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filterPrivacy="1" showInkAnnotation="0" codeName="ThisWorkbook" defaultThemeVersion="124226"/>
  <xr:revisionPtr revIDLastSave="0" documentId="13_ncr:1_{EEFD6BE8-A3A6-447E-9C62-47A3B7D140BA}" xr6:coauthVersionLast="47" xr6:coauthVersionMax="47" xr10:uidLastSave="{00000000-0000-0000-0000-000000000000}"/>
  <bookViews>
    <workbookView xWindow="-120" yWindow="-120" windowWidth="29040" windowHeight="15840" tabRatio="838" xr2:uid="{00000000-000D-0000-FFFF-FFFF00000000}"/>
  </bookViews>
  <sheets>
    <sheet name="Instructions" sheetId="1" r:id="rId1"/>
    <sheet name="General Info" sheetId="2" r:id="rId2"/>
    <sheet name="Part I" sheetId="33" r:id="rId3"/>
    <sheet name="Section A (Part I)" sheetId="9" r:id="rId4"/>
    <sheet name="Section B (Part I)" sheetId="5" r:id="rId5"/>
    <sheet name="Section C (Part I)" sheetId="6" r:id="rId6"/>
    <sheet name="Section C(1) (Part I)" sheetId="19" r:id="rId7"/>
    <sheet name="Section D(1) (Part I)" sheetId="7" r:id="rId8"/>
    <sheet name="Section D(2) (Part I)" sheetId="17" r:id="rId9"/>
    <sheet name="Section E (Part I)" sheetId="11" r:id="rId10"/>
    <sheet name="Section F(1) (Part I)" sheetId="14" r:id="rId11"/>
    <sheet name="Section F(2) (Part I)" sheetId="23" r:id="rId12"/>
    <sheet name="Section G (Part I)" sheetId="15" r:id="rId13"/>
    <sheet name="Section H (Part I)" sheetId="16" r:id="rId14"/>
    <sheet name="Section I (Part I)" sheetId="18" r:id="rId15"/>
    <sheet name="Section J (Part I)" sheetId="20" r:id="rId16"/>
    <sheet name="Section K (Part I)" sheetId="22" r:id="rId17"/>
    <sheet name="Section L (Part I)" sheetId="24" r:id="rId18"/>
    <sheet name="Section M (Part I)" sheetId="25" r:id="rId19"/>
    <sheet name="Section N (Part I)" sheetId="26" r:id="rId20"/>
    <sheet name="Section O (Part I)" sheetId="27" r:id="rId21"/>
    <sheet name="Part II" sheetId="34" r:id="rId22"/>
    <sheet name="Section A (Part II)" sheetId="28" r:id="rId23"/>
    <sheet name="Section B (Part II)" sheetId="32" r:id="rId24"/>
    <sheet name="Section C (Part II)" sheetId="30" r:id="rId25"/>
    <sheet name="Section D (Part II)" sheetId="29" r:id="rId26"/>
    <sheet name="Section E (Part II)" sheetId="31" r:id="rId27"/>
    <sheet name="Section F (Part II)" sheetId="36" r:id="rId28"/>
    <sheet name="Validation Tests" sheetId="8" r:id="rId29"/>
    <sheet name="Definitions" sheetId="13" r:id="rId30"/>
    <sheet name="Allowed Values" sheetId="12" r:id="rId31"/>
  </sheets>
  <externalReferences>
    <externalReference r:id="rId32"/>
    <externalReference r:id="rId33"/>
  </externalReferences>
  <definedNames>
    <definedName name="Basis">'Allowed Values'!$B$536:$B$539</definedName>
    <definedName name="ClearingServices">'Allowed Values'!$B$560:$B$562</definedName>
    <definedName name="ClientCat">'Allowed Values'!#REF!</definedName>
    <definedName name="ClientCategorisation">'[1]Allowed Values'!$B$452:$B$454</definedName>
    <definedName name="ClientCategorisationList">'Allowed Values'!$B$262:$B$266</definedName>
    <definedName name="Countries3">'Allowed Values'!$B$10:$B$258</definedName>
    <definedName name="CountriesList">'Allowed Values'!$B$9:$B$259</definedName>
    <definedName name="countrycodes" localSheetId="27">#REF!</definedName>
    <definedName name="countrycodes" localSheetId="11">#REF!</definedName>
    <definedName name="countrycodes" localSheetId="16">#REF!</definedName>
    <definedName name="countrycodes">#REF!</definedName>
    <definedName name="deficit" localSheetId="27">#REF!</definedName>
    <definedName name="deficit" localSheetId="11">#REF!</definedName>
    <definedName name="deficit" localSheetId="16">#REF!</definedName>
    <definedName name="deficit">#REF!</definedName>
    <definedName name="Employees">'[1]Allowed Values'!$B$457:$B$465</definedName>
    <definedName name="EU_Countries" localSheetId="27">'Allowed Values'!#REF!</definedName>
    <definedName name="EU_Countries" localSheetId="11">'Allowed Values'!#REF!</definedName>
    <definedName name="EU_Countries" localSheetId="16">'Allowed Values'!#REF!</definedName>
    <definedName name="EU_Countries">'Allowed Values'!#REF!</definedName>
    <definedName name="FinancialLosses">'Allowed Values'!$B$565:$B$568</definedName>
    <definedName name="InvestmentAdvice">'Allowed Values'!$B$555:$B$557</definedName>
    <definedName name="Language">'Allowed Values'!$B$338:$B$522</definedName>
    <definedName name="Languages">'[1]Allowed Values'!$B$265:$B$449</definedName>
    <definedName name="List_basis" localSheetId="27">'Allowed Values'!#REF!</definedName>
    <definedName name="List_basis" localSheetId="11">'Allowed Values'!#REF!</definedName>
    <definedName name="List_basis" localSheetId="16">'Allowed Values'!#REF!</definedName>
    <definedName name="List_basis">'Allowed Values'!#REF!</definedName>
    <definedName name="List_ClientCategorization">'Allowed Values'!$B$263:$B$266</definedName>
    <definedName name="List_ClientsMoney">'Allowed Values'!$B$288:$B$290</definedName>
    <definedName name="List_Countries">'Allowed Values'!$B$10:$B$259</definedName>
    <definedName name="List_Leverage">'Allowed Values'!$B$297:$B$306</definedName>
    <definedName name="List_Relation">'Allowed Values'!$B$282:$B$283</definedName>
    <definedName name="List_Typeofentities">'Allowed Values'!$B$270:$B$279</definedName>
    <definedName name="List_TypeOfEntity">'Allowed Values'!$B$270:$B$275</definedName>
    <definedName name="List_YesNo">'Allowed Values'!$B$293:$B$294</definedName>
    <definedName name="Name_Platform">'Allowed Values'!$B$309:$B$317</definedName>
    <definedName name="NameofPlatform">'Allowed Values'!$B$309:$B$318</definedName>
    <definedName name="No_exceptions_noted" localSheetId="27">#REF!</definedName>
    <definedName name="No_exceptions_noted" localSheetId="11">#REF!</definedName>
    <definedName name="No_exceptions_noted" localSheetId="16">#REF!</definedName>
    <definedName name="No_exceptions_noted">#REF!</definedName>
    <definedName name="_xlnm.Print_Area" localSheetId="30">'Allowed Values'!$A$1:$F$569</definedName>
    <definedName name="_xlnm.Print_Area" localSheetId="29">Definitions!$A$1:$J$73</definedName>
    <definedName name="_xlnm.Print_Area" localSheetId="1">'General Info'!$A$1:$D$32</definedName>
    <definedName name="_xlnm.Print_Area" localSheetId="0">Instructions!$A$1:$N$113</definedName>
    <definedName name="_xlnm.Print_Area" localSheetId="2">'Part I'!$A$1:$A$29</definedName>
    <definedName name="_xlnm.Print_Area" localSheetId="21">'Part II'!$A$1:$A$17</definedName>
    <definedName name="_xlnm.Print_Area" localSheetId="3">'Section A (Part I)'!$A$1:$N$58</definedName>
    <definedName name="_xlnm.Print_Area" localSheetId="22">'Section A (Part II)'!$A$1:$E$80</definedName>
    <definedName name="_xlnm.Print_Area" localSheetId="4">'Section B (Part I)'!$A$1:$G$71</definedName>
    <definedName name="_xlnm.Print_Area" localSheetId="23">'Section B (Part II)'!$A$1:$G$84</definedName>
    <definedName name="_xlnm.Print_Area" localSheetId="5">'Section C (Part I)'!$A$1:$H$87</definedName>
    <definedName name="_xlnm.Print_Area" localSheetId="24">'Section C (Part II)'!$A$1:$C$54</definedName>
    <definedName name="_xlnm.Print_Area" localSheetId="6">'Section C(1) (Part I)'!$A$1:$G$44</definedName>
    <definedName name="_xlnm.Print_Area" localSheetId="25">'Section D (Part II)'!$A$1:$E$44</definedName>
    <definedName name="_xlnm.Print_Area" localSheetId="7">'Section D(1) (Part I)'!$A$1:$R$58</definedName>
    <definedName name="_xlnm.Print_Area" localSheetId="8">'Section D(2) (Part I)'!$A$1:$N$50</definedName>
    <definedName name="_xlnm.Print_Area" localSheetId="9">'Section E (Part I)'!$A$1:$L$30</definedName>
    <definedName name="_xlnm.Print_Area" localSheetId="26">'Section E (Part II)'!$A$1:$D$80</definedName>
    <definedName name="_xlnm.Print_Area" localSheetId="27">'Section F (Part II)'!$A$1:$J$47</definedName>
    <definedName name="_xlnm.Print_Area" localSheetId="10">'Section F(1) (Part I)'!$A$1:$P$66</definedName>
    <definedName name="_xlnm.Print_Area" localSheetId="11">'Section F(2) (Part I)'!$A$1:$M$49</definedName>
    <definedName name="_xlnm.Print_Area" localSheetId="12">'Section G (Part I)'!$A$1:$E$64</definedName>
    <definedName name="_xlnm.Print_Area" localSheetId="13">'Section H (Part I)'!$A$1:$C$42</definedName>
    <definedName name="_xlnm.Print_Area" localSheetId="14">'Section I (Part I)'!$A$1:$C$19</definedName>
    <definedName name="_xlnm.Print_Area" localSheetId="15">'Section J (Part I)'!$A$1:$H$87</definedName>
    <definedName name="_xlnm.Print_Area" localSheetId="16">'Section K (Part I)'!$A$1:$J$160</definedName>
    <definedName name="_xlnm.Print_Area" localSheetId="17">'Section L (Part I)'!$A$1:$AT$527</definedName>
    <definedName name="_xlnm.Print_Area" localSheetId="18">'Section M (Part I)'!$A$1:$AD$1025</definedName>
    <definedName name="_xlnm.Print_Area" localSheetId="19">'Section N (Part I)'!$A$1:$R$274</definedName>
    <definedName name="_xlnm.Print_Area" localSheetId="20">'Section O (Part I)'!$A$1:$K$30</definedName>
    <definedName name="_xlnm.Print_Area" localSheetId="28">'Validation Tests'!$A$1:$C$211</definedName>
    <definedName name="_xlnm.Print_Titles" localSheetId="4">'Section B (Part I)'!$1:$20</definedName>
    <definedName name="_xlnm.Print_Titles" localSheetId="5">'Section C (Part I)'!$1:$18</definedName>
    <definedName name="_xlnm.Print_Titles" localSheetId="7">'Section D(1) (Part I)'!$A:$C,'Section D(1) (Part I)'!$1:$14</definedName>
    <definedName name="_xlnm.Print_Titles" localSheetId="8">'Section D(2) (Part I)'!$A:$C,'Section D(2) (Part I)'!$1:$14</definedName>
    <definedName name="Reconciliation_List">'Allowed Values'!$B$321:$B$326</definedName>
    <definedName name="regulated" localSheetId="27">#REF!</definedName>
    <definedName name="regulated" localSheetId="11">#REF!</definedName>
    <definedName name="regulated" localSheetId="16">#REF!</definedName>
    <definedName name="regulated">#REF!</definedName>
    <definedName name="Relation2">'Allowed Values'!$B$283:$B$284</definedName>
    <definedName name="RelationList">'Allowed Values'!$B$282:$B$285</definedName>
    <definedName name="Scale">'Allowed Values'!$B$543:$B$552</definedName>
    <definedName name="Scale2">'Allowed Values'!$B$542:$B$552</definedName>
    <definedName name="SecI" localSheetId="22">'Section A (Part II)'!#REF!</definedName>
    <definedName name="SecI" localSheetId="23">'Section B (Part II)'!$B$70</definedName>
    <definedName name="SecI" localSheetId="24">'Section C (Part II)'!#REF!</definedName>
    <definedName name="SecI" localSheetId="25">'Section D (Part II)'!#REF!</definedName>
    <definedName name="SecI" localSheetId="26">'Section E (Part II)'!$B$54</definedName>
    <definedName name="SecI">'Section I (Part I)'!$B$18</definedName>
    <definedName name="SecP">'Section A (Part II)'!$B$79</definedName>
    <definedName name="SecQ">'Section B (Part II)'!$B$83</definedName>
    <definedName name="SecR">'Section C (Part II)'!$B$53</definedName>
    <definedName name="SecS">'Section D (Part II)'!$B$43</definedName>
    <definedName name="SecT">'Section E (Part II)'!$B$79</definedName>
    <definedName name="SectionFF">'Section F (Part II)'!$B$46</definedName>
    <definedName name="SectionK" localSheetId="27">'Section F (Part II)'!#REF!</definedName>
    <definedName name="SectionK">'Section K (Part I)'!$B$159</definedName>
    <definedName name="SectionL">'Section L (Part I)'!$B$18</definedName>
    <definedName name="SectionM">'Section M (Part I)'!$C$18</definedName>
    <definedName name="SectionN">'Section N (Part I)'!$C$18</definedName>
    <definedName name="SectionO">'Section O (Part I)'!$B$18</definedName>
    <definedName name="ShortRelationList">'Allowed Values'!$B$282:$B$284</definedName>
    <definedName name="Solicity">'Allowed Values'!$B$525:$B$533</definedName>
    <definedName name="type_list">'Allowed Values'!$B$329:$B$335</definedName>
    <definedName name="typeofentityList">'Allowed Values'!$B$269:$B$279</definedName>
    <definedName name="ValidationDate_GI" localSheetId="27">'General Info'!#REF!</definedName>
    <definedName name="ValidationDate_GI" localSheetId="11">'General Info'!#REF!</definedName>
    <definedName name="ValidationDate_GI" localSheetId="16">'General Info'!#REF!</definedName>
    <definedName name="ValidationDate_GI">'General Info'!#REF!</definedName>
    <definedName name="ValidationDate_SectionA" localSheetId="27">'Section A (Part I)'!#REF!</definedName>
    <definedName name="ValidationDate_SectionA" localSheetId="11">'Section A (Part I)'!#REF!</definedName>
    <definedName name="ValidationDate_SectionA" localSheetId="16">'Section A (Part I)'!#REF!</definedName>
    <definedName name="ValidationDate_SectionA">'Section A (Part I)'!#REF!</definedName>
    <definedName name="ValidationDate_SectionB" localSheetId="27">'Section B (Part I)'!#REF!</definedName>
    <definedName name="ValidationDate_SectionB" localSheetId="11">'Section B (Part I)'!#REF!</definedName>
    <definedName name="ValidationDate_SectionB" localSheetId="16">'Section B (Part I)'!#REF!</definedName>
    <definedName name="ValidationDate_SectionB">'Section B (Part I)'!#REF!</definedName>
    <definedName name="ValidationDate_SectionC">'Section C (Part I)'!$D$44</definedName>
    <definedName name="ValidationDate_SectionD" localSheetId="8">'Section D(2) (Part I)'!$D$40</definedName>
    <definedName name="ValidationDate_SectionD">'Section D(1) (Part I)'!$D$41</definedName>
    <definedName name="ValidationDate_SectionE">'Section E (Part I)'!$C$29</definedName>
    <definedName name="ValidationDate_SectionF" localSheetId="11">'Section F(2) (Part I)'!$C$50</definedName>
    <definedName name="ValidationDate_SectionF">'Section F(1) (Part I)'!$D$50</definedName>
    <definedName name="ValidationResult_GI">'General Info'!$C$31</definedName>
    <definedName name="ValidationResult_OwnFunds">'Section J (Part I)'!$F$12</definedName>
    <definedName name="ValidationResult_Reconciliation">'Section C(1) (Part I)'!$D$43</definedName>
    <definedName name="ValidationResult_SectionA">'Section A (Part I)'!$E$57</definedName>
    <definedName name="ValidationResult_SectionB">'Section B (Part I)'!$F$14</definedName>
    <definedName name="ValidationResult_SectionC">'Section C (Part I)'!$F$12</definedName>
    <definedName name="ValidationResult_SectionD" localSheetId="8">'Section D(2) (Part I)'!#REF!</definedName>
    <definedName name="ValidationResult_SectionD">'Section D(1) (Part I)'!$M$8</definedName>
    <definedName name="ValidationResult_SectionD_2">'Section D(2) (Part I)'!#REF!</definedName>
    <definedName name="ValidationResult_SectionD1">'Section D(1) (Part I)'!$M$8</definedName>
    <definedName name="ValidationResult_SectionD2">'Section D(2) (Part I)'!$I$6</definedName>
    <definedName name="ValidationResult_SectionE">'Section E (Part I)'!$E$29</definedName>
    <definedName name="ValidationResult_SectionF" localSheetId="11">'Section F(2) (Part I)'!#REF!</definedName>
    <definedName name="ValidationResult_SectionF">'Section F(1) (Part I)'!$N$13</definedName>
    <definedName name="ValidationResult_SectionF2">'Section F(2) (Part I)'!$K$14</definedName>
    <definedName name="ValidationResult_SectionG">'Section G (Part I)'!$B$63</definedName>
    <definedName name="ValidationResult_SectionH">'Section H (Part I)'!$B$41</definedName>
    <definedName name="Yes" localSheetId="27">#REF!</definedName>
    <definedName name="Yes" localSheetId="11">#REF!</definedName>
    <definedName name="Yes" localSheetId="16">#REF!</definedName>
    <definedName name="Yes">#REF!</definedName>
    <definedName name="Yes_No">'[1]Allowed Values'!$B$261:$B$262</definedName>
    <definedName name="YesNo">'[2]Allowed Values'!$B$13:$B$14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7" i="31" l="1"/>
  <c r="G7" i="31"/>
  <c r="C202" i="8"/>
  <c r="L10" i="36"/>
  <c r="M10" i="36"/>
  <c r="L42" i="36"/>
  <c r="B159" i="22"/>
  <c r="L16" i="22"/>
  <c r="M10" i="22"/>
  <c r="L10" i="22"/>
  <c r="K10" i="22"/>
  <c r="L138" i="22"/>
  <c r="K138" i="22"/>
  <c r="L136" i="22"/>
  <c r="K136" i="22"/>
  <c r="M141" i="22"/>
  <c r="M140" i="22"/>
  <c r="M136" i="22"/>
  <c r="M134" i="22"/>
  <c r="M50" i="22"/>
  <c r="M16" i="22"/>
  <c r="M42" i="36"/>
  <c r="M39" i="36"/>
  <c r="M37" i="36"/>
  <c r="M33" i="36"/>
  <c r="M32" i="36"/>
  <c r="M31" i="36"/>
  <c r="M28" i="36"/>
  <c r="M27" i="36"/>
  <c r="M26" i="36"/>
  <c r="M21" i="36"/>
  <c r="M19" i="36"/>
  <c r="M17" i="36"/>
  <c r="H11" i="36"/>
  <c r="F11" i="36"/>
  <c r="D11" i="36"/>
  <c r="K5" i="36"/>
  <c r="B46" i="36" s="1"/>
  <c r="A3" i="36"/>
  <c r="G63" i="31"/>
  <c r="G60" i="31"/>
  <c r="G25" i="31"/>
  <c r="H7" i="29"/>
  <c r="E9" i="30"/>
  <c r="D5" i="30"/>
  <c r="B53" i="30" s="1"/>
  <c r="B49" i="30"/>
  <c r="C192" i="8"/>
  <c r="L50" i="32"/>
  <c r="L7" i="32" s="1"/>
  <c r="I64" i="32"/>
  <c r="I7" i="32" s="1"/>
  <c r="I55" i="32"/>
  <c r="J79" i="32"/>
  <c r="K55" i="32"/>
  <c r="J55" i="32"/>
  <c r="J50" i="32"/>
  <c r="J46" i="32"/>
  <c r="J32" i="32"/>
  <c r="J28" i="32"/>
  <c r="J24" i="32"/>
  <c r="J16" i="32"/>
  <c r="J13" i="32"/>
  <c r="J10" i="32"/>
  <c r="H5" i="32"/>
  <c r="H7" i="28" l="1"/>
  <c r="D63" i="28"/>
  <c r="D49" i="28"/>
  <c r="F5" i="28" l="1"/>
  <c r="M152" i="22"/>
  <c r="L152" i="22"/>
  <c r="K152" i="22"/>
  <c r="L139" i="22"/>
  <c r="C31" i="2"/>
  <c r="C164" i="8" l="1"/>
  <c r="C168" i="8"/>
  <c r="C166" i="8"/>
  <c r="L32" i="32"/>
  <c r="H75" i="31" l="1"/>
  <c r="H72" i="31"/>
  <c r="H69" i="31"/>
  <c r="H66" i="31"/>
  <c r="H63" i="31"/>
  <c r="H60" i="31"/>
  <c r="H55" i="31"/>
  <c r="H52" i="31"/>
  <c r="H49" i="31"/>
  <c r="H46" i="31"/>
  <c r="H43" i="31"/>
  <c r="H41" i="31"/>
  <c r="H39" i="31"/>
  <c r="H37" i="31"/>
  <c r="H35" i="31"/>
  <c r="H31" i="31"/>
  <c r="H28" i="31"/>
  <c r="H25" i="31"/>
  <c r="H22" i="31"/>
  <c r="H19" i="31"/>
  <c r="H16" i="31"/>
  <c r="H13" i="31"/>
  <c r="H10" i="31"/>
  <c r="E5" i="31"/>
  <c r="F75" i="31"/>
  <c r="F69" i="31"/>
  <c r="F66" i="31"/>
  <c r="F55" i="31"/>
  <c r="F52" i="31"/>
  <c r="F49" i="31"/>
  <c r="F46" i="31"/>
  <c r="F43" i="31"/>
  <c r="F41" i="31"/>
  <c r="F39" i="31"/>
  <c r="F37" i="31"/>
  <c r="F35" i="31"/>
  <c r="F31" i="31"/>
  <c r="F28" i="31"/>
  <c r="F25" i="31"/>
  <c r="F22" i="31"/>
  <c r="F19" i="31"/>
  <c r="F16" i="31"/>
  <c r="F13" i="31"/>
  <c r="F10" i="31"/>
  <c r="H31" i="29"/>
  <c r="H33" i="29"/>
  <c r="H35" i="29"/>
  <c r="H37" i="29"/>
  <c r="H39" i="29"/>
  <c r="H25" i="29"/>
  <c r="H23" i="29"/>
  <c r="H21" i="29"/>
  <c r="H19" i="29"/>
  <c r="H17" i="29"/>
  <c r="H15" i="29"/>
  <c r="H11" i="29"/>
  <c r="H9" i="29"/>
  <c r="F5" i="29"/>
  <c r="H29" i="29"/>
  <c r="H27" i="29"/>
  <c r="G29" i="29"/>
  <c r="G27" i="29"/>
  <c r="G25" i="29"/>
  <c r="G23" i="29"/>
  <c r="G21" i="29"/>
  <c r="G19" i="29"/>
  <c r="G17" i="29"/>
  <c r="G15" i="29"/>
  <c r="G11" i="29"/>
  <c r="G9" i="29"/>
  <c r="F7" i="31" l="1"/>
  <c r="G7" i="29"/>
  <c r="B79" i="31"/>
  <c r="B43" i="29"/>
  <c r="H7" i="31"/>
  <c r="E45" i="30"/>
  <c r="E42" i="30"/>
  <c r="E38" i="30"/>
  <c r="E34" i="30"/>
  <c r="E30" i="30"/>
  <c r="E26" i="30"/>
  <c r="E23" i="30"/>
  <c r="E19" i="30"/>
  <c r="E16" i="30"/>
  <c r="E13" i="30"/>
  <c r="C198" i="8"/>
  <c r="C196" i="8"/>
  <c r="L79" i="32" l="1"/>
  <c r="L70" i="32"/>
  <c r="L56" i="32"/>
  <c r="L55" i="32"/>
  <c r="L46" i="32"/>
  <c r="L42" i="32"/>
  <c r="L38" i="32"/>
  <c r="L28" i="32"/>
  <c r="L24" i="32"/>
  <c r="L20" i="32"/>
  <c r="L16" i="32"/>
  <c r="L13" i="32"/>
  <c r="L10" i="32"/>
  <c r="C190" i="8"/>
  <c r="I56" i="32"/>
  <c r="I57" i="32"/>
  <c r="I58" i="32"/>
  <c r="I59" i="32"/>
  <c r="I60" i="32"/>
  <c r="I61" i="32"/>
  <c r="I62" i="32"/>
  <c r="I63" i="32"/>
  <c r="J71" i="32" l="1"/>
  <c r="J70" i="32"/>
  <c r="J72" i="32"/>
  <c r="J73" i="32"/>
  <c r="K56" i="32"/>
  <c r="K57" i="32"/>
  <c r="K58" i="32"/>
  <c r="K59" i="32"/>
  <c r="K60" i="32"/>
  <c r="K61" i="32"/>
  <c r="K62" i="32"/>
  <c r="K63" i="32"/>
  <c r="K64" i="32"/>
  <c r="J56" i="32"/>
  <c r="J57" i="32"/>
  <c r="J58" i="32"/>
  <c r="J59" i="32"/>
  <c r="J60" i="32"/>
  <c r="J61" i="32"/>
  <c r="J62" i="32"/>
  <c r="J63" i="32"/>
  <c r="J64" i="32"/>
  <c r="J7" i="32" l="1"/>
  <c r="K7" i="32"/>
  <c r="B83" i="32" s="1"/>
  <c r="C186" i="8"/>
  <c r="H64" i="28" l="1"/>
  <c r="H65" i="28"/>
  <c r="H66" i="28"/>
  <c r="H63" i="28"/>
  <c r="H50" i="28"/>
  <c r="H51" i="28"/>
  <c r="H52" i="28"/>
  <c r="H53" i="28"/>
  <c r="H49" i="28"/>
  <c r="H75" i="28"/>
  <c r="H72" i="28"/>
  <c r="H59" i="28"/>
  <c r="H45" i="28"/>
  <c r="H41" i="28"/>
  <c r="H34" i="28"/>
  <c r="H30" i="28"/>
  <c r="H23" i="28"/>
  <c r="H19" i="28"/>
  <c r="H15" i="28"/>
  <c r="H12" i="28"/>
  <c r="G75" i="28" l="1"/>
  <c r="G72" i="28"/>
  <c r="G49" i="28"/>
  <c r="G45" i="28"/>
  <c r="G41" i="28"/>
  <c r="G15" i="28"/>
  <c r="G64" i="28"/>
  <c r="G65" i="28"/>
  <c r="G66" i="28"/>
  <c r="G63" i="28"/>
  <c r="G50" i="28"/>
  <c r="G51" i="28"/>
  <c r="G52" i="28"/>
  <c r="G53" i="28"/>
  <c r="G7" i="28" l="1"/>
  <c r="B79" i="28" s="1"/>
  <c r="C206" i="8" s="1"/>
  <c r="B210" i="8" s="1"/>
  <c r="A3" i="32"/>
  <c r="A3" i="31" l="1"/>
  <c r="A3" i="30" l="1"/>
  <c r="A3" i="29"/>
  <c r="A3" i="28"/>
  <c r="M145" i="22" l="1"/>
  <c r="M144" i="22"/>
  <c r="M143" i="22"/>
  <c r="M142" i="22"/>
  <c r="M151" i="22"/>
  <c r="M150" i="22"/>
  <c r="M149" i="22"/>
  <c r="M148" i="22"/>
  <c r="M147" i="22"/>
  <c r="M146" i="22"/>
  <c r="Q38" i="27"/>
  <c r="P38" i="27"/>
  <c r="O38" i="27"/>
  <c r="N38" i="27"/>
  <c r="M38" i="27"/>
  <c r="AY22" i="25"/>
  <c r="AY28" i="25"/>
  <c r="AY23" i="25"/>
  <c r="AX24" i="25"/>
  <c r="AX25" i="25"/>
  <c r="AX26" i="25"/>
  <c r="AX27" i="25"/>
  <c r="AX28" i="25"/>
  <c r="AX29" i="25"/>
  <c r="AX30" i="25"/>
  <c r="AX31" i="25"/>
  <c r="AY31" i="25" s="1"/>
  <c r="AX32" i="25"/>
  <c r="AX33" i="25"/>
  <c r="AX34" i="25"/>
  <c r="AX35" i="25"/>
  <c r="AX36" i="25"/>
  <c r="AY36" i="25" s="1"/>
  <c r="AX37" i="25"/>
  <c r="AY37" i="25" s="1"/>
  <c r="AX38" i="25"/>
  <c r="AY38" i="25" s="1"/>
  <c r="AX39" i="25"/>
  <c r="AY39" i="25" s="1"/>
  <c r="AX40" i="25"/>
  <c r="AX41" i="25"/>
  <c r="AX42" i="25"/>
  <c r="AX43" i="25"/>
  <c r="AX44" i="25"/>
  <c r="AX45" i="25"/>
  <c r="AX46" i="25"/>
  <c r="AX47" i="25"/>
  <c r="AX48" i="25"/>
  <c r="AY48" i="25" s="1"/>
  <c r="AX49" i="25"/>
  <c r="AY49" i="25" s="1"/>
  <c r="AX50" i="25"/>
  <c r="AX51" i="25"/>
  <c r="AX52" i="25"/>
  <c r="AX53" i="25"/>
  <c r="AY53" i="25" s="1"/>
  <c r="AX54" i="25"/>
  <c r="AY54" i="25" s="1"/>
  <c r="AX55" i="25"/>
  <c r="AY55" i="25" s="1"/>
  <c r="AX56" i="25"/>
  <c r="AX57" i="25"/>
  <c r="AX58" i="25"/>
  <c r="AX59" i="25"/>
  <c r="AX60" i="25"/>
  <c r="AX61" i="25"/>
  <c r="AX62" i="25"/>
  <c r="AX63" i="25"/>
  <c r="AX64" i="25"/>
  <c r="AX65" i="25"/>
  <c r="AY65" i="25" s="1"/>
  <c r="AX66" i="25"/>
  <c r="AX67" i="25"/>
  <c r="AY67" i="25" s="1"/>
  <c r="AX68" i="25"/>
  <c r="AY68" i="25" s="1"/>
  <c r="AX69" i="25"/>
  <c r="AY69" i="25" s="1"/>
  <c r="AX70" i="25"/>
  <c r="AY70" i="25" s="1"/>
  <c r="AX71" i="25"/>
  <c r="AY71" i="25" s="1"/>
  <c r="AX72" i="25"/>
  <c r="AX73" i="25"/>
  <c r="AX74" i="25"/>
  <c r="AX75" i="25"/>
  <c r="AX76" i="25"/>
  <c r="AX77" i="25"/>
  <c r="AX78" i="25"/>
  <c r="AX79" i="25"/>
  <c r="AX80" i="25"/>
  <c r="AX81" i="25"/>
  <c r="AY81" i="25" s="1"/>
  <c r="AX82" i="25"/>
  <c r="AX83" i="25"/>
  <c r="AY83" i="25" s="1"/>
  <c r="AX84" i="25"/>
  <c r="AY84" i="25" s="1"/>
  <c r="AX85" i="25"/>
  <c r="AY85" i="25" s="1"/>
  <c r="AX86" i="25"/>
  <c r="AY86" i="25" s="1"/>
  <c r="AX87" i="25"/>
  <c r="AY87" i="25" s="1"/>
  <c r="AX88" i="25"/>
  <c r="AX89" i="25"/>
  <c r="AX90" i="25"/>
  <c r="AX91" i="25"/>
  <c r="AX92" i="25"/>
  <c r="AX93" i="25"/>
  <c r="AX94" i="25"/>
  <c r="AX95" i="25"/>
  <c r="AX96" i="25"/>
  <c r="AY96" i="25" s="1"/>
  <c r="AX97" i="25"/>
  <c r="AY97" i="25" s="1"/>
  <c r="AX98" i="25"/>
  <c r="AX99" i="25"/>
  <c r="AY99" i="25" s="1"/>
  <c r="AX100" i="25"/>
  <c r="AY100" i="25" s="1"/>
  <c r="AX101" i="25"/>
  <c r="AY101" i="25" s="1"/>
  <c r="AX102" i="25"/>
  <c r="AY102" i="25" s="1"/>
  <c r="AX103" i="25"/>
  <c r="AY103" i="25" s="1"/>
  <c r="AX104" i="25"/>
  <c r="AX105" i="25"/>
  <c r="AX106" i="25"/>
  <c r="AX107" i="25"/>
  <c r="AX108" i="25"/>
  <c r="AX109" i="25"/>
  <c r="AX110" i="25"/>
  <c r="AX111" i="25"/>
  <c r="AX112" i="25"/>
  <c r="AY112" i="25" s="1"/>
  <c r="AX113" i="25"/>
  <c r="AY113" i="25" s="1"/>
  <c r="AX114" i="25"/>
  <c r="AX115" i="25"/>
  <c r="AY115" i="25" s="1"/>
  <c r="AX116" i="25"/>
  <c r="AY116" i="25" s="1"/>
  <c r="AX117" i="25"/>
  <c r="AY117" i="25" s="1"/>
  <c r="AX118" i="25"/>
  <c r="AY118" i="25" s="1"/>
  <c r="AX119" i="25"/>
  <c r="AY119" i="25" s="1"/>
  <c r="AX120" i="25"/>
  <c r="AX121" i="25"/>
  <c r="AX122" i="25"/>
  <c r="AX123" i="25"/>
  <c r="AX124" i="25"/>
  <c r="AX125" i="25"/>
  <c r="AX126" i="25"/>
  <c r="AX127" i="25"/>
  <c r="AX128" i="25"/>
  <c r="AY128" i="25" s="1"/>
  <c r="AX129" i="25"/>
  <c r="AY129" i="25" s="1"/>
  <c r="AX130" i="25"/>
  <c r="AX131" i="25"/>
  <c r="AX132" i="25"/>
  <c r="AX133" i="25"/>
  <c r="AX134" i="25"/>
  <c r="AY134" i="25" s="1"/>
  <c r="AX135" i="25"/>
  <c r="AY135" i="25" s="1"/>
  <c r="AX136" i="25"/>
  <c r="AX137" i="25"/>
  <c r="AX138" i="25"/>
  <c r="AX139" i="25"/>
  <c r="AX140" i="25"/>
  <c r="AX141" i="25"/>
  <c r="AX142" i="25"/>
  <c r="AX143" i="25"/>
  <c r="AY143" i="25" s="1"/>
  <c r="AX144" i="25"/>
  <c r="AX145" i="25"/>
  <c r="AX146" i="25"/>
  <c r="AX147" i="25"/>
  <c r="AY147" i="25" s="1"/>
  <c r="AX148" i="25"/>
  <c r="AY148" i="25" s="1"/>
  <c r="AX149" i="25"/>
  <c r="AY149" i="25" s="1"/>
  <c r="AX150" i="25"/>
  <c r="AY150" i="25" s="1"/>
  <c r="AX151" i="25"/>
  <c r="AY151" i="25" s="1"/>
  <c r="AX152" i="25"/>
  <c r="AX153" i="25"/>
  <c r="AX154" i="25"/>
  <c r="AX155" i="25"/>
  <c r="AX156" i="25"/>
  <c r="AX157" i="25"/>
  <c r="AX158" i="25"/>
  <c r="AX159" i="25"/>
  <c r="AY159" i="25" s="1"/>
  <c r="AX160" i="25"/>
  <c r="AY160" i="25" s="1"/>
  <c r="AX161" i="25"/>
  <c r="AY161" i="25" s="1"/>
  <c r="AX162" i="25"/>
  <c r="AX163" i="25"/>
  <c r="AY163" i="25" s="1"/>
  <c r="AX164" i="25"/>
  <c r="AY164" i="25" s="1"/>
  <c r="AX165" i="25"/>
  <c r="AY165" i="25" s="1"/>
  <c r="AX166" i="25"/>
  <c r="AY166" i="25" s="1"/>
  <c r="AX167" i="25"/>
  <c r="AY167" i="25" s="1"/>
  <c r="AX168" i="25"/>
  <c r="AX169" i="25"/>
  <c r="AX170" i="25"/>
  <c r="AX171" i="25"/>
  <c r="AX172" i="25"/>
  <c r="AX173" i="25"/>
  <c r="AX174" i="25"/>
  <c r="AX175" i="25"/>
  <c r="AX176" i="25"/>
  <c r="AY176" i="25" s="1"/>
  <c r="AX177" i="25"/>
  <c r="AY177" i="25" s="1"/>
  <c r="AX178" i="25"/>
  <c r="AX179" i="25"/>
  <c r="AY179" i="25" s="1"/>
  <c r="AX180" i="25"/>
  <c r="AY180" i="25" s="1"/>
  <c r="AX181" i="25"/>
  <c r="AX182" i="25"/>
  <c r="AY182" i="25" s="1"/>
  <c r="AX183" i="25"/>
  <c r="AY183" i="25" s="1"/>
  <c r="AX184" i="25"/>
  <c r="AX185" i="25"/>
  <c r="AX186" i="25"/>
  <c r="AX187" i="25"/>
  <c r="AX188" i="25"/>
  <c r="AX189" i="25"/>
  <c r="AX190" i="25"/>
  <c r="AX191" i="25"/>
  <c r="AY191" i="25" s="1"/>
  <c r="AX192" i="25"/>
  <c r="AY192" i="25" s="1"/>
  <c r="AX193" i="25"/>
  <c r="AY193" i="25" s="1"/>
  <c r="AX194" i="25"/>
  <c r="AX195" i="25"/>
  <c r="AY195" i="25" s="1"/>
  <c r="AX196" i="25"/>
  <c r="AY196" i="25" s="1"/>
  <c r="AX197" i="25"/>
  <c r="AY197" i="25" s="1"/>
  <c r="AX198" i="25"/>
  <c r="AY198" i="25" s="1"/>
  <c r="AX199" i="25"/>
  <c r="AY199" i="25" s="1"/>
  <c r="AX200" i="25"/>
  <c r="AX201" i="25"/>
  <c r="AX202" i="25"/>
  <c r="AX203" i="25"/>
  <c r="AX204" i="25"/>
  <c r="AX205" i="25"/>
  <c r="AX206" i="25"/>
  <c r="AX207" i="25"/>
  <c r="AX208" i="25"/>
  <c r="AY208" i="25" s="1"/>
  <c r="AX209" i="25"/>
  <c r="AY209" i="25" s="1"/>
  <c r="AX210" i="25"/>
  <c r="AX211" i="25"/>
  <c r="AY211" i="25" s="1"/>
  <c r="AX212" i="25"/>
  <c r="AY212" i="25" s="1"/>
  <c r="AX213" i="25"/>
  <c r="AY213" i="25" s="1"/>
  <c r="AX214" i="25"/>
  <c r="AY214" i="25" s="1"/>
  <c r="AX215" i="25"/>
  <c r="AY215" i="25" s="1"/>
  <c r="AX216" i="25"/>
  <c r="AX217" i="25"/>
  <c r="AX218" i="25"/>
  <c r="AX219" i="25"/>
  <c r="AX220" i="25"/>
  <c r="AX221" i="25"/>
  <c r="AX222" i="25"/>
  <c r="AX223" i="25"/>
  <c r="AX224" i="25"/>
  <c r="AX225" i="25"/>
  <c r="AX226" i="25"/>
  <c r="AX227" i="25"/>
  <c r="AY227" i="25" s="1"/>
  <c r="AX228" i="25"/>
  <c r="AY228" i="25" s="1"/>
  <c r="AX229" i="25"/>
  <c r="AY229" i="25" s="1"/>
  <c r="AX230" i="25"/>
  <c r="AY230" i="25" s="1"/>
  <c r="AX231" i="25"/>
  <c r="AY231" i="25" s="1"/>
  <c r="AX232" i="25"/>
  <c r="AX233" i="25"/>
  <c r="AX234" i="25"/>
  <c r="AX235" i="25"/>
  <c r="AX236" i="25"/>
  <c r="AX237" i="25"/>
  <c r="AX238" i="25"/>
  <c r="AX239" i="25"/>
  <c r="AY239" i="25" s="1"/>
  <c r="AX240" i="25"/>
  <c r="AX241" i="25"/>
  <c r="AX242" i="25"/>
  <c r="AX243" i="25"/>
  <c r="AY243" i="25" s="1"/>
  <c r="AX244" i="25"/>
  <c r="AY244" i="25" s="1"/>
  <c r="AX245" i="25"/>
  <c r="AY245" i="25" s="1"/>
  <c r="AX246" i="25"/>
  <c r="AY246" i="25" s="1"/>
  <c r="AX247" i="25"/>
  <c r="AY247" i="25" s="1"/>
  <c r="AX248" i="25"/>
  <c r="AX249" i="25"/>
  <c r="AX250" i="25"/>
  <c r="AX251" i="25"/>
  <c r="AX252" i="25"/>
  <c r="AX253" i="25"/>
  <c r="AX254" i="25"/>
  <c r="AX255" i="25"/>
  <c r="AX256" i="25"/>
  <c r="AX257" i="25"/>
  <c r="AY257" i="25" s="1"/>
  <c r="AX258" i="25"/>
  <c r="AX259" i="25"/>
  <c r="AX260" i="25"/>
  <c r="AX261" i="25"/>
  <c r="AX262" i="25"/>
  <c r="AX263" i="25"/>
  <c r="AY263" i="25" s="1"/>
  <c r="AX264" i="25"/>
  <c r="AX265" i="25"/>
  <c r="AX266" i="25"/>
  <c r="AX267" i="25"/>
  <c r="AX268" i="25"/>
  <c r="AX269" i="25"/>
  <c r="AX270" i="25"/>
  <c r="AX271" i="25"/>
  <c r="AY271" i="25" s="1"/>
  <c r="AX272" i="25"/>
  <c r="AY272" i="25" s="1"/>
  <c r="AX273" i="25"/>
  <c r="AY273" i="25" s="1"/>
  <c r="AX274" i="25"/>
  <c r="AX275" i="25"/>
  <c r="AX276" i="25"/>
  <c r="AY276" i="25" s="1"/>
  <c r="AX277" i="25"/>
  <c r="AY277" i="25" s="1"/>
  <c r="AX278" i="25"/>
  <c r="AY278" i="25" s="1"/>
  <c r="AX279" i="25"/>
  <c r="AY279" i="25" s="1"/>
  <c r="AX280" i="25"/>
  <c r="AX281" i="25"/>
  <c r="AX282" i="25"/>
  <c r="AX283" i="25"/>
  <c r="AX284" i="25"/>
  <c r="AX285" i="25"/>
  <c r="AX286" i="25"/>
  <c r="AX287" i="25"/>
  <c r="AY287" i="25" s="1"/>
  <c r="AX288" i="25"/>
  <c r="AY288" i="25" s="1"/>
  <c r="AX289" i="25"/>
  <c r="AY289" i="25" s="1"/>
  <c r="AX290" i="25"/>
  <c r="AX291" i="25"/>
  <c r="AY291" i="25" s="1"/>
  <c r="AX292" i="25"/>
  <c r="AY292" i="25" s="1"/>
  <c r="AX293" i="25"/>
  <c r="AY293" i="25" s="1"/>
  <c r="AX294" i="25"/>
  <c r="AY294" i="25" s="1"/>
  <c r="AX295" i="25"/>
  <c r="AY295" i="25" s="1"/>
  <c r="AX296" i="25"/>
  <c r="AX297" i="25"/>
  <c r="AX298" i="25"/>
  <c r="AX299" i="25"/>
  <c r="AX300" i="25"/>
  <c r="AX301" i="25"/>
  <c r="AX302" i="25"/>
  <c r="AX303" i="25"/>
  <c r="AX304" i="25"/>
  <c r="AY304" i="25" s="1"/>
  <c r="AX305" i="25"/>
  <c r="AY305" i="25" s="1"/>
  <c r="AX306" i="25"/>
  <c r="AX307" i="25"/>
  <c r="AX308" i="25"/>
  <c r="AX309" i="25"/>
  <c r="AX310" i="25"/>
  <c r="AY310" i="25" s="1"/>
  <c r="AX311" i="25"/>
  <c r="AY311" i="25" s="1"/>
  <c r="AX312" i="25"/>
  <c r="AX313" i="25"/>
  <c r="AX314" i="25"/>
  <c r="AX315" i="25"/>
  <c r="AX316" i="25"/>
  <c r="AX317" i="25"/>
  <c r="AX318" i="25"/>
  <c r="AX319" i="25"/>
  <c r="AX320" i="25"/>
  <c r="AY320" i="25" s="1"/>
  <c r="AX321" i="25"/>
  <c r="AY321" i="25" s="1"/>
  <c r="AX322" i="25"/>
  <c r="AX323" i="25"/>
  <c r="AY323" i="25" s="1"/>
  <c r="AX324" i="25"/>
  <c r="AY324" i="25" s="1"/>
  <c r="AX325" i="25"/>
  <c r="AY325" i="25" s="1"/>
  <c r="AX326" i="25"/>
  <c r="AY326" i="25" s="1"/>
  <c r="AX327" i="25"/>
  <c r="AY327" i="25" s="1"/>
  <c r="AX328" i="25"/>
  <c r="AX329" i="25"/>
  <c r="AX330" i="25"/>
  <c r="AX331" i="25"/>
  <c r="AX332" i="25"/>
  <c r="AX333" i="25"/>
  <c r="AX334" i="25"/>
  <c r="AX335" i="25"/>
  <c r="AX336" i="25"/>
  <c r="AX337" i="25"/>
  <c r="AY337" i="25" s="1"/>
  <c r="AX338" i="25"/>
  <c r="AX339" i="25"/>
  <c r="AX340" i="25"/>
  <c r="AX341" i="25"/>
  <c r="AX342" i="25"/>
  <c r="AX343" i="25"/>
  <c r="AY343" i="25" s="1"/>
  <c r="AX344" i="25"/>
  <c r="AX345" i="25"/>
  <c r="AX346" i="25"/>
  <c r="AX347" i="25"/>
  <c r="AX348" i="25"/>
  <c r="AX349" i="25"/>
  <c r="AX350" i="25"/>
  <c r="AX351" i="25"/>
  <c r="AX352" i="25"/>
  <c r="AX353" i="25"/>
  <c r="AY353" i="25" s="1"/>
  <c r="AX354" i="25"/>
  <c r="AX355" i="25"/>
  <c r="AY355" i="25" s="1"/>
  <c r="AX356" i="25"/>
  <c r="AY356" i="25" s="1"/>
  <c r="AX357" i="25"/>
  <c r="AY357" i="25" s="1"/>
  <c r="AX358" i="25"/>
  <c r="AY358" i="25" s="1"/>
  <c r="AX359" i="25"/>
  <c r="AY359" i="25" s="1"/>
  <c r="AX360" i="25"/>
  <c r="AX361" i="25"/>
  <c r="AX362" i="25"/>
  <c r="AX363" i="25"/>
  <c r="AX364" i="25"/>
  <c r="AX365" i="25"/>
  <c r="AX366" i="25"/>
  <c r="AX367" i="25"/>
  <c r="AY367" i="25" s="1"/>
  <c r="AX368" i="25"/>
  <c r="AY368" i="25" s="1"/>
  <c r="AX369" i="25"/>
  <c r="AY369" i="25" s="1"/>
  <c r="AX370" i="25"/>
  <c r="AX371" i="25"/>
  <c r="AY371" i="25" s="1"/>
  <c r="AX372" i="25"/>
  <c r="AY372" i="25" s="1"/>
  <c r="AX373" i="25"/>
  <c r="AY373" i="25" s="1"/>
  <c r="AX374" i="25"/>
  <c r="AY374" i="25" s="1"/>
  <c r="AX375" i="25"/>
  <c r="AY375" i="25" s="1"/>
  <c r="AX376" i="25"/>
  <c r="AX377" i="25"/>
  <c r="AX378" i="25"/>
  <c r="AX379" i="25"/>
  <c r="AX380" i="25"/>
  <c r="AX381" i="25"/>
  <c r="AX382" i="25"/>
  <c r="AX383" i="25"/>
  <c r="AX384" i="25"/>
  <c r="AY384" i="25" s="1"/>
  <c r="AX385" i="25"/>
  <c r="AY385" i="25" s="1"/>
  <c r="AX386" i="25"/>
  <c r="AX387" i="25"/>
  <c r="AY387" i="25" s="1"/>
  <c r="AX388" i="25"/>
  <c r="AX389" i="25"/>
  <c r="AY389" i="25" s="1"/>
  <c r="AX390" i="25"/>
  <c r="AY390" i="25" s="1"/>
  <c r="AX391" i="25"/>
  <c r="AY391" i="25" s="1"/>
  <c r="AX392" i="25"/>
  <c r="AX393" i="25"/>
  <c r="AX394" i="25"/>
  <c r="AX395" i="25"/>
  <c r="AX396" i="25"/>
  <c r="AX397" i="25"/>
  <c r="AX398" i="25"/>
  <c r="AX399" i="25"/>
  <c r="AY399" i="25" s="1"/>
  <c r="AX400" i="25"/>
  <c r="AY400" i="25" s="1"/>
  <c r="AX401" i="25"/>
  <c r="AY401" i="25" s="1"/>
  <c r="AX402" i="25"/>
  <c r="AX403" i="25"/>
  <c r="AX404" i="25"/>
  <c r="AY404" i="25" s="1"/>
  <c r="AX405" i="25"/>
  <c r="AY405" i="25" s="1"/>
  <c r="AX406" i="25"/>
  <c r="AY406" i="25" s="1"/>
  <c r="AX407" i="25"/>
  <c r="AY407" i="25" s="1"/>
  <c r="AX408" i="25"/>
  <c r="AX409" i="25"/>
  <c r="AX410" i="25"/>
  <c r="AX411" i="25"/>
  <c r="AX412" i="25"/>
  <c r="AX413" i="25"/>
  <c r="AX414" i="25"/>
  <c r="AX415" i="25"/>
  <c r="AY415" i="25" s="1"/>
  <c r="AX416" i="25"/>
  <c r="AX417" i="25"/>
  <c r="AX418" i="25"/>
  <c r="AX419" i="25"/>
  <c r="AY419" i="25" s="1"/>
  <c r="AX420" i="25"/>
  <c r="AY420" i="25" s="1"/>
  <c r="AX421" i="25"/>
  <c r="AX422" i="25"/>
  <c r="AX423" i="25"/>
  <c r="AY423" i="25" s="1"/>
  <c r="AX424" i="25"/>
  <c r="AX425" i="25"/>
  <c r="AX426" i="25"/>
  <c r="AX427" i="25"/>
  <c r="AX428" i="25"/>
  <c r="AX429" i="25"/>
  <c r="AX430" i="25"/>
  <c r="AX431" i="25"/>
  <c r="AY431" i="25" s="1"/>
  <c r="AX432" i="25"/>
  <c r="AY432" i="25" s="1"/>
  <c r="AX433" i="25"/>
  <c r="AY433" i="25" s="1"/>
  <c r="AX434" i="25"/>
  <c r="AX435" i="25"/>
  <c r="AY435" i="25" s="1"/>
  <c r="AX436" i="25"/>
  <c r="AY436" i="25" s="1"/>
  <c r="AX437" i="25"/>
  <c r="AY437" i="25" s="1"/>
  <c r="AX438" i="25"/>
  <c r="AY438" i="25" s="1"/>
  <c r="AX439" i="25"/>
  <c r="AY439" i="25" s="1"/>
  <c r="AX440" i="25"/>
  <c r="AX441" i="25"/>
  <c r="AX442" i="25"/>
  <c r="AX443" i="25"/>
  <c r="AX444" i="25"/>
  <c r="AX445" i="25"/>
  <c r="AX446" i="25"/>
  <c r="AX447" i="25"/>
  <c r="AY447" i="25" s="1"/>
  <c r="AX448" i="25"/>
  <c r="AY448" i="25" s="1"/>
  <c r="AX449" i="25"/>
  <c r="AY449" i="25" s="1"/>
  <c r="AX450" i="25"/>
  <c r="AX451" i="25"/>
  <c r="AX452" i="25"/>
  <c r="AX453" i="25"/>
  <c r="AY453" i="25" s="1"/>
  <c r="AX454" i="25"/>
  <c r="AY454" i="25" s="1"/>
  <c r="AX455" i="25"/>
  <c r="AY455" i="25" s="1"/>
  <c r="AX456" i="25"/>
  <c r="AX457" i="25"/>
  <c r="AX458" i="25"/>
  <c r="AX459" i="25"/>
  <c r="AX460" i="25"/>
  <c r="AX461" i="25"/>
  <c r="AX462" i="25"/>
  <c r="AX463" i="25"/>
  <c r="AX464" i="25"/>
  <c r="AX465" i="25"/>
  <c r="AX466" i="25"/>
  <c r="AX467" i="25"/>
  <c r="AY467" i="25" s="1"/>
  <c r="AX468" i="25"/>
  <c r="AY468" i="25" s="1"/>
  <c r="AX469" i="25"/>
  <c r="AY469" i="25" s="1"/>
  <c r="AX470" i="25"/>
  <c r="AY470" i="25" s="1"/>
  <c r="AX471" i="25"/>
  <c r="AY471" i="25" s="1"/>
  <c r="AX472" i="25"/>
  <c r="AX473" i="25"/>
  <c r="AX474" i="25"/>
  <c r="AX475" i="25"/>
  <c r="AX476" i="25"/>
  <c r="AX477" i="25"/>
  <c r="AX478" i="25"/>
  <c r="AX479" i="25"/>
  <c r="AX480" i="25"/>
  <c r="AY480" i="25" s="1"/>
  <c r="AX481" i="25"/>
  <c r="AY481" i="25" s="1"/>
  <c r="AX482" i="25"/>
  <c r="AX483" i="25"/>
  <c r="AX484" i="25"/>
  <c r="AX485" i="25"/>
  <c r="AX486" i="25"/>
  <c r="AY486" i="25" s="1"/>
  <c r="AX487" i="25"/>
  <c r="AY487" i="25" s="1"/>
  <c r="AX488" i="25"/>
  <c r="AX489" i="25"/>
  <c r="AX490" i="25"/>
  <c r="AX491" i="25"/>
  <c r="AX492" i="25"/>
  <c r="AX493" i="25"/>
  <c r="AX494" i="25"/>
  <c r="AX495" i="25"/>
  <c r="AX496" i="25"/>
  <c r="AX497" i="25"/>
  <c r="AY497" i="25" s="1"/>
  <c r="AX498" i="25"/>
  <c r="AX499" i="25"/>
  <c r="AX500" i="25"/>
  <c r="AX501" i="25"/>
  <c r="AX502" i="25"/>
  <c r="AX503" i="25"/>
  <c r="AY503" i="25" s="1"/>
  <c r="AX504" i="25"/>
  <c r="AX505" i="25"/>
  <c r="AX506" i="25"/>
  <c r="AX507" i="25"/>
  <c r="AX508" i="25"/>
  <c r="AX509" i="25"/>
  <c r="AX510" i="25"/>
  <c r="AX511" i="25"/>
  <c r="AY511" i="25" s="1"/>
  <c r="AX512" i="25"/>
  <c r="AY512" i="25" s="1"/>
  <c r="AX513" i="25"/>
  <c r="AY513" i="25" s="1"/>
  <c r="AX514" i="25"/>
  <c r="AX515" i="25"/>
  <c r="AY515" i="25" s="1"/>
  <c r="AX516" i="25"/>
  <c r="AY516" i="25" s="1"/>
  <c r="AX517" i="25"/>
  <c r="AY517" i="25" s="1"/>
  <c r="AX518" i="25"/>
  <c r="AY518" i="25" s="1"/>
  <c r="AX519" i="25"/>
  <c r="AY519" i="25" s="1"/>
  <c r="AX520" i="25"/>
  <c r="AX521" i="25"/>
  <c r="AX522" i="25"/>
  <c r="AX523" i="25"/>
  <c r="AX524" i="25"/>
  <c r="AX525" i="25"/>
  <c r="AX526" i="25"/>
  <c r="AX527" i="25"/>
  <c r="AX528" i="25"/>
  <c r="AY528" i="25" s="1"/>
  <c r="AX529" i="25"/>
  <c r="AY529" i="25" s="1"/>
  <c r="AX530" i="25"/>
  <c r="AX531" i="25"/>
  <c r="AY531" i="25" s="1"/>
  <c r="AX532" i="25"/>
  <c r="AY532" i="25" s="1"/>
  <c r="AX533" i="25"/>
  <c r="AY533" i="25" s="1"/>
  <c r="AX534" i="25"/>
  <c r="AY534" i="25" s="1"/>
  <c r="AX535" i="25"/>
  <c r="AY535" i="25" s="1"/>
  <c r="AX536" i="25"/>
  <c r="AX537" i="25"/>
  <c r="AX538" i="25"/>
  <c r="AX539" i="25"/>
  <c r="AX540" i="25"/>
  <c r="AX541" i="25"/>
  <c r="AX542" i="25"/>
  <c r="AX543" i="25"/>
  <c r="AX544" i="25"/>
  <c r="AX545" i="25"/>
  <c r="AX546" i="25"/>
  <c r="AX547" i="25"/>
  <c r="AX548" i="25"/>
  <c r="AX549" i="25"/>
  <c r="AX550" i="25"/>
  <c r="AX551" i="25"/>
  <c r="AY551" i="25" s="1"/>
  <c r="AX552" i="25"/>
  <c r="AX553" i="25"/>
  <c r="AX554" i="25"/>
  <c r="AX555" i="25"/>
  <c r="AX556" i="25"/>
  <c r="AX557" i="25"/>
  <c r="AX558" i="25"/>
  <c r="AX559" i="25"/>
  <c r="AY559" i="25" s="1"/>
  <c r="AX560" i="25"/>
  <c r="AX561" i="25"/>
  <c r="AY561" i="25" s="1"/>
  <c r="AX562" i="25"/>
  <c r="AX563" i="25"/>
  <c r="AY563" i="25" s="1"/>
  <c r="AX564" i="25"/>
  <c r="AY564" i="25" s="1"/>
  <c r="AX565" i="25"/>
  <c r="AY565" i="25" s="1"/>
  <c r="AX566" i="25"/>
  <c r="AY566" i="25" s="1"/>
  <c r="AX567" i="25"/>
  <c r="AY567" i="25" s="1"/>
  <c r="AX568" i="25"/>
  <c r="AX569" i="25"/>
  <c r="AX570" i="25"/>
  <c r="AX571" i="25"/>
  <c r="AX572" i="25"/>
  <c r="AX573" i="25"/>
  <c r="AX574" i="25"/>
  <c r="AX575" i="25"/>
  <c r="AY575" i="25" s="1"/>
  <c r="AX576" i="25"/>
  <c r="AX577" i="25"/>
  <c r="AY577" i="25" s="1"/>
  <c r="AX578" i="25"/>
  <c r="AX579" i="25"/>
  <c r="AX580" i="25"/>
  <c r="AY580" i="25" s="1"/>
  <c r="AX581" i="25"/>
  <c r="AY581" i="25" s="1"/>
  <c r="AX582" i="25"/>
  <c r="AY582" i="25" s="1"/>
  <c r="AX583" i="25"/>
  <c r="AY583" i="25" s="1"/>
  <c r="AX584" i="25"/>
  <c r="AX585" i="25"/>
  <c r="AX586" i="25"/>
  <c r="AX587" i="25"/>
  <c r="AX588" i="25"/>
  <c r="AX589" i="25"/>
  <c r="AX590" i="25"/>
  <c r="AX591" i="25"/>
  <c r="AY591" i="25" s="1"/>
  <c r="AX592" i="25"/>
  <c r="AY592" i="25" s="1"/>
  <c r="AX593" i="25"/>
  <c r="AY593" i="25" s="1"/>
  <c r="AX594" i="25"/>
  <c r="AX595" i="25"/>
  <c r="AX596" i="25"/>
  <c r="AY596" i="25" s="1"/>
  <c r="AX597" i="25"/>
  <c r="AY597" i="25" s="1"/>
  <c r="AX598" i="25"/>
  <c r="AY598" i="25" s="1"/>
  <c r="AX599" i="25"/>
  <c r="AY599" i="25" s="1"/>
  <c r="AX600" i="25"/>
  <c r="AX601" i="25"/>
  <c r="AX602" i="25"/>
  <c r="AX603" i="25"/>
  <c r="AX604" i="25"/>
  <c r="AX605" i="25"/>
  <c r="AX606" i="25"/>
  <c r="AX607" i="25"/>
  <c r="AY607" i="25" s="1"/>
  <c r="AX608" i="25"/>
  <c r="AY608" i="25" s="1"/>
  <c r="AX609" i="25"/>
  <c r="AY609" i="25" s="1"/>
  <c r="AX610" i="25"/>
  <c r="AX611" i="25"/>
  <c r="AY611" i="25" s="1"/>
  <c r="AX612" i="25"/>
  <c r="AY612" i="25" s="1"/>
  <c r="AX613" i="25"/>
  <c r="AY613" i="25" s="1"/>
  <c r="AX614" i="25"/>
  <c r="AY614" i="25" s="1"/>
  <c r="AX615" i="25"/>
  <c r="AY615" i="25" s="1"/>
  <c r="AX616" i="25"/>
  <c r="AX617" i="25"/>
  <c r="AX618" i="25"/>
  <c r="AX619" i="25"/>
  <c r="AX620" i="25"/>
  <c r="AX621" i="25"/>
  <c r="AX622" i="25"/>
  <c r="AX623" i="25"/>
  <c r="AY623" i="25" s="1"/>
  <c r="AX624" i="25"/>
  <c r="AX625" i="25"/>
  <c r="AX626" i="25"/>
  <c r="AX627" i="25"/>
  <c r="AX628" i="25"/>
  <c r="AX629" i="25"/>
  <c r="AX630" i="25"/>
  <c r="AX631" i="25"/>
  <c r="AX632" i="25"/>
  <c r="AX633" i="25"/>
  <c r="AX634" i="25"/>
  <c r="AX635" i="25"/>
  <c r="AX636" i="25"/>
  <c r="AX637" i="25"/>
  <c r="AX638" i="25"/>
  <c r="AX639" i="25"/>
  <c r="AY639" i="25" s="1"/>
  <c r="AX640" i="25"/>
  <c r="AY640" i="25" s="1"/>
  <c r="AX641" i="25"/>
  <c r="AY641" i="25" s="1"/>
  <c r="AX642" i="25"/>
  <c r="AX643" i="25"/>
  <c r="AY643" i="25" s="1"/>
  <c r="AX644" i="25"/>
  <c r="AY644" i="25" s="1"/>
  <c r="AX645" i="25"/>
  <c r="AY645" i="25" s="1"/>
  <c r="AX646" i="25"/>
  <c r="AY646" i="25" s="1"/>
  <c r="AX647" i="25"/>
  <c r="AY647" i="25" s="1"/>
  <c r="AX648" i="25"/>
  <c r="AX649" i="25"/>
  <c r="AX650" i="25"/>
  <c r="AX651" i="25"/>
  <c r="AX652" i="25"/>
  <c r="AX653" i="25"/>
  <c r="AX654" i="25"/>
  <c r="AX655" i="25"/>
  <c r="AY655" i="25" s="1"/>
  <c r="AX656" i="25"/>
  <c r="AY656" i="25" s="1"/>
  <c r="AX657" i="25"/>
  <c r="AY657" i="25" s="1"/>
  <c r="AX658" i="25"/>
  <c r="AX659" i="25"/>
  <c r="AY659" i="25" s="1"/>
  <c r="AX660" i="25"/>
  <c r="AY660" i="25" s="1"/>
  <c r="AX661" i="25"/>
  <c r="AY661" i="25" s="1"/>
  <c r="AX662" i="25"/>
  <c r="AY662" i="25" s="1"/>
  <c r="AX663" i="25"/>
  <c r="AY663" i="25" s="1"/>
  <c r="AX664" i="25"/>
  <c r="AX665" i="25"/>
  <c r="AX666" i="25"/>
  <c r="AX667" i="25"/>
  <c r="AX668" i="25"/>
  <c r="AX669" i="25"/>
  <c r="AX670" i="25"/>
  <c r="AX671" i="25"/>
  <c r="AX672" i="25"/>
  <c r="AX673" i="25"/>
  <c r="AX674" i="25"/>
  <c r="AX675" i="25"/>
  <c r="AX676" i="25"/>
  <c r="AY676" i="25" s="1"/>
  <c r="AX677" i="25"/>
  <c r="AY677" i="25" s="1"/>
  <c r="AX678" i="25"/>
  <c r="AY678" i="25" s="1"/>
  <c r="AX679" i="25"/>
  <c r="AY679" i="25" s="1"/>
  <c r="AX680" i="25"/>
  <c r="AX681" i="25"/>
  <c r="AX682" i="25"/>
  <c r="AX683" i="25"/>
  <c r="AX684" i="25"/>
  <c r="AX685" i="25"/>
  <c r="AX686" i="25"/>
  <c r="AX687" i="25"/>
  <c r="AY687" i="25" s="1"/>
  <c r="AX688" i="25"/>
  <c r="AY688" i="25" s="1"/>
  <c r="AX689" i="25"/>
  <c r="AY689" i="25" s="1"/>
  <c r="AX690" i="25"/>
  <c r="AX691" i="25"/>
  <c r="AX692" i="25"/>
  <c r="AY692" i="25" s="1"/>
  <c r="AX693" i="25"/>
  <c r="AY693" i="25" s="1"/>
  <c r="AX694" i="25"/>
  <c r="AY694" i="25" s="1"/>
  <c r="AX695" i="25"/>
  <c r="AY695" i="25" s="1"/>
  <c r="AX696" i="25"/>
  <c r="AX697" i="25"/>
  <c r="AX698" i="25"/>
  <c r="AX699" i="25"/>
  <c r="AX700" i="25"/>
  <c r="AX701" i="25"/>
  <c r="AX702" i="25"/>
  <c r="AX703" i="25"/>
  <c r="AY703" i="25" s="1"/>
  <c r="AX704" i="25"/>
  <c r="AY704" i="25" s="1"/>
  <c r="AX705" i="25"/>
  <c r="AY705" i="25" s="1"/>
  <c r="AX706" i="25"/>
  <c r="AX707" i="25"/>
  <c r="AX708" i="25"/>
  <c r="AX709" i="25"/>
  <c r="AY709" i="25" s="1"/>
  <c r="AX710" i="25"/>
  <c r="AY710" i="25" s="1"/>
  <c r="AX711" i="25"/>
  <c r="AY711" i="25" s="1"/>
  <c r="AX712" i="25"/>
  <c r="AX713" i="25"/>
  <c r="AX714" i="25"/>
  <c r="AX715" i="25"/>
  <c r="AX716" i="25"/>
  <c r="AX717" i="25"/>
  <c r="AX718" i="25"/>
  <c r="AX719" i="25"/>
  <c r="AY719" i="25" s="1"/>
  <c r="AX720" i="25"/>
  <c r="AX721" i="25"/>
  <c r="AX722" i="25"/>
  <c r="AX723" i="25"/>
  <c r="AY723" i="25" s="1"/>
  <c r="AX724" i="25"/>
  <c r="AY724" i="25" s="1"/>
  <c r="AX725" i="25"/>
  <c r="AY725" i="25" s="1"/>
  <c r="AX726" i="25"/>
  <c r="AY726" i="25" s="1"/>
  <c r="AX727" i="25"/>
  <c r="AY727" i="25" s="1"/>
  <c r="AX728" i="25"/>
  <c r="AX729" i="25"/>
  <c r="AX730" i="25"/>
  <c r="AX731" i="25"/>
  <c r="AX732" i="25"/>
  <c r="AX733" i="25"/>
  <c r="AX734" i="25"/>
  <c r="AX735" i="25"/>
  <c r="AX736" i="25"/>
  <c r="AY736" i="25" s="1"/>
  <c r="AX737" i="25"/>
  <c r="AY737" i="25" s="1"/>
  <c r="AX738" i="25"/>
  <c r="AX739" i="25"/>
  <c r="AX740" i="25"/>
  <c r="AX741" i="25"/>
  <c r="AY741" i="25" s="1"/>
  <c r="AX742" i="25"/>
  <c r="AY742" i="25" s="1"/>
  <c r="AX743" i="25"/>
  <c r="AY743" i="25" s="1"/>
  <c r="AX744" i="25"/>
  <c r="AX745" i="25"/>
  <c r="AX746" i="25"/>
  <c r="AX747" i="25"/>
  <c r="AX748" i="25"/>
  <c r="AX749" i="25"/>
  <c r="AX750" i="25"/>
  <c r="AX751" i="25"/>
  <c r="AX752" i="25"/>
  <c r="AX753" i="25"/>
  <c r="AX754" i="25"/>
  <c r="AX755" i="25"/>
  <c r="AY755" i="25" s="1"/>
  <c r="AX756" i="25"/>
  <c r="AY756" i="25" s="1"/>
  <c r="AX757" i="25"/>
  <c r="AY757" i="25" s="1"/>
  <c r="AX758" i="25"/>
  <c r="AY758" i="25" s="1"/>
  <c r="AX759" i="25"/>
  <c r="AY759" i="25" s="1"/>
  <c r="AX760" i="25"/>
  <c r="AX761" i="25"/>
  <c r="AX762" i="25"/>
  <c r="AX763" i="25"/>
  <c r="AX764" i="25"/>
  <c r="AX765" i="25"/>
  <c r="AX766" i="25"/>
  <c r="AX767" i="25"/>
  <c r="AX768" i="25"/>
  <c r="AY768" i="25" s="1"/>
  <c r="AX769" i="25"/>
  <c r="AY769" i="25" s="1"/>
  <c r="AX770" i="25"/>
  <c r="AX771" i="25"/>
  <c r="AY771" i="25" s="1"/>
  <c r="AX772" i="25"/>
  <c r="AY772" i="25" s="1"/>
  <c r="AX773" i="25"/>
  <c r="AY773" i="25" s="1"/>
  <c r="AX774" i="25"/>
  <c r="AY774" i="25" s="1"/>
  <c r="AX775" i="25"/>
  <c r="AY775" i="25" s="1"/>
  <c r="AX776" i="25"/>
  <c r="AX777" i="25"/>
  <c r="AX778" i="25"/>
  <c r="AX779" i="25"/>
  <c r="AX780" i="25"/>
  <c r="AX781" i="25"/>
  <c r="AX782" i="25"/>
  <c r="AX783" i="25"/>
  <c r="AX784" i="25"/>
  <c r="AX785" i="25"/>
  <c r="AX786" i="25"/>
  <c r="AX787" i="25"/>
  <c r="AX788" i="25"/>
  <c r="AY788" i="25" s="1"/>
  <c r="AX789" i="25"/>
  <c r="AY789" i="25" s="1"/>
  <c r="AX790" i="25"/>
  <c r="AY790" i="25" s="1"/>
  <c r="AX791" i="25"/>
  <c r="AY791" i="25" s="1"/>
  <c r="AX792" i="25"/>
  <c r="AX793" i="25"/>
  <c r="AX794" i="25"/>
  <c r="AX795" i="25"/>
  <c r="AX796" i="25"/>
  <c r="AX797" i="25"/>
  <c r="AX798" i="25"/>
  <c r="AX799" i="25"/>
  <c r="AX800" i="25"/>
  <c r="AY800" i="25" s="1"/>
  <c r="AX801" i="25"/>
  <c r="AY801" i="25" s="1"/>
  <c r="AX802" i="25"/>
  <c r="AX803" i="25"/>
  <c r="AY803" i="25" s="1"/>
  <c r="AX804" i="25"/>
  <c r="AY804" i="25" s="1"/>
  <c r="AX805" i="25"/>
  <c r="AY805" i="25" s="1"/>
  <c r="AX806" i="25"/>
  <c r="AY806" i="25" s="1"/>
  <c r="AX807" i="25"/>
  <c r="AY807" i="25" s="1"/>
  <c r="AX808" i="25"/>
  <c r="AX809" i="25"/>
  <c r="AX810" i="25"/>
  <c r="AX811" i="25"/>
  <c r="AX812" i="25"/>
  <c r="AX813" i="25"/>
  <c r="AX814" i="25"/>
  <c r="AX815" i="25"/>
  <c r="AY815" i="25" s="1"/>
  <c r="AX816" i="25"/>
  <c r="AY816" i="25" s="1"/>
  <c r="AX817" i="25"/>
  <c r="AY817" i="25" s="1"/>
  <c r="AX818" i="25"/>
  <c r="AX819" i="25"/>
  <c r="AY819" i="25" s="1"/>
  <c r="AX820" i="25"/>
  <c r="AY820" i="25" s="1"/>
  <c r="AX821" i="25"/>
  <c r="AY821" i="25" s="1"/>
  <c r="AX822" i="25"/>
  <c r="AY822" i="25" s="1"/>
  <c r="AX823" i="25"/>
  <c r="AY823" i="25" s="1"/>
  <c r="AX824" i="25"/>
  <c r="AX825" i="25"/>
  <c r="AX826" i="25"/>
  <c r="AX827" i="25"/>
  <c r="AX828" i="25"/>
  <c r="AX829" i="25"/>
  <c r="AX830" i="25"/>
  <c r="AX831" i="25"/>
  <c r="AY831" i="25" s="1"/>
  <c r="AX832" i="25"/>
  <c r="AX833" i="25"/>
  <c r="AX834" i="25"/>
  <c r="AX835" i="25"/>
  <c r="AY835" i="25" s="1"/>
  <c r="AX836" i="25"/>
  <c r="AY836" i="25" s="1"/>
  <c r="AX837" i="25"/>
  <c r="AY837" i="25" s="1"/>
  <c r="AX838" i="25"/>
  <c r="AY838" i="25" s="1"/>
  <c r="AX839" i="25"/>
  <c r="AY839" i="25" s="1"/>
  <c r="AX840" i="25"/>
  <c r="AX841" i="25"/>
  <c r="AX842" i="25"/>
  <c r="AX843" i="25"/>
  <c r="AX844" i="25"/>
  <c r="AX845" i="25"/>
  <c r="AX846" i="25"/>
  <c r="AX847" i="25"/>
  <c r="AY847" i="25" s="1"/>
  <c r="AX848" i="25"/>
  <c r="AY848" i="25" s="1"/>
  <c r="AX849" i="25"/>
  <c r="AY849" i="25" s="1"/>
  <c r="AX850" i="25"/>
  <c r="AX851" i="25"/>
  <c r="AY851" i="25" s="1"/>
  <c r="AX852" i="25"/>
  <c r="AY852" i="25" s="1"/>
  <c r="AX853" i="25"/>
  <c r="AY853" i="25" s="1"/>
  <c r="AX854" i="25"/>
  <c r="AY854" i="25" s="1"/>
  <c r="AX855" i="25"/>
  <c r="AY855" i="25" s="1"/>
  <c r="AX856" i="25"/>
  <c r="AX857" i="25"/>
  <c r="AX858" i="25"/>
  <c r="AX859" i="25"/>
  <c r="AX860" i="25"/>
  <c r="AX861" i="25"/>
  <c r="AX862" i="25"/>
  <c r="AX863" i="25"/>
  <c r="AY863" i="25" s="1"/>
  <c r="AX864" i="25"/>
  <c r="AY864" i="25" s="1"/>
  <c r="AX865" i="25"/>
  <c r="AY865" i="25" s="1"/>
  <c r="AX866" i="25"/>
  <c r="AX867" i="25"/>
  <c r="AX868" i="25"/>
  <c r="AX869" i="25"/>
  <c r="AX870" i="25"/>
  <c r="AX871" i="25"/>
  <c r="AY871" i="25" s="1"/>
  <c r="AX872" i="25"/>
  <c r="AX873" i="25"/>
  <c r="AX874" i="25"/>
  <c r="AX875" i="25"/>
  <c r="AX876" i="25"/>
  <c r="AX877" i="25"/>
  <c r="AX878" i="25"/>
  <c r="AX879" i="25"/>
  <c r="AX880" i="25"/>
  <c r="AX881" i="25"/>
  <c r="AX882" i="25"/>
  <c r="AX883" i="25"/>
  <c r="AY883" i="25" s="1"/>
  <c r="AX884" i="25"/>
  <c r="AY884" i="25" s="1"/>
  <c r="AX885" i="25"/>
  <c r="AY885" i="25" s="1"/>
  <c r="AX886" i="25"/>
  <c r="AY886" i="25" s="1"/>
  <c r="AX887" i="25"/>
  <c r="AY887" i="25" s="1"/>
  <c r="AX888" i="25"/>
  <c r="AX889" i="25"/>
  <c r="AX890" i="25"/>
  <c r="AX891" i="25"/>
  <c r="AX892" i="25"/>
  <c r="AX893" i="25"/>
  <c r="AX894" i="25"/>
  <c r="AX895" i="25"/>
  <c r="AY895" i="25" s="1"/>
  <c r="AX896" i="25"/>
  <c r="AY896" i="25" s="1"/>
  <c r="AX897" i="25"/>
  <c r="AY897" i="25" s="1"/>
  <c r="AX898" i="25"/>
  <c r="AX899" i="25"/>
  <c r="AX900" i="25"/>
  <c r="AX901" i="25"/>
  <c r="AY901" i="25" s="1"/>
  <c r="AX902" i="25"/>
  <c r="AY902" i="25" s="1"/>
  <c r="AX903" i="25"/>
  <c r="AY903" i="25" s="1"/>
  <c r="AX904" i="25"/>
  <c r="AX905" i="25"/>
  <c r="AX906" i="25"/>
  <c r="AX907" i="25"/>
  <c r="AX908" i="25"/>
  <c r="AX909" i="25"/>
  <c r="AX910" i="25"/>
  <c r="AX911" i="25"/>
  <c r="AX912" i="25"/>
  <c r="AY912" i="25" s="1"/>
  <c r="AX913" i="25"/>
  <c r="AX914" i="25"/>
  <c r="AX915" i="25"/>
  <c r="AY915" i="25" s="1"/>
  <c r="AX916" i="25"/>
  <c r="AY916" i="25" s="1"/>
  <c r="AX917" i="25"/>
  <c r="AY917" i="25" s="1"/>
  <c r="AX918" i="25"/>
  <c r="AY918" i="25" s="1"/>
  <c r="AX919" i="25"/>
  <c r="AY919" i="25" s="1"/>
  <c r="AX920" i="25"/>
  <c r="AX921" i="25"/>
  <c r="AX922" i="25"/>
  <c r="AX923" i="25"/>
  <c r="AX924" i="25"/>
  <c r="AX925" i="25"/>
  <c r="AX926" i="25"/>
  <c r="AX927" i="25"/>
  <c r="AY927" i="25" s="1"/>
  <c r="AX928" i="25"/>
  <c r="AY928" i="25" s="1"/>
  <c r="AX929" i="25"/>
  <c r="AY929" i="25" s="1"/>
  <c r="AX930" i="25"/>
  <c r="AX931" i="25"/>
  <c r="AX932" i="25"/>
  <c r="AY932" i="25" s="1"/>
  <c r="AX933" i="25"/>
  <c r="AY933" i="25" s="1"/>
  <c r="AX934" i="25"/>
  <c r="AY934" i="25" s="1"/>
  <c r="AX935" i="25"/>
  <c r="AY935" i="25" s="1"/>
  <c r="AX936" i="25"/>
  <c r="AX937" i="25"/>
  <c r="AX938" i="25"/>
  <c r="AX939" i="25"/>
  <c r="AX940" i="25"/>
  <c r="AX941" i="25"/>
  <c r="AX942" i="25"/>
  <c r="AX943" i="25"/>
  <c r="AX944" i="25"/>
  <c r="AY944" i="25" s="1"/>
  <c r="AX945" i="25"/>
  <c r="AY945" i="25" s="1"/>
  <c r="AX946" i="25"/>
  <c r="AX947" i="25"/>
  <c r="AY947" i="25" s="1"/>
  <c r="AX948" i="25"/>
  <c r="AX949" i="25"/>
  <c r="AY949" i="25" s="1"/>
  <c r="AX950" i="25"/>
  <c r="AY950" i="25" s="1"/>
  <c r="AX951" i="25"/>
  <c r="AY951" i="25" s="1"/>
  <c r="AX952" i="25"/>
  <c r="AX953" i="25"/>
  <c r="AX954" i="25"/>
  <c r="AX955" i="25"/>
  <c r="AX956" i="25"/>
  <c r="AX957" i="25"/>
  <c r="AX958" i="25"/>
  <c r="AX959" i="25"/>
  <c r="AY959" i="25" s="1"/>
  <c r="AX960" i="25"/>
  <c r="AY960" i="25" s="1"/>
  <c r="AX961" i="25"/>
  <c r="AY961" i="25" s="1"/>
  <c r="AX962" i="25"/>
  <c r="AX963" i="25"/>
  <c r="AY963" i="25" s="1"/>
  <c r="AX964" i="25"/>
  <c r="AY964" i="25" s="1"/>
  <c r="AX965" i="25"/>
  <c r="AY965" i="25" s="1"/>
  <c r="AX966" i="25"/>
  <c r="AY966" i="25" s="1"/>
  <c r="AX967" i="25"/>
  <c r="AY967" i="25" s="1"/>
  <c r="AX968" i="25"/>
  <c r="AX969" i="25"/>
  <c r="AX970" i="25"/>
  <c r="AX971" i="25"/>
  <c r="AX972" i="25"/>
  <c r="AX973" i="25"/>
  <c r="AX974" i="25"/>
  <c r="AX975" i="25"/>
  <c r="AY975" i="25" s="1"/>
  <c r="AX976" i="25"/>
  <c r="AY976" i="25" s="1"/>
  <c r="AX977" i="25"/>
  <c r="AY977" i="25" s="1"/>
  <c r="AX978" i="25"/>
  <c r="AX979" i="25"/>
  <c r="AY979" i="25" s="1"/>
  <c r="AX980" i="25"/>
  <c r="AY980" i="25" s="1"/>
  <c r="AX981" i="25"/>
  <c r="AY981" i="25" s="1"/>
  <c r="AX982" i="25"/>
  <c r="AY982" i="25" s="1"/>
  <c r="AX983" i="25"/>
  <c r="AY983" i="25" s="1"/>
  <c r="AX984" i="25"/>
  <c r="AX985" i="25"/>
  <c r="AX986" i="25"/>
  <c r="AX987" i="25"/>
  <c r="AX988" i="25"/>
  <c r="AX989" i="25"/>
  <c r="AX990" i="25"/>
  <c r="AX991" i="25"/>
  <c r="AX992" i="25"/>
  <c r="AX993" i="25"/>
  <c r="AX994" i="25"/>
  <c r="AX995" i="25"/>
  <c r="AX996" i="25"/>
  <c r="AY996" i="25" s="1"/>
  <c r="AX997" i="25"/>
  <c r="AY997" i="25" s="1"/>
  <c r="AX998" i="25"/>
  <c r="AY998" i="25" s="1"/>
  <c r="AX999" i="25"/>
  <c r="AY999" i="25" s="1"/>
  <c r="AX1000" i="25"/>
  <c r="AX1001" i="25"/>
  <c r="AX1002" i="25"/>
  <c r="AX1003" i="25"/>
  <c r="AX1004" i="25"/>
  <c r="AX1005" i="25"/>
  <c r="AX1006" i="25"/>
  <c r="AX1007" i="25"/>
  <c r="AY1007" i="25" s="1"/>
  <c r="AX1008" i="25"/>
  <c r="AX1009" i="25"/>
  <c r="AX1010" i="25"/>
  <c r="AX1011" i="25"/>
  <c r="AX1012" i="25"/>
  <c r="AY1012" i="25" s="1"/>
  <c r="AX1013" i="25"/>
  <c r="AY1013" i="25" s="1"/>
  <c r="AX1014" i="25"/>
  <c r="AY1014" i="25" s="1"/>
  <c r="AX1015" i="25"/>
  <c r="AY1015" i="25" s="1"/>
  <c r="AX1016" i="25"/>
  <c r="AX1017" i="25"/>
  <c r="AX1018" i="25"/>
  <c r="AX1019" i="25"/>
  <c r="AX1020" i="25"/>
  <c r="AX1021" i="25"/>
  <c r="AX1022" i="25"/>
  <c r="AX23" i="25"/>
  <c r="BW24" i="24"/>
  <c r="BW25" i="24"/>
  <c r="BV26" i="24"/>
  <c r="BV27" i="24"/>
  <c r="BV28" i="24"/>
  <c r="BV29" i="24"/>
  <c r="BV30" i="24"/>
  <c r="BV31" i="24"/>
  <c r="BV32" i="24"/>
  <c r="BV33" i="24"/>
  <c r="BW33" i="24" s="1"/>
  <c r="BV34" i="24"/>
  <c r="BW34" i="24" s="1"/>
  <c r="BV35" i="24"/>
  <c r="BW35" i="24" s="1"/>
  <c r="BV36" i="24"/>
  <c r="BW36" i="24" s="1"/>
  <c r="BV37" i="24"/>
  <c r="BW37" i="24" s="1"/>
  <c r="BV38" i="24"/>
  <c r="BW38" i="24" s="1"/>
  <c r="BV39" i="24"/>
  <c r="BW39" i="24" s="1"/>
  <c r="BV40" i="24"/>
  <c r="BW40" i="24" s="1"/>
  <c r="BV41" i="24"/>
  <c r="BW41" i="24" s="1"/>
  <c r="BV42" i="24"/>
  <c r="BV43" i="24"/>
  <c r="BV44" i="24"/>
  <c r="BV45" i="24"/>
  <c r="BV46" i="24"/>
  <c r="BV47" i="24"/>
  <c r="BV48" i="24"/>
  <c r="BV49" i="24"/>
  <c r="BW49" i="24" s="1"/>
  <c r="BV50" i="24"/>
  <c r="BW50" i="24" s="1"/>
  <c r="BV51" i="24"/>
  <c r="BW51" i="24" s="1"/>
  <c r="BV52" i="24"/>
  <c r="BW52" i="24" s="1"/>
  <c r="BV53" i="24"/>
  <c r="BW53" i="24" s="1"/>
  <c r="BV54" i="24"/>
  <c r="BW54" i="24" s="1"/>
  <c r="BV55" i="24"/>
  <c r="BW55" i="24" s="1"/>
  <c r="BV56" i="24"/>
  <c r="BW56" i="24" s="1"/>
  <c r="BV57" i="24"/>
  <c r="BW57" i="24" s="1"/>
  <c r="BV58" i="24"/>
  <c r="BV59" i="24"/>
  <c r="BV60" i="24"/>
  <c r="BV61" i="24"/>
  <c r="BV62" i="24"/>
  <c r="BV63" i="24"/>
  <c r="BV64" i="24"/>
  <c r="BV65" i="24"/>
  <c r="BW65" i="24" s="1"/>
  <c r="BV66" i="24"/>
  <c r="BW66" i="24" s="1"/>
  <c r="BV67" i="24"/>
  <c r="BW67" i="24" s="1"/>
  <c r="BV68" i="24"/>
  <c r="BW68" i="24" s="1"/>
  <c r="BV69" i="24"/>
  <c r="BW69" i="24" s="1"/>
  <c r="BV70" i="24"/>
  <c r="BW70" i="24" s="1"/>
  <c r="BV71" i="24"/>
  <c r="BW71" i="24" s="1"/>
  <c r="BV72" i="24"/>
  <c r="BW72" i="24" s="1"/>
  <c r="BV73" i="24"/>
  <c r="BW73" i="24" s="1"/>
  <c r="BV74" i="24"/>
  <c r="BV75" i="24"/>
  <c r="BV76" i="24"/>
  <c r="BV77" i="24"/>
  <c r="BV78" i="24"/>
  <c r="BV79" i="24"/>
  <c r="BV80" i="24"/>
  <c r="BV81" i="24"/>
  <c r="BW81" i="24" s="1"/>
  <c r="BV82" i="24"/>
  <c r="BW82" i="24" s="1"/>
  <c r="BV83" i="24"/>
  <c r="BW83" i="24" s="1"/>
  <c r="BV84" i="24"/>
  <c r="BW84" i="24" s="1"/>
  <c r="BV85" i="24"/>
  <c r="BW85" i="24" s="1"/>
  <c r="BV86" i="24"/>
  <c r="BW86" i="24" s="1"/>
  <c r="BV87" i="24"/>
  <c r="BW87" i="24" s="1"/>
  <c r="BV88" i="24"/>
  <c r="BW88" i="24" s="1"/>
  <c r="BV89" i="24"/>
  <c r="BW89" i="24" s="1"/>
  <c r="BV90" i="24"/>
  <c r="BV91" i="24"/>
  <c r="BV92" i="24"/>
  <c r="BV93" i="24"/>
  <c r="BV94" i="24"/>
  <c r="BV95" i="24"/>
  <c r="BV96" i="24"/>
  <c r="BV97" i="24"/>
  <c r="BW97" i="24" s="1"/>
  <c r="BV98" i="24"/>
  <c r="BW98" i="24" s="1"/>
  <c r="BV99" i="24"/>
  <c r="BW99" i="24" s="1"/>
  <c r="BV100" i="24"/>
  <c r="BW100" i="24" s="1"/>
  <c r="BV101" i="24"/>
  <c r="BW101" i="24" s="1"/>
  <c r="BV102" i="24"/>
  <c r="BW102" i="24" s="1"/>
  <c r="BV103" i="24"/>
  <c r="BW103" i="24" s="1"/>
  <c r="BV104" i="24"/>
  <c r="BW104" i="24" s="1"/>
  <c r="BV105" i="24"/>
  <c r="BW105" i="24" s="1"/>
  <c r="BV106" i="24"/>
  <c r="BV107" i="24"/>
  <c r="BV108" i="24"/>
  <c r="BV109" i="24"/>
  <c r="BV110" i="24"/>
  <c r="BV111" i="24"/>
  <c r="BV112" i="24"/>
  <c r="BV113" i="24"/>
  <c r="BW113" i="24" s="1"/>
  <c r="BV114" i="24"/>
  <c r="BW114" i="24" s="1"/>
  <c r="BV115" i="24"/>
  <c r="BW115" i="24" s="1"/>
  <c r="BV116" i="24"/>
  <c r="BW116" i="24" s="1"/>
  <c r="BV117" i="24"/>
  <c r="BW117" i="24" s="1"/>
  <c r="BV118" i="24"/>
  <c r="BW118" i="24" s="1"/>
  <c r="BV119" i="24"/>
  <c r="BW119" i="24" s="1"/>
  <c r="BV120" i="24"/>
  <c r="BW120" i="24" s="1"/>
  <c r="BV121" i="24"/>
  <c r="BW121" i="24" s="1"/>
  <c r="BV122" i="24"/>
  <c r="BV123" i="24"/>
  <c r="BV124" i="24"/>
  <c r="BV125" i="24"/>
  <c r="BV126" i="24"/>
  <c r="BV127" i="24"/>
  <c r="BV128" i="24"/>
  <c r="BV129" i="24"/>
  <c r="BW129" i="24" s="1"/>
  <c r="BV130" i="24"/>
  <c r="BW130" i="24" s="1"/>
  <c r="BV131" i="24"/>
  <c r="BW131" i="24" s="1"/>
  <c r="BV132" i="24"/>
  <c r="BW132" i="24" s="1"/>
  <c r="BV133" i="24"/>
  <c r="BW133" i="24" s="1"/>
  <c r="BV134" i="24"/>
  <c r="BW134" i="24" s="1"/>
  <c r="BV135" i="24"/>
  <c r="BW135" i="24" s="1"/>
  <c r="BV136" i="24"/>
  <c r="BW136" i="24" s="1"/>
  <c r="BV137" i="24"/>
  <c r="BW137" i="24" s="1"/>
  <c r="BV138" i="24"/>
  <c r="BV139" i="24"/>
  <c r="BV140" i="24"/>
  <c r="BV141" i="24"/>
  <c r="BV142" i="24"/>
  <c r="BV143" i="24"/>
  <c r="BV144" i="24"/>
  <c r="BV145" i="24"/>
  <c r="BW145" i="24" s="1"/>
  <c r="BV146" i="24"/>
  <c r="BW146" i="24" s="1"/>
  <c r="BV147" i="24"/>
  <c r="BW147" i="24" s="1"/>
  <c r="BV148" i="24"/>
  <c r="BW148" i="24" s="1"/>
  <c r="BV149" i="24"/>
  <c r="BW149" i="24" s="1"/>
  <c r="BV150" i="24"/>
  <c r="BW150" i="24" s="1"/>
  <c r="BV151" i="24"/>
  <c r="BW151" i="24" s="1"/>
  <c r="BV152" i="24"/>
  <c r="BW152" i="24" s="1"/>
  <c r="BV153" i="24"/>
  <c r="BW153" i="24" s="1"/>
  <c r="BV154" i="24"/>
  <c r="BV155" i="24"/>
  <c r="BV156" i="24"/>
  <c r="BV157" i="24"/>
  <c r="BV158" i="24"/>
  <c r="BV159" i="24"/>
  <c r="BV160" i="24"/>
  <c r="BV161" i="24"/>
  <c r="BW161" i="24" s="1"/>
  <c r="BV162" i="24"/>
  <c r="BW162" i="24" s="1"/>
  <c r="BV163" i="24"/>
  <c r="BW163" i="24" s="1"/>
  <c r="BV164" i="24"/>
  <c r="BW164" i="24" s="1"/>
  <c r="BV165" i="24"/>
  <c r="BW165" i="24" s="1"/>
  <c r="BV166" i="24"/>
  <c r="BW166" i="24" s="1"/>
  <c r="BV167" i="24"/>
  <c r="BW167" i="24" s="1"/>
  <c r="BV168" i="24"/>
  <c r="BW168" i="24" s="1"/>
  <c r="BV169" i="24"/>
  <c r="BW169" i="24" s="1"/>
  <c r="BV170" i="24"/>
  <c r="BV171" i="24"/>
  <c r="BV172" i="24"/>
  <c r="BV173" i="24"/>
  <c r="BV174" i="24"/>
  <c r="BV175" i="24"/>
  <c r="BV176" i="24"/>
  <c r="BV177" i="24"/>
  <c r="BW177" i="24" s="1"/>
  <c r="BV178" i="24"/>
  <c r="BW178" i="24" s="1"/>
  <c r="BV179" i="24"/>
  <c r="BW179" i="24" s="1"/>
  <c r="BV180" i="24"/>
  <c r="BW180" i="24" s="1"/>
  <c r="BV181" i="24"/>
  <c r="BW181" i="24" s="1"/>
  <c r="BV182" i="24"/>
  <c r="BW182" i="24" s="1"/>
  <c r="BV183" i="24"/>
  <c r="BW183" i="24" s="1"/>
  <c r="BV184" i="24"/>
  <c r="BW184" i="24" s="1"/>
  <c r="BV185" i="24"/>
  <c r="BW185" i="24" s="1"/>
  <c r="BV186" i="24"/>
  <c r="BV187" i="24"/>
  <c r="BV188" i="24"/>
  <c r="BV189" i="24"/>
  <c r="BV190" i="24"/>
  <c r="BV191" i="24"/>
  <c r="BV192" i="24"/>
  <c r="BV193" i="24"/>
  <c r="BW193" i="24" s="1"/>
  <c r="BV194" i="24"/>
  <c r="BW194" i="24" s="1"/>
  <c r="BV195" i="24"/>
  <c r="BW195" i="24" s="1"/>
  <c r="BV196" i="24"/>
  <c r="BW196" i="24" s="1"/>
  <c r="BV197" i="24"/>
  <c r="BW197" i="24" s="1"/>
  <c r="BV198" i="24"/>
  <c r="BW198" i="24" s="1"/>
  <c r="BV199" i="24"/>
  <c r="BW199" i="24" s="1"/>
  <c r="BV200" i="24"/>
  <c r="BW200" i="24" s="1"/>
  <c r="BV201" i="24"/>
  <c r="BW201" i="24" s="1"/>
  <c r="BV202" i="24"/>
  <c r="BV203" i="24"/>
  <c r="BV204" i="24"/>
  <c r="BV205" i="24"/>
  <c r="BV206" i="24"/>
  <c r="BV207" i="24"/>
  <c r="BV208" i="24"/>
  <c r="BV209" i="24"/>
  <c r="BW209" i="24" s="1"/>
  <c r="BV210" i="24"/>
  <c r="BW210" i="24" s="1"/>
  <c r="BV211" i="24"/>
  <c r="BW211" i="24" s="1"/>
  <c r="BV212" i="24"/>
  <c r="BW212" i="24" s="1"/>
  <c r="BV213" i="24"/>
  <c r="BW213" i="24" s="1"/>
  <c r="BV214" i="24"/>
  <c r="BW214" i="24" s="1"/>
  <c r="BV215" i="24"/>
  <c r="BW215" i="24" s="1"/>
  <c r="BV216" i="24"/>
  <c r="BW216" i="24" s="1"/>
  <c r="BV217" i="24"/>
  <c r="BW217" i="24" s="1"/>
  <c r="BV218" i="24"/>
  <c r="BV219" i="24"/>
  <c r="BV220" i="24"/>
  <c r="BV221" i="24"/>
  <c r="BV222" i="24"/>
  <c r="BV223" i="24"/>
  <c r="BV224" i="24"/>
  <c r="BV225" i="24"/>
  <c r="BW225" i="24" s="1"/>
  <c r="BV226" i="24"/>
  <c r="BW226" i="24" s="1"/>
  <c r="BV227" i="24"/>
  <c r="BW227" i="24" s="1"/>
  <c r="BV228" i="24"/>
  <c r="BW228" i="24" s="1"/>
  <c r="BV229" i="24"/>
  <c r="BW229" i="24" s="1"/>
  <c r="BV230" i="24"/>
  <c r="BW230" i="24" s="1"/>
  <c r="BV231" i="24"/>
  <c r="BW231" i="24" s="1"/>
  <c r="BV232" i="24"/>
  <c r="BW232" i="24" s="1"/>
  <c r="BV233" i="24"/>
  <c r="BW233" i="24" s="1"/>
  <c r="BV234" i="24"/>
  <c r="BV235" i="24"/>
  <c r="BV236" i="24"/>
  <c r="BV237" i="24"/>
  <c r="BV238" i="24"/>
  <c r="BV239" i="24"/>
  <c r="BV240" i="24"/>
  <c r="BV241" i="24"/>
  <c r="BW241" i="24" s="1"/>
  <c r="BV242" i="24"/>
  <c r="BW242" i="24" s="1"/>
  <c r="BV243" i="24"/>
  <c r="BW243" i="24" s="1"/>
  <c r="BV244" i="24"/>
  <c r="BW244" i="24" s="1"/>
  <c r="BV245" i="24"/>
  <c r="BW245" i="24" s="1"/>
  <c r="BV246" i="24"/>
  <c r="BW246" i="24" s="1"/>
  <c r="BV247" i="24"/>
  <c r="BW247" i="24" s="1"/>
  <c r="BV248" i="24"/>
  <c r="BW248" i="24" s="1"/>
  <c r="BV249" i="24"/>
  <c r="BW249" i="24" s="1"/>
  <c r="BV250" i="24"/>
  <c r="BV251" i="24"/>
  <c r="BV252" i="24"/>
  <c r="BV253" i="24"/>
  <c r="BV254" i="24"/>
  <c r="BV255" i="24"/>
  <c r="BV256" i="24"/>
  <c r="BV257" i="24"/>
  <c r="BW257" i="24" s="1"/>
  <c r="BV258" i="24"/>
  <c r="BW258" i="24" s="1"/>
  <c r="BV259" i="24"/>
  <c r="BW259" i="24" s="1"/>
  <c r="BV260" i="24"/>
  <c r="BW260" i="24" s="1"/>
  <c r="BV261" i="24"/>
  <c r="BW261" i="24" s="1"/>
  <c r="BV262" i="24"/>
  <c r="BW262" i="24" s="1"/>
  <c r="BV263" i="24"/>
  <c r="BW263" i="24" s="1"/>
  <c r="BV264" i="24"/>
  <c r="BW264" i="24" s="1"/>
  <c r="BV265" i="24"/>
  <c r="BW265" i="24" s="1"/>
  <c r="BV266" i="24"/>
  <c r="BV267" i="24"/>
  <c r="BV268" i="24"/>
  <c r="BV269" i="24"/>
  <c r="BV270" i="24"/>
  <c r="BV271" i="24"/>
  <c r="BV272" i="24"/>
  <c r="BV273" i="24"/>
  <c r="BW273" i="24" s="1"/>
  <c r="BV274" i="24"/>
  <c r="BW274" i="24" s="1"/>
  <c r="BV275" i="24"/>
  <c r="BW275" i="24" s="1"/>
  <c r="BV276" i="24"/>
  <c r="BW276" i="24" s="1"/>
  <c r="BV277" i="24"/>
  <c r="BW277" i="24" s="1"/>
  <c r="BV278" i="24"/>
  <c r="BW278" i="24" s="1"/>
  <c r="BV279" i="24"/>
  <c r="BW279" i="24" s="1"/>
  <c r="BV280" i="24"/>
  <c r="BW280" i="24" s="1"/>
  <c r="BV281" i="24"/>
  <c r="BW281" i="24" s="1"/>
  <c r="BV282" i="24"/>
  <c r="BV283" i="24"/>
  <c r="BV284" i="24"/>
  <c r="BV285" i="24"/>
  <c r="BV286" i="24"/>
  <c r="BV287" i="24"/>
  <c r="BV288" i="24"/>
  <c r="BV289" i="24"/>
  <c r="BW289" i="24" s="1"/>
  <c r="BV290" i="24"/>
  <c r="BW290" i="24" s="1"/>
  <c r="BV291" i="24"/>
  <c r="BW291" i="24" s="1"/>
  <c r="BV292" i="24"/>
  <c r="BW292" i="24" s="1"/>
  <c r="BV293" i="24"/>
  <c r="BW293" i="24" s="1"/>
  <c r="BV294" i="24"/>
  <c r="BW294" i="24" s="1"/>
  <c r="BV295" i="24"/>
  <c r="BW295" i="24" s="1"/>
  <c r="BV296" i="24"/>
  <c r="BW296" i="24" s="1"/>
  <c r="BV297" i="24"/>
  <c r="BW297" i="24" s="1"/>
  <c r="BV298" i="24"/>
  <c r="BV299" i="24"/>
  <c r="BV300" i="24"/>
  <c r="BV301" i="24"/>
  <c r="BV302" i="24"/>
  <c r="BV303" i="24"/>
  <c r="BV304" i="24"/>
  <c r="BV305" i="24"/>
  <c r="BW305" i="24" s="1"/>
  <c r="BV306" i="24"/>
  <c r="BW306" i="24" s="1"/>
  <c r="BV307" i="24"/>
  <c r="BW307" i="24" s="1"/>
  <c r="BV308" i="24"/>
  <c r="BW308" i="24" s="1"/>
  <c r="BV309" i="24"/>
  <c r="BW309" i="24" s="1"/>
  <c r="BV310" i="24"/>
  <c r="BW310" i="24" s="1"/>
  <c r="BV311" i="24"/>
  <c r="BW311" i="24" s="1"/>
  <c r="BV312" i="24"/>
  <c r="BW312" i="24" s="1"/>
  <c r="BV313" i="24"/>
  <c r="BW313" i="24" s="1"/>
  <c r="BV314" i="24"/>
  <c r="BV315" i="24"/>
  <c r="BV316" i="24"/>
  <c r="BV317" i="24"/>
  <c r="BV318" i="24"/>
  <c r="BV319" i="24"/>
  <c r="BV320" i="24"/>
  <c r="BV321" i="24"/>
  <c r="BW321" i="24" s="1"/>
  <c r="BV322" i="24"/>
  <c r="BW322" i="24" s="1"/>
  <c r="BV323" i="24"/>
  <c r="BW323" i="24" s="1"/>
  <c r="BV324" i="24"/>
  <c r="BW324" i="24" s="1"/>
  <c r="BV325" i="24"/>
  <c r="BW325" i="24" s="1"/>
  <c r="BV326" i="24"/>
  <c r="BW326" i="24" s="1"/>
  <c r="BV327" i="24"/>
  <c r="BW327" i="24" s="1"/>
  <c r="BV328" i="24"/>
  <c r="BW328" i="24" s="1"/>
  <c r="BV329" i="24"/>
  <c r="BW329" i="24" s="1"/>
  <c r="BV330" i="24"/>
  <c r="BV331" i="24"/>
  <c r="BV332" i="24"/>
  <c r="BV333" i="24"/>
  <c r="BV334" i="24"/>
  <c r="BV335" i="24"/>
  <c r="BV336" i="24"/>
  <c r="BV337" i="24"/>
  <c r="BW337" i="24" s="1"/>
  <c r="BV338" i="24"/>
  <c r="BW338" i="24" s="1"/>
  <c r="BV339" i="24"/>
  <c r="BW339" i="24" s="1"/>
  <c r="BV340" i="24"/>
  <c r="BW340" i="24" s="1"/>
  <c r="BV341" i="24"/>
  <c r="BW341" i="24" s="1"/>
  <c r="BV342" i="24"/>
  <c r="BW342" i="24" s="1"/>
  <c r="BV343" i="24"/>
  <c r="BW343" i="24" s="1"/>
  <c r="BV344" i="24"/>
  <c r="BW344" i="24" s="1"/>
  <c r="BV345" i="24"/>
  <c r="BW345" i="24" s="1"/>
  <c r="BV346" i="24"/>
  <c r="BV347" i="24"/>
  <c r="BV348" i="24"/>
  <c r="BV349" i="24"/>
  <c r="BV350" i="24"/>
  <c r="BV351" i="24"/>
  <c r="BV352" i="24"/>
  <c r="BV353" i="24"/>
  <c r="BW353" i="24" s="1"/>
  <c r="BV354" i="24"/>
  <c r="BW354" i="24" s="1"/>
  <c r="BV355" i="24"/>
  <c r="BW355" i="24" s="1"/>
  <c r="BV356" i="24"/>
  <c r="BW356" i="24" s="1"/>
  <c r="BV357" i="24"/>
  <c r="BW357" i="24" s="1"/>
  <c r="BV358" i="24"/>
  <c r="BW358" i="24" s="1"/>
  <c r="BV359" i="24"/>
  <c r="BW359" i="24" s="1"/>
  <c r="BV360" i="24"/>
  <c r="BW360" i="24" s="1"/>
  <c r="BV361" i="24"/>
  <c r="BW361" i="24" s="1"/>
  <c r="BV362" i="24"/>
  <c r="BV363" i="24"/>
  <c r="BV364" i="24"/>
  <c r="BV365" i="24"/>
  <c r="BV366" i="24"/>
  <c r="BV367" i="24"/>
  <c r="BV368" i="24"/>
  <c r="BV369" i="24"/>
  <c r="BW369" i="24" s="1"/>
  <c r="BV370" i="24"/>
  <c r="BW370" i="24" s="1"/>
  <c r="BV371" i="24"/>
  <c r="BW371" i="24" s="1"/>
  <c r="BV372" i="24"/>
  <c r="BW372" i="24" s="1"/>
  <c r="BV373" i="24"/>
  <c r="BW373" i="24" s="1"/>
  <c r="BV374" i="24"/>
  <c r="BW374" i="24" s="1"/>
  <c r="BV375" i="24"/>
  <c r="BW375" i="24" s="1"/>
  <c r="BV376" i="24"/>
  <c r="BW376" i="24" s="1"/>
  <c r="BV377" i="24"/>
  <c r="BW377" i="24" s="1"/>
  <c r="BV378" i="24"/>
  <c r="BV379" i="24"/>
  <c r="BV380" i="24"/>
  <c r="BV381" i="24"/>
  <c r="BV382" i="24"/>
  <c r="BV383" i="24"/>
  <c r="BV384" i="24"/>
  <c r="BV385" i="24"/>
  <c r="BW385" i="24" s="1"/>
  <c r="BV386" i="24"/>
  <c r="BW386" i="24" s="1"/>
  <c r="BV387" i="24"/>
  <c r="BW387" i="24" s="1"/>
  <c r="BV388" i="24"/>
  <c r="BW388" i="24" s="1"/>
  <c r="BV389" i="24"/>
  <c r="BW389" i="24" s="1"/>
  <c r="BV390" i="24"/>
  <c r="BW390" i="24" s="1"/>
  <c r="BV391" i="24"/>
  <c r="BW391" i="24" s="1"/>
  <c r="BV392" i="24"/>
  <c r="BW392" i="24" s="1"/>
  <c r="BV393" i="24"/>
  <c r="BW393" i="24" s="1"/>
  <c r="BV394" i="24"/>
  <c r="BV395" i="24"/>
  <c r="BV396" i="24"/>
  <c r="BV397" i="24"/>
  <c r="BV398" i="24"/>
  <c r="BV399" i="24"/>
  <c r="BV400" i="24"/>
  <c r="BV401" i="24"/>
  <c r="BW401" i="24" s="1"/>
  <c r="BV402" i="24"/>
  <c r="BW402" i="24" s="1"/>
  <c r="BV403" i="24"/>
  <c r="BW403" i="24" s="1"/>
  <c r="BV404" i="24"/>
  <c r="BW404" i="24" s="1"/>
  <c r="BV405" i="24"/>
  <c r="BW405" i="24" s="1"/>
  <c r="BV406" i="24"/>
  <c r="BW406" i="24" s="1"/>
  <c r="BV407" i="24"/>
  <c r="BW407" i="24" s="1"/>
  <c r="BV408" i="24"/>
  <c r="BW408" i="24" s="1"/>
  <c r="BV409" i="24"/>
  <c r="BW409" i="24" s="1"/>
  <c r="BV410" i="24"/>
  <c r="BV411" i="24"/>
  <c r="BV412" i="24"/>
  <c r="BV413" i="24"/>
  <c r="BV414" i="24"/>
  <c r="BV415" i="24"/>
  <c r="BV416" i="24"/>
  <c r="BV417" i="24"/>
  <c r="BW417" i="24" s="1"/>
  <c r="BV418" i="24"/>
  <c r="BW418" i="24" s="1"/>
  <c r="BV419" i="24"/>
  <c r="BW419" i="24" s="1"/>
  <c r="BV420" i="24"/>
  <c r="BW420" i="24" s="1"/>
  <c r="BV421" i="24"/>
  <c r="BW421" i="24" s="1"/>
  <c r="BV422" i="24"/>
  <c r="BW422" i="24" s="1"/>
  <c r="BV423" i="24"/>
  <c r="BW423" i="24" s="1"/>
  <c r="BV424" i="24"/>
  <c r="BW424" i="24" s="1"/>
  <c r="BV425" i="24"/>
  <c r="BW425" i="24" s="1"/>
  <c r="BV426" i="24"/>
  <c r="BV427" i="24"/>
  <c r="BV428" i="24"/>
  <c r="BV429" i="24"/>
  <c r="BV430" i="24"/>
  <c r="BV431" i="24"/>
  <c r="BV432" i="24"/>
  <c r="BV433" i="24"/>
  <c r="BW433" i="24" s="1"/>
  <c r="BV434" i="24"/>
  <c r="BW434" i="24" s="1"/>
  <c r="BV435" i="24"/>
  <c r="BW435" i="24" s="1"/>
  <c r="BV436" i="24"/>
  <c r="BW436" i="24" s="1"/>
  <c r="BV437" i="24"/>
  <c r="BW437" i="24" s="1"/>
  <c r="BV438" i="24"/>
  <c r="BW438" i="24" s="1"/>
  <c r="BV439" i="24"/>
  <c r="BW439" i="24" s="1"/>
  <c r="BV440" i="24"/>
  <c r="BW440" i="24" s="1"/>
  <c r="BV441" i="24"/>
  <c r="BW441" i="24" s="1"/>
  <c r="BV442" i="24"/>
  <c r="BV443" i="24"/>
  <c r="BV444" i="24"/>
  <c r="BV445" i="24"/>
  <c r="BV446" i="24"/>
  <c r="BV447" i="24"/>
  <c r="BV448" i="24"/>
  <c r="BV449" i="24"/>
  <c r="BW449" i="24" s="1"/>
  <c r="BV450" i="24"/>
  <c r="BW450" i="24" s="1"/>
  <c r="BV451" i="24"/>
  <c r="BW451" i="24" s="1"/>
  <c r="BV452" i="24"/>
  <c r="BW452" i="24" s="1"/>
  <c r="BV453" i="24"/>
  <c r="BW453" i="24" s="1"/>
  <c r="BV454" i="24"/>
  <c r="BW454" i="24" s="1"/>
  <c r="BV455" i="24"/>
  <c r="BW455" i="24" s="1"/>
  <c r="BV456" i="24"/>
  <c r="BW456" i="24" s="1"/>
  <c r="BV457" i="24"/>
  <c r="BW457" i="24" s="1"/>
  <c r="BV458" i="24"/>
  <c r="BV459" i="24"/>
  <c r="BV460" i="24"/>
  <c r="BV461" i="24"/>
  <c r="BV462" i="24"/>
  <c r="BV463" i="24"/>
  <c r="BV464" i="24"/>
  <c r="BV465" i="24"/>
  <c r="BW465" i="24" s="1"/>
  <c r="BV466" i="24"/>
  <c r="BW466" i="24" s="1"/>
  <c r="BV467" i="24"/>
  <c r="BW467" i="24" s="1"/>
  <c r="BV468" i="24"/>
  <c r="BW468" i="24" s="1"/>
  <c r="BV469" i="24"/>
  <c r="BW469" i="24" s="1"/>
  <c r="BV470" i="24"/>
  <c r="BW470" i="24" s="1"/>
  <c r="BV471" i="24"/>
  <c r="BW471" i="24" s="1"/>
  <c r="BV472" i="24"/>
  <c r="BW472" i="24" s="1"/>
  <c r="BV473" i="24"/>
  <c r="BW473" i="24" s="1"/>
  <c r="BV474" i="24"/>
  <c r="BV475" i="24"/>
  <c r="BV476" i="24"/>
  <c r="BV477" i="24"/>
  <c r="BV478" i="24"/>
  <c r="BV479" i="24"/>
  <c r="BV480" i="24"/>
  <c r="BV481" i="24"/>
  <c r="BW481" i="24" s="1"/>
  <c r="BV482" i="24"/>
  <c r="BW482" i="24" s="1"/>
  <c r="BV483" i="24"/>
  <c r="BW483" i="24" s="1"/>
  <c r="BV484" i="24"/>
  <c r="BW484" i="24" s="1"/>
  <c r="BV485" i="24"/>
  <c r="BW485" i="24" s="1"/>
  <c r="BV486" i="24"/>
  <c r="BW486" i="24" s="1"/>
  <c r="BV487" i="24"/>
  <c r="BW487" i="24" s="1"/>
  <c r="BV488" i="24"/>
  <c r="BW488" i="24" s="1"/>
  <c r="BV489" i="24"/>
  <c r="BW489" i="24" s="1"/>
  <c r="BV490" i="24"/>
  <c r="BV491" i="24"/>
  <c r="BV492" i="24"/>
  <c r="BV493" i="24"/>
  <c r="BV494" i="24"/>
  <c r="BV495" i="24"/>
  <c r="BV496" i="24"/>
  <c r="BV497" i="24"/>
  <c r="BW497" i="24" s="1"/>
  <c r="BV498" i="24"/>
  <c r="BW498" i="24" s="1"/>
  <c r="BV499" i="24"/>
  <c r="BW499" i="24" s="1"/>
  <c r="BV500" i="24"/>
  <c r="BW500" i="24" s="1"/>
  <c r="BV501" i="24"/>
  <c r="BW501" i="24" s="1"/>
  <c r="BV502" i="24"/>
  <c r="BW502" i="24" s="1"/>
  <c r="BV503" i="24"/>
  <c r="BW503" i="24" s="1"/>
  <c r="BV504" i="24"/>
  <c r="BW504" i="24" s="1"/>
  <c r="BV505" i="24"/>
  <c r="BW505" i="24" s="1"/>
  <c r="BV506" i="24"/>
  <c r="BV507" i="24"/>
  <c r="BV508" i="24"/>
  <c r="BV509" i="24"/>
  <c r="BV510" i="24"/>
  <c r="BV511" i="24"/>
  <c r="BV512" i="24"/>
  <c r="BV513" i="24"/>
  <c r="BW513" i="24" s="1"/>
  <c r="BV514" i="24"/>
  <c r="BW514" i="24" s="1"/>
  <c r="BV515" i="24"/>
  <c r="BW515" i="24" s="1"/>
  <c r="BV516" i="24"/>
  <c r="BW516" i="24" s="1"/>
  <c r="BV517" i="24"/>
  <c r="BW517" i="24" s="1"/>
  <c r="BV518" i="24"/>
  <c r="BW518" i="24" s="1"/>
  <c r="BV519" i="24"/>
  <c r="BW519" i="24" s="1"/>
  <c r="BV520" i="24"/>
  <c r="BW520" i="24" s="1"/>
  <c r="BV521" i="24"/>
  <c r="BW521" i="24" s="1"/>
  <c r="BV522" i="24"/>
  <c r="BV523" i="24"/>
  <c r="BV524" i="24"/>
  <c r="BV25" i="24"/>
  <c r="T9" i="23"/>
  <c r="T25" i="23"/>
  <c r="T26" i="23"/>
  <c r="S27" i="23"/>
  <c r="S28" i="23"/>
  <c r="S29" i="23"/>
  <c r="S30" i="23"/>
  <c r="S31" i="23"/>
  <c r="S32" i="23"/>
  <c r="S33" i="23"/>
  <c r="S34" i="23"/>
  <c r="T34" i="23" s="1"/>
  <c r="S35" i="23"/>
  <c r="T35" i="23" s="1"/>
  <c r="S36" i="23"/>
  <c r="T36" i="23" s="1"/>
  <c r="S37" i="23"/>
  <c r="T37" i="23" s="1"/>
  <c r="S38" i="23"/>
  <c r="T38" i="23" s="1"/>
  <c r="S39" i="23"/>
  <c r="T39" i="23" s="1"/>
  <c r="S40" i="23"/>
  <c r="T40" i="23" s="1"/>
  <c r="S41" i="23"/>
  <c r="T41" i="23" s="1"/>
  <c r="S42" i="23"/>
  <c r="T42" i="23" s="1"/>
  <c r="S43" i="23"/>
  <c r="S44" i="23"/>
  <c r="S45" i="23"/>
  <c r="S46" i="23"/>
  <c r="S47" i="23"/>
  <c r="S48" i="23"/>
  <c r="S49" i="23"/>
  <c r="T49" i="23" s="1"/>
  <c r="S50" i="23"/>
  <c r="T50" i="23" s="1"/>
  <c r="S51" i="23"/>
  <c r="T51" i="23" s="1"/>
  <c r="S52" i="23"/>
  <c r="T52" i="23" s="1"/>
  <c r="S53" i="23"/>
  <c r="T53" i="23" s="1"/>
  <c r="S54" i="23"/>
  <c r="T54" i="23" s="1"/>
  <c r="S55" i="23"/>
  <c r="T55" i="23" s="1"/>
  <c r="S56" i="23"/>
  <c r="T56" i="23" s="1"/>
  <c r="S57" i="23"/>
  <c r="T57" i="23" s="1"/>
  <c r="S58" i="23"/>
  <c r="T58" i="23" s="1"/>
  <c r="S59" i="23"/>
  <c r="S60" i="23"/>
  <c r="S61" i="23"/>
  <c r="S62" i="23"/>
  <c r="S63" i="23"/>
  <c r="S64" i="23"/>
  <c r="S65" i="23"/>
  <c r="S66" i="23"/>
  <c r="S67" i="23"/>
  <c r="S68" i="23"/>
  <c r="S69" i="23"/>
  <c r="S70" i="23"/>
  <c r="T70" i="23" s="1"/>
  <c r="S71" i="23"/>
  <c r="T71" i="23" s="1"/>
  <c r="S72" i="23"/>
  <c r="T72" i="23" s="1"/>
  <c r="S73" i="23"/>
  <c r="T73" i="23" s="1"/>
  <c r="S74" i="23"/>
  <c r="T74" i="23" s="1"/>
  <c r="S75" i="23"/>
  <c r="S76" i="23"/>
  <c r="S77" i="23"/>
  <c r="S78" i="23"/>
  <c r="S79" i="23"/>
  <c r="S80" i="23"/>
  <c r="S81" i="23"/>
  <c r="T81" i="23" s="1"/>
  <c r="S82" i="23"/>
  <c r="S83" i="23"/>
  <c r="S84" i="23"/>
  <c r="T84" i="23" s="1"/>
  <c r="S85" i="23"/>
  <c r="T85" i="23" s="1"/>
  <c r="S86" i="23"/>
  <c r="T86" i="23" s="1"/>
  <c r="S87" i="23"/>
  <c r="T87" i="23" s="1"/>
  <c r="S88" i="23"/>
  <c r="T88" i="23" s="1"/>
  <c r="S89" i="23"/>
  <c r="T89" i="23" s="1"/>
  <c r="S90" i="23"/>
  <c r="T90" i="23" s="1"/>
  <c r="S91" i="23"/>
  <c r="S92" i="23"/>
  <c r="S93" i="23"/>
  <c r="S94" i="23"/>
  <c r="S95" i="23"/>
  <c r="S96" i="23"/>
  <c r="S97" i="23"/>
  <c r="S98" i="23"/>
  <c r="T98" i="23" s="1"/>
  <c r="S99" i="23"/>
  <c r="T99" i="23" s="1"/>
  <c r="S100" i="23"/>
  <c r="T100" i="23" s="1"/>
  <c r="S101" i="23"/>
  <c r="T101" i="23" s="1"/>
  <c r="S102" i="23"/>
  <c r="T102" i="23" s="1"/>
  <c r="S103" i="23"/>
  <c r="T103" i="23" s="1"/>
  <c r="S104" i="23"/>
  <c r="T104" i="23" s="1"/>
  <c r="S105" i="23"/>
  <c r="T105" i="23" s="1"/>
  <c r="S106" i="23"/>
  <c r="T106" i="23" s="1"/>
  <c r="S107" i="23"/>
  <c r="S108" i="23"/>
  <c r="S109" i="23"/>
  <c r="S110" i="23"/>
  <c r="S111" i="23"/>
  <c r="S112" i="23"/>
  <c r="S113" i="23"/>
  <c r="S114" i="23"/>
  <c r="S115" i="23"/>
  <c r="S116" i="23"/>
  <c r="S117" i="23"/>
  <c r="S118" i="23"/>
  <c r="S119" i="23"/>
  <c r="T119" i="23" s="1"/>
  <c r="S120" i="23"/>
  <c r="T120" i="23" s="1"/>
  <c r="S121" i="23"/>
  <c r="T121" i="23" s="1"/>
  <c r="S122" i="23"/>
  <c r="T122" i="23" s="1"/>
  <c r="S123" i="23"/>
  <c r="S124" i="23"/>
  <c r="S125" i="23"/>
  <c r="S126" i="23"/>
  <c r="S127" i="23"/>
  <c r="S128" i="23"/>
  <c r="S129" i="23"/>
  <c r="S130" i="23"/>
  <c r="S131" i="23"/>
  <c r="S132" i="23"/>
  <c r="S133" i="23"/>
  <c r="T133" i="23" s="1"/>
  <c r="S134" i="23"/>
  <c r="T134" i="23" s="1"/>
  <c r="S135" i="23"/>
  <c r="T135" i="23" s="1"/>
  <c r="S136" i="23"/>
  <c r="T136" i="23" s="1"/>
  <c r="S137" i="23"/>
  <c r="T137" i="23" s="1"/>
  <c r="S138" i="23"/>
  <c r="T138" i="23" s="1"/>
  <c r="S139" i="23"/>
  <c r="S140" i="23"/>
  <c r="S141" i="23"/>
  <c r="S142" i="23"/>
  <c r="S143" i="23"/>
  <c r="S144" i="23"/>
  <c r="S145" i="23"/>
  <c r="S146" i="23"/>
  <c r="S147" i="23"/>
  <c r="S148" i="23"/>
  <c r="S149" i="23"/>
  <c r="S150" i="23"/>
  <c r="S151" i="23"/>
  <c r="S152" i="23"/>
  <c r="T152" i="23" s="1"/>
  <c r="S153" i="23"/>
  <c r="T153" i="23" s="1"/>
  <c r="S154" i="23"/>
  <c r="T154" i="23" s="1"/>
  <c r="S155" i="23"/>
  <c r="S156" i="23"/>
  <c r="S157" i="23"/>
  <c r="S158" i="23"/>
  <c r="S159" i="23"/>
  <c r="S160" i="23"/>
  <c r="S161" i="23"/>
  <c r="T161" i="23" s="1"/>
  <c r="S162" i="23"/>
  <c r="S163" i="23"/>
  <c r="T163" i="23" s="1"/>
  <c r="S164" i="23"/>
  <c r="T164" i="23" s="1"/>
  <c r="S165" i="23"/>
  <c r="T165" i="23" s="1"/>
  <c r="S166" i="23"/>
  <c r="T166" i="23" s="1"/>
  <c r="S167" i="23"/>
  <c r="T167" i="23" s="1"/>
  <c r="S168" i="23"/>
  <c r="T168" i="23" s="1"/>
  <c r="S169" i="23"/>
  <c r="T169" i="23" s="1"/>
  <c r="S170" i="23"/>
  <c r="T170" i="23" s="1"/>
  <c r="S171" i="23"/>
  <c r="S172" i="23"/>
  <c r="S173" i="23"/>
  <c r="S174" i="23"/>
  <c r="S175" i="23"/>
  <c r="S176" i="23"/>
  <c r="S177" i="23"/>
  <c r="S178" i="23"/>
  <c r="S179" i="23"/>
  <c r="S180" i="23"/>
  <c r="S181" i="23"/>
  <c r="S182" i="23"/>
  <c r="S183" i="23"/>
  <c r="T183" i="23" s="1"/>
  <c r="S184" i="23"/>
  <c r="T184" i="23" s="1"/>
  <c r="S185" i="23"/>
  <c r="T185" i="23" s="1"/>
  <c r="S186" i="23"/>
  <c r="T186" i="23" s="1"/>
  <c r="S187" i="23"/>
  <c r="S188" i="23"/>
  <c r="S189" i="23"/>
  <c r="S190" i="23"/>
  <c r="S191" i="23"/>
  <c r="S192" i="23"/>
  <c r="S193" i="23"/>
  <c r="T193" i="23" s="1"/>
  <c r="S194" i="23"/>
  <c r="S195" i="23"/>
  <c r="S196" i="23"/>
  <c r="S197" i="23"/>
  <c r="T197" i="23" s="1"/>
  <c r="S198" i="23"/>
  <c r="T198" i="23" s="1"/>
  <c r="S199" i="23"/>
  <c r="T199" i="23" s="1"/>
  <c r="S200" i="23"/>
  <c r="T200" i="23" s="1"/>
  <c r="S201" i="23"/>
  <c r="T201" i="23" s="1"/>
  <c r="S202" i="23"/>
  <c r="T202" i="23" s="1"/>
  <c r="S203" i="23"/>
  <c r="S204" i="23"/>
  <c r="S205" i="23"/>
  <c r="S206" i="23"/>
  <c r="S207" i="23"/>
  <c r="S208" i="23"/>
  <c r="S209" i="23"/>
  <c r="S210" i="23"/>
  <c r="S211" i="23"/>
  <c r="S212" i="23"/>
  <c r="S213" i="23"/>
  <c r="S214" i="23"/>
  <c r="S215" i="23"/>
  <c r="T215" i="23" s="1"/>
  <c r="S216" i="23"/>
  <c r="T216" i="23" s="1"/>
  <c r="S217" i="23"/>
  <c r="S218" i="23"/>
  <c r="T218" i="23" s="1"/>
  <c r="S219" i="23"/>
  <c r="S220" i="23"/>
  <c r="S221" i="23"/>
  <c r="S222" i="23"/>
  <c r="S223" i="23"/>
  <c r="S224" i="23"/>
  <c r="S225" i="23"/>
  <c r="T225" i="23" s="1"/>
  <c r="S226" i="23"/>
  <c r="S227" i="23"/>
  <c r="T227" i="23" s="1"/>
  <c r="S228" i="23"/>
  <c r="T228" i="23" s="1"/>
  <c r="S229" i="23"/>
  <c r="T229" i="23" s="1"/>
  <c r="S230" i="23"/>
  <c r="T230" i="23" s="1"/>
  <c r="S231" i="23"/>
  <c r="T231" i="23" s="1"/>
  <c r="S232" i="23"/>
  <c r="T232" i="23" s="1"/>
  <c r="S233" i="23"/>
  <c r="T233" i="23" s="1"/>
  <c r="S234" i="23"/>
  <c r="T234" i="23" s="1"/>
  <c r="S235" i="23"/>
  <c r="S236" i="23"/>
  <c r="S237" i="23"/>
  <c r="S238" i="23"/>
  <c r="S239" i="23"/>
  <c r="S240" i="23"/>
  <c r="S241" i="23"/>
  <c r="S242" i="23"/>
  <c r="T242" i="23" s="1"/>
  <c r="S243" i="23"/>
  <c r="T243" i="23" s="1"/>
  <c r="S244" i="23"/>
  <c r="T244" i="23" s="1"/>
  <c r="S245" i="23"/>
  <c r="T245" i="23" s="1"/>
  <c r="S246" i="23"/>
  <c r="T246" i="23" s="1"/>
  <c r="S247" i="23"/>
  <c r="T247" i="23" s="1"/>
  <c r="S248" i="23"/>
  <c r="T248" i="23" s="1"/>
  <c r="S249" i="23"/>
  <c r="T249" i="23" s="1"/>
  <c r="S250" i="23"/>
  <c r="T250" i="23" s="1"/>
  <c r="S251" i="23"/>
  <c r="S252" i="23"/>
  <c r="S253" i="23"/>
  <c r="S254" i="23"/>
  <c r="S255" i="23"/>
  <c r="S256" i="23"/>
  <c r="S257" i="23"/>
  <c r="T257" i="23" s="1"/>
  <c r="S258" i="23"/>
  <c r="T258" i="23" s="1"/>
  <c r="S259" i="23"/>
  <c r="T259" i="23" s="1"/>
  <c r="S260" i="23"/>
  <c r="S261" i="23"/>
  <c r="T261" i="23" s="1"/>
  <c r="S262" i="23"/>
  <c r="T262" i="23" s="1"/>
  <c r="S263" i="23"/>
  <c r="T263" i="23" s="1"/>
  <c r="S264" i="23"/>
  <c r="T264" i="23" s="1"/>
  <c r="S265" i="23"/>
  <c r="T265" i="23" s="1"/>
  <c r="S266" i="23"/>
  <c r="T266" i="23" s="1"/>
  <c r="S267" i="23"/>
  <c r="S268" i="23"/>
  <c r="S269" i="23"/>
  <c r="S270" i="23"/>
  <c r="S271" i="23"/>
  <c r="S272" i="23"/>
  <c r="S273" i="23"/>
  <c r="S274" i="23"/>
  <c r="T274" i="23" s="1"/>
  <c r="S275" i="23"/>
  <c r="T275" i="23" s="1"/>
  <c r="S276" i="23"/>
  <c r="T276" i="23" s="1"/>
  <c r="S277" i="23"/>
  <c r="T277" i="23" s="1"/>
  <c r="S278" i="23"/>
  <c r="T278" i="23" s="1"/>
  <c r="S279" i="23"/>
  <c r="T279" i="23" s="1"/>
  <c r="S280" i="23"/>
  <c r="T280" i="23" s="1"/>
  <c r="S281" i="23"/>
  <c r="T281" i="23" s="1"/>
  <c r="S282" i="23"/>
  <c r="T282" i="23" s="1"/>
  <c r="S283" i="23"/>
  <c r="S284" i="23"/>
  <c r="S285" i="23"/>
  <c r="S286" i="23"/>
  <c r="S287" i="23"/>
  <c r="S288" i="23"/>
  <c r="S289" i="23"/>
  <c r="S290" i="23"/>
  <c r="T290" i="23" s="1"/>
  <c r="S291" i="23"/>
  <c r="T291" i="23" s="1"/>
  <c r="S292" i="23"/>
  <c r="S293" i="23"/>
  <c r="T293" i="23" s="1"/>
  <c r="S294" i="23"/>
  <c r="T294" i="23" s="1"/>
  <c r="S295" i="23"/>
  <c r="T295" i="23" s="1"/>
  <c r="S296" i="23"/>
  <c r="T296" i="23" s="1"/>
  <c r="S297" i="23"/>
  <c r="T297" i="23" s="1"/>
  <c r="S298" i="23"/>
  <c r="T298" i="23" s="1"/>
  <c r="S299" i="23"/>
  <c r="S300" i="23"/>
  <c r="S301" i="23"/>
  <c r="S302" i="23"/>
  <c r="S303" i="23"/>
  <c r="S304" i="23"/>
  <c r="S305" i="23"/>
  <c r="T305" i="23" s="1"/>
  <c r="S306" i="23"/>
  <c r="S307" i="23"/>
  <c r="S308" i="23"/>
  <c r="S309" i="23"/>
  <c r="S310" i="23"/>
  <c r="S311" i="23"/>
  <c r="T311" i="23" s="1"/>
  <c r="S312" i="23"/>
  <c r="T312" i="23" s="1"/>
  <c r="S313" i="23"/>
  <c r="T313" i="23" s="1"/>
  <c r="S314" i="23"/>
  <c r="T314" i="23" s="1"/>
  <c r="S315" i="23"/>
  <c r="S316" i="23"/>
  <c r="S317" i="23"/>
  <c r="S318" i="23"/>
  <c r="S319" i="23"/>
  <c r="S320" i="23"/>
  <c r="S321" i="23"/>
  <c r="S322" i="23"/>
  <c r="S323" i="23"/>
  <c r="S324" i="23"/>
  <c r="S325" i="23"/>
  <c r="S326" i="23"/>
  <c r="S327" i="23"/>
  <c r="S328" i="23"/>
  <c r="S329" i="23"/>
  <c r="S330" i="23"/>
  <c r="T330" i="23" s="1"/>
  <c r="S331" i="23"/>
  <c r="S332" i="23"/>
  <c r="S333" i="23"/>
  <c r="S334" i="23"/>
  <c r="S335" i="23"/>
  <c r="S336" i="23"/>
  <c r="S337" i="23"/>
  <c r="T337" i="23" s="1"/>
  <c r="S338" i="23"/>
  <c r="S339" i="23"/>
  <c r="S340" i="23"/>
  <c r="S341" i="23"/>
  <c r="T341" i="23" s="1"/>
  <c r="S342" i="23"/>
  <c r="T342" i="23" s="1"/>
  <c r="S343" i="23"/>
  <c r="T343" i="23" s="1"/>
  <c r="S344" i="23"/>
  <c r="T344" i="23" s="1"/>
  <c r="S345" i="23"/>
  <c r="T345" i="23" s="1"/>
  <c r="S346" i="23"/>
  <c r="T346" i="23" s="1"/>
  <c r="S347" i="23"/>
  <c r="S348" i="23"/>
  <c r="S349" i="23"/>
  <c r="S350" i="23"/>
  <c r="S351" i="23"/>
  <c r="S352" i="23"/>
  <c r="S353" i="23"/>
  <c r="S354" i="23"/>
  <c r="T354" i="23" s="1"/>
  <c r="S355" i="23"/>
  <c r="T355" i="23" s="1"/>
  <c r="S356" i="23"/>
  <c r="T356" i="23" s="1"/>
  <c r="S357" i="23"/>
  <c r="T357" i="23" s="1"/>
  <c r="S358" i="23"/>
  <c r="T358" i="23" s="1"/>
  <c r="S359" i="23"/>
  <c r="T359" i="23" s="1"/>
  <c r="S360" i="23"/>
  <c r="T360" i="23" s="1"/>
  <c r="S361" i="23"/>
  <c r="T361" i="23" s="1"/>
  <c r="S362" i="23"/>
  <c r="T362" i="23" s="1"/>
  <c r="S363" i="23"/>
  <c r="S364" i="23"/>
  <c r="S365" i="23"/>
  <c r="S366" i="23"/>
  <c r="S367" i="23"/>
  <c r="S368" i="23"/>
  <c r="S369" i="23"/>
  <c r="T369" i="23" s="1"/>
  <c r="S370" i="23"/>
  <c r="T370" i="23" s="1"/>
  <c r="S371" i="23"/>
  <c r="T371" i="23" s="1"/>
  <c r="S372" i="23"/>
  <c r="T372" i="23" s="1"/>
  <c r="S373" i="23"/>
  <c r="T373" i="23" s="1"/>
  <c r="S374" i="23"/>
  <c r="T374" i="23" s="1"/>
  <c r="S375" i="23"/>
  <c r="T375" i="23" s="1"/>
  <c r="S376" i="23"/>
  <c r="T376" i="23" s="1"/>
  <c r="S377" i="23"/>
  <c r="T377" i="23" s="1"/>
  <c r="S378" i="23"/>
  <c r="T378" i="23" s="1"/>
  <c r="S379" i="23"/>
  <c r="S380" i="23"/>
  <c r="S381" i="23"/>
  <c r="S382" i="23"/>
  <c r="S383" i="23"/>
  <c r="S384" i="23"/>
  <c r="S385" i="23"/>
  <c r="S386" i="23"/>
  <c r="S387" i="23"/>
  <c r="S388" i="23"/>
  <c r="T388" i="23" s="1"/>
  <c r="S389" i="23"/>
  <c r="T389" i="23" s="1"/>
  <c r="S390" i="23"/>
  <c r="T390" i="23" s="1"/>
  <c r="S391" i="23"/>
  <c r="T391" i="23" s="1"/>
  <c r="S392" i="23"/>
  <c r="T392" i="23" s="1"/>
  <c r="S393" i="23"/>
  <c r="T393" i="23" s="1"/>
  <c r="S394" i="23"/>
  <c r="T394" i="23" s="1"/>
  <c r="S395" i="23"/>
  <c r="S396" i="23"/>
  <c r="S397" i="23"/>
  <c r="S398" i="23"/>
  <c r="S399" i="23"/>
  <c r="S400" i="23"/>
  <c r="S401" i="23"/>
  <c r="T401" i="23" s="1"/>
  <c r="S402" i="23"/>
  <c r="S403" i="23"/>
  <c r="S404" i="23"/>
  <c r="S405" i="23"/>
  <c r="S406" i="23"/>
  <c r="T406" i="23" s="1"/>
  <c r="S407" i="23"/>
  <c r="T407" i="23" s="1"/>
  <c r="S408" i="23"/>
  <c r="T408" i="23" s="1"/>
  <c r="S409" i="23"/>
  <c r="T409" i="23" s="1"/>
  <c r="S410" i="23"/>
  <c r="T410" i="23" s="1"/>
  <c r="S411" i="23"/>
  <c r="S412" i="23"/>
  <c r="S413" i="23"/>
  <c r="S414" i="23"/>
  <c r="S415" i="23"/>
  <c r="S416" i="23"/>
  <c r="S417" i="23"/>
  <c r="S418" i="23"/>
  <c r="S419" i="23"/>
  <c r="S420" i="23"/>
  <c r="S421" i="23"/>
  <c r="S422" i="23"/>
  <c r="T422" i="23" s="1"/>
  <c r="S423" i="23"/>
  <c r="T423" i="23" s="1"/>
  <c r="S424" i="23"/>
  <c r="T424" i="23" s="1"/>
  <c r="S425" i="23"/>
  <c r="T425" i="23" s="1"/>
  <c r="S426" i="23"/>
  <c r="T426" i="23" s="1"/>
  <c r="S427" i="23"/>
  <c r="S428" i="23"/>
  <c r="S429" i="23"/>
  <c r="S430" i="23"/>
  <c r="S431" i="23"/>
  <c r="S432" i="23"/>
  <c r="S433" i="23"/>
  <c r="S434" i="23"/>
  <c r="S435" i="23"/>
  <c r="T435" i="23" s="1"/>
  <c r="S436" i="23"/>
  <c r="T436" i="23" s="1"/>
  <c r="S437" i="23"/>
  <c r="T437" i="23" s="1"/>
  <c r="S438" i="23"/>
  <c r="T438" i="23" s="1"/>
  <c r="S439" i="23"/>
  <c r="T439" i="23" s="1"/>
  <c r="S440" i="23"/>
  <c r="T440" i="23" s="1"/>
  <c r="S441" i="23"/>
  <c r="T441" i="23" s="1"/>
  <c r="S442" i="23"/>
  <c r="T442" i="23" s="1"/>
  <c r="S443" i="23"/>
  <c r="S444" i="23"/>
  <c r="S445" i="23"/>
  <c r="S446" i="23"/>
  <c r="S447" i="23"/>
  <c r="S448" i="23"/>
  <c r="S449" i="23"/>
  <c r="S450" i="23"/>
  <c r="S451" i="23"/>
  <c r="S452" i="23"/>
  <c r="S453" i="23"/>
  <c r="S454" i="23"/>
  <c r="S455" i="23"/>
  <c r="S456" i="23"/>
  <c r="S457" i="23"/>
  <c r="S458" i="23"/>
  <c r="S459" i="23"/>
  <c r="S460" i="23"/>
  <c r="S461" i="23"/>
  <c r="S462" i="23"/>
  <c r="S463" i="23"/>
  <c r="S464" i="23"/>
  <c r="S465" i="23"/>
  <c r="S466" i="23"/>
  <c r="T466" i="23" s="1"/>
  <c r="S467" i="23"/>
  <c r="T467" i="23" s="1"/>
  <c r="S468" i="23"/>
  <c r="T468" i="23" s="1"/>
  <c r="S469" i="23"/>
  <c r="T469" i="23" s="1"/>
  <c r="S470" i="23"/>
  <c r="T470" i="23" s="1"/>
  <c r="S471" i="23"/>
  <c r="T471" i="23" s="1"/>
  <c r="S472" i="23"/>
  <c r="T472" i="23" s="1"/>
  <c r="S473" i="23"/>
  <c r="T473" i="23" s="1"/>
  <c r="S474" i="23"/>
  <c r="T474" i="23" s="1"/>
  <c r="S475" i="23"/>
  <c r="S476" i="23"/>
  <c r="S477" i="23"/>
  <c r="S478" i="23"/>
  <c r="S479" i="23"/>
  <c r="S480" i="23"/>
  <c r="S481" i="23"/>
  <c r="T481" i="23" s="1"/>
  <c r="S482" i="23"/>
  <c r="T482" i="23" s="1"/>
  <c r="S483" i="23"/>
  <c r="T483" i="23" s="1"/>
  <c r="S484" i="23"/>
  <c r="T484" i="23" s="1"/>
  <c r="S485" i="23"/>
  <c r="T485" i="23" s="1"/>
  <c r="S486" i="23"/>
  <c r="T486" i="23" s="1"/>
  <c r="S487" i="23"/>
  <c r="T487" i="23" s="1"/>
  <c r="S488" i="23"/>
  <c r="T488" i="23" s="1"/>
  <c r="S489" i="23"/>
  <c r="T489" i="23" s="1"/>
  <c r="S490" i="23"/>
  <c r="T490" i="23" s="1"/>
  <c r="S491" i="23"/>
  <c r="S492" i="23"/>
  <c r="S493" i="23"/>
  <c r="S494" i="23"/>
  <c r="S495" i="23"/>
  <c r="S496" i="23"/>
  <c r="S497" i="23"/>
  <c r="S498" i="23"/>
  <c r="S499" i="23"/>
  <c r="S500" i="23"/>
  <c r="S501" i="23"/>
  <c r="S502" i="23"/>
  <c r="S503" i="23"/>
  <c r="S504" i="23"/>
  <c r="S505" i="23"/>
  <c r="T505" i="23" s="1"/>
  <c r="S506" i="23"/>
  <c r="T506" i="23" s="1"/>
  <c r="S507" i="23"/>
  <c r="S508" i="23"/>
  <c r="S509" i="23"/>
  <c r="S510" i="23"/>
  <c r="S511" i="23"/>
  <c r="S512" i="23"/>
  <c r="S513" i="23"/>
  <c r="T513" i="23" s="1"/>
  <c r="S514" i="23"/>
  <c r="T514" i="23" s="1"/>
  <c r="S515" i="23"/>
  <c r="T515" i="23" s="1"/>
  <c r="S516" i="23"/>
  <c r="T516" i="23" s="1"/>
  <c r="S517" i="23"/>
  <c r="T517" i="23" s="1"/>
  <c r="S518" i="23"/>
  <c r="T518" i="23" s="1"/>
  <c r="S519" i="23"/>
  <c r="T519" i="23" s="1"/>
  <c r="S520" i="23"/>
  <c r="T520" i="23" s="1"/>
  <c r="S521" i="23"/>
  <c r="T521" i="23" s="1"/>
  <c r="S522" i="23"/>
  <c r="T522" i="23" s="1"/>
  <c r="S523" i="23"/>
  <c r="S524" i="23"/>
  <c r="S525" i="23"/>
  <c r="S526" i="23"/>
  <c r="S527" i="23"/>
  <c r="S528" i="23"/>
  <c r="S529" i="23"/>
  <c r="S530" i="23"/>
  <c r="S531" i="23"/>
  <c r="S532" i="23"/>
  <c r="T532" i="23" s="1"/>
  <c r="S533" i="23"/>
  <c r="T533" i="23" s="1"/>
  <c r="S534" i="23"/>
  <c r="T534" i="23" s="1"/>
  <c r="S535" i="23"/>
  <c r="T535" i="23" s="1"/>
  <c r="S536" i="23"/>
  <c r="T536" i="23" s="1"/>
  <c r="S537" i="23"/>
  <c r="T537" i="23" s="1"/>
  <c r="S538" i="23"/>
  <c r="T538" i="23" s="1"/>
  <c r="S539" i="23"/>
  <c r="S540" i="23"/>
  <c r="S541" i="23"/>
  <c r="S542" i="23"/>
  <c r="S543" i="23"/>
  <c r="S544" i="23"/>
  <c r="S545" i="23"/>
  <c r="T545" i="23" s="1"/>
  <c r="S546" i="23"/>
  <c r="S547" i="23"/>
  <c r="T547" i="23" s="1"/>
  <c r="S548" i="23"/>
  <c r="T548" i="23" s="1"/>
  <c r="S549" i="23"/>
  <c r="T549" i="23" s="1"/>
  <c r="S550" i="23"/>
  <c r="T550" i="23" s="1"/>
  <c r="S551" i="23"/>
  <c r="T551" i="23" s="1"/>
  <c r="S552" i="23"/>
  <c r="T552" i="23" s="1"/>
  <c r="S553" i="23"/>
  <c r="T553" i="23" s="1"/>
  <c r="S554" i="23"/>
  <c r="T554" i="23" s="1"/>
  <c r="S555" i="23"/>
  <c r="S556" i="23"/>
  <c r="S557" i="23"/>
  <c r="S558" i="23"/>
  <c r="S559" i="23"/>
  <c r="S560" i="23"/>
  <c r="S561" i="23"/>
  <c r="S562" i="23"/>
  <c r="T562" i="23" s="1"/>
  <c r="S563" i="23"/>
  <c r="T563" i="23" s="1"/>
  <c r="S564" i="23"/>
  <c r="T564" i="23" s="1"/>
  <c r="S565" i="23"/>
  <c r="T565" i="23" s="1"/>
  <c r="S566" i="23"/>
  <c r="T566" i="23" s="1"/>
  <c r="S567" i="23"/>
  <c r="T567" i="23" s="1"/>
  <c r="S568" i="23"/>
  <c r="T568" i="23" s="1"/>
  <c r="S569" i="23"/>
  <c r="T569" i="23" s="1"/>
  <c r="S570" i="23"/>
  <c r="T570" i="23" s="1"/>
  <c r="S571" i="23"/>
  <c r="S572" i="23"/>
  <c r="S573" i="23"/>
  <c r="S574" i="23"/>
  <c r="S575" i="23"/>
  <c r="S576" i="23"/>
  <c r="S577" i="23"/>
  <c r="S578" i="23"/>
  <c r="S579" i="23"/>
  <c r="S580" i="23"/>
  <c r="T580" i="23" s="1"/>
  <c r="S581" i="23"/>
  <c r="T581" i="23" s="1"/>
  <c r="S582" i="23"/>
  <c r="T582" i="23" s="1"/>
  <c r="S583" i="23"/>
  <c r="T583" i="23" s="1"/>
  <c r="S584" i="23"/>
  <c r="T584" i="23" s="1"/>
  <c r="S585" i="23"/>
  <c r="T585" i="23" s="1"/>
  <c r="S586" i="23"/>
  <c r="T586" i="23" s="1"/>
  <c r="S587" i="23"/>
  <c r="S588" i="23"/>
  <c r="S589" i="23"/>
  <c r="S590" i="23"/>
  <c r="S591" i="23"/>
  <c r="S592" i="23"/>
  <c r="S593" i="23"/>
  <c r="T593" i="23" s="1"/>
  <c r="S594" i="23"/>
  <c r="T594" i="23" s="1"/>
  <c r="S595" i="23"/>
  <c r="T595" i="23" s="1"/>
  <c r="S596" i="23"/>
  <c r="T596" i="23" s="1"/>
  <c r="S597" i="23"/>
  <c r="T597" i="23" s="1"/>
  <c r="S598" i="23"/>
  <c r="T598" i="23" s="1"/>
  <c r="S599" i="23"/>
  <c r="T599" i="23" s="1"/>
  <c r="S600" i="23"/>
  <c r="T600" i="23" s="1"/>
  <c r="S601" i="23"/>
  <c r="T601" i="23" s="1"/>
  <c r="S602" i="23"/>
  <c r="T602" i="23" s="1"/>
  <c r="S603" i="23"/>
  <c r="S604" i="23"/>
  <c r="S605" i="23"/>
  <c r="S606" i="23"/>
  <c r="S607" i="23"/>
  <c r="S608" i="23"/>
  <c r="S609" i="23"/>
  <c r="S610" i="23"/>
  <c r="S611" i="23"/>
  <c r="S612" i="23"/>
  <c r="S613" i="23"/>
  <c r="S614" i="23"/>
  <c r="S615" i="23"/>
  <c r="S616" i="23"/>
  <c r="S617" i="23"/>
  <c r="S618" i="23"/>
  <c r="T618" i="23" s="1"/>
  <c r="S619" i="23"/>
  <c r="S620" i="23"/>
  <c r="S621" i="23"/>
  <c r="S622" i="23"/>
  <c r="S623" i="23"/>
  <c r="S624" i="23"/>
  <c r="S625" i="23"/>
  <c r="T625" i="23" s="1"/>
  <c r="S626" i="23"/>
  <c r="S627" i="23"/>
  <c r="S628" i="23"/>
  <c r="T628" i="23" s="1"/>
  <c r="S629" i="23"/>
  <c r="T629" i="23" s="1"/>
  <c r="S630" i="23"/>
  <c r="T630" i="23" s="1"/>
  <c r="S631" i="23"/>
  <c r="T631" i="23" s="1"/>
  <c r="S632" i="23"/>
  <c r="T632" i="23" s="1"/>
  <c r="S633" i="23"/>
  <c r="T633" i="23" s="1"/>
  <c r="S634" i="23"/>
  <c r="T634" i="23" s="1"/>
  <c r="S635" i="23"/>
  <c r="S636" i="23"/>
  <c r="S637" i="23"/>
  <c r="S638" i="23"/>
  <c r="S639" i="23"/>
  <c r="S640" i="23"/>
  <c r="S641" i="23"/>
  <c r="S642" i="23"/>
  <c r="T642" i="23" s="1"/>
  <c r="S643" i="23"/>
  <c r="T643" i="23" s="1"/>
  <c r="S644" i="23"/>
  <c r="T644" i="23" s="1"/>
  <c r="S645" i="23"/>
  <c r="T645" i="23" s="1"/>
  <c r="S646" i="23"/>
  <c r="T646" i="23" s="1"/>
  <c r="S647" i="23"/>
  <c r="T647" i="23" s="1"/>
  <c r="S648" i="23"/>
  <c r="T648" i="23" s="1"/>
  <c r="S649" i="23"/>
  <c r="T649" i="23" s="1"/>
  <c r="S650" i="23"/>
  <c r="T650" i="23" s="1"/>
  <c r="S651" i="23"/>
  <c r="S652" i="23"/>
  <c r="S653" i="23"/>
  <c r="S654" i="23"/>
  <c r="S655" i="23"/>
  <c r="S656" i="23"/>
  <c r="S657" i="23"/>
  <c r="T657" i="23" s="1"/>
  <c r="S658" i="23"/>
  <c r="S659" i="23"/>
  <c r="S660" i="23"/>
  <c r="S661" i="23"/>
  <c r="S662" i="23"/>
  <c r="S663" i="23"/>
  <c r="S664" i="23"/>
  <c r="S665" i="23"/>
  <c r="T665" i="23" s="1"/>
  <c r="S666" i="23"/>
  <c r="T666" i="23" s="1"/>
  <c r="S667" i="23"/>
  <c r="S668" i="23"/>
  <c r="S669" i="23"/>
  <c r="S670" i="23"/>
  <c r="S671" i="23"/>
  <c r="S672" i="23"/>
  <c r="S673" i="23"/>
  <c r="S674" i="23"/>
  <c r="S675" i="23"/>
  <c r="S676" i="23"/>
  <c r="S677" i="23"/>
  <c r="S678" i="23"/>
  <c r="S679" i="23"/>
  <c r="T679" i="23" s="1"/>
  <c r="S680" i="23"/>
  <c r="T680" i="23" s="1"/>
  <c r="S681" i="23"/>
  <c r="T681" i="23" s="1"/>
  <c r="S682" i="23"/>
  <c r="T682" i="23" s="1"/>
  <c r="S683" i="23"/>
  <c r="S684" i="23"/>
  <c r="S685" i="23"/>
  <c r="S686" i="23"/>
  <c r="S687" i="23"/>
  <c r="S688" i="23"/>
  <c r="S689" i="23"/>
  <c r="S690" i="23"/>
  <c r="T690" i="23" s="1"/>
  <c r="S691" i="23"/>
  <c r="T691" i="23" s="1"/>
  <c r="S692" i="23"/>
  <c r="T692" i="23" s="1"/>
  <c r="S693" i="23"/>
  <c r="T693" i="23" s="1"/>
  <c r="S694" i="23"/>
  <c r="T694" i="23" s="1"/>
  <c r="S695" i="23"/>
  <c r="T695" i="23" s="1"/>
  <c r="S696" i="23"/>
  <c r="T696" i="23" s="1"/>
  <c r="S697" i="23"/>
  <c r="T697" i="23" s="1"/>
  <c r="S698" i="23"/>
  <c r="T698" i="23" s="1"/>
  <c r="S699" i="23"/>
  <c r="S700" i="23"/>
  <c r="S701" i="23"/>
  <c r="S702" i="23"/>
  <c r="S703" i="23"/>
  <c r="S704" i="23"/>
  <c r="S705" i="23"/>
  <c r="S706" i="23"/>
  <c r="S707" i="23"/>
  <c r="S708" i="23"/>
  <c r="S709" i="23"/>
  <c r="T709" i="23" s="1"/>
  <c r="S710" i="23"/>
  <c r="T710" i="23" s="1"/>
  <c r="S711" i="23"/>
  <c r="T711" i="23" s="1"/>
  <c r="S712" i="23"/>
  <c r="T712" i="23" s="1"/>
  <c r="S713" i="23"/>
  <c r="S714" i="23"/>
  <c r="T714" i="23" s="1"/>
  <c r="S715" i="23"/>
  <c r="S716" i="23"/>
  <c r="S717" i="23"/>
  <c r="S718" i="23"/>
  <c r="S719" i="23"/>
  <c r="S720" i="23"/>
  <c r="S721" i="23"/>
  <c r="S722" i="23"/>
  <c r="T722" i="23" s="1"/>
  <c r="S723" i="23"/>
  <c r="T723" i="23" s="1"/>
  <c r="S724" i="23"/>
  <c r="T724" i="23" s="1"/>
  <c r="S725" i="23"/>
  <c r="T725" i="23" s="1"/>
  <c r="S726" i="23"/>
  <c r="T726" i="23" s="1"/>
  <c r="S727" i="23"/>
  <c r="T727" i="23" s="1"/>
  <c r="S728" i="23"/>
  <c r="T728" i="23" s="1"/>
  <c r="S729" i="23"/>
  <c r="T729" i="23" s="1"/>
  <c r="S730" i="23"/>
  <c r="T730" i="23" s="1"/>
  <c r="S731" i="23"/>
  <c r="S732" i="23"/>
  <c r="S733" i="23"/>
  <c r="S734" i="23"/>
  <c r="S735" i="23"/>
  <c r="S736" i="23"/>
  <c r="S737" i="23"/>
  <c r="T737" i="23" s="1"/>
  <c r="S738" i="23"/>
  <c r="T738" i="23" s="1"/>
  <c r="S739" i="23"/>
  <c r="T739" i="23" s="1"/>
  <c r="S740" i="23"/>
  <c r="T740" i="23" s="1"/>
  <c r="S741" i="23"/>
  <c r="T741" i="23" s="1"/>
  <c r="S742" i="23"/>
  <c r="T742" i="23" s="1"/>
  <c r="S743" i="23"/>
  <c r="T743" i="23" s="1"/>
  <c r="S744" i="23"/>
  <c r="T744" i="23" s="1"/>
  <c r="S745" i="23"/>
  <c r="T745" i="23" s="1"/>
  <c r="S746" i="23"/>
  <c r="T746" i="23" s="1"/>
  <c r="S747" i="23"/>
  <c r="S748" i="23"/>
  <c r="S749" i="23"/>
  <c r="S750" i="23"/>
  <c r="S751" i="23"/>
  <c r="S752" i="23"/>
  <c r="S753" i="23"/>
  <c r="S754" i="23"/>
  <c r="S755" i="23"/>
  <c r="S756" i="23"/>
  <c r="S757" i="23"/>
  <c r="S758" i="23"/>
  <c r="S759" i="23"/>
  <c r="T759" i="23" s="1"/>
  <c r="S760" i="23"/>
  <c r="T760" i="23" s="1"/>
  <c r="S761" i="23"/>
  <c r="T761" i="23" s="1"/>
  <c r="S762" i="23"/>
  <c r="T762" i="23" s="1"/>
  <c r="S763" i="23"/>
  <c r="S764" i="23"/>
  <c r="S765" i="23"/>
  <c r="S766" i="23"/>
  <c r="S767" i="23"/>
  <c r="S768" i="23"/>
  <c r="S769" i="23"/>
  <c r="T769" i="23" s="1"/>
  <c r="S770" i="23"/>
  <c r="S771" i="23"/>
  <c r="S772" i="23"/>
  <c r="S773" i="23"/>
  <c r="S774" i="23"/>
  <c r="T774" i="23" s="1"/>
  <c r="S775" i="23"/>
  <c r="T775" i="23" s="1"/>
  <c r="S776" i="23"/>
  <c r="T776" i="23" s="1"/>
  <c r="S777" i="23"/>
  <c r="T777" i="23" s="1"/>
  <c r="S778" i="23"/>
  <c r="T778" i="23" s="1"/>
  <c r="S779" i="23"/>
  <c r="S780" i="23"/>
  <c r="S781" i="23"/>
  <c r="S782" i="23"/>
  <c r="S783" i="23"/>
  <c r="S784" i="23"/>
  <c r="S785" i="23"/>
  <c r="S786" i="23"/>
  <c r="S787" i="23"/>
  <c r="S788" i="23"/>
  <c r="S789" i="23"/>
  <c r="S790" i="23"/>
  <c r="S791" i="23"/>
  <c r="S792" i="23"/>
  <c r="S793" i="23"/>
  <c r="S794" i="23"/>
  <c r="S795" i="23"/>
  <c r="S796" i="23"/>
  <c r="S797" i="23"/>
  <c r="S798" i="23"/>
  <c r="S799" i="23"/>
  <c r="S800" i="23"/>
  <c r="S801" i="23"/>
  <c r="T801" i="23" s="1"/>
  <c r="S802" i="23"/>
  <c r="T802" i="23" s="1"/>
  <c r="S803" i="23"/>
  <c r="T803" i="23" s="1"/>
  <c r="S804" i="23"/>
  <c r="T804" i="23" s="1"/>
  <c r="S805" i="23"/>
  <c r="T805" i="23" s="1"/>
  <c r="S806" i="23"/>
  <c r="T806" i="23" s="1"/>
  <c r="S807" i="23"/>
  <c r="T807" i="23" s="1"/>
  <c r="S808" i="23"/>
  <c r="T808" i="23" s="1"/>
  <c r="S809" i="23"/>
  <c r="T809" i="23" s="1"/>
  <c r="S810" i="23"/>
  <c r="T810" i="23" s="1"/>
  <c r="S811" i="23"/>
  <c r="S812" i="23"/>
  <c r="S813" i="23"/>
  <c r="S814" i="23"/>
  <c r="S815" i="23"/>
  <c r="S816" i="23"/>
  <c r="S817" i="23"/>
  <c r="S818" i="23"/>
  <c r="T818" i="23" s="1"/>
  <c r="S819" i="23"/>
  <c r="T819" i="23" s="1"/>
  <c r="S820" i="23"/>
  <c r="T820" i="23" s="1"/>
  <c r="S821" i="23"/>
  <c r="T821" i="23" s="1"/>
  <c r="S822" i="23"/>
  <c r="T822" i="23" s="1"/>
  <c r="S823" i="23"/>
  <c r="T823" i="23" s="1"/>
  <c r="S824" i="23"/>
  <c r="T824" i="23" s="1"/>
  <c r="S825" i="23"/>
  <c r="T825" i="23" s="1"/>
  <c r="S826" i="23"/>
  <c r="T826" i="23" s="1"/>
  <c r="S827" i="23"/>
  <c r="S828" i="23"/>
  <c r="S829" i="23"/>
  <c r="S830" i="23"/>
  <c r="S831" i="23"/>
  <c r="S832" i="23"/>
  <c r="S833" i="23"/>
  <c r="S834" i="23"/>
  <c r="S835" i="23"/>
  <c r="S836" i="23"/>
  <c r="S837" i="23"/>
  <c r="S838" i="23"/>
  <c r="S839" i="23"/>
  <c r="S840" i="23"/>
  <c r="S841" i="23"/>
  <c r="S842" i="23"/>
  <c r="S843" i="23"/>
  <c r="S844" i="23"/>
  <c r="S845" i="23"/>
  <c r="S846" i="23"/>
  <c r="S847" i="23"/>
  <c r="S848" i="23"/>
  <c r="S849" i="23"/>
  <c r="T849" i="23" s="1"/>
  <c r="S850" i="23"/>
  <c r="T850" i="23" s="1"/>
  <c r="S851" i="23"/>
  <c r="T851" i="23" s="1"/>
  <c r="S852" i="23"/>
  <c r="T852" i="23" s="1"/>
  <c r="S853" i="23"/>
  <c r="T853" i="23" s="1"/>
  <c r="S854" i="23"/>
  <c r="T854" i="23" s="1"/>
  <c r="S855" i="23"/>
  <c r="T855" i="23" s="1"/>
  <c r="S856" i="23"/>
  <c r="T856" i="23" s="1"/>
  <c r="S857" i="23"/>
  <c r="T857" i="23" s="1"/>
  <c r="S858" i="23"/>
  <c r="T858" i="23" s="1"/>
  <c r="S859" i="23"/>
  <c r="S860" i="23"/>
  <c r="S861" i="23"/>
  <c r="S862" i="23"/>
  <c r="S863" i="23"/>
  <c r="S864" i="23"/>
  <c r="S865" i="23"/>
  <c r="S866" i="23"/>
  <c r="S867" i="23"/>
  <c r="S868" i="23"/>
  <c r="S869" i="23"/>
  <c r="T869" i="23" s="1"/>
  <c r="S870" i="23"/>
  <c r="T870" i="23" s="1"/>
  <c r="S871" i="23"/>
  <c r="T871" i="23" s="1"/>
  <c r="S872" i="23"/>
  <c r="T872" i="23" s="1"/>
  <c r="S873" i="23"/>
  <c r="T873" i="23" s="1"/>
  <c r="S874" i="23"/>
  <c r="T874" i="23" s="1"/>
  <c r="S875" i="23"/>
  <c r="S876" i="23"/>
  <c r="S877" i="23"/>
  <c r="S878" i="23"/>
  <c r="S879" i="23"/>
  <c r="S880" i="23"/>
  <c r="S881" i="23"/>
  <c r="T881" i="23" s="1"/>
  <c r="S882" i="23"/>
  <c r="S883" i="23"/>
  <c r="T883" i="23" s="1"/>
  <c r="S884" i="23"/>
  <c r="T884" i="23" s="1"/>
  <c r="S885" i="23"/>
  <c r="T885" i="23" s="1"/>
  <c r="S886" i="23"/>
  <c r="T886" i="23" s="1"/>
  <c r="S887" i="23"/>
  <c r="T887" i="23" s="1"/>
  <c r="S888" i="23"/>
  <c r="T888" i="23" s="1"/>
  <c r="S889" i="23"/>
  <c r="T889" i="23" s="1"/>
  <c r="S890" i="23"/>
  <c r="T890" i="23" s="1"/>
  <c r="S891" i="23"/>
  <c r="S892" i="23"/>
  <c r="S893" i="23"/>
  <c r="S894" i="23"/>
  <c r="S895" i="23"/>
  <c r="S896" i="23"/>
  <c r="S897" i="23"/>
  <c r="S898" i="23"/>
  <c r="T898" i="23" s="1"/>
  <c r="S899" i="23"/>
  <c r="S900" i="23"/>
  <c r="S901" i="23"/>
  <c r="S902" i="23"/>
  <c r="S903" i="23"/>
  <c r="S904" i="23"/>
  <c r="S905" i="23"/>
  <c r="S906" i="23"/>
  <c r="S907" i="23"/>
  <c r="S908" i="23"/>
  <c r="S909" i="23"/>
  <c r="S910" i="23"/>
  <c r="S911" i="23"/>
  <c r="S912" i="23"/>
  <c r="S913" i="23"/>
  <c r="T913" i="23" s="1"/>
  <c r="S914" i="23"/>
  <c r="T914" i="23" s="1"/>
  <c r="S915" i="23"/>
  <c r="T915" i="23" s="1"/>
  <c r="S916" i="23"/>
  <c r="T916" i="23" s="1"/>
  <c r="S917" i="23"/>
  <c r="T917" i="23" s="1"/>
  <c r="S918" i="23"/>
  <c r="T918" i="23" s="1"/>
  <c r="S919" i="23"/>
  <c r="T919" i="23" s="1"/>
  <c r="S920" i="23"/>
  <c r="T920" i="23" s="1"/>
  <c r="S921" i="23"/>
  <c r="T921" i="23" s="1"/>
  <c r="S922" i="23"/>
  <c r="T922" i="23" s="1"/>
  <c r="S923" i="23"/>
  <c r="S924" i="23"/>
  <c r="S925" i="23"/>
  <c r="S926" i="23"/>
  <c r="S927" i="23"/>
  <c r="S928" i="23"/>
  <c r="S929" i="23"/>
  <c r="S930" i="23"/>
  <c r="T930" i="23" s="1"/>
  <c r="S931" i="23"/>
  <c r="T931" i="23" s="1"/>
  <c r="S932" i="23"/>
  <c r="T932" i="23" s="1"/>
  <c r="S933" i="23"/>
  <c r="T933" i="23" s="1"/>
  <c r="S934" i="23"/>
  <c r="T934" i="23" s="1"/>
  <c r="S935" i="23"/>
  <c r="T935" i="23" s="1"/>
  <c r="S936" i="23"/>
  <c r="T936" i="23" s="1"/>
  <c r="S937" i="23"/>
  <c r="T937" i="23" s="1"/>
  <c r="S938" i="23"/>
  <c r="T938" i="23" s="1"/>
  <c r="S939" i="23"/>
  <c r="S940" i="23"/>
  <c r="S941" i="23"/>
  <c r="S942" i="23"/>
  <c r="S943" i="23"/>
  <c r="S944" i="23"/>
  <c r="S945" i="23"/>
  <c r="S946" i="23"/>
  <c r="S947" i="23"/>
  <c r="S948" i="23"/>
  <c r="S949" i="23"/>
  <c r="S950" i="23"/>
  <c r="S951" i="23"/>
  <c r="S952" i="23"/>
  <c r="T952" i="23" s="1"/>
  <c r="S953" i="23"/>
  <c r="T953" i="23" s="1"/>
  <c r="S954" i="23"/>
  <c r="T954" i="23" s="1"/>
  <c r="S955" i="23"/>
  <c r="S956" i="23"/>
  <c r="S957" i="23"/>
  <c r="S958" i="23"/>
  <c r="S959" i="23"/>
  <c r="S960" i="23"/>
  <c r="S961" i="23"/>
  <c r="S962" i="23"/>
  <c r="S963" i="23"/>
  <c r="T963" i="23" s="1"/>
  <c r="S964" i="23"/>
  <c r="T964" i="23" s="1"/>
  <c r="S965" i="23"/>
  <c r="T965" i="23" s="1"/>
  <c r="S966" i="23"/>
  <c r="T966" i="23" s="1"/>
  <c r="S967" i="23"/>
  <c r="T967" i="23" s="1"/>
  <c r="S968" i="23"/>
  <c r="T968" i="23" s="1"/>
  <c r="S969" i="23"/>
  <c r="T969" i="23" s="1"/>
  <c r="S970" i="23"/>
  <c r="T970" i="23" s="1"/>
  <c r="S971" i="23"/>
  <c r="S972" i="23"/>
  <c r="S973" i="23"/>
  <c r="S974" i="23"/>
  <c r="S975" i="23"/>
  <c r="S976" i="23"/>
  <c r="S977" i="23"/>
  <c r="S978" i="23"/>
  <c r="S979" i="23"/>
  <c r="S980" i="23"/>
  <c r="S981" i="23"/>
  <c r="S982" i="23"/>
  <c r="S983" i="23"/>
  <c r="S984" i="23"/>
  <c r="S985" i="23"/>
  <c r="T985" i="23" s="1"/>
  <c r="S986" i="23"/>
  <c r="T986" i="23" s="1"/>
  <c r="S987" i="23"/>
  <c r="S988" i="23"/>
  <c r="S989" i="23"/>
  <c r="S990" i="23"/>
  <c r="S991" i="23"/>
  <c r="S992" i="23"/>
  <c r="S993" i="23"/>
  <c r="S994" i="23"/>
  <c r="S995" i="23"/>
  <c r="T995" i="23" s="1"/>
  <c r="S996" i="23"/>
  <c r="S997" i="23"/>
  <c r="S998" i="23"/>
  <c r="S999" i="23"/>
  <c r="S1000" i="23"/>
  <c r="T1000" i="23" s="1"/>
  <c r="S1001" i="23"/>
  <c r="T1001" i="23" s="1"/>
  <c r="S1002" i="23"/>
  <c r="T1002" i="23" s="1"/>
  <c r="S1003" i="23"/>
  <c r="S1004" i="23"/>
  <c r="S1005" i="23"/>
  <c r="S1006" i="23"/>
  <c r="S1007" i="23"/>
  <c r="S1008" i="23"/>
  <c r="S1009" i="23"/>
  <c r="S1010" i="23"/>
  <c r="T1010" i="23" s="1"/>
  <c r="S1011" i="23"/>
  <c r="T1011" i="23" s="1"/>
  <c r="S1012" i="23"/>
  <c r="T1012" i="23" s="1"/>
  <c r="S1013" i="23"/>
  <c r="T1013" i="23" s="1"/>
  <c r="S1014" i="23"/>
  <c r="T1014" i="23" s="1"/>
  <c r="S1015" i="23"/>
  <c r="T1015" i="23" s="1"/>
  <c r="S1016" i="23"/>
  <c r="T1016" i="23" s="1"/>
  <c r="S1017" i="23"/>
  <c r="T1017" i="23" s="1"/>
  <c r="S1018" i="23"/>
  <c r="T1018" i="23" s="1"/>
  <c r="S1019" i="23"/>
  <c r="S1020" i="23"/>
  <c r="S1021" i="23"/>
  <c r="S1022" i="23"/>
  <c r="S1023" i="23"/>
  <c r="S1024" i="23"/>
  <c r="S1025" i="23"/>
  <c r="T1025" i="23" s="1"/>
  <c r="W9" i="14"/>
  <c r="W25" i="14"/>
  <c r="W26" i="14"/>
  <c r="V27" i="14"/>
  <c r="V28" i="14"/>
  <c r="V29" i="14"/>
  <c r="V30" i="14"/>
  <c r="V31" i="14"/>
  <c r="V32" i="14"/>
  <c r="V33" i="14"/>
  <c r="V34" i="14"/>
  <c r="V35" i="14"/>
  <c r="V36" i="14"/>
  <c r="W36" i="14" s="1"/>
  <c r="V37" i="14"/>
  <c r="V38" i="14"/>
  <c r="W38" i="14" s="1"/>
  <c r="V39" i="14"/>
  <c r="W39" i="14" s="1"/>
  <c r="V40" i="14"/>
  <c r="W40" i="14" s="1"/>
  <c r="V41" i="14"/>
  <c r="W41" i="14" s="1"/>
  <c r="V42" i="14"/>
  <c r="W42" i="14" s="1"/>
  <c r="V43" i="14"/>
  <c r="V44" i="14"/>
  <c r="V45" i="14"/>
  <c r="V46" i="14"/>
  <c r="V47" i="14"/>
  <c r="V48" i="14"/>
  <c r="V49" i="14"/>
  <c r="V50" i="14"/>
  <c r="V51" i="14"/>
  <c r="V52" i="14"/>
  <c r="W52" i="14" s="1"/>
  <c r="V53" i="14"/>
  <c r="V54" i="14"/>
  <c r="V55" i="14"/>
  <c r="V56" i="14"/>
  <c r="V57" i="14"/>
  <c r="V58" i="14"/>
  <c r="V59" i="14"/>
  <c r="V60" i="14"/>
  <c r="V61" i="14"/>
  <c r="V62" i="14"/>
  <c r="V63" i="14"/>
  <c r="V64" i="14"/>
  <c r="V65" i="14"/>
  <c r="V66" i="14"/>
  <c r="W66" i="14" s="1"/>
  <c r="V67" i="14"/>
  <c r="W67" i="14" s="1"/>
  <c r="V68" i="14"/>
  <c r="W68" i="14" s="1"/>
  <c r="V69" i="14"/>
  <c r="V70" i="14"/>
  <c r="V71" i="14"/>
  <c r="W71" i="14" s="1"/>
  <c r="V72" i="14"/>
  <c r="W72" i="14" s="1"/>
  <c r="V73" i="14"/>
  <c r="W73" i="14" s="1"/>
  <c r="V74" i="14"/>
  <c r="W74" i="14" s="1"/>
  <c r="V75" i="14"/>
  <c r="V76" i="14"/>
  <c r="V77" i="14"/>
  <c r="V78" i="14"/>
  <c r="V79" i="14"/>
  <c r="V80" i="14"/>
  <c r="V81" i="14"/>
  <c r="V82" i="14"/>
  <c r="W82" i="14" s="1"/>
  <c r="V83" i="14"/>
  <c r="W83" i="14" s="1"/>
  <c r="V84" i="14"/>
  <c r="W84" i="14" s="1"/>
  <c r="V85" i="14"/>
  <c r="V86" i="14"/>
  <c r="W86" i="14" s="1"/>
  <c r="V87" i="14"/>
  <c r="W87" i="14" s="1"/>
  <c r="V88" i="14"/>
  <c r="W88" i="14" s="1"/>
  <c r="V89" i="14"/>
  <c r="W89" i="14" s="1"/>
  <c r="V90" i="14"/>
  <c r="W90" i="14" s="1"/>
  <c r="V91" i="14"/>
  <c r="V92" i="14"/>
  <c r="V93" i="14"/>
  <c r="V94" i="14"/>
  <c r="V95" i="14"/>
  <c r="V96" i="14"/>
  <c r="V97" i="14"/>
  <c r="V98" i="14"/>
  <c r="V99" i="14"/>
  <c r="W99" i="14" s="1"/>
  <c r="V100" i="14"/>
  <c r="W100" i="14" s="1"/>
  <c r="V101" i="14"/>
  <c r="V102" i="14"/>
  <c r="V103" i="14"/>
  <c r="V104" i="14"/>
  <c r="V105" i="14"/>
  <c r="V106" i="14"/>
  <c r="V107" i="14"/>
  <c r="V108" i="14"/>
  <c r="V109" i="14"/>
  <c r="V110" i="14"/>
  <c r="V111" i="14"/>
  <c r="V112" i="14"/>
  <c r="V113" i="14"/>
  <c r="V114" i="14"/>
  <c r="W114" i="14" s="1"/>
  <c r="V115" i="14"/>
  <c r="W115" i="14" s="1"/>
  <c r="V116" i="14"/>
  <c r="W116" i="14" s="1"/>
  <c r="V117" i="14"/>
  <c r="V118" i="14"/>
  <c r="V119" i="14"/>
  <c r="V120" i="14"/>
  <c r="V121" i="14"/>
  <c r="W121" i="14" s="1"/>
  <c r="V122" i="14"/>
  <c r="W122" i="14" s="1"/>
  <c r="V123" i="14"/>
  <c r="V124" i="14"/>
  <c r="V125" i="14"/>
  <c r="V126" i="14"/>
  <c r="V127" i="14"/>
  <c r="V128" i="14"/>
  <c r="V129" i="14"/>
  <c r="V130" i="14"/>
  <c r="W130" i="14" s="1"/>
  <c r="V131" i="14"/>
  <c r="W131" i="14" s="1"/>
  <c r="V132" i="14"/>
  <c r="W132" i="14" s="1"/>
  <c r="V133" i="14"/>
  <c r="V134" i="14"/>
  <c r="V135" i="14"/>
  <c r="V136" i="14"/>
  <c r="V137" i="14"/>
  <c r="W137" i="14" s="1"/>
  <c r="V138" i="14"/>
  <c r="W138" i="14" s="1"/>
  <c r="V139" i="14"/>
  <c r="V140" i="14"/>
  <c r="V141" i="14"/>
  <c r="V142" i="14"/>
  <c r="V143" i="14"/>
  <c r="V144" i="14"/>
  <c r="V145" i="14"/>
  <c r="V146" i="14"/>
  <c r="V147" i="14"/>
  <c r="V148" i="14"/>
  <c r="W148" i="14" s="1"/>
  <c r="V149" i="14"/>
  <c r="V150" i="14"/>
  <c r="W150" i="14" s="1"/>
  <c r="V151" i="14"/>
  <c r="W151" i="14" s="1"/>
  <c r="V152" i="14"/>
  <c r="W152" i="14" s="1"/>
  <c r="V153" i="14"/>
  <c r="V154" i="14"/>
  <c r="V155" i="14"/>
  <c r="V156" i="14"/>
  <c r="V157" i="14"/>
  <c r="V158" i="14"/>
  <c r="V159" i="14"/>
  <c r="V160" i="14"/>
  <c r="V161" i="14"/>
  <c r="V162" i="14"/>
  <c r="W162" i="14" s="1"/>
  <c r="V163" i="14"/>
  <c r="W163" i="14" s="1"/>
  <c r="V164" i="14"/>
  <c r="W164" i="14" s="1"/>
  <c r="V165" i="14"/>
  <c r="V166" i="14"/>
  <c r="W166" i="14" s="1"/>
  <c r="V167" i="14"/>
  <c r="W167" i="14" s="1"/>
  <c r="V168" i="14"/>
  <c r="W168" i="14" s="1"/>
  <c r="V169" i="14"/>
  <c r="W169" i="14" s="1"/>
  <c r="V170" i="14"/>
  <c r="W170" i="14" s="1"/>
  <c r="V171" i="14"/>
  <c r="V172" i="14"/>
  <c r="V173" i="14"/>
  <c r="V174" i="14"/>
  <c r="V175" i="14"/>
  <c r="V176" i="14"/>
  <c r="V177" i="14"/>
  <c r="V178" i="14"/>
  <c r="W178" i="14" s="1"/>
  <c r="V179" i="14"/>
  <c r="W179" i="14" s="1"/>
  <c r="V180" i="14"/>
  <c r="W180" i="14" s="1"/>
  <c r="V181" i="14"/>
  <c r="V182" i="14"/>
  <c r="W182" i="14" s="1"/>
  <c r="V183" i="14"/>
  <c r="W183" i="14" s="1"/>
  <c r="V184" i="14"/>
  <c r="W184" i="14" s="1"/>
  <c r="V185" i="14"/>
  <c r="W185" i="14" s="1"/>
  <c r="V186" i="14"/>
  <c r="W186" i="14" s="1"/>
  <c r="V187" i="14"/>
  <c r="V188" i="14"/>
  <c r="V189" i="14"/>
  <c r="V190" i="14"/>
  <c r="V191" i="14"/>
  <c r="V192" i="14"/>
  <c r="V193" i="14"/>
  <c r="V194" i="14"/>
  <c r="W194" i="14" s="1"/>
  <c r="V195" i="14"/>
  <c r="W195" i="14" s="1"/>
  <c r="V196" i="14"/>
  <c r="W196" i="14" s="1"/>
  <c r="V197" i="14"/>
  <c r="V198" i="14"/>
  <c r="V199" i="14"/>
  <c r="W199" i="14" s="1"/>
  <c r="V200" i="14"/>
  <c r="W200" i="14" s="1"/>
  <c r="V201" i="14"/>
  <c r="W201" i="14" s="1"/>
  <c r="V202" i="14"/>
  <c r="W202" i="14" s="1"/>
  <c r="V203" i="14"/>
  <c r="V204" i="14"/>
  <c r="V205" i="14"/>
  <c r="V206" i="14"/>
  <c r="V207" i="14"/>
  <c r="V208" i="14"/>
  <c r="V209" i="14"/>
  <c r="V210" i="14"/>
  <c r="V211" i="14"/>
  <c r="V212" i="14"/>
  <c r="V213" i="14"/>
  <c r="V214" i="14"/>
  <c r="V215" i="14"/>
  <c r="W215" i="14" s="1"/>
  <c r="V216" i="14"/>
  <c r="W216" i="14" s="1"/>
  <c r="V217" i="14"/>
  <c r="W217" i="14" s="1"/>
  <c r="V218" i="14"/>
  <c r="W218" i="14" s="1"/>
  <c r="V219" i="14"/>
  <c r="V220" i="14"/>
  <c r="V221" i="14"/>
  <c r="V222" i="14"/>
  <c r="V223" i="14"/>
  <c r="V224" i="14"/>
  <c r="V225" i="14"/>
  <c r="V226" i="14"/>
  <c r="W226" i="14" s="1"/>
  <c r="V227" i="14"/>
  <c r="W227" i="14" s="1"/>
  <c r="V228" i="14"/>
  <c r="W228" i="14" s="1"/>
  <c r="V229" i="14"/>
  <c r="V230" i="14"/>
  <c r="W230" i="14" s="1"/>
  <c r="V231" i="14"/>
  <c r="W231" i="14" s="1"/>
  <c r="V232" i="14"/>
  <c r="W232" i="14" s="1"/>
  <c r="V233" i="14"/>
  <c r="W233" i="14" s="1"/>
  <c r="V234" i="14"/>
  <c r="W234" i="14" s="1"/>
  <c r="V235" i="14"/>
  <c r="V236" i="14"/>
  <c r="V237" i="14"/>
  <c r="V238" i="14"/>
  <c r="V239" i="14"/>
  <c r="V240" i="14"/>
  <c r="V241" i="14"/>
  <c r="V242" i="14"/>
  <c r="V243" i="14"/>
  <c r="W243" i="14" s="1"/>
  <c r="V244" i="14"/>
  <c r="W244" i="14" s="1"/>
  <c r="V245" i="14"/>
  <c r="V246" i="14"/>
  <c r="V247" i="14"/>
  <c r="V248" i="14"/>
  <c r="V249" i="14"/>
  <c r="V250" i="14"/>
  <c r="W250" i="14" s="1"/>
  <c r="V251" i="14"/>
  <c r="V252" i="14"/>
  <c r="V253" i="14"/>
  <c r="V254" i="14"/>
  <c r="V255" i="14"/>
  <c r="V256" i="14"/>
  <c r="V257" i="14"/>
  <c r="V258" i="14"/>
  <c r="W258" i="14" s="1"/>
  <c r="V259" i="14"/>
  <c r="W259" i="14" s="1"/>
  <c r="V260" i="14"/>
  <c r="W260" i="14" s="1"/>
  <c r="V261" i="14"/>
  <c r="V262" i="14"/>
  <c r="W262" i="14" s="1"/>
  <c r="V263" i="14"/>
  <c r="W263" i="14" s="1"/>
  <c r="V264" i="14"/>
  <c r="W264" i="14" s="1"/>
  <c r="V265" i="14"/>
  <c r="W265" i="14" s="1"/>
  <c r="V266" i="14"/>
  <c r="W266" i="14" s="1"/>
  <c r="V267" i="14"/>
  <c r="V268" i="14"/>
  <c r="V269" i="14"/>
  <c r="V270" i="14"/>
  <c r="V271" i="14"/>
  <c r="V272" i="14"/>
  <c r="V273" i="14"/>
  <c r="V274" i="14"/>
  <c r="V275" i="14"/>
  <c r="V276" i="14"/>
  <c r="V277" i="14"/>
  <c r="V278" i="14"/>
  <c r="W278" i="14" s="1"/>
  <c r="V279" i="14"/>
  <c r="W279" i="14" s="1"/>
  <c r="V280" i="14"/>
  <c r="W280" i="14" s="1"/>
  <c r="V281" i="14"/>
  <c r="W281" i="14" s="1"/>
  <c r="V282" i="14"/>
  <c r="W282" i="14" s="1"/>
  <c r="V283" i="14"/>
  <c r="V284" i="14"/>
  <c r="V285" i="14"/>
  <c r="V286" i="14"/>
  <c r="V287" i="14"/>
  <c r="V288" i="14"/>
  <c r="V289" i="14"/>
  <c r="V290" i="14"/>
  <c r="V291" i="14"/>
  <c r="V292" i="14"/>
  <c r="V293" i="14"/>
  <c r="V294" i="14"/>
  <c r="V295" i="14"/>
  <c r="V296" i="14"/>
  <c r="W296" i="14" s="1"/>
  <c r="V297" i="14"/>
  <c r="W297" i="14" s="1"/>
  <c r="V298" i="14"/>
  <c r="W298" i="14" s="1"/>
  <c r="V299" i="14"/>
  <c r="V300" i="14"/>
  <c r="V301" i="14"/>
  <c r="V302" i="14"/>
  <c r="V303" i="14"/>
  <c r="V304" i="14"/>
  <c r="V305" i="14"/>
  <c r="V306" i="14"/>
  <c r="W306" i="14" s="1"/>
  <c r="V307" i="14"/>
  <c r="W307" i="14" s="1"/>
  <c r="V308" i="14"/>
  <c r="W308" i="14" s="1"/>
  <c r="V309" i="14"/>
  <c r="V310" i="14"/>
  <c r="W310" i="14" s="1"/>
  <c r="V311" i="14"/>
  <c r="W311" i="14" s="1"/>
  <c r="V312" i="14"/>
  <c r="W312" i="14" s="1"/>
  <c r="V313" i="14"/>
  <c r="W313" i="14" s="1"/>
  <c r="V314" i="14"/>
  <c r="W314" i="14" s="1"/>
  <c r="V315" i="14"/>
  <c r="V316" i="14"/>
  <c r="V317" i="14"/>
  <c r="V318" i="14"/>
  <c r="V319" i="14"/>
  <c r="V320" i="14"/>
  <c r="V321" i="14"/>
  <c r="V322" i="14"/>
  <c r="V323" i="14"/>
  <c r="V324" i="14"/>
  <c r="V325" i="14"/>
  <c r="V326" i="14"/>
  <c r="W326" i="14" s="1"/>
  <c r="V327" i="14"/>
  <c r="W327" i="14" s="1"/>
  <c r="V328" i="14"/>
  <c r="V329" i="14"/>
  <c r="V330" i="14"/>
  <c r="W330" i="14" s="1"/>
  <c r="V331" i="14"/>
  <c r="V332" i="14"/>
  <c r="V333" i="14"/>
  <c r="V334" i="14"/>
  <c r="V335" i="14"/>
  <c r="V336" i="14"/>
  <c r="V337" i="14"/>
  <c r="V338" i="14"/>
  <c r="W338" i="14" s="1"/>
  <c r="V339" i="14"/>
  <c r="W339" i="14" s="1"/>
  <c r="V340" i="14"/>
  <c r="V341" i="14"/>
  <c r="V342" i="14"/>
  <c r="W342" i="14" s="1"/>
  <c r="V343" i="14"/>
  <c r="W343" i="14" s="1"/>
  <c r="V344" i="14"/>
  <c r="W344" i="14" s="1"/>
  <c r="V345" i="14"/>
  <c r="W345" i="14" s="1"/>
  <c r="V346" i="14"/>
  <c r="W346" i="14" s="1"/>
  <c r="V347" i="14"/>
  <c r="V348" i="14"/>
  <c r="V349" i="14"/>
  <c r="V350" i="14"/>
  <c r="V351" i="14"/>
  <c r="V352" i="14"/>
  <c r="V353" i="14"/>
  <c r="V354" i="14"/>
  <c r="V355" i="14"/>
  <c r="V356" i="14"/>
  <c r="W356" i="14" s="1"/>
  <c r="V357" i="14"/>
  <c r="V358" i="14"/>
  <c r="V359" i="14"/>
  <c r="V360" i="14"/>
  <c r="V361" i="14"/>
  <c r="V362" i="14"/>
  <c r="W362" i="14" s="1"/>
  <c r="V363" i="14"/>
  <c r="V364" i="14"/>
  <c r="V365" i="14"/>
  <c r="V366" i="14"/>
  <c r="V367" i="14"/>
  <c r="V368" i="14"/>
  <c r="V369" i="14"/>
  <c r="V370" i="14"/>
  <c r="W370" i="14" s="1"/>
  <c r="V371" i="14"/>
  <c r="W371" i="14" s="1"/>
  <c r="V372" i="14"/>
  <c r="W372" i="14" s="1"/>
  <c r="V373" i="14"/>
  <c r="V374" i="14"/>
  <c r="V375" i="14"/>
  <c r="V376" i="14"/>
  <c r="V377" i="14"/>
  <c r="W377" i="14" s="1"/>
  <c r="V378" i="14"/>
  <c r="W378" i="14" s="1"/>
  <c r="V379" i="14"/>
  <c r="V380" i="14"/>
  <c r="V381" i="14"/>
  <c r="V382" i="14"/>
  <c r="V383" i="14"/>
  <c r="V384" i="14"/>
  <c r="V385" i="14"/>
  <c r="V386" i="14"/>
  <c r="W386" i="14" s="1"/>
  <c r="V387" i="14"/>
  <c r="W387" i="14" s="1"/>
  <c r="V388" i="14"/>
  <c r="W388" i="14" s="1"/>
  <c r="V389" i="14"/>
  <c r="V390" i="14"/>
  <c r="W390" i="14" s="1"/>
  <c r="V391" i="14"/>
  <c r="W391" i="14" s="1"/>
  <c r="V392" i="14"/>
  <c r="W392" i="14" s="1"/>
  <c r="V393" i="14"/>
  <c r="W393" i="14" s="1"/>
  <c r="V394" i="14"/>
  <c r="W394" i="14" s="1"/>
  <c r="V395" i="14"/>
  <c r="V396" i="14"/>
  <c r="V397" i="14"/>
  <c r="V398" i="14"/>
  <c r="V399" i="14"/>
  <c r="V400" i="14"/>
  <c r="V401" i="14"/>
  <c r="V402" i="14"/>
  <c r="V403" i="14"/>
  <c r="W403" i="14" s="1"/>
  <c r="V404" i="14"/>
  <c r="V405" i="14"/>
  <c r="V406" i="14"/>
  <c r="V407" i="14"/>
  <c r="V408" i="14"/>
  <c r="W408" i="14" s="1"/>
  <c r="V409" i="14"/>
  <c r="W409" i="14" s="1"/>
  <c r="V410" i="14"/>
  <c r="W410" i="14" s="1"/>
  <c r="V411" i="14"/>
  <c r="V412" i="14"/>
  <c r="V413" i="14"/>
  <c r="V414" i="14"/>
  <c r="V415" i="14"/>
  <c r="V416" i="14"/>
  <c r="V417" i="14"/>
  <c r="V418" i="14"/>
  <c r="W418" i="14" s="1"/>
  <c r="V419" i="14"/>
  <c r="W419" i="14" s="1"/>
  <c r="V420" i="14"/>
  <c r="W420" i="14" s="1"/>
  <c r="V421" i="14"/>
  <c r="V422" i="14"/>
  <c r="V423" i="14"/>
  <c r="V424" i="14"/>
  <c r="V425" i="14"/>
  <c r="W425" i="14" s="1"/>
  <c r="V426" i="14"/>
  <c r="W426" i="14" s="1"/>
  <c r="V427" i="14"/>
  <c r="V428" i="14"/>
  <c r="V429" i="14"/>
  <c r="V430" i="14"/>
  <c r="V431" i="14"/>
  <c r="V432" i="14"/>
  <c r="V433" i="14"/>
  <c r="V434" i="14"/>
  <c r="W434" i="14" s="1"/>
  <c r="V435" i="14"/>
  <c r="W435" i="14" s="1"/>
  <c r="V436" i="14"/>
  <c r="W436" i="14" s="1"/>
  <c r="V437" i="14"/>
  <c r="V438" i="14"/>
  <c r="W438" i="14" s="1"/>
  <c r="V439" i="14"/>
  <c r="W439" i="14" s="1"/>
  <c r="V440" i="14"/>
  <c r="W440" i="14" s="1"/>
  <c r="V441" i="14"/>
  <c r="W441" i="14" s="1"/>
  <c r="V442" i="14"/>
  <c r="W442" i="14" s="1"/>
  <c r="V443" i="14"/>
  <c r="V444" i="14"/>
  <c r="V445" i="14"/>
  <c r="V446" i="14"/>
  <c r="V447" i="14"/>
  <c r="V448" i="14"/>
  <c r="V449" i="14"/>
  <c r="V450" i="14"/>
  <c r="W450" i="14" s="1"/>
  <c r="V451" i="14"/>
  <c r="W451" i="14" s="1"/>
  <c r="V452" i="14"/>
  <c r="W452" i="14" s="1"/>
  <c r="V453" i="14"/>
  <c r="V454" i="14"/>
  <c r="V455" i="14"/>
  <c r="V456" i="14"/>
  <c r="V457" i="14"/>
  <c r="V458" i="14"/>
  <c r="V459" i="14"/>
  <c r="V460" i="14"/>
  <c r="V461" i="14"/>
  <c r="V462" i="14"/>
  <c r="V463" i="14"/>
  <c r="V464" i="14"/>
  <c r="V465" i="14"/>
  <c r="V466" i="14"/>
  <c r="W466" i="14" s="1"/>
  <c r="V467" i="14"/>
  <c r="W467" i="14" s="1"/>
  <c r="V468" i="14"/>
  <c r="W468" i="14" s="1"/>
  <c r="V469" i="14"/>
  <c r="V470" i="14"/>
  <c r="V471" i="14"/>
  <c r="W471" i="14" s="1"/>
  <c r="V472" i="14"/>
  <c r="W472" i="14" s="1"/>
  <c r="V473" i="14"/>
  <c r="W473" i="14" s="1"/>
  <c r="V474" i="14"/>
  <c r="W474" i="14" s="1"/>
  <c r="V475" i="14"/>
  <c r="V476" i="14"/>
  <c r="V477" i="14"/>
  <c r="V478" i="14"/>
  <c r="V479" i="14"/>
  <c r="V480" i="14"/>
  <c r="V481" i="14"/>
  <c r="V482" i="14"/>
  <c r="W482" i="14" s="1"/>
  <c r="V483" i="14"/>
  <c r="W483" i="14" s="1"/>
  <c r="V484" i="14"/>
  <c r="W484" i="14" s="1"/>
  <c r="V485" i="14"/>
  <c r="V486" i="14"/>
  <c r="W486" i="14" s="1"/>
  <c r="V487" i="14"/>
  <c r="V488" i="14"/>
  <c r="W488" i="14" s="1"/>
  <c r="V489" i="14"/>
  <c r="W489" i="14" s="1"/>
  <c r="V490" i="14"/>
  <c r="W490" i="14" s="1"/>
  <c r="V491" i="14"/>
  <c r="V492" i="14"/>
  <c r="V493" i="14"/>
  <c r="V494" i="14"/>
  <c r="V495" i="14"/>
  <c r="V496" i="14"/>
  <c r="V497" i="14"/>
  <c r="V498" i="14"/>
  <c r="W498" i="14" s="1"/>
  <c r="V499" i="14"/>
  <c r="W499" i="14" s="1"/>
  <c r="V500" i="14"/>
  <c r="W500" i="14" s="1"/>
  <c r="V501" i="14"/>
  <c r="V502" i="14"/>
  <c r="V503" i="14"/>
  <c r="V504" i="14"/>
  <c r="V505" i="14"/>
  <c r="W505" i="14" s="1"/>
  <c r="V506" i="14"/>
  <c r="W506" i="14" s="1"/>
  <c r="V507" i="14"/>
  <c r="V508" i="14"/>
  <c r="V509" i="14"/>
  <c r="V510" i="14"/>
  <c r="V511" i="14"/>
  <c r="V512" i="14"/>
  <c r="V513" i="14"/>
  <c r="V514" i="14"/>
  <c r="W514" i="14" s="1"/>
  <c r="V515" i="14"/>
  <c r="W515" i="14" s="1"/>
  <c r="V516" i="14"/>
  <c r="W516" i="14" s="1"/>
  <c r="V517" i="14"/>
  <c r="V518" i="14"/>
  <c r="W518" i="14" s="1"/>
  <c r="V519" i="14"/>
  <c r="W519" i="14" s="1"/>
  <c r="V520" i="14"/>
  <c r="W520" i="14" s="1"/>
  <c r="V521" i="14"/>
  <c r="W521" i="14" s="1"/>
  <c r="V522" i="14"/>
  <c r="W522" i="14" s="1"/>
  <c r="V523" i="14"/>
  <c r="V524" i="14"/>
  <c r="V525" i="14"/>
  <c r="V526" i="14"/>
  <c r="V527" i="14"/>
  <c r="V528" i="14"/>
  <c r="V529" i="14"/>
  <c r="V530" i="14"/>
  <c r="V531" i="14"/>
  <c r="V532" i="14"/>
  <c r="W532" i="14" s="1"/>
  <c r="V533" i="14"/>
  <c r="V534" i="14"/>
  <c r="V535" i="14"/>
  <c r="V536" i="14"/>
  <c r="W536" i="14" s="1"/>
  <c r="V537" i="14"/>
  <c r="W537" i="14" s="1"/>
  <c r="V538" i="14"/>
  <c r="W538" i="14" s="1"/>
  <c r="V539" i="14"/>
  <c r="V540" i="14"/>
  <c r="V541" i="14"/>
  <c r="V542" i="14"/>
  <c r="V543" i="14"/>
  <c r="V544" i="14"/>
  <c r="V545" i="14"/>
  <c r="V546" i="14"/>
  <c r="V547" i="14"/>
  <c r="V548" i="14"/>
  <c r="V549" i="14"/>
  <c r="V550" i="14"/>
  <c r="W550" i="14" s="1"/>
  <c r="V551" i="14"/>
  <c r="W551" i="14" s="1"/>
  <c r="V552" i="14"/>
  <c r="W552" i="14" s="1"/>
  <c r="V553" i="14"/>
  <c r="W553" i="14" s="1"/>
  <c r="V554" i="14"/>
  <c r="W554" i="14" s="1"/>
  <c r="V555" i="14"/>
  <c r="V556" i="14"/>
  <c r="V557" i="14"/>
  <c r="V558" i="14"/>
  <c r="V559" i="14"/>
  <c r="V560" i="14"/>
  <c r="V561" i="14"/>
  <c r="V562" i="14"/>
  <c r="W562" i="14" s="1"/>
  <c r="V563" i="14"/>
  <c r="W563" i="14" s="1"/>
  <c r="V564" i="14"/>
  <c r="W564" i="14" s="1"/>
  <c r="V565" i="14"/>
  <c r="V566" i="14"/>
  <c r="W566" i="14" s="1"/>
  <c r="V567" i="14"/>
  <c r="W567" i="14" s="1"/>
  <c r="V568" i="14"/>
  <c r="W568" i="14" s="1"/>
  <c r="V569" i="14"/>
  <c r="W569" i="14" s="1"/>
  <c r="V570" i="14"/>
  <c r="W570" i="14" s="1"/>
  <c r="V571" i="14"/>
  <c r="V572" i="14"/>
  <c r="V573" i="14"/>
  <c r="V574" i="14"/>
  <c r="V575" i="14"/>
  <c r="V576" i="14"/>
  <c r="V577" i="14"/>
  <c r="V578" i="14"/>
  <c r="W578" i="14" s="1"/>
  <c r="V579" i="14"/>
  <c r="W579" i="14" s="1"/>
  <c r="V580" i="14"/>
  <c r="W580" i="14" s="1"/>
  <c r="V581" i="14"/>
  <c r="V582" i="14"/>
  <c r="V583" i="14"/>
  <c r="V584" i="14"/>
  <c r="V585" i="14"/>
  <c r="V586" i="14"/>
  <c r="V587" i="14"/>
  <c r="V588" i="14"/>
  <c r="V589" i="14"/>
  <c r="V590" i="14"/>
  <c r="V591" i="14"/>
  <c r="V592" i="14"/>
  <c r="V593" i="14"/>
  <c r="V594" i="14"/>
  <c r="W594" i="14" s="1"/>
  <c r="V595" i="14"/>
  <c r="W595" i="14" s="1"/>
  <c r="V596" i="14"/>
  <c r="W596" i="14" s="1"/>
  <c r="V597" i="14"/>
  <c r="V598" i="14"/>
  <c r="W598" i="14" s="1"/>
  <c r="V599" i="14"/>
  <c r="W599" i="14" s="1"/>
  <c r="V600" i="14"/>
  <c r="W600" i="14" s="1"/>
  <c r="V601" i="14"/>
  <c r="W601" i="14" s="1"/>
  <c r="V602" i="14"/>
  <c r="W602" i="14" s="1"/>
  <c r="V603" i="14"/>
  <c r="V604" i="14"/>
  <c r="V605" i="14"/>
  <c r="V606" i="14"/>
  <c r="V607" i="14"/>
  <c r="V608" i="14"/>
  <c r="V609" i="14"/>
  <c r="V610" i="14"/>
  <c r="W610" i="14" s="1"/>
  <c r="V611" i="14"/>
  <c r="W611" i="14" s="1"/>
  <c r="V612" i="14"/>
  <c r="W612" i="14" s="1"/>
  <c r="V613" i="14"/>
  <c r="V614" i="14"/>
  <c r="W614" i="14" s="1"/>
  <c r="V615" i="14"/>
  <c r="V616" i="14"/>
  <c r="V617" i="14"/>
  <c r="W617" i="14" s="1"/>
  <c r="V618" i="14"/>
  <c r="W618" i="14" s="1"/>
  <c r="V619" i="14"/>
  <c r="V620" i="14"/>
  <c r="V621" i="14"/>
  <c r="V622" i="14"/>
  <c r="V623" i="14"/>
  <c r="V624" i="14"/>
  <c r="V625" i="14"/>
  <c r="V626" i="14"/>
  <c r="V627" i="14"/>
  <c r="V628" i="14"/>
  <c r="W628" i="14" s="1"/>
  <c r="V629" i="14"/>
  <c r="V630" i="14"/>
  <c r="V631" i="14"/>
  <c r="V632" i="14"/>
  <c r="V633" i="14"/>
  <c r="W633" i="14" s="1"/>
  <c r="V634" i="14"/>
  <c r="W634" i="14" s="1"/>
  <c r="V635" i="14"/>
  <c r="V636" i="14"/>
  <c r="V637" i="14"/>
  <c r="V638" i="14"/>
  <c r="V639" i="14"/>
  <c r="V640" i="14"/>
  <c r="V641" i="14"/>
  <c r="V642" i="14"/>
  <c r="V643" i="14"/>
  <c r="V644" i="14"/>
  <c r="V645" i="14"/>
  <c r="V646" i="14"/>
  <c r="V647" i="14"/>
  <c r="W647" i="14" s="1"/>
  <c r="V648" i="14"/>
  <c r="W648" i="14" s="1"/>
  <c r="V649" i="14"/>
  <c r="W649" i="14" s="1"/>
  <c r="V650" i="14"/>
  <c r="W650" i="14" s="1"/>
  <c r="V651" i="14"/>
  <c r="V652" i="14"/>
  <c r="V653" i="14"/>
  <c r="V654" i="14"/>
  <c r="V655" i="14"/>
  <c r="V656" i="14"/>
  <c r="V657" i="14"/>
  <c r="V658" i="14"/>
  <c r="W658" i="14" s="1"/>
  <c r="V659" i="14"/>
  <c r="W659" i="14" s="1"/>
  <c r="V660" i="14"/>
  <c r="W660" i="14" s="1"/>
  <c r="V661" i="14"/>
  <c r="V662" i="14"/>
  <c r="W662" i="14" s="1"/>
  <c r="V663" i="14"/>
  <c r="W663" i="14" s="1"/>
  <c r="V664" i="14"/>
  <c r="W664" i="14" s="1"/>
  <c r="V665" i="14"/>
  <c r="W665" i="14" s="1"/>
  <c r="V666" i="14"/>
  <c r="W666" i="14" s="1"/>
  <c r="V667" i="14"/>
  <c r="V668" i="14"/>
  <c r="V669" i="14"/>
  <c r="V670" i="14"/>
  <c r="V671" i="14"/>
  <c r="V672" i="14"/>
  <c r="V673" i="14"/>
  <c r="V674" i="14"/>
  <c r="W674" i="14" s="1"/>
  <c r="V675" i="14"/>
  <c r="W675" i="14" s="1"/>
  <c r="V676" i="14"/>
  <c r="W676" i="14" s="1"/>
  <c r="V677" i="14"/>
  <c r="V678" i="14"/>
  <c r="V679" i="14"/>
  <c r="V680" i="14"/>
  <c r="V681" i="14"/>
  <c r="V682" i="14"/>
  <c r="V683" i="14"/>
  <c r="V684" i="14"/>
  <c r="V685" i="14"/>
  <c r="V686" i="14"/>
  <c r="V687" i="14"/>
  <c r="V688" i="14"/>
  <c r="V689" i="14"/>
  <c r="V690" i="14"/>
  <c r="W690" i="14" s="1"/>
  <c r="V691" i="14"/>
  <c r="W691" i="14" s="1"/>
  <c r="V692" i="14"/>
  <c r="W692" i="14" s="1"/>
  <c r="V693" i="14"/>
  <c r="V694" i="14"/>
  <c r="V695" i="14"/>
  <c r="V696" i="14"/>
  <c r="V697" i="14"/>
  <c r="W697" i="14" s="1"/>
  <c r="V698" i="14"/>
  <c r="W698" i="14" s="1"/>
  <c r="V699" i="14"/>
  <c r="V700" i="14"/>
  <c r="V701" i="14"/>
  <c r="V702" i="14"/>
  <c r="V703" i="14"/>
  <c r="V704" i="14"/>
  <c r="V705" i="14"/>
  <c r="V706" i="14"/>
  <c r="W706" i="14" s="1"/>
  <c r="V707" i="14"/>
  <c r="W707" i="14" s="1"/>
  <c r="V708" i="14"/>
  <c r="W708" i="14" s="1"/>
  <c r="V709" i="14"/>
  <c r="V710" i="14"/>
  <c r="W710" i="14" s="1"/>
  <c r="V711" i="14"/>
  <c r="W711" i="14" s="1"/>
  <c r="V712" i="14"/>
  <c r="W712" i="14" s="1"/>
  <c r="V713" i="14"/>
  <c r="W713" i="14" s="1"/>
  <c r="V714" i="14"/>
  <c r="W714" i="14" s="1"/>
  <c r="V715" i="14"/>
  <c r="V716" i="14"/>
  <c r="V717" i="14"/>
  <c r="V718" i="14"/>
  <c r="V719" i="14"/>
  <c r="V720" i="14"/>
  <c r="V721" i="14"/>
  <c r="V722" i="14"/>
  <c r="V723" i="14"/>
  <c r="V724" i="14"/>
  <c r="W724" i="14" s="1"/>
  <c r="V725" i="14"/>
  <c r="V726" i="14"/>
  <c r="V727" i="14"/>
  <c r="V728" i="14"/>
  <c r="W728" i="14" s="1"/>
  <c r="V729" i="14"/>
  <c r="W729" i="14" s="1"/>
  <c r="V730" i="14"/>
  <c r="W730" i="14" s="1"/>
  <c r="V731" i="14"/>
  <c r="V732" i="14"/>
  <c r="V733" i="14"/>
  <c r="V734" i="14"/>
  <c r="V735" i="14"/>
  <c r="V736" i="14"/>
  <c r="V737" i="14"/>
  <c r="V738" i="14"/>
  <c r="W738" i="14" s="1"/>
  <c r="V739" i="14"/>
  <c r="W739" i="14" s="1"/>
  <c r="V740" i="14"/>
  <c r="W740" i="14" s="1"/>
  <c r="V741" i="14"/>
  <c r="V742" i="14"/>
  <c r="V743" i="14"/>
  <c r="V744" i="14"/>
  <c r="V745" i="14"/>
  <c r="W745" i="14" s="1"/>
  <c r="V746" i="14"/>
  <c r="W746" i="14" s="1"/>
  <c r="V747" i="14"/>
  <c r="V748" i="14"/>
  <c r="V749" i="14"/>
  <c r="V750" i="14"/>
  <c r="V751" i="14"/>
  <c r="V752" i="14"/>
  <c r="V753" i="14"/>
  <c r="V754" i="14"/>
  <c r="W754" i="14" s="1"/>
  <c r="V755" i="14"/>
  <c r="W755" i="14" s="1"/>
  <c r="V756" i="14"/>
  <c r="W756" i="14" s="1"/>
  <c r="V757" i="14"/>
  <c r="V758" i="14"/>
  <c r="W758" i="14" s="1"/>
  <c r="V759" i="14"/>
  <c r="W759" i="14" s="1"/>
  <c r="V760" i="14"/>
  <c r="W760" i="14" s="1"/>
  <c r="V761" i="14"/>
  <c r="W761" i="14" s="1"/>
  <c r="V762" i="14"/>
  <c r="W762" i="14" s="1"/>
  <c r="V763" i="14"/>
  <c r="V764" i="14"/>
  <c r="V765" i="14"/>
  <c r="V766" i="14"/>
  <c r="V767" i="14"/>
  <c r="V768" i="14"/>
  <c r="V769" i="14"/>
  <c r="V770" i="14"/>
  <c r="W770" i="14" s="1"/>
  <c r="V771" i="14"/>
  <c r="W771" i="14" s="1"/>
  <c r="V772" i="14"/>
  <c r="V773" i="14"/>
  <c r="V774" i="14"/>
  <c r="V775" i="14"/>
  <c r="V776" i="14"/>
  <c r="V777" i="14"/>
  <c r="W777" i="14" s="1"/>
  <c r="V778" i="14"/>
  <c r="W778" i="14" s="1"/>
  <c r="V779" i="14"/>
  <c r="V780" i="14"/>
  <c r="V781" i="14"/>
  <c r="V782" i="14"/>
  <c r="V783" i="14"/>
  <c r="V784" i="14"/>
  <c r="V785" i="14"/>
  <c r="V786" i="14"/>
  <c r="W786" i="14" s="1"/>
  <c r="V787" i="14"/>
  <c r="W787" i="14" s="1"/>
  <c r="V788" i="14"/>
  <c r="W788" i="14" s="1"/>
  <c r="V789" i="14"/>
  <c r="V790" i="14"/>
  <c r="V791" i="14"/>
  <c r="V792" i="14"/>
  <c r="V793" i="14"/>
  <c r="W793" i="14" s="1"/>
  <c r="V794" i="14"/>
  <c r="W794" i="14" s="1"/>
  <c r="V795" i="14"/>
  <c r="V796" i="14"/>
  <c r="V797" i="14"/>
  <c r="V798" i="14"/>
  <c r="V799" i="14"/>
  <c r="V800" i="14"/>
  <c r="V801" i="14"/>
  <c r="V802" i="14"/>
  <c r="V803" i="14"/>
  <c r="V804" i="14"/>
  <c r="W804" i="14" s="1"/>
  <c r="V805" i="14"/>
  <c r="V806" i="14"/>
  <c r="W806" i="14" s="1"/>
  <c r="V807" i="14"/>
  <c r="W807" i="14" s="1"/>
  <c r="V808" i="14"/>
  <c r="W808" i="14" s="1"/>
  <c r="V809" i="14"/>
  <c r="W809" i="14" s="1"/>
  <c r="V810" i="14"/>
  <c r="W810" i="14" s="1"/>
  <c r="V811" i="14"/>
  <c r="V812" i="14"/>
  <c r="V813" i="14"/>
  <c r="V814" i="14"/>
  <c r="V815" i="14"/>
  <c r="V816" i="14"/>
  <c r="V817" i="14"/>
  <c r="V818" i="14"/>
  <c r="V819" i="14"/>
  <c r="V820" i="14"/>
  <c r="V821" i="14"/>
  <c r="V822" i="14"/>
  <c r="V823" i="14"/>
  <c r="V824" i="14"/>
  <c r="V825" i="14"/>
  <c r="V826" i="14"/>
  <c r="V827" i="14"/>
  <c r="V828" i="14"/>
  <c r="V829" i="14"/>
  <c r="V830" i="14"/>
  <c r="V831" i="14"/>
  <c r="V832" i="14"/>
  <c r="V833" i="14"/>
  <c r="V834" i="14"/>
  <c r="W834" i="14" s="1"/>
  <c r="V835" i="14"/>
  <c r="W835" i="14" s="1"/>
  <c r="V836" i="14"/>
  <c r="W836" i="14" s="1"/>
  <c r="V837" i="14"/>
  <c r="V838" i="14"/>
  <c r="V839" i="14"/>
  <c r="V840" i="14"/>
  <c r="V841" i="14"/>
  <c r="W841" i="14" s="1"/>
  <c r="V842" i="14"/>
  <c r="W842" i="14" s="1"/>
  <c r="V843" i="14"/>
  <c r="V844" i="14"/>
  <c r="V845" i="14"/>
  <c r="V846" i="14"/>
  <c r="V847" i="14"/>
  <c r="V848" i="14"/>
  <c r="V849" i="14"/>
  <c r="V850" i="14"/>
  <c r="W850" i="14" s="1"/>
  <c r="V851" i="14"/>
  <c r="W851" i="14" s="1"/>
  <c r="V852" i="14"/>
  <c r="W852" i="14" s="1"/>
  <c r="V853" i="14"/>
  <c r="V854" i="14"/>
  <c r="W854" i="14" s="1"/>
  <c r="V855" i="14"/>
  <c r="W855" i="14" s="1"/>
  <c r="V856" i="14"/>
  <c r="W856" i="14" s="1"/>
  <c r="V857" i="14"/>
  <c r="W857" i="14" s="1"/>
  <c r="V858" i="14"/>
  <c r="W858" i="14" s="1"/>
  <c r="V859" i="14"/>
  <c r="V860" i="14"/>
  <c r="V861" i="14"/>
  <c r="V862" i="14"/>
  <c r="V863" i="14"/>
  <c r="V864" i="14"/>
  <c r="V865" i="14"/>
  <c r="V866" i="14"/>
  <c r="W866" i="14" s="1"/>
  <c r="V867" i="14"/>
  <c r="W867" i="14" s="1"/>
  <c r="V868" i="14"/>
  <c r="V869" i="14"/>
  <c r="V870" i="14"/>
  <c r="W870" i="14" s="1"/>
  <c r="V871" i="14"/>
  <c r="W871" i="14" s="1"/>
  <c r="V872" i="14"/>
  <c r="W872" i="14" s="1"/>
  <c r="V873" i="14"/>
  <c r="W873" i="14" s="1"/>
  <c r="V874" i="14"/>
  <c r="W874" i="14" s="1"/>
  <c r="V875" i="14"/>
  <c r="V876" i="14"/>
  <c r="V877" i="14"/>
  <c r="V878" i="14"/>
  <c r="V879" i="14"/>
  <c r="V880" i="14"/>
  <c r="V881" i="14"/>
  <c r="V882" i="14"/>
  <c r="V883" i="14"/>
  <c r="W883" i="14" s="1"/>
  <c r="V884" i="14"/>
  <c r="W884" i="14" s="1"/>
  <c r="V885" i="14"/>
  <c r="V886" i="14"/>
  <c r="W886" i="14" s="1"/>
  <c r="V887" i="14"/>
  <c r="W887" i="14" s="1"/>
  <c r="V888" i="14"/>
  <c r="W888" i="14" s="1"/>
  <c r="V889" i="14"/>
  <c r="W889" i="14" s="1"/>
  <c r="V890" i="14"/>
  <c r="W890" i="14" s="1"/>
  <c r="V891" i="14"/>
  <c r="V892" i="14"/>
  <c r="V893" i="14"/>
  <c r="V894" i="14"/>
  <c r="V895" i="14"/>
  <c r="V896" i="14"/>
  <c r="V897" i="14"/>
  <c r="V898" i="14"/>
  <c r="W898" i="14" s="1"/>
  <c r="V899" i="14"/>
  <c r="W899" i="14" s="1"/>
  <c r="V900" i="14"/>
  <c r="W900" i="14" s="1"/>
  <c r="V901" i="14"/>
  <c r="V902" i="14"/>
  <c r="W902" i="14" s="1"/>
  <c r="V903" i="14"/>
  <c r="W903" i="14" s="1"/>
  <c r="V904" i="14"/>
  <c r="W904" i="14" s="1"/>
  <c r="V905" i="14"/>
  <c r="W905" i="14" s="1"/>
  <c r="V906" i="14"/>
  <c r="W906" i="14" s="1"/>
  <c r="V907" i="14"/>
  <c r="V908" i="14"/>
  <c r="V909" i="14"/>
  <c r="V910" i="14"/>
  <c r="V911" i="14"/>
  <c r="V912" i="14"/>
  <c r="V913" i="14"/>
  <c r="V914" i="14"/>
  <c r="W914" i="14" s="1"/>
  <c r="V915" i="14"/>
  <c r="W915" i="14" s="1"/>
  <c r="V916" i="14"/>
  <c r="W916" i="14" s="1"/>
  <c r="V917" i="14"/>
  <c r="V918" i="14"/>
  <c r="W918" i="14" s="1"/>
  <c r="V919" i="14"/>
  <c r="V920" i="14"/>
  <c r="V921" i="14"/>
  <c r="V922" i="14"/>
  <c r="V923" i="14"/>
  <c r="V924" i="14"/>
  <c r="V925" i="14"/>
  <c r="V926" i="14"/>
  <c r="V927" i="14"/>
  <c r="V928" i="14"/>
  <c r="V929" i="14"/>
  <c r="V930" i="14"/>
  <c r="W930" i="14" s="1"/>
  <c r="V931" i="14"/>
  <c r="W931" i="14" s="1"/>
  <c r="V932" i="14"/>
  <c r="W932" i="14" s="1"/>
  <c r="V933" i="14"/>
  <c r="V934" i="14"/>
  <c r="V935" i="14"/>
  <c r="W935" i="14" s="1"/>
  <c r="V936" i="14"/>
  <c r="W936" i="14" s="1"/>
  <c r="V937" i="14"/>
  <c r="W937" i="14" s="1"/>
  <c r="V938" i="14"/>
  <c r="W938" i="14" s="1"/>
  <c r="V939" i="14"/>
  <c r="V940" i="14"/>
  <c r="V941" i="14"/>
  <c r="V942" i="14"/>
  <c r="V943" i="14"/>
  <c r="V944" i="14"/>
  <c r="V945" i="14"/>
  <c r="V946" i="14"/>
  <c r="W946" i="14" s="1"/>
  <c r="V947" i="14"/>
  <c r="W947" i="14" s="1"/>
  <c r="V948" i="14"/>
  <c r="W948" i="14" s="1"/>
  <c r="V949" i="14"/>
  <c r="V950" i="14"/>
  <c r="W950" i="14" s="1"/>
  <c r="V951" i="14"/>
  <c r="W951" i="14" s="1"/>
  <c r="V952" i="14"/>
  <c r="W952" i="14" s="1"/>
  <c r="V953" i="14"/>
  <c r="W953" i="14" s="1"/>
  <c r="V954" i="14"/>
  <c r="W954" i="14" s="1"/>
  <c r="V955" i="14"/>
  <c r="V956" i="14"/>
  <c r="V957" i="14"/>
  <c r="V958" i="14"/>
  <c r="V959" i="14"/>
  <c r="V960" i="14"/>
  <c r="V961" i="14"/>
  <c r="V962" i="14"/>
  <c r="W962" i="14" s="1"/>
  <c r="V963" i="14"/>
  <c r="W963" i="14" s="1"/>
  <c r="V964" i="14"/>
  <c r="W964" i="14" s="1"/>
  <c r="V965" i="14"/>
  <c r="V966" i="14"/>
  <c r="V967" i="14"/>
  <c r="V968" i="14"/>
  <c r="V969" i="14"/>
  <c r="V970" i="14"/>
  <c r="V971" i="14"/>
  <c r="V972" i="14"/>
  <c r="V973" i="14"/>
  <c r="V974" i="14"/>
  <c r="V975" i="14"/>
  <c r="V976" i="14"/>
  <c r="V977" i="14"/>
  <c r="V978" i="14"/>
  <c r="V979" i="14"/>
  <c r="W979" i="14" s="1"/>
  <c r="V980" i="14"/>
  <c r="W980" i="14" s="1"/>
  <c r="V981" i="14"/>
  <c r="V982" i="14"/>
  <c r="W982" i="14" s="1"/>
  <c r="V983" i="14"/>
  <c r="W983" i="14" s="1"/>
  <c r="V984" i="14"/>
  <c r="W984" i="14" s="1"/>
  <c r="V985" i="14"/>
  <c r="W985" i="14" s="1"/>
  <c r="V986" i="14"/>
  <c r="W986" i="14" s="1"/>
  <c r="V987" i="14"/>
  <c r="V988" i="14"/>
  <c r="V989" i="14"/>
  <c r="V990" i="14"/>
  <c r="V991" i="14"/>
  <c r="V992" i="14"/>
  <c r="V993" i="14"/>
  <c r="V994" i="14"/>
  <c r="W994" i="14" s="1"/>
  <c r="V995" i="14"/>
  <c r="W995" i="14" s="1"/>
  <c r="V996" i="14"/>
  <c r="W996" i="14" s="1"/>
  <c r="V997" i="14"/>
  <c r="V998" i="14"/>
  <c r="W998" i="14" s="1"/>
  <c r="V999" i="14"/>
  <c r="W999" i="14" s="1"/>
  <c r="V1000" i="14"/>
  <c r="W1000" i="14" s="1"/>
  <c r="V1001" i="14"/>
  <c r="W1001" i="14" s="1"/>
  <c r="V1002" i="14"/>
  <c r="W1002" i="14" s="1"/>
  <c r="V1003" i="14"/>
  <c r="V1004" i="14"/>
  <c r="V1005" i="14"/>
  <c r="V1006" i="14"/>
  <c r="V1007" i="14"/>
  <c r="V1008" i="14"/>
  <c r="V1009" i="14"/>
  <c r="V1010" i="14"/>
  <c r="W1010" i="14" s="1"/>
  <c r="V1011" i="14"/>
  <c r="W1011" i="14" s="1"/>
  <c r="V1012" i="14"/>
  <c r="W1012" i="14" s="1"/>
  <c r="V1013" i="14"/>
  <c r="V1014" i="14"/>
  <c r="V1015" i="14"/>
  <c r="V1016" i="14"/>
  <c r="V1017" i="14"/>
  <c r="W1017" i="14" s="1"/>
  <c r="V1018" i="14"/>
  <c r="W1018" i="14" s="1"/>
  <c r="V1019" i="14"/>
  <c r="V1020" i="14"/>
  <c r="V1021" i="14"/>
  <c r="V1022" i="14"/>
  <c r="V1023" i="14"/>
  <c r="V1024" i="14"/>
  <c r="V1025" i="14"/>
  <c r="P14" i="5"/>
  <c r="P21" i="5"/>
  <c r="P22" i="5"/>
  <c r="O23" i="5"/>
  <c r="O24" i="5"/>
  <c r="O25" i="5"/>
  <c r="O26" i="5"/>
  <c r="O27" i="5"/>
  <c r="O28" i="5"/>
  <c r="O29" i="5"/>
  <c r="O30" i="5"/>
  <c r="O31" i="5"/>
  <c r="P31" i="5" s="1"/>
  <c r="O32" i="5"/>
  <c r="P32" i="5" s="1"/>
  <c r="O33" i="5"/>
  <c r="P33" i="5" s="1"/>
  <c r="O34" i="5"/>
  <c r="P34" i="5" s="1"/>
  <c r="O35" i="5"/>
  <c r="P35" i="5" s="1"/>
  <c r="O36" i="5"/>
  <c r="P36" i="5" s="1"/>
  <c r="O37" i="5"/>
  <c r="P37" i="5" s="1"/>
  <c r="O38" i="5"/>
  <c r="P38" i="5" s="1"/>
  <c r="O39" i="5"/>
  <c r="O40" i="5"/>
  <c r="O41" i="5"/>
  <c r="O42" i="5"/>
  <c r="O43" i="5"/>
  <c r="O44" i="5"/>
  <c r="O45" i="5"/>
  <c r="O46" i="5"/>
  <c r="O47" i="5"/>
  <c r="P47" i="5" s="1"/>
  <c r="O48" i="5"/>
  <c r="P48" i="5" s="1"/>
  <c r="O49" i="5"/>
  <c r="P49" i="5" s="1"/>
  <c r="O50" i="5"/>
  <c r="P50" i="5" s="1"/>
  <c r="O51" i="5"/>
  <c r="P51" i="5" s="1"/>
  <c r="O52" i="5"/>
  <c r="P52" i="5" s="1"/>
  <c r="O53" i="5"/>
  <c r="P53" i="5" s="1"/>
  <c r="O54" i="5"/>
  <c r="P54" i="5" s="1"/>
  <c r="O55" i="5"/>
  <c r="O56" i="5"/>
  <c r="O57" i="5"/>
  <c r="O58" i="5"/>
  <c r="O59" i="5"/>
  <c r="O60" i="5"/>
  <c r="O61" i="5"/>
  <c r="O62" i="5"/>
  <c r="O63" i="5"/>
  <c r="O64" i="5"/>
  <c r="O65" i="5"/>
  <c r="P65" i="5" s="1"/>
  <c r="O66" i="5"/>
  <c r="P66" i="5" s="1"/>
  <c r="O67" i="5"/>
  <c r="P67" i="5" s="1"/>
  <c r="O68" i="5"/>
  <c r="P68" i="5" s="1"/>
  <c r="O69" i="5"/>
  <c r="P69" i="5" s="1"/>
  <c r="O70" i="5"/>
  <c r="P70" i="5" s="1"/>
  <c r="O71" i="5"/>
  <c r="O72" i="5"/>
  <c r="O73" i="5"/>
  <c r="O74" i="5"/>
  <c r="O75" i="5"/>
  <c r="O76" i="5"/>
  <c r="O77" i="5"/>
  <c r="O78" i="5"/>
  <c r="O79" i="5"/>
  <c r="P79" i="5" s="1"/>
  <c r="O80" i="5"/>
  <c r="P80" i="5" s="1"/>
  <c r="O81" i="5"/>
  <c r="O82" i="5"/>
  <c r="P82" i="5" s="1"/>
  <c r="O83" i="5"/>
  <c r="P83" i="5" s="1"/>
  <c r="O84" i="5"/>
  <c r="P84" i="5" s="1"/>
  <c r="O85" i="5"/>
  <c r="P85" i="5" s="1"/>
  <c r="O86" i="5"/>
  <c r="P86" i="5" s="1"/>
  <c r="O87" i="5"/>
  <c r="O88" i="5"/>
  <c r="O89" i="5"/>
  <c r="O90" i="5"/>
  <c r="O91" i="5"/>
  <c r="O92" i="5"/>
  <c r="O93" i="5"/>
  <c r="O94" i="5"/>
  <c r="O95" i="5"/>
  <c r="O96" i="5"/>
  <c r="O97" i="5"/>
  <c r="O98" i="5"/>
  <c r="P98" i="5" s="1"/>
  <c r="O99" i="5"/>
  <c r="P99" i="5" s="1"/>
  <c r="O100" i="5"/>
  <c r="P100" i="5" s="1"/>
  <c r="O101" i="5"/>
  <c r="P101" i="5" s="1"/>
  <c r="O102" i="5"/>
  <c r="P102" i="5" s="1"/>
  <c r="O103" i="5"/>
  <c r="O104" i="5"/>
  <c r="O105" i="5"/>
  <c r="O106" i="5"/>
  <c r="O107" i="5"/>
  <c r="O108" i="5"/>
  <c r="O109" i="5"/>
  <c r="O110" i="5"/>
  <c r="O111" i="5"/>
  <c r="O112" i="5"/>
  <c r="O113" i="5"/>
  <c r="P113" i="5" s="1"/>
  <c r="O114" i="5"/>
  <c r="O115" i="5"/>
  <c r="O116" i="5"/>
  <c r="P116" i="5" s="1"/>
  <c r="O117" i="5"/>
  <c r="P117" i="5" s="1"/>
  <c r="O118" i="5"/>
  <c r="P118" i="5" s="1"/>
  <c r="O119" i="5"/>
  <c r="O120" i="5"/>
  <c r="O121" i="5"/>
  <c r="O122" i="5"/>
  <c r="O123" i="5"/>
  <c r="O124" i="5"/>
  <c r="O125" i="5"/>
  <c r="O126" i="5"/>
  <c r="O127" i="5"/>
  <c r="O128" i="5"/>
  <c r="P128" i="5" s="1"/>
  <c r="O129" i="5"/>
  <c r="O130" i="5"/>
  <c r="P130" i="5" s="1"/>
  <c r="O131" i="5"/>
  <c r="P131" i="5" s="1"/>
  <c r="O132" i="5"/>
  <c r="P132" i="5" s="1"/>
  <c r="O133" i="5"/>
  <c r="P133" i="5" s="1"/>
  <c r="O134" i="5"/>
  <c r="P134" i="5" s="1"/>
  <c r="O135" i="5"/>
  <c r="O136" i="5"/>
  <c r="O137" i="5"/>
  <c r="O138" i="5"/>
  <c r="O139" i="5"/>
  <c r="O140" i="5"/>
  <c r="O141" i="5"/>
  <c r="O142" i="5"/>
  <c r="O143" i="5"/>
  <c r="P143" i="5" s="1"/>
  <c r="O144" i="5"/>
  <c r="P144" i="5" s="1"/>
  <c r="O145" i="5"/>
  <c r="P145" i="5" s="1"/>
  <c r="O146" i="5"/>
  <c r="P146" i="5" s="1"/>
  <c r="O147" i="5"/>
  <c r="P147" i="5" s="1"/>
  <c r="O148" i="5"/>
  <c r="P148" i="5" s="1"/>
  <c r="O149" i="5"/>
  <c r="P149" i="5" s="1"/>
  <c r="O150" i="5"/>
  <c r="P150" i="5" s="1"/>
  <c r="O151" i="5"/>
  <c r="O152" i="5"/>
  <c r="O153" i="5"/>
  <c r="O154" i="5"/>
  <c r="O155" i="5"/>
  <c r="O156" i="5"/>
  <c r="O157" i="5"/>
  <c r="O158" i="5"/>
  <c r="O159" i="5"/>
  <c r="O160" i="5"/>
  <c r="O161" i="5"/>
  <c r="O162" i="5"/>
  <c r="O163" i="5"/>
  <c r="O164" i="5"/>
  <c r="O165" i="5"/>
  <c r="P165" i="5" s="1"/>
  <c r="O166" i="5"/>
  <c r="P166" i="5" s="1"/>
  <c r="O167" i="5"/>
  <c r="O168" i="5"/>
  <c r="O169" i="5"/>
  <c r="O170" i="5"/>
  <c r="O171" i="5"/>
  <c r="O172" i="5"/>
  <c r="O173" i="5"/>
  <c r="O174" i="5"/>
  <c r="O175" i="5"/>
  <c r="P175" i="5" s="1"/>
  <c r="O176" i="5"/>
  <c r="P176" i="5" s="1"/>
  <c r="O177" i="5"/>
  <c r="O178" i="5"/>
  <c r="P178" i="5" s="1"/>
  <c r="O179" i="5"/>
  <c r="P179" i="5" s="1"/>
  <c r="O180" i="5"/>
  <c r="P180" i="5" s="1"/>
  <c r="O181" i="5"/>
  <c r="P181" i="5" s="1"/>
  <c r="O182" i="5"/>
  <c r="P182" i="5" s="1"/>
  <c r="O183" i="5"/>
  <c r="O184" i="5"/>
  <c r="O185" i="5"/>
  <c r="O186" i="5"/>
  <c r="O187" i="5"/>
  <c r="O188" i="5"/>
  <c r="O189" i="5"/>
  <c r="O190" i="5"/>
  <c r="O191" i="5"/>
  <c r="O192" i="5"/>
  <c r="O193" i="5"/>
  <c r="O194" i="5"/>
  <c r="O195" i="5"/>
  <c r="O196" i="5"/>
  <c r="O197" i="5"/>
  <c r="O198" i="5"/>
  <c r="P198" i="5" s="1"/>
  <c r="O199" i="5"/>
  <c r="O200" i="5"/>
  <c r="O201" i="5"/>
  <c r="O202" i="5"/>
  <c r="O203" i="5"/>
  <c r="O204" i="5"/>
  <c r="O205" i="5"/>
  <c r="O206" i="5"/>
  <c r="O207" i="5"/>
  <c r="O208" i="5"/>
  <c r="O209" i="5"/>
  <c r="O210" i="5"/>
  <c r="O211" i="5"/>
  <c r="O212" i="5"/>
  <c r="O213" i="5"/>
  <c r="O214" i="5"/>
  <c r="P214" i="5" s="1"/>
  <c r="O215" i="5"/>
  <c r="O216" i="5"/>
  <c r="O217" i="5"/>
  <c r="O218" i="5"/>
  <c r="O219" i="5"/>
  <c r="O220" i="5"/>
  <c r="O221" i="5"/>
  <c r="O222" i="5"/>
  <c r="O223" i="5"/>
  <c r="O224" i="5"/>
  <c r="P224" i="5" s="1"/>
  <c r="O225" i="5"/>
  <c r="O226" i="5"/>
  <c r="P226" i="5" s="1"/>
  <c r="O227" i="5"/>
  <c r="P227" i="5" s="1"/>
  <c r="O228" i="5"/>
  <c r="P228" i="5" s="1"/>
  <c r="O229" i="5"/>
  <c r="P229" i="5" s="1"/>
  <c r="O230" i="5"/>
  <c r="P230" i="5" s="1"/>
  <c r="O231" i="5"/>
  <c r="O232" i="5"/>
  <c r="O233" i="5"/>
  <c r="O234" i="5"/>
  <c r="O235" i="5"/>
  <c r="O236" i="5"/>
  <c r="O237" i="5"/>
  <c r="O238" i="5"/>
  <c r="O239" i="5"/>
  <c r="P239" i="5" s="1"/>
  <c r="O240" i="5"/>
  <c r="P240" i="5" s="1"/>
  <c r="O241" i="5"/>
  <c r="P241" i="5" s="1"/>
  <c r="O242" i="5"/>
  <c r="P242" i="5" s="1"/>
  <c r="O243" i="5"/>
  <c r="P243" i="5" s="1"/>
  <c r="O244" i="5"/>
  <c r="P244" i="5" s="1"/>
  <c r="O245" i="5"/>
  <c r="P245" i="5" s="1"/>
  <c r="O246" i="5"/>
  <c r="P246" i="5" s="1"/>
  <c r="O247" i="5"/>
  <c r="O248" i="5"/>
  <c r="O249" i="5"/>
  <c r="O250" i="5"/>
  <c r="O251" i="5"/>
  <c r="O252" i="5"/>
  <c r="O253" i="5"/>
  <c r="O254" i="5"/>
  <c r="O255" i="5"/>
  <c r="O256" i="5"/>
  <c r="O257" i="5"/>
  <c r="O258" i="5"/>
  <c r="P258" i="5" s="1"/>
  <c r="O259" i="5"/>
  <c r="P259" i="5" s="1"/>
  <c r="O260" i="5"/>
  <c r="P260" i="5" s="1"/>
  <c r="O261" i="5"/>
  <c r="P261" i="5" s="1"/>
  <c r="O262" i="5"/>
  <c r="P262" i="5" s="1"/>
  <c r="O263" i="5"/>
  <c r="O264" i="5"/>
  <c r="O265" i="5"/>
  <c r="O266" i="5"/>
  <c r="O267" i="5"/>
  <c r="O268" i="5"/>
  <c r="O269" i="5"/>
  <c r="O270" i="5"/>
  <c r="O271" i="5"/>
  <c r="P271" i="5" s="1"/>
  <c r="O272" i="5"/>
  <c r="P272" i="5" s="1"/>
  <c r="O273" i="5"/>
  <c r="P273" i="5" s="1"/>
  <c r="O274" i="5"/>
  <c r="P274" i="5" s="1"/>
  <c r="O275" i="5"/>
  <c r="P275" i="5" s="1"/>
  <c r="O276" i="5"/>
  <c r="P276" i="5" s="1"/>
  <c r="O277" i="5"/>
  <c r="P277" i="5" s="1"/>
  <c r="O278" i="5"/>
  <c r="P278" i="5" s="1"/>
  <c r="O279" i="5"/>
  <c r="O280" i="5"/>
  <c r="O281" i="5"/>
  <c r="O282" i="5"/>
  <c r="O283" i="5"/>
  <c r="O284" i="5"/>
  <c r="O285" i="5"/>
  <c r="O286" i="5"/>
  <c r="O287" i="5"/>
  <c r="O288" i="5"/>
  <c r="O289" i="5"/>
  <c r="O290" i="5"/>
  <c r="O291" i="5"/>
  <c r="O292" i="5"/>
  <c r="O293" i="5"/>
  <c r="P293" i="5" s="1"/>
  <c r="O294" i="5"/>
  <c r="P294" i="5" s="1"/>
  <c r="O295" i="5"/>
  <c r="O296" i="5"/>
  <c r="O297" i="5"/>
  <c r="O298" i="5"/>
  <c r="O299" i="5"/>
  <c r="O300" i="5"/>
  <c r="O301" i="5"/>
  <c r="O302" i="5"/>
  <c r="O303" i="5"/>
  <c r="P303" i="5" s="1"/>
  <c r="O304" i="5"/>
  <c r="P304" i="5" s="1"/>
  <c r="O305" i="5"/>
  <c r="P305" i="5" s="1"/>
  <c r="O306" i="5"/>
  <c r="P306" i="5" s="1"/>
  <c r="O307" i="5"/>
  <c r="P307" i="5" s="1"/>
  <c r="O308" i="5"/>
  <c r="P308" i="5" s="1"/>
  <c r="O309" i="5"/>
  <c r="P309" i="5" s="1"/>
  <c r="O310" i="5"/>
  <c r="P310" i="5" s="1"/>
  <c r="O311" i="5"/>
  <c r="O312" i="5"/>
  <c r="O313" i="5"/>
  <c r="O314" i="5"/>
  <c r="O315" i="5"/>
  <c r="O316" i="5"/>
  <c r="O317" i="5"/>
  <c r="O318" i="5"/>
  <c r="O319" i="5"/>
  <c r="P319" i="5" s="1"/>
  <c r="O320" i="5"/>
  <c r="P320" i="5" s="1"/>
  <c r="O321" i="5"/>
  <c r="P321" i="5" s="1"/>
  <c r="O322" i="5"/>
  <c r="P322" i="5" s="1"/>
  <c r="O323" i="5"/>
  <c r="P323" i="5" s="1"/>
  <c r="O324" i="5"/>
  <c r="P324" i="5" s="1"/>
  <c r="O325" i="5"/>
  <c r="P325" i="5" s="1"/>
  <c r="O326" i="5"/>
  <c r="P326" i="5" s="1"/>
  <c r="O327" i="5"/>
  <c r="O328" i="5"/>
  <c r="O329" i="5"/>
  <c r="O330" i="5"/>
  <c r="O331" i="5"/>
  <c r="O332" i="5"/>
  <c r="O333" i="5"/>
  <c r="O334" i="5"/>
  <c r="O335" i="5"/>
  <c r="O336" i="5"/>
  <c r="O337" i="5"/>
  <c r="O338" i="5"/>
  <c r="O339" i="5"/>
  <c r="O340" i="5"/>
  <c r="O341" i="5"/>
  <c r="O342" i="5"/>
  <c r="P342" i="5" s="1"/>
  <c r="O343" i="5"/>
  <c r="O344" i="5"/>
  <c r="O345" i="5"/>
  <c r="O346" i="5"/>
  <c r="O347" i="5"/>
  <c r="O348" i="5"/>
  <c r="O349" i="5"/>
  <c r="O350" i="5"/>
  <c r="O351" i="5"/>
  <c r="O352" i="5"/>
  <c r="O353" i="5"/>
  <c r="O354" i="5"/>
  <c r="O355" i="5"/>
  <c r="P355" i="5" s="1"/>
  <c r="O356" i="5"/>
  <c r="P356" i="5" s="1"/>
  <c r="O357" i="5"/>
  <c r="P357" i="5" s="1"/>
  <c r="O358" i="5"/>
  <c r="P358" i="5" s="1"/>
  <c r="O359" i="5"/>
  <c r="O360" i="5"/>
  <c r="O361" i="5"/>
  <c r="O362" i="5"/>
  <c r="O363" i="5"/>
  <c r="O364" i="5"/>
  <c r="O365" i="5"/>
  <c r="O366" i="5"/>
  <c r="O367" i="5"/>
  <c r="P367" i="5" s="1"/>
  <c r="O368" i="5"/>
  <c r="P368" i="5" s="1"/>
  <c r="O369" i="5"/>
  <c r="P369" i="5" s="1"/>
  <c r="O370" i="5"/>
  <c r="P370" i="5" s="1"/>
  <c r="O371" i="5"/>
  <c r="P371" i="5" s="1"/>
  <c r="O372" i="5"/>
  <c r="P372" i="5" s="1"/>
  <c r="O373" i="5"/>
  <c r="P373" i="5" s="1"/>
  <c r="O374" i="5"/>
  <c r="P374" i="5" s="1"/>
  <c r="O375" i="5"/>
  <c r="O376" i="5"/>
  <c r="O377" i="5"/>
  <c r="O378" i="5"/>
  <c r="O379" i="5"/>
  <c r="O380" i="5"/>
  <c r="O381" i="5"/>
  <c r="O382" i="5"/>
  <c r="O383" i="5"/>
  <c r="O384" i="5"/>
  <c r="O385" i="5"/>
  <c r="P385" i="5" s="1"/>
  <c r="O386" i="5"/>
  <c r="O387" i="5"/>
  <c r="O388" i="5"/>
  <c r="O389" i="5"/>
  <c r="P389" i="5" s="1"/>
  <c r="O390" i="5"/>
  <c r="P390" i="5" s="1"/>
  <c r="O391" i="5"/>
  <c r="O392" i="5"/>
  <c r="O393" i="5"/>
  <c r="O394" i="5"/>
  <c r="O395" i="5"/>
  <c r="O396" i="5"/>
  <c r="O397" i="5"/>
  <c r="O398" i="5"/>
  <c r="O399" i="5"/>
  <c r="P399" i="5" s="1"/>
  <c r="O400" i="5"/>
  <c r="P400" i="5" s="1"/>
  <c r="O401" i="5"/>
  <c r="P401" i="5" s="1"/>
  <c r="O402" i="5"/>
  <c r="P402" i="5" s="1"/>
  <c r="O403" i="5"/>
  <c r="P403" i="5" s="1"/>
  <c r="O404" i="5"/>
  <c r="P404" i="5" s="1"/>
  <c r="O405" i="5"/>
  <c r="P405" i="5" s="1"/>
  <c r="O406" i="5"/>
  <c r="P406" i="5" s="1"/>
  <c r="O407" i="5"/>
  <c r="O408" i="5"/>
  <c r="O409" i="5"/>
  <c r="O410" i="5"/>
  <c r="O411" i="5"/>
  <c r="O412" i="5"/>
  <c r="O413" i="5"/>
  <c r="O414" i="5"/>
  <c r="O415" i="5"/>
  <c r="O416" i="5"/>
  <c r="O417" i="5"/>
  <c r="O418" i="5"/>
  <c r="O419" i="5"/>
  <c r="O420" i="5"/>
  <c r="O421" i="5"/>
  <c r="O422" i="5"/>
  <c r="O423" i="5"/>
  <c r="O424" i="5"/>
  <c r="O425" i="5"/>
  <c r="O426" i="5"/>
  <c r="O427" i="5"/>
  <c r="O428" i="5"/>
  <c r="O429" i="5"/>
  <c r="O430" i="5"/>
  <c r="O431" i="5"/>
  <c r="P431" i="5" s="1"/>
  <c r="O432" i="5"/>
  <c r="P432" i="5" s="1"/>
  <c r="O433" i="5"/>
  <c r="P433" i="5" s="1"/>
  <c r="O434" i="5"/>
  <c r="P434" i="5" s="1"/>
  <c r="O435" i="5"/>
  <c r="P435" i="5" s="1"/>
  <c r="O436" i="5"/>
  <c r="P436" i="5" s="1"/>
  <c r="O437" i="5"/>
  <c r="P437" i="5" s="1"/>
  <c r="O438" i="5"/>
  <c r="P438" i="5" s="1"/>
  <c r="O439" i="5"/>
  <c r="O440" i="5"/>
  <c r="O441" i="5"/>
  <c r="O442" i="5"/>
  <c r="O443" i="5"/>
  <c r="O444" i="5"/>
  <c r="O445" i="5"/>
  <c r="O446" i="5"/>
  <c r="O447" i="5"/>
  <c r="P447" i="5" s="1"/>
  <c r="O448" i="5"/>
  <c r="P448" i="5" s="1"/>
  <c r="O449" i="5"/>
  <c r="P449" i="5" s="1"/>
  <c r="O450" i="5"/>
  <c r="P450" i="5" s="1"/>
  <c r="O451" i="5"/>
  <c r="P451" i="5" s="1"/>
  <c r="O452" i="5"/>
  <c r="P452" i="5" s="1"/>
  <c r="O453" i="5"/>
  <c r="P453" i="5" s="1"/>
  <c r="O454" i="5"/>
  <c r="P454" i="5" s="1"/>
  <c r="O455" i="5"/>
  <c r="O456" i="5"/>
  <c r="O457" i="5"/>
  <c r="O458" i="5"/>
  <c r="O459" i="5"/>
  <c r="O460" i="5"/>
  <c r="O461" i="5"/>
  <c r="O462" i="5"/>
  <c r="O463" i="5"/>
  <c r="O464" i="5"/>
  <c r="O465" i="5"/>
  <c r="O466" i="5"/>
  <c r="O467" i="5"/>
  <c r="P467" i="5" s="1"/>
  <c r="O468" i="5"/>
  <c r="P468" i="5" s="1"/>
  <c r="O469" i="5"/>
  <c r="P469" i="5" s="1"/>
  <c r="O470" i="5"/>
  <c r="P470" i="5" s="1"/>
  <c r="O471" i="5"/>
  <c r="O472" i="5"/>
  <c r="O473" i="5"/>
  <c r="O474" i="5"/>
  <c r="O475" i="5"/>
  <c r="O476" i="5"/>
  <c r="O477" i="5"/>
  <c r="O478" i="5"/>
  <c r="O479" i="5"/>
  <c r="O480" i="5"/>
  <c r="O481" i="5"/>
  <c r="O482" i="5"/>
  <c r="P482" i="5" s="1"/>
  <c r="O483" i="5"/>
  <c r="P483" i="5" s="1"/>
  <c r="O484" i="5"/>
  <c r="P484" i="5" s="1"/>
  <c r="O485" i="5"/>
  <c r="P485" i="5" s="1"/>
  <c r="O486" i="5"/>
  <c r="P486" i="5" s="1"/>
  <c r="O487" i="5"/>
  <c r="O488" i="5"/>
  <c r="O489" i="5"/>
  <c r="O490" i="5"/>
  <c r="O491" i="5"/>
  <c r="O492" i="5"/>
  <c r="O493" i="5"/>
  <c r="O494" i="5"/>
  <c r="O495" i="5"/>
  <c r="P495" i="5" s="1"/>
  <c r="O496" i="5"/>
  <c r="P496" i="5" s="1"/>
  <c r="O497" i="5"/>
  <c r="P497" i="5" s="1"/>
  <c r="O498" i="5"/>
  <c r="P498" i="5" s="1"/>
  <c r="O499" i="5"/>
  <c r="P499" i="5" s="1"/>
  <c r="O500" i="5"/>
  <c r="P500" i="5" s="1"/>
  <c r="O501" i="5"/>
  <c r="P501" i="5" s="1"/>
  <c r="O502" i="5"/>
  <c r="P502" i="5" s="1"/>
  <c r="O503" i="5"/>
  <c r="O504" i="5"/>
  <c r="O505" i="5"/>
  <c r="O506" i="5"/>
  <c r="O507" i="5"/>
  <c r="O508" i="5"/>
  <c r="O509" i="5"/>
  <c r="O510" i="5"/>
  <c r="O511" i="5"/>
  <c r="O512" i="5"/>
  <c r="O513" i="5"/>
  <c r="P513" i="5" s="1"/>
  <c r="O514" i="5"/>
  <c r="P514" i="5" s="1"/>
  <c r="O515" i="5"/>
  <c r="P515" i="5" s="1"/>
  <c r="O516" i="5"/>
  <c r="P516" i="5" s="1"/>
  <c r="O517" i="5"/>
  <c r="P517" i="5" s="1"/>
  <c r="O518" i="5"/>
  <c r="P518" i="5" s="1"/>
  <c r="O519" i="5"/>
  <c r="O520" i="5"/>
  <c r="O521" i="5"/>
  <c r="O522" i="5"/>
  <c r="O523" i="5"/>
  <c r="O524" i="5"/>
  <c r="O525" i="5"/>
  <c r="O526" i="5"/>
  <c r="O527" i="5"/>
  <c r="P527" i="5" s="1"/>
  <c r="O528" i="5"/>
  <c r="P528" i="5" s="1"/>
  <c r="O529" i="5"/>
  <c r="P529" i="5" s="1"/>
  <c r="O530" i="5"/>
  <c r="P530" i="5" s="1"/>
  <c r="O531" i="5"/>
  <c r="P531" i="5" s="1"/>
  <c r="O532" i="5"/>
  <c r="P532" i="5" s="1"/>
  <c r="O533" i="5"/>
  <c r="P533" i="5" s="1"/>
  <c r="O534" i="5"/>
  <c r="P534" i="5" s="1"/>
  <c r="O535" i="5"/>
  <c r="O536" i="5"/>
  <c r="O537" i="5"/>
  <c r="O538" i="5"/>
  <c r="O539" i="5"/>
  <c r="O540" i="5"/>
  <c r="O541" i="5"/>
  <c r="O542" i="5"/>
  <c r="O543" i="5"/>
  <c r="P543" i="5" s="1"/>
  <c r="O544" i="5"/>
  <c r="O545" i="5"/>
  <c r="O546" i="5"/>
  <c r="O547" i="5"/>
  <c r="O548" i="5"/>
  <c r="P548" i="5" s="1"/>
  <c r="O549" i="5"/>
  <c r="P549" i="5" s="1"/>
  <c r="O550" i="5"/>
  <c r="P550" i="5" s="1"/>
  <c r="O551" i="5"/>
  <c r="O552" i="5"/>
  <c r="O553" i="5"/>
  <c r="O554" i="5"/>
  <c r="O555" i="5"/>
  <c r="O556" i="5"/>
  <c r="O557" i="5"/>
  <c r="O558" i="5"/>
  <c r="O559" i="5"/>
  <c r="P559" i="5" s="1"/>
  <c r="O560" i="5"/>
  <c r="P560" i="5" s="1"/>
  <c r="O561" i="5"/>
  <c r="P561" i="5" s="1"/>
  <c r="O562" i="5"/>
  <c r="P562" i="5" s="1"/>
  <c r="O563" i="5"/>
  <c r="P563" i="5" s="1"/>
  <c r="O564" i="5"/>
  <c r="P564" i="5" s="1"/>
  <c r="O565" i="5"/>
  <c r="P565" i="5" s="1"/>
  <c r="O566" i="5"/>
  <c r="P566" i="5" s="1"/>
  <c r="O567" i="5"/>
  <c r="O568" i="5"/>
  <c r="O569" i="5"/>
  <c r="O570" i="5"/>
  <c r="O571" i="5"/>
  <c r="O572" i="5"/>
  <c r="O573" i="5"/>
  <c r="O574" i="5"/>
  <c r="O575" i="5"/>
  <c r="O576" i="5"/>
  <c r="O577" i="5"/>
  <c r="P577" i="5" s="1"/>
  <c r="O578" i="5"/>
  <c r="P578" i="5" s="1"/>
  <c r="O579" i="5"/>
  <c r="P579" i="5" s="1"/>
  <c r="O580" i="5"/>
  <c r="P580" i="5" s="1"/>
  <c r="O581" i="5"/>
  <c r="P581" i="5" s="1"/>
  <c r="O582" i="5"/>
  <c r="P582" i="5" s="1"/>
  <c r="O583" i="5"/>
  <c r="O584" i="5"/>
  <c r="O585" i="5"/>
  <c r="O586" i="5"/>
  <c r="O587" i="5"/>
  <c r="O588" i="5"/>
  <c r="O589" i="5"/>
  <c r="O590" i="5"/>
  <c r="O591" i="5"/>
  <c r="P591" i="5" s="1"/>
  <c r="O592" i="5"/>
  <c r="O593" i="5"/>
  <c r="P593" i="5" s="1"/>
  <c r="O594" i="5"/>
  <c r="O595" i="5"/>
  <c r="O596" i="5"/>
  <c r="O597" i="5"/>
  <c r="P597" i="5" s="1"/>
  <c r="O598" i="5"/>
  <c r="P598" i="5" s="1"/>
  <c r="O599" i="5"/>
  <c r="O600" i="5"/>
  <c r="O601" i="5"/>
  <c r="O602" i="5"/>
  <c r="O603" i="5"/>
  <c r="O604" i="5"/>
  <c r="O605" i="5"/>
  <c r="O606" i="5"/>
  <c r="O607" i="5"/>
  <c r="O608" i="5"/>
  <c r="P608" i="5" s="1"/>
  <c r="O609" i="5"/>
  <c r="P609" i="5" s="1"/>
  <c r="O610" i="5"/>
  <c r="P610" i="5" s="1"/>
  <c r="O611" i="5"/>
  <c r="P611" i="5" s="1"/>
  <c r="O612" i="5"/>
  <c r="P612" i="5" s="1"/>
  <c r="O613" i="5"/>
  <c r="P613" i="5" s="1"/>
  <c r="O614" i="5"/>
  <c r="P614" i="5" s="1"/>
  <c r="O615" i="5"/>
  <c r="O616" i="5"/>
  <c r="O617" i="5"/>
  <c r="O618" i="5"/>
  <c r="O619" i="5"/>
  <c r="O620" i="5"/>
  <c r="O621" i="5"/>
  <c r="O622" i="5"/>
  <c r="O623" i="5"/>
  <c r="O624" i="5"/>
  <c r="O625" i="5"/>
  <c r="P625" i="5" s="1"/>
  <c r="O626" i="5"/>
  <c r="O627" i="5"/>
  <c r="P627" i="5" s="1"/>
  <c r="O628" i="5"/>
  <c r="P628" i="5" s="1"/>
  <c r="O629" i="5"/>
  <c r="P629" i="5" s="1"/>
  <c r="O630" i="5"/>
  <c r="P630" i="5" s="1"/>
  <c r="O631" i="5"/>
  <c r="O632" i="5"/>
  <c r="O633" i="5"/>
  <c r="O634" i="5"/>
  <c r="O635" i="5"/>
  <c r="O636" i="5"/>
  <c r="O637" i="5"/>
  <c r="O638" i="5"/>
  <c r="O639" i="5"/>
  <c r="O640" i="5"/>
  <c r="O641" i="5"/>
  <c r="P641" i="5" s="1"/>
  <c r="O642" i="5"/>
  <c r="P642" i="5" s="1"/>
  <c r="O643" i="5"/>
  <c r="O644" i="5"/>
  <c r="P644" i="5" s="1"/>
  <c r="O645" i="5"/>
  <c r="P645" i="5" s="1"/>
  <c r="O646" i="5"/>
  <c r="P646" i="5" s="1"/>
  <c r="O647" i="5"/>
  <c r="O648" i="5"/>
  <c r="O649" i="5"/>
  <c r="O650" i="5"/>
  <c r="O651" i="5"/>
  <c r="O652" i="5"/>
  <c r="O653" i="5"/>
  <c r="O654" i="5"/>
  <c r="O655" i="5"/>
  <c r="P655" i="5" s="1"/>
  <c r="O656" i="5"/>
  <c r="P656" i="5" s="1"/>
  <c r="O657" i="5"/>
  <c r="P657" i="5" s="1"/>
  <c r="O658" i="5"/>
  <c r="P658" i="5" s="1"/>
  <c r="O659" i="5"/>
  <c r="P659" i="5" s="1"/>
  <c r="O660" i="5"/>
  <c r="P660" i="5" s="1"/>
  <c r="O661" i="5"/>
  <c r="P661" i="5" s="1"/>
  <c r="O662" i="5"/>
  <c r="P662" i="5" s="1"/>
  <c r="O663" i="5"/>
  <c r="O664" i="5"/>
  <c r="O665" i="5"/>
  <c r="O666" i="5"/>
  <c r="O667" i="5"/>
  <c r="O668" i="5"/>
  <c r="O669" i="5"/>
  <c r="O670" i="5"/>
  <c r="O671" i="5"/>
  <c r="O672" i="5"/>
  <c r="P672" i="5" s="1"/>
  <c r="O673" i="5"/>
  <c r="O674" i="5"/>
  <c r="O675" i="5"/>
  <c r="P675" i="5" s="1"/>
  <c r="O676" i="5"/>
  <c r="P676" i="5" s="1"/>
  <c r="O677" i="5"/>
  <c r="P677" i="5" s="1"/>
  <c r="O678" i="5"/>
  <c r="P678" i="5" s="1"/>
  <c r="O679" i="5"/>
  <c r="O680" i="5"/>
  <c r="O681" i="5"/>
  <c r="O682" i="5"/>
  <c r="O683" i="5"/>
  <c r="O684" i="5"/>
  <c r="O685" i="5"/>
  <c r="O686" i="5"/>
  <c r="O687" i="5"/>
  <c r="P687" i="5" s="1"/>
  <c r="O688" i="5"/>
  <c r="P688" i="5" s="1"/>
  <c r="O689" i="5"/>
  <c r="P689" i="5" s="1"/>
  <c r="O690" i="5"/>
  <c r="P690" i="5" s="1"/>
  <c r="O691" i="5"/>
  <c r="P691" i="5" s="1"/>
  <c r="O692" i="5"/>
  <c r="P692" i="5" s="1"/>
  <c r="O693" i="5"/>
  <c r="P693" i="5" s="1"/>
  <c r="O694" i="5"/>
  <c r="P694" i="5" s="1"/>
  <c r="O695" i="5"/>
  <c r="O696" i="5"/>
  <c r="O697" i="5"/>
  <c r="O698" i="5"/>
  <c r="O699" i="5"/>
  <c r="O700" i="5"/>
  <c r="O701" i="5"/>
  <c r="O702" i="5"/>
  <c r="O703" i="5"/>
  <c r="O704" i="5"/>
  <c r="O705" i="5"/>
  <c r="O706" i="5"/>
  <c r="O707" i="5"/>
  <c r="O708" i="5"/>
  <c r="O709" i="5"/>
  <c r="O710" i="5"/>
  <c r="O711" i="5"/>
  <c r="O712" i="5"/>
  <c r="O713" i="5"/>
  <c r="O714" i="5"/>
  <c r="O715" i="5"/>
  <c r="O716" i="5"/>
  <c r="O717" i="5"/>
  <c r="O718" i="5"/>
  <c r="O719" i="5"/>
  <c r="P719" i="5" s="1"/>
  <c r="O720" i="5"/>
  <c r="P720" i="5" s="1"/>
  <c r="O721" i="5"/>
  <c r="P721" i="5" s="1"/>
  <c r="O722" i="5"/>
  <c r="P722" i="5" s="1"/>
  <c r="O723" i="5"/>
  <c r="P723" i="5" s="1"/>
  <c r="O724" i="5"/>
  <c r="P724" i="5" s="1"/>
  <c r="O725" i="5"/>
  <c r="P725" i="5" s="1"/>
  <c r="O726" i="5"/>
  <c r="P726" i="5" s="1"/>
  <c r="O727" i="5"/>
  <c r="O728" i="5"/>
  <c r="O729" i="5"/>
  <c r="O730" i="5"/>
  <c r="O731" i="5"/>
  <c r="O732" i="5"/>
  <c r="O733" i="5"/>
  <c r="O734" i="5"/>
  <c r="O735" i="5"/>
  <c r="P735" i="5" s="1"/>
  <c r="O736" i="5"/>
  <c r="P736" i="5" s="1"/>
  <c r="O737" i="5"/>
  <c r="P737" i="5" s="1"/>
  <c r="O738" i="5"/>
  <c r="P738" i="5" s="1"/>
  <c r="O739" i="5"/>
  <c r="P739" i="5" s="1"/>
  <c r="O740" i="5"/>
  <c r="P740" i="5" s="1"/>
  <c r="O741" i="5"/>
  <c r="P741" i="5" s="1"/>
  <c r="O742" i="5"/>
  <c r="P742" i="5" s="1"/>
  <c r="O743" i="5"/>
  <c r="O744" i="5"/>
  <c r="O745" i="5"/>
  <c r="O746" i="5"/>
  <c r="O747" i="5"/>
  <c r="O748" i="5"/>
  <c r="O749" i="5"/>
  <c r="O750" i="5"/>
  <c r="O751" i="5"/>
  <c r="P751" i="5" s="1"/>
  <c r="O752" i="5"/>
  <c r="O753" i="5"/>
  <c r="O754" i="5"/>
  <c r="O755" i="5"/>
  <c r="O756" i="5"/>
  <c r="O757" i="5"/>
  <c r="O758" i="5"/>
  <c r="P758" i="5" s="1"/>
  <c r="O759" i="5"/>
  <c r="O760" i="5"/>
  <c r="O761" i="5"/>
  <c r="O762" i="5"/>
  <c r="O763" i="5"/>
  <c r="O764" i="5"/>
  <c r="O765" i="5"/>
  <c r="O766" i="5"/>
  <c r="O767" i="5"/>
  <c r="O768" i="5"/>
  <c r="O769" i="5"/>
  <c r="O770" i="5"/>
  <c r="P770" i="5" s="1"/>
  <c r="O771" i="5"/>
  <c r="P771" i="5" s="1"/>
  <c r="O772" i="5"/>
  <c r="P772" i="5" s="1"/>
  <c r="O773" i="5"/>
  <c r="P773" i="5" s="1"/>
  <c r="O774" i="5"/>
  <c r="P774" i="5" s="1"/>
  <c r="O775" i="5"/>
  <c r="O776" i="5"/>
  <c r="O777" i="5"/>
  <c r="O778" i="5"/>
  <c r="O779" i="5"/>
  <c r="O780" i="5"/>
  <c r="O781" i="5"/>
  <c r="O782" i="5"/>
  <c r="O783" i="5"/>
  <c r="P783" i="5" s="1"/>
  <c r="O784" i="5"/>
  <c r="O785" i="5"/>
  <c r="P785" i="5" s="1"/>
  <c r="O786" i="5"/>
  <c r="P786" i="5" s="1"/>
  <c r="O787" i="5"/>
  <c r="P787" i="5" s="1"/>
  <c r="O788" i="5"/>
  <c r="P788" i="5" s="1"/>
  <c r="O789" i="5"/>
  <c r="P789" i="5" s="1"/>
  <c r="O790" i="5"/>
  <c r="P790" i="5" s="1"/>
  <c r="O791" i="5"/>
  <c r="O792" i="5"/>
  <c r="O793" i="5"/>
  <c r="O794" i="5"/>
  <c r="O795" i="5"/>
  <c r="O796" i="5"/>
  <c r="O797" i="5"/>
  <c r="O798" i="5"/>
  <c r="O799" i="5"/>
  <c r="O800" i="5"/>
  <c r="P800" i="5" s="1"/>
  <c r="O801" i="5"/>
  <c r="O802" i="5"/>
  <c r="O803" i="5"/>
  <c r="O804" i="5"/>
  <c r="O805" i="5"/>
  <c r="P805" i="5" s="1"/>
  <c r="O806" i="5"/>
  <c r="P806" i="5" s="1"/>
  <c r="O807" i="5"/>
  <c r="O808" i="5"/>
  <c r="O809" i="5"/>
  <c r="O810" i="5"/>
  <c r="O811" i="5"/>
  <c r="O812" i="5"/>
  <c r="O813" i="5"/>
  <c r="O814" i="5"/>
  <c r="O815" i="5"/>
  <c r="P815" i="5" s="1"/>
  <c r="O816" i="5"/>
  <c r="O817" i="5"/>
  <c r="P817" i="5" s="1"/>
  <c r="O818" i="5"/>
  <c r="P818" i="5" s="1"/>
  <c r="O819" i="5"/>
  <c r="P819" i="5" s="1"/>
  <c r="O820" i="5"/>
  <c r="P820" i="5" s="1"/>
  <c r="O821" i="5"/>
  <c r="P821" i="5" s="1"/>
  <c r="O822" i="5"/>
  <c r="P822" i="5" s="1"/>
  <c r="O823" i="5"/>
  <c r="O824" i="5"/>
  <c r="O825" i="5"/>
  <c r="O826" i="5"/>
  <c r="O827" i="5"/>
  <c r="O828" i="5"/>
  <c r="O829" i="5"/>
  <c r="O830" i="5"/>
  <c r="O831" i="5"/>
  <c r="O832" i="5"/>
  <c r="O833" i="5"/>
  <c r="O834" i="5"/>
  <c r="O835" i="5"/>
  <c r="O836" i="5"/>
  <c r="O837" i="5"/>
  <c r="O838" i="5"/>
  <c r="P838" i="5" s="1"/>
  <c r="O839" i="5"/>
  <c r="O840" i="5"/>
  <c r="O841" i="5"/>
  <c r="O842" i="5"/>
  <c r="O843" i="5"/>
  <c r="O844" i="5"/>
  <c r="O845" i="5"/>
  <c r="O846" i="5"/>
  <c r="O847" i="5"/>
  <c r="O848" i="5"/>
  <c r="P848" i="5" s="1"/>
  <c r="O849" i="5"/>
  <c r="P849" i="5" s="1"/>
  <c r="O850" i="5"/>
  <c r="P850" i="5" s="1"/>
  <c r="O851" i="5"/>
  <c r="P851" i="5" s="1"/>
  <c r="O852" i="5"/>
  <c r="P852" i="5" s="1"/>
  <c r="O853" i="5"/>
  <c r="P853" i="5" s="1"/>
  <c r="O854" i="5"/>
  <c r="P854" i="5" s="1"/>
  <c r="O855" i="5"/>
  <c r="O856" i="5"/>
  <c r="O857" i="5"/>
  <c r="O858" i="5"/>
  <c r="O859" i="5"/>
  <c r="O860" i="5"/>
  <c r="O861" i="5"/>
  <c r="O862" i="5"/>
  <c r="O863" i="5"/>
  <c r="P863" i="5" s="1"/>
  <c r="O864" i="5"/>
  <c r="P864" i="5" s="1"/>
  <c r="O865" i="5"/>
  <c r="P865" i="5" s="1"/>
  <c r="O866" i="5"/>
  <c r="P866" i="5" s="1"/>
  <c r="O867" i="5"/>
  <c r="P867" i="5" s="1"/>
  <c r="O868" i="5"/>
  <c r="P868" i="5" s="1"/>
  <c r="O869" i="5"/>
  <c r="P869" i="5" s="1"/>
  <c r="O870" i="5"/>
  <c r="P870" i="5" s="1"/>
  <c r="O871" i="5"/>
  <c r="O872" i="5"/>
  <c r="O873" i="5"/>
  <c r="O874" i="5"/>
  <c r="O875" i="5"/>
  <c r="O876" i="5"/>
  <c r="O877" i="5"/>
  <c r="O878" i="5"/>
  <c r="O879" i="5"/>
  <c r="P879" i="5" s="1"/>
  <c r="O880" i="5"/>
  <c r="P880" i="5" s="1"/>
  <c r="O881" i="5"/>
  <c r="O882" i="5"/>
  <c r="P882" i="5" s="1"/>
  <c r="O883" i="5"/>
  <c r="P883" i="5" s="1"/>
  <c r="O884" i="5"/>
  <c r="P884" i="5" s="1"/>
  <c r="O885" i="5"/>
  <c r="P885" i="5" s="1"/>
  <c r="O886" i="5"/>
  <c r="P886" i="5" s="1"/>
  <c r="O887" i="5"/>
  <c r="O888" i="5"/>
  <c r="O889" i="5"/>
  <c r="O890" i="5"/>
  <c r="O891" i="5"/>
  <c r="O892" i="5"/>
  <c r="O893" i="5"/>
  <c r="O894" i="5"/>
  <c r="O895" i="5"/>
  <c r="O896" i="5"/>
  <c r="P896" i="5" s="1"/>
  <c r="O897" i="5"/>
  <c r="P897" i="5" s="1"/>
  <c r="O898" i="5"/>
  <c r="P898" i="5" s="1"/>
  <c r="O899" i="5"/>
  <c r="P899" i="5" s="1"/>
  <c r="O900" i="5"/>
  <c r="P900" i="5" s="1"/>
  <c r="O901" i="5"/>
  <c r="P901" i="5" s="1"/>
  <c r="O902" i="5"/>
  <c r="P902" i="5" s="1"/>
  <c r="O903" i="5"/>
  <c r="O904" i="5"/>
  <c r="O905" i="5"/>
  <c r="O906" i="5"/>
  <c r="O907" i="5"/>
  <c r="O908" i="5"/>
  <c r="O909" i="5"/>
  <c r="O910" i="5"/>
  <c r="O911" i="5"/>
  <c r="O912" i="5"/>
  <c r="O913" i="5"/>
  <c r="O914" i="5"/>
  <c r="O915" i="5"/>
  <c r="O916" i="5"/>
  <c r="P916" i="5" s="1"/>
  <c r="O917" i="5"/>
  <c r="P917" i="5" s="1"/>
  <c r="O918" i="5"/>
  <c r="P918" i="5" s="1"/>
  <c r="O919" i="5"/>
  <c r="O920" i="5"/>
  <c r="O921" i="5"/>
  <c r="O922" i="5"/>
  <c r="O923" i="5"/>
  <c r="O924" i="5"/>
  <c r="O925" i="5"/>
  <c r="O926" i="5"/>
  <c r="O927" i="5"/>
  <c r="O928" i="5"/>
  <c r="O929" i="5"/>
  <c r="O930" i="5"/>
  <c r="P930" i="5" s="1"/>
  <c r="O931" i="5"/>
  <c r="P931" i="5" s="1"/>
  <c r="O932" i="5"/>
  <c r="P932" i="5" s="1"/>
  <c r="O933" i="5"/>
  <c r="P933" i="5" s="1"/>
  <c r="O934" i="5"/>
  <c r="P934" i="5" s="1"/>
  <c r="O935" i="5"/>
  <c r="O936" i="5"/>
  <c r="O937" i="5"/>
  <c r="O938" i="5"/>
  <c r="O939" i="5"/>
  <c r="O940" i="5"/>
  <c r="O941" i="5"/>
  <c r="O942" i="5"/>
  <c r="O943" i="5"/>
  <c r="O944" i="5"/>
  <c r="P944" i="5" s="1"/>
  <c r="O945" i="5"/>
  <c r="P945" i="5" s="1"/>
  <c r="O946" i="5"/>
  <c r="P946" i="5" s="1"/>
  <c r="O947" i="5"/>
  <c r="P947" i="5" s="1"/>
  <c r="O948" i="5"/>
  <c r="P948" i="5" s="1"/>
  <c r="O949" i="5"/>
  <c r="P949" i="5" s="1"/>
  <c r="O950" i="5"/>
  <c r="P950" i="5" s="1"/>
  <c r="O951" i="5"/>
  <c r="O952" i="5"/>
  <c r="O953" i="5"/>
  <c r="O954" i="5"/>
  <c r="O955" i="5"/>
  <c r="O956" i="5"/>
  <c r="O957" i="5"/>
  <c r="O958" i="5"/>
  <c r="O959" i="5"/>
  <c r="P959" i="5" s="1"/>
  <c r="O960" i="5"/>
  <c r="O961" i="5"/>
  <c r="P961" i="5" s="1"/>
  <c r="O962" i="5"/>
  <c r="P962" i="5" s="1"/>
  <c r="O963" i="5"/>
  <c r="P963" i="5" s="1"/>
  <c r="O964" i="5"/>
  <c r="P964" i="5" s="1"/>
  <c r="O965" i="5"/>
  <c r="P965" i="5" s="1"/>
  <c r="O966" i="5"/>
  <c r="P966" i="5" s="1"/>
  <c r="O967" i="5"/>
  <c r="O968" i="5"/>
  <c r="O969" i="5"/>
  <c r="O970" i="5"/>
  <c r="O971" i="5"/>
  <c r="O972" i="5"/>
  <c r="O973" i="5"/>
  <c r="O974" i="5"/>
  <c r="O975" i="5"/>
  <c r="P975" i="5" s="1"/>
  <c r="O976" i="5"/>
  <c r="P976" i="5" s="1"/>
  <c r="O977" i="5"/>
  <c r="P977" i="5" s="1"/>
  <c r="O978" i="5"/>
  <c r="P978" i="5" s="1"/>
  <c r="O979" i="5"/>
  <c r="P979" i="5" s="1"/>
  <c r="O980" i="5"/>
  <c r="P980" i="5" s="1"/>
  <c r="O981" i="5"/>
  <c r="P981" i="5" s="1"/>
  <c r="O982" i="5"/>
  <c r="P982" i="5" s="1"/>
  <c r="O983" i="5"/>
  <c r="O984" i="5"/>
  <c r="O985" i="5"/>
  <c r="O986" i="5"/>
  <c r="O987" i="5"/>
  <c r="O988" i="5"/>
  <c r="O989" i="5"/>
  <c r="O990" i="5"/>
  <c r="O991" i="5"/>
  <c r="O992" i="5"/>
  <c r="O993" i="5"/>
  <c r="O994" i="5"/>
  <c r="P994" i="5" s="1"/>
  <c r="O995" i="5"/>
  <c r="P995" i="5" s="1"/>
  <c r="O996" i="5"/>
  <c r="P996" i="5" s="1"/>
  <c r="O997" i="5"/>
  <c r="P997" i="5" s="1"/>
  <c r="O998" i="5"/>
  <c r="P998" i="5" s="1"/>
  <c r="O999" i="5"/>
  <c r="O1000" i="5"/>
  <c r="O1001" i="5"/>
  <c r="O1002" i="5"/>
  <c r="O1003" i="5"/>
  <c r="O1004" i="5"/>
  <c r="O1005" i="5"/>
  <c r="O1006" i="5"/>
  <c r="O1007" i="5"/>
  <c r="P1007" i="5" s="1"/>
  <c r="O1008" i="5"/>
  <c r="P1008" i="5" s="1"/>
  <c r="O1009" i="5"/>
  <c r="P1009" i="5" s="1"/>
  <c r="O1010" i="5"/>
  <c r="P1010" i="5" s="1"/>
  <c r="O1011" i="5"/>
  <c r="P1011" i="5" s="1"/>
  <c r="O1012" i="5"/>
  <c r="P1012" i="5" s="1"/>
  <c r="O1013" i="5"/>
  <c r="P1013" i="5" s="1"/>
  <c r="O1014" i="5"/>
  <c r="P1014" i="5" s="1"/>
  <c r="O1015" i="5"/>
  <c r="O1016" i="5"/>
  <c r="O1017" i="5"/>
  <c r="O1018" i="5"/>
  <c r="O1019" i="5"/>
  <c r="O1020" i="5"/>
  <c r="O1021" i="5"/>
  <c r="R18" i="27"/>
  <c r="BW28" i="24"/>
  <c r="BW29" i="24"/>
  <c r="BW30" i="24"/>
  <c r="BW31" i="24"/>
  <c r="BW32" i="24"/>
  <c r="BW42" i="24"/>
  <c r="BW43" i="24"/>
  <c r="BW44" i="24"/>
  <c r="BW45" i="24"/>
  <c r="BW46" i="24"/>
  <c r="BW47" i="24"/>
  <c r="BW48" i="24"/>
  <c r="BW58" i="24"/>
  <c r="BW59" i="24"/>
  <c r="BW60" i="24"/>
  <c r="BW61" i="24"/>
  <c r="BW62" i="24"/>
  <c r="BW63" i="24"/>
  <c r="BW64" i="24"/>
  <c r="BW74" i="24"/>
  <c r="BW75" i="24"/>
  <c r="BW76" i="24"/>
  <c r="BW77" i="24"/>
  <c r="BW78" i="24"/>
  <c r="BW79" i="24"/>
  <c r="BW80" i="24"/>
  <c r="BW90" i="24"/>
  <c r="BW91" i="24"/>
  <c r="BW92" i="24"/>
  <c r="BW93" i="24"/>
  <c r="BW94" i="24"/>
  <c r="BW95" i="24"/>
  <c r="BW96" i="24"/>
  <c r="BW106" i="24"/>
  <c r="BW107" i="24"/>
  <c r="BW108" i="24"/>
  <c r="BW109" i="24"/>
  <c r="BW110" i="24"/>
  <c r="BW111" i="24"/>
  <c r="BW112" i="24"/>
  <c r="BW122" i="24"/>
  <c r="BW123" i="24"/>
  <c r="BW124" i="24"/>
  <c r="BW125" i="24"/>
  <c r="BW126" i="24"/>
  <c r="BW127" i="24"/>
  <c r="BW128" i="24"/>
  <c r="BW138" i="24"/>
  <c r="BW139" i="24"/>
  <c r="BW140" i="24"/>
  <c r="BW141" i="24"/>
  <c r="BW142" i="24"/>
  <c r="BW143" i="24"/>
  <c r="BW144" i="24"/>
  <c r="BW154" i="24"/>
  <c r="BW155" i="24"/>
  <c r="BW156" i="24"/>
  <c r="BW157" i="24"/>
  <c r="BW158" i="24"/>
  <c r="BW159" i="24"/>
  <c r="BW160" i="24"/>
  <c r="BW170" i="24"/>
  <c r="BW171" i="24"/>
  <c r="BW172" i="24"/>
  <c r="BW173" i="24"/>
  <c r="BW174" i="24"/>
  <c r="BW175" i="24"/>
  <c r="BW176" i="24"/>
  <c r="BW186" i="24"/>
  <c r="BW187" i="24"/>
  <c r="BW188" i="24"/>
  <c r="BW189" i="24"/>
  <c r="BW190" i="24"/>
  <c r="BW191" i="24"/>
  <c r="BW192" i="24"/>
  <c r="BW202" i="24"/>
  <c r="BW203" i="24"/>
  <c r="BW204" i="24"/>
  <c r="BW205" i="24"/>
  <c r="BW206" i="24"/>
  <c r="BW207" i="24"/>
  <c r="BW208" i="24"/>
  <c r="BW218" i="24"/>
  <c r="BW219" i="24"/>
  <c r="BW220" i="24"/>
  <c r="BW221" i="24"/>
  <c r="BW222" i="24"/>
  <c r="BW223" i="24"/>
  <c r="BW224" i="24"/>
  <c r="BW234" i="24"/>
  <c r="BW235" i="24"/>
  <c r="BW236" i="24"/>
  <c r="BW237" i="24"/>
  <c r="BW238" i="24"/>
  <c r="BW239" i="24"/>
  <c r="BW240" i="24"/>
  <c r="BW250" i="24"/>
  <c r="BW251" i="24"/>
  <c r="BW252" i="24"/>
  <c r="BW253" i="24"/>
  <c r="BW254" i="24"/>
  <c r="BW255" i="24"/>
  <c r="BW256" i="24"/>
  <c r="BW266" i="24"/>
  <c r="BW267" i="24"/>
  <c r="BW268" i="24"/>
  <c r="BW269" i="24"/>
  <c r="BW270" i="24"/>
  <c r="BW271" i="24"/>
  <c r="BW272" i="24"/>
  <c r="BW282" i="24"/>
  <c r="BW283" i="24"/>
  <c r="BW284" i="24"/>
  <c r="BW285" i="24"/>
  <c r="BW286" i="24"/>
  <c r="BW287" i="24"/>
  <c r="BW288" i="24"/>
  <c r="BW298" i="24"/>
  <c r="BW299" i="24"/>
  <c r="BW300" i="24"/>
  <c r="BW301" i="24"/>
  <c r="BW302" i="24"/>
  <c r="BW303" i="24"/>
  <c r="BW304" i="24"/>
  <c r="BW314" i="24"/>
  <c r="BW315" i="24"/>
  <c r="BW316" i="24"/>
  <c r="BW317" i="24"/>
  <c r="BW318" i="24"/>
  <c r="BW319" i="24"/>
  <c r="BW320" i="24"/>
  <c r="BW330" i="24"/>
  <c r="BW331" i="24"/>
  <c r="BW332" i="24"/>
  <c r="BW333" i="24"/>
  <c r="BW334" i="24"/>
  <c r="BW335" i="24"/>
  <c r="BW336" i="24"/>
  <c r="BW346" i="24"/>
  <c r="BW347" i="24"/>
  <c r="BW348" i="24"/>
  <c r="BW349" i="24"/>
  <c r="BW350" i="24"/>
  <c r="BW351" i="24"/>
  <c r="BW352" i="24"/>
  <c r="BW362" i="24"/>
  <c r="BW363" i="24"/>
  <c r="BW364" i="24"/>
  <c r="BW365" i="24"/>
  <c r="BW366" i="24"/>
  <c r="BW367" i="24"/>
  <c r="BW368" i="24"/>
  <c r="BW378" i="24"/>
  <c r="BW379" i="24"/>
  <c r="BW380" i="24"/>
  <c r="BW381" i="24"/>
  <c r="BW382" i="24"/>
  <c r="BW383" i="24"/>
  <c r="BW384" i="24"/>
  <c r="BW394" i="24"/>
  <c r="BW395" i="24"/>
  <c r="BW396" i="24"/>
  <c r="BW397" i="24"/>
  <c r="BW398" i="24"/>
  <c r="BW399" i="24"/>
  <c r="BW400" i="24"/>
  <c r="BW410" i="24"/>
  <c r="BW411" i="24"/>
  <c r="BW412" i="24"/>
  <c r="BW413" i="24"/>
  <c r="BW414" i="24"/>
  <c r="BW415" i="24"/>
  <c r="BW416" i="24"/>
  <c r="BW426" i="24"/>
  <c r="BW427" i="24"/>
  <c r="BW428" i="24"/>
  <c r="BW429" i="24"/>
  <c r="BW430" i="24"/>
  <c r="BW431" i="24"/>
  <c r="BW432" i="24"/>
  <c r="BW442" i="24"/>
  <c r="BW443" i="24"/>
  <c r="BW444" i="24"/>
  <c r="BW445" i="24"/>
  <c r="BW446" i="24"/>
  <c r="BW447" i="24"/>
  <c r="BW448" i="24"/>
  <c r="BW458" i="24"/>
  <c r="BW459" i="24"/>
  <c r="BW460" i="24"/>
  <c r="BW461" i="24"/>
  <c r="BW462" i="24"/>
  <c r="BW463" i="24"/>
  <c r="BW464" i="24"/>
  <c r="BW474" i="24"/>
  <c r="BW475" i="24"/>
  <c r="BW476" i="24"/>
  <c r="BW477" i="24"/>
  <c r="BW478" i="24"/>
  <c r="BW479" i="24"/>
  <c r="BW480" i="24"/>
  <c r="BW490" i="24"/>
  <c r="BW491" i="24"/>
  <c r="BW492" i="24"/>
  <c r="BW493" i="24"/>
  <c r="BW494" i="24"/>
  <c r="BW495" i="24"/>
  <c r="BW496" i="24"/>
  <c r="BW506" i="24"/>
  <c r="BW507" i="24"/>
  <c r="BW508" i="24"/>
  <c r="BW509" i="24"/>
  <c r="BW510" i="24"/>
  <c r="BW511" i="24"/>
  <c r="BW512" i="24"/>
  <c r="BW522" i="24"/>
  <c r="BW523" i="24"/>
  <c r="BW524" i="24"/>
  <c r="BW27" i="24"/>
  <c r="AY34" i="25"/>
  <c r="AY35" i="25"/>
  <c r="AY50" i="25"/>
  <c r="AY51" i="25"/>
  <c r="AY52" i="25"/>
  <c r="AY66" i="25"/>
  <c r="AY82" i="25"/>
  <c r="AY95" i="25"/>
  <c r="AY98" i="25"/>
  <c r="AY127" i="25"/>
  <c r="AY130" i="25"/>
  <c r="AY131" i="25"/>
  <c r="AY132" i="25"/>
  <c r="AY133" i="25"/>
  <c r="AY162" i="25"/>
  <c r="AY181" i="25"/>
  <c r="AY194" i="25"/>
  <c r="AY223" i="25"/>
  <c r="AY224" i="25"/>
  <c r="AY225" i="25"/>
  <c r="AY226" i="25"/>
  <c r="AY255" i="25"/>
  <c r="AY256" i="25"/>
  <c r="AY258" i="25"/>
  <c r="AY259" i="25"/>
  <c r="AY260" i="25"/>
  <c r="AY261" i="25"/>
  <c r="AY262" i="25"/>
  <c r="AY290" i="25"/>
  <c r="AY303" i="25"/>
  <c r="AY306" i="25"/>
  <c r="AY307" i="25"/>
  <c r="AY308" i="25"/>
  <c r="AY309" i="25"/>
  <c r="AY322" i="25"/>
  <c r="AY335" i="25"/>
  <c r="AY336" i="25"/>
  <c r="AY338" i="25"/>
  <c r="AY339" i="25"/>
  <c r="AY340" i="25"/>
  <c r="AY341" i="25"/>
  <c r="AY342" i="25"/>
  <c r="AY370" i="25"/>
  <c r="AY388" i="25"/>
  <c r="AY402" i="25"/>
  <c r="AY403" i="25"/>
  <c r="AY416" i="25"/>
  <c r="AY417" i="25"/>
  <c r="AY421" i="25"/>
  <c r="AY422" i="25"/>
  <c r="AY434" i="25"/>
  <c r="AY464" i="25"/>
  <c r="AY465" i="25"/>
  <c r="AY466" i="25"/>
  <c r="AY496" i="25"/>
  <c r="AY498" i="25"/>
  <c r="AY499" i="25"/>
  <c r="AY500" i="25"/>
  <c r="AY501" i="25"/>
  <c r="AY502" i="25"/>
  <c r="AY530" i="25"/>
  <c r="AY546" i="25"/>
  <c r="AY547" i="25"/>
  <c r="AY548" i="25"/>
  <c r="AY549" i="25"/>
  <c r="AY550" i="25"/>
  <c r="AY562" i="25"/>
  <c r="AY578" i="25"/>
  <c r="AY579" i="25"/>
  <c r="AY594" i="25"/>
  <c r="AY595" i="25"/>
  <c r="AY610" i="25"/>
  <c r="AY627" i="25"/>
  <c r="AY628" i="25"/>
  <c r="AY629" i="25"/>
  <c r="AY630" i="25"/>
  <c r="AY631" i="25"/>
  <c r="AY642" i="25"/>
  <c r="AY671" i="25"/>
  <c r="AY672" i="25"/>
  <c r="AY673" i="25"/>
  <c r="AY674" i="25"/>
  <c r="AY675" i="25"/>
  <c r="AY706" i="25"/>
  <c r="AY707" i="25"/>
  <c r="AY708" i="25"/>
  <c r="AY720" i="25"/>
  <c r="AY721" i="25"/>
  <c r="AY722" i="25"/>
  <c r="AY738" i="25"/>
  <c r="AY739" i="25"/>
  <c r="AY740" i="25"/>
  <c r="AY751" i="25"/>
  <c r="AY752" i="25"/>
  <c r="AY753" i="25"/>
  <c r="AY754" i="25"/>
  <c r="AY783" i="25"/>
  <c r="AY784" i="25"/>
  <c r="AY785" i="25"/>
  <c r="AY786" i="25"/>
  <c r="AY787" i="25"/>
  <c r="AY818" i="25"/>
  <c r="AY833" i="25"/>
  <c r="AY850" i="25"/>
  <c r="AY879" i="25"/>
  <c r="AY880" i="25"/>
  <c r="AY881" i="25"/>
  <c r="AY882" i="25"/>
  <c r="AY898" i="25"/>
  <c r="AY899" i="25"/>
  <c r="AY900" i="25"/>
  <c r="AY911" i="25"/>
  <c r="AY913" i="25"/>
  <c r="AY914" i="25"/>
  <c r="AY930" i="25"/>
  <c r="AY931" i="25"/>
  <c r="AY943" i="25"/>
  <c r="AY948" i="25"/>
  <c r="AY962" i="25"/>
  <c r="AY991" i="25"/>
  <c r="AY994" i="25"/>
  <c r="AY995" i="25"/>
  <c r="AY63" i="25"/>
  <c r="AY80" i="25"/>
  <c r="AY114" i="25"/>
  <c r="AY144" i="25"/>
  <c r="AY145" i="25"/>
  <c r="AY146" i="25"/>
  <c r="AY178" i="25"/>
  <c r="AY210" i="25"/>
  <c r="AY240" i="25"/>
  <c r="AY241" i="25"/>
  <c r="AY242" i="25"/>
  <c r="AY274" i="25"/>
  <c r="AY275" i="25"/>
  <c r="AY319" i="25"/>
  <c r="AY351" i="25"/>
  <c r="AY354" i="25"/>
  <c r="AY383" i="25"/>
  <c r="AY386" i="25"/>
  <c r="AY418" i="25"/>
  <c r="AY450" i="25"/>
  <c r="AY451" i="25"/>
  <c r="AY452" i="25"/>
  <c r="AY479" i="25"/>
  <c r="AY482" i="25"/>
  <c r="AY483" i="25"/>
  <c r="AY484" i="25"/>
  <c r="AY485" i="25"/>
  <c r="AY514" i="25"/>
  <c r="AY543" i="25"/>
  <c r="AY560" i="25"/>
  <c r="AY624" i="25"/>
  <c r="AY625" i="25"/>
  <c r="AY626" i="25"/>
  <c r="AY658" i="25"/>
  <c r="AY690" i="25"/>
  <c r="AY691" i="25"/>
  <c r="AY735" i="25"/>
  <c r="AY767" i="25"/>
  <c r="AY770" i="25"/>
  <c r="AY799" i="25"/>
  <c r="AY802" i="25"/>
  <c r="AY834" i="25"/>
  <c r="AY866" i="25"/>
  <c r="AY867" i="25"/>
  <c r="AY868" i="25"/>
  <c r="AY869" i="25"/>
  <c r="AY870" i="25"/>
  <c r="AY946" i="25"/>
  <c r="AY978" i="25"/>
  <c r="AY1008" i="25"/>
  <c r="AY1009" i="25"/>
  <c r="AY1010" i="25"/>
  <c r="AY1011" i="25"/>
  <c r="T82" i="23"/>
  <c r="T83" i="23"/>
  <c r="T114" i="23"/>
  <c r="T115" i="23"/>
  <c r="T116" i="23"/>
  <c r="T117" i="23"/>
  <c r="T118" i="23"/>
  <c r="T146" i="23"/>
  <c r="T147" i="23"/>
  <c r="T148" i="23"/>
  <c r="T149" i="23"/>
  <c r="T150" i="23"/>
  <c r="T151" i="23"/>
  <c r="T178" i="23"/>
  <c r="T179" i="23"/>
  <c r="T180" i="23"/>
  <c r="T181" i="23"/>
  <c r="T182" i="23"/>
  <c r="T210" i="23"/>
  <c r="T211" i="23"/>
  <c r="T212" i="23"/>
  <c r="T213" i="23"/>
  <c r="T214" i="23"/>
  <c r="T217" i="23"/>
  <c r="T260" i="23"/>
  <c r="T292" i="23"/>
  <c r="T323" i="23"/>
  <c r="T324" i="23"/>
  <c r="T325" i="23"/>
  <c r="T326" i="23"/>
  <c r="T327" i="23"/>
  <c r="T328" i="23"/>
  <c r="T329" i="23"/>
  <c r="T386" i="23"/>
  <c r="T387" i="23"/>
  <c r="T418" i="23"/>
  <c r="T419" i="23"/>
  <c r="T420" i="23"/>
  <c r="T421" i="23"/>
  <c r="T450" i="23"/>
  <c r="T451" i="23"/>
  <c r="T452" i="23"/>
  <c r="T453" i="23"/>
  <c r="T454" i="23"/>
  <c r="T455" i="23"/>
  <c r="T456" i="23"/>
  <c r="T457" i="23"/>
  <c r="T458" i="23"/>
  <c r="T503" i="23"/>
  <c r="T504" i="23"/>
  <c r="T546" i="23"/>
  <c r="T578" i="23"/>
  <c r="T579" i="23"/>
  <c r="T626" i="23"/>
  <c r="T627" i="23"/>
  <c r="T658" i="23"/>
  <c r="T659" i="23"/>
  <c r="T660" i="23"/>
  <c r="T661" i="23"/>
  <c r="T662" i="23"/>
  <c r="T663" i="23"/>
  <c r="T664" i="23"/>
  <c r="T713" i="23"/>
  <c r="T754" i="23"/>
  <c r="T755" i="23"/>
  <c r="T756" i="23"/>
  <c r="T757" i="23"/>
  <c r="T758" i="23"/>
  <c r="T786" i="23"/>
  <c r="T787" i="23"/>
  <c r="T788" i="23"/>
  <c r="T789" i="23"/>
  <c r="T790" i="23"/>
  <c r="T791" i="23"/>
  <c r="T792" i="23"/>
  <c r="T793" i="23"/>
  <c r="T794" i="23"/>
  <c r="T839" i="23"/>
  <c r="T840" i="23"/>
  <c r="T841" i="23"/>
  <c r="T842" i="23"/>
  <c r="T882" i="23"/>
  <c r="T899" i="23"/>
  <c r="T900" i="23"/>
  <c r="T901" i="23"/>
  <c r="T902" i="23"/>
  <c r="T903" i="23"/>
  <c r="T904" i="23"/>
  <c r="T905" i="23"/>
  <c r="T906" i="23"/>
  <c r="T946" i="23"/>
  <c r="T947" i="23"/>
  <c r="T948" i="23"/>
  <c r="T949" i="23"/>
  <c r="T950" i="23"/>
  <c r="T951" i="23"/>
  <c r="T996" i="23"/>
  <c r="T997" i="23"/>
  <c r="T998" i="23"/>
  <c r="T999" i="23"/>
  <c r="S26" i="23"/>
  <c r="T66" i="23"/>
  <c r="T67" i="23"/>
  <c r="T68" i="23"/>
  <c r="T69" i="23"/>
  <c r="T130" i="23"/>
  <c r="T131" i="23"/>
  <c r="T132" i="23"/>
  <c r="T162" i="23"/>
  <c r="T194" i="23"/>
  <c r="T195" i="23"/>
  <c r="T196" i="23"/>
  <c r="T226" i="23"/>
  <c r="T306" i="23"/>
  <c r="T307" i="23"/>
  <c r="T308" i="23"/>
  <c r="T309" i="23"/>
  <c r="T310" i="23"/>
  <c r="T322" i="23"/>
  <c r="T338" i="23"/>
  <c r="T339" i="23"/>
  <c r="T340" i="23"/>
  <c r="T402" i="23"/>
  <c r="T403" i="23"/>
  <c r="T404" i="23"/>
  <c r="T405" i="23"/>
  <c r="T434" i="23"/>
  <c r="T498" i="23"/>
  <c r="T499" i="23"/>
  <c r="T500" i="23"/>
  <c r="T501" i="23"/>
  <c r="T502" i="23"/>
  <c r="T530" i="23"/>
  <c r="T531" i="23"/>
  <c r="T610" i="23"/>
  <c r="T611" i="23"/>
  <c r="T612" i="23"/>
  <c r="T613" i="23"/>
  <c r="T614" i="23"/>
  <c r="T615" i="23"/>
  <c r="T616" i="23"/>
  <c r="T617" i="23"/>
  <c r="T674" i="23"/>
  <c r="T675" i="23"/>
  <c r="T676" i="23"/>
  <c r="T677" i="23"/>
  <c r="T678" i="23"/>
  <c r="T706" i="23"/>
  <c r="T707" i="23"/>
  <c r="T708" i="23"/>
  <c r="T770" i="23"/>
  <c r="T771" i="23"/>
  <c r="T772" i="23"/>
  <c r="T773" i="23"/>
  <c r="T834" i="23"/>
  <c r="T835" i="23"/>
  <c r="T836" i="23"/>
  <c r="T837" i="23"/>
  <c r="T838" i="23"/>
  <c r="T866" i="23"/>
  <c r="T867" i="23"/>
  <c r="T868" i="23"/>
  <c r="T962" i="23"/>
  <c r="T978" i="23"/>
  <c r="T979" i="23"/>
  <c r="T980" i="23"/>
  <c r="T981" i="23"/>
  <c r="T982" i="23"/>
  <c r="T994" i="23"/>
  <c r="W50" i="14"/>
  <c r="W51" i="14"/>
  <c r="W54" i="14"/>
  <c r="W55" i="14"/>
  <c r="W56" i="14"/>
  <c r="W57" i="14"/>
  <c r="W58" i="14"/>
  <c r="W98" i="14"/>
  <c r="W103" i="14"/>
  <c r="W104" i="14"/>
  <c r="W105" i="14"/>
  <c r="W106" i="14"/>
  <c r="W134" i="14"/>
  <c r="W135" i="14"/>
  <c r="W136" i="14"/>
  <c r="W146" i="14"/>
  <c r="W147" i="14"/>
  <c r="W153" i="14"/>
  <c r="W154" i="14"/>
  <c r="W210" i="14"/>
  <c r="W211" i="14"/>
  <c r="W212" i="14"/>
  <c r="W214" i="14"/>
  <c r="W246" i="14"/>
  <c r="W247" i="14"/>
  <c r="W248" i="14"/>
  <c r="W249" i="14"/>
  <c r="W274" i="14"/>
  <c r="W275" i="14"/>
  <c r="W276" i="14"/>
  <c r="W290" i="14"/>
  <c r="W291" i="14"/>
  <c r="W292" i="14"/>
  <c r="W294" i="14"/>
  <c r="W295" i="14"/>
  <c r="W322" i="14"/>
  <c r="W323" i="14"/>
  <c r="W324" i="14"/>
  <c r="W328" i="14"/>
  <c r="W329" i="14"/>
  <c r="W374" i="14"/>
  <c r="W375" i="14"/>
  <c r="W376" i="14"/>
  <c r="W402" i="14"/>
  <c r="W404" i="14"/>
  <c r="W422" i="14"/>
  <c r="W423" i="14"/>
  <c r="W424" i="14"/>
  <c r="W454" i="14"/>
  <c r="W455" i="14"/>
  <c r="W456" i="14"/>
  <c r="W457" i="14"/>
  <c r="W458" i="14"/>
  <c r="W502" i="14"/>
  <c r="W503" i="14"/>
  <c r="W504" i="14"/>
  <c r="W530" i="14"/>
  <c r="W531" i="14"/>
  <c r="W535" i="14"/>
  <c r="W546" i="14"/>
  <c r="W547" i="14"/>
  <c r="W548" i="14"/>
  <c r="W582" i="14"/>
  <c r="W583" i="14"/>
  <c r="W584" i="14"/>
  <c r="W585" i="14"/>
  <c r="W586" i="14"/>
  <c r="W615" i="14"/>
  <c r="W616" i="14"/>
  <c r="W626" i="14"/>
  <c r="W627" i="14"/>
  <c r="W631" i="14"/>
  <c r="W632" i="14"/>
  <c r="W678" i="14"/>
  <c r="W679" i="14"/>
  <c r="W680" i="14"/>
  <c r="W681" i="14"/>
  <c r="W682" i="14"/>
  <c r="W742" i="14"/>
  <c r="W743" i="14"/>
  <c r="W744" i="14"/>
  <c r="W772" i="14"/>
  <c r="W790" i="14"/>
  <c r="W791" i="14"/>
  <c r="W792" i="14"/>
  <c r="W818" i="14"/>
  <c r="W819" i="14"/>
  <c r="W838" i="14"/>
  <c r="W839" i="14"/>
  <c r="W840" i="14"/>
  <c r="W868" i="14"/>
  <c r="W882" i="14"/>
  <c r="W919" i="14"/>
  <c r="W920" i="14"/>
  <c r="W921" i="14"/>
  <c r="W922" i="14"/>
  <c r="W966" i="14"/>
  <c r="W967" i="14"/>
  <c r="W968" i="14"/>
  <c r="W969" i="14"/>
  <c r="W970" i="14"/>
  <c r="V26" i="14"/>
  <c r="W34" i="14"/>
  <c r="W35" i="14"/>
  <c r="W37" i="14"/>
  <c r="W53" i="14"/>
  <c r="W69" i="14"/>
  <c r="W70" i="14"/>
  <c r="W101" i="14"/>
  <c r="W102" i="14"/>
  <c r="W120" i="14"/>
  <c r="W133" i="14"/>
  <c r="W165" i="14"/>
  <c r="W181" i="14"/>
  <c r="W197" i="14"/>
  <c r="W198" i="14"/>
  <c r="W213" i="14"/>
  <c r="W242" i="14"/>
  <c r="W245" i="14"/>
  <c r="W277" i="14"/>
  <c r="W309" i="14"/>
  <c r="W325" i="14"/>
  <c r="W354" i="14"/>
  <c r="W355" i="14"/>
  <c r="W357" i="14"/>
  <c r="W358" i="14"/>
  <c r="W359" i="14"/>
  <c r="W360" i="14"/>
  <c r="W361" i="14"/>
  <c r="W389" i="14"/>
  <c r="W421" i="14"/>
  <c r="W437" i="14"/>
  <c r="W453" i="14"/>
  <c r="W469" i="14"/>
  <c r="W470" i="14"/>
  <c r="W487" i="14"/>
  <c r="W501" i="14"/>
  <c r="W533" i="14"/>
  <c r="W534" i="14"/>
  <c r="W565" i="14"/>
  <c r="W581" i="14"/>
  <c r="W613" i="14"/>
  <c r="W642" i="14"/>
  <c r="W643" i="14"/>
  <c r="W644" i="14"/>
  <c r="W645" i="14"/>
  <c r="W646" i="14"/>
  <c r="W677" i="14"/>
  <c r="W693" i="14"/>
  <c r="W694" i="14"/>
  <c r="W695" i="14"/>
  <c r="W696" i="14"/>
  <c r="W709" i="14"/>
  <c r="W722" i="14"/>
  <c r="W723" i="14"/>
  <c r="W725" i="14"/>
  <c r="W726" i="14"/>
  <c r="W727" i="14"/>
  <c r="W757" i="14"/>
  <c r="W789" i="14"/>
  <c r="W802" i="14"/>
  <c r="W803" i="14"/>
  <c r="W820" i="14"/>
  <c r="W821" i="14"/>
  <c r="W822" i="14"/>
  <c r="W823" i="14"/>
  <c r="W824" i="14"/>
  <c r="W825" i="14"/>
  <c r="W826" i="14"/>
  <c r="W837" i="14"/>
  <c r="W869" i="14"/>
  <c r="W901" i="14"/>
  <c r="W933" i="14"/>
  <c r="W934" i="14"/>
  <c r="W949" i="14"/>
  <c r="W965" i="14"/>
  <c r="W978" i="14"/>
  <c r="W981" i="14"/>
  <c r="W1013" i="14"/>
  <c r="W1014" i="14"/>
  <c r="W1015" i="14"/>
  <c r="W1016" i="14"/>
  <c r="W63" i="14"/>
  <c r="W85" i="14"/>
  <c r="W117" i="14"/>
  <c r="W118" i="14"/>
  <c r="W119" i="14"/>
  <c r="W149" i="14"/>
  <c r="W229" i="14"/>
  <c r="W261" i="14"/>
  <c r="W293" i="14"/>
  <c r="W340" i="14"/>
  <c r="W341" i="14"/>
  <c r="W373" i="14"/>
  <c r="W405" i="14"/>
  <c r="W406" i="14"/>
  <c r="W407" i="14"/>
  <c r="W485" i="14"/>
  <c r="W517" i="14"/>
  <c r="W549" i="14"/>
  <c r="W597" i="14"/>
  <c r="W629" i="14"/>
  <c r="W630" i="14"/>
  <c r="W661" i="14"/>
  <c r="W741" i="14"/>
  <c r="W773" i="14"/>
  <c r="W774" i="14"/>
  <c r="W775" i="14"/>
  <c r="W776" i="14"/>
  <c r="W805" i="14"/>
  <c r="W853" i="14"/>
  <c r="W885" i="14"/>
  <c r="W917" i="14"/>
  <c r="W997" i="14"/>
  <c r="P30" i="5"/>
  <c r="P64" i="5"/>
  <c r="P96" i="5"/>
  <c r="P110" i="5"/>
  <c r="P142" i="5"/>
  <c r="P160" i="5"/>
  <c r="P162" i="5"/>
  <c r="P163" i="5"/>
  <c r="P164" i="5"/>
  <c r="P206" i="5"/>
  <c r="P207" i="5"/>
  <c r="P208" i="5"/>
  <c r="P209" i="5"/>
  <c r="P210" i="5"/>
  <c r="P211" i="5"/>
  <c r="P212" i="5"/>
  <c r="P213" i="5"/>
  <c r="P256" i="5"/>
  <c r="P257" i="5"/>
  <c r="P286" i="5"/>
  <c r="P287" i="5"/>
  <c r="P289" i="5"/>
  <c r="P290" i="5"/>
  <c r="P291" i="5"/>
  <c r="P292" i="5"/>
  <c r="P318" i="5"/>
  <c r="P350" i="5"/>
  <c r="P351" i="5"/>
  <c r="P352" i="5"/>
  <c r="P353" i="5"/>
  <c r="P354" i="5"/>
  <c r="P386" i="5"/>
  <c r="P387" i="5"/>
  <c r="P388" i="5"/>
  <c r="P398" i="5"/>
  <c r="P414" i="5"/>
  <c r="P416" i="5"/>
  <c r="P417" i="5"/>
  <c r="P418" i="5"/>
  <c r="P419" i="5"/>
  <c r="P420" i="5"/>
  <c r="P421" i="5"/>
  <c r="P422" i="5"/>
  <c r="P430" i="5"/>
  <c r="P446" i="5"/>
  <c r="P462" i="5"/>
  <c r="P463" i="5"/>
  <c r="P464" i="5"/>
  <c r="P465" i="5"/>
  <c r="P466" i="5"/>
  <c r="P494" i="5"/>
  <c r="P511" i="5"/>
  <c r="P512" i="5"/>
  <c r="P544" i="5"/>
  <c r="P545" i="5"/>
  <c r="P546" i="5"/>
  <c r="P547" i="5"/>
  <c r="P574" i="5"/>
  <c r="P594" i="5"/>
  <c r="P595" i="5"/>
  <c r="P596" i="5"/>
  <c r="P623" i="5"/>
  <c r="P624" i="5"/>
  <c r="P626" i="5"/>
  <c r="P643" i="5"/>
  <c r="P654" i="5"/>
  <c r="P670" i="5"/>
  <c r="P671" i="5"/>
  <c r="P673" i="5"/>
  <c r="P674" i="5"/>
  <c r="P702" i="5"/>
  <c r="P703" i="5"/>
  <c r="P704" i="5"/>
  <c r="P705" i="5"/>
  <c r="P706" i="5"/>
  <c r="P707" i="5"/>
  <c r="P708" i="5"/>
  <c r="P709" i="5"/>
  <c r="P710" i="5"/>
  <c r="P734" i="5"/>
  <c r="P752" i="5"/>
  <c r="P753" i="5"/>
  <c r="P754" i="5"/>
  <c r="P755" i="5"/>
  <c r="P756" i="5"/>
  <c r="P757" i="5"/>
  <c r="P798" i="5"/>
  <c r="P799" i="5"/>
  <c r="P801" i="5"/>
  <c r="P802" i="5"/>
  <c r="P803" i="5"/>
  <c r="P804" i="5"/>
  <c r="P831" i="5"/>
  <c r="P832" i="5"/>
  <c r="P833" i="5"/>
  <c r="P834" i="5"/>
  <c r="P835" i="5"/>
  <c r="P836" i="5"/>
  <c r="P837" i="5"/>
  <c r="P862" i="5"/>
  <c r="P878" i="5"/>
  <c r="P881" i="5"/>
  <c r="P912" i="5"/>
  <c r="P913" i="5"/>
  <c r="P914" i="5"/>
  <c r="P915" i="5"/>
  <c r="P942" i="5"/>
  <c r="P960" i="5"/>
  <c r="P974" i="5"/>
  <c r="P990" i="5"/>
  <c r="P991" i="5"/>
  <c r="P992" i="5"/>
  <c r="P993" i="5"/>
  <c r="P1006" i="5"/>
  <c r="P46" i="5"/>
  <c r="P78" i="5"/>
  <c r="P81" i="5"/>
  <c r="P174" i="5"/>
  <c r="P177" i="5"/>
  <c r="P192" i="5"/>
  <c r="P194" i="5"/>
  <c r="P195" i="5"/>
  <c r="P196" i="5"/>
  <c r="P197" i="5"/>
  <c r="P238" i="5"/>
  <c r="P335" i="5"/>
  <c r="P336" i="5"/>
  <c r="P338" i="5"/>
  <c r="P339" i="5"/>
  <c r="P340" i="5"/>
  <c r="P341" i="5"/>
  <c r="P382" i="5"/>
  <c r="P478" i="5"/>
  <c r="P479" i="5"/>
  <c r="P480" i="5"/>
  <c r="P481" i="5"/>
  <c r="P526" i="5"/>
  <c r="P592" i="5"/>
  <c r="P606" i="5"/>
  <c r="P638" i="5"/>
  <c r="P639" i="5"/>
  <c r="P640" i="5"/>
  <c r="P686" i="5"/>
  <c r="P766" i="5"/>
  <c r="P767" i="5"/>
  <c r="P768" i="5"/>
  <c r="P769" i="5"/>
  <c r="P814" i="5"/>
  <c r="P894" i="5"/>
  <c r="P895" i="5"/>
  <c r="P910" i="5"/>
  <c r="P911" i="5"/>
  <c r="P928" i="5"/>
  <c r="P943" i="5"/>
  <c r="P958" i="5"/>
  <c r="O22" i="5"/>
  <c r="AL22" i="26"/>
  <c r="AL23" i="26"/>
  <c r="AL24" i="26"/>
  <c r="AL25" i="26"/>
  <c r="AL26" i="26"/>
  <c r="AL27" i="26"/>
  <c r="AL28" i="26"/>
  <c r="AL29" i="26"/>
  <c r="AL30" i="26"/>
  <c r="AL31" i="26"/>
  <c r="AL32" i="26"/>
  <c r="AL33" i="26"/>
  <c r="AL34" i="26"/>
  <c r="AL35" i="26"/>
  <c r="AL36" i="26"/>
  <c r="AL37" i="26"/>
  <c r="AL38" i="26"/>
  <c r="AL39" i="26"/>
  <c r="AL40" i="26"/>
  <c r="AL41" i="26"/>
  <c r="AL42" i="26"/>
  <c r="AL43" i="26"/>
  <c r="AL44" i="26"/>
  <c r="AL45" i="26"/>
  <c r="AL46" i="26"/>
  <c r="AL47" i="26"/>
  <c r="AL48" i="26"/>
  <c r="AL49" i="26"/>
  <c r="AL50" i="26"/>
  <c r="AL51" i="26"/>
  <c r="AL52" i="26"/>
  <c r="AL53" i="26"/>
  <c r="AL54" i="26"/>
  <c r="AL55" i="26"/>
  <c r="AL56" i="26"/>
  <c r="AL57" i="26"/>
  <c r="AL58" i="26"/>
  <c r="AL59" i="26"/>
  <c r="AL60" i="26"/>
  <c r="AL61" i="26"/>
  <c r="AL62" i="26"/>
  <c r="AL63" i="26"/>
  <c r="AL64" i="26"/>
  <c r="AL65" i="26"/>
  <c r="AL66" i="26"/>
  <c r="AL67" i="26"/>
  <c r="AL68" i="26"/>
  <c r="AL69" i="26"/>
  <c r="AL70" i="26"/>
  <c r="AL71" i="26"/>
  <c r="AL72" i="26"/>
  <c r="AL73" i="26"/>
  <c r="AL74" i="26"/>
  <c r="AL75" i="26"/>
  <c r="AL76" i="26"/>
  <c r="AL77" i="26"/>
  <c r="AL78" i="26"/>
  <c r="AL79" i="26"/>
  <c r="AL80" i="26"/>
  <c r="AL81" i="26"/>
  <c r="AL82" i="26"/>
  <c r="AL83" i="26"/>
  <c r="AL84" i="26"/>
  <c r="AL85" i="26"/>
  <c r="AL86" i="26"/>
  <c r="AL87" i="26"/>
  <c r="AL88" i="26"/>
  <c r="AL89" i="26"/>
  <c r="AL90" i="26"/>
  <c r="AL91" i="26"/>
  <c r="AL92" i="26"/>
  <c r="AL93" i="26"/>
  <c r="AL94" i="26"/>
  <c r="AL95" i="26"/>
  <c r="AL96" i="26"/>
  <c r="AL97" i="26"/>
  <c r="AL98" i="26"/>
  <c r="AL99" i="26"/>
  <c r="AL100" i="26"/>
  <c r="AL101" i="26"/>
  <c r="AL102" i="26"/>
  <c r="AL103" i="26"/>
  <c r="AL104" i="26"/>
  <c r="AL105" i="26"/>
  <c r="AL106" i="26"/>
  <c r="AL107" i="26"/>
  <c r="AL108" i="26"/>
  <c r="AL109" i="26"/>
  <c r="AL110" i="26"/>
  <c r="AL111" i="26"/>
  <c r="AL112" i="26"/>
  <c r="AL113" i="26"/>
  <c r="AL114" i="26"/>
  <c r="AL115" i="26"/>
  <c r="AL116" i="26"/>
  <c r="AL117" i="26"/>
  <c r="AL118" i="26"/>
  <c r="AL119" i="26"/>
  <c r="AL120" i="26"/>
  <c r="AL121" i="26"/>
  <c r="AL122" i="26"/>
  <c r="AL123" i="26"/>
  <c r="AL124" i="26"/>
  <c r="AL125" i="26"/>
  <c r="AL126" i="26"/>
  <c r="AL127" i="26"/>
  <c r="AL128" i="26"/>
  <c r="AL129" i="26"/>
  <c r="AL130" i="26"/>
  <c r="AL131" i="26"/>
  <c r="AL132" i="26"/>
  <c r="AL133" i="26"/>
  <c r="AL134" i="26"/>
  <c r="AL135" i="26"/>
  <c r="AL136" i="26"/>
  <c r="AL137" i="26"/>
  <c r="AL138" i="26"/>
  <c r="AL139" i="26"/>
  <c r="AL140" i="26"/>
  <c r="AL141" i="26"/>
  <c r="AL142" i="26"/>
  <c r="AL143" i="26"/>
  <c r="AL144" i="26"/>
  <c r="AL145" i="26"/>
  <c r="AL146" i="26"/>
  <c r="AL147" i="26"/>
  <c r="AL148" i="26"/>
  <c r="AL149" i="26"/>
  <c r="AL150" i="26"/>
  <c r="AL151" i="26"/>
  <c r="AL152" i="26"/>
  <c r="AL153" i="26"/>
  <c r="AL154" i="26"/>
  <c r="AL155" i="26"/>
  <c r="AL156" i="26"/>
  <c r="AL157" i="26"/>
  <c r="AL158" i="26"/>
  <c r="AL159" i="26"/>
  <c r="AL160" i="26"/>
  <c r="AL161" i="26"/>
  <c r="AL162" i="26"/>
  <c r="AL163" i="26"/>
  <c r="AL164" i="26"/>
  <c r="AL165" i="26"/>
  <c r="AL166" i="26"/>
  <c r="AL167" i="26"/>
  <c r="AL168" i="26"/>
  <c r="AL169" i="26"/>
  <c r="AL170" i="26"/>
  <c r="AL171" i="26"/>
  <c r="AL172" i="26"/>
  <c r="AL173" i="26"/>
  <c r="AL174" i="26"/>
  <c r="AL175" i="26"/>
  <c r="AL176" i="26"/>
  <c r="AL177" i="26"/>
  <c r="AL178" i="26"/>
  <c r="AL179" i="26"/>
  <c r="AL180" i="26"/>
  <c r="AL181" i="26"/>
  <c r="AL182" i="26"/>
  <c r="AL183" i="26"/>
  <c r="AL184" i="26"/>
  <c r="AL185" i="26"/>
  <c r="AL186" i="26"/>
  <c r="AL187" i="26"/>
  <c r="AL188" i="26"/>
  <c r="AL189" i="26"/>
  <c r="AL190" i="26"/>
  <c r="AL191" i="26"/>
  <c r="AL192" i="26"/>
  <c r="AL193" i="26"/>
  <c r="AL194" i="26"/>
  <c r="AL195" i="26"/>
  <c r="AL196" i="26"/>
  <c r="AL197" i="26"/>
  <c r="AL198" i="26"/>
  <c r="AL199" i="26"/>
  <c r="AL200" i="26"/>
  <c r="AL201" i="26"/>
  <c r="AL202" i="26"/>
  <c r="AL203" i="26"/>
  <c r="AL204" i="26"/>
  <c r="AL205" i="26"/>
  <c r="AL206" i="26"/>
  <c r="AL207" i="26"/>
  <c r="AL208" i="26"/>
  <c r="AL209" i="26"/>
  <c r="AL210" i="26"/>
  <c r="AL211" i="26"/>
  <c r="AL212" i="26"/>
  <c r="AL213" i="26"/>
  <c r="AL214" i="26"/>
  <c r="AL215" i="26"/>
  <c r="AL216" i="26"/>
  <c r="AL217" i="26"/>
  <c r="AL218" i="26"/>
  <c r="AL219" i="26"/>
  <c r="AL220" i="26"/>
  <c r="AL221" i="26"/>
  <c r="AL222" i="26"/>
  <c r="AL223" i="26"/>
  <c r="AL224" i="26"/>
  <c r="AL225" i="26"/>
  <c r="AL226" i="26"/>
  <c r="AL227" i="26"/>
  <c r="AL228" i="26"/>
  <c r="AL229" i="26"/>
  <c r="AL230" i="26"/>
  <c r="AL231" i="26"/>
  <c r="AL232" i="26"/>
  <c r="AL233" i="26"/>
  <c r="AL234" i="26"/>
  <c r="AL235" i="26"/>
  <c r="AL236" i="26"/>
  <c r="AL237" i="26"/>
  <c r="AL238" i="26"/>
  <c r="AL239" i="26"/>
  <c r="AL240" i="26"/>
  <c r="AL241" i="26"/>
  <c r="AL242" i="26"/>
  <c r="AL243" i="26"/>
  <c r="AL244" i="26"/>
  <c r="AL245" i="26"/>
  <c r="AL246" i="26"/>
  <c r="AL247" i="26"/>
  <c r="AL248" i="26"/>
  <c r="AL249" i="26"/>
  <c r="AL250" i="26"/>
  <c r="AL251" i="26"/>
  <c r="AL252" i="26"/>
  <c r="AL253" i="26"/>
  <c r="AL254" i="26"/>
  <c r="AL255" i="26"/>
  <c r="AL256" i="26"/>
  <c r="AL257" i="26"/>
  <c r="AL258" i="26"/>
  <c r="AL259" i="26"/>
  <c r="AL260" i="26"/>
  <c r="AL261" i="26"/>
  <c r="AL262" i="26"/>
  <c r="AL263" i="26"/>
  <c r="AL264" i="26"/>
  <c r="AL265" i="26"/>
  <c r="AL266" i="26"/>
  <c r="AL267" i="26"/>
  <c r="AL268" i="26"/>
  <c r="AL269" i="26"/>
  <c r="AL270" i="26"/>
  <c r="AL271" i="26"/>
  <c r="BU26" i="24"/>
  <c r="BU27" i="24"/>
  <c r="BU28" i="24"/>
  <c r="BU29" i="24"/>
  <c r="BU30" i="24"/>
  <c r="BU31" i="24"/>
  <c r="BU32" i="24"/>
  <c r="BU33" i="24"/>
  <c r="BU34" i="24"/>
  <c r="BU35" i="24"/>
  <c r="BU36" i="24"/>
  <c r="BU37" i="24"/>
  <c r="BU38" i="24"/>
  <c r="BU39" i="24"/>
  <c r="BU40" i="24"/>
  <c r="BU41" i="24"/>
  <c r="BU42" i="24"/>
  <c r="BU43" i="24"/>
  <c r="BU44" i="24"/>
  <c r="BU45" i="24"/>
  <c r="BU46" i="24"/>
  <c r="BU47" i="24"/>
  <c r="BU48" i="24"/>
  <c r="BU49" i="24"/>
  <c r="BU50" i="24"/>
  <c r="BU51" i="24"/>
  <c r="BU52" i="24"/>
  <c r="BU53" i="24"/>
  <c r="BU54" i="24"/>
  <c r="BU55" i="24"/>
  <c r="BU56" i="24"/>
  <c r="BU57" i="24"/>
  <c r="BU58" i="24"/>
  <c r="BU59" i="24"/>
  <c r="BU60" i="24"/>
  <c r="BU61" i="24"/>
  <c r="BU62" i="24"/>
  <c r="BU63" i="24"/>
  <c r="BU64" i="24"/>
  <c r="BU65" i="24"/>
  <c r="BU66" i="24"/>
  <c r="BU67" i="24"/>
  <c r="BU68" i="24"/>
  <c r="BU69" i="24"/>
  <c r="BU70" i="24"/>
  <c r="BU71" i="24"/>
  <c r="BU72" i="24"/>
  <c r="BU73" i="24"/>
  <c r="BU74" i="24"/>
  <c r="BU75" i="24"/>
  <c r="BU76" i="24"/>
  <c r="BU77" i="24"/>
  <c r="BU78" i="24"/>
  <c r="BU79" i="24"/>
  <c r="BU80" i="24"/>
  <c r="BU81" i="24"/>
  <c r="BU82" i="24"/>
  <c r="BU83" i="24"/>
  <c r="BU84" i="24"/>
  <c r="BU85" i="24"/>
  <c r="BU86" i="24"/>
  <c r="BU87" i="24"/>
  <c r="BU88" i="24"/>
  <c r="BU89" i="24"/>
  <c r="BU90" i="24"/>
  <c r="BU91" i="24"/>
  <c r="BU92" i="24"/>
  <c r="BU93" i="24"/>
  <c r="BU94" i="24"/>
  <c r="BU95" i="24"/>
  <c r="BU96" i="24"/>
  <c r="BU97" i="24"/>
  <c r="BU98" i="24"/>
  <c r="BU99" i="24"/>
  <c r="BU100" i="24"/>
  <c r="BU101" i="24"/>
  <c r="BU102" i="24"/>
  <c r="BU103" i="24"/>
  <c r="BU104" i="24"/>
  <c r="BU105" i="24"/>
  <c r="BU106" i="24"/>
  <c r="BU107" i="24"/>
  <c r="BU108" i="24"/>
  <c r="BU109" i="24"/>
  <c r="BU110" i="24"/>
  <c r="BU111" i="24"/>
  <c r="BU112" i="24"/>
  <c r="BU113" i="24"/>
  <c r="BU114" i="24"/>
  <c r="BU115" i="24"/>
  <c r="BU116" i="24"/>
  <c r="BU117" i="24"/>
  <c r="BU118" i="24"/>
  <c r="BU119" i="24"/>
  <c r="BU120" i="24"/>
  <c r="BU121" i="24"/>
  <c r="BU122" i="24"/>
  <c r="BU123" i="24"/>
  <c r="BU124" i="24"/>
  <c r="BU125" i="24"/>
  <c r="BU126" i="24"/>
  <c r="BU127" i="24"/>
  <c r="BU128" i="24"/>
  <c r="BU129" i="24"/>
  <c r="BU130" i="24"/>
  <c r="BU131" i="24"/>
  <c r="BU132" i="24"/>
  <c r="BU133" i="24"/>
  <c r="BU134" i="24"/>
  <c r="BU135" i="24"/>
  <c r="BU136" i="24"/>
  <c r="BU137" i="24"/>
  <c r="BU138" i="24"/>
  <c r="BU139" i="24"/>
  <c r="BU140" i="24"/>
  <c r="BU141" i="24"/>
  <c r="BU142" i="24"/>
  <c r="BU143" i="24"/>
  <c r="BU144" i="24"/>
  <c r="BU145" i="24"/>
  <c r="BU146" i="24"/>
  <c r="BU147" i="24"/>
  <c r="BU148" i="24"/>
  <c r="BU149" i="24"/>
  <c r="BU150" i="24"/>
  <c r="BU151" i="24"/>
  <c r="BU152" i="24"/>
  <c r="BU153" i="24"/>
  <c r="BU154" i="24"/>
  <c r="BU155" i="24"/>
  <c r="BU156" i="24"/>
  <c r="BU157" i="24"/>
  <c r="BU158" i="24"/>
  <c r="BU159" i="24"/>
  <c r="BU160" i="24"/>
  <c r="BU161" i="24"/>
  <c r="BU162" i="24"/>
  <c r="BU163" i="24"/>
  <c r="BU164" i="24"/>
  <c r="BU165" i="24"/>
  <c r="BU166" i="24"/>
  <c r="BU167" i="24"/>
  <c r="BU168" i="24"/>
  <c r="BU169" i="24"/>
  <c r="BU170" i="24"/>
  <c r="BU171" i="24"/>
  <c r="BU172" i="24"/>
  <c r="BU173" i="24"/>
  <c r="BU174" i="24"/>
  <c r="BU175" i="24"/>
  <c r="BU176" i="24"/>
  <c r="BU177" i="24"/>
  <c r="BU178" i="24"/>
  <c r="BU179" i="24"/>
  <c r="BU180" i="24"/>
  <c r="BU181" i="24"/>
  <c r="BU182" i="24"/>
  <c r="BU183" i="24"/>
  <c r="BU184" i="24"/>
  <c r="BU185" i="24"/>
  <c r="BU186" i="24"/>
  <c r="BU187" i="24"/>
  <c r="BU188" i="24"/>
  <c r="BU189" i="24"/>
  <c r="BU190" i="24"/>
  <c r="BU191" i="24"/>
  <c r="BU192" i="24"/>
  <c r="BU193" i="24"/>
  <c r="BU194" i="24"/>
  <c r="BU195" i="24"/>
  <c r="BU196" i="24"/>
  <c r="BU197" i="24"/>
  <c r="BU198" i="24"/>
  <c r="BU199" i="24"/>
  <c r="BU200" i="24"/>
  <c r="BU201" i="24"/>
  <c r="BU202" i="24"/>
  <c r="BU203" i="24"/>
  <c r="BU204" i="24"/>
  <c r="BU205" i="24"/>
  <c r="BU206" i="24"/>
  <c r="BU207" i="24"/>
  <c r="BU208" i="24"/>
  <c r="BU209" i="24"/>
  <c r="BU210" i="24"/>
  <c r="BU211" i="24"/>
  <c r="BU212" i="24"/>
  <c r="BU213" i="24"/>
  <c r="BU214" i="24"/>
  <c r="BU215" i="24"/>
  <c r="BU216" i="24"/>
  <c r="BU217" i="24"/>
  <c r="BU218" i="24"/>
  <c r="BU219" i="24"/>
  <c r="BU220" i="24"/>
  <c r="BU221" i="24"/>
  <c r="BU222" i="24"/>
  <c r="BU223" i="24"/>
  <c r="BU224" i="24"/>
  <c r="BU225" i="24"/>
  <c r="BU226" i="24"/>
  <c r="BU227" i="24"/>
  <c r="BU228" i="24"/>
  <c r="BU229" i="24"/>
  <c r="BU230" i="24"/>
  <c r="BU231" i="24"/>
  <c r="BU232" i="24"/>
  <c r="BU233" i="24"/>
  <c r="BU234" i="24"/>
  <c r="BU235" i="24"/>
  <c r="BU236" i="24"/>
  <c r="BU237" i="24"/>
  <c r="BU238" i="24"/>
  <c r="BU239" i="24"/>
  <c r="BU240" i="24"/>
  <c r="BU241" i="24"/>
  <c r="BU242" i="24"/>
  <c r="BU243" i="24"/>
  <c r="BU244" i="24"/>
  <c r="BU245" i="24"/>
  <c r="BU246" i="24"/>
  <c r="BU247" i="24"/>
  <c r="BU248" i="24"/>
  <c r="BU249" i="24"/>
  <c r="BU250" i="24"/>
  <c r="BU251" i="24"/>
  <c r="BU252" i="24"/>
  <c r="BU253" i="24"/>
  <c r="BU254" i="24"/>
  <c r="BU255" i="24"/>
  <c r="BU256" i="24"/>
  <c r="BU257" i="24"/>
  <c r="BU258" i="24"/>
  <c r="BU259" i="24"/>
  <c r="BU260" i="24"/>
  <c r="BU261" i="24"/>
  <c r="BU262" i="24"/>
  <c r="BU263" i="24"/>
  <c r="BU264" i="24"/>
  <c r="BU265" i="24"/>
  <c r="BU266" i="24"/>
  <c r="BU267" i="24"/>
  <c r="BU268" i="24"/>
  <c r="BU269" i="24"/>
  <c r="BU270" i="24"/>
  <c r="BU271" i="24"/>
  <c r="BU272" i="24"/>
  <c r="BU273" i="24"/>
  <c r="BU274" i="24"/>
  <c r="BU275" i="24"/>
  <c r="BU276" i="24"/>
  <c r="BU277" i="24"/>
  <c r="BU278" i="24"/>
  <c r="BU279" i="24"/>
  <c r="BU280" i="24"/>
  <c r="BU281" i="24"/>
  <c r="BU282" i="24"/>
  <c r="BU283" i="24"/>
  <c r="BU284" i="24"/>
  <c r="BU285" i="24"/>
  <c r="BU286" i="24"/>
  <c r="BU287" i="24"/>
  <c r="BU288" i="24"/>
  <c r="BU289" i="24"/>
  <c r="BU290" i="24"/>
  <c r="BU291" i="24"/>
  <c r="BU292" i="24"/>
  <c r="BU293" i="24"/>
  <c r="BU294" i="24"/>
  <c r="BU295" i="24"/>
  <c r="BU296" i="24"/>
  <c r="BU297" i="24"/>
  <c r="BU298" i="24"/>
  <c r="BU299" i="24"/>
  <c r="BU300" i="24"/>
  <c r="BU301" i="24"/>
  <c r="BU302" i="24"/>
  <c r="BU303" i="24"/>
  <c r="BU304" i="24"/>
  <c r="BU305" i="24"/>
  <c r="BU306" i="24"/>
  <c r="BU307" i="24"/>
  <c r="BU308" i="24"/>
  <c r="BU309" i="24"/>
  <c r="BU310" i="24"/>
  <c r="BU311" i="24"/>
  <c r="BU312" i="24"/>
  <c r="BU313" i="24"/>
  <c r="BU314" i="24"/>
  <c r="BU315" i="24"/>
  <c r="BU316" i="24"/>
  <c r="BU317" i="24"/>
  <c r="BU318" i="24"/>
  <c r="BU319" i="24"/>
  <c r="BU320" i="24"/>
  <c r="BU321" i="24"/>
  <c r="BU322" i="24"/>
  <c r="BU323" i="24"/>
  <c r="BU324" i="24"/>
  <c r="BU325" i="24"/>
  <c r="BU326" i="24"/>
  <c r="BU327" i="24"/>
  <c r="BU328" i="24"/>
  <c r="BU329" i="24"/>
  <c r="BU330" i="24"/>
  <c r="BU331" i="24"/>
  <c r="BU332" i="24"/>
  <c r="BU333" i="24"/>
  <c r="BU334" i="24"/>
  <c r="BU335" i="24"/>
  <c r="BU336" i="24"/>
  <c r="BU337" i="24"/>
  <c r="BU338" i="24"/>
  <c r="BU339" i="24"/>
  <c r="BU340" i="24"/>
  <c r="BU341" i="24"/>
  <c r="BU342" i="24"/>
  <c r="BU343" i="24"/>
  <c r="BU344" i="24"/>
  <c r="BU345" i="24"/>
  <c r="BU346" i="24"/>
  <c r="BU347" i="24"/>
  <c r="BU348" i="24"/>
  <c r="BU349" i="24"/>
  <c r="BU350" i="24"/>
  <c r="BU351" i="24"/>
  <c r="BU352" i="24"/>
  <c r="BU353" i="24"/>
  <c r="BU354" i="24"/>
  <c r="BU355" i="24"/>
  <c r="BU356" i="24"/>
  <c r="BU357" i="24"/>
  <c r="BU358" i="24"/>
  <c r="BU359" i="24"/>
  <c r="BU360" i="24"/>
  <c r="BU361" i="24"/>
  <c r="BU362" i="24"/>
  <c r="BU363" i="24"/>
  <c r="BU364" i="24"/>
  <c r="BU365" i="24"/>
  <c r="BU366" i="24"/>
  <c r="BU367" i="24"/>
  <c r="BU368" i="24"/>
  <c r="BU369" i="24"/>
  <c r="BU370" i="24"/>
  <c r="BU371" i="24"/>
  <c r="BU372" i="24"/>
  <c r="BU373" i="24"/>
  <c r="BU374" i="24"/>
  <c r="BU375" i="24"/>
  <c r="BU376" i="24"/>
  <c r="BU377" i="24"/>
  <c r="BU378" i="24"/>
  <c r="BU379" i="24"/>
  <c r="BU380" i="24"/>
  <c r="BU381" i="24"/>
  <c r="BU382" i="24"/>
  <c r="BU383" i="24"/>
  <c r="BU384" i="24"/>
  <c r="BU385" i="24"/>
  <c r="BU386" i="24"/>
  <c r="BU387" i="24"/>
  <c r="BU388" i="24"/>
  <c r="BU389" i="24"/>
  <c r="BU390" i="24"/>
  <c r="BU391" i="24"/>
  <c r="BU392" i="24"/>
  <c r="BU393" i="24"/>
  <c r="BU394" i="24"/>
  <c r="BU395" i="24"/>
  <c r="BU396" i="24"/>
  <c r="BU397" i="24"/>
  <c r="BU398" i="24"/>
  <c r="BU399" i="24"/>
  <c r="BU400" i="24"/>
  <c r="BU401" i="24"/>
  <c r="BU402" i="24"/>
  <c r="BU403" i="24"/>
  <c r="BU404" i="24"/>
  <c r="BU405" i="24"/>
  <c r="BU406" i="24"/>
  <c r="BU407" i="24"/>
  <c r="BU408" i="24"/>
  <c r="BU409" i="24"/>
  <c r="BU410" i="24"/>
  <c r="BU411" i="24"/>
  <c r="BU412" i="24"/>
  <c r="BU413" i="24"/>
  <c r="BU414" i="24"/>
  <c r="BU415" i="24"/>
  <c r="BU416" i="24"/>
  <c r="BU417" i="24"/>
  <c r="BU418" i="24"/>
  <c r="BU419" i="24"/>
  <c r="BU420" i="24"/>
  <c r="BU421" i="24"/>
  <c r="BU422" i="24"/>
  <c r="BU423" i="24"/>
  <c r="BU424" i="24"/>
  <c r="BU425" i="24"/>
  <c r="BU426" i="24"/>
  <c r="BU427" i="24"/>
  <c r="BU428" i="24"/>
  <c r="BU429" i="24"/>
  <c r="BU430" i="24"/>
  <c r="BU431" i="24"/>
  <c r="BU432" i="24"/>
  <c r="BU433" i="24"/>
  <c r="BU434" i="24"/>
  <c r="BU435" i="24"/>
  <c r="BU436" i="24"/>
  <c r="BU437" i="24"/>
  <c r="BU438" i="24"/>
  <c r="BU439" i="24"/>
  <c r="BU440" i="24"/>
  <c r="BU441" i="24"/>
  <c r="BU442" i="24"/>
  <c r="BU443" i="24"/>
  <c r="BU444" i="24"/>
  <c r="BU445" i="24"/>
  <c r="BU446" i="24"/>
  <c r="BU447" i="24"/>
  <c r="BU448" i="24"/>
  <c r="BU449" i="24"/>
  <c r="BU450" i="24"/>
  <c r="BU451" i="24"/>
  <c r="BU452" i="24"/>
  <c r="BU453" i="24"/>
  <c r="BU454" i="24"/>
  <c r="BU455" i="24"/>
  <c r="BU456" i="24"/>
  <c r="BU457" i="24"/>
  <c r="BU458" i="24"/>
  <c r="BU459" i="24"/>
  <c r="BU460" i="24"/>
  <c r="BU461" i="24"/>
  <c r="BU462" i="24"/>
  <c r="BU463" i="24"/>
  <c r="BU464" i="24"/>
  <c r="BU465" i="24"/>
  <c r="BU466" i="24"/>
  <c r="BU467" i="24"/>
  <c r="BU468" i="24"/>
  <c r="BU469" i="24"/>
  <c r="BU470" i="24"/>
  <c r="BU471" i="24"/>
  <c r="BU472" i="24"/>
  <c r="BU473" i="24"/>
  <c r="BU474" i="24"/>
  <c r="BU475" i="24"/>
  <c r="BU476" i="24"/>
  <c r="BU477" i="24"/>
  <c r="BU478" i="24"/>
  <c r="BU479" i="24"/>
  <c r="BU480" i="24"/>
  <c r="BU481" i="24"/>
  <c r="BU482" i="24"/>
  <c r="BU483" i="24"/>
  <c r="BU484" i="24"/>
  <c r="BU485" i="24"/>
  <c r="BU486" i="24"/>
  <c r="BU487" i="24"/>
  <c r="BU488" i="24"/>
  <c r="BU489" i="24"/>
  <c r="BU490" i="24"/>
  <c r="BU491" i="24"/>
  <c r="BU492" i="24"/>
  <c r="BU493" i="24"/>
  <c r="BU494" i="24"/>
  <c r="BU495" i="24"/>
  <c r="BU496" i="24"/>
  <c r="BU497" i="24"/>
  <c r="BU498" i="24"/>
  <c r="BU499" i="24"/>
  <c r="BU500" i="24"/>
  <c r="BU501" i="24"/>
  <c r="BU502" i="24"/>
  <c r="BU503" i="24"/>
  <c r="BU504" i="24"/>
  <c r="BU505" i="24"/>
  <c r="BU506" i="24"/>
  <c r="BU507" i="24"/>
  <c r="BU508" i="24"/>
  <c r="BU509" i="24"/>
  <c r="BU510" i="24"/>
  <c r="BU511" i="24"/>
  <c r="BU512" i="24"/>
  <c r="BU513" i="24"/>
  <c r="BU514" i="24"/>
  <c r="BU515" i="24"/>
  <c r="BU516" i="24"/>
  <c r="BU517" i="24"/>
  <c r="BU518" i="24"/>
  <c r="BU519" i="24"/>
  <c r="BU520" i="24"/>
  <c r="BU521" i="24"/>
  <c r="BU522" i="24"/>
  <c r="BU523" i="24"/>
  <c r="BU524" i="24"/>
  <c r="BU25" i="24"/>
  <c r="BU24" i="24" s="1"/>
  <c r="AY32" i="25"/>
  <c r="AY33" i="25"/>
  <c r="AY64" i="25"/>
  <c r="AY352" i="25"/>
  <c r="AY544" i="25"/>
  <c r="AY545" i="25"/>
  <c r="AY576" i="25"/>
  <c r="AY832" i="25"/>
  <c r="AY992" i="25"/>
  <c r="AY993" i="25"/>
  <c r="AY24" i="25"/>
  <c r="AY25" i="25"/>
  <c r="AY26" i="25"/>
  <c r="AY27" i="25"/>
  <c r="AY29" i="25"/>
  <c r="AY30" i="25"/>
  <c r="AY40" i="25"/>
  <c r="AY41" i="25"/>
  <c r="AY42" i="25"/>
  <c r="AY43" i="25"/>
  <c r="AY44" i="25"/>
  <c r="AY45" i="25"/>
  <c r="AY46" i="25"/>
  <c r="AY47" i="25"/>
  <c r="AY56" i="25"/>
  <c r="AY57" i="25"/>
  <c r="AY58" i="25"/>
  <c r="AY59" i="25"/>
  <c r="AY60" i="25"/>
  <c r="AY61" i="25"/>
  <c r="AY62" i="25"/>
  <c r="AY72" i="25"/>
  <c r="AY73" i="25"/>
  <c r="AY74" i="25"/>
  <c r="AY75" i="25"/>
  <c r="AY76" i="25"/>
  <c r="AY77" i="25"/>
  <c r="AY78" i="25"/>
  <c r="AY79" i="25"/>
  <c r="AY88" i="25"/>
  <c r="AY89" i="25"/>
  <c r="AY90" i="25"/>
  <c r="AY91" i="25"/>
  <c r="AY92" i="25"/>
  <c r="AY93" i="25"/>
  <c r="AY94" i="25"/>
  <c r="AY104" i="25"/>
  <c r="AY105" i="25"/>
  <c r="AY106" i="25"/>
  <c r="AY107" i="25"/>
  <c r="AY108" i="25"/>
  <c r="AY109" i="25"/>
  <c r="AY110" i="25"/>
  <c r="AY111" i="25"/>
  <c r="AY120" i="25"/>
  <c r="AY121" i="25"/>
  <c r="AY122" i="25"/>
  <c r="AY123" i="25"/>
  <c r="AY124" i="25"/>
  <c r="AY125" i="25"/>
  <c r="AY126" i="25"/>
  <c r="AY136" i="25"/>
  <c r="AY137" i="25"/>
  <c r="AY138" i="25"/>
  <c r="AY139" i="25"/>
  <c r="AY140" i="25"/>
  <c r="AY141" i="25"/>
  <c r="AY142" i="25"/>
  <c r="AY152" i="25"/>
  <c r="AY153" i="25"/>
  <c r="AY154" i="25"/>
  <c r="AY155" i="25"/>
  <c r="AY156" i="25"/>
  <c r="AY157" i="25"/>
  <c r="AY158" i="25"/>
  <c r="AY168" i="25"/>
  <c r="AY169" i="25"/>
  <c r="AY170" i="25"/>
  <c r="AY171" i="25"/>
  <c r="AY172" i="25"/>
  <c r="AY173" i="25"/>
  <c r="AY174" i="25"/>
  <c r="AY175" i="25"/>
  <c r="AY184" i="25"/>
  <c r="AY185" i="25"/>
  <c r="AY186" i="25"/>
  <c r="AY187" i="25"/>
  <c r="AY188" i="25"/>
  <c r="AY189" i="25"/>
  <c r="AY190" i="25"/>
  <c r="AY200" i="25"/>
  <c r="AY201" i="25"/>
  <c r="AY202" i="25"/>
  <c r="AY203" i="25"/>
  <c r="AY204" i="25"/>
  <c r="AY205" i="25"/>
  <c r="AY206" i="25"/>
  <c r="AY207" i="25"/>
  <c r="AY216" i="25"/>
  <c r="AY217" i="25"/>
  <c r="AY218" i="25"/>
  <c r="AY219" i="25"/>
  <c r="AY220" i="25"/>
  <c r="AY221" i="25"/>
  <c r="AY222" i="25"/>
  <c r="AY232" i="25"/>
  <c r="AY233" i="25"/>
  <c r="AY234" i="25"/>
  <c r="AY235" i="25"/>
  <c r="AY236" i="25"/>
  <c r="AY237" i="25"/>
  <c r="AY238" i="25"/>
  <c r="AY248" i="25"/>
  <c r="AY249" i="25"/>
  <c r="AY250" i="25"/>
  <c r="AY251" i="25"/>
  <c r="AY252" i="25"/>
  <c r="AY253" i="25"/>
  <c r="AY254" i="25"/>
  <c r="AY264" i="25"/>
  <c r="AY265" i="25"/>
  <c r="AY266" i="25"/>
  <c r="AY267" i="25"/>
  <c r="AY268" i="25"/>
  <c r="AY269" i="25"/>
  <c r="AY270" i="25"/>
  <c r="AY280" i="25"/>
  <c r="AY281" i="25"/>
  <c r="AY282" i="25"/>
  <c r="AY283" i="25"/>
  <c r="AY284" i="25"/>
  <c r="AY285" i="25"/>
  <c r="AY286" i="25"/>
  <c r="AY296" i="25"/>
  <c r="AY297" i="25"/>
  <c r="AY298" i="25"/>
  <c r="AY299" i="25"/>
  <c r="AY300" i="25"/>
  <c r="AY301" i="25"/>
  <c r="AY302" i="25"/>
  <c r="AY312" i="25"/>
  <c r="AY313" i="25"/>
  <c r="AY314" i="25"/>
  <c r="AY315" i="25"/>
  <c r="AY316" i="25"/>
  <c r="AY317" i="25"/>
  <c r="AY318" i="25"/>
  <c r="AY328" i="25"/>
  <c r="AY329" i="25"/>
  <c r="AY330" i="25"/>
  <c r="AY331" i="25"/>
  <c r="AY332" i="25"/>
  <c r="AY333" i="25"/>
  <c r="AY334" i="25"/>
  <c r="AY344" i="25"/>
  <c r="AY345" i="25"/>
  <c r="AY346" i="25"/>
  <c r="AY347" i="25"/>
  <c r="AY348" i="25"/>
  <c r="AY349" i="25"/>
  <c r="AY350" i="25"/>
  <c r="AY360" i="25"/>
  <c r="AY361" i="25"/>
  <c r="AY362" i="25"/>
  <c r="AY363" i="25"/>
  <c r="AY364" i="25"/>
  <c r="AY365" i="25"/>
  <c r="AY366" i="25"/>
  <c r="AY376" i="25"/>
  <c r="AY377" i="25"/>
  <c r="AY378" i="25"/>
  <c r="AY379" i="25"/>
  <c r="AY380" i="25"/>
  <c r="AY381" i="25"/>
  <c r="AY382" i="25"/>
  <c r="AY392" i="25"/>
  <c r="AY393" i="25"/>
  <c r="AY394" i="25"/>
  <c r="AY395" i="25"/>
  <c r="AY396" i="25"/>
  <c r="AY397" i="25"/>
  <c r="AY398" i="25"/>
  <c r="AY408" i="25"/>
  <c r="AY409" i="25"/>
  <c r="AY410" i="25"/>
  <c r="AY411" i="25"/>
  <c r="AY412" i="25"/>
  <c r="AY413" i="25"/>
  <c r="AY414" i="25"/>
  <c r="AY424" i="25"/>
  <c r="AY425" i="25"/>
  <c r="AY426" i="25"/>
  <c r="AY427" i="25"/>
  <c r="AY428" i="25"/>
  <c r="AY429" i="25"/>
  <c r="AY430" i="25"/>
  <c r="AY440" i="25"/>
  <c r="AY441" i="25"/>
  <c r="AY442" i="25"/>
  <c r="AY443" i="25"/>
  <c r="AY444" i="25"/>
  <c r="AY445" i="25"/>
  <c r="AY446" i="25"/>
  <c r="AY456" i="25"/>
  <c r="AY457" i="25"/>
  <c r="AY458" i="25"/>
  <c r="AY459" i="25"/>
  <c r="AY460" i="25"/>
  <c r="AY461" i="25"/>
  <c r="AY462" i="25"/>
  <c r="AY463" i="25"/>
  <c r="AY472" i="25"/>
  <c r="AY473" i="25"/>
  <c r="AY474" i="25"/>
  <c r="AY475" i="25"/>
  <c r="AY476" i="25"/>
  <c r="AY477" i="25"/>
  <c r="AY478" i="25"/>
  <c r="AY488" i="25"/>
  <c r="AY489" i="25"/>
  <c r="AY490" i="25"/>
  <c r="AY491" i="25"/>
  <c r="AY492" i="25"/>
  <c r="AY493" i="25"/>
  <c r="AY494" i="25"/>
  <c r="AY495" i="25"/>
  <c r="AY504" i="25"/>
  <c r="AY505" i="25"/>
  <c r="AY506" i="25"/>
  <c r="AY507" i="25"/>
  <c r="AY508" i="25"/>
  <c r="AY509" i="25"/>
  <c r="AY510" i="25"/>
  <c r="AY520" i="25"/>
  <c r="AY521" i="25"/>
  <c r="AY522" i="25"/>
  <c r="AY523" i="25"/>
  <c r="AY524" i="25"/>
  <c r="AY525" i="25"/>
  <c r="AY526" i="25"/>
  <c r="AY527" i="25"/>
  <c r="AY536" i="25"/>
  <c r="AY537" i="25"/>
  <c r="AY538" i="25"/>
  <c r="AY539" i="25"/>
  <c r="AY540" i="25"/>
  <c r="AY541" i="25"/>
  <c r="AY542" i="25"/>
  <c r="AY552" i="25"/>
  <c r="AY553" i="25"/>
  <c r="AY554" i="25"/>
  <c r="AY555" i="25"/>
  <c r="AY556" i="25"/>
  <c r="AY557" i="25"/>
  <c r="AY558" i="25"/>
  <c r="AY568" i="25"/>
  <c r="AY569" i="25"/>
  <c r="AY570" i="25"/>
  <c r="AY571" i="25"/>
  <c r="AY572" i="25"/>
  <c r="AY573" i="25"/>
  <c r="AY574" i="25"/>
  <c r="AY584" i="25"/>
  <c r="AY585" i="25"/>
  <c r="AY586" i="25"/>
  <c r="AY587" i="25"/>
  <c r="AY588" i="25"/>
  <c r="AY589" i="25"/>
  <c r="AY590" i="25"/>
  <c r="AY600" i="25"/>
  <c r="AY601" i="25"/>
  <c r="AY602" i="25"/>
  <c r="AY603" i="25"/>
  <c r="AY604" i="25"/>
  <c r="AY605" i="25"/>
  <c r="AY606" i="25"/>
  <c r="AY616" i="25"/>
  <c r="AY617" i="25"/>
  <c r="AY618" i="25"/>
  <c r="AY619" i="25"/>
  <c r="AY620" i="25"/>
  <c r="AY621" i="25"/>
  <c r="AY622" i="25"/>
  <c r="AY632" i="25"/>
  <c r="AY633" i="25"/>
  <c r="AY634" i="25"/>
  <c r="AY635" i="25"/>
  <c r="AY636" i="25"/>
  <c r="AY637" i="25"/>
  <c r="AY638" i="25"/>
  <c r="AY648" i="25"/>
  <c r="AY649" i="25"/>
  <c r="AY650" i="25"/>
  <c r="AY651" i="25"/>
  <c r="AY652" i="25"/>
  <c r="AY653" i="25"/>
  <c r="AY654" i="25"/>
  <c r="AY664" i="25"/>
  <c r="AY665" i="25"/>
  <c r="AY666" i="25"/>
  <c r="AY667" i="25"/>
  <c r="AY668" i="25"/>
  <c r="AY669" i="25"/>
  <c r="AY670" i="25"/>
  <c r="AY680" i="25"/>
  <c r="AY681" i="25"/>
  <c r="AY682" i="25"/>
  <c r="AY683" i="25"/>
  <c r="AY684" i="25"/>
  <c r="AY685" i="25"/>
  <c r="AY686" i="25"/>
  <c r="AY696" i="25"/>
  <c r="AY697" i="25"/>
  <c r="AY698" i="25"/>
  <c r="AY699" i="25"/>
  <c r="AY700" i="25"/>
  <c r="AY701" i="25"/>
  <c r="AY702" i="25"/>
  <c r="AY712" i="25"/>
  <c r="AY713" i="25"/>
  <c r="AY714" i="25"/>
  <c r="AY715" i="25"/>
  <c r="AY716" i="25"/>
  <c r="AY717" i="25"/>
  <c r="AY718" i="25"/>
  <c r="AY728" i="25"/>
  <c r="AY729" i="25"/>
  <c r="AY730" i="25"/>
  <c r="AY731" i="25"/>
  <c r="AY732" i="25"/>
  <c r="AY733" i="25"/>
  <c r="AY734" i="25"/>
  <c r="AY744" i="25"/>
  <c r="AY745" i="25"/>
  <c r="AY746" i="25"/>
  <c r="AY747" i="25"/>
  <c r="AY748" i="25"/>
  <c r="AY749" i="25"/>
  <c r="AY750" i="25"/>
  <c r="AY760" i="25"/>
  <c r="AY761" i="25"/>
  <c r="AY762" i="25"/>
  <c r="AY763" i="25"/>
  <c r="AY764" i="25"/>
  <c r="AY765" i="25"/>
  <c r="AY766" i="25"/>
  <c r="AY776" i="25"/>
  <c r="AY777" i="25"/>
  <c r="AY778" i="25"/>
  <c r="AY779" i="25"/>
  <c r="AY780" i="25"/>
  <c r="AY781" i="25"/>
  <c r="AY782" i="25"/>
  <c r="AY792" i="25"/>
  <c r="AY793" i="25"/>
  <c r="AY794" i="25"/>
  <c r="AY795" i="25"/>
  <c r="AY796" i="25"/>
  <c r="AY797" i="25"/>
  <c r="AY798" i="25"/>
  <c r="AY808" i="25"/>
  <c r="AY809" i="25"/>
  <c r="AY810" i="25"/>
  <c r="AY811" i="25"/>
  <c r="AY812" i="25"/>
  <c r="AY813" i="25"/>
  <c r="AY814" i="25"/>
  <c r="AY824" i="25"/>
  <c r="AY825" i="25"/>
  <c r="AY826" i="25"/>
  <c r="AY827" i="25"/>
  <c r="AY828" i="25"/>
  <c r="AY829" i="25"/>
  <c r="AY830" i="25"/>
  <c r="AY840" i="25"/>
  <c r="AY841" i="25"/>
  <c r="AY842" i="25"/>
  <c r="AY843" i="25"/>
  <c r="AY844" i="25"/>
  <c r="AY845" i="25"/>
  <c r="AY846" i="25"/>
  <c r="AY856" i="25"/>
  <c r="AY857" i="25"/>
  <c r="AY858" i="25"/>
  <c r="AY859" i="25"/>
  <c r="AY860" i="25"/>
  <c r="AY861" i="25"/>
  <c r="AY862" i="25"/>
  <c r="AY872" i="25"/>
  <c r="AY873" i="25"/>
  <c r="AY874" i="25"/>
  <c r="AY875" i="25"/>
  <c r="AY876" i="25"/>
  <c r="AY877" i="25"/>
  <c r="AY878" i="25"/>
  <c r="AY888" i="25"/>
  <c r="AY889" i="25"/>
  <c r="AY890" i="25"/>
  <c r="AY891" i="25"/>
  <c r="AY892" i="25"/>
  <c r="AY893" i="25"/>
  <c r="AY894" i="25"/>
  <c r="AY904" i="25"/>
  <c r="AY905" i="25"/>
  <c r="AY906" i="25"/>
  <c r="AY907" i="25"/>
  <c r="AY908" i="25"/>
  <c r="AY909" i="25"/>
  <c r="AY910" i="25"/>
  <c r="AY920" i="25"/>
  <c r="AY921" i="25"/>
  <c r="AY922" i="25"/>
  <c r="AY923" i="25"/>
  <c r="AY924" i="25"/>
  <c r="AY925" i="25"/>
  <c r="AY926" i="25"/>
  <c r="AY936" i="25"/>
  <c r="AY937" i="25"/>
  <c r="AY938" i="25"/>
  <c r="AY939" i="25"/>
  <c r="AY940" i="25"/>
  <c r="AY941" i="25"/>
  <c r="AY942" i="25"/>
  <c r="AY952" i="25"/>
  <c r="AY953" i="25"/>
  <c r="AY954" i="25"/>
  <c r="AY955" i="25"/>
  <c r="AY956" i="25"/>
  <c r="AY957" i="25"/>
  <c r="AY958" i="25"/>
  <c r="AY968" i="25"/>
  <c r="AY969" i="25"/>
  <c r="AY970" i="25"/>
  <c r="AY971" i="25"/>
  <c r="AY972" i="25"/>
  <c r="AY973" i="25"/>
  <c r="AY974" i="25"/>
  <c r="AY984" i="25"/>
  <c r="AY985" i="25"/>
  <c r="AY986" i="25"/>
  <c r="AY987" i="25"/>
  <c r="AY988" i="25"/>
  <c r="AY989" i="25"/>
  <c r="AY990" i="25"/>
  <c r="AY1000" i="25"/>
  <c r="AY1001" i="25"/>
  <c r="AY1002" i="25"/>
  <c r="AY1003" i="25"/>
  <c r="AY1004" i="25"/>
  <c r="AY1005" i="25"/>
  <c r="AY1006" i="25"/>
  <c r="AY1016" i="25"/>
  <c r="AY1017" i="25"/>
  <c r="AY1018" i="25"/>
  <c r="AY1019" i="25"/>
  <c r="AY1020" i="25"/>
  <c r="AY1021" i="25"/>
  <c r="AY1022" i="25"/>
  <c r="T29" i="23"/>
  <c r="T30" i="23"/>
  <c r="T31" i="23"/>
  <c r="T32" i="23"/>
  <c r="T33" i="23"/>
  <c r="T43" i="23"/>
  <c r="T44" i="23"/>
  <c r="T45" i="23"/>
  <c r="T46" i="23"/>
  <c r="T47" i="23"/>
  <c r="T48" i="23"/>
  <c r="T59" i="23"/>
  <c r="T60" i="23"/>
  <c r="T61" i="23"/>
  <c r="T62" i="23"/>
  <c r="T63" i="23"/>
  <c r="T64" i="23"/>
  <c r="T65" i="23"/>
  <c r="T75" i="23"/>
  <c r="T76" i="23"/>
  <c r="T77" i="23"/>
  <c r="T78" i="23"/>
  <c r="T79" i="23"/>
  <c r="T80" i="23"/>
  <c r="T91" i="23"/>
  <c r="T92" i="23"/>
  <c r="T93" i="23"/>
  <c r="T94" i="23"/>
  <c r="T95" i="23"/>
  <c r="T96" i="23"/>
  <c r="T97" i="23"/>
  <c r="T107" i="23"/>
  <c r="T108" i="23"/>
  <c r="T109" i="23"/>
  <c r="T110" i="23"/>
  <c r="T111" i="23"/>
  <c r="T112" i="23"/>
  <c r="T113" i="23"/>
  <c r="T123" i="23"/>
  <c r="T124" i="23"/>
  <c r="T125" i="23"/>
  <c r="T126" i="23"/>
  <c r="T127" i="23"/>
  <c r="T128" i="23"/>
  <c r="T129" i="23"/>
  <c r="T139" i="23"/>
  <c r="T140" i="23"/>
  <c r="T141" i="23"/>
  <c r="T142" i="23"/>
  <c r="T143" i="23"/>
  <c r="T144" i="23"/>
  <c r="T145" i="23"/>
  <c r="T155" i="23"/>
  <c r="T156" i="23"/>
  <c r="T157" i="23"/>
  <c r="T158" i="23"/>
  <c r="T159" i="23"/>
  <c r="T160" i="23"/>
  <c r="T171" i="23"/>
  <c r="T172" i="23"/>
  <c r="T173" i="23"/>
  <c r="T174" i="23"/>
  <c r="T175" i="23"/>
  <c r="T176" i="23"/>
  <c r="T177" i="23"/>
  <c r="T187" i="23"/>
  <c r="T188" i="23"/>
  <c r="T189" i="23"/>
  <c r="T190" i="23"/>
  <c r="T191" i="23"/>
  <c r="T192" i="23"/>
  <c r="T203" i="23"/>
  <c r="T204" i="23"/>
  <c r="T205" i="23"/>
  <c r="T206" i="23"/>
  <c r="T207" i="23"/>
  <c r="T208" i="23"/>
  <c r="T209" i="23"/>
  <c r="T219" i="23"/>
  <c r="T220" i="23"/>
  <c r="T221" i="23"/>
  <c r="T222" i="23"/>
  <c r="T223" i="23"/>
  <c r="T224" i="23"/>
  <c r="T235" i="23"/>
  <c r="T236" i="23"/>
  <c r="T237" i="23"/>
  <c r="T238" i="23"/>
  <c r="T239" i="23"/>
  <c r="T240" i="23"/>
  <c r="T241" i="23"/>
  <c r="T251" i="23"/>
  <c r="T252" i="23"/>
  <c r="T253" i="23"/>
  <c r="T254" i="23"/>
  <c r="T255" i="23"/>
  <c r="T256" i="23"/>
  <c r="T267" i="23"/>
  <c r="T268" i="23"/>
  <c r="T269" i="23"/>
  <c r="T270" i="23"/>
  <c r="T271" i="23"/>
  <c r="T272" i="23"/>
  <c r="T273" i="23"/>
  <c r="T283" i="23"/>
  <c r="T284" i="23"/>
  <c r="T285" i="23"/>
  <c r="T286" i="23"/>
  <c r="T287" i="23"/>
  <c r="T288" i="23"/>
  <c r="T289" i="23"/>
  <c r="T299" i="23"/>
  <c r="T300" i="23"/>
  <c r="T301" i="23"/>
  <c r="T302" i="23"/>
  <c r="T303" i="23"/>
  <c r="T304" i="23"/>
  <c r="T315" i="23"/>
  <c r="T316" i="23"/>
  <c r="T317" i="23"/>
  <c r="T318" i="23"/>
  <c r="T319" i="23"/>
  <c r="T320" i="23"/>
  <c r="T321" i="23"/>
  <c r="T331" i="23"/>
  <c r="T332" i="23"/>
  <c r="T333" i="23"/>
  <c r="T334" i="23"/>
  <c r="T335" i="23"/>
  <c r="T336" i="23"/>
  <c r="T347" i="23"/>
  <c r="T348" i="23"/>
  <c r="T349" i="23"/>
  <c r="T350" i="23"/>
  <c r="T351" i="23"/>
  <c r="T352" i="23"/>
  <c r="T353" i="23"/>
  <c r="T363" i="23"/>
  <c r="T364" i="23"/>
  <c r="T365" i="23"/>
  <c r="T366" i="23"/>
  <c r="T367" i="23"/>
  <c r="T368" i="23"/>
  <c r="T379" i="23"/>
  <c r="T380" i="23"/>
  <c r="T381" i="23"/>
  <c r="T382" i="23"/>
  <c r="T383" i="23"/>
  <c r="T384" i="23"/>
  <c r="T385" i="23"/>
  <c r="T395" i="23"/>
  <c r="T396" i="23"/>
  <c r="T397" i="23"/>
  <c r="T398" i="23"/>
  <c r="T399" i="23"/>
  <c r="T400" i="23"/>
  <c r="T411" i="23"/>
  <c r="T412" i="23"/>
  <c r="T413" i="23"/>
  <c r="T414" i="23"/>
  <c r="T415" i="23"/>
  <c r="T416" i="23"/>
  <c r="T417" i="23"/>
  <c r="T427" i="23"/>
  <c r="T428" i="23"/>
  <c r="T429" i="23"/>
  <c r="T430" i="23"/>
  <c r="T431" i="23"/>
  <c r="T432" i="23"/>
  <c r="T433" i="23"/>
  <c r="T443" i="23"/>
  <c r="T444" i="23"/>
  <c r="T445" i="23"/>
  <c r="T446" i="23"/>
  <c r="T447" i="23"/>
  <c r="T448" i="23"/>
  <c r="T449" i="23"/>
  <c r="T459" i="23"/>
  <c r="T460" i="23"/>
  <c r="T461" i="23"/>
  <c r="T462" i="23"/>
  <c r="T463" i="23"/>
  <c r="T464" i="23"/>
  <c r="T465" i="23"/>
  <c r="T475" i="23"/>
  <c r="T476" i="23"/>
  <c r="T477" i="23"/>
  <c r="T478" i="23"/>
  <c r="T479" i="23"/>
  <c r="T480" i="23"/>
  <c r="T491" i="23"/>
  <c r="T492" i="23"/>
  <c r="T493" i="23"/>
  <c r="T494" i="23"/>
  <c r="T495" i="23"/>
  <c r="T496" i="23"/>
  <c r="T497" i="23"/>
  <c r="T507" i="23"/>
  <c r="T508" i="23"/>
  <c r="T509" i="23"/>
  <c r="T510" i="23"/>
  <c r="T511" i="23"/>
  <c r="T512" i="23"/>
  <c r="T523" i="23"/>
  <c r="T524" i="23"/>
  <c r="T525" i="23"/>
  <c r="T526" i="23"/>
  <c r="T527" i="23"/>
  <c r="T528" i="23"/>
  <c r="T529" i="23"/>
  <c r="T539" i="23"/>
  <c r="T540" i="23"/>
  <c r="T541" i="23"/>
  <c r="T542" i="23"/>
  <c r="T543" i="23"/>
  <c r="T544" i="23"/>
  <c r="T555" i="23"/>
  <c r="T556" i="23"/>
  <c r="T557" i="23"/>
  <c r="T558" i="23"/>
  <c r="T559" i="23"/>
  <c r="T560" i="23"/>
  <c r="T561" i="23"/>
  <c r="T571" i="23"/>
  <c r="T572" i="23"/>
  <c r="T573" i="23"/>
  <c r="T574" i="23"/>
  <c r="T575" i="23"/>
  <c r="T576" i="23"/>
  <c r="T577" i="23"/>
  <c r="T587" i="23"/>
  <c r="T588" i="23"/>
  <c r="T589" i="23"/>
  <c r="T590" i="23"/>
  <c r="T591" i="23"/>
  <c r="T592" i="23"/>
  <c r="T603" i="23"/>
  <c r="T604" i="23"/>
  <c r="T605" i="23"/>
  <c r="T606" i="23"/>
  <c r="T607" i="23"/>
  <c r="T608" i="23"/>
  <c r="T609" i="23"/>
  <c r="T619" i="23"/>
  <c r="T620" i="23"/>
  <c r="T621" i="23"/>
  <c r="T622" i="23"/>
  <c r="T623" i="23"/>
  <c r="T624" i="23"/>
  <c r="T635" i="23"/>
  <c r="T636" i="23"/>
  <c r="T637" i="23"/>
  <c r="T638" i="23"/>
  <c r="T639" i="23"/>
  <c r="T640" i="23"/>
  <c r="T641" i="23"/>
  <c r="T651" i="23"/>
  <c r="T652" i="23"/>
  <c r="T653" i="23"/>
  <c r="T654" i="23"/>
  <c r="T655" i="23"/>
  <c r="T656" i="23"/>
  <c r="T667" i="23"/>
  <c r="T668" i="23"/>
  <c r="T669" i="23"/>
  <c r="T670" i="23"/>
  <c r="T671" i="23"/>
  <c r="T672" i="23"/>
  <c r="T673" i="23"/>
  <c r="T683" i="23"/>
  <c r="T684" i="23"/>
  <c r="T685" i="23"/>
  <c r="T686" i="23"/>
  <c r="T687" i="23"/>
  <c r="T688" i="23"/>
  <c r="T689" i="23"/>
  <c r="T699" i="23"/>
  <c r="T700" i="23"/>
  <c r="T701" i="23"/>
  <c r="T702" i="23"/>
  <c r="T703" i="23"/>
  <c r="T704" i="23"/>
  <c r="T705" i="23"/>
  <c r="T715" i="23"/>
  <c r="T716" i="23"/>
  <c r="T717" i="23"/>
  <c r="T718" i="23"/>
  <c r="T719" i="23"/>
  <c r="T720" i="23"/>
  <c r="T721" i="23"/>
  <c r="T731" i="23"/>
  <c r="T732" i="23"/>
  <c r="T733" i="23"/>
  <c r="T734" i="23"/>
  <c r="T735" i="23"/>
  <c r="T736" i="23"/>
  <c r="T747" i="23"/>
  <c r="T748" i="23"/>
  <c r="T749" i="23"/>
  <c r="T750" i="23"/>
  <c r="T751" i="23"/>
  <c r="T752" i="23"/>
  <c r="T753" i="23"/>
  <c r="T763" i="23"/>
  <c r="T764" i="23"/>
  <c r="T765" i="23"/>
  <c r="T766" i="23"/>
  <c r="T767" i="23"/>
  <c r="T768" i="23"/>
  <c r="T779" i="23"/>
  <c r="T780" i="23"/>
  <c r="T781" i="23"/>
  <c r="T782" i="23"/>
  <c r="T783" i="23"/>
  <c r="T784" i="23"/>
  <c r="T785" i="23"/>
  <c r="T795" i="23"/>
  <c r="T796" i="23"/>
  <c r="T797" i="23"/>
  <c r="T798" i="23"/>
  <c r="T799" i="23"/>
  <c r="T800" i="23"/>
  <c r="T811" i="23"/>
  <c r="T812" i="23"/>
  <c r="T813" i="23"/>
  <c r="T814" i="23"/>
  <c r="T815" i="23"/>
  <c r="T816" i="23"/>
  <c r="T817" i="23"/>
  <c r="T827" i="23"/>
  <c r="T828" i="23"/>
  <c r="T829" i="23"/>
  <c r="T830" i="23"/>
  <c r="T831" i="23"/>
  <c r="T832" i="23"/>
  <c r="T833" i="23"/>
  <c r="T843" i="23"/>
  <c r="T844" i="23"/>
  <c r="T845" i="23"/>
  <c r="T846" i="23"/>
  <c r="T847" i="23"/>
  <c r="T848" i="23"/>
  <c r="T859" i="23"/>
  <c r="T860" i="23"/>
  <c r="T861" i="23"/>
  <c r="T862" i="23"/>
  <c r="T863" i="23"/>
  <c r="T864" i="23"/>
  <c r="T865" i="23"/>
  <c r="T875" i="23"/>
  <c r="T876" i="23"/>
  <c r="T877" i="23"/>
  <c r="T878" i="23"/>
  <c r="T879" i="23"/>
  <c r="T880" i="23"/>
  <c r="T891" i="23"/>
  <c r="T892" i="23"/>
  <c r="T893" i="23"/>
  <c r="T894" i="23"/>
  <c r="T895" i="23"/>
  <c r="T896" i="23"/>
  <c r="T897" i="23"/>
  <c r="T907" i="23"/>
  <c r="T908" i="23"/>
  <c r="T909" i="23"/>
  <c r="T910" i="23"/>
  <c r="T911" i="23"/>
  <c r="T912" i="23"/>
  <c r="T923" i="23"/>
  <c r="T924" i="23"/>
  <c r="T925" i="23"/>
  <c r="T926" i="23"/>
  <c r="T927" i="23"/>
  <c r="T928" i="23"/>
  <c r="T929" i="23"/>
  <c r="T939" i="23"/>
  <c r="T940" i="23"/>
  <c r="T941" i="23"/>
  <c r="T942" i="23"/>
  <c r="T943" i="23"/>
  <c r="T944" i="23"/>
  <c r="T945" i="23"/>
  <c r="T955" i="23"/>
  <c r="T956" i="23"/>
  <c r="T957" i="23"/>
  <c r="T958" i="23"/>
  <c r="T959" i="23"/>
  <c r="T960" i="23"/>
  <c r="T961" i="23"/>
  <c r="T971" i="23"/>
  <c r="T972" i="23"/>
  <c r="T973" i="23"/>
  <c r="T974" i="23"/>
  <c r="T975" i="23"/>
  <c r="T976" i="23"/>
  <c r="T977" i="23"/>
  <c r="T983" i="23"/>
  <c r="T984" i="23"/>
  <c r="T987" i="23"/>
  <c r="T988" i="23"/>
  <c r="T989" i="23"/>
  <c r="T990" i="23"/>
  <c r="T991" i="23"/>
  <c r="T992" i="23"/>
  <c r="T993" i="23"/>
  <c r="T1003" i="23"/>
  <c r="T1004" i="23"/>
  <c r="T1005" i="23"/>
  <c r="T1006" i="23"/>
  <c r="T1007" i="23"/>
  <c r="T1008" i="23"/>
  <c r="T1009" i="23"/>
  <c r="T1019" i="23"/>
  <c r="T1020" i="23"/>
  <c r="T1021" i="23"/>
  <c r="T1022" i="23"/>
  <c r="T1023" i="23"/>
  <c r="T1024" i="23"/>
  <c r="T28" i="23"/>
  <c r="W30" i="14"/>
  <c r="W31" i="14"/>
  <c r="W32" i="14"/>
  <c r="W33" i="14"/>
  <c r="W43" i="14"/>
  <c r="W44" i="14"/>
  <c r="W45" i="14"/>
  <c r="W46" i="14"/>
  <c r="W47" i="14"/>
  <c r="W48" i="14"/>
  <c r="W49" i="14"/>
  <c r="W59" i="14"/>
  <c r="W60" i="14"/>
  <c r="W61" i="14"/>
  <c r="W62" i="14"/>
  <c r="W64" i="14"/>
  <c r="W65" i="14"/>
  <c r="W75" i="14"/>
  <c r="W76" i="14"/>
  <c r="W77" i="14"/>
  <c r="W78" i="14"/>
  <c r="W79" i="14"/>
  <c r="W80" i="14"/>
  <c r="W81" i="14"/>
  <c r="W91" i="14"/>
  <c r="W92" i="14"/>
  <c r="W93" i="14"/>
  <c r="W94" i="14"/>
  <c r="W95" i="14"/>
  <c r="W96" i="14"/>
  <c r="W97" i="14"/>
  <c r="W107" i="14"/>
  <c r="W108" i="14"/>
  <c r="W109" i="14"/>
  <c r="W110" i="14"/>
  <c r="W111" i="14"/>
  <c r="W112" i="14"/>
  <c r="W113" i="14"/>
  <c r="W123" i="14"/>
  <c r="W124" i="14"/>
  <c r="W125" i="14"/>
  <c r="W126" i="14"/>
  <c r="W127" i="14"/>
  <c r="W128" i="14"/>
  <c r="W129" i="14"/>
  <c r="W139" i="14"/>
  <c r="W140" i="14"/>
  <c r="W141" i="14"/>
  <c r="W142" i="14"/>
  <c r="W143" i="14"/>
  <c r="W144" i="14"/>
  <c r="W145" i="14"/>
  <c r="W155" i="14"/>
  <c r="W156" i="14"/>
  <c r="W157" i="14"/>
  <c r="W158" i="14"/>
  <c r="W159" i="14"/>
  <c r="W160" i="14"/>
  <c r="W161" i="14"/>
  <c r="W171" i="14"/>
  <c r="W172" i="14"/>
  <c r="W173" i="14"/>
  <c r="W174" i="14"/>
  <c r="W175" i="14"/>
  <c r="W176" i="14"/>
  <c r="W177" i="14"/>
  <c r="W187" i="14"/>
  <c r="W188" i="14"/>
  <c r="W189" i="14"/>
  <c r="W190" i="14"/>
  <c r="W191" i="14"/>
  <c r="W192" i="14"/>
  <c r="W193" i="14"/>
  <c r="W203" i="14"/>
  <c r="W204" i="14"/>
  <c r="W205" i="14"/>
  <c r="W206" i="14"/>
  <c r="W207" i="14"/>
  <c r="W208" i="14"/>
  <c r="W209" i="14"/>
  <c r="W219" i="14"/>
  <c r="W220" i="14"/>
  <c r="W221" i="14"/>
  <c r="W222" i="14"/>
  <c r="W223" i="14"/>
  <c r="W224" i="14"/>
  <c r="W225" i="14"/>
  <c r="W235" i="14"/>
  <c r="W236" i="14"/>
  <c r="W237" i="14"/>
  <c r="W238" i="14"/>
  <c r="W239" i="14"/>
  <c r="W240" i="14"/>
  <c r="W241" i="14"/>
  <c r="W251" i="14"/>
  <c r="W252" i="14"/>
  <c r="W253" i="14"/>
  <c r="W254" i="14"/>
  <c r="W255" i="14"/>
  <c r="W256" i="14"/>
  <c r="W257" i="14"/>
  <c r="W267" i="14"/>
  <c r="W268" i="14"/>
  <c r="W269" i="14"/>
  <c r="W270" i="14"/>
  <c r="W271" i="14"/>
  <c r="W272" i="14"/>
  <c r="W273" i="14"/>
  <c r="W283" i="14"/>
  <c r="W284" i="14"/>
  <c r="W285" i="14"/>
  <c r="W286" i="14"/>
  <c r="W287" i="14"/>
  <c r="W288" i="14"/>
  <c r="W289" i="14"/>
  <c r="W299" i="14"/>
  <c r="W300" i="14"/>
  <c r="W301" i="14"/>
  <c r="W302" i="14"/>
  <c r="W303" i="14"/>
  <c r="W304" i="14"/>
  <c r="W305" i="14"/>
  <c r="W315" i="14"/>
  <c r="W316" i="14"/>
  <c r="W317" i="14"/>
  <c r="W318" i="14"/>
  <c r="W319" i="14"/>
  <c r="W320" i="14"/>
  <c r="W321" i="14"/>
  <c r="W331" i="14"/>
  <c r="W332" i="14"/>
  <c r="W333" i="14"/>
  <c r="W334" i="14"/>
  <c r="W335" i="14"/>
  <c r="W336" i="14"/>
  <c r="W337" i="14"/>
  <c r="W347" i="14"/>
  <c r="W348" i="14"/>
  <c r="W349" i="14"/>
  <c r="W350" i="14"/>
  <c r="W351" i="14"/>
  <c r="W352" i="14"/>
  <c r="W353" i="14"/>
  <c r="W363" i="14"/>
  <c r="W364" i="14"/>
  <c r="W365" i="14"/>
  <c r="W366" i="14"/>
  <c r="W367" i="14"/>
  <c r="W368" i="14"/>
  <c r="W369" i="14"/>
  <c r="W379" i="14"/>
  <c r="W380" i="14"/>
  <c r="W381" i="14"/>
  <c r="W382" i="14"/>
  <c r="W383" i="14"/>
  <c r="W384" i="14"/>
  <c r="W385" i="14"/>
  <c r="W395" i="14"/>
  <c r="W396" i="14"/>
  <c r="W397" i="14"/>
  <c r="W398" i="14"/>
  <c r="W399" i="14"/>
  <c r="W400" i="14"/>
  <c r="W401" i="14"/>
  <c r="W411" i="14"/>
  <c r="W412" i="14"/>
  <c r="W413" i="14"/>
  <c r="W414" i="14"/>
  <c r="W415" i="14"/>
  <c r="W416" i="14"/>
  <c r="W417" i="14"/>
  <c r="W427" i="14"/>
  <c r="W428" i="14"/>
  <c r="W429" i="14"/>
  <c r="W430" i="14"/>
  <c r="W431" i="14"/>
  <c r="W432" i="14"/>
  <c r="W433" i="14"/>
  <c r="W443" i="14"/>
  <c r="W444" i="14"/>
  <c r="W445" i="14"/>
  <c r="W446" i="14"/>
  <c r="W447" i="14"/>
  <c r="W448" i="14"/>
  <c r="W449" i="14"/>
  <c r="W459" i="14"/>
  <c r="W460" i="14"/>
  <c r="W461" i="14"/>
  <c r="W462" i="14"/>
  <c r="W463" i="14"/>
  <c r="W464" i="14"/>
  <c r="W465" i="14"/>
  <c r="W475" i="14"/>
  <c r="W476" i="14"/>
  <c r="W477" i="14"/>
  <c r="W478" i="14"/>
  <c r="W479" i="14"/>
  <c r="W480" i="14"/>
  <c r="W481" i="14"/>
  <c r="W491" i="14"/>
  <c r="W492" i="14"/>
  <c r="W493" i="14"/>
  <c r="W494" i="14"/>
  <c r="W495" i="14"/>
  <c r="W496" i="14"/>
  <c r="W497" i="14"/>
  <c r="W507" i="14"/>
  <c r="W508" i="14"/>
  <c r="W509" i="14"/>
  <c r="W510" i="14"/>
  <c r="W511" i="14"/>
  <c r="W512" i="14"/>
  <c r="W513" i="14"/>
  <c r="W523" i="14"/>
  <c r="W524" i="14"/>
  <c r="W525" i="14"/>
  <c r="W526" i="14"/>
  <c r="W527" i="14"/>
  <c r="W528" i="14"/>
  <c r="W529" i="14"/>
  <c r="W539" i="14"/>
  <c r="W540" i="14"/>
  <c r="W541" i="14"/>
  <c r="W542" i="14"/>
  <c r="W543" i="14"/>
  <c r="W544" i="14"/>
  <c r="W545" i="14"/>
  <c r="W555" i="14"/>
  <c r="W556" i="14"/>
  <c r="W557" i="14"/>
  <c r="W558" i="14"/>
  <c r="W559" i="14"/>
  <c r="W560" i="14"/>
  <c r="W561" i="14"/>
  <c r="W571" i="14"/>
  <c r="W572" i="14"/>
  <c r="W573" i="14"/>
  <c r="W574" i="14"/>
  <c r="W575" i="14"/>
  <c r="W576" i="14"/>
  <c r="W577" i="14"/>
  <c r="W587" i="14"/>
  <c r="W588" i="14"/>
  <c r="W589" i="14"/>
  <c r="W590" i="14"/>
  <c r="W591" i="14"/>
  <c r="W592" i="14"/>
  <c r="W593" i="14"/>
  <c r="W603" i="14"/>
  <c r="W604" i="14"/>
  <c r="W605" i="14"/>
  <c r="W606" i="14"/>
  <c r="W607" i="14"/>
  <c r="W608" i="14"/>
  <c r="W609" i="14"/>
  <c r="W619" i="14"/>
  <c r="W620" i="14"/>
  <c r="W621" i="14"/>
  <c r="W622" i="14"/>
  <c r="W623" i="14"/>
  <c r="W624" i="14"/>
  <c r="W625" i="14"/>
  <c r="W635" i="14"/>
  <c r="W636" i="14"/>
  <c r="W637" i="14"/>
  <c r="W638" i="14"/>
  <c r="W639" i="14"/>
  <c r="W640" i="14"/>
  <c r="W641" i="14"/>
  <c r="W651" i="14"/>
  <c r="W652" i="14"/>
  <c r="W653" i="14"/>
  <c r="W654" i="14"/>
  <c r="W655" i="14"/>
  <c r="W656" i="14"/>
  <c r="W657" i="14"/>
  <c r="W667" i="14"/>
  <c r="W668" i="14"/>
  <c r="W669" i="14"/>
  <c r="W670" i="14"/>
  <c r="W671" i="14"/>
  <c r="W672" i="14"/>
  <c r="W673" i="14"/>
  <c r="W683" i="14"/>
  <c r="W684" i="14"/>
  <c r="W685" i="14"/>
  <c r="W686" i="14"/>
  <c r="W687" i="14"/>
  <c r="W688" i="14"/>
  <c r="W689" i="14"/>
  <c r="W699" i="14"/>
  <c r="W700" i="14"/>
  <c r="W701" i="14"/>
  <c r="W702" i="14"/>
  <c r="W703" i="14"/>
  <c r="W704" i="14"/>
  <c r="W705" i="14"/>
  <c r="W715" i="14"/>
  <c r="W716" i="14"/>
  <c r="W717" i="14"/>
  <c r="W718" i="14"/>
  <c r="W719" i="14"/>
  <c r="W720" i="14"/>
  <c r="W721" i="14"/>
  <c r="W731" i="14"/>
  <c r="W732" i="14"/>
  <c r="W733" i="14"/>
  <c r="W734" i="14"/>
  <c r="W735" i="14"/>
  <c r="W736" i="14"/>
  <c r="W737" i="14"/>
  <c r="W747" i="14"/>
  <c r="W748" i="14"/>
  <c r="W749" i="14"/>
  <c r="W750" i="14"/>
  <c r="W751" i="14"/>
  <c r="W752" i="14"/>
  <c r="W753" i="14"/>
  <c r="W763" i="14"/>
  <c r="W764" i="14"/>
  <c r="W765" i="14"/>
  <c r="W766" i="14"/>
  <c r="W767" i="14"/>
  <c r="W768" i="14"/>
  <c r="W769" i="14"/>
  <c r="W779" i="14"/>
  <c r="W780" i="14"/>
  <c r="W781" i="14"/>
  <c r="W782" i="14"/>
  <c r="W783" i="14"/>
  <c r="W784" i="14"/>
  <c r="W785" i="14"/>
  <c r="W795" i="14"/>
  <c r="W796" i="14"/>
  <c r="W797" i="14"/>
  <c r="W798" i="14"/>
  <c r="W799" i="14"/>
  <c r="W800" i="14"/>
  <c r="W801" i="14"/>
  <c r="W811" i="14"/>
  <c r="W812" i="14"/>
  <c r="W813" i="14"/>
  <c r="W814" i="14"/>
  <c r="W815" i="14"/>
  <c r="W816" i="14"/>
  <c r="W817" i="14"/>
  <c r="W827" i="14"/>
  <c r="W828" i="14"/>
  <c r="W829" i="14"/>
  <c r="W830" i="14"/>
  <c r="W831" i="14"/>
  <c r="W832" i="14"/>
  <c r="W833" i="14"/>
  <c r="W843" i="14"/>
  <c r="W844" i="14"/>
  <c r="W845" i="14"/>
  <c r="W846" i="14"/>
  <c r="W847" i="14"/>
  <c r="W848" i="14"/>
  <c r="W849" i="14"/>
  <c r="W859" i="14"/>
  <c r="W860" i="14"/>
  <c r="W861" i="14"/>
  <c r="W862" i="14"/>
  <c r="W863" i="14"/>
  <c r="W864" i="14"/>
  <c r="W865" i="14"/>
  <c r="W875" i="14"/>
  <c r="W876" i="14"/>
  <c r="W877" i="14"/>
  <c r="W878" i="14"/>
  <c r="W879" i="14"/>
  <c r="W880" i="14"/>
  <c r="W881" i="14"/>
  <c r="W891" i="14"/>
  <c r="W892" i="14"/>
  <c r="W893" i="14"/>
  <c r="W894" i="14"/>
  <c r="W895" i="14"/>
  <c r="W896" i="14"/>
  <c r="W897" i="14"/>
  <c r="W907" i="14"/>
  <c r="W908" i="14"/>
  <c r="W909" i="14"/>
  <c r="W910" i="14"/>
  <c r="W911" i="14"/>
  <c r="W912" i="14"/>
  <c r="W913" i="14"/>
  <c r="W923" i="14"/>
  <c r="W924" i="14"/>
  <c r="W925" i="14"/>
  <c r="W926" i="14"/>
  <c r="W927" i="14"/>
  <c r="W928" i="14"/>
  <c r="W929" i="14"/>
  <c r="W939" i="14"/>
  <c r="W940" i="14"/>
  <c r="W941" i="14"/>
  <c r="W942" i="14"/>
  <c r="W943" i="14"/>
  <c r="W944" i="14"/>
  <c r="W945" i="14"/>
  <c r="W955" i="14"/>
  <c r="W956" i="14"/>
  <c r="W957" i="14"/>
  <c r="W958" i="14"/>
  <c r="W959" i="14"/>
  <c r="W960" i="14"/>
  <c r="W961" i="14"/>
  <c r="W971" i="14"/>
  <c r="W972" i="14"/>
  <c r="W973" i="14"/>
  <c r="W974" i="14"/>
  <c r="W975" i="14"/>
  <c r="W976" i="14"/>
  <c r="W977" i="14"/>
  <c r="W987" i="14"/>
  <c r="W988" i="14"/>
  <c r="W989" i="14"/>
  <c r="W990" i="14"/>
  <c r="W991" i="14"/>
  <c r="W992" i="14"/>
  <c r="W993" i="14"/>
  <c r="W1003" i="14"/>
  <c r="W1004" i="14"/>
  <c r="W1005" i="14"/>
  <c r="W1006" i="14"/>
  <c r="W1007" i="14"/>
  <c r="W1008" i="14"/>
  <c r="W1009" i="14"/>
  <c r="W1019" i="14"/>
  <c r="W1020" i="14"/>
  <c r="W1021" i="14"/>
  <c r="W1022" i="14"/>
  <c r="W1023" i="14"/>
  <c r="W1024" i="14"/>
  <c r="W1025" i="14"/>
  <c r="W29" i="14"/>
  <c r="P42" i="5"/>
  <c r="P58" i="5"/>
  <c r="P74" i="5"/>
  <c r="P90" i="5"/>
  <c r="P106" i="5"/>
  <c r="P111" i="5"/>
  <c r="P112" i="5"/>
  <c r="P114" i="5"/>
  <c r="P115" i="5"/>
  <c r="P122" i="5"/>
  <c r="P138" i="5"/>
  <c r="P154" i="5"/>
  <c r="P170" i="5"/>
  <c r="P186" i="5"/>
  <c r="P202" i="5"/>
  <c r="P218" i="5"/>
  <c r="P234" i="5"/>
  <c r="P250" i="5"/>
  <c r="P266" i="5"/>
  <c r="P282" i="5"/>
  <c r="P288" i="5"/>
  <c r="P298" i="5"/>
  <c r="P314" i="5"/>
  <c r="P330" i="5"/>
  <c r="P346" i="5"/>
  <c r="P362" i="5"/>
  <c r="P378" i="5"/>
  <c r="P383" i="5"/>
  <c r="P384" i="5"/>
  <c r="P394" i="5"/>
  <c r="P410" i="5"/>
  <c r="P415" i="5"/>
  <c r="P426" i="5"/>
  <c r="P442" i="5"/>
  <c r="P458" i="5"/>
  <c r="P474" i="5"/>
  <c r="P490" i="5"/>
  <c r="P506" i="5"/>
  <c r="P522" i="5"/>
  <c r="P538" i="5"/>
  <c r="P554" i="5"/>
  <c r="P570" i="5"/>
  <c r="P575" i="5"/>
  <c r="P576" i="5"/>
  <c r="P586" i="5"/>
  <c r="P602" i="5"/>
  <c r="P607" i="5"/>
  <c r="P618" i="5"/>
  <c r="P634" i="5"/>
  <c r="P650" i="5"/>
  <c r="P666" i="5"/>
  <c r="P682" i="5"/>
  <c r="P698" i="5"/>
  <c r="P714" i="5"/>
  <c r="P730" i="5"/>
  <c r="P746" i="5"/>
  <c r="P762" i="5"/>
  <c r="P778" i="5"/>
  <c r="P784" i="5"/>
  <c r="P794" i="5"/>
  <c r="P810" i="5"/>
  <c r="P816" i="5"/>
  <c r="P826" i="5"/>
  <c r="P842" i="5"/>
  <c r="P858" i="5"/>
  <c r="P874" i="5"/>
  <c r="P890" i="5"/>
  <c r="P906" i="5"/>
  <c r="P922" i="5"/>
  <c r="P938" i="5"/>
  <c r="P954" i="5"/>
  <c r="P970" i="5"/>
  <c r="P986" i="5"/>
  <c r="P1002" i="5"/>
  <c r="P1018" i="5"/>
  <c r="P25" i="5"/>
  <c r="P26" i="5"/>
  <c r="P27" i="5"/>
  <c r="P28" i="5"/>
  <c r="P29" i="5"/>
  <c r="P39" i="5"/>
  <c r="P40" i="5"/>
  <c r="P41" i="5"/>
  <c r="P43" i="5"/>
  <c r="P44" i="5"/>
  <c r="P45" i="5"/>
  <c r="P55" i="5"/>
  <c r="P56" i="5"/>
  <c r="P57" i="5"/>
  <c r="P59" i="5"/>
  <c r="P60" i="5"/>
  <c r="P61" i="5"/>
  <c r="P62" i="5"/>
  <c r="P63" i="5"/>
  <c r="P71" i="5"/>
  <c r="P72" i="5"/>
  <c r="P73" i="5"/>
  <c r="P75" i="5"/>
  <c r="P76" i="5"/>
  <c r="P77" i="5"/>
  <c r="P87" i="5"/>
  <c r="P88" i="5"/>
  <c r="P89" i="5"/>
  <c r="P91" i="5"/>
  <c r="P92" i="5"/>
  <c r="P93" i="5"/>
  <c r="P94" i="5"/>
  <c r="P95" i="5"/>
  <c r="P97" i="5"/>
  <c r="P103" i="5"/>
  <c r="P104" i="5"/>
  <c r="P105" i="5"/>
  <c r="P107" i="5"/>
  <c r="P108" i="5"/>
  <c r="P109" i="5"/>
  <c r="P119" i="5"/>
  <c r="P120" i="5"/>
  <c r="P121" i="5"/>
  <c r="P123" i="5"/>
  <c r="P124" i="5"/>
  <c r="P125" i="5"/>
  <c r="P126" i="5"/>
  <c r="P127" i="5"/>
  <c r="P129" i="5"/>
  <c r="P135" i="5"/>
  <c r="P136" i="5"/>
  <c r="P137" i="5"/>
  <c r="P139" i="5"/>
  <c r="P140" i="5"/>
  <c r="P141" i="5"/>
  <c r="P151" i="5"/>
  <c r="P152" i="5"/>
  <c r="P153" i="5"/>
  <c r="P155" i="5"/>
  <c r="P156" i="5"/>
  <c r="P157" i="5"/>
  <c r="P158" i="5"/>
  <c r="P159" i="5"/>
  <c r="P161" i="5"/>
  <c r="P167" i="5"/>
  <c r="P168" i="5"/>
  <c r="P169" i="5"/>
  <c r="P171" i="5"/>
  <c r="P172" i="5"/>
  <c r="P173" i="5"/>
  <c r="P183" i="5"/>
  <c r="P184" i="5"/>
  <c r="P185" i="5"/>
  <c r="P187" i="5"/>
  <c r="P188" i="5"/>
  <c r="P189" i="5"/>
  <c r="P190" i="5"/>
  <c r="P191" i="5"/>
  <c r="P193" i="5"/>
  <c r="P199" i="5"/>
  <c r="P200" i="5"/>
  <c r="P201" i="5"/>
  <c r="P203" i="5"/>
  <c r="P204" i="5"/>
  <c r="P205" i="5"/>
  <c r="P215" i="5"/>
  <c r="P216" i="5"/>
  <c r="P217" i="5"/>
  <c r="P219" i="5"/>
  <c r="P220" i="5"/>
  <c r="P221" i="5"/>
  <c r="P222" i="5"/>
  <c r="P223" i="5"/>
  <c r="P225" i="5"/>
  <c r="P231" i="5"/>
  <c r="P232" i="5"/>
  <c r="P233" i="5"/>
  <c r="P235" i="5"/>
  <c r="P236" i="5"/>
  <c r="P237" i="5"/>
  <c r="P247" i="5"/>
  <c r="P248" i="5"/>
  <c r="P249" i="5"/>
  <c r="P251" i="5"/>
  <c r="P252" i="5"/>
  <c r="P253" i="5"/>
  <c r="P254" i="5"/>
  <c r="P255" i="5"/>
  <c r="P263" i="5"/>
  <c r="P264" i="5"/>
  <c r="P265" i="5"/>
  <c r="P267" i="5"/>
  <c r="P268" i="5"/>
  <c r="P269" i="5"/>
  <c r="P270" i="5"/>
  <c r="P279" i="5"/>
  <c r="P280" i="5"/>
  <c r="P281" i="5"/>
  <c r="P283" i="5"/>
  <c r="P284" i="5"/>
  <c r="P285" i="5"/>
  <c r="P295" i="5"/>
  <c r="P296" i="5"/>
  <c r="P297" i="5"/>
  <c r="P299" i="5"/>
  <c r="P300" i="5"/>
  <c r="P301" i="5"/>
  <c r="P302" i="5"/>
  <c r="P311" i="5"/>
  <c r="P312" i="5"/>
  <c r="P313" i="5"/>
  <c r="P315" i="5"/>
  <c r="P316" i="5"/>
  <c r="P317" i="5"/>
  <c r="P327" i="5"/>
  <c r="P328" i="5"/>
  <c r="P329" i="5"/>
  <c r="P331" i="5"/>
  <c r="P332" i="5"/>
  <c r="P333" i="5"/>
  <c r="P334" i="5"/>
  <c r="P337" i="5"/>
  <c r="P343" i="5"/>
  <c r="P344" i="5"/>
  <c r="P345" i="5"/>
  <c r="P347" i="5"/>
  <c r="P348" i="5"/>
  <c r="P349" i="5"/>
  <c r="P359" i="5"/>
  <c r="P360" i="5"/>
  <c r="P361" i="5"/>
  <c r="P363" i="5"/>
  <c r="P364" i="5"/>
  <c r="P365" i="5"/>
  <c r="P366" i="5"/>
  <c r="P375" i="5"/>
  <c r="P376" i="5"/>
  <c r="P377" i="5"/>
  <c r="P379" i="5"/>
  <c r="P380" i="5"/>
  <c r="P381" i="5"/>
  <c r="P391" i="5"/>
  <c r="P392" i="5"/>
  <c r="P393" i="5"/>
  <c r="P395" i="5"/>
  <c r="P396" i="5"/>
  <c r="P397" i="5"/>
  <c r="P407" i="5"/>
  <c r="P408" i="5"/>
  <c r="P409" i="5"/>
  <c r="P411" i="5"/>
  <c r="P412" i="5"/>
  <c r="P413" i="5"/>
  <c r="P423" i="5"/>
  <c r="P424" i="5"/>
  <c r="P425" i="5"/>
  <c r="P427" i="5"/>
  <c r="P428" i="5"/>
  <c r="P429" i="5"/>
  <c r="P439" i="5"/>
  <c r="P440" i="5"/>
  <c r="P441" i="5"/>
  <c r="P443" i="5"/>
  <c r="P444" i="5"/>
  <c r="P445" i="5"/>
  <c r="P455" i="5"/>
  <c r="P456" i="5"/>
  <c r="P457" i="5"/>
  <c r="P459" i="5"/>
  <c r="P460" i="5"/>
  <c r="P461" i="5"/>
  <c r="P471" i="5"/>
  <c r="P472" i="5"/>
  <c r="P473" i="5"/>
  <c r="P475" i="5"/>
  <c r="P476" i="5"/>
  <c r="P477" i="5"/>
  <c r="P487" i="5"/>
  <c r="P488" i="5"/>
  <c r="P489" i="5"/>
  <c r="P491" i="5"/>
  <c r="P492" i="5"/>
  <c r="P493" i="5"/>
  <c r="P503" i="5"/>
  <c r="P504" i="5"/>
  <c r="P505" i="5"/>
  <c r="P507" i="5"/>
  <c r="P508" i="5"/>
  <c r="P509" i="5"/>
  <c r="P510" i="5"/>
  <c r="P519" i="5"/>
  <c r="P520" i="5"/>
  <c r="P521" i="5"/>
  <c r="P523" i="5"/>
  <c r="P524" i="5"/>
  <c r="P525" i="5"/>
  <c r="P535" i="5"/>
  <c r="P536" i="5"/>
  <c r="P537" i="5"/>
  <c r="P539" i="5"/>
  <c r="P540" i="5"/>
  <c r="P541" i="5"/>
  <c r="P542" i="5"/>
  <c r="P551" i="5"/>
  <c r="P552" i="5"/>
  <c r="P553" i="5"/>
  <c r="P555" i="5"/>
  <c r="P556" i="5"/>
  <c r="P557" i="5"/>
  <c r="P558" i="5"/>
  <c r="P567" i="5"/>
  <c r="P568" i="5"/>
  <c r="P569" i="5"/>
  <c r="P571" i="5"/>
  <c r="P572" i="5"/>
  <c r="P573" i="5"/>
  <c r="P583" i="5"/>
  <c r="P584" i="5"/>
  <c r="P585" i="5"/>
  <c r="P587" i="5"/>
  <c r="P588" i="5"/>
  <c r="P589" i="5"/>
  <c r="P590" i="5"/>
  <c r="P599" i="5"/>
  <c r="P600" i="5"/>
  <c r="P601" i="5"/>
  <c r="P603" i="5"/>
  <c r="P604" i="5"/>
  <c r="P605" i="5"/>
  <c r="P615" i="5"/>
  <c r="P616" i="5"/>
  <c r="P617" i="5"/>
  <c r="P619" i="5"/>
  <c r="P620" i="5"/>
  <c r="P621" i="5"/>
  <c r="P622" i="5"/>
  <c r="P631" i="5"/>
  <c r="P632" i="5"/>
  <c r="P633" i="5"/>
  <c r="P635" i="5"/>
  <c r="P636" i="5"/>
  <c r="P637" i="5"/>
  <c r="P647" i="5"/>
  <c r="P648" i="5"/>
  <c r="P649" i="5"/>
  <c r="P651" i="5"/>
  <c r="P652" i="5"/>
  <c r="P653" i="5"/>
  <c r="P663" i="5"/>
  <c r="P664" i="5"/>
  <c r="P665" i="5"/>
  <c r="P667" i="5"/>
  <c r="P668" i="5"/>
  <c r="P669" i="5"/>
  <c r="P679" i="5"/>
  <c r="P680" i="5"/>
  <c r="P681" i="5"/>
  <c r="P683" i="5"/>
  <c r="P684" i="5"/>
  <c r="P685" i="5"/>
  <c r="P695" i="5"/>
  <c r="P696" i="5"/>
  <c r="P697" i="5"/>
  <c r="P699" i="5"/>
  <c r="P700" i="5"/>
  <c r="P701" i="5"/>
  <c r="P711" i="5"/>
  <c r="P712" i="5"/>
  <c r="P713" i="5"/>
  <c r="P715" i="5"/>
  <c r="P716" i="5"/>
  <c r="P717" i="5"/>
  <c r="P718" i="5"/>
  <c r="P727" i="5"/>
  <c r="P728" i="5"/>
  <c r="P729" i="5"/>
  <c r="P731" i="5"/>
  <c r="P732" i="5"/>
  <c r="P733" i="5"/>
  <c r="P743" i="5"/>
  <c r="P744" i="5"/>
  <c r="P745" i="5"/>
  <c r="P747" i="5"/>
  <c r="P748" i="5"/>
  <c r="P749" i="5"/>
  <c r="P750" i="5"/>
  <c r="P759" i="5"/>
  <c r="P760" i="5"/>
  <c r="P761" i="5"/>
  <c r="P763" i="5"/>
  <c r="P764" i="5"/>
  <c r="P765" i="5"/>
  <c r="P775" i="5"/>
  <c r="P776" i="5"/>
  <c r="P777" i="5"/>
  <c r="P779" i="5"/>
  <c r="P780" i="5"/>
  <c r="P781" i="5"/>
  <c r="P782" i="5"/>
  <c r="P791" i="5"/>
  <c r="P792" i="5"/>
  <c r="P793" i="5"/>
  <c r="P795" i="5"/>
  <c r="P796" i="5"/>
  <c r="P797" i="5"/>
  <c r="P807" i="5"/>
  <c r="P808" i="5"/>
  <c r="P809" i="5"/>
  <c r="P811" i="5"/>
  <c r="P812" i="5"/>
  <c r="P813" i="5"/>
  <c r="P823" i="5"/>
  <c r="P824" i="5"/>
  <c r="P825" i="5"/>
  <c r="P827" i="5"/>
  <c r="P828" i="5"/>
  <c r="P829" i="5"/>
  <c r="P830" i="5"/>
  <c r="P839" i="5"/>
  <c r="P840" i="5"/>
  <c r="P841" i="5"/>
  <c r="P843" i="5"/>
  <c r="P844" i="5"/>
  <c r="P845" i="5"/>
  <c r="P846" i="5"/>
  <c r="P847" i="5"/>
  <c r="P855" i="5"/>
  <c r="P856" i="5"/>
  <c r="P857" i="5"/>
  <c r="P859" i="5"/>
  <c r="P860" i="5"/>
  <c r="P861" i="5"/>
  <c r="P871" i="5"/>
  <c r="P872" i="5"/>
  <c r="P873" i="5"/>
  <c r="P875" i="5"/>
  <c r="P876" i="5"/>
  <c r="P877" i="5"/>
  <c r="P887" i="5"/>
  <c r="P888" i="5"/>
  <c r="P889" i="5"/>
  <c r="P891" i="5"/>
  <c r="P892" i="5"/>
  <c r="P893" i="5"/>
  <c r="P903" i="5"/>
  <c r="P904" i="5"/>
  <c r="P905" i="5"/>
  <c r="P907" i="5"/>
  <c r="P908" i="5"/>
  <c r="P909" i="5"/>
  <c r="P919" i="5"/>
  <c r="P920" i="5"/>
  <c r="P921" i="5"/>
  <c r="P923" i="5"/>
  <c r="P924" i="5"/>
  <c r="P925" i="5"/>
  <c r="P926" i="5"/>
  <c r="P927" i="5"/>
  <c r="P929" i="5"/>
  <c r="P935" i="5"/>
  <c r="P936" i="5"/>
  <c r="P937" i="5"/>
  <c r="P939" i="5"/>
  <c r="P940" i="5"/>
  <c r="P941" i="5"/>
  <c r="P951" i="5"/>
  <c r="P952" i="5"/>
  <c r="P953" i="5"/>
  <c r="P955" i="5"/>
  <c r="P956" i="5"/>
  <c r="P957" i="5"/>
  <c r="P967" i="5"/>
  <c r="P968" i="5"/>
  <c r="P969" i="5"/>
  <c r="P971" i="5"/>
  <c r="P972" i="5"/>
  <c r="P973" i="5"/>
  <c r="P983" i="5"/>
  <c r="P984" i="5"/>
  <c r="P985" i="5"/>
  <c r="P987" i="5"/>
  <c r="P988" i="5"/>
  <c r="P989" i="5"/>
  <c r="P999" i="5"/>
  <c r="P1000" i="5"/>
  <c r="P1001" i="5"/>
  <c r="P1003" i="5"/>
  <c r="P1004" i="5"/>
  <c r="P1005" i="5"/>
  <c r="P1015" i="5"/>
  <c r="P1016" i="5"/>
  <c r="P1017" i="5"/>
  <c r="P1019" i="5"/>
  <c r="P1020" i="5"/>
  <c r="P1021" i="5"/>
  <c r="BR26" i="24"/>
  <c r="BS26" i="24"/>
  <c r="BT26" i="24"/>
  <c r="BR27" i="24"/>
  <c r="BS27" i="24"/>
  <c r="BT27" i="24"/>
  <c r="BR28" i="24"/>
  <c r="BS28" i="24"/>
  <c r="BT28" i="24"/>
  <c r="BR29" i="24"/>
  <c r="BS29" i="24"/>
  <c r="BT29" i="24"/>
  <c r="BR30" i="24"/>
  <c r="BS30" i="24"/>
  <c r="BT30" i="24"/>
  <c r="BR31" i="24"/>
  <c r="BS31" i="24"/>
  <c r="BT31" i="24"/>
  <c r="BR32" i="24"/>
  <c r="BS32" i="24"/>
  <c r="BT32" i="24"/>
  <c r="BR33" i="24"/>
  <c r="BS33" i="24"/>
  <c r="BT33" i="24"/>
  <c r="BR34" i="24"/>
  <c r="BS34" i="24"/>
  <c r="BT34" i="24"/>
  <c r="BR35" i="24"/>
  <c r="BS35" i="24"/>
  <c r="BT35" i="24"/>
  <c r="BR36" i="24"/>
  <c r="BS36" i="24"/>
  <c r="BT36" i="24"/>
  <c r="BR37" i="24"/>
  <c r="BS37" i="24"/>
  <c r="BT37" i="24"/>
  <c r="BR38" i="24"/>
  <c r="BS38" i="24"/>
  <c r="BT38" i="24"/>
  <c r="BR39" i="24"/>
  <c r="BS39" i="24"/>
  <c r="BT39" i="24"/>
  <c r="BR40" i="24"/>
  <c r="BS40" i="24"/>
  <c r="BT40" i="24"/>
  <c r="BR41" i="24"/>
  <c r="BS41" i="24"/>
  <c r="BT41" i="24"/>
  <c r="BR42" i="24"/>
  <c r="BS42" i="24"/>
  <c r="BT42" i="24"/>
  <c r="BR43" i="24"/>
  <c r="BS43" i="24"/>
  <c r="BT43" i="24"/>
  <c r="BR44" i="24"/>
  <c r="BS44" i="24"/>
  <c r="BT44" i="24"/>
  <c r="BR45" i="24"/>
  <c r="BS45" i="24"/>
  <c r="BT45" i="24"/>
  <c r="BR46" i="24"/>
  <c r="BS46" i="24"/>
  <c r="BT46" i="24"/>
  <c r="BR47" i="24"/>
  <c r="BS47" i="24"/>
  <c r="BT47" i="24"/>
  <c r="BR48" i="24"/>
  <c r="BS48" i="24"/>
  <c r="BT48" i="24"/>
  <c r="BR49" i="24"/>
  <c r="BS49" i="24"/>
  <c r="BT49" i="24"/>
  <c r="BR50" i="24"/>
  <c r="BS50" i="24"/>
  <c r="BT50" i="24"/>
  <c r="BR51" i="24"/>
  <c r="BS51" i="24"/>
  <c r="BT51" i="24"/>
  <c r="BR52" i="24"/>
  <c r="BS52" i="24"/>
  <c r="BT52" i="24"/>
  <c r="BR53" i="24"/>
  <c r="BS53" i="24"/>
  <c r="BT53" i="24"/>
  <c r="BR54" i="24"/>
  <c r="BS54" i="24"/>
  <c r="BT54" i="24"/>
  <c r="BR55" i="24"/>
  <c r="BS55" i="24"/>
  <c r="BT55" i="24"/>
  <c r="BR56" i="24"/>
  <c r="BS56" i="24"/>
  <c r="BT56" i="24"/>
  <c r="BR57" i="24"/>
  <c r="BS57" i="24"/>
  <c r="BT57" i="24"/>
  <c r="BR58" i="24"/>
  <c r="BS58" i="24"/>
  <c r="BT58" i="24"/>
  <c r="BR59" i="24"/>
  <c r="BS59" i="24"/>
  <c r="BT59" i="24"/>
  <c r="BR60" i="24"/>
  <c r="BS60" i="24"/>
  <c r="BT60" i="24"/>
  <c r="BR61" i="24"/>
  <c r="BS61" i="24"/>
  <c r="BT61" i="24"/>
  <c r="BR62" i="24"/>
  <c r="BS62" i="24"/>
  <c r="BT62" i="24"/>
  <c r="BR63" i="24"/>
  <c r="BS63" i="24"/>
  <c r="BT63" i="24"/>
  <c r="BR64" i="24"/>
  <c r="BS64" i="24"/>
  <c r="BT64" i="24"/>
  <c r="BR65" i="24"/>
  <c r="BS65" i="24"/>
  <c r="BT65" i="24"/>
  <c r="BR66" i="24"/>
  <c r="BS66" i="24"/>
  <c r="BT66" i="24"/>
  <c r="BR67" i="24"/>
  <c r="BS67" i="24"/>
  <c r="BT67" i="24"/>
  <c r="BR68" i="24"/>
  <c r="BS68" i="24"/>
  <c r="BT68" i="24"/>
  <c r="BR69" i="24"/>
  <c r="BS69" i="24"/>
  <c r="BT69" i="24"/>
  <c r="BR70" i="24"/>
  <c r="BS70" i="24"/>
  <c r="BT70" i="24"/>
  <c r="BR71" i="24"/>
  <c r="BS71" i="24"/>
  <c r="BT71" i="24"/>
  <c r="BR72" i="24"/>
  <c r="BS72" i="24"/>
  <c r="BT72" i="24"/>
  <c r="BR73" i="24"/>
  <c r="BS73" i="24"/>
  <c r="BT73" i="24"/>
  <c r="BR74" i="24"/>
  <c r="BS74" i="24"/>
  <c r="BT74" i="24"/>
  <c r="BR75" i="24"/>
  <c r="BS75" i="24"/>
  <c r="BT75" i="24"/>
  <c r="BR76" i="24"/>
  <c r="BS76" i="24"/>
  <c r="BT76" i="24"/>
  <c r="BR77" i="24"/>
  <c r="BS77" i="24"/>
  <c r="BT77" i="24"/>
  <c r="BR78" i="24"/>
  <c r="BS78" i="24"/>
  <c r="BT78" i="24"/>
  <c r="BR79" i="24"/>
  <c r="BS79" i="24"/>
  <c r="BT79" i="24"/>
  <c r="BR80" i="24"/>
  <c r="BS80" i="24"/>
  <c r="BT80" i="24"/>
  <c r="BR81" i="24"/>
  <c r="BS81" i="24"/>
  <c r="BT81" i="24"/>
  <c r="BR82" i="24"/>
  <c r="BS82" i="24"/>
  <c r="BT82" i="24"/>
  <c r="BR83" i="24"/>
  <c r="BS83" i="24"/>
  <c r="BT83" i="24"/>
  <c r="BR84" i="24"/>
  <c r="BS84" i="24"/>
  <c r="BT84" i="24"/>
  <c r="BR85" i="24"/>
  <c r="BS85" i="24"/>
  <c r="BT85" i="24"/>
  <c r="BR86" i="24"/>
  <c r="BS86" i="24"/>
  <c r="BT86" i="24"/>
  <c r="BR87" i="24"/>
  <c r="BS87" i="24"/>
  <c r="BT87" i="24"/>
  <c r="BR88" i="24"/>
  <c r="BS88" i="24"/>
  <c r="BT88" i="24"/>
  <c r="BR89" i="24"/>
  <c r="BS89" i="24"/>
  <c r="BT89" i="24"/>
  <c r="BR90" i="24"/>
  <c r="BS90" i="24"/>
  <c r="BT90" i="24"/>
  <c r="BR91" i="24"/>
  <c r="BS91" i="24"/>
  <c r="BT91" i="24"/>
  <c r="BR92" i="24"/>
  <c r="BS92" i="24"/>
  <c r="BT92" i="24"/>
  <c r="BR93" i="24"/>
  <c r="BS93" i="24"/>
  <c r="BT93" i="24"/>
  <c r="BR94" i="24"/>
  <c r="BS94" i="24"/>
  <c r="BT94" i="24"/>
  <c r="BR95" i="24"/>
  <c r="BS95" i="24"/>
  <c r="BT95" i="24"/>
  <c r="BR96" i="24"/>
  <c r="BS96" i="24"/>
  <c r="BT96" i="24"/>
  <c r="BR97" i="24"/>
  <c r="BS97" i="24"/>
  <c r="BT97" i="24"/>
  <c r="BR98" i="24"/>
  <c r="BS98" i="24"/>
  <c r="BT98" i="24"/>
  <c r="BR99" i="24"/>
  <c r="BS99" i="24"/>
  <c r="BT99" i="24"/>
  <c r="BR100" i="24"/>
  <c r="BS100" i="24"/>
  <c r="BT100" i="24"/>
  <c r="BR101" i="24"/>
  <c r="BS101" i="24"/>
  <c r="BT101" i="24"/>
  <c r="BR102" i="24"/>
  <c r="BS102" i="24"/>
  <c r="BT102" i="24"/>
  <c r="BR103" i="24"/>
  <c r="BS103" i="24"/>
  <c r="BT103" i="24"/>
  <c r="BR104" i="24"/>
  <c r="BS104" i="24"/>
  <c r="BT104" i="24"/>
  <c r="BR105" i="24"/>
  <c r="BS105" i="24"/>
  <c r="BT105" i="24"/>
  <c r="BR106" i="24"/>
  <c r="BS106" i="24"/>
  <c r="BT106" i="24"/>
  <c r="BR107" i="24"/>
  <c r="BS107" i="24"/>
  <c r="BT107" i="24"/>
  <c r="BR108" i="24"/>
  <c r="BS108" i="24"/>
  <c r="BT108" i="24"/>
  <c r="BR109" i="24"/>
  <c r="BS109" i="24"/>
  <c r="BT109" i="24"/>
  <c r="BR110" i="24"/>
  <c r="BS110" i="24"/>
  <c r="BT110" i="24"/>
  <c r="BR111" i="24"/>
  <c r="BS111" i="24"/>
  <c r="BT111" i="24"/>
  <c r="BR112" i="24"/>
  <c r="BS112" i="24"/>
  <c r="BT112" i="24"/>
  <c r="BR113" i="24"/>
  <c r="BS113" i="24"/>
  <c r="BT113" i="24"/>
  <c r="BR114" i="24"/>
  <c r="BS114" i="24"/>
  <c r="BT114" i="24"/>
  <c r="BR115" i="24"/>
  <c r="BS115" i="24"/>
  <c r="BT115" i="24"/>
  <c r="BR116" i="24"/>
  <c r="BS116" i="24"/>
  <c r="BT116" i="24"/>
  <c r="BR117" i="24"/>
  <c r="BS117" i="24"/>
  <c r="BT117" i="24"/>
  <c r="BR118" i="24"/>
  <c r="BS118" i="24"/>
  <c r="BT118" i="24"/>
  <c r="BR119" i="24"/>
  <c r="BS119" i="24"/>
  <c r="BT119" i="24"/>
  <c r="BR120" i="24"/>
  <c r="BS120" i="24"/>
  <c r="BT120" i="24"/>
  <c r="BR121" i="24"/>
  <c r="BS121" i="24"/>
  <c r="BT121" i="24"/>
  <c r="BR122" i="24"/>
  <c r="BS122" i="24"/>
  <c r="BT122" i="24"/>
  <c r="BR123" i="24"/>
  <c r="BS123" i="24"/>
  <c r="BT123" i="24"/>
  <c r="BR124" i="24"/>
  <c r="BS124" i="24"/>
  <c r="BT124" i="24"/>
  <c r="BR125" i="24"/>
  <c r="BS125" i="24"/>
  <c r="BT125" i="24"/>
  <c r="BR126" i="24"/>
  <c r="BS126" i="24"/>
  <c r="BT126" i="24"/>
  <c r="BR127" i="24"/>
  <c r="BS127" i="24"/>
  <c r="BT127" i="24"/>
  <c r="BR128" i="24"/>
  <c r="BS128" i="24"/>
  <c r="BT128" i="24"/>
  <c r="BR129" i="24"/>
  <c r="BS129" i="24"/>
  <c r="BT129" i="24"/>
  <c r="BR130" i="24"/>
  <c r="BS130" i="24"/>
  <c r="BT130" i="24"/>
  <c r="BR131" i="24"/>
  <c r="BS131" i="24"/>
  <c r="BT131" i="24"/>
  <c r="BR132" i="24"/>
  <c r="BS132" i="24"/>
  <c r="BT132" i="24"/>
  <c r="BR133" i="24"/>
  <c r="BS133" i="24"/>
  <c r="BT133" i="24"/>
  <c r="BR134" i="24"/>
  <c r="BS134" i="24"/>
  <c r="BT134" i="24"/>
  <c r="BR135" i="24"/>
  <c r="BS135" i="24"/>
  <c r="BT135" i="24"/>
  <c r="BR136" i="24"/>
  <c r="BS136" i="24"/>
  <c r="BT136" i="24"/>
  <c r="BR137" i="24"/>
  <c r="BS137" i="24"/>
  <c r="BT137" i="24"/>
  <c r="BR138" i="24"/>
  <c r="BS138" i="24"/>
  <c r="BT138" i="24"/>
  <c r="BR139" i="24"/>
  <c r="BS139" i="24"/>
  <c r="BT139" i="24"/>
  <c r="BR140" i="24"/>
  <c r="BS140" i="24"/>
  <c r="BT140" i="24"/>
  <c r="BR141" i="24"/>
  <c r="BS141" i="24"/>
  <c r="BT141" i="24"/>
  <c r="BR142" i="24"/>
  <c r="BS142" i="24"/>
  <c r="BT142" i="24"/>
  <c r="BR143" i="24"/>
  <c r="BS143" i="24"/>
  <c r="BT143" i="24"/>
  <c r="BR144" i="24"/>
  <c r="BS144" i="24"/>
  <c r="BT144" i="24"/>
  <c r="BR145" i="24"/>
  <c r="BS145" i="24"/>
  <c r="BT145" i="24"/>
  <c r="BR146" i="24"/>
  <c r="BS146" i="24"/>
  <c r="BT146" i="24"/>
  <c r="BR147" i="24"/>
  <c r="BS147" i="24"/>
  <c r="BT147" i="24"/>
  <c r="BR148" i="24"/>
  <c r="BS148" i="24"/>
  <c r="BT148" i="24"/>
  <c r="BR149" i="24"/>
  <c r="BS149" i="24"/>
  <c r="BT149" i="24"/>
  <c r="BR150" i="24"/>
  <c r="BS150" i="24"/>
  <c r="BT150" i="24"/>
  <c r="BR151" i="24"/>
  <c r="BS151" i="24"/>
  <c r="BT151" i="24"/>
  <c r="BR152" i="24"/>
  <c r="BS152" i="24"/>
  <c r="BT152" i="24"/>
  <c r="BR153" i="24"/>
  <c r="BS153" i="24"/>
  <c r="BT153" i="24"/>
  <c r="BR154" i="24"/>
  <c r="BS154" i="24"/>
  <c r="BT154" i="24"/>
  <c r="BR155" i="24"/>
  <c r="BS155" i="24"/>
  <c r="BT155" i="24"/>
  <c r="BR156" i="24"/>
  <c r="BS156" i="24"/>
  <c r="BT156" i="24"/>
  <c r="BR157" i="24"/>
  <c r="BS157" i="24"/>
  <c r="BT157" i="24"/>
  <c r="BR158" i="24"/>
  <c r="BS158" i="24"/>
  <c r="BT158" i="24"/>
  <c r="BR159" i="24"/>
  <c r="BS159" i="24"/>
  <c r="BT159" i="24"/>
  <c r="BR160" i="24"/>
  <c r="BS160" i="24"/>
  <c r="BT160" i="24"/>
  <c r="BR161" i="24"/>
  <c r="BS161" i="24"/>
  <c r="BT161" i="24"/>
  <c r="BR162" i="24"/>
  <c r="BS162" i="24"/>
  <c r="BT162" i="24"/>
  <c r="BR163" i="24"/>
  <c r="BS163" i="24"/>
  <c r="BT163" i="24"/>
  <c r="BR164" i="24"/>
  <c r="BS164" i="24"/>
  <c r="BT164" i="24"/>
  <c r="BR165" i="24"/>
  <c r="BS165" i="24"/>
  <c r="BT165" i="24"/>
  <c r="BR166" i="24"/>
  <c r="BS166" i="24"/>
  <c r="BT166" i="24"/>
  <c r="BR167" i="24"/>
  <c r="BS167" i="24"/>
  <c r="BT167" i="24"/>
  <c r="BR168" i="24"/>
  <c r="BS168" i="24"/>
  <c r="BT168" i="24"/>
  <c r="BR169" i="24"/>
  <c r="BS169" i="24"/>
  <c r="BT169" i="24"/>
  <c r="BR170" i="24"/>
  <c r="BS170" i="24"/>
  <c r="BT170" i="24"/>
  <c r="BR171" i="24"/>
  <c r="BS171" i="24"/>
  <c r="BT171" i="24"/>
  <c r="BR172" i="24"/>
  <c r="BS172" i="24"/>
  <c r="BT172" i="24"/>
  <c r="BR173" i="24"/>
  <c r="BS173" i="24"/>
  <c r="BT173" i="24"/>
  <c r="BR174" i="24"/>
  <c r="BS174" i="24"/>
  <c r="BT174" i="24"/>
  <c r="BR175" i="24"/>
  <c r="BS175" i="24"/>
  <c r="BT175" i="24"/>
  <c r="BR176" i="24"/>
  <c r="BS176" i="24"/>
  <c r="BT176" i="24"/>
  <c r="BR177" i="24"/>
  <c r="BS177" i="24"/>
  <c r="BT177" i="24"/>
  <c r="BR178" i="24"/>
  <c r="BS178" i="24"/>
  <c r="BT178" i="24"/>
  <c r="BR179" i="24"/>
  <c r="BS179" i="24"/>
  <c r="BT179" i="24"/>
  <c r="BR180" i="24"/>
  <c r="BS180" i="24"/>
  <c r="BT180" i="24"/>
  <c r="BR181" i="24"/>
  <c r="BS181" i="24"/>
  <c r="BT181" i="24"/>
  <c r="BR182" i="24"/>
  <c r="BS182" i="24"/>
  <c r="BT182" i="24"/>
  <c r="BR183" i="24"/>
  <c r="BS183" i="24"/>
  <c r="BT183" i="24"/>
  <c r="BR184" i="24"/>
  <c r="BS184" i="24"/>
  <c r="BT184" i="24"/>
  <c r="BR185" i="24"/>
  <c r="BS185" i="24"/>
  <c r="BT185" i="24"/>
  <c r="BR186" i="24"/>
  <c r="BS186" i="24"/>
  <c r="BT186" i="24"/>
  <c r="BR187" i="24"/>
  <c r="BS187" i="24"/>
  <c r="BT187" i="24"/>
  <c r="BR188" i="24"/>
  <c r="BS188" i="24"/>
  <c r="BT188" i="24"/>
  <c r="BR189" i="24"/>
  <c r="BS189" i="24"/>
  <c r="BT189" i="24"/>
  <c r="BR190" i="24"/>
  <c r="BS190" i="24"/>
  <c r="BT190" i="24"/>
  <c r="BR191" i="24"/>
  <c r="BS191" i="24"/>
  <c r="BT191" i="24"/>
  <c r="BR192" i="24"/>
  <c r="BS192" i="24"/>
  <c r="BT192" i="24"/>
  <c r="BR193" i="24"/>
  <c r="BS193" i="24"/>
  <c r="BT193" i="24"/>
  <c r="BR194" i="24"/>
  <c r="BS194" i="24"/>
  <c r="BT194" i="24"/>
  <c r="BR195" i="24"/>
  <c r="BS195" i="24"/>
  <c r="BT195" i="24"/>
  <c r="BR196" i="24"/>
  <c r="BS196" i="24"/>
  <c r="BT196" i="24"/>
  <c r="BR197" i="24"/>
  <c r="BS197" i="24"/>
  <c r="BT197" i="24"/>
  <c r="BR198" i="24"/>
  <c r="BS198" i="24"/>
  <c r="BT198" i="24"/>
  <c r="BR199" i="24"/>
  <c r="BS199" i="24"/>
  <c r="BT199" i="24"/>
  <c r="BR200" i="24"/>
  <c r="BS200" i="24"/>
  <c r="BT200" i="24"/>
  <c r="BR201" i="24"/>
  <c r="BS201" i="24"/>
  <c r="BT201" i="24"/>
  <c r="BR202" i="24"/>
  <c r="BS202" i="24"/>
  <c r="BT202" i="24"/>
  <c r="BR203" i="24"/>
  <c r="BS203" i="24"/>
  <c r="BT203" i="24"/>
  <c r="BR204" i="24"/>
  <c r="BS204" i="24"/>
  <c r="BT204" i="24"/>
  <c r="BR205" i="24"/>
  <c r="BS205" i="24"/>
  <c r="BT205" i="24"/>
  <c r="BR206" i="24"/>
  <c r="BS206" i="24"/>
  <c r="BT206" i="24"/>
  <c r="BR207" i="24"/>
  <c r="BS207" i="24"/>
  <c r="BT207" i="24"/>
  <c r="BR208" i="24"/>
  <c r="BS208" i="24"/>
  <c r="BT208" i="24"/>
  <c r="BR209" i="24"/>
  <c r="BS209" i="24"/>
  <c r="BT209" i="24"/>
  <c r="BR210" i="24"/>
  <c r="BS210" i="24"/>
  <c r="BT210" i="24"/>
  <c r="BR211" i="24"/>
  <c r="BS211" i="24"/>
  <c r="BT211" i="24"/>
  <c r="BR212" i="24"/>
  <c r="BS212" i="24"/>
  <c r="BT212" i="24"/>
  <c r="BR213" i="24"/>
  <c r="BS213" i="24"/>
  <c r="BT213" i="24"/>
  <c r="BR214" i="24"/>
  <c r="BS214" i="24"/>
  <c r="BT214" i="24"/>
  <c r="BR215" i="24"/>
  <c r="BS215" i="24"/>
  <c r="BT215" i="24"/>
  <c r="BR216" i="24"/>
  <c r="BS216" i="24"/>
  <c r="BT216" i="24"/>
  <c r="BR217" i="24"/>
  <c r="BS217" i="24"/>
  <c r="BT217" i="24"/>
  <c r="BR218" i="24"/>
  <c r="BS218" i="24"/>
  <c r="BT218" i="24"/>
  <c r="BR219" i="24"/>
  <c r="BS219" i="24"/>
  <c r="BT219" i="24"/>
  <c r="BR220" i="24"/>
  <c r="BS220" i="24"/>
  <c r="BT220" i="24"/>
  <c r="BR221" i="24"/>
  <c r="BS221" i="24"/>
  <c r="BT221" i="24"/>
  <c r="BR222" i="24"/>
  <c r="BS222" i="24"/>
  <c r="BT222" i="24"/>
  <c r="BR223" i="24"/>
  <c r="BS223" i="24"/>
  <c r="BT223" i="24"/>
  <c r="BR224" i="24"/>
  <c r="BS224" i="24"/>
  <c r="BT224" i="24"/>
  <c r="BR225" i="24"/>
  <c r="BS225" i="24"/>
  <c r="BT225" i="24"/>
  <c r="BR226" i="24"/>
  <c r="BS226" i="24"/>
  <c r="BT226" i="24"/>
  <c r="BR227" i="24"/>
  <c r="BS227" i="24"/>
  <c r="BT227" i="24"/>
  <c r="BR228" i="24"/>
  <c r="BS228" i="24"/>
  <c r="BT228" i="24"/>
  <c r="BR229" i="24"/>
  <c r="BS229" i="24"/>
  <c r="BT229" i="24"/>
  <c r="BR230" i="24"/>
  <c r="BS230" i="24"/>
  <c r="BT230" i="24"/>
  <c r="BR231" i="24"/>
  <c r="BS231" i="24"/>
  <c r="BT231" i="24"/>
  <c r="BR232" i="24"/>
  <c r="BS232" i="24"/>
  <c r="BT232" i="24"/>
  <c r="BR233" i="24"/>
  <c r="BS233" i="24"/>
  <c r="BT233" i="24"/>
  <c r="BR234" i="24"/>
  <c r="BS234" i="24"/>
  <c r="BT234" i="24"/>
  <c r="BR235" i="24"/>
  <c r="BS235" i="24"/>
  <c r="BT235" i="24"/>
  <c r="BR236" i="24"/>
  <c r="BS236" i="24"/>
  <c r="BT236" i="24"/>
  <c r="BR237" i="24"/>
  <c r="BS237" i="24"/>
  <c r="BT237" i="24"/>
  <c r="BR238" i="24"/>
  <c r="BS238" i="24"/>
  <c r="BT238" i="24"/>
  <c r="BR239" i="24"/>
  <c r="BS239" i="24"/>
  <c r="BT239" i="24"/>
  <c r="BR240" i="24"/>
  <c r="BS240" i="24"/>
  <c r="BT240" i="24"/>
  <c r="BR241" i="24"/>
  <c r="BS241" i="24"/>
  <c r="BT241" i="24"/>
  <c r="BR242" i="24"/>
  <c r="BS242" i="24"/>
  <c r="BT242" i="24"/>
  <c r="BR243" i="24"/>
  <c r="BS243" i="24"/>
  <c r="BT243" i="24"/>
  <c r="BR244" i="24"/>
  <c r="BS244" i="24"/>
  <c r="BT244" i="24"/>
  <c r="BR245" i="24"/>
  <c r="BS245" i="24"/>
  <c r="BT245" i="24"/>
  <c r="BR246" i="24"/>
  <c r="BS246" i="24"/>
  <c r="BT246" i="24"/>
  <c r="BR247" i="24"/>
  <c r="BS247" i="24"/>
  <c r="BT247" i="24"/>
  <c r="BR248" i="24"/>
  <c r="BS248" i="24"/>
  <c r="BT248" i="24"/>
  <c r="BR249" i="24"/>
  <c r="BS249" i="24"/>
  <c r="BT249" i="24"/>
  <c r="BR250" i="24"/>
  <c r="BS250" i="24"/>
  <c r="BT250" i="24"/>
  <c r="BR251" i="24"/>
  <c r="BS251" i="24"/>
  <c r="BT251" i="24"/>
  <c r="BR252" i="24"/>
  <c r="BS252" i="24"/>
  <c r="BT252" i="24"/>
  <c r="BR253" i="24"/>
  <c r="BS253" i="24"/>
  <c r="BT253" i="24"/>
  <c r="BR254" i="24"/>
  <c r="BS254" i="24"/>
  <c r="BT254" i="24"/>
  <c r="BR255" i="24"/>
  <c r="BS255" i="24"/>
  <c r="BT255" i="24"/>
  <c r="BR256" i="24"/>
  <c r="BS256" i="24"/>
  <c r="BT256" i="24"/>
  <c r="BR257" i="24"/>
  <c r="BS257" i="24"/>
  <c r="BT257" i="24"/>
  <c r="BR258" i="24"/>
  <c r="BS258" i="24"/>
  <c r="BT258" i="24"/>
  <c r="BR259" i="24"/>
  <c r="BS259" i="24"/>
  <c r="BT259" i="24"/>
  <c r="BR260" i="24"/>
  <c r="BS260" i="24"/>
  <c r="BT260" i="24"/>
  <c r="BR261" i="24"/>
  <c r="BS261" i="24"/>
  <c r="BT261" i="24"/>
  <c r="BR262" i="24"/>
  <c r="BS262" i="24"/>
  <c r="BT262" i="24"/>
  <c r="BR263" i="24"/>
  <c r="BS263" i="24"/>
  <c r="BT263" i="24"/>
  <c r="BR264" i="24"/>
  <c r="BS264" i="24"/>
  <c r="BT264" i="24"/>
  <c r="BR265" i="24"/>
  <c r="BS265" i="24"/>
  <c r="BT265" i="24"/>
  <c r="BR266" i="24"/>
  <c r="BS266" i="24"/>
  <c r="BT266" i="24"/>
  <c r="BR267" i="24"/>
  <c r="BS267" i="24"/>
  <c r="BT267" i="24"/>
  <c r="BR268" i="24"/>
  <c r="BS268" i="24"/>
  <c r="BT268" i="24"/>
  <c r="BR269" i="24"/>
  <c r="BS269" i="24"/>
  <c r="BT269" i="24"/>
  <c r="BR270" i="24"/>
  <c r="BS270" i="24"/>
  <c r="BT270" i="24"/>
  <c r="BR271" i="24"/>
  <c r="BS271" i="24"/>
  <c r="BT271" i="24"/>
  <c r="BR272" i="24"/>
  <c r="BS272" i="24"/>
  <c r="BT272" i="24"/>
  <c r="BR273" i="24"/>
  <c r="BS273" i="24"/>
  <c r="BT273" i="24"/>
  <c r="BR274" i="24"/>
  <c r="BS274" i="24"/>
  <c r="BT274" i="24"/>
  <c r="BR275" i="24"/>
  <c r="BS275" i="24"/>
  <c r="BT275" i="24"/>
  <c r="BR276" i="24"/>
  <c r="BS276" i="24"/>
  <c r="BT276" i="24"/>
  <c r="BR277" i="24"/>
  <c r="BS277" i="24"/>
  <c r="BT277" i="24"/>
  <c r="BR278" i="24"/>
  <c r="BS278" i="24"/>
  <c r="BT278" i="24"/>
  <c r="BR279" i="24"/>
  <c r="BS279" i="24"/>
  <c r="BT279" i="24"/>
  <c r="BR280" i="24"/>
  <c r="BS280" i="24"/>
  <c r="BT280" i="24"/>
  <c r="BR281" i="24"/>
  <c r="BS281" i="24"/>
  <c r="BT281" i="24"/>
  <c r="BR282" i="24"/>
  <c r="BS282" i="24"/>
  <c r="BT282" i="24"/>
  <c r="BR283" i="24"/>
  <c r="BS283" i="24"/>
  <c r="BT283" i="24"/>
  <c r="BR284" i="24"/>
  <c r="BS284" i="24"/>
  <c r="BT284" i="24"/>
  <c r="BR285" i="24"/>
  <c r="BS285" i="24"/>
  <c r="BT285" i="24"/>
  <c r="BR286" i="24"/>
  <c r="BS286" i="24"/>
  <c r="BT286" i="24"/>
  <c r="BR287" i="24"/>
  <c r="BS287" i="24"/>
  <c r="BT287" i="24"/>
  <c r="BR288" i="24"/>
  <c r="BS288" i="24"/>
  <c r="BT288" i="24"/>
  <c r="BR289" i="24"/>
  <c r="BS289" i="24"/>
  <c r="BT289" i="24"/>
  <c r="BR290" i="24"/>
  <c r="BS290" i="24"/>
  <c r="BT290" i="24"/>
  <c r="BR291" i="24"/>
  <c r="BS291" i="24"/>
  <c r="BT291" i="24"/>
  <c r="BR292" i="24"/>
  <c r="BS292" i="24"/>
  <c r="BT292" i="24"/>
  <c r="BR293" i="24"/>
  <c r="BS293" i="24"/>
  <c r="BT293" i="24"/>
  <c r="BR294" i="24"/>
  <c r="BS294" i="24"/>
  <c r="BT294" i="24"/>
  <c r="BR295" i="24"/>
  <c r="BS295" i="24"/>
  <c r="BT295" i="24"/>
  <c r="BR296" i="24"/>
  <c r="BS296" i="24"/>
  <c r="BT296" i="24"/>
  <c r="BR297" i="24"/>
  <c r="BS297" i="24"/>
  <c r="BT297" i="24"/>
  <c r="BR298" i="24"/>
  <c r="BS298" i="24"/>
  <c r="BT298" i="24"/>
  <c r="BR299" i="24"/>
  <c r="BS299" i="24"/>
  <c r="BT299" i="24"/>
  <c r="BR300" i="24"/>
  <c r="BS300" i="24"/>
  <c r="BT300" i="24"/>
  <c r="BR301" i="24"/>
  <c r="BS301" i="24"/>
  <c r="BT301" i="24"/>
  <c r="BR302" i="24"/>
  <c r="BS302" i="24"/>
  <c r="BT302" i="24"/>
  <c r="BR303" i="24"/>
  <c r="BS303" i="24"/>
  <c r="BT303" i="24"/>
  <c r="BR304" i="24"/>
  <c r="BS304" i="24"/>
  <c r="BT304" i="24"/>
  <c r="BR305" i="24"/>
  <c r="BS305" i="24"/>
  <c r="BT305" i="24"/>
  <c r="BR306" i="24"/>
  <c r="BS306" i="24"/>
  <c r="BT306" i="24"/>
  <c r="BR307" i="24"/>
  <c r="BS307" i="24"/>
  <c r="BT307" i="24"/>
  <c r="BR308" i="24"/>
  <c r="BS308" i="24"/>
  <c r="BT308" i="24"/>
  <c r="BR309" i="24"/>
  <c r="BS309" i="24"/>
  <c r="BT309" i="24"/>
  <c r="BR310" i="24"/>
  <c r="BS310" i="24"/>
  <c r="BT310" i="24"/>
  <c r="BR311" i="24"/>
  <c r="BS311" i="24"/>
  <c r="BT311" i="24"/>
  <c r="BR312" i="24"/>
  <c r="BS312" i="24"/>
  <c r="BT312" i="24"/>
  <c r="BR313" i="24"/>
  <c r="BS313" i="24"/>
  <c r="BT313" i="24"/>
  <c r="BR314" i="24"/>
  <c r="BS314" i="24"/>
  <c r="BT314" i="24"/>
  <c r="BR315" i="24"/>
  <c r="BS315" i="24"/>
  <c r="BT315" i="24"/>
  <c r="BR316" i="24"/>
  <c r="BS316" i="24"/>
  <c r="BT316" i="24"/>
  <c r="BR317" i="24"/>
  <c r="BS317" i="24"/>
  <c r="BT317" i="24"/>
  <c r="BR318" i="24"/>
  <c r="BS318" i="24"/>
  <c r="BT318" i="24"/>
  <c r="BR319" i="24"/>
  <c r="BS319" i="24"/>
  <c r="BT319" i="24"/>
  <c r="BR320" i="24"/>
  <c r="BS320" i="24"/>
  <c r="BT320" i="24"/>
  <c r="BR321" i="24"/>
  <c r="BS321" i="24"/>
  <c r="BT321" i="24"/>
  <c r="BR322" i="24"/>
  <c r="BS322" i="24"/>
  <c r="BT322" i="24"/>
  <c r="BR323" i="24"/>
  <c r="BS323" i="24"/>
  <c r="BT323" i="24"/>
  <c r="BR324" i="24"/>
  <c r="BS324" i="24"/>
  <c r="BT324" i="24"/>
  <c r="BR325" i="24"/>
  <c r="BS325" i="24"/>
  <c r="BT325" i="24"/>
  <c r="BR326" i="24"/>
  <c r="BS326" i="24"/>
  <c r="BT326" i="24"/>
  <c r="BR327" i="24"/>
  <c r="BS327" i="24"/>
  <c r="BT327" i="24"/>
  <c r="BR328" i="24"/>
  <c r="BS328" i="24"/>
  <c r="BT328" i="24"/>
  <c r="BR329" i="24"/>
  <c r="BS329" i="24"/>
  <c r="BT329" i="24"/>
  <c r="BR330" i="24"/>
  <c r="BS330" i="24"/>
  <c r="BT330" i="24"/>
  <c r="BR331" i="24"/>
  <c r="BS331" i="24"/>
  <c r="BT331" i="24"/>
  <c r="BR332" i="24"/>
  <c r="BS332" i="24"/>
  <c r="BT332" i="24"/>
  <c r="BR333" i="24"/>
  <c r="BS333" i="24"/>
  <c r="BT333" i="24"/>
  <c r="BR334" i="24"/>
  <c r="BS334" i="24"/>
  <c r="BT334" i="24"/>
  <c r="BR335" i="24"/>
  <c r="BS335" i="24"/>
  <c r="BT335" i="24"/>
  <c r="BR336" i="24"/>
  <c r="BS336" i="24"/>
  <c r="BT336" i="24"/>
  <c r="BR337" i="24"/>
  <c r="BS337" i="24"/>
  <c r="BT337" i="24"/>
  <c r="BR338" i="24"/>
  <c r="BS338" i="24"/>
  <c r="BT338" i="24"/>
  <c r="BR339" i="24"/>
  <c r="BS339" i="24"/>
  <c r="BT339" i="24"/>
  <c r="BR340" i="24"/>
  <c r="BS340" i="24"/>
  <c r="BT340" i="24"/>
  <c r="BR341" i="24"/>
  <c r="BS341" i="24"/>
  <c r="BT341" i="24"/>
  <c r="BR342" i="24"/>
  <c r="BS342" i="24"/>
  <c r="BT342" i="24"/>
  <c r="BR343" i="24"/>
  <c r="BS343" i="24"/>
  <c r="BT343" i="24"/>
  <c r="BR344" i="24"/>
  <c r="BS344" i="24"/>
  <c r="BT344" i="24"/>
  <c r="BR345" i="24"/>
  <c r="BS345" i="24"/>
  <c r="BT345" i="24"/>
  <c r="BR346" i="24"/>
  <c r="BS346" i="24"/>
  <c r="BT346" i="24"/>
  <c r="BR347" i="24"/>
  <c r="BS347" i="24"/>
  <c r="BT347" i="24"/>
  <c r="BR348" i="24"/>
  <c r="BS348" i="24"/>
  <c r="BT348" i="24"/>
  <c r="BR349" i="24"/>
  <c r="BS349" i="24"/>
  <c r="BT349" i="24"/>
  <c r="BR350" i="24"/>
  <c r="BS350" i="24"/>
  <c r="BT350" i="24"/>
  <c r="BR351" i="24"/>
  <c r="BS351" i="24"/>
  <c r="BT351" i="24"/>
  <c r="BR352" i="24"/>
  <c r="BS352" i="24"/>
  <c r="BT352" i="24"/>
  <c r="BR353" i="24"/>
  <c r="BS353" i="24"/>
  <c r="BT353" i="24"/>
  <c r="BR354" i="24"/>
  <c r="BS354" i="24"/>
  <c r="BT354" i="24"/>
  <c r="BR355" i="24"/>
  <c r="BS355" i="24"/>
  <c r="BT355" i="24"/>
  <c r="BR356" i="24"/>
  <c r="BS356" i="24"/>
  <c r="BT356" i="24"/>
  <c r="BR357" i="24"/>
  <c r="BS357" i="24"/>
  <c r="BT357" i="24"/>
  <c r="BR358" i="24"/>
  <c r="BS358" i="24"/>
  <c r="BT358" i="24"/>
  <c r="BR359" i="24"/>
  <c r="BS359" i="24"/>
  <c r="BT359" i="24"/>
  <c r="BR360" i="24"/>
  <c r="BS360" i="24"/>
  <c r="BT360" i="24"/>
  <c r="BR361" i="24"/>
  <c r="BS361" i="24"/>
  <c r="BT361" i="24"/>
  <c r="BR362" i="24"/>
  <c r="BS362" i="24"/>
  <c r="BT362" i="24"/>
  <c r="BR363" i="24"/>
  <c r="BS363" i="24"/>
  <c r="BT363" i="24"/>
  <c r="BR364" i="24"/>
  <c r="BS364" i="24"/>
  <c r="BT364" i="24"/>
  <c r="BR365" i="24"/>
  <c r="BS365" i="24"/>
  <c r="BT365" i="24"/>
  <c r="BR366" i="24"/>
  <c r="BS366" i="24"/>
  <c r="BT366" i="24"/>
  <c r="BR367" i="24"/>
  <c r="BS367" i="24"/>
  <c r="BT367" i="24"/>
  <c r="BR368" i="24"/>
  <c r="BS368" i="24"/>
  <c r="BT368" i="24"/>
  <c r="BR369" i="24"/>
  <c r="BS369" i="24"/>
  <c r="BT369" i="24"/>
  <c r="BR370" i="24"/>
  <c r="BS370" i="24"/>
  <c r="BT370" i="24"/>
  <c r="BR371" i="24"/>
  <c r="BS371" i="24"/>
  <c r="BT371" i="24"/>
  <c r="BR372" i="24"/>
  <c r="BS372" i="24"/>
  <c r="BT372" i="24"/>
  <c r="BR373" i="24"/>
  <c r="BS373" i="24"/>
  <c r="BT373" i="24"/>
  <c r="BR374" i="24"/>
  <c r="BS374" i="24"/>
  <c r="BT374" i="24"/>
  <c r="BR375" i="24"/>
  <c r="BS375" i="24"/>
  <c r="BT375" i="24"/>
  <c r="BR376" i="24"/>
  <c r="BS376" i="24"/>
  <c r="BT376" i="24"/>
  <c r="BR377" i="24"/>
  <c r="BS377" i="24"/>
  <c r="BT377" i="24"/>
  <c r="BR378" i="24"/>
  <c r="BS378" i="24"/>
  <c r="BT378" i="24"/>
  <c r="BR379" i="24"/>
  <c r="BS379" i="24"/>
  <c r="BT379" i="24"/>
  <c r="BR380" i="24"/>
  <c r="BS380" i="24"/>
  <c r="BT380" i="24"/>
  <c r="BR381" i="24"/>
  <c r="BS381" i="24"/>
  <c r="BT381" i="24"/>
  <c r="BR382" i="24"/>
  <c r="BS382" i="24"/>
  <c r="BT382" i="24"/>
  <c r="BR383" i="24"/>
  <c r="BS383" i="24"/>
  <c r="BT383" i="24"/>
  <c r="BR384" i="24"/>
  <c r="BS384" i="24"/>
  <c r="BT384" i="24"/>
  <c r="BR385" i="24"/>
  <c r="BS385" i="24"/>
  <c r="BT385" i="24"/>
  <c r="BR386" i="24"/>
  <c r="BS386" i="24"/>
  <c r="BT386" i="24"/>
  <c r="BR387" i="24"/>
  <c r="BS387" i="24"/>
  <c r="BT387" i="24"/>
  <c r="BR388" i="24"/>
  <c r="BS388" i="24"/>
  <c r="BT388" i="24"/>
  <c r="BR389" i="24"/>
  <c r="BS389" i="24"/>
  <c r="BT389" i="24"/>
  <c r="BR390" i="24"/>
  <c r="BS390" i="24"/>
  <c r="BT390" i="24"/>
  <c r="BR391" i="24"/>
  <c r="BS391" i="24"/>
  <c r="BT391" i="24"/>
  <c r="BR392" i="24"/>
  <c r="BS392" i="24"/>
  <c r="BT392" i="24"/>
  <c r="BR393" i="24"/>
  <c r="BS393" i="24"/>
  <c r="BT393" i="24"/>
  <c r="BR394" i="24"/>
  <c r="BS394" i="24"/>
  <c r="BT394" i="24"/>
  <c r="BR395" i="24"/>
  <c r="BS395" i="24"/>
  <c r="BT395" i="24"/>
  <c r="BR396" i="24"/>
  <c r="BS396" i="24"/>
  <c r="BT396" i="24"/>
  <c r="BR397" i="24"/>
  <c r="BS397" i="24"/>
  <c r="BT397" i="24"/>
  <c r="BR398" i="24"/>
  <c r="BS398" i="24"/>
  <c r="BT398" i="24"/>
  <c r="BR399" i="24"/>
  <c r="BS399" i="24"/>
  <c r="BT399" i="24"/>
  <c r="BR400" i="24"/>
  <c r="BS400" i="24"/>
  <c r="BT400" i="24"/>
  <c r="BR401" i="24"/>
  <c r="BS401" i="24"/>
  <c r="BT401" i="24"/>
  <c r="BR402" i="24"/>
  <c r="BS402" i="24"/>
  <c r="BT402" i="24"/>
  <c r="BR403" i="24"/>
  <c r="BS403" i="24"/>
  <c r="BT403" i="24"/>
  <c r="BR404" i="24"/>
  <c r="BS404" i="24"/>
  <c r="BT404" i="24"/>
  <c r="BR405" i="24"/>
  <c r="BS405" i="24"/>
  <c r="BT405" i="24"/>
  <c r="BR406" i="24"/>
  <c r="BS406" i="24"/>
  <c r="BT406" i="24"/>
  <c r="BR407" i="24"/>
  <c r="BS407" i="24"/>
  <c r="BT407" i="24"/>
  <c r="BR408" i="24"/>
  <c r="BS408" i="24"/>
  <c r="BT408" i="24"/>
  <c r="BR409" i="24"/>
  <c r="BS409" i="24"/>
  <c r="BT409" i="24"/>
  <c r="BR410" i="24"/>
  <c r="BS410" i="24"/>
  <c r="BT410" i="24"/>
  <c r="BR411" i="24"/>
  <c r="BS411" i="24"/>
  <c r="BT411" i="24"/>
  <c r="BR412" i="24"/>
  <c r="BS412" i="24"/>
  <c r="BT412" i="24"/>
  <c r="BR413" i="24"/>
  <c r="BS413" i="24"/>
  <c r="BT413" i="24"/>
  <c r="BR414" i="24"/>
  <c r="BS414" i="24"/>
  <c r="BT414" i="24"/>
  <c r="BR415" i="24"/>
  <c r="BS415" i="24"/>
  <c r="BT415" i="24"/>
  <c r="BR416" i="24"/>
  <c r="BS416" i="24"/>
  <c r="BT416" i="24"/>
  <c r="BR417" i="24"/>
  <c r="BS417" i="24"/>
  <c r="BT417" i="24"/>
  <c r="BR418" i="24"/>
  <c r="BS418" i="24"/>
  <c r="BT418" i="24"/>
  <c r="BR419" i="24"/>
  <c r="BS419" i="24"/>
  <c r="BT419" i="24"/>
  <c r="BR420" i="24"/>
  <c r="BS420" i="24"/>
  <c r="BT420" i="24"/>
  <c r="BR421" i="24"/>
  <c r="BS421" i="24"/>
  <c r="BT421" i="24"/>
  <c r="BR422" i="24"/>
  <c r="BS422" i="24"/>
  <c r="BT422" i="24"/>
  <c r="BR423" i="24"/>
  <c r="BS423" i="24"/>
  <c r="BT423" i="24"/>
  <c r="BR424" i="24"/>
  <c r="BS424" i="24"/>
  <c r="BT424" i="24"/>
  <c r="BR425" i="24"/>
  <c r="BS425" i="24"/>
  <c r="BT425" i="24"/>
  <c r="BR426" i="24"/>
  <c r="BS426" i="24"/>
  <c r="BT426" i="24"/>
  <c r="BR427" i="24"/>
  <c r="BS427" i="24"/>
  <c r="BT427" i="24"/>
  <c r="BR428" i="24"/>
  <c r="BS428" i="24"/>
  <c r="BT428" i="24"/>
  <c r="BR429" i="24"/>
  <c r="BS429" i="24"/>
  <c r="BT429" i="24"/>
  <c r="BR430" i="24"/>
  <c r="BS430" i="24"/>
  <c r="BT430" i="24"/>
  <c r="BR431" i="24"/>
  <c r="BS431" i="24"/>
  <c r="BT431" i="24"/>
  <c r="BR432" i="24"/>
  <c r="BS432" i="24"/>
  <c r="BT432" i="24"/>
  <c r="BR433" i="24"/>
  <c r="BS433" i="24"/>
  <c r="BT433" i="24"/>
  <c r="BR434" i="24"/>
  <c r="BS434" i="24"/>
  <c r="BT434" i="24"/>
  <c r="BR435" i="24"/>
  <c r="BS435" i="24"/>
  <c r="BT435" i="24"/>
  <c r="BR436" i="24"/>
  <c r="BS436" i="24"/>
  <c r="BT436" i="24"/>
  <c r="BR437" i="24"/>
  <c r="BS437" i="24"/>
  <c r="BT437" i="24"/>
  <c r="BR438" i="24"/>
  <c r="BS438" i="24"/>
  <c r="BT438" i="24"/>
  <c r="BR439" i="24"/>
  <c r="BS439" i="24"/>
  <c r="BT439" i="24"/>
  <c r="BR440" i="24"/>
  <c r="BS440" i="24"/>
  <c r="BT440" i="24"/>
  <c r="BR441" i="24"/>
  <c r="BS441" i="24"/>
  <c r="BT441" i="24"/>
  <c r="BR442" i="24"/>
  <c r="BS442" i="24"/>
  <c r="BT442" i="24"/>
  <c r="BR443" i="24"/>
  <c r="BS443" i="24"/>
  <c r="BT443" i="24"/>
  <c r="BR444" i="24"/>
  <c r="BS444" i="24"/>
  <c r="BT444" i="24"/>
  <c r="BR445" i="24"/>
  <c r="BS445" i="24"/>
  <c r="BT445" i="24"/>
  <c r="BR446" i="24"/>
  <c r="BS446" i="24"/>
  <c r="BT446" i="24"/>
  <c r="BR447" i="24"/>
  <c r="BS447" i="24"/>
  <c r="BT447" i="24"/>
  <c r="BR448" i="24"/>
  <c r="BS448" i="24"/>
  <c r="BT448" i="24"/>
  <c r="BR449" i="24"/>
  <c r="BS449" i="24"/>
  <c r="BT449" i="24"/>
  <c r="BR450" i="24"/>
  <c r="BS450" i="24"/>
  <c r="BT450" i="24"/>
  <c r="BR451" i="24"/>
  <c r="BS451" i="24"/>
  <c r="BT451" i="24"/>
  <c r="BR452" i="24"/>
  <c r="BS452" i="24"/>
  <c r="BT452" i="24"/>
  <c r="BR453" i="24"/>
  <c r="BS453" i="24"/>
  <c r="BT453" i="24"/>
  <c r="BR454" i="24"/>
  <c r="BS454" i="24"/>
  <c r="BT454" i="24"/>
  <c r="BR455" i="24"/>
  <c r="BS455" i="24"/>
  <c r="BT455" i="24"/>
  <c r="BR456" i="24"/>
  <c r="BS456" i="24"/>
  <c r="BT456" i="24"/>
  <c r="BR457" i="24"/>
  <c r="BS457" i="24"/>
  <c r="BT457" i="24"/>
  <c r="BR458" i="24"/>
  <c r="BS458" i="24"/>
  <c r="BT458" i="24"/>
  <c r="BR459" i="24"/>
  <c r="BS459" i="24"/>
  <c r="BT459" i="24"/>
  <c r="BR460" i="24"/>
  <c r="BS460" i="24"/>
  <c r="BT460" i="24"/>
  <c r="BR461" i="24"/>
  <c r="BS461" i="24"/>
  <c r="BT461" i="24"/>
  <c r="BR462" i="24"/>
  <c r="BS462" i="24"/>
  <c r="BT462" i="24"/>
  <c r="BR463" i="24"/>
  <c r="BS463" i="24"/>
  <c r="BT463" i="24"/>
  <c r="BR464" i="24"/>
  <c r="BS464" i="24"/>
  <c r="BT464" i="24"/>
  <c r="BR465" i="24"/>
  <c r="BS465" i="24"/>
  <c r="BT465" i="24"/>
  <c r="BR466" i="24"/>
  <c r="BS466" i="24"/>
  <c r="BT466" i="24"/>
  <c r="BR467" i="24"/>
  <c r="BS467" i="24"/>
  <c r="BT467" i="24"/>
  <c r="BR468" i="24"/>
  <c r="BS468" i="24"/>
  <c r="BT468" i="24"/>
  <c r="BR469" i="24"/>
  <c r="BS469" i="24"/>
  <c r="BT469" i="24"/>
  <c r="BR470" i="24"/>
  <c r="BS470" i="24"/>
  <c r="BT470" i="24"/>
  <c r="BR471" i="24"/>
  <c r="BS471" i="24"/>
  <c r="BT471" i="24"/>
  <c r="BR472" i="24"/>
  <c r="BS472" i="24"/>
  <c r="BT472" i="24"/>
  <c r="BR473" i="24"/>
  <c r="BS473" i="24"/>
  <c r="BT473" i="24"/>
  <c r="BR474" i="24"/>
  <c r="BS474" i="24"/>
  <c r="BT474" i="24"/>
  <c r="BR475" i="24"/>
  <c r="BS475" i="24"/>
  <c r="BT475" i="24"/>
  <c r="BR476" i="24"/>
  <c r="BS476" i="24"/>
  <c r="BT476" i="24"/>
  <c r="BR477" i="24"/>
  <c r="BS477" i="24"/>
  <c r="BT477" i="24"/>
  <c r="BR478" i="24"/>
  <c r="BS478" i="24"/>
  <c r="BT478" i="24"/>
  <c r="BR479" i="24"/>
  <c r="BS479" i="24"/>
  <c r="BT479" i="24"/>
  <c r="BR480" i="24"/>
  <c r="BS480" i="24"/>
  <c r="BT480" i="24"/>
  <c r="BR481" i="24"/>
  <c r="BS481" i="24"/>
  <c r="BT481" i="24"/>
  <c r="BR482" i="24"/>
  <c r="BS482" i="24"/>
  <c r="BT482" i="24"/>
  <c r="BR483" i="24"/>
  <c r="BS483" i="24"/>
  <c r="BT483" i="24"/>
  <c r="BR484" i="24"/>
  <c r="BS484" i="24"/>
  <c r="BT484" i="24"/>
  <c r="BR485" i="24"/>
  <c r="BS485" i="24"/>
  <c r="BT485" i="24"/>
  <c r="BR486" i="24"/>
  <c r="BS486" i="24"/>
  <c r="BT486" i="24"/>
  <c r="BR487" i="24"/>
  <c r="BS487" i="24"/>
  <c r="BT487" i="24"/>
  <c r="BR488" i="24"/>
  <c r="BS488" i="24"/>
  <c r="BT488" i="24"/>
  <c r="BR489" i="24"/>
  <c r="BS489" i="24"/>
  <c r="BT489" i="24"/>
  <c r="BR490" i="24"/>
  <c r="BS490" i="24"/>
  <c r="BT490" i="24"/>
  <c r="BR491" i="24"/>
  <c r="BS491" i="24"/>
  <c r="BT491" i="24"/>
  <c r="BR492" i="24"/>
  <c r="BS492" i="24"/>
  <c r="BT492" i="24"/>
  <c r="BR493" i="24"/>
  <c r="BS493" i="24"/>
  <c r="BT493" i="24"/>
  <c r="BR494" i="24"/>
  <c r="BS494" i="24"/>
  <c r="BT494" i="24"/>
  <c r="BR495" i="24"/>
  <c r="BS495" i="24"/>
  <c r="BT495" i="24"/>
  <c r="BR496" i="24"/>
  <c r="BS496" i="24"/>
  <c r="BT496" i="24"/>
  <c r="BR497" i="24"/>
  <c r="BS497" i="24"/>
  <c r="BT497" i="24"/>
  <c r="BR498" i="24"/>
  <c r="BS498" i="24"/>
  <c r="BT498" i="24"/>
  <c r="BR499" i="24"/>
  <c r="BS499" i="24"/>
  <c r="BT499" i="24"/>
  <c r="BR500" i="24"/>
  <c r="BS500" i="24"/>
  <c r="BT500" i="24"/>
  <c r="BR501" i="24"/>
  <c r="BS501" i="24"/>
  <c r="BT501" i="24"/>
  <c r="BR502" i="24"/>
  <c r="BS502" i="24"/>
  <c r="BT502" i="24"/>
  <c r="BR503" i="24"/>
  <c r="BS503" i="24"/>
  <c r="BT503" i="24"/>
  <c r="BR504" i="24"/>
  <c r="BS504" i="24"/>
  <c r="BT504" i="24"/>
  <c r="BR505" i="24"/>
  <c r="BS505" i="24"/>
  <c r="BT505" i="24"/>
  <c r="BR506" i="24"/>
  <c r="BS506" i="24"/>
  <c r="BT506" i="24"/>
  <c r="BR507" i="24"/>
  <c r="BS507" i="24"/>
  <c r="BT507" i="24"/>
  <c r="BR508" i="24"/>
  <c r="BS508" i="24"/>
  <c r="BT508" i="24"/>
  <c r="BR509" i="24"/>
  <c r="BS509" i="24"/>
  <c r="BT509" i="24"/>
  <c r="BR510" i="24"/>
  <c r="BS510" i="24"/>
  <c r="BT510" i="24"/>
  <c r="BR511" i="24"/>
  <c r="BS511" i="24"/>
  <c r="BT511" i="24"/>
  <c r="BR512" i="24"/>
  <c r="BS512" i="24"/>
  <c r="BT512" i="24"/>
  <c r="BR513" i="24"/>
  <c r="BS513" i="24"/>
  <c r="BT513" i="24"/>
  <c r="BR514" i="24"/>
  <c r="BS514" i="24"/>
  <c r="BT514" i="24"/>
  <c r="BR515" i="24"/>
  <c r="BS515" i="24"/>
  <c r="BT515" i="24"/>
  <c r="BR516" i="24"/>
  <c r="BS516" i="24"/>
  <c r="BT516" i="24"/>
  <c r="BR517" i="24"/>
  <c r="BS517" i="24"/>
  <c r="BT517" i="24"/>
  <c r="BR518" i="24"/>
  <c r="BS518" i="24"/>
  <c r="BT518" i="24"/>
  <c r="BR519" i="24"/>
  <c r="BS519" i="24"/>
  <c r="BT519" i="24"/>
  <c r="BR520" i="24"/>
  <c r="BS520" i="24"/>
  <c r="BT520" i="24"/>
  <c r="BR521" i="24"/>
  <c r="BS521" i="24"/>
  <c r="BT521" i="24"/>
  <c r="BR522" i="24"/>
  <c r="BS522" i="24"/>
  <c r="BT522" i="24"/>
  <c r="BR523" i="24"/>
  <c r="BS523" i="24"/>
  <c r="BT523" i="24"/>
  <c r="BR524" i="24"/>
  <c r="BS524" i="24"/>
  <c r="BT524" i="24"/>
  <c r="C178" i="8" l="1"/>
  <c r="BW26" i="24"/>
  <c r="C174" i="8"/>
  <c r="AL21" i="26"/>
  <c r="C182" i="8" s="1"/>
  <c r="T27" i="23"/>
  <c r="W28" i="14"/>
  <c r="W27" i="14"/>
  <c r="P23" i="5"/>
  <c r="P24" i="5"/>
  <c r="H124" i="22"/>
  <c r="H115" i="22"/>
  <c r="C84" i="8" l="1"/>
  <c r="C64" i="8"/>
  <c r="C16" i="8"/>
  <c r="BT25" i="24"/>
  <c r="BS25" i="24"/>
  <c r="BS24" i="24" s="1"/>
  <c r="BR25" i="24"/>
  <c r="BT24" i="24" l="1"/>
  <c r="BR24" i="24"/>
  <c r="C160" i="8"/>
  <c r="O272" i="26" l="1"/>
  <c r="P272" i="26"/>
  <c r="Q272" i="26"/>
  <c r="R272" i="26"/>
  <c r="O273" i="26"/>
  <c r="O274" i="26" s="1"/>
  <c r="P273" i="26"/>
  <c r="P274" i="26" s="1"/>
  <c r="Q273" i="26"/>
  <c r="Q274" i="26" s="1"/>
  <c r="R273" i="26"/>
  <c r="R274" i="26" s="1"/>
  <c r="N273" i="26"/>
  <c r="N272" i="26"/>
  <c r="N274" i="26" l="1"/>
  <c r="J23" i="27" l="1"/>
  <c r="H23" i="27"/>
  <c r="F23" i="27"/>
  <c r="D23" i="27"/>
  <c r="B23" i="27"/>
  <c r="M22" i="27" l="1"/>
  <c r="C1025" i="25"/>
  <c r="B527" i="24" l="1"/>
  <c r="BB26" i="24" l="1"/>
  <c r="BC26" i="24"/>
  <c r="BD26" i="24"/>
  <c r="BE26" i="24"/>
  <c r="BF26" i="24"/>
  <c r="BG26" i="24"/>
  <c r="BH26" i="24"/>
  <c r="BI26" i="24"/>
  <c r="BJ26" i="24"/>
  <c r="BK26" i="24"/>
  <c r="BL26" i="24"/>
  <c r="BM26" i="24"/>
  <c r="BP26" i="24"/>
  <c r="BQ26" i="24"/>
  <c r="BB27" i="24"/>
  <c r="BC27" i="24"/>
  <c r="BD27" i="24"/>
  <c r="BE27" i="24"/>
  <c r="BF27" i="24"/>
  <c r="BG27" i="24"/>
  <c r="BH27" i="24"/>
  <c r="BI27" i="24"/>
  <c r="BJ27" i="24"/>
  <c r="BK27" i="24"/>
  <c r="BL27" i="24"/>
  <c r="BP27" i="24"/>
  <c r="BQ27" i="24"/>
  <c r="BB28" i="24"/>
  <c r="BC28" i="24"/>
  <c r="BD28" i="24"/>
  <c r="BE28" i="24"/>
  <c r="BF28" i="24"/>
  <c r="BG28" i="24"/>
  <c r="BH28" i="24"/>
  <c r="BI28" i="24"/>
  <c r="BJ28" i="24"/>
  <c r="BK28" i="24"/>
  <c r="BL28" i="24"/>
  <c r="BP28" i="24"/>
  <c r="BQ28" i="24"/>
  <c r="BB29" i="24"/>
  <c r="BC29" i="24"/>
  <c r="BD29" i="24"/>
  <c r="BE29" i="24"/>
  <c r="BF29" i="24"/>
  <c r="BG29" i="24"/>
  <c r="BH29" i="24"/>
  <c r="BI29" i="24"/>
  <c r="BJ29" i="24"/>
  <c r="BK29" i="24"/>
  <c r="BL29" i="24"/>
  <c r="BP29" i="24"/>
  <c r="BQ29" i="24"/>
  <c r="BB30" i="24"/>
  <c r="BC30" i="24"/>
  <c r="BD30" i="24"/>
  <c r="BE30" i="24"/>
  <c r="BF30" i="24"/>
  <c r="BG30" i="24"/>
  <c r="BH30" i="24"/>
  <c r="BI30" i="24"/>
  <c r="BJ30" i="24"/>
  <c r="BK30" i="24"/>
  <c r="BL30" i="24"/>
  <c r="BP30" i="24"/>
  <c r="BQ30" i="24"/>
  <c r="BB31" i="24"/>
  <c r="BC31" i="24"/>
  <c r="BD31" i="24"/>
  <c r="BE31" i="24"/>
  <c r="BF31" i="24"/>
  <c r="BG31" i="24"/>
  <c r="BH31" i="24"/>
  <c r="BI31" i="24"/>
  <c r="BJ31" i="24"/>
  <c r="BK31" i="24"/>
  <c r="BL31" i="24"/>
  <c r="BP31" i="24"/>
  <c r="BQ31" i="24"/>
  <c r="BB32" i="24"/>
  <c r="BC32" i="24"/>
  <c r="BD32" i="24"/>
  <c r="BE32" i="24"/>
  <c r="BF32" i="24"/>
  <c r="BG32" i="24"/>
  <c r="BH32" i="24"/>
  <c r="BI32" i="24"/>
  <c r="BJ32" i="24"/>
  <c r="BK32" i="24"/>
  <c r="BL32" i="24"/>
  <c r="BP32" i="24"/>
  <c r="BQ32" i="24"/>
  <c r="BB33" i="24"/>
  <c r="BC33" i="24"/>
  <c r="BD33" i="24"/>
  <c r="BE33" i="24"/>
  <c r="BF33" i="24"/>
  <c r="BG33" i="24"/>
  <c r="BM33" i="24" s="1"/>
  <c r="BH33" i="24"/>
  <c r="BI33" i="24"/>
  <c r="BJ33" i="24"/>
  <c r="BK33" i="24"/>
  <c r="BL33" i="24"/>
  <c r="BP33" i="24"/>
  <c r="BQ33" i="24"/>
  <c r="BB34" i="24"/>
  <c r="BC34" i="24"/>
  <c r="BD34" i="24"/>
  <c r="BE34" i="24"/>
  <c r="BF34" i="24"/>
  <c r="BG34" i="24"/>
  <c r="BH34" i="24"/>
  <c r="BI34" i="24"/>
  <c r="BJ34" i="24"/>
  <c r="BK34" i="24"/>
  <c r="BL34" i="24"/>
  <c r="BP34" i="24"/>
  <c r="BQ34" i="24"/>
  <c r="BB35" i="24"/>
  <c r="BM35" i="24" s="1"/>
  <c r="BC35" i="24"/>
  <c r="BD35" i="24"/>
  <c r="BE35" i="24"/>
  <c r="BF35" i="24"/>
  <c r="BG35" i="24"/>
  <c r="BH35" i="24"/>
  <c r="BI35" i="24"/>
  <c r="BJ35" i="24"/>
  <c r="BK35" i="24"/>
  <c r="BL35" i="24"/>
  <c r="BP35" i="24"/>
  <c r="BQ35" i="24"/>
  <c r="BB36" i="24"/>
  <c r="BC36" i="24"/>
  <c r="BD36" i="24"/>
  <c r="BE36" i="24"/>
  <c r="BF36" i="24"/>
  <c r="BG36" i="24"/>
  <c r="BH36" i="24"/>
  <c r="BI36" i="24"/>
  <c r="BJ36" i="24"/>
  <c r="BK36" i="24"/>
  <c r="BL36" i="24"/>
  <c r="BP36" i="24"/>
  <c r="BQ36" i="24"/>
  <c r="BB37" i="24"/>
  <c r="BC37" i="24"/>
  <c r="BD37" i="24"/>
  <c r="BM37" i="24" s="1"/>
  <c r="BE37" i="24"/>
  <c r="BF37" i="24"/>
  <c r="BG37" i="24"/>
  <c r="BH37" i="24"/>
  <c r="BI37" i="24"/>
  <c r="BJ37" i="24"/>
  <c r="BK37" i="24"/>
  <c r="BL37" i="24"/>
  <c r="BP37" i="24"/>
  <c r="BQ37" i="24"/>
  <c r="BB38" i="24"/>
  <c r="BC38" i="24"/>
  <c r="BD38" i="24"/>
  <c r="BE38" i="24"/>
  <c r="BF38" i="24"/>
  <c r="BG38" i="24"/>
  <c r="BH38" i="24"/>
  <c r="BI38" i="24"/>
  <c r="BJ38" i="24"/>
  <c r="BK38" i="24"/>
  <c r="BL38" i="24"/>
  <c r="BP38" i="24"/>
  <c r="BQ38" i="24"/>
  <c r="BB39" i="24"/>
  <c r="BM39" i="24" s="1"/>
  <c r="BC39" i="24"/>
  <c r="BD39" i="24"/>
  <c r="BE39" i="24"/>
  <c r="BF39" i="24"/>
  <c r="BG39" i="24"/>
  <c r="BH39" i="24"/>
  <c r="BI39" i="24"/>
  <c r="BJ39" i="24"/>
  <c r="BK39" i="24"/>
  <c r="BL39" i="24"/>
  <c r="BP39" i="24"/>
  <c r="BQ39" i="24"/>
  <c r="BB40" i="24"/>
  <c r="BC40" i="24"/>
  <c r="BD40" i="24"/>
  <c r="BE40" i="24"/>
  <c r="BF40" i="24"/>
  <c r="BG40" i="24"/>
  <c r="BH40" i="24"/>
  <c r="BI40" i="24"/>
  <c r="BJ40" i="24"/>
  <c r="BK40" i="24"/>
  <c r="BL40" i="24"/>
  <c r="BP40" i="24"/>
  <c r="BQ40" i="24"/>
  <c r="BB41" i="24"/>
  <c r="BC41" i="24"/>
  <c r="BD41" i="24"/>
  <c r="BE41" i="24"/>
  <c r="BF41" i="24"/>
  <c r="BG41" i="24"/>
  <c r="BH41" i="24"/>
  <c r="BI41" i="24"/>
  <c r="BJ41" i="24"/>
  <c r="BK41" i="24"/>
  <c r="BL41" i="24"/>
  <c r="BP41" i="24"/>
  <c r="BQ41" i="24"/>
  <c r="BB42" i="24"/>
  <c r="BC42" i="24"/>
  <c r="BD42" i="24"/>
  <c r="BE42" i="24"/>
  <c r="BF42" i="24"/>
  <c r="BG42" i="24"/>
  <c r="BH42" i="24"/>
  <c r="BI42" i="24"/>
  <c r="BJ42" i="24"/>
  <c r="BK42" i="24"/>
  <c r="BL42" i="24"/>
  <c r="BP42" i="24"/>
  <c r="BQ42" i="24"/>
  <c r="BB43" i="24"/>
  <c r="BC43" i="24"/>
  <c r="BD43" i="24"/>
  <c r="BE43" i="24"/>
  <c r="BF43" i="24"/>
  <c r="BG43" i="24"/>
  <c r="BH43" i="24"/>
  <c r="BI43" i="24"/>
  <c r="BJ43" i="24"/>
  <c r="BK43" i="24"/>
  <c r="BL43" i="24"/>
  <c r="BP43" i="24"/>
  <c r="BQ43" i="24"/>
  <c r="BB44" i="24"/>
  <c r="BC44" i="24"/>
  <c r="BD44" i="24"/>
  <c r="BE44" i="24"/>
  <c r="BF44" i="24"/>
  <c r="BG44" i="24"/>
  <c r="BH44" i="24"/>
  <c r="BI44" i="24"/>
  <c r="BJ44" i="24"/>
  <c r="BK44" i="24"/>
  <c r="BL44" i="24"/>
  <c r="BP44" i="24"/>
  <c r="BQ44" i="24"/>
  <c r="BB45" i="24"/>
  <c r="BC45" i="24"/>
  <c r="BD45" i="24"/>
  <c r="BE45" i="24"/>
  <c r="BF45" i="24"/>
  <c r="BG45" i="24"/>
  <c r="BH45" i="24"/>
  <c r="BI45" i="24"/>
  <c r="BJ45" i="24"/>
  <c r="BK45" i="24"/>
  <c r="BL45" i="24"/>
  <c r="BP45" i="24"/>
  <c r="BQ45" i="24"/>
  <c r="BB46" i="24"/>
  <c r="BC46" i="24"/>
  <c r="BD46" i="24"/>
  <c r="BE46" i="24"/>
  <c r="BF46" i="24"/>
  <c r="BG46" i="24"/>
  <c r="BH46" i="24"/>
  <c r="BI46" i="24"/>
  <c r="BJ46" i="24"/>
  <c r="BK46" i="24"/>
  <c r="BL46" i="24"/>
  <c r="BP46" i="24"/>
  <c r="BQ46" i="24"/>
  <c r="BB47" i="24"/>
  <c r="BC47" i="24"/>
  <c r="BD47" i="24"/>
  <c r="BE47" i="24"/>
  <c r="BF47" i="24"/>
  <c r="BG47" i="24"/>
  <c r="BH47" i="24"/>
  <c r="BI47" i="24"/>
  <c r="BJ47" i="24"/>
  <c r="BK47" i="24"/>
  <c r="BL47" i="24"/>
  <c r="BP47" i="24"/>
  <c r="BQ47" i="24"/>
  <c r="BB48" i="24"/>
  <c r="BC48" i="24"/>
  <c r="BD48" i="24"/>
  <c r="BE48" i="24"/>
  <c r="BF48" i="24"/>
  <c r="BG48" i="24"/>
  <c r="BH48" i="24"/>
  <c r="BI48" i="24"/>
  <c r="BJ48" i="24"/>
  <c r="BK48" i="24"/>
  <c r="BL48" i="24"/>
  <c r="BP48" i="24"/>
  <c r="BQ48" i="24"/>
  <c r="BB49" i="24"/>
  <c r="BC49" i="24"/>
  <c r="BD49" i="24"/>
  <c r="BE49" i="24"/>
  <c r="BF49" i="24"/>
  <c r="BG49" i="24"/>
  <c r="BH49" i="24"/>
  <c r="BI49" i="24"/>
  <c r="BJ49" i="24"/>
  <c r="BK49" i="24"/>
  <c r="BL49" i="24"/>
  <c r="BP49" i="24"/>
  <c r="BQ49" i="24"/>
  <c r="BB50" i="24"/>
  <c r="BC50" i="24"/>
  <c r="BD50" i="24"/>
  <c r="BE50" i="24"/>
  <c r="BF50" i="24"/>
  <c r="BG50" i="24"/>
  <c r="BH50" i="24"/>
  <c r="BI50" i="24"/>
  <c r="BJ50" i="24"/>
  <c r="BK50" i="24"/>
  <c r="BL50" i="24"/>
  <c r="BP50" i="24"/>
  <c r="BQ50" i="24"/>
  <c r="BB51" i="24"/>
  <c r="BC51" i="24"/>
  <c r="BD51" i="24"/>
  <c r="BE51" i="24"/>
  <c r="BF51" i="24"/>
  <c r="BG51" i="24"/>
  <c r="BH51" i="24"/>
  <c r="BI51" i="24"/>
  <c r="BJ51" i="24"/>
  <c r="BK51" i="24"/>
  <c r="BL51" i="24"/>
  <c r="BP51" i="24"/>
  <c r="BQ51" i="24"/>
  <c r="BB52" i="24"/>
  <c r="BM52" i="24" s="1"/>
  <c r="BC52" i="24"/>
  <c r="BD52" i="24"/>
  <c r="BE52" i="24"/>
  <c r="BF52" i="24"/>
  <c r="BG52" i="24"/>
  <c r="BH52" i="24"/>
  <c r="BI52" i="24"/>
  <c r="BJ52" i="24"/>
  <c r="BK52" i="24"/>
  <c r="BL52" i="24"/>
  <c r="BP52" i="24"/>
  <c r="BQ52" i="24"/>
  <c r="BB53" i="24"/>
  <c r="BC53" i="24"/>
  <c r="BD53" i="24"/>
  <c r="BE53" i="24"/>
  <c r="BF53" i="24"/>
  <c r="BG53" i="24"/>
  <c r="BH53" i="24"/>
  <c r="BI53" i="24"/>
  <c r="BJ53" i="24"/>
  <c r="BK53" i="24"/>
  <c r="BL53" i="24"/>
  <c r="BP53" i="24"/>
  <c r="BQ53" i="24"/>
  <c r="BB54" i="24"/>
  <c r="BC54" i="24"/>
  <c r="BD54" i="24"/>
  <c r="BM54" i="24" s="1"/>
  <c r="BE54" i="24"/>
  <c r="BF54" i="24"/>
  <c r="BG54" i="24"/>
  <c r="BH54" i="24"/>
  <c r="BI54" i="24"/>
  <c r="BJ54" i="24"/>
  <c r="BK54" i="24"/>
  <c r="BL54" i="24"/>
  <c r="BP54" i="24"/>
  <c r="BQ54" i="24"/>
  <c r="BB55" i="24"/>
  <c r="BC55" i="24"/>
  <c r="BD55" i="24"/>
  <c r="BE55" i="24"/>
  <c r="BF55" i="24"/>
  <c r="BG55" i="24"/>
  <c r="BH55" i="24"/>
  <c r="BI55" i="24"/>
  <c r="BJ55" i="24"/>
  <c r="BK55" i="24"/>
  <c r="BL55" i="24"/>
  <c r="BP55" i="24"/>
  <c r="BQ55" i="24"/>
  <c r="BB56" i="24"/>
  <c r="BM56" i="24" s="1"/>
  <c r="BC56" i="24"/>
  <c r="BD56" i="24"/>
  <c r="BE56" i="24"/>
  <c r="BF56" i="24"/>
  <c r="BG56" i="24"/>
  <c r="BH56" i="24"/>
  <c r="BI56" i="24"/>
  <c r="BJ56" i="24"/>
  <c r="BK56" i="24"/>
  <c r="BL56" i="24"/>
  <c r="BP56" i="24"/>
  <c r="BQ56" i="24"/>
  <c r="BB57" i="24"/>
  <c r="BC57" i="24"/>
  <c r="BD57" i="24"/>
  <c r="BE57" i="24"/>
  <c r="BF57" i="24"/>
  <c r="BG57" i="24"/>
  <c r="BH57" i="24"/>
  <c r="BI57" i="24"/>
  <c r="BJ57" i="24"/>
  <c r="BK57" i="24"/>
  <c r="BL57" i="24"/>
  <c r="BP57" i="24"/>
  <c r="BQ57" i="24"/>
  <c r="BB58" i="24"/>
  <c r="BM58" i="24" s="1"/>
  <c r="BC58" i="24"/>
  <c r="BD58" i="24"/>
  <c r="BE58" i="24"/>
  <c r="BF58" i="24"/>
  <c r="BG58" i="24"/>
  <c r="BH58" i="24"/>
  <c r="BI58" i="24"/>
  <c r="BJ58" i="24"/>
  <c r="BK58" i="24"/>
  <c r="BL58" i="24"/>
  <c r="BP58" i="24"/>
  <c r="BQ58" i="24"/>
  <c r="BB59" i="24"/>
  <c r="BC59" i="24"/>
  <c r="BD59" i="24"/>
  <c r="BE59" i="24"/>
  <c r="BF59" i="24"/>
  <c r="BG59" i="24"/>
  <c r="BH59" i="24"/>
  <c r="BI59" i="24"/>
  <c r="BJ59" i="24"/>
  <c r="BK59" i="24"/>
  <c r="BL59" i="24"/>
  <c r="BP59" i="24"/>
  <c r="BQ59" i="24"/>
  <c r="BB60" i="24"/>
  <c r="BC60" i="24"/>
  <c r="BM60" i="24" s="1"/>
  <c r="BD60" i="24"/>
  <c r="BE60" i="24"/>
  <c r="BF60" i="24"/>
  <c r="BG60" i="24"/>
  <c r="BH60" i="24"/>
  <c r="BI60" i="24"/>
  <c r="BJ60" i="24"/>
  <c r="BK60" i="24"/>
  <c r="BL60" i="24"/>
  <c r="BP60" i="24"/>
  <c r="BQ60" i="24"/>
  <c r="BB61" i="24"/>
  <c r="BC61" i="24"/>
  <c r="BD61" i="24"/>
  <c r="BE61" i="24"/>
  <c r="BF61" i="24"/>
  <c r="BG61" i="24"/>
  <c r="BH61" i="24"/>
  <c r="BI61" i="24"/>
  <c r="BJ61" i="24"/>
  <c r="BK61" i="24"/>
  <c r="BL61" i="24"/>
  <c r="BP61" i="24"/>
  <c r="BQ61" i="24"/>
  <c r="BB62" i="24"/>
  <c r="BC62" i="24"/>
  <c r="BD62" i="24"/>
  <c r="BE62" i="24"/>
  <c r="BF62" i="24"/>
  <c r="BG62" i="24"/>
  <c r="BH62" i="24"/>
  <c r="BI62" i="24"/>
  <c r="BJ62" i="24"/>
  <c r="BK62" i="24"/>
  <c r="BL62" i="24"/>
  <c r="BM62" i="24"/>
  <c r="BP62" i="24"/>
  <c r="BQ62" i="24"/>
  <c r="BB63" i="24"/>
  <c r="BC63" i="24"/>
  <c r="BD63" i="24"/>
  <c r="BE63" i="24"/>
  <c r="BF63" i="24"/>
  <c r="BG63" i="24"/>
  <c r="BH63" i="24"/>
  <c r="BI63" i="24"/>
  <c r="BJ63" i="24"/>
  <c r="BK63" i="24"/>
  <c r="BL63" i="24"/>
  <c r="BP63" i="24"/>
  <c r="BQ63" i="24"/>
  <c r="BB64" i="24"/>
  <c r="BC64" i="24"/>
  <c r="BD64" i="24"/>
  <c r="BE64" i="24"/>
  <c r="BF64" i="24"/>
  <c r="BG64" i="24"/>
  <c r="BH64" i="24"/>
  <c r="BI64" i="24"/>
  <c r="BJ64" i="24"/>
  <c r="BK64" i="24"/>
  <c r="BL64" i="24"/>
  <c r="BP64" i="24"/>
  <c r="BQ64" i="24"/>
  <c r="BB65" i="24"/>
  <c r="BC65" i="24"/>
  <c r="BD65" i="24"/>
  <c r="BE65" i="24"/>
  <c r="BF65" i="24"/>
  <c r="BG65" i="24"/>
  <c r="BH65" i="24"/>
  <c r="BI65" i="24"/>
  <c r="BJ65" i="24"/>
  <c r="BK65" i="24"/>
  <c r="BL65" i="24"/>
  <c r="BP65" i="24"/>
  <c r="BQ65" i="24"/>
  <c r="BB66" i="24"/>
  <c r="BC66" i="24"/>
  <c r="BD66" i="24"/>
  <c r="BE66" i="24"/>
  <c r="BF66" i="24"/>
  <c r="BG66" i="24"/>
  <c r="BH66" i="24"/>
  <c r="BI66" i="24"/>
  <c r="BJ66" i="24"/>
  <c r="BK66" i="24"/>
  <c r="BL66" i="24"/>
  <c r="BP66" i="24"/>
  <c r="BQ66" i="24"/>
  <c r="BB67" i="24"/>
  <c r="BC67" i="24"/>
  <c r="BD67" i="24"/>
  <c r="BE67" i="24"/>
  <c r="BF67" i="24"/>
  <c r="BG67" i="24"/>
  <c r="BH67" i="24"/>
  <c r="BI67" i="24"/>
  <c r="BJ67" i="24"/>
  <c r="BK67" i="24"/>
  <c r="BL67" i="24"/>
  <c r="BP67" i="24"/>
  <c r="BQ67" i="24"/>
  <c r="BB68" i="24"/>
  <c r="BC68" i="24"/>
  <c r="BD68" i="24"/>
  <c r="BE68" i="24"/>
  <c r="BF68" i="24"/>
  <c r="BG68" i="24"/>
  <c r="BH68" i="24"/>
  <c r="BI68" i="24"/>
  <c r="BJ68" i="24"/>
  <c r="BK68" i="24"/>
  <c r="BL68" i="24"/>
  <c r="BP68" i="24"/>
  <c r="BQ68" i="24"/>
  <c r="BB69" i="24"/>
  <c r="BM69" i="24" s="1"/>
  <c r="BC69" i="24"/>
  <c r="BD69" i="24"/>
  <c r="BE69" i="24"/>
  <c r="BF69" i="24"/>
  <c r="BG69" i="24"/>
  <c r="BH69" i="24"/>
  <c r="BI69" i="24"/>
  <c r="BJ69" i="24"/>
  <c r="BK69" i="24"/>
  <c r="BL69" i="24"/>
  <c r="BP69" i="24"/>
  <c r="BQ69" i="24"/>
  <c r="BB70" i="24"/>
  <c r="BC70" i="24"/>
  <c r="BD70" i="24"/>
  <c r="BE70" i="24"/>
  <c r="BF70" i="24"/>
  <c r="BG70" i="24"/>
  <c r="BH70" i="24"/>
  <c r="BI70" i="24"/>
  <c r="BJ70" i="24"/>
  <c r="BK70" i="24"/>
  <c r="BL70" i="24"/>
  <c r="BP70" i="24"/>
  <c r="BQ70" i="24"/>
  <c r="BB71" i="24"/>
  <c r="BC71" i="24"/>
  <c r="BD71" i="24"/>
  <c r="BE71" i="24"/>
  <c r="BF71" i="24"/>
  <c r="BG71" i="24"/>
  <c r="BH71" i="24"/>
  <c r="BI71" i="24"/>
  <c r="BJ71" i="24"/>
  <c r="BK71" i="24"/>
  <c r="BL71" i="24"/>
  <c r="BP71" i="24"/>
  <c r="BQ71" i="24"/>
  <c r="BB72" i="24"/>
  <c r="BC72" i="24"/>
  <c r="BD72" i="24"/>
  <c r="BE72" i="24"/>
  <c r="BF72" i="24"/>
  <c r="BG72" i="24"/>
  <c r="BH72" i="24"/>
  <c r="BI72" i="24"/>
  <c r="BJ72" i="24"/>
  <c r="BK72" i="24"/>
  <c r="BL72" i="24"/>
  <c r="BP72" i="24"/>
  <c r="BQ72" i="24"/>
  <c r="BB73" i="24"/>
  <c r="BC73" i="24"/>
  <c r="BD73" i="24"/>
  <c r="BE73" i="24"/>
  <c r="BF73" i="24"/>
  <c r="BG73" i="24"/>
  <c r="BH73" i="24"/>
  <c r="BI73" i="24"/>
  <c r="BJ73" i="24"/>
  <c r="BK73" i="24"/>
  <c r="BL73" i="24"/>
  <c r="BM73" i="24"/>
  <c r="BP73" i="24"/>
  <c r="BQ73" i="24"/>
  <c r="BB74" i="24"/>
  <c r="BC74" i="24"/>
  <c r="BD74" i="24"/>
  <c r="BE74" i="24"/>
  <c r="BF74" i="24"/>
  <c r="BG74" i="24"/>
  <c r="BH74" i="24"/>
  <c r="BI74" i="24"/>
  <c r="BJ74" i="24"/>
  <c r="BK74" i="24"/>
  <c r="BL74" i="24"/>
  <c r="BP74" i="24"/>
  <c r="BQ74" i="24"/>
  <c r="BB75" i="24"/>
  <c r="BM75" i="24" s="1"/>
  <c r="BC75" i="24"/>
  <c r="BD75" i="24"/>
  <c r="BE75" i="24"/>
  <c r="BF75" i="24"/>
  <c r="BG75" i="24"/>
  <c r="BH75" i="24"/>
  <c r="BI75" i="24"/>
  <c r="BJ75" i="24"/>
  <c r="BK75" i="24"/>
  <c r="BL75" i="24"/>
  <c r="BP75" i="24"/>
  <c r="BQ75" i="24"/>
  <c r="BB76" i="24"/>
  <c r="BC76" i="24"/>
  <c r="BD76" i="24"/>
  <c r="BE76" i="24"/>
  <c r="BF76" i="24"/>
  <c r="BG76" i="24"/>
  <c r="BH76" i="24"/>
  <c r="BI76" i="24"/>
  <c r="BJ76" i="24"/>
  <c r="BK76" i="24"/>
  <c r="BL76" i="24"/>
  <c r="BP76" i="24"/>
  <c r="BQ76" i="24"/>
  <c r="BB77" i="24"/>
  <c r="BC77" i="24"/>
  <c r="BD77" i="24"/>
  <c r="BE77" i="24"/>
  <c r="BF77" i="24"/>
  <c r="BG77" i="24"/>
  <c r="BH77" i="24"/>
  <c r="BI77" i="24"/>
  <c r="BJ77" i="24"/>
  <c r="BK77" i="24"/>
  <c r="BL77" i="24"/>
  <c r="BP77" i="24"/>
  <c r="BQ77" i="24"/>
  <c r="BB78" i="24"/>
  <c r="BC78" i="24"/>
  <c r="BD78" i="24"/>
  <c r="BE78" i="24"/>
  <c r="BF78" i="24"/>
  <c r="BG78" i="24"/>
  <c r="BH78" i="24"/>
  <c r="BI78" i="24"/>
  <c r="BJ78" i="24"/>
  <c r="BK78" i="24"/>
  <c r="BL78" i="24"/>
  <c r="BP78" i="24"/>
  <c r="BQ78" i="24"/>
  <c r="BB79" i="24"/>
  <c r="BC79" i="24"/>
  <c r="BD79" i="24"/>
  <c r="BE79" i="24"/>
  <c r="BF79" i="24"/>
  <c r="BG79" i="24"/>
  <c r="BH79" i="24"/>
  <c r="BI79" i="24"/>
  <c r="BJ79" i="24"/>
  <c r="BK79" i="24"/>
  <c r="BL79" i="24"/>
  <c r="BM79" i="24"/>
  <c r="BP79" i="24"/>
  <c r="BQ79" i="24"/>
  <c r="BB80" i="24"/>
  <c r="BC80" i="24"/>
  <c r="BD80" i="24"/>
  <c r="BE80" i="24"/>
  <c r="BF80" i="24"/>
  <c r="BG80" i="24"/>
  <c r="BH80" i="24"/>
  <c r="BI80" i="24"/>
  <c r="BJ80" i="24"/>
  <c r="BK80" i="24"/>
  <c r="BL80" i="24"/>
  <c r="BP80" i="24"/>
  <c r="BQ80" i="24"/>
  <c r="BB81" i="24"/>
  <c r="BM81" i="24" s="1"/>
  <c r="BC81" i="24"/>
  <c r="BD81" i="24"/>
  <c r="BE81" i="24"/>
  <c r="BF81" i="24"/>
  <c r="BG81" i="24"/>
  <c r="BH81" i="24"/>
  <c r="BI81" i="24"/>
  <c r="BJ81" i="24"/>
  <c r="BK81" i="24"/>
  <c r="BL81" i="24"/>
  <c r="BP81" i="24"/>
  <c r="BQ81" i="24"/>
  <c r="BB82" i="24"/>
  <c r="BC82" i="24"/>
  <c r="BD82" i="24"/>
  <c r="BE82" i="24"/>
  <c r="BF82" i="24"/>
  <c r="BG82" i="24"/>
  <c r="BH82" i="24"/>
  <c r="BI82" i="24"/>
  <c r="BJ82" i="24"/>
  <c r="BK82" i="24"/>
  <c r="BL82" i="24"/>
  <c r="BP82" i="24"/>
  <c r="BQ82" i="24"/>
  <c r="BB83" i="24"/>
  <c r="BM83" i="24" s="1"/>
  <c r="BC83" i="24"/>
  <c r="BD83" i="24"/>
  <c r="BE83" i="24"/>
  <c r="BF83" i="24"/>
  <c r="BG83" i="24"/>
  <c r="BH83" i="24"/>
  <c r="BI83" i="24"/>
  <c r="BJ83" i="24"/>
  <c r="BK83" i="24"/>
  <c r="BL83" i="24"/>
  <c r="BP83" i="24"/>
  <c r="BQ83" i="24"/>
  <c r="BB84" i="24"/>
  <c r="BC84" i="24"/>
  <c r="BD84" i="24"/>
  <c r="BE84" i="24"/>
  <c r="BF84" i="24"/>
  <c r="BG84" i="24"/>
  <c r="BH84" i="24"/>
  <c r="BI84" i="24"/>
  <c r="BJ84" i="24"/>
  <c r="BK84" i="24"/>
  <c r="BL84" i="24"/>
  <c r="BP84" i="24"/>
  <c r="BQ84" i="24"/>
  <c r="BB85" i="24"/>
  <c r="BC85" i="24"/>
  <c r="BD85" i="24"/>
  <c r="BE85" i="24"/>
  <c r="BF85" i="24"/>
  <c r="BG85" i="24"/>
  <c r="BH85" i="24"/>
  <c r="BI85" i="24"/>
  <c r="BJ85" i="24"/>
  <c r="BK85" i="24"/>
  <c r="BL85" i="24"/>
  <c r="BP85" i="24"/>
  <c r="BQ85" i="24"/>
  <c r="BB86" i="24"/>
  <c r="BC86" i="24"/>
  <c r="BD86" i="24"/>
  <c r="BE86" i="24"/>
  <c r="BF86" i="24"/>
  <c r="BG86" i="24"/>
  <c r="BH86" i="24"/>
  <c r="BI86" i="24"/>
  <c r="BJ86" i="24"/>
  <c r="BK86" i="24"/>
  <c r="BL86" i="24"/>
  <c r="BP86" i="24"/>
  <c r="BQ86" i="24"/>
  <c r="BB87" i="24"/>
  <c r="BC87" i="24"/>
  <c r="BD87" i="24"/>
  <c r="BE87" i="24"/>
  <c r="BF87" i="24"/>
  <c r="BG87" i="24"/>
  <c r="BH87" i="24"/>
  <c r="BI87" i="24"/>
  <c r="BJ87" i="24"/>
  <c r="BK87" i="24"/>
  <c r="BL87" i="24"/>
  <c r="BP87" i="24"/>
  <c r="BQ87" i="24"/>
  <c r="BB88" i="24"/>
  <c r="BC88" i="24"/>
  <c r="BD88" i="24"/>
  <c r="BE88" i="24"/>
  <c r="BF88" i="24"/>
  <c r="BG88" i="24"/>
  <c r="BH88" i="24"/>
  <c r="BI88" i="24"/>
  <c r="BJ88" i="24"/>
  <c r="BK88" i="24"/>
  <c r="BL88" i="24"/>
  <c r="BP88" i="24"/>
  <c r="BQ88" i="24"/>
  <c r="BB89" i="24"/>
  <c r="BC89" i="24"/>
  <c r="BD89" i="24"/>
  <c r="BE89" i="24"/>
  <c r="BF89" i="24"/>
  <c r="BG89" i="24"/>
  <c r="BH89" i="24"/>
  <c r="BI89" i="24"/>
  <c r="BJ89" i="24"/>
  <c r="BK89" i="24"/>
  <c r="BL89" i="24"/>
  <c r="BP89" i="24"/>
  <c r="BQ89" i="24"/>
  <c r="BB90" i="24"/>
  <c r="BC90" i="24"/>
  <c r="BD90" i="24"/>
  <c r="BE90" i="24"/>
  <c r="BF90" i="24"/>
  <c r="BG90" i="24"/>
  <c r="BH90" i="24"/>
  <c r="BI90" i="24"/>
  <c r="BJ90" i="24"/>
  <c r="BK90" i="24"/>
  <c r="BL90" i="24"/>
  <c r="BP90" i="24"/>
  <c r="BQ90" i="24"/>
  <c r="BB91" i="24"/>
  <c r="BC91" i="24"/>
  <c r="BD91" i="24"/>
  <c r="BE91" i="24"/>
  <c r="BF91" i="24"/>
  <c r="BG91" i="24"/>
  <c r="BH91" i="24"/>
  <c r="BI91" i="24"/>
  <c r="BJ91" i="24"/>
  <c r="BK91" i="24"/>
  <c r="BL91" i="24"/>
  <c r="BP91" i="24"/>
  <c r="BQ91" i="24"/>
  <c r="BB92" i="24"/>
  <c r="BC92" i="24"/>
  <c r="BD92" i="24"/>
  <c r="BE92" i="24"/>
  <c r="BF92" i="24"/>
  <c r="BG92" i="24"/>
  <c r="BH92" i="24"/>
  <c r="BI92" i="24"/>
  <c r="BJ92" i="24"/>
  <c r="BK92" i="24"/>
  <c r="BL92" i="24"/>
  <c r="BP92" i="24"/>
  <c r="BQ92" i="24"/>
  <c r="BB93" i="24"/>
  <c r="BC93" i="24"/>
  <c r="BD93" i="24"/>
  <c r="BE93" i="24"/>
  <c r="BF93" i="24"/>
  <c r="BG93" i="24"/>
  <c r="BH93" i="24"/>
  <c r="BI93" i="24"/>
  <c r="BJ93" i="24"/>
  <c r="BK93" i="24"/>
  <c r="BL93" i="24"/>
  <c r="BP93" i="24"/>
  <c r="BQ93" i="24"/>
  <c r="BB94" i="24"/>
  <c r="BC94" i="24"/>
  <c r="BD94" i="24"/>
  <c r="BE94" i="24"/>
  <c r="BF94" i="24"/>
  <c r="BG94" i="24"/>
  <c r="BH94" i="24"/>
  <c r="BI94" i="24"/>
  <c r="BJ94" i="24"/>
  <c r="BK94" i="24"/>
  <c r="BL94" i="24"/>
  <c r="BP94" i="24"/>
  <c r="BQ94" i="24"/>
  <c r="BB95" i="24"/>
  <c r="BC95" i="24"/>
  <c r="BD95" i="24"/>
  <c r="BE95" i="24"/>
  <c r="BF95" i="24"/>
  <c r="BG95" i="24"/>
  <c r="BH95" i="24"/>
  <c r="BI95" i="24"/>
  <c r="BJ95" i="24"/>
  <c r="BK95" i="24"/>
  <c r="BL95" i="24"/>
  <c r="BP95" i="24"/>
  <c r="BQ95" i="24"/>
  <c r="BB96" i="24"/>
  <c r="BC96" i="24"/>
  <c r="BD96" i="24"/>
  <c r="BE96" i="24"/>
  <c r="BF96" i="24"/>
  <c r="BG96" i="24"/>
  <c r="BH96" i="24"/>
  <c r="BI96" i="24"/>
  <c r="BJ96" i="24"/>
  <c r="BK96" i="24"/>
  <c r="BL96" i="24"/>
  <c r="BP96" i="24"/>
  <c r="BQ96" i="24"/>
  <c r="BB97" i="24"/>
  <c r="BC97" i="24"/>
  <c r="BD97" i="24"/>
  <c r="BE97" i="24"/>
  <c r="BF97" i="24"/>
  <c r="BG97" i="24"/>
  <c r="BH97" i="24"/>
  <c r="BI97" i="24"/>
  <c r="BJ97" i="24"/>
  <c r="BK97" i="24"/>
  <c r="BL97" i="24"/>
  <c r="BP97" i="24"/>
  <c r="BQ97" i="24"/>
  <c r="BB98" i="24"/>
  <c r="BC98" i="24"/>
  <c r="BD98" i="24"/>
  <c r="BE98" i="24"/>
  <c r="BF98" i="24"/>
  <c r="BG98" i="24"/>
  <c r="BH98" i="24"/>
  <c r="BI98" i="24"/>
  <c r="BJ98" i="24"/>
  <c r="BK98" i="24"/>
  <c r="BL98" i="24"/>
  <c r="BP98" i="24"/>
  <c r="BQ98" i="24"/>
  <c r="BB99" i="24"/>
  <c r="BC99" i="24"/>
  <c r="BD99" i="24"/>
  <c r="BE99" i="24"/>
  <c r="BF99" i="24"/>
  <c r="BG99" i="24"/>
  <c r="BH99" i="24"/>
  <c r="BI99" i="24"/>
  <c r="BJ99" i="24"/>
  <c r="BK99" i="24"/>
  <c r="BL99" i="24"/>
  <c r="BP99" i="24"/>
  <c r="BQ99" i="24"/>
  <c r="BB100" i="24"/>
  <c r="BC100" i="24"/>
  <c r="BD100" i="24"/>
  <c r="BE100" i="24"/>
  <c r="BF100" i="24"/>
  <c r="BG100" i="24"/>
  <c r="BH100" i="24"/>
  <c r="BI100" i="24"/>
  <c r="BJ100" i="24"/>
  <c r="BK100" i="24"/>
  <c r="BL100" i="24"/>
  <c r="BP100" i="24"/>
  <c r="BQ100" i="24"/>
  <c r="BB101" i="24"/>
  <c r="BC101" i="24"/>
  <c r="BD101" i="24"/>
  <c r="BE101" i="24"/>
  <c r="BF101" i="24"/>
  <c r="BG101" i="24"/>
  <c r="BH101" i="24"/>
  <c r="BI101" i="24"/>
  <c r="BJ101" i="24"/>
  <c r="BK101" i="24"/>
  <c r="BL101" i="24"/>
  <c r="BP101" i="24"/>
  <c r="BQ101" i="24"/>
  <c r="BB102" i="24"/>
  <c r="BC102" i="24"/>
  <c r="BD102" i="24"/>
  <c r="BE102" i="24"/>
  <c r="BF102" i="24"/>
  <c r="BG102" i="24"/>
  <c r="BH102" i="24"/>
  <c r="BI102" i="24"/>
  <c r="BJ102" i="24"/>
  <c r="BK102" i="24"/>
  <c r="BL102" i="24"/>
  <c r="BP102" i="24"/>
  <c r="BQ102" i="24"/>
  <c r="BB103" i="24"/>
  <c r="BM103" i="24" s="1"/>
  <c r="BC103" i="24"/>
  <c r="BD103" i="24"/>
  <c r="BE103" i="24"/>
  <c r="BF103" i="24"/>
  <c r="BG103" i="24"/>
  <c r="BH103" i="24"/>
  <c r="BI103" i="24"/>
  <c r="BJ103" i="24"/>
  <c r="BK103" i="24"/>
  <c r="BL103" i="24"/>
  <c r="BP103" i="24"/>
  <c r="BQ103" i="24"/>
  <c r="BB104" i="24"/>
  <c r="BC104" i="24"/>
  <c r="BD104" i="24"/>
  <c r="BE104" i="24"/>
  <c r="BF104" i="24"/>
  <c r="BG104" i="24"/>
  <c r="BH104" i="24"/>
  <c r="BI104" i="24"/>
  <c r="BJ104" i="24"/>
  <c r="BK104" i="24"/>
  <c r="BL104" i="24"/>
  <c r="BP104" i="24"/>
  <c r="BQ104" i="24"/>
  <c r="BB105" i="24"/>
  <c r="BC105" i="24"/>
  <c r="BD105" i="24"/>
  <c r="BE105" i="24"/>
  <c r="BF105" i="24"/>
  <c r="BG105" i="24"/>
  <c r="BH105" i="24"/>
  <c r="BI105" i="24"/>
  <c r="BJ105" i="24"/>
  <c r="BK105" i="24"/>
  <c r="BL105" i="24"/>
  <c r="BP105" i="24"/>
  <c r="BQ105" i="24"/>
  <c r="BB106" i="24"/>
  <c r="BC106" i="24"/>
  <c r="BD106" i="24"/>
  <c r="BE106" i="24"/>
  <c r="BF106" i="24"/>
  <c r="BG106" i="24"/>
  <c r="BH106" i="24"/>
  <c r="BI106" i="24"/>
  <c r="BJ106" i="24"/>
  <c r="BK106" i="24"/>
  <c r="BL106" i="24"/>
  <c r="BP106" i="24"/>
  <c r="BQ106" i="24"/>
  <c r="BB107" i="24"/>
  <c r="BC107" i="24"/>
  <c r="BD107" i="24"/>
  <c r="BE107" i="24"/>
  <c r="BF107" i="24"/>
  <c r="BG107" i="24"/>
  <c r="BH107" i="24"/>
  <c r="BI107" i="24"/>
  <c r="BJ107" i="24"/>
  <c r="BK107" i="24"/>
  <c r="BL107" i="24"/>
  <c r="BP107" i="24"/>
  <c r="BQ107" i="24"/>
  <c r="BB108" i="24"/>
  <c r="BC108" i="24"/>
  <c r="BD108" i="24"/>
  <c r="BE108" i="24"/>
  <c r="BF108" i="24"/>
  <c r="BG108" i="24"/>
  <c r="BH108" i="24"/>
  <c r="BI108" i="24"/>
  <c r="BJ108" i="24"/>
  <c r="BK108" i="24"/>
  <c r="BL108" i="24"/>
  <c r="BP108" i="24"/>
  <c r="BQ108" i="24"/>
  <c r="BB109" i="24"/>
  <c r="BC109" i="24"/>
  <c r="BD109" i="24"/>
  <c r="BE109" i="24"/>
  <c r="BF109" i="24"/>
  <c r="BG109" i="24"/>
  <c r="BH109" i="24"/>
  <c r="BI109" i="24"/>
  <c r="BJ109" i="24"/>
  <c r="BK109" i="24"/>
  <c r="BL109" i="24"/>
  <c r="BP109" i="24"/>
  <c r="BQ109" i="24"/>
  <c r="BB110" i="24"/>
  <c r="BC110" i="24"/>
  <c r="BD110" i="24"/>
  <c r="BE110" i="24"/>
  <c r="BF110" i="24"/>
  <c r="BG110" i="24"/>
  <c r="BH110" i="24"/>
  <c r="BI110" i="24"/>
  <c r="BJ110" i="24"/>
  <c r="BK110" i="24"/>
  <c r="BL110" i="24"/>
  <c r="BP110" i="24"/>
  <c r="BQ110" i="24"/>
  <c r="BB111" i="24"/>
  <c r="BC111" i="24"/>
  <c r="BD111" i="24"/>
  <c r="BE111" i="24"/>
  <c r="BF111" i="24"/>
  <c r="BG111" i="24"/>
  <c r="BH111" i="24"/>
  <c r="BI111" i="24"/>
  <c r="BJ111" i="24"/>
  <c r="BK111" i="24"/>
  <c r="BL111" i="24"/>
  <c r="BP111" i="24"/>
  <c r="BQ111" i="24"/>
  <c r="BB112" i="24"/>
  <c r="BC112" i="24"/>
  <c r="BD112" i="24"/>
  <c r="BE112" i="24"/>
  <c r="BF112" i="24"/>
  <c r="BG112" i="24"/>
  <c r="BH112" i="24"/>
  <c r="BI112" i="24"/>
  <c r="BJ112" i="24"/>
  <c r="BK112" i="24"/>
  <c r="BL112" i="24"/>
  <c r="BP112" i="24"/>
  <c r="BQ112" i="24"/>
  <c r="BB113" i="24"/>
  <c r="BC113" i="24"/>
  <c r="BD113" i="24"/>
  <c r="BE113" i="24"/>
  <c r="BF113" i="24"/>
  <c r="BG113" i="24"/>
  <c r="BH113" i="24"/>
  <c r="BI113" i="24"/>
  <c r="BJ113" i="24"/>
  <c r="BK113" i="24"/>
  <c r="BL113" i="24"/>
  <c r="BP113" i="24"/>
  <c r="BQ113" i="24"/>
  <c r="BB114" i="24"/>
  <c r="BC114" i="24"/>
  <c r="BD114" i="24"/>
  <c r="BE114" i="24"/>
  <c r="BF114" i="24"/>
  <c r="BG114" i="24"/>
  <c r="BH114" i="24"/>
  <c r="BI114" i="24"/>
  <c r="BJ114" i="24"/>
  <c r="BK114" i="24"/>
  <c r="BL114" i="24"/>
  <c r="BP114" i="24"/>
  <c r="BQ114" i="24"/>
  <c r="BB115" i="24"/>
  <c r="BC115" i="24"/>
  <c r="BD115" i="24"/>
  <c r="BE115" i="24"/>
  <c r="BF115" i="24"/>
  <c r="BG115" i="24"/>
  <c r="BH115" i="24"/>
  <c r="BI115" i="24"/>
  <c r="BJ115" i="24"/>
  <c r="BK115" i="24"/>
  <c r="BL115" i="24"/>
  <c r="BP115" i="24"/>
  <c r="BQ115" i="24"/>
  <c r="BB116" i="24"/>
  <c r="BC116" i="24"/>
  <c r="BD116" i="24"/>
  <c r="BE116" i="24"/>
  <c r="BF116" i="24"/>
  <c r="BG116" i="24"/>
  <c r="BH116" i="24"/>
  <c r="BI116" i="24"/>
  <c r="BJ116" i="24"/>
  <c r="BK116" i="24"/>
  <c r="BL116" i="24"/>
  <c r="BP116" i="24"/>
  <c r="BQ116" i="24"/>
  <c r="BB117" i="24"/>
  <c r="BC117" i="24"/>
  <c r="BD117" i="24"/>
  <c r="BE117" i="24"/>
  <c r="BF117" i="24"/>
  <c r="BG117" i="24"/>
  <c r="BH117" i="24"/>
  <c r="BI117" i="24"/>
  <c r="BJ117" i="24"/>
  <c r="BK117" i="24"/>
  <c r="BL117" i="24"/>
  <c r="BP117" i="24"/>
  <c r="BQ117" i="24"/>
  <c r="BB118" i="24"/>
  <c r="BC118" i="24"/>
  <c r="BD118" i="24"/>
  <c r="BE118" i="24"/>
  <c r="BF118" i="24"/>
  <c r="BG118" i="24"/>
  <c r="BH118" i="24"/>
  <c r="BI118" i="24"/>
  <c r="BJ118" i="24"/>
  <c r="BK118" i="24"/>
  <c r="BL118" i="24"/>
  <c r="BP118" i="24"/>
  <c r="BQ118" i="24"/>
  <c r="BB119" i="24"/>
  <c r="BC119" i="24"/>
  <c r="BD119" i="24"/>
  <c r="BE119" i="24"/>
  <c r="BF119" i="24"/>
  <c r="BG119" i="24"/>
  <c r="BH119" i="24"/>
  <c r="BI119" i="24"/>
  <c r="BJ119" i="24"/>
  <c r="BK119" i="24"/>
  <c r="BL119" i="24"/>
  <c r="BP119" i="24"/>
  <c r="BQ119" i="24"/>
  <c r="BB120" i="24"/>
  <c r="BC120" i="24"/>
  <c r="BD120" i="24"/>
  <c r="BE120" i="24"/>
  <c r="BF120" i="24"/>
  <c r="BG120" i="24"/>
  <c r="BH120" i="24"/>
  <c r="BI120" i="24"/>
  <c r="BJ120" i="24"/>
  <c r="BK120" i="24"/>
  <c r="BL120" i="24"/>
  <c r="BP120" i="24"/>
  <c r="BQ120" i="24"/>
  <c r="BB121" i="24"/>
  <c r="BC121" i="24"/>
  <c r="BD121" i="24"/>
  <c r="BE121" i="24"/>
  <c r="BF121" i="24"/>
  <c r="BG121" i="24"/>
  <c r="BH121" i="24"/>
  <c r="BI121" i="24"/>
  <c r="BJ121" i="24"/>
  <c r="BK121" i="24"/>
  <c r="BL121" i="24"/>
  <c r="BP121" i="24"/>
  <c r="BQ121" i="24"/>
  <c r="BB122" i="24"/>
  <c r="BC122" i="24"/>
  <c r="BD122" i="24"/>
  <c r="BE122" i="24"/>
  <c r="BF122" i="24"/>
  <c r="BG122" i="24"/>
  <c r="BH122" i="24"/>
  <c r="BI122" i="24"/>
  <c r="BJ122" i="24"/>
  <c r="BK122" i="24"/>
  <c r="BL122" i="24"/>
  <c r="BP122" i="24"/>
  <c r="BQ122" i="24"/>
  <c r="BB123" i="24"/>
  <c r="BC123" i="24"/>
  <c r="BD123" i="24"/>
  <c r="BE123" i="24"/>
  <c r="BF123" i="24"/>
  <c r="BG123" i="24"/>
  <c r="BH123" i="24"/>
  <c r="BI123" i="24"/>
  <c r="BJ123" i="24"/>
  <c r="BK123" i="24"/>
  <c r="BL123" i="24"/>
  <c r="BP123" i="24"/>
  <c r="BQ123" i="24"/>
  <c r="BB124" i="24"/>
  <c r="BC124" i="24"/>
  <c r="BD124" i="24"/>
  <c r="BE124" i="24"/>
  <c r="BF124" i="24"/>
  <c r="BG124" i="24"/>
  <c r="BH124" i="24"/>
  <c r="BI124" i="24"/>
  <c r="BJ124" i="24"/>
  <c r="BK124" i="24"/>
  <c r="BL124" i="24"/>
  <c r="BP124" i="24"/>
  <c r="BQ124" i="24"/>
  <c r="BB125" i="24"/>
  <c r="BC125" i="24"/>
  <c r="BD125" i="24"/>
  <c r="BE125" i="24"/>
  <c r="BF125" i="24"/>
  <c r="BG125" i="24"/>
  <c r="BH125" i="24"/>
  <c r="BI125" i="24"/>
  <c r="BJ125" i="24"/>
  <c r="BK125" i="24"/>
  <c r="BL125" i="24"/>
  <c r="BP125" i="24"/>
  <c r="BQ125" i="24"/>
  <c r="BB126" i="24"/>
  <c r="BC126" i="24"/>
  <c r="BD126" i="24"/>
  <c r="BE126" i="24"/>
  <c r="BF126" i="24"/>
  <c r="BG126" i="24"/>
  <c r="BH126" i="24"/>
  <c r="BI126" i="24"/>
  <c r="BJ126" i="24"/>
  <c r="BK126" i="24"/>
  <c r="BL126" i="24"/>
  <c r="BP126" i="24"/>
  <c r="BQ126" i="24"/>
  <c r="BB127" i="24"/>
  <c r="BC127" i="24"/>
  <c r="BD127" i="24"/>
  <c r="BE127" i="24"/>
  <c r="BF127" i="24"/>
  <c r="BG127" i="24"/>
  <c r="BH127" i="24"/>
  <c r="BI127" i="24"/>
  <c r="BJ127" i="24"/>
  <c r="BK127" i="24"/>
  <c r="BL127" i="24"/>
  <c r="BP127" i="24"/>
  <c r="BQ127" i="24"/>
  <c r="BB128" i="24"/>
  <c r="BC128" i="24"/>
  <c r="BD128" i="24"/>
  <c r="BE128" i="24"/>
  <c r="BF128" i="24"/>
  <c r="BG128" i="24"/>
  <c r="BH128" i="24"/>
  <c r="BI128" i="24"/>
  <c r="BJ128" i="24"/>
  <c r="BK128" i="24"/>
  <c r="BL128" i="24"/>
  <c r="BP128" i="24"/>
  <c r="BQ128" i="24"/>
  <c r="BB129" i="24"/>
  <c r="BC129" i="24"/>
  <c r="BD129" i="24"/>
  <c r="BE129" i="24"/>
  <c r="BF129" i="24"/>
  <c r="BG129" i="24"/>
  <c r="BH129" i="24"/>
  <c r="BI129" i="24"/>
  <c r="BJ129" i="24"/>
  <c r="BK129" i="24"/>
  <c r="BL129" i="24"/>
  <c r="BP129" i="24"/>
  <c r="BQ129" i="24"/>
  <c r="BB130" i="24"/>
  <c r="BC130" i="24"/>
  <c r="BD130" i="24"/>
  <c r="BE130" i="24"/>
  <c r="BF130" i="24"/>
  <c r="BG130" i="24"/>
  <c r="BH130" i="24"/>
  <c r="BI130" i="24"/>
  <c r="BJ130" i="24"/>
  <c r="BK130" i="24"/>
  <c r="BL130" i="24"/>
  <c r="BP130" i="24"/>
  <c r="BQ130" i="24"/>
  <c r="BB131" i="24"/>
  <c r="BC131" i="24"/>
  <c r="BD131" i="24"/>
  <c r="BE131" i="24"/>
  <c r="BF131" i="24"/>
  <c r="BG131" i="24"/>
  <c r="BH131" i="24"/>
  <c r="BI131" i="24"/>
  <c r="BJ131" i="24"/>
  <c r="BK131" i="24"/>
  <c r="BL131" i="24"/>
  <c r="BP131" i="24"/>
  <c r="BQ131" i="24"/>
  <c r="BB132" i="24"/>
  <c r="BC132" i="24"/>
  <c r="BD132" i="24"/>
  <c r="BE132" i="24"/>
  <c r="BF132" i="24"/>
  <c r="BG132" i="24"/>
  <c r="BH132" i="24"/>
  <c r="BI132" i="24"/>
  <c r="BJ132" i="24"/>
  <c r="BK132" i="24"/>
  <c r="BL132" i="24"/>
  <c r="BP132" i="24"/>
  <c r="BQ132" i="24"/>
  <c r="BB133" i="24"/>
  <c r="BC133" i="24"/>
  <c r="BD133" i="24"/>
  <c r="BE133" i="24"/>
  <c r="BF133" i="24"/>
  <c r="BG133" i="24"/>
  <c r="BH133" i="24"/>
  <c r="BI133" i="24"/>
  <c r="BJ133" i="24"/>
  <c r="BK133" i="24"/>
  <c r="BL133" i="24"/>
  <c r="BP133" i="24"/>
  <c r="BQ133" i="24"/>
  <c r="BB134" i="24"/>
  <c r="BC134" i="24"/>
  <c r="BD134" i="24"/>
  <c r="BE134" i="24"/>
  <c r="BF134" i="24"/>
  <c r="BG134" i="24"/>
  <c r="BH134" i="24"/>
  <c r="BI134" i="24"/>
  <c r="BJ134" i="24"/>
  <c r="BK134" i="24"/>
  <c r="BL134" i="24"/>
  <c r="BP134" i="24"/>
  <c r="BQ134" i="24"/>
  <c r="BB135" i="24"/>
  <c r="BC135" i="24"/>
  <c r="BD135" i="24"/>
  <c r="BE135" i="24"/>
  <c r="BF135" i="24"/>
  <c r="BG135" i="24"/>
  <c r="BH135" i="24"/>
  <c r="BI135" i="24"/>
  <c r="BJ135" i="24"/>
  <c r="BK135" i="24"/>
  <c r="BL135" i="24"/>
  <c r="BP135" i="24"/>
  <c r="BQ135" i="24"/>
  <c r="BB136" i="24"/>
  <c r="BC136" i="24"/>
  <c r="BD136" i="24"/>
  <c r="BE136" i="24"/>
  <c r="BF136" i="24"/>
  <c r="BG136" i="24"/>
  <c r="BH136" i="24"/>
  <c r="BI136" i="24"/>
  <c r="BJ136" i="24"/>
  <c r="BK136" i="24"/>
  <c r="BL136" i="24"/>
  <c r="BP136" i="24"/>
  <c r="BQ136" i="24"/>
  <c r="BB137" i="24"/>
  <c r="BC137" i="24"/>
  <c r="BD137" i="24"/>
  <c r="BE137" i="24"/>
  <c r="BF137" i="24"/>
  <c r="BG137" i="24"/>
  <c r="BH137" i="24"/>
  <c r="BI137" i="24"/>
  <c r="BJ137" i="24"/>
  <c r="BK137" i="24"/>
  <c r="BL137" i="24"/>
  <c r="BP137" i="24"/>
  <c r="BQ137" i="24"/>
  <c r="BB138" i="24"/>
  <c r="BC138" i="24"/>
  <c r="BD138" i="24"/>
  <c r="BE138" i="24"/>
  <c r="BF138" i="24"/>
  <c r="BG138" i="24"/>
  <c r="BH138" i="24"/>
  <c r="BI138" i="24"/>
  <c r="BJ138" i="24"/>
  <c r="BK138" i="24"/>
  <c r="BL138" i="24"/>
  <c r="BP138" i="24"/>
  <c r="BQ138" i="24"/>
  <c r="BB139" i="24"/>
  <c r="BC139" i="24"/>
  <c r="BD139" i="24"/>
  <c r="BE139" i="24"/>
  <c r="BF139" i="24"/>
  <c r="BG139" i="24"/>
  <c r="BH139" i="24"/>
  <c r="BI139" i="24"/>
  <c r="BJ139" i="24"/>
  <c r="BK139" i="24"/>
  <c r="BL139" i="24"/>
  <c r="BP139" i="24"/>
  <c r="BQ139" i="24"/>
  <c r="BB140" i="24"/>
  <c r="BC140" i="24"/>
  <c r="BD140" i="24"/>
  <c r="BE140" i="24"/>
  <c r="BF140" i="24"/>
  <c r="BG140" i="24"/>
  <c r="BH140" i="24"/>
  <c r="BI140" i="24"/>
  <c r="BJ140" i="24"/>
  <c r="BK140" i="24"/>
  <c r="BL140" i="24"/>
  <c r="BP140" i="24"/>
  <c r="BQ140" i="24"/>
  <c r="BB141" i="24"/>
  <c r="BC141" i="24"/>
  <c r="BD141" i="24"/>
  <c r="BE141" i="24"/>
  <c r="BF141" i="24"/>
  <c r="BG141" i="24"/>
  <c r="BH141" i="24"/>
  <c r="BI141" i="24"/>
  <c r="BJ141" i="24"/>
  <c r="BK141" i="24"/>
  <c r="BL141" i="24"/>
  <c r="BP141" i="24"/>
  <c r="BQ141" i="24"/>
  <c r="BB142" i="24"/>
  <c r="BC142" i="24"/>
  <c r="BD142" i="24"/>
  <c r="BE142" i="24"/>
  <c r="BF142" i="24"/>
  <c r="BG142" i="24"/>
  <c r="BH142" i="24"/>
  <c r="BI142" i="24"/>
  <c r="BJ142" i="24"/>
  <c r="BK142" i="24"/>
  <c r="BL142" i="24"/>
  <c r="BP142" i="24"/>
  <c r="BQ142" i="24"/>
  <c r="BB143" i="24"/>
  <c r="BC143" i="24"/>
  <c r="BD143" i="24"/>
  <c r="BE143" i="24"/>
  <c r="BF143" i="24"/>
  <c r="BG143" i="24"/>
  <c r="BH143" i="24"/>
  <c r="BI143" i="24"/>
  <c r="BJ143" i="24"/>
  <c r="BK143" i="24"/>
  <c r="BL143" i="24"/>
  <c r="BP143" i="24"/>
  <c r="BQ143" i="24"/>
  <c r="BB144" i="24"/>
  <c r="BC144" i="24"/>
  <c r="BD144" i="24"/>
  <c r="BE144" i="24"/>
  <c r="BF144" i="24"/>
  <c r="BG144" i="24"/>
  <c r="BH144" i="24"/>
  <c r="BI144" i="24"/>
  <c r="BJ144" i="24"/>
  <c r="BK144" i="24"/>
  <c r="BL144" i="24"/>
  <c r="BP144" i="24"/>
  <c r="BQ144" i="24"/>
  <c r="BB145" i="24"/>
  <c r="BC145" i="24"/>
  <c r="BD145" i="24"/>
  <c r="BE145" i="24"/>
  <c r="BF145" i="24"/>
  <c r="BG145" i="24"/>
  <c r="BH145" i="24"/>
  <c r="BI145" i="24"/>
  <c r="BJ145" i="24"/>
  <c r="BK145" i="24"/>
  <c r="BL145" i="24"/>
  <c r="BP145" i="24"/>
  <c r="BQ145" i="24"/>
  <c r="BB146" i="24"/>
  <c r="BC146" i="24"/>
  <c r="BD146" i="24"/>
  <c r="BE146" i="24"/>
  <c r="BF146" i="24"/>
  <c r="BG146" i="24"/>
  <c r="BH146" i="24"/>
  <c r="BI146" i="24"/>
  <c r="BJ146" i="24"/>
  <c r="BK146" i="24"/>
  <c r="BL146" i="24"/>
  <c r="BP146" i="24"/>
  <c r="BQ146" i="24"/>
  <c r="BB147" i="24"/>
  <c r="BC147" i="24"/>
  <c r="BD147" i="24"/>
  <c r="BE147" i="24"/>
  <c r="BF147" i="24"/>
  <c r="BG147" i="24"/>
  <c r="BH147" i="24"/>
  <c r="BI147" i="24"/>
  <c r="BJ147" i="24"/>
  <c r="BK147" i="24"/>
  <c r="BL147" i="24"/>
  <c r="BP147" i="24"/>
  <c r="BQ147" i="24"/>
  <c r="BB148" i="24"/>
  <c r="BC148" i="24"/>
  <c r="BD148" i="24"/>
  <c r="BE148" i="24"/>
  <c r="BF148" i="24"/>
  <c r="BG148" i="24"/>
  <c r="BH148" i="24"/>
  <c r="BI148" i="24"/>
  <c r="BJ148" i="24"/>
  <c r="BK148" i="24"/>
  <c r="BL148" i="24"/>
  <c r="BP148" i="24"/>
  <c r="BQ148" i="24"/>
  <c r="BB149" i="24"/>
  <c r="BC149" i="24"/>
  <c r="BD149" i="24"/>
  <c r="BE149" i="24"/>
  <c r="BF149" i="24"/>
  <c r="BG149" i="24"/>
  <c r="BH149" i="24"/>
  <c r="BI149" i="24"/>
  <c r="BJ149" i="24"/>
  <c r="BK149" i="24"/>
  <c r="BL149" i="24"/>
  <c r="BP149" i="24"/>
  <c r="BQ149" i="24"/>
  <c r="BB150" i="24"/>
  <c r="BC150" i="24"/>
  <c r="BD150" i="24"/>
  <c r="BE150" i="24"/>
  <c r="BF150" i="24"/>
  <c r="BG150" i="24"/>
  <c r="BH150" i="24"/>
  <c r="BI150" i="24"/>
  <c r="BJ150" i="24"/>
  <c r="BK150" i="24"/>
  <c r="BL150" i="24"/>
  <c r="BP150" i="24"/>
  <c r="BQ150" i="24"/>
  <c r="BB151" i="24"/>
  <c r="BC151" i="24"/>
  <c r="BD151" i="24"/>
  <c r="BE151" i="24"/>
  <c r="BF151" i="24"/>
  <c r="BG151" i="24"/>
  <c r="BH151" i="24"/>
  <c r="BI151" i="24"/>
  <c r="BJ151" i="24"/>
  <c r="BK151" i="24"/>
  <c r="BL151" i="24"/>
  <c r="BP151" i="24"/>
  <c r="BQ151" i="24"/>
  <c r="BB152" i="24"/>
  <c r="BC152" i="24"/>
  <c r="BD152" i="24"/>
  <c r="BE152" i="24"/>
  <c r="BF152" i="24"/>
  <c r="BG152" i="24"/>
  <c r="BH152" i="24"/>
  <c r="BI152" i="24"/>
  <c r="BJ152" i="24"/>
  <c r="BK152" i="24"/>
  <c r="BL152" i="24"/>
  <c r="BP152" i="24"/>
  <c r="BQ152" i="24"/>
  <c r="BB153" i="24"/>
  <c r="BC153" i="24"/>
  <c r="BD153" i="24"/>
  <c r="BE153" i="24"/>
  <c r="BF153" i="24"/>
  <c r="BG153" i="24"/>
  <c r="BH153" i="24"/>
  <c r="BI153" i="24"/>
  <c r="BJ153" i="24"/>
  <c r="BK153" i="24"/>
  <c r="BL153" i="24"/>
  <c r="BP153" i="24"/>
  <c r="BQ153" i="24"/>
  <c r="BB154" i="24"/>
  <c r="BC154" i="24"/>
  <c r="BD154" i="24"/>
  <c r="BE154" i="24"/>
  <c r="BF154" i="24"/>
  <c r="BG154" i="24"/>
  <c r="BH154" i="24"/>
  <c r="BI154" i="24"/>
  <c r="BJ154" i="24"/>
  <c r="BK154" i="24"/>
  <c r="BL154" i="24"/>
  <c r="BP154" i="24"/>
  <c r="BQ154" i="24"/>
  <c r="BB155" i="24"/>
  <c r="BC155" i="24"/>
  <c r="BD155" i="24"/>
  <c r="BE155" i="24"/>
  <c r="BF155" i="24"/>
  <c r="BG155" i="24"/>
  <c r="BH155" i="24"/>
  <c r="BI155" i="24"/>
  <c r="BJ155" i="24"/>
  <c r="BK155" i="24"/>
  <c r="BL155" i="24"/>
  <c r="BP155" i="24"/>
  <c r="BQ155" i="24"/>
  <c r="BB156" i="24"/>
  <c r="BC156" i="24"/>
  <c r="BD156" i="24"/>
  <c r="BE156" i="24"/>
  <c r="BF156" i="24"/>
  <c r="BG156" i="24"/>
  <c r="BH156" i="24"/>
  <c r="BI156" i="24"/>
  <c r="BJ156" i="24"/>
  <c r="BK156" i="24"/>
  <c r="BL156" i="24"/>
  <c r="BP156" i="24"/>
  <c r="BQ156" i="24"/>
  <c r="BB157" i="24"/>
  <c r="BC157" i="24"/>
  <c r="BD157" i="24"/>
  <c r="BE157" i="24"/>
  <c r="BF157" i="24"/>
  <c r="BG157" i="24"/>
  <c r="BH157" i="24"/>
  <c r="BI157" i="24"/>
  <c r="BJ157" i="24"/>
  <c r="BK157" i="24"/>
  <c r="BL157" i="24"/>
  <c r="BP157" i="24"/>
  <c r="BQ157" i="24"/>
  <c r="BB158" i="24"/>
  <c r="BC158" i="24"/>
  <c r="BD158" i="24"/>
  <c r="BE158" i="24"/>
  <c r="BF158" i="24"/>
  <c r="BG158" i="24"/>
  <c r="BH158" i="24"/>
  <c r="BI158" i="24"/>
  <c r="BJ158" i="24"/>
  <c r="BK158" i="24"/>
  <c r="BL158" i="24"/>
  <c r="BP158" i="24"/>
  <c r="BQ158" i="24"/>
  <c r="BB159" i="24"/>
  <c r="BC159" i="24"/>
  <c r="BD159" i="24"/>
  <c r="BE159" i="24"/>
  <c r="BF159" i="24"/>
  <c r="BG159" i="24"/>
  <c r="BH159" i="24"/>
  <c r="BI159" i="24"/>
  <c r="BJ159" i="24"/>
  <c r="BK159" i="24"/>
  <c r="BL159" i="24"/>
  <c r="BP159" i="24"/>
  <c r="BQ159" i="24"/>
  <c r="BB160" i="24"/>
  <c r="BC160" i="24"/>
  <c r="BD160" i="24"/>
  <c r="BE160" i="24"/>
  <c r="BF160" i="24"/>
  <c r="BG160" i="24"/>
  <c r="BH160" i="24"/>
  <c r="BI160" i="24"/>
  <c r="BJ160" i="24"/>
  <c r="BK160" i="24"/>
  <c r="BL160" i="24"/>
  <c r="BP160" i="24"/>
  <c r="BQ160" i="24"/>
  <c r="BB161" i="24"/>
  <c r="BC161" i="24"/>
  <c r="BD161" i="24"/>
  <c r="BE161" i="24"/>
  <c r="BF161" i="24"/>
  <c r="BG161" i="24"/>
  <c r="BH161" i="24"/>
  <c r="BI161" i="24"/>
  <c r="BJ161" i="24"/>
  <c r="BK161" i="24"/>
  <c r="BL161" i="24"/>
  <c r="BP161" i="24"/>
  <c r="BQ161" i="24"/>
  <c r="BB162" i="24"/>
  <c r="BC162" i="24"/>
  <c r="BD162" i="24"/>
  <c r="BE162" i="24"/>
  <c r="BF162" i="24"/>
  <c r="BG162" i="24"/>
  <c r="BH162" i="24"/>
  <c r="BI162" i="24"/>
  <c r="BJ162" i="24"/>
  <c r="BK162" i="24"/>
  <c r="BL162" i="24"/>
  <c r="BP162" i="24"/>
  <c r="BQ162" i="24"/>
  <c r="BB163" i="24"/>
  <c r="BC163" i="24"/>
  <c r="BD163" i="24"/>
  <c r="BE163" i="24"/>
  <c r="BF163" i="24"/>
  <c r="BG163" i="24"/>
  <c r="BH163" i="24"/>
  <c r="BI163" i="24"/>
  <c r="BJ163" i="24"/>
  <c r="BK163" i="24"/>
  <c r="BL163" i="24"/>
  <c r="BP163" i="24"/>
  <c r="BQ163" i="24"/>
  <c r="BB164" i="24"/>
  <c r="BC164" i="24"/>
  <c r="BD164" i="24"/>
  <c r="BE164" i="24"/>
  <c r="BF164" i="24"/>
  <c r="BG164" i="24"/>
  <c r="BH164" i="24"/>
  <c r="BI164" i="24"/>
  <c r="BJ164" i="24"/>
  <c r="BK164" i="24"/>
  <c r="BL164" i="24"/>
  <c r="BP164" i="24"/>
  <c r="BQ164" i="24"/>
  <c r="BB165" i="24"/>
  <c r="BC165" i="24"/>
  <c r="BD165" i="24"/>
  <c r="BE165" i="24"/>
  <c r="BF165" i="24"/>
  <c r="BG165" i="24"/>
  <c r="BH165" i="24"/>
  <c r="BI165" i="24"/>
  <c r="BJ165" i="24"/>
  <c r="BK165" i="24"/>
  <c r="BL165" i="24"/>
  <c r="BP165" i="24"/>
  <c r="BQ165" i="24"/>
  <c r="BB166" i="24"/>
  <c r="BC166" i="24"/>
  <c r="BD166" i="24"/>
  <c r="BE166" i="24"/>
  <c r="BF166" i="24"/>
  <c r="BG166" i="24"/>
  <c r="BH166" i="24"/>
  <c r="BI166" i="24"/>
  <c r="BJ166" i="24"/>
  <c r="BK166" i="24"/>
  <c r="BL166" i="24"/>
  <c r="BP166" i="24"/>
  <c r="BQ166" i="24"/>
  <c r="BB167" i="24"/>
  <c r="BC167" i="24"/>
  <c r="BD167" i="24"/>
  <c r="BE167" i="24"/>
  <c r="BF167" i="24"/>
  <c r="BG167" i="24"/>
  <c r="BH167" i="24"/>
  <c r="BI167" i="24"/>
  <c r="BJ167" i="24"/>
  <c r="BK167" i="24"/>
  <c r="BL167" i="24"/>
  <c r="BP167" i="24"/>
  <c r="BQ167" i="24"/>
  <c r="BB168" i="24"/>
  <c r="BC168" i="24"/>
  <c r="BD168" i="24"/>
  <c r="BE168" i="24"/>
  <c r="BF168" i="24"/>
  <c r="BG168" i="24"/>
  <c r="BH168" i="24"/>
  <c r="BI168" i="24"/>
  <c r="BJ168" i="24"/>
  <c r="BK168" i="24"/>
  <c r="BL168" i="24"/>
  <c r="BP168" i="24"/>
  <c r="BQ168" i="24"/>
  <c r="BB169" i="24"/>
  <c r="BC169" i="24"/>
  <c r="BD169" i="24"/>
  <c r="BE169" i="24"/>
  <c r="BF169" i="24"/>
  <c r="BG169" i="24"/>
  <c r="BH169" i="24"/>
  <c r="BI169" i="24"/>
  <c r="BJ169" i="24"/>
  <c r="BK169" i="24"/>
  <c r="BL169" i="24"/>
  <c r="BP169" i="24"/>
  <c r="BQ169" i="24"/>
  <c r="BB170" i="24"/>
  <c r="BM170" i="24" s="1"/>
  <c r="BC170" i="24"/>
  <c r="BD170" i="24"/>
  <c r="BE170" i="24"/>
  <c r="BF170" i="24"/>
  <c r="BG170" i="24"/>
  <c r="BH170" i="24"/>
  <c r="BI170" i="24"/>
  <c r="BJ170" i="24"/>
  <c r="BK170" i="24"/>
  <c r="BL170" i="24"/>
  <c r="BP170" i="24"/>
  <c r="BQ170" i="24"/>
  <c r="BB171" i="24"/>
  <c r="BC171" i="24"/>
  <c r="BD171" i="24"/>
  <c r="BE171" i="24"/>
  <c r="BF171" i="24"/>
  <c r="BG171" i="24"/>
  <c r="BH171" i="24"/>
  <c r="BI171" i="24"/>
  <c r="BJ171" i="24"/>
  <c r="BK171" i="24"/>
  <c r="BL171" i="24"/>
  <c r="BP171" i="24"/>
  <c r="BQ171" i="24"/>
  <c r="BB172" i="24"/>
  <c r="BC172" i="24"/>
  <c r="BD172" i="24"/>
  <c r="BE172" i="24"/>
  <c r="BF172" i="24"/>
  <c r="BG172" i="24"/>
  <c r="BH172" i="24"/>
  <c r="BI172" i="24"/>
  <c r="BJ172" i="24"/>
  <c r="BK172" i="24"/>
  <c r="BL172" i="24"/>
  <c r="BP172" i="24"/>
  <c r="BQ172" i="24"/>
  <c r="BB173" i="24"/>
  <c r="BC173" i="24"/>
  <c r="BD173" i="24"/>
  <c r="BE173" i="24"/>
  <c r="BF173" i="24"/>
  <c r="BG173" i="24"/>
  <c r="BH173" i="24"/>
  <c r="BI173" i="24"/>
  <c r="BJ173" i="24"/>
  <c r="BK173" i="24"/>
  <c r="BL173" i="24"/>
  <c r="BP173" i="24"/>
  <c r="BQ173" i="24"/>
  <c r="BB174" i="24"/>
  <c r="BC174" i="24"/>
  <c r="BD174" i="24"/>
  <c r="BE174" i="24"/>
  <c r="BF174" i="24"/>
  <c r="BG174" i="24"/>
  <c r="BH174" i="24"/>
  <c r="BI174" i="24"/>
  <c r="BJ174" i="24"/>
  <c r="BK174" i="24"/>
  <c r="BL174" i="24"/>
  <c r="BP174" i="24"/>
  <c r="BQ174" i="24"/>
  <c r="BB175" i="24"/>
  <c r="BC175" i="24"/>
  <c r="BD175" i="24"/>
  <c r="BE175" i="24"/>
  <c r="BF175" i="24"/>
  <c r="BG175" i="24"/>
  <c r="BH175" i="24"/>
  <c r="BI175" i="24"/>
  <c r="BJ175" i="24"/>
  <c r="BK175" i="24"/>
  <c r="BL175" i="24"/>
  <c r="BP175" i="24"/>
  <c r="BQ175" i="24"/>
  <c r="BB176" i="24"/>
  <c r="BC176" i="24"/>
  <c r="BD176" i="24"/>
  <c r="BE176" i="24"/>
  <c r="BF176" i="24"/>
  <c r="BG176" i="24"/>
  <c r="BH176" i="24"/>
  <c r="BI176" i="24"/>
  <c r="BJ176" i="24"/>
  <c r="BK176" i="24"/>
  <c r="BL176" i="24"/>
  <c r="BP176" i="24"/>
  <c r="BQ176" i="24"/>
  <c r="BB177" i="24"/>
  <c r="BC177" i="24"/>
  <c r="BD177" i="24"/>
  <c r="BE177" i="24"/>
  <c r="BF177" i="24"/>
  <c r="BG177" i="24"/>
  <c r="BH177" i="24"/>
  <c r="BI177" i="24"/>
  <c r="BJ177" i="24"/>
  <c r="BK177" i="24"/>
  <c r="BL177" i="24"/>
  <c r="BP177" i="24"/>
  <c r="BQ177" i="24"/>
  <c r="BB178" i="24"/>
  <c r="BM178" i="24" s="1"/>
  <c r="BC178" i="24"/>
  <c r="BD178" i="24"/>
  <c r="BE178" i="24"/>
  <c r="BF178" i="24"/>
  <c r="BG178" i="24"/>
  <c r="BH178" i="24"/>
  <c r="BI178" i="24"/>
  <c r="BJ178" i="24"/>
  <c r="BK178" i="24"/>
  <c r="BL178" i="24"/>
  <c r="BP178" i="24"/>
  <c r="BQ178" i="24"/>
  <c r="BB179" i="24"/>
  <c r="BC179" i="24"/>
  <c r="BD179" i="24"/>
  <c r="BE179" i="24"/>
  <c r="BF179" i="24"/>
  <c r="BG179" i="24"/>
  <c r="BH179" i="24"/>
  <c r="BI179" i="24"/>
  <c r="BJ179" i="24"/>
  <c r="BK179" i="24"/>
  <c r="BL179" i="24"/>
  <c r="BP179" i="24"/>
  <c r="BQ179" i="24"/>
  <c r="BB180" i="24"/>
  <c r="BC180" i="24"/>
  <c r="BD180" i="24"/>
  <c r="BE180" i="24"/>
  <c r="BF180" i="24"/>
  <c r="BG180" i="24"/>
  <c r="BH180" i="24"/>
  <c r="BI180" i="24"/>
  <c r="BJ180" i="24"/>
  <c r="BK180" i="24"/>
  <c r="BL180" i="24"/>
  <c r="BP180" i="24"/>
  <c r="BQ180" i="24"/>
  <c r="BB181" i="24"/>
  <c r="BC181" i="24"/>
  <c r="BD181" i="24"/>
  <c r="BE181" i="24"/>
  <c r="BF181" i="24"/>
  <c r="BG181" i="24"/>
  <c r="BH181" i="24"/>
  <c r="BI181" i="24"/>
  <c r="BJ181" i="24"/>
  <c r="BK181" i="24"/>
  <c r="BL181" i="24"/>
  <c r="BP181" i="24"/>
  <c r="BQ181" i="24"/>
  <c r="BB182" i="24"/>
  <c r="BC182" i="24"/>
  <c r="BD182" i="24"/>
  <c r="BE182" i="24"/>
  <c r="BF182" i="24"/>
  <c r="BG182" i="24"/>
  <c r="BH182" i="24"/>
  <c r="BI182" i="24"/>
  <c r="BJ182" i="24"/>
  <c r="BK182" i="24"/>
  <c r="BL182" i="24"/>
  <c r="BP182" i="24"/>
  <c r="BQ182" i="24"/>
  <c r="BB183" i="24"/>
  <c r="BC183" i="24"/>
  <c r="BD183" i="24"/>
  <c r="BE183" i="24"/>
  <c r="BF183" i="24"/>
  <c r="BG183" i="24"/>
  <c r="BH183" i="24"/>
  <c r="BI183" i="24"/>
  <c r="BJ183" i="24"/>
  <c r="BK183" i="24"/>
  <c r="BL183" i="24"/>
  <c r="BP183" i="24"/>
  <c r="BQ183" i="24"/>
  <c r="BB184" i="24"/>
  <c r="BC184" i="24"/>
  <c r="BD184" i="24"/>
  <c r="BE184" i="24"/>
  <c r="BF184" i="24"/>
  <c r="BG184" i="24"/>
  <c r="BH184" i="24"/>
  <c r="BI184" i="24"/>
  <c r="BJ184" i="24"/>
  <c r="BK184" i="24"/>
  <c r="BL184" i="24"/>
  <c r="BP184" i="24"/>
  <c r="BQ184" i="24"/>
  <c r="BB185" i="24"/>
  <c r="BC185" i="24"/>
  <c r="BD185" i="24"/>
  <c r="BE185" i="24"/>
  <c r="BF185" i="24"/>
  <c r="BG185" i="24"/>
  <c r="BH185" i="24"/>
  <c r="BI185" i="24"/>
  <c r="BJ185" i="24"/>
  <c r="BK185" i="24"/>
  <c r="BL185" i="24"/>
  <c r="BP185" i="24"/>
  <c r="BQ185" i="24"/>
  <c r="BB186" i="24"/>
  <c r="BC186" i="24"/>
  <c r="BD186" i="24"/>
  <c r="BM186" i="24" s="1"/>
  <c r="BE186" i="24"/>
  <c r="BF186" i="24"/>
  <c r="BG186" i="24"/>
  <c r="BH186" i="24"/>
  <c r="BI186" i="24"/>
  <c r="BJ186" i="24"/>
  <c r="BK186" i="24"/>
  <c r="BL186" i="24"/>
  <c r="BP186" i="24"/>
  <c r="BQ186" i="24"/>
  <c r="BB187" i="24"/>
  <c r="BC187" i="24"/>
  <c r="BD187" i="24"/>
  <c r="BE187" i="24"/>
  <c r="BF187" i="24"/>
  <c r="BG187" i="24"/>
  <c r="BH187" i="24"/>
  <c r="BI187" i="24"/>
  <c r="BJ187" i="24"/>
  <c r="BK187" i="24"/>
  <c r="BL187" i="24"/>
  <c r="BP187" i="24"/>
  <c r="BQ187" i="24"/>
  <c r="BB188" i="24"/>
  <c r="BC188" i="24"/>
  <c r="BD188" i="24"/>
  <c r="BE188" i="24"/>
  <c r="BF188" i="24"/>
  <c r="BG188" i="24"/>
  <c r="BH188" i="24"/>
  <c r="BI188" i="24"/>
  <c r="BJ188" i="24"/>
  <c r="BK188" i="24"/>
  <c r="BL188" i="24"/>
  <c r="BP188" i="24"/>
  <c r="BQ188" i="24"/>
  <c r="BB189" i="24"/>
  <c r="BC189" i="24"/>
  <c r="BD189" i="24"/>
  <c r="BE189" i="24"/>
  <c r="BF189" i="24"/>
  <c r="BG189" i="24"/>
  <c r="BH189" i="24"/>
  <c r="BI189" i="24"/>
  <c r="BJ189" i="24"/>
  <c r="BK189" i="24"/>
  <c r="BL189" i="24"/>
  <c r="BP189" i="24"/>
  <c r="BQ189" i="24"/>
  <c r="BB190" i="24"/>
  <c r="BC190" i="24"/>
  <c r="BD190" i="24"/>
  <c r="BE190" i="24"/>
  <c r="BF190" i="24"/>
  <c r="BG190" i="24"/>
  <c r="BH190" i="24"/>
  <c r="BI190" i="24"/>
  <c r="BJ190" i="24"/>
  <c r="BK190" i="24"/>
  <c r="BL190" i="24"/>
  <c r="BP190" i="24"/>
  <c r="BQ190" i="24"/>
  <c r="BB191" i="24"/>
  <c r="BC191" i="24"/>
  <c r="BD191" i="24"/>
  <c r="BE191" i="24"/>
  <c r="BF191" i="24"/>
  <c r="BG191" i="24"/>
  <c r="BH191" i="24"/>
  <c r="BI191" i="24"/>
  <c r="BJ191" i="24"/>
  <c r="BK191" i="24"/>
  <c r="BL191" i="24"/>
  <c r="BP191" i="24"/>
  <c r="BQ191" i="24"/>
  <c r="BB192" i="24"/>
  <c r="BC192" i="24"/>
  <c r="BD192" i="24"/>
  <c r="BE192" i="24"/>
  <c r="BF192" i="24"/>
  <c r="BG192" i="24"/>
  <c r="BH192" i="24"/>
  <c r="BI192" i="24"/>
  <c r="BJ192" i="24"/>
  <c r="BK192" i="24"/>
  <c r="BL192" i="24"/>
  <c r="BP192" i="24"/>
  <c r="BQ192" i="24"/>
  <c r="BB193" i="24"/>
  <c r="BC193" i="24"/>
  <c r="BD193" i="24"/>
  <c r="BE193" i="24"/>
  <c r="BF193" i="24"/>
  <c r="BG193" i="24"/>
  <c r="BH193" i="24"/>
  <c r="BI193" i="24"/>
  <c r="BJ193" i="24"/>
  <c r="BK193" i="24"/>
  <c r="BL193" i="24"/>
  <c r="BP193" i="24"/>
  <c r="BQ193" i="24"/>
  <c r="BB194" i="24"/>
  <c r="BC194" i="24"/>
  <c r="BD194" i="24"/>
  <c r="BE194" i="24"/>
  <c r="BF194" i="24"/>
  <c r="BG194" i="24"/>
  <c r="BH194" i="24"/>
  <c r="BI194" i="24"/>
  <c r="BJ194" i="24"/>
  <c r="BK194" i="24"/>
  <c r="BL194" i="24"/>
  <c r="BP194" i="24"/>
  <c r="BQ194" i="24"/>
  <c r="BB195" i="24"/>
  <c r="BC195" i="24"/>
  <c r="BD195" i="24"/>
  <c r="BE195" i="24"/>
  <c r="BF195" i="24"/>
  <c r="BG195" i="24"/>
  <c r="BH195" i="24"/>
  <c r="BI195" i="24"/>
  <c r="BJ195" i="24"/>
  <c r="BK195" i="24"/>
  <c r="BL195" i="24"/>
  <c r="BP195" i="24"/>
  <c r="BQ195" i="24"/>
  <c r="BB196" i="24"/>
  <c r="BC196" i="24"/>
  <c r="BD196" i="24"/>
  <c r="BE196" i="24"/>
  <c r="BF196" i="24"/>
  <c r="BG196" i="24"/>
  <c r="BH196" i="24"/>
  <c r="BI196" i="24"/>
  <c r="BJ196" i="24"/>
  <c r="BK196" i="24"/>
  <c r="BL196" i="24"/>
  <c r="BP196" i="24"/>
  <c r="BQ196" i="24"/>
  <c r="BB197" i="24"/>
  <c r="BC197" i="24"/>
  <c r="BD197" i="24"/>
  <c r="BE197" i="24"/>
  <c r="BF197" i="24"/>
  <c r="BG197" i="24"/>
  <c r="BH197" i="24"/>
  <c r="BI197" i="24"/>
  <c r="BJ197" i="24"/>
  <c r="BK197" i="24"/>
  <c r="BL197" i="24"/>
  <c r="BP197" i="24"/>
  <c r="BQ197" i="24"/>
  <c r="BB198" i="24"/>
  <c r="BC198" i="24"/>
  <c r="BD198" i="24"/>
  <c r="BE198" i="24"/>
  <c r="BF198" i="24"/>
  <c r="BG198" i="24"/>
  <c r="BH198" i="24"/>
  <c r="BI198" i="24"/>
  <c r="BJ198" i="24"/>
  <c r="BK198" i="24"/>
  <c r="BL198" i="24"/>
  <c r="BP198" i="24"/>
  <c r="BQ198" i="24"/>
  <c r="BB199" i="24"/>
  <c r="BC199" i="24"/>
  <c r="BD199" i="24"/>
  <c r="BE199" i="24"/>
  <c r="BF199" i="24"/>
  <c r="BG199" i="24"/>
  <c r="BH199" i="24"/>
  <c r="BI199" i="24"/>
  <c r="BJ199" i="24"/>
  <c r="BK199" i="24"/>
  <c r="BL199" i="24"/>
  <c r="BP199" i="24"/>
  <c r="BQ199" i="24"/>
  <c r="BB200" i="24"/>
  <c r="BC200" i="24"/>
  <c r="BD200" i="24"/>
  <c r="BE200" i="24"/>
  <c r="BF200" i="24"/>
  <c r="BG200" i="24"/>
  <c r="BH200" i="24"/>
  <c r="BI200" i="24"/>
  <c r="BJ200" i="24"/>
  <c r="BK200" i="24"/>
  <c r="BL200" i="24"/>
  <c r="BP200" i="24"/>
  <c r="BQ200" i="24"/>
  <c r="BB201" i="24"/>
  <c r="BC201" i="24"/>
  <c r="BD201" i="24"/>
  <c r="BE201" i="24"/>
  <c r="BF201" i="24"/>
  <c r="BG201" i="24"/>
  <c r="BH201" i="24"/>
  <c r="BI201" i="24"/>
  <c r="BJ201" i="24"/>
  <c r="BK201" i="24"/>
  <c r="BL201" i="24"/>
  <c r="BP201" i="24"/>
  <c r="BQ201" i="24"/>
  <c r="BB202" i="24"/>
  <c r="BC202" i="24"/>
  <c r="BD202" i="24"/>
  <c r="BE202" i="24"/>
  <c r="BF202" i="24"/>
  <c r="BG202" i="24"/>
  <c r="BH202" i="24"/>
  <c r="BI202" i="24"/>
  <c r="BJ202" i="24"/>
  <c r="BK202" i="24"/>
  <c r="BL202" i="24"/>
  <c r="BP202" i="24"/>
  <c r="BQ202" i="24"/>
  <c r="BB203" i="24"/>
  <c r="BC203" i="24"/>
  <c r="BD203" i="24"/>
  <c r="BE203" i="24"/>
  <c r="BF203" i="24"/>
  <c r="BG203" i="24"/>
  <c r="BH203" i="24"/>
  <c r="BI203" i="24"/>
  <c r="BJ203" i="24"/>
  <c r="BK203" i="24"/>
  <c r="BL203" i="24"/>
  <c r="BP203" i="24"/>
  <c r="BQ203" i="24"/>
  <c r="BB204" i="24"/>
  <c r="BC204" i="24"/>
  <c r="BD204" i="24"/>
  <c r="BE204" i="24"/>
  <c r="BF204" i="24"/>
  <c r="BG204" i="24"/>
  <c r="BH204" i="24"/>
  <c r="BI204" i="24"/>
  <c r="BJ204" i="24"/>
  <c r="BK204" i="24"/>
  <c r="BL204" i="24"/>
  <c r="BP204" i="24"/>
  <c r="BQ204" i="24"/>
  <c r="BB205" i="24"/>
  <c r="BC205" i="24"/>
  <c r="BD205" i="24"/>
  <c r="BE205" i="24"/>
  <c r="BF205" i="24"/>
  <c r="BG205" i="24"/>
  <c r="BH205" i="24"/>
  <c r="BI205" i="24"/>
  <c r="BJ205" i="24"/>
  <c r="BK205" i="24"/>
  <c r="BL205" i="24"/>
  <c r="BP205" i="24"/>
  <c r="BQ205" i="24"/>
  <c r="BB206" i="24"/>
  <c r="BC206" i="24"/>
  <c r="BD206" i="24"/>
  <c r="BE206" i="24"/>
  <c r="BF206" i="24"/>
  <c r="BG206" i="24"/>
  <c r="BH206" i="24"/>
  <c r="BI206" i="24"/>
  <c r="BJ206" i="24"/>
  <c r="BK206" i="24"/>
  <c r="BL206" i="24"/>
  <c r="BP206" i="24"/>
  <c r="BQ206" i="24"/>
  <c r="BB207" i="24"/>
  <c r="BC207" i="24"/>
  <c r="BD207" i="24"/>
  <c r="BE207" i="24"/>
  <c r="BF207" i="24"/>
  <c r="BG207" i="24"/>
  <c r="BH207" i="24"/>
  <c r="BI207" i="24"/>
  <c r="BJ207" i="24"/>
  <c r="BK207" i="24"/>
  <c r="BL207" i="24"/>
  <c r="BP207" i="24"/>
  <c r="BQ207" i="24"/>
  <c r="BB208" i="24"/>
  <c r="BC208" i="24"/>
  <c r="BD208" i="24"/>
  <c r="BE208" i="24"/>
  <c r="BF208" i="24"/>
  <c r="BG208" i="24"/>
  <c r="BH208" i="24"/>
  <c r="BI208" i="24"/>
  <c r="BJ208" i="24"/>
  <c r="BK208" i="24"/>
  <c r="BL208" i="24"/>
  <c r="BP208" i="24"/>
  <c r="BQ208" i="24"/>
  <c r="BB209" i="24"/>
  <c r="BC209" i="24"/>
  <c r="BD209" i="24"/>
  <c r="BE209" i="24"/>
  <c r="BF209" i="24"/>
  <c r="BG209" i="24"/>
  <c r="BH209" i="24"/>
  <c r="BI209" i="24"/>
  <c r="BJ209" i="24"/>
  <c r="BK209" i="24"/>
  <c r="BL209" i="24"/>
  <c r="BP209" i="24"/>
  <c r="BQ209" i="24"/>
  <c r="BB210" i="24"/>
  <c r="BC210" i="24"/>
  <c r="BD210" i="24"/>
  <c r="BE210" i="24"/>
  <c r="BF210" i="24"/>
  <c r="BG210" i="24"/>
  <c r="BH210" i="24"/>
  <c r="BI210" i="24"/>
  <c r="BJ210" i="24"/>
  <c r="BK210" i="24"/>
  <c r="BL210" i="24"/>
  <c r="BP210" i="24"/>
  <c r="BQ210" i="24"/>
  <c r="BB211" i="24"/>
  <c r="BC211" i="24"/>
  <c r="BD211" i="24"/>
  <c r="BE211" i="24"/>
  <c r="BF211" i="24"/>
  <c r="BG211" i="24"/>
  <c r="BH211" i="24"/>
  <c r="BI211" i="24"/>
  <c r="BJ211" i="24"/>
  <c r="BK211" i="24"/>
  <c r="BL211" i="24"/>
  <c r="BP211" i="24"/>
  <c r="BQ211" i="24"/>
  <c r="BB212" i="24"/>
  <c r="BC212" i="24"/>
  <c r="BD212" i="24"/>
  <c r="BE212" i="24"/>
  <c r="BF212" i="24"/>
  <c r="BG212" i="24"/>
  <c r="BH212" i="24"/>
  <c r="BI212" i="24"/>
  <c r="BJ212" i="24"/>
  <c r="BK212" i="24"/>
  <c r="BL212" i="24"/>
  <c r="BP212" i="24"/>
  <c r="BQ212" i="24"/>
  <c r="BB213" i="24"/>
  <c r="BC213" i="24"/>
  <c r="BD213" i="24"/>
  <c r="BE213" i="24"/>
  <c r="BF213" i="24"/>
  <c r="BG213" i="24"/>
  <c r="BH213" i="24"/>
  <c r="BI213" i="24"/>
  <c r="BJ213" i="24"/>
  <c r="BK213" i="24"/>
  <c r="BL213" i="24"/>
  <c r="BP213" i="24"/>
  <c r="BQ213" i="24"/>
  <c r="BB214" i="24"/>
  <c r="BC214" i="24"/>
  <c r="BD214" i="24"/>
  <c r="BE214" i="24"/>
  <c r="BF214" i="24"/>
  <c r="BG214" i="24"/>
  <c r="BH214" i="24"/>
  <c r="BI214" i="24"/>
  <c r="BJ214" i="24"/>
  <c r="BK214" i="24"/>
  <c r="BL214" i="24"/>
  <c r="BP214" i="24"/>
  <c r="BQ214" i="24"/>
  <c r="BB215" i="24"/>
  <c r="BC215" i="24"/>
  <c r="BD215" i="24"/>
  <c r="BE215" i="24"/>
  <c r="BF215" i="24"/>
  <c r="BG215" i="24"/>
  <c r="BH215" i="24"/>
  <c r="BI215" i="24"/>
  <c r="BJ215" i="24"/>
  <c r="BK215" i="24"/>
  <c r="BL215" i="24"/>
  <c r="BP215" i="24"/>
  <c r="BQ215" i="24"/>
  <c r="BB216" i="24"/>
  <c r="BC216" i="24"/>
  <c r="BD216" i="24"/>
  <c r="BE216" i="24"/>
  <c r="BF216" i="24"/>
  <c r="BG216" i="24"/>
  <c r="BH216" i="24"/>
  <c r="BI216" i="24"/>
  <c r="BJ216" i="24"/>
  <c r="BK216" i="24"/>
  <c r="BL216" i="24"/>
  <c r="BP216" i="24"/>
  <c r="BQ216" i="24"/>
  <c r="BB217" i="24"/>
  <c r="BC217" i="24"/>
  <c r="BD217" i="24"/>
  <c r="BE217" i="24"/>
  <c r="BF217" i="24"/>
  <c r="BG217" i="24"/>
  <c r="BH217" i="24"/>
  <c r="BI217" i="24"/>
  <c r="BJ217" i="24"/>
  <c r="BK217" i="24"/>
  <c r="BL217" i="24"/>
  <c r="BP217" i="24"/>
  <c r="BQ217" i="24"/>
  <c r="BB218" i="24"/>
  <c r="BC218" i="24"/>
  <c r="BD218" i="24"/>
  <c r="BE218" i="24"/>
  <c r="BF218" i="24"/>
  <c r="BG218" i="24"/>
  <c r="BH218" i="24"/>
  <c r="BI218" i="24"/>
  <c r="BJ218" i="24"/>
  <c r="BK218" i="24"/>
  <c r="BL218" i="24"/>
  <c r="BP218" i="24"/>
  <c r="BQ218" i="24"/>
  <c r="BB219" i="24"/>
  <c r="BC219" i="24"/>
  <c r="BD219" i="24"/>
  <c r="BE219" i="24"/>
  <c r="BF219" i="24"/>
  <c r="BG219" i="24"/>
  <c r="BH219" i="24"/>
  <c r="BI219" i="24"/>
  <c r="BJ219" i="24"/>
  <c r="BK219" i="24"/>
  <c r="BL219" i="24"/>
  <c r="BP219" i="24"/>
  <c r="BQ219" i="24"/>
  <c r="BB220" i="24"/>
  <c r="BC220" i="24"/>
  <c r="BD220" i="24"/>
  <c r="BE220" i="24"/>
  <c r="BF220" i="24"/>
  <c r="BG220" i="24"/>
  <c r="BH220" i="24"/>
  <c r="BI220" i="24"/>
  <c r="BJ220" i="24"/>
  <c r="BK220" i="24"/>
  <c r="BL220" i="24"/>
  <c r="BP220" i="24"/>
  <c r="BQ220" i="24"/>
  <c r="BB221" i="24"/>
  <c r="BC221" i="24"/>
  <c r="BD221" i="24"/>
  <c r="BE221" i="24"/>
  <c r="BF221" i="24"/>
  <c r="BG221" i="24"/>
  <c r="BH221" i="24"/>
  <c r="BI221" i="24"/>
  <c r="BJ221" i="24"/>
  <c r="BK221" i="24"/>
  <c r="BL221" i="24"/>
  <c r="BP221" i="24"/>
  <c r="BQ221" i="24"/>
  <c r="BB222" i="24"/>
  <c r="BC222" i="24"/>
  <c r="BD222" i="24"/>
  <c r="BE222" i="24"/>
  <c r="BF222" i="24"/>
  <c r="BG222" i="24"/>
  <c r="BH222" i="24"/>
  <c r="BI222" i="24"/>
  <c r="BJ222" i="24"/>
  <c r="BK222" i="24"/>
  <c r="BL222" i="24"/>
  <c r="BP222" i="24"/>
  <c r="BQ222" i="24"/>
  <c r="BB223" i="24"/>
  <c r="BC223" i="24"/>
  <c r="BD223" i="24"/>
  <c r="BE223" i="24"/>
  <c r="BF223" i="24"/>
  <c r="BG223" i="24"/>
  <c r="BH223" i="24"/>
  <c r="BI223" i="24"/>
  <c r="BJ223" i="24"/>
  <c r="BK223" i="24"/>
  <c r="BL223" i="24"/>
  <c r="BP223" i="24"/>
  <c r="BQ223" i="24"/>
  <c r="BB224" i="24"/>
  <c r="BC224" i="24"/>
  <c r="BD224" i="24"/>
  <c r="BE224" i="24"/>
  <c r="BF224" i="24"/>
  <c r="BG224" i="24"/>
  <c r="BH224" i="24"/>
  <c r="BI224" i="24"/>
  <c r="BJ224" i="24"/>
  <c r="BK224" i="24"/>
  <c r="BL224" i="24"/>
  <c r="BP224" i="24"/>
  <c r="BQ224" i="24"/>
  <c r="BB225" i="24"/>
  <c r="BC225" i="24"/>
  <c r="BD225" i="24"/>
  <c r="BE225" i="24"/>
  <c r="BF225" i="24"/>
  <c r="BG225" i="24"/>
  <c r="BH225" i="24"/>
  <c r="BI225" i="24"/>
  <c r="BJ225" i="24"/>
  <c r="BK225" i="24"/>
  <c r="BL225" i="24"/>
  <c r="BP225" i="24"/>
  <c r="BQ225" i="24"/>
  <c r="BB226" i="24"/>
  <c r="BC226" i="24"/>
  <c r="BD226" i="24"/>
  <c r="BE226" i="24"/>
  <c r="BF226" i="24"/>
  <c r="BG226" i="24"/>
  <c r="BH226" i="24"/>
  <c r="BI226" i="24"/>
  <c r="BJ226" i="24"/>
  <c r="BK226" i="24"/>
  <c r="BL226" i="24"/>
  <c r="BP226" i="24"/>
  <c r="BQ226" i="24"/>
  <c r="BB227" i="24"/>
  <c r="BC227" i="24"/>
  <c r="BD227" i="24"/>
  <c r="BE227" i="24"/>
  <c r="BF227" i="24"/>
  <c r="BG227" i="24"/>
  <c r="BH227" i="24"/>
  <c r="BI227" i="24"/>
  <c r="BJ227" i="24"/>
  <c r="BK227" i="24"/>
  <c r="BL227" i="24"/>
  <c r="BP227" i="24"/>
  <c r="BQ227" i="24"/>
  <c r="BB228" i="24"/>
  <c r="BC228" i="24"/>
  <c r="BD228" i="24"/>
  <c r="BE228" i="24"/>
  <c r="BF228" i="24"/>
  <c r="BG228" i="24"/>
  <c r="BH228" i="24"/>
  <c r="BI228" i="24"/>
  <c r="BJ228" i="24"/>
  <c r="BK228" i="24"/>
  <c r="BL228" i="24"/>
  <c r="BP228" i="24"/>
  <c r="BQ228" i="24"/>
  <c r="BB229" i="24"/>
  <c r="BC229" i="24"/>
  <c r="BD229" i="24"/>
  <c r="BE229" i="24"/>
  <c r="BF229" i="24"/>
  <c r="BG229" i="24"/>
  <c r="BH229" i="24"/>
  <c r="BI229" i="24"/>
  <c r="BJ229" i="24"/>
  <c r="BK229" i="24"/>
  <c r="BL229" i="24"/>
  <c r="BP229" i="24"/>
  <c r="BQ229" i="24"/>
  <c r="BB230" i="24"/>
  <c r="BC230" i="24"/>
  <c r="BD230" i="24"/>
  <c r="BE230" i="24"/>
  <c r="BF230" i="24"/>
  <c r="BG230" i="24"/>
  <c r="BH230" i="24"/>
  <c r="BI230" i="24"/>
  <c r="BJ230" i="24"/>
  <c r="BK230" i="24"/>
  <c r="BL230" i="24"/>
  <c r="BP230" i="24"/>
  <c r="BQ230" i="24"/>
  <c r="BB231" i="24"/>
  <c r="BC231" i="24"/>
  <c r="BD231" i="24"/>
  <c r="BE231" i="24"/>
  <c r="BF231" i="24"/>
  <c r="BG231" i="24"/>
  <c r="BH231" i="24"/>
  <c r="BI231" i="24"/>
  <c r="BJ231" i="24"/>
  <c r="BK231" i="24"/>
  <c r="BL231" i="24"/>
  <c r="BP231" i="24"/>
  <c r="BQ231" i="24"/>
  <c r="BB232" i="24"/>
  <c r="BC232" i="24"/>
  <c r="BD232" i="24"/>
  <c r="BE232" i="24"/>
  <c r="BF232" i="24"/>
  <c r="BG232" i="24"/>
  <c r="BH232" i="24"/>
  <c r="BI232" i="24"/>
  <c r="BJ232" i="24"/>
  <c r="BK232" i="24"/>
  <c r="BL232" i="24"/>
  <c r="BP232" i="24"/>
  <c r="BQ232" i="24"/>
  <c r="BB233" i="24"/>
  <c r="BC233" i="24"/>
  <c r="BD233" i="24"/>
  <c r="BE233" i="24"/>
  <c r="BF233" i="24"/>
  <c r="BG233" i="24"/>
  <c r="BH233" i="24"/>
  <c r="BI233" i="24"/>
  <c r="BJ233" i="24"/>
  <c r="BK233" i="24"/>
  <c r="BL233" i="24"/>
  <c r="BP233" i="24"/>
  <c r="BQ233" i="24"/>
  <c r="BB234" i="24"/>
  <c r="BC234" i="24"/>
  <c r="BD234" i="24"/>
  <c r="BE234" i="24"/>
  <c r="BF234" i="24"/>
  <c r="BG234" i="24"/>
  <c r="BH234" i="24"/>
  <c r="BI234" i="24"/>
  <c r="BJ234" i="24"/>
  <c r="BK234" i="24"/>
  <c r="BL234" i="24"/>
  <c r="BP234" i="24"/>
  <c r="BQ234" i="24"/>
  <c r="BB235" i="24"/>
  <c r="BC235" i="24"/>
  <c r="BD235" i="24"/>
  <c r="BE235" i="24"/>
  <c r="BF235" i="24"/>
  <c r="BG235" i="24"/>
  <c r="BH235" i="24"/>
  <c r="BI235" i="24"/>
  <c r="BJ235" i="24"/>
  <c r="BK235" i="24"/>
  <c r="BL235" i="24"/>
  <c r="BP235" i="24"/>
  <c r="BQ235" i="24"/>
  <c r="BB236" i="24"/>
  <c r="BC236" i="24"/>
  <c r="BD236" i="24"/>
  <c r="BE236" i="24"/>
  <c r="BF236" i="24"/>
  <c r="BG236" i="24"/>
  <c r="BH236" i="24"/>
  <c r="BI236" i="24"/>
  <c r="BJ236" i="24"/>
  <c r="BK236" i="24"/>
  <c r="BL236" i="24"/>
  <c r="BP236" i="24"/>
  <c r="BQ236" i="24"/>
  <c r="BB237" i="24"/>
  <c r="BC237" i="24"/>
  <c r="BD237" i="24"/>
  <c r="BE237" i="24"/>
  <c r="BF237" i="24"/>
  <c r="BG237" i="24"/>
  <c r="BH237" i="24"/>
  <c r="BI237" i="24"/>
  <c r="BJ237" i="24"/>
  <c r="BK237" i="24"/>
  <c r="BL237" i="24"/>
  <c r="BP237" i="24"/>
  <c r="BQ237" i="24"/>
  <c r="BB238" i="24"/>
  <c r="BC238" i="24"/>
  <c r="BD238" i="24"/>
  <c r="BE238" i="24"/>
  <c r="BF238" i="24"/>
  <c r="BG238" i="24"/>
  <c r="BH238" i="24"/>
  <c r="BI238" i="24"/>
  <c r="BJ238" i="24"/>
  <c r="BK238" i="24"/>
  <c r="BL238" i="24"/>
  <c r="BP238" i="24"/>
  <c r="BQ238" i="24"/>
  <c r="BB239" i="24"/>
  <c r="BM239" i="24" s="1"/>
  <c r="BO239" i="24" s="1"/>
  <c r="BC239" i="24"/>
  <c r="BD239" i="24"/>
  <c r="BE239" i="24"/>
  <c r="BF239" i="24"/>
  <c r="BG239" i="24"/>
  <c r="BH239" i="24"/>
  <c r="BI239" i="24"/>
  <c r="BJ239" i="24"/>
  <c r="BK239" i="24"/>
  <c r="BL239" i="24"/>
  <c r="BP239" i="24"/>
  <c r="BQ239" i="24"/>
  <c r="BB240" i="24"/>
  <c r="BC240" i="24"/>
  <c r="BD240" i="24"/>
  <c r="BE240" i="24"/>
  <c r="BF240" i="24"/>
  <c r="BG240" i="24"/>
  <c r="BH240" i="24"/>
  <c r="BI240" i="24"/>
  <c r="BJ240" i="24"/>
  <c r="BK240" i="24"/>
  <c r="BL240" i="24"/>
  <c r="BP240" i="24"/>
  <c r="BQ240" i="24"/>
  <c r="BB241" i="24"/>
  <c r="BC241" i="24"/>
  <c r="BD241" i="24"/>
  <c r="BE241" i="24"/>
  <c r="BF241" i="24"/>
  <c r="BG241" i="24"/>
  <c r="BH241" i="24"/>
  <c r="BI241" i="24"/>
  <c r="BJ241" i="24"/>
  <c r="BK241" i="24"/>
  <c r="BL241" i="24"/>
  <c r="BP241" i="24"/>
  <c r="BQ241" i="24"/>
  <c r="BB242" i="24"/>
  <c r="BC242" i="24"/>
  <c r="BD242" i="24"/>
  <c r="BE242" i="24"/>
  <c r="BF242" i="24"/>
  <c r="BG242" i="24"/>
  <c r="BH242" i="24"/>
  <c r="BI242" i="24"/>
  <c r="BJ242" i="24"/>
  <c r="BK242" i="24"/>
  <c r="BL242" i="24"/>
  <c r="BP242" i="24"/>
  <c r="BQ242" i="24"/>
  <c r="BB243" i="24"/>
  <c r="BC243" i="24"/>
  <c r="BD243" i="24"/>
  <c r="BE243" i="24"/>
  <c r="BF243" i="24"/>
  <c r="BG243" i="24"/>
  <c r="BH243" i="24"/>
  <c r="BI243" i="24"/>
  <c r="BJ243" i="24"/>
  <c r="BK243" i="24"/>
  <c r="BL243" i="24"/>
  <c r="BP243" i="24"/>
  <c r="BQ243" i="24"/>
  <c r="BB244" i="24"/>
  <c r="BC244" i="24"/>
  <c r="BD244" i="24"/>
  <c r="BE244" i="24"/>
  <c r="BM244" i="24" s="1"/>
  <c r="BF244" i="24"/>
  <c r="BG244" i="24"/>
  <c r="BH244" i="24"/>
  <c r="BI244" i="24"/>
  <c r="BJ244" i="24"/>
  <c r="BK244" i="24"/>
  <c r="BL244" i="24"/>
  <c r="BP244" i="24"/>
  <c r="BQ244" i="24"/>
  <c r="BB245" i="24"/>
  <c r="BC245" i="24"/>
  <c r="BD245" i="24"/>
  <c r="BE245" i="24"/>
  <c r="BF245" i="24"/>
  <c r="BG245" i="24"/>
  <c r="BH245" i="24"/>
  <c r="BI245" i="24"/>
  <c r="BJ245" i="24"/>
  <c r="BK245" i="24"/>
  <c r="BL245" i="24"/>
  <c r="BP245" i="24"/>
  <c r="BQ245" i="24"/>
  <c r="BB246" i="24"/>
  <c r="BC246" i="24"/>
  <c r="BD246" i="24"/>
  <c r="BE246" i="24"/>
  <c r="BF246" i="24"/>
  <c r="BG246" i="24"/>
  <c r="BH246" i="24"/>
  <c r="BI246" i="24"/>
  <c r="BJ246" i="24"/>
  <c r="BK246" i="24"/>
  <c r="BL246" i="24"/>
  <c r="BP246" i="24"/>
  <c r="BQ246" i="24"/>
  <c r="BB247" i="24"/>
  <c r="BC247" i="24"/>
  <c r="BD247" i="24"/>
  <c r="BE247" i="24"/>
  <c r="BF247" i="24"/>
  <c r="BG247" i="24"/>
  <c r="BH247" i="24"/>
  <c r="BI247" i="24"/>
  <c r="BJ247" i="24"/>
  <c r="BK247" i="24"/>
  <c r="BL247" i="24"/>
  <c r="BM247" i="24"/>
  <c r="BO247" i="24" s="1"/>
  <c r="BP247" i="24"/>
  <c r="BQ247" i="24"/>
  <c r="BB248" i="24"/>
  <c r="BC248" i="24"/>
  <c r="BD248" i="24"/>
  <c r="BE248" i="24"/>
  <c r="BF248" i="24"/>
  <c r="BG248" i="24"/>
  <c r="BH248" i="24"/>
  <c r="BI248" i="24"/>
  <c r="BJ248" i="24"/>
  <c r="BK248" i="24"/>
  <c r="BL248" i="24"/>
  <c r="BP248" i="24"/>
  <c r="BQ248" i="24"/>
  <c r="BB249" i="24"/>
  <c r="BC249" i="24"/>
  <c r="BD249" i="24"/>
  <c r="BE249" i="24"/>
  <c r="BF249" i="24"/>
  <c r="BG249" i="24"/>
  <c r="BH249" i="24"/>
  <c r="BI249" i="24"/>
  <c r="BJ249" i="24"/>
  <c r="BK249" i="24"/>
  <c r="BL249" i="24"/>
  <c r="BP249" i="24"/>
  <c r="BQ249" i="24"/>
  <c r="BB250" i="24"/>
  <c r="BC250" i="24"/>
  <c r="BD250" i="24"/>
  <c r="BE250" i="24"/>
  <c r="BF250" i="24"/>
  <c r="BG250" i="24"/>
  <c r="BH250" i="24"/>
  <c r="BI250" i="24"/>
  <c r="BJ250" i="24"/>
  <c r="BK250" i="24"/>
  <c r="BL250" i="24"/>
  <c r="BP250" i="24"/>
  <c r="BQ250" i="24"/>
  <c r="BB251" i="24"/>
  <c r="BC251" i="24"/>
  <c r="BD251" i="24"/>
  <c r="BE251" i="24"/>
  <c r="BF251" i="24"/>
  <c r="BG251" i="24"/>
  <c r="BH251" i="24"/>
  <c r="BI251" i="24"/>
  <c r="BJ251" i="24"/>
  <c r="BK251" i="24"/>
  <c r="BL251" i="24"/>
  <c r="BP251" i="24"/>
  <c r="BQ251" i="24"/>
  <c r="BB252" i="24"/>
  <c r="BC252" i="24"/>
  <c r="BM252" i="24" s="1"/>
  <c r="BD252" i="24"/>
  <c r="BE252" i="24"/>
  <c r="BF252" i="24"/>
  <c r="BG252" i="24"/>
  <c r="BH252" i="24"/>
  <c r="BI252" i="24"/>
  <c r="BJ252" i="24"/>
  <c r="BK252" i="24"/>
  <c r="BL252" i="24"/>
  <c r="BP252" i="24"/>
  <c r="BQ252" i="24"/>
  <c r="BB253" i="24"/>
  <c r="BC253" i="24"/>
  <c r="BD253" i="24"/>
  <c r="BE253" i="24"/>
  <c r="BF253" i="24"/>
  <c r="BG253" i="24"/>
  <c r="BH253" i="24"/>
  <c r="BI253" i="24"/>
  <c r="BJ253" i="24"/>
  <c r="BK253" i="24"/>
  <c r="BL253" i="24"/>
  <c r="BP253" i="24"/>
  <c r="BQ253" i="24"/>
  <c r="BB254" i="24"/>
  <c r="BC254" i="24"/>
  <c r="BD254" i="24"/>
  <c r="BE254" i="24"/>
  <c r="BF254" i="24"/>
  <c r="BG254" i="24"/>
  <c r="BH254" i="24"/>
  <c r="BI254" i="24"/>
  <c r="BJ254" i="24"/>
  <c r="BK254" i="24"/>
  <c r="BL254" i="24"/>
  <c r="BP254" i="24"/>
  <c r="BQ254" i="24"/>
  <c r="BB255" i="24"/>
  <c r="BM255" i="24" s="1"/>
  <c r="BO255" i="24" s="1"/>
  <c r="BC255" i="24"/>
  <c r="BD255" i="24"/>
  <c r="BE255" i="24"/>
  <c r="BF255" i="24"/>
  <c r="BG255" i="24"/>
  <c r="BH255" i="24"/>
  <c r="BI255" i="24"/>
  <c r="BJ255" i="24"/>
  <c r="BK255" i="24"/>
  <c r="BL255" i="24"/>
  <c r="BP255" i="24"/>
  <c r="BQ255" i="24"/>
  <c r="BB256" i="24"/>
  <c r="BC256" i="24"/>
  <c r="BD256" i="24"/>
  <c r="BE256" i="24"/>
  <c r="BF256" i="24"/>
  <c r="BG256" i="24"/>
  <c r="BH256" i="24"/>
  <c r="BI256" i="24"/>
  <c r="BJ256" i="24"/>
  <c r="BK256" i="24"/>
  <c r="BL256" i="24"/>
  <c r="BP256" i="24"/>
  <c r="BQ256" i="24"/>
  <c r="BB257" i="24"/>
  <c r="BC257" i="24"/>
  <c r="BD257" i="24"/>
  <c r="BE257" i="24"/>
  <c r="BF257" i="24"/>
  <c r="BG257" i="24"/>
  <c r="BH257" i="24"/>
  <c r="BI257" i="24"/>
  <c r="BJ257" i="24"/>
  <c r="BK257" i="24"/>
  <c r="BL257" i="24"/>
  <c r="BP257" i="24"/>
  <c r="BQ257" i="24"/>
  <c r="BB258" i="24"/>
  <c r="BC258" i="24"/>
  <c r="BD258" i="24"/>
  <c r="BE258" i="24"/>
  <c r="BF258" i="24"/>
  <c r="BG258" i="24"/>
  <c r="BH258" i="24"/>
  <c r="BI258" i="24"/>
  <c r="BJ258" i="24"/>
  <c r="BK258" i="24"/>
  <c r="BL258" i="24"/>
  <c r="BP258" i="24"/>
  <c r="BQ258" i="24"/>
  <c r="BB259" i="24"/>
  <c r="BC259" i="24"/>
  <c r="BD259" i="24"/>
  <c r="BE259" i="24"/>
  <c r="BF259" i="24"/>
  <c r="BG259" i="24"/>
  <c r="BH259" i="24"/>
  <c r="BI259" i="24"/>
  <c r="BJ259" i="24"/>
  <c r="BK259" i="24"/>
  <c r="BL259" i="24"/>
  <c r="BP259" i="24"/>
  <c r="BQ259" i="24"/>
  <c r="BB260" i="24"/>
  <c r="BM260" i="24" s="1"/>
  <c r="BC260" i="24"/>
  <c r="BD260" i="24"/>
  <c r="BE260" i="24"/>
  <c r="BF260" i="24"/>
  <c r="BG260" i="24"/>
  <c r="BH260" i="24"/>
  <c r="BI260" i="24"/>
  <c r="BJ260" i="24"/>
  <c r="BK260" i="24"/>
  <c r="BL260" i="24"/>
  <c r="BP260" i="24"/>
  <c r="BQ260" i="24"/>
  <c r="BB261" i="24"/>
  <c r="BC261" i="24"/>
  <c r="BD261" i="24"/>
  <c r="BE261" i="24"/>
  <c r="BF261" i="24"/>
  <c r="BG261" i="24"/>
  <c r="BH261" i="24"/>
  <c r="BI261" i="24"/>
  <c r="BJ261" i="24"/>
  <c r="BK261" i="24"/>
  <c r="BL261" i="24"/>
  <c r="BP261" i="24"/>
  <c r="BQ261" i="24"/>
  <c r="BB262" i="24"/>
  <c r="BC262" i="24"/>
  <c r="BD262" i="24"/>
  <c r="BE262" i="24"/>
  <c r="BF262" i="24"/>
  <c r="BG262" i="24"/>
  <c r="BH262" i="24"/>
  <c r="BI262" i="24"/>
  <c r="BJ262" i="24"/>
  <c r="BK262" i="24"/>
  <c r="BL262" i="24"/>
  <c r="BP262" i="24"/>
  <c r="BQ262" i="24"/>
  <c r="BB263" i="24"/>
  <c r="BC263" i="24"/>
  <c r="BD263" i="24"/>
  <c r="BM263" i="24" s="1"/>
  <c r="BO263" i="24" s="1"/>
  <c r="BE263" i="24"/>
  <c r="BF263" i="24"/>
  <c r="BG263" i="24"/>
  <c r="BH263" i="24"/>
  <c r="BI263" i="24"/>
  <c r="BJ263" i="24"/>
  <c r="BK263" i="24"/>
  <c r="BL263" i="24"/>
  <c r="BP263" i="24"/>
  <c r="BQ263" i="24"/>
  <c r="BB264" i="24"/>
  <c r="BC264" i="24"/>
  <c r="BD264" i="24"/>
  <c r="BE264" i="24"/>
  <c r="BF264" i="24"/>
  <c r="BG264" i="24"/>
  <c r="BH264" i="24"/>
  <c r="BI264" i="24"/>
  <c r="BJ264" i="24"/>
  <c r="BK264" i="24"/>
  <c r="BL264" i="24"/>
  <c r="BP264" i="24"/>
  <c r="BQ264" i="24"/>
  <c r="BB265" i="24"/>
  <c r="BC265" i="24"/>
  <c r="BD265" i="24"/>
  <c r="BE265" i="24"/>
  <c r="BF265" i="24"/>
  <c r="BG265" i="24"/>
  <c r="BH265" i="24"/>
  <c r="BI265" i="24"/>
  <c r="BJ265" i="24"/>
  <c r="BK265" i="24"/>
  <c r="BL265" i="24"/>
  <c r="BP265" i="24"/>
  <c r="BQ265" i="24"/>
  <c r="BB266" i="24"/>
  <c r="BC266" i="24"/>
  <c r="BD266" i="24"/>
  <c r="BE266" i="24"/>
  <c r="BF266" i="24"/>
  <c r="BG266" i="24"/>
  <c r="BH266" i="24"/>
  <c r="BI266" i="24"/>
  <c r="BJ266" i="24"/>
  <c r="BK266" i="24"/>
  <c r="BL266" i="24"/>
  <c r="BP266" i="24"/>
  <c r="BQ266" i="24"/>
  <c r="BB267" i="24"/>
  <c r="BC267" i="24"/>
  <c r="BD267" i="24"/>
  <c r="BE267" i="24"/>
  <c r="BF267" i="24"/>
  <c r="BG267" i="24"/>
  <c r="BH267" i="24"/>
  <c r="BI267" i="24"/>
  <c r="BJ267" i="24"/>
  <c r="BK267" i="24"/>
  <c r="BL267" i="24"/>
  <c r="BP267" i="24"/>
  <c r="BQ267" i="24"/>
  <c r="BB268" i="24"/>
  <c r="BM268" i="24" s="1"/>
  <c r="BC268" i="24"/>
  <c r="BD268" i="24"/>
  <c r="BE268" i="24"/>
  <c r="BF268" i="24"/>
  <c r="BG268" i="24"/>
  <c r="BH268" i="24"/>
  <c r="BI268" i="24"/>
  <c r="BJ268" i="24"/>
  <c r="BK268" i="24"/>
  <c r="BL268" i="24"/>
  <c r="BP268" i="24"/>
  <c r="BQ268" i="24"/>
  <c r="BB269" i="24"/>
  <c r="BC269" i="24"/>
  <c r="BD269" i="24"/>
  <c r="BE269" i="24"/>
  <c r="BF269" i="24"/>
  <c r="BG269" i="24"/>
  <c r="BH269" i="24"/>
  <c r="BI269" i="24"/>
  <c r="BJ269" i="24"/>
  <c r="BK269" i="24"/>
  <c r="BL269" i="24"/>
  <c r="BP269" i="24"/>
  <c r="BQ269" i="24"/>
  <c r="BB270" i="24"/>
  <c r="BC270" i="24"/>
  <c r="BD270" i="24"/>
  <c r="BE270" i="24"/>
  <c r="BF270" i="24"/>
  <c r="BG270" i="24"/>
  <c r="BH270" i="24"/>
  <c r="BI270" i="24"/>
  <c r="BJ270" i="24"/>
  <c r="BK270" i="24"/>
  <c r="BL270" i="24"/>
  <c r="BM270" i="24"/>
  <c r="BP270" i="24"/>
  <c r="BQ270" i="24"/>
  <c r="BB271" i="24"/>
  <c r="BC271" i="24"/>
  <c r="BD271" i="24"/>
  <c r="BE271" i="24"/>
  <c r="BF271" i="24"/>
  <c r="BG271" i="24"/>
  <c r="BH271" i="24"/>
  <c r="BI271" i="24"/>
  <c r="BJ271" i="24"/>
  <c r="BK271" i="24"/>
  <c r="BL271" i="24"/>
  <c r="BP271" i="24"/>
  <c r="BQ271" i="24"/>
  <c r="BB272" i="24"/>
  <c r="BM272" i="24" s="1"/>
  <c r="BC272" i="24"/>
  <c r="BD272" i="24"/>
  <c r="BE272" i="24"/>
  <c r="BF272" i="24"/>
  <c r="BG272" i="24"/>
  <c r="BH272" i="24"/>
  <c r="BI272" i="24"/>
  <c r="BJ272" i="24"/>
  <c r="BK272" i="24"/>
  <c r="BL272" i="24"/>
  <c r="BP272" i="24"/>
  <c r="BQ272" i="24"/>
  <c r="BB273" i="24"/>
  <c r="BC273" i="24"/>
  <c r="BD273" i="24"/>
  <c r="BE273" i="24"/>
  <c r="BF273" i="24"/>
  <c r="BG273" i="24"/>
  <c r="BH273" i="24"/>
  <c r="BI273" i="24"/>
  <c r="BJ273" i="24"/>
  <c r="BK273" i="24"/>
  <c r="BL273" i="24"/>
  <c r="BP273" i="24"/>
  <c r="BQ273" i="24"/>
  <c r="BB274" i="24"/>
  <c r="BM274" i="24" s="1"/>
  <c r="BC274" i="24"/>
  <c r="BD274" i="24"/>
  <c r="BE274" i="24"/>
  <c r="BF274" i="24"/>
  <c r="BG274" i="24"/>
  <c r="BH274" i="24"/>
  <c r="BI274" i="24"/>
  <c r="BJ274" i="24"/>
  <c r="BK274" i="24"/>
  <c r="BL274" i="24"/>
  <c r="BP274" i="24"/>
  <c r="BQ274" i="24"/>
  <c r="BB275" i="24"/>
  <c r="BC275" i="24"/>
  <c r="BD275" i="24"/>
  <c r="BE275" i="24"/>
  <c r="BF275" i="24"/>
  <c r="BG275" i="24"/>
  <c r="BH275" i="24"/>
  <c r="BI275" i="24"/>
  <c r="BJ275" i="24"/>
  <c r="BK275" i="24"/>
  <c r="BL275" i="24"/>
  <c r="BP275" i="24"/>
  <c r="BQ275" i="24"/>
  <c r="BB276" i="24"/>
  <c r="BC276" i="24"/>
  <c r="BM276" i="24" s="1"/>
  <c r="BD276" i="24"/>
  <c r="BE276" i="24"/>
  <c r="BF276" i="24"/>
  <c r="BG276" i="24"/>
  <c r="BH276" i="24"/>
  <c r="BI276" i="24"/>
  <c r="BJ276" i="24"/>
  <c r="BK276" i="24"/>
  <c r="BL276" i="24"/>
  <c r="BP276" i="24"/>
  <c r="BQ276" i="24"/>
  <c r="BB277" i="24"/>
  <c r="BC277" i="24"/>
  <c r="BD277" i="24"/>
  <c r="BE277" i="24"/>
  <c r="BF277" i="24"/>
  <c r="BG277" i="24"/>
  <c r="BH277" i="24"/>
  <c r="BI277" i="24"/>
  <c r="BJ277" i="24"/>
  <c r="BK277" i="24"/>
  <c r="BL277" i="24"/>
  <c r="BP277" i="24"/>
  <c r="BQ277" i="24"/>
  <c r="BB278" i="24"/>
  <c r="BM278" i="24" s="1"/>
  <c r="BC278" i="24"/>
  <c r="BD278" i="24"/>
  <c r="BE278" i="24"/>
  <c r="BF278" i="24"/>
  <c r="BG278" i="24"/>
  <c r="BH278" i="24"/>
  <c r="BI278" i="24"/>
  <c r="BJ278" i="24"/>
  <c r="BK278" i="24"/>
  <c r="BL278" i="24"/>
  <c r="BP278" i="24"/>
  <c r="BQ278" i="24"/>
  <c r="BB279" i="24"/>
  <c r="BC279" i="24"/>
  <c r="BD279" i="24"/>
  <c r="BE279" i="24"/>
  <c r="BF279" i="24"/>
  <c r="BG279" i="24"/>
  <c r="BH279" i="24"/>
  <c r="BI279" i="24"/>
  <c r="BJ279" i="24"/>
  <c r="BK279" i="24"/>
  <c r="BL279" i="24"/>
  <c r="BP279" i="24"/>
  <c r="BQ279" i="24"/>
  <c r="BB280" i="24"/>
  <c r="BC280" i="24"/>
  <c r="BD280" i="24"/>
  <c r="BE280" i="24"/>
  <c r="BM280" i="24" s="1"/>
  <c r="BF280" i="24"/>
  <c r="BG280" i="24"/>
  <c r="BH280" i="24"/>
  <c r="BI280" i="24"/>
  <c r="BJ280" i="24"/>
  <c r="BK280" i="24"/>
  <c r="BL280" i="24"/>
  <c r="BP280" i="24"/>
  <c r="BQ280" i="24"/>
  <c r="BB281" i="24"/>
  <c r="BC281" i="24"/>
  <c r="BD281" i="24"/>
  <c r="BE281" i="24"/>
  <c r="BF281" i="24"/>
  <c r="BG281" i="24"/>
  <c r="BH281" i="24"/>
  <c r="BI281" i="24"/>
  <c r="BJ281" i="24"/>
  <c r="BK281" i="24"/>
  <c r="BL281" i="24"/>
  <c r="BP281" i="24"/>
  <c r="BQ281" i="24"/>
  <c r="BB282" i="24"/>
  <c r="BM282" i="24" s="1"/>
  <c r="BC282" i="24"/>
  <c r="BD282" i="24"/>
  <c r="BE282" i="24"/>
  <c r="BF282" i="24"/>
  <c r="BG282" i="24"/>
  <c r="BH282" i="24"/>
  <c r="BI282" i="24"/>
  <c r="BJ282" i="24"/>
  <c r="BK282" i="24"/>
  <c r="BL282" i="24"/>
  <c r="BP282" i="24"/>
  <c r="BQ282" i="24"/>
  <c r="BB283" i="24"/>
  <c r="BC283" i="24"/>
  <c r="BD283" i="24"/>
  <c r="BE283" i="24"/>
  <c r="BF283" i="24"/>
  <c r="BG283" i="24"/>
  <c r="BH283" i="24"/>
  <c r="BI283" i="24"/>
  <c r="BJ283" i="24"/>
  <c r="BK283" i="24"/>
  <c r="BL283" i="24"/>
  <c r="BP283" i="24"/>
  <c r="BQ283" i="24"/>
  <c r="BB284" i="24"/>
  <c r="BC284" i="24"/>
  <c r="BD284" i="24"/>
  <c r="BE284" i="24"/>
  <c r="BF284" i="24"/>
  <c r="BG284" i="24"/>
  <c r="BM284" i="24" s="1"/>
  <c r="BH284" i="24"/>
  <c r="BI284" i="24"/>
  <c r="BJ284" i="24"/>
  <c r="BK284" i="24"/>
  <c r="BL284" i="24"/>
  <c r="BP284" i="24"/>
  <c r="BQ284" i="24"/>
  <c r="BB285" i="24"/>
  <c r="BM285" i="24" s="1"/>
  <c r="BC285" i="24"/>
  <c r="BD285" i="24"/>
  <c r="BE285" i="24"/>
  <c r="BF285" i="24"/>
  <c r="BG285" i="24"/>
  <c r="BH285" i="24"/>
  <c r="BI285" i="24"/>
  <c r="BJ285" i="24"/>
  <c r="BK285" i="24"/>
  <c r="BL285" i="24"/>
  <c r="BP285" i="24"/>
  <c r="BQ285" i="24"/>
  <c r="BB286" i="24"/>
  <c r="BM286" i="24" s="1"/>
  <c r="BC286" i="24"/>
  <c r="BD286" i="24"/>
  <c r="BE286" i="24"/>
  <c r="BF286" i="24"/>
  <c r="BG286" i="24"/>
  <c r="BH286" i="24"/>
  <c r="BI286" i="24"/>
  <c r="BJ286" i="24"/>
  <c r="BK286" i="24"/>
  <c r="BL286" i="24"/>
  <c r="BP286" i="24"/>
  <c r="BQ286" i="24"/>
  <c r="BB287" i="24"/>
  <c r="BC287" i="24"/>
  <c r="BD287" i="24"/>
  <c r="BE287" i="24"/>
  <c r="BF287" i="24"/>
  <c r="BG287" i="24"/>
  <c r="BH287" i="24"/>
  <c r="BI287" i="24"/>
  <c r="BJ287" i="24"/>
  <c r="BK287" i="24"/>
  <c r="BL287" i="24"/>
  <c r="BP287" i="24"/>
  <c r="BQ287" i="24"/>
  <c r="BB288" i="24"/>
  <c r="BC288" i="24"/>
  <c r="BD288" i="24"/>
  <c r="BM288" i="24" s="1"/>
  <c r="BE288" i="24"/>
  <c r="BF288" i="24"/>
  <c r="BG288" i="24"/>
  <c r="BH288" i="24"/>
  <c r="BI288" i="24"/>
  <c r="BJ288" i="24"/>
  <c r="BK288" i="24"/>
  <c r="BL288" i="24"/>
  <c r="BP288" i="24"/>
  <c r="BQ288" i="24"/>
  <c r="BB289" i="24"/>
  <c r="BC289" i="24"/>
  <c r="BD289" i="24"/>
  <c r="BE289" i="24"/>
  <c r="BF289" i="24"/>
  <c r="BG289" i="24"/>
  <c r="BH289" i="24"/>
  <c r="BI289" i="24"/>
  <c r="BJ289" i="24"/>
  <c r="BK289" i="24"/>
  <c r="BL289" i="24"/>
  <c r="BP289" i="24"/>
  <c r="BQ289" i="24"/>
  <c r="BB290" i="24"/>
  <c r="BM290" i="24" s="1"/>
  <c r="BC290" i="24"/>
  <c r="BD290" i="24"/>
  <c r="BE290" i="24"/>
  <c r="BF290" i="24"/>
  <c r="BG290" i="24"/>
  <c r="BH290" i="24"/>
  <c r="BI290" i="24"/>
  <c r="BJ290" i="24"/>
  <c r="BK290" i="24"/>
  <c r="BL290" i="24"/>
  <c r="BP290" i="24"/>
  <c r="BQ290" i="24"/>
  <c r="BB291" i="24"/>
  <c r="BC291" i="24"/>
  <c r="BD291" i="24"/>
  <c r="BE291" i="24"/>
  <c r="BF291" i="24"/>
  <c r="BG291" i="24"/>
  <c r="BH291" i="24"/>
  <c r="BI291" i="24"/>
  <c r="BJ291" i="24"/>
  <c r="BK291" i="24"/>
  <c r="BL291" i="24"/>
  <c r="BP291" i="24"/>
  <c r="BQ291" i="24"/>
  <c r="BB292" i="24"/>
  <c r="BM292" i="24" s="1"/>
  <c r="BC292" i="24"/>
  <c r="BD292" i="24"/>
  <c r="BE292" i="24"/>
  <c r="BF292" i="24"/>
  <c r="BG292" i="24"/>
  <c r="BH292" i="24"/>
  <c r="BI292" i="24"/>
  <c r="BJ292" i="24"/>
  <c r="BK292" i="24"/>
  <c r="BL292" i="24"/>
  <c r="BP292" i="24"/>
  <c r="BQ292" i="24"/>
  <c r="BB293" i="24"/>
  <c r="BC293" i="24"/>
  <c r="BD293" i="24"/>
  <c r="BE293" i="24"/>
  <c r="BF293" i="24"/>
  <c r="BG293" i="24"/>
  <c r="BH293" i="24"/>
  <c r="BI293" i="24"/>
  <c r="BJ293" i="24"/>
  <c r="BK293" i="24"/>
  <c r="BL293" i="24"/>
  <c r="BP293" i="24"/>
  <c r="BQ293" i="24"/>
  <c r="BB294" i="24"/>
  <c r="BC294" i="24"/>
  <c r="BM294" i="24" s="1"/>
  <c r="BD294" i="24"/>
  <c r="BE294" i="24"/>
  <c r="BF294" i="24"/>
  <c r="BG294" i="24"/>
  <c r="BH294" i="24"/>
  <c r="BI294" i="24"/>
  <c r="BJ294" i="24"/>
  <c r="BK294" i="24"/>
  <c r="BL294" i="24"/>
  <c r="BP294" i="24"/>
  <c r="BQ294" i="24"/>
  <c r="BB295" i="24"/>
  <c r="BC295" i="24"/>
  <c r="BD295" i="24"/>
  <c r="BE295" i="24"/>
  <c r="BF295" i="24"/>
  <c r="BG295" i="24"/>
  <c r="BH295" i="24"/>
  <c r="BI295" i="24"/>
  <c r="BJ295" i="24"/>
  <c r="BK295" i="24"/>
  <c r="BL295" i="24"/>
  <c r="BP295" i="24"/>
  <c r="BQ295" i="24"/>
  <c r="BB296" i="24"/>
  <c r="BC296" i="24"/>
  <c r="BD296" i="24"/>
  <c r="BE296" i="24"/>
  <c r="BF296" i="24"/>
  <c r="BG296" i="24"/>
  <c r="BH296" i="24"/>
  <c r="BI296" i="24"/>
  <c r="BJ296" i="24"/>
  <c r="BK296" i="24"/>
  <c r="BL296" i="24"/>
  <c r="BM296" i="24"/>
  <c r="BP296" i="24"/>
  <c r="BQ296" i="24"/>
  <c r="BB297" i="24"/>
  <c r="BC297" i="24"/>
  <c r="BD297" i="24"/>
  <c r="BE297" i="24"/>
  <c r="BF297" i="24"/>
  <c r="BG297" i="24"/>
  <c r="BH297" i="24"/>
  <c r="BI297" i="24"/>
  <c r="BJ297" i="24"/>
  <c r="BK297" i="24"/>
  <c r="BL297" i="24"/>
  <c r="BP297" i="24"/>
  <c r="BQ297" i="24"/>
  <c r="BB298" i="24"/>
  <c r="BM298" i="24" s="1"/>
  <c r="BC298" i="24"/>
  <c r="BD298" i="24"/>
  <c r="BE298" i="24"/>
  <c r="BF298" i="24"/>
  <c r="BG298" i="24"/>
  <c r="BH298" i="24"/>
  <c r="BI298" i="24"/>
  <c r="BJ298" i="24"/>
  <c r="BK298" i="24"/>
  <c r="BL298" i="24"/>
  <c r="BP298" i="24"/>
  <c r="BQ298" i="24"/>
  <c r="BB299" i="24"/>
  <c r="BC299" i="24"/>
  <c r="BD299" i="24"/>
  <c r="BE299" i="24"/>
  <c r="BF299" i="24"/>
  <c r="BG299" i="24"/>
  <c r="BH299" i="24"/>
  <c r="BI299" i="24"/>
  <c r="BJ299" i="24"/>
  <c r="BK299" i="24"/>
  <c r="BL299" i="24"/>
  <c r="BP299" i="24"/>
  <c r="BQ299" i="24"/>
  <c r="BB300" i="24"/>
  <c r="BM300" i="24" s="1"/>
  <c r="BC300" i="24"/>
  <c r="BD300" i="24"/>
  <c r="BE300" i="24"/>
  <c r="BF300" i="24"/>
  <c r="BG300" i="24"/>
  <c r="BH300" i="24"/>
  <c r="BI300" i="24"/>
  <c r="BJ300" i="24"/>
  <c r="BK300" i="24"/>
  <c r="BL300" i="24"/>
  <c r="BP300" i="24"/>
  <c r="BQ300" i="24"/>
  <c r="BB301" i="24"/>
  <c r="BC301" i="24"/>
  <c r="BD301" i="24"/>
  <c r="BE301" i="24"/>
  <c r="BF301" i="24"/>
  <c r="BG301" i="24"/>
  <c r="BH301" i="24"/>
  <c r="BI301" i="24"/>
  <c r="BJ301" i="24"/>
  <c r="BK301" i="24"/>
  <c r="BL301" i="24"/>
  <c r="BP301" i="24"/>
  <c r="BQ301" i="24"/>
  <c r="BB302" i="24"/>
  <c r="BC302" i="24"/>
  <c r="BD302" i="24"/>
  <c r="BE302" i="24"/>
  <c r="BF302" i="24"/>
  <c r="BG302" i="24"/>
  <c r="BH302" i="24"/>
  <c r="BI302" i="24"/>
  <c r="BJ302" i="24"/>
  <c r="BK302" i="24"/>
  <c r="BL302" i="24"/>
  <c r="BM302" i="24"/>
  <c r="BP302" i="24"/>
  <c r="BQ302" i="24"/>
  <c r="BB303" i="24"/>
  <c r="BC303" i="24"/>
  <c r="BD303" i="24"/>
  <c r="BE303" i="24"/>
  <c r="BF303" i="24"/>
  <c r="BG303" i="24"/>
  <c r="BH303" i="24"/>
  <c r="BI303" i="24"/>
  <c r="BJ303" i="24"/>
  <c r="BK303" i="24"/>
  <c r="BL303" i="24"/>
  <c r="BP303" i="24"/>
  <c r="BQ303" i="24"/>
  <c r="BB304" i="24"/>
  <c r="BM304" i="24" s="1"/>
  <c r="BC304" i="24"/>
  <c r="BD304" i="24"/>
  <c r="BE304" i="24"/>
  <c r="BF304" i="24"/>
  <c r="BG304" i="24"/>
  <c r="BH304" i="24"/>
  <c r="BI304" i="24"/>
  <c r="BJ304" i="24"/>
  <c r="BK304" i="24"/>
  <c r="BL304" i="24"/>
  <c r="BP304" i="24"/>
  <c r="BQ304" i="24"/>
  <c r="BB305" i="24"/>
  <c r="BC305" i="24"/>
  <c r="BD305" i="24"/>
  <c r="BE305" i="24"/>
  <c r="BF305" i="24"/>
  <c r="BG305" i="24"/>
  <c r="BH305" i="24"/>
  <c r="BI305" i="24"/>
  <c r="BJ305" i="24"/>
  <c r="BK305" i="24"/>
  <c r="BL305" i="24"/>
  <c r="BP305" i="24"/>
  <c r="BQ305" i="24"/>
  <c r="BB306" i="24"/>
  <c r="BM306" i="24" s="1"/>
  <c r="BC306" i="24"/>
  <c r="BD306" i="24"/>
  <c r="BE306" i="24"/>
  <c r="BF306" i="24"/>
  <c r="BG306" i="24"/>
  <c r="BH306" i="24"/>
  <c r="BI306" i="24"/>
  <c r="BJ306" i="24"/>
  <c r="BK306" i="24"/>
  <c r="BL306" i="24"/>
  <c r="BP306" i="24"/>
  <c r="BQ306" i="24"/>
  <c r="BB307" i="24"/>
  <c r="BC307" i="24"/>
  <c r="BD307" i="24"/>
  <c r="BE307" i="24"/>
  <c r="BF307" i="24"/>
  <c r="BG307" i="24"/>
  <c r="BH307" i="24"/>
  <c r="BI307" i="24"/>
  <c r="BJ307" i="24"/>
  <c r="BK307" i="24"/>
  <c r="BL307" i="24"/>
  <c r="BP307" i="24"/>
  <c r="BQ307" i="24"/>
  <c r="BB308" i="24"/>
  <c r="BC308" i="24"/>
  <c r="BM308" i="24" s="1"/>
  <c r="BD308" i="24"/>
  <c r="BE308" i="24"/>
  <c r="BF308" i="24"/>
  <c r="BG308" i="24"/>
  <c r="BH308" i="24"/>
  <c r="BI308" i="24"/>
  <c r="BJ308" i="24"/>
  <c r="BK308" i="24"/>
  <c r="BL308" i="24"/>
  <c r="BP308" i="24"/>
  <c r="BQ308" i="24"/>
  <c r="BB309" i="24"/>
  <c r="BC309" i="24"/>
  <c r="BD309" i="24"/>
  <c r="BE309" i="24"/>
  <c r="BF309" i="24"/>
  <c r="BG309" i="24"/>
  <c r="BH309" i="24"/>
  <c r="BI309" i="24"/>
  <c r="BJ309" i="24"/>
  <c r="BK309" i="24"/>
  <c r="BL309" i="24"/>
  <c r="BP309" i="24"/>
  <c r="BQ309" i="24"/>
  <c r="BB310" i="24"/>
  <c r="BM310" i="24" s="1"/>
  <c r="BC310" i="24"/>
  <c r="BD310" i="24"/>
  <c r="BE310" i="24"/>
  <c r="BF310" i="24"/>
  <c r="BG310" i="24"/>
  <c r="BH310" i="24"/>
  <c r="BI310" i="24"/>
  <c r="BJ310" i="24"/>
  <c r="BK310" i="24"/>
  <c r="BL310" i="24"/>
  <c r="BP310" i="24"/>
  <c r="BQ310" i="24"/>
  <c r="BB311" i="24"/>
  <c r="BC311" i="24"/>
  <c r="BD311" i="24"/>
  <c r="BE311" i="24"/>
  <c r="BF311" i="24"/>
  <c r="BG311" i="24"/>
  <c r="BH311" i="24"/>
  <c r="BI311" i="24"/>
  <c r="BJ311" i="24"/>
  <c r="BK311" i="24"/>
  <c r="BL311" i="24"/>
  <c r="BP311" i="24"/>
  <c r="BQ311" i="24"/>
  <c r="BB312" i="24"/>
  <c r="BC312" i="24"/>
  <c r="BD312" i="24"/>
  <c r="BE312" i="24"/>
  <c r="BM312" i="24" s="1"/>
  <c r="BF312" i="24"/>
  <c r="BG312" i="24"/>
  <c r="BH312" i="24"/>
  <c r="BI312" i="24"/>
  <c r="BJ312" i="24"/>
  <c r="BK312" i="24"/>
  <c r="BL312" i="24"/>
  <c r="BP312" i="24"/>
  <c r="BQ312" i="24"/>
  <c r="BB313" i="24"/>
  <c r="BC313" i="24"/>
  <c r="BD313" i="24"/>
  <c r="BE313" i="24"/>
  <c r="BF313" i="24"/>
  <c r="BG313" i="24"/>
  <c r="BH313" i="24"/>
  <c r="BI313" i="24"/>
  <c r="BJ313" i="24"/>
  <c r="BK313" i="24"/>
  <c r="BL313" i="24"/>
  <c r="BP313" i="24"/>
  <c r="BQ313" i="24"/>
  <c r="BB314" i="24"/>
  <c r="BM314" i="24" s="1"/>
  <c r="BC314" i="24"/>
  <c r="BD314" i="24"/>
  <c r="BE314" i="24"/>
  <c r="BF314" i="24"/>
  <c r="BG314" i="24"/>
  <c r="BH314" i="24"/>
  <c r="BI314" i="24"/>
  <c r="BJ314" i="24"/>
  <c r="BK314" i="24"/>
  <c r="BL314" i="24"/>
  <c r="BP314" i="24"/>
  <c r="BQ314" i="24"/>
  <c r="BB315" i="24"/>
  <c r="BC315" i="24"/>
  <c r="BD315" i="24"/>
  <c r="BE315" i="24"/>
  <c r="BF315" i="24"/>
  <c r="BG315" i="24"/>
  <c r="BH315" i="24"/>
  <c r="BI315" i="24"/>
  <c r="BJ315" i="24"/>
  <c r="BK315" i="24"/>
  <c r="BL315" i="24"/>
  <c r="BP315" i="24"/>
  <c r="BQ315" i="24"/>
  <c r="BB316" i="24"/>
  <c r="BC316" i="24"/>
  <c r="BD316" i="24"/>
  <c r="BE316" i="24"/>
  <c r="BF316" i="24"/>
  <c r="BG316" i="24"/>
  <c r="BM316" i="24" s="1"/>
  <c r="BH316" i="24"/>
  <c r="BI316" i="24"/>
  <c r="BJ316" i="24"/>
  <c r="BK316" i="24"/>
  <c r="BL316" i="24"/>
  <c r="BP316" i="24"/>
  <c r="BQ316" i="24"/>
  <c r="BB317" i="24"/>
  <c r="BM317" i="24" s="1"/>
  <c r="BC317" i="24"/>
  <c r="BD317" i="24"/>
  <c r="BE317" i="24"/>
  <c r="BF317" i="24"/>
  <c r="BG317" i="24"/>
  <c r="BH317" i="24"/>
  <c r="BI317" i="24"/>
  <c r="BJ317" i="24"/>
  <c r="BK317" i="24"/>
  <c r="BL317" i="24"/>
  <c r="BP317" i="24"/>
  <c r="BQ317" i="24"/>
  <c r="BB318" i="24"/>
  <c r="BM318" i="24" s="1"/>
  <c r="BC318" i="24"/>
  <c r="BD318" i="24"/>
  <c r="BE318" i="24"/>
  <c r="BF318" i="24"/>
  <c r="BG318" i="24"/>
  <c r="BH318" i="24"/>
  <c r="BI318" i="24"/>
  <c r="BJ318" i="24"/>
  <c r="BK318" i="24"/>
  <c r="BL318" i="24"/>
  <c r="BP318" i="24"/>
  <c r="BQ318" i="24"/>
  <c r="BB319" i="24"/>
  <c r="BC319" i="24"/>
  <c r="BD319" i="24"/>
  <c r="BE319" i="24"/>
  <c r="BF319" i="24"/>
  <c r="BG319" i="24"/>
  <c r="BH319" i="24"/>
  <c r="BI319" i="24"/>
  <c r="BJ319" i="24"/>
  <c r="BK319" i="24"/>
  <c r="BL319" i="24"/>
  <c r="BP319" i="24"/>
  <c r="BQ319" i="24"/>
  <c r="BB320" i="24"/>
  <c r="BC320" i="24"/>
  <c r="BD320" i="24"/>
  <c r="BM320" i="24" s="1"/>
  <c r="BE320" i="24"/>
  <c r="BF320" i="24"/>
  <c r="BG320" i="24"/>
  <c r="BH320" i="24"/>
  <c r="BI320" i="24"/>
  <c r="BJ320" i="24"/>
  <c r="BK320" i="24"/>
  <c r="BL320" i="24"/>
  <c r="BP320" i="24"/>
  <c r="BQ320" i="24"/>
  <c r="BB321" i="24"/>
  <c r="BC321" i="24"/>
  <c r="BD321" i="24"/>
  <c r="BE321" i="24"/>
  <c r="BF321" i="24"/>
  <c r="BG321" i="24"/>
  <c r="BH321" i="24"/>
  <c r="BI321" i="24"/>
  <c r="BJ321" i="24"/>
  <c r="BK321" i="24"/>
  <c r="BL321" i="24"/>
  <c r="BP321" i="24"/>
  <c r="BQ321" i="24"/>
  <c r="BB322" i="24"/>
  <c r="BM322" i="24" s="1"/>
  <c r="BC322" i="24"/>
  <c r="BD322" i="24"/>
  <c r="BE322" i="24"/>
  <c r="BF322" i="24"/>
  <c r="BG322" i="24"/>
  <c r="BH322" i="24"/>
  <c r="BI322" i="24"/>
  <c r="BJ322" i="24"/>
  <c r="BK322" i="24"/>
  <c r="BL322" i="24"/>
  <c r="BP322" i="24"/>
  <c r="BQ322" i="24"/>
  <c r="BB323" i="24"/>
  <c r="BC323" i="24"/>
  <c r="BD323" i="24"/>
  <c r="BE323" i="24"/>
  <c r="BF323" i="24"/>
  <c r="BG323" i="24"/>
  <c r="BH323" i="24"/>
  <c r="BI323" i="24"/>
  <c r="BJ323" i="24"/>
  <c r="BK323" i="24"/>
  <c r="BL323" i="24"/>
  <c r="BP323" i="24"/>
  <c r="BQ323" i="24"/>
  <c r="BB324" i="24"/>
  <c r="BM324" i="24" s="1"/>
  <c r="BC324" i="24"/>
  <c r="BD324" i="24"/>
  <c r="BE324" i="24"/>
  <c r="BF324" i="24"/>
  <c r="BG324" i="24"/>
  <c r="BH324" i="24"/>
  <c r="BI324" i="24"/>
  <c r="BJ324" i="24"/>
  <c r="BK324" i="24"/>
  <c r="BL324" i="24"/>
  <c r="BP324" i="24"/>
  <c r="BQ324" i="24"/>
  <c r="BB325" i="24"/>
  <c r="BC325" i="24"/>
  <c r="BD325" i="24"/>
  <c r="BE325" i="24"/>
  <c r="BF325" i="24"/>
  <c r="BG325" i="24"/>
  <c r="BH325" i="24"/>
  <c r="BI325" i="24"/>
  <c r="BJ325" i="24"/>
  <c r="BK325" i="24"/>
  <c r="BL325" i="24"/>
  <c r="BP325" i="24"/>
  <c r="BQ325" i="24"/>
  <c r="BB326" i="24"/>
  <c r="BC326" i="24"/>
  <c r="BM326" i="24" s="1"/>
  <c r="BD326" i="24"/>
  <c r="BE326" i="24"/>
  <c r="BF326" i="24"/>
  <c r="BG326" i="24"/>
  <c r="BH326" i="24"/>
  <c r="BI326" i="24"/>
  <c r="BJ326" i="24"/>
  <c r="BK326" i="24"/>
  <c r="BL326" i="24"/>
  <c r="BP326" i="24"/>
  <c r="BQ326" i="24"/>
  <c r="BB327" i="24"/>
  <c r="BC327" i="24"/>
  <c r="BD327" i="24"/>
  <c r="BE327" i="24"/>
  <c r="BF327" i="24"/>
  <c r="BG327" i="24"/>
  <c r="BH327" i="24"/>
  <c r="BI327" i="24"/>
  <c r="BJ327" i="24"/>
  <c r="BK327" i="24"/>
  <c r="BL327" i="24"/>
  <c r="BP327" i="24"/>
  <c r="BQ327" i="24"/>
  <c r="BB328" i="24"/>
  <c r="BC328" i="24"/>
  <c r="BD328" i="24"/>
  <c r="BE328" i="24"/>
  <c r="BF328" i="24"/>
  <c r="BG328" i="24"/>
  <c r="BH328" i="24"/>
  <c r="BI328" i="24"/>
  <c r="BJ328" i="24"/>
  <c r="BK328" i="24"/>
  <c r="BL328" i="24"/>
  <c r="BM328" i="24"/>
  <c r="BP328" i="24"/>
  <c r="BQ328" i="24"/>
  <c r="BB329" i="24"/>
  <c r="BC329" i="24"/>
  <c r="BD329" i="24"/>
  <c r="BE329" i="24"/>
  <c r="BF329" i="24"/>
  <c r="BG329" i="24"/>
  <c r="BH329" i="24"/>
  <c r="BI329" i="24"/>
  <c r="BJ329" i="24"/>
  <c r="BK329" i="24"/>
  <c r="BL329" i="24"/>
  <c r="BP329" i="24"/>
  <c r="BQ329" i="24"/>
  <c r="BB330" i="24"/>
  <c r="BC330" i="24"/>
  <c r="BD330" i="24"/>
  <c r="BE330" i="24"/>
  <c r="BF330" i="24"/>
  <c r="BG330" i="24"/>
  <c r="BH330" i="24"/>
  <c r="BI330" i="24"/>
  <c r="BJ330" i="24"/>
  <c r="BK330" i="24"/>
  <c r="BL330" i="24"/>
  <c r="BP330" i="24"/>
  <c r="BQ330" i="24"/>
  <c r="BB331" i="24"/>
  <c r="BC331" i="24"/>
  <c r="BD331" i="24"/>
  <c r="BE331" i="24"/>
  <c r="BF331" i="24"/>
  <c r="BG331" i="24"/>
  <c r="BH331" i="24"/>
  <c r="BI331" i="24"/>
  <c r="BJ331" i="24"/>
  <c r="BK331" i="24"/>
  <c r="BL331" i="24"/>
  <c r="BP331" i="24"/>
  <c r="BQ331" i="24"/>
  <c r="BB332" i="24"/>
  <c r="BC332" i="24"/>
  <c r="BD332" i="24"/>
  <c r="BE332" i="24"/>
  <c r="BF332" i="24"/>
  <c r="BG332" i="24"/>
  <c r="BH332" i="24"/>
  <c r="BI332" i="24"/>
  <c r="BJ332" i="24"/>
  <c r="BK332" i="24"/>
  <c r="BL332" i="24"/>
  <c r="BP332" i="24"/>
  <c r="BQ332" i="24"/>
  <c r="BB333" i="24"/>
  <c r="BC333" i="24"/>
  <c r="BD333" i="24"/>
  <c r="BE333" i="24"/>
  <c r="BF333" i="24"/>
  <c r="BG333" i="24"/>
  <c r="BH333" i="24"/>
  <c r="BI333" i="24"/>
  <c r="BJ333" i="24"/>
  <c r="BK333" i="24"/>
  <c r="BL333" i="24"/>
  <c r="BP333" i="24"/>
  <c r="BQ333" i="24"/>
  <c r="BB334" i="24"/>
  <c r="BM334" i="24" s="1"/>
  <c r="BC334" i="24"/>
  <c r="BD334" i="24"/>
  <c r="BE334" i="24"/>
  <c r="BF334" i="24"/>
  <c r="BG334" i="24"/>
  <c r="BH334" i="24"/>
  <c r="BI334" i="24"/>
  <c r="BJ334" i="24"/>
  <c r="BK334" i="24"/>
  <c r="BL334" i="24"/>
  <c r="BP334" i="24"/>
  <c r="BQ334" i="24"/>
  <c r="BB335" i="24"/>
  <c r="BC335" i="24"/>
  <c r="BD335" i="24"/>
  <c r="BE335" i="24"/>
  <c r="BF335" i="24"/>
  <c r="BG335" i="24"/>
  <c r="BH335" i="24"/>
  <c r="BI335" i="24"/>
  <c r="BJ335" i="24"/>
  <c r="BK335" i="24"/>
  <c r="BL335" i="24"/>
  <c r="BP335" i="24"/>
  <c r="BQ335" i="24"/>
  <c r="BB336" i="24"/>
  <c r="BC336" i="24"/>
  <c r="BD336" i="24"/>
  <c r="BE336" i="24"/>
  <c r="BF336" i="24"/>
  <c r="BG336" i="24"/>
  <c r="BH336" i="24"/>
  <c r="BI336" i="24"/>
  <c r="BJ336" i="24"/>
  <c r="BK336" i="24"/>
  <c r="BL336" i="24"/>
  <c r="BP336" i="24"/>
  <c r="BQ336" i="24"/>
  <c r="BB337" i="24"/>
  <c r="BC337" i="24"/>
  <c r="BD337" i="24"/>
  <c r="BE337" i="24"/>
  <c r="BF337" i="24"/>
  <c r="BG337" i="24"/>
  <c r="BH337" i="24"/>
  <c r="BI337" i="24"/>
  <c r="BJ337" i="24"/>
  <c r="BK337" i="24"/>
  <c r="BL337" i="24"/>
  <c r="BP337" i="24"/>
  <c r="BQ337" i="24"/>
  <c r="BB338" i="24"/>
  <c r="BC338" i="24"/>
  <c r="BD338" i="24"/>
  <c r="BE338" i="24"/>
  <c r="BF338" i="24"/>
  <c r="BG338" i="24"/>
  <c r="BH338" i="24"/>
  <c r="BI338" i="24"/>
  <c r="BJ338" i="24"/>
  <c r="BK338" i="24"/>
  <c r="BL338" i="24"/>
  <c r="BP338" i="24"/>
  <c r="BQ338" i="24"/>
  <c r="BB339" i="24"/>
  <c r="BC339" i="24"/>
  <c r="BD339" i="24"/>
  <c r="BE339" i="24"/>
  <c r="BF339" i="24"/>
  <c r="BG339" i="24"/>
  <c r="BH339" i="24"/>
  <c r="BI339" i="24"/>
  <c r="BJ339" i="24"/>
  <c r="BK339" i="24"/>
  <c r="BL339" i="24"/>
  <c r="BP339" i="24"/>
  <c r="BQ339" i="24"/>
  <c r="BB340" i="24"/>
  <c r="BC340" i="24"/>
  <c r="BD340" i="24"/>
  <c r="BE340" i="24"/>
  <c r="BF340" i="24"/>
  <c r="BG340" i="24"/>
  <c r="BH340" i="24"/>
  <c r="BI340" i="24"/>
  <c r="BJ340" i="24"/>
  <c r="BK340" i="24"/>
  <c r="BL340" i="24"/>
  <c r="BP340" i="24"/>
  <c r="BQ340" i="24"/>
  <c r="BB341" i="24"/>
  <c r="BC341" i="24"/>
  <c r="BD341" i="24"/>
  <c r="BE341" i="24"/>
  <c r="BF341" i="24"/>
  <c r="BG341" i="24"/>
  <c r="BH341" i="24"/>
  <c r="BI341" i="24"/>
  <c r="BJ341" i="24"/>
  <c r="BK341" i="24"/>
  <c r="BL341" i="24"/>
  <c r="BP341" i="24"/>
  <c r="BQ341" i="24"/>
  <c r="BB342" i="24"/>
  <c r="BC342" i="24"/>
  <c r="BD342" i="24"/>
  <c r="BE342" i="24"/>
  <c r="BM342" i="24" s="1"/>
  <c r="BF342" i="24"/>
  <c r="BG342" i="24"/>
  <c r="BH342" i="24"/>
  <c r="BI342" i="24"/>
  <c r="BJ342" i="24"/>
  <c r="BK342" i="24"/>
  <c r="BL342" i="24"/>
  <c r="BP342" i="24"/>
  <c r="BQ342" i="24"/>
  <c r="BB343" i="24"/>
  <c r="BC343" i="24"/>
  <c r="BD343" i="24"/>
  <c r="BE343" i="24"/>
  <c r="BF343" i="24"/>
  <c r="BG343" i="24"/>
  <c r="BH343" i="24"/>
  <c r="BI343" i="24"/>
  <c r="BJ343" i="24"/>
  <c r="BK343" i="24"/>
  <c r="BL343" i="24"/>
  <c r="BP343" i="24"/>
  <c r="BQ343" i="24"/>
  <c r="BB344" i="24"/>
  <c r="BC344" i="24"/>
  <c r="BD344" i="24"/>
  <c r="BE344" i="24"/>
  <c r="BF344" i="24"/>
  <c r="BG344" i="24"/>
  <c r="BH344" i="24"/>
  <c r="BI344" i="24"/>
  <c r="BJ344" i="24"/>
  <c r="BK344" i="24"/>
  <c r="BL344" i="24"/>
  <c r="BP344" i="24"/>
  <c r="BQ344" i="24"/>
  <c r="BB345" i="24"/>
  <c r="BC345" i="24"/>
  <c r="BD345" i="24"/>
  <c r="BE345" i="24"/>
  <c r="BF345" i="24"/>
  <c r="BG345" i="24"/>
  <c r="BH345" i="24"/>
  <c r="BI345" i="24"/>
  <c r="BJ345" i="24"/>
  <c r="BK345" i="24"/>
  <c r="BL345" i="24"/>
  <c r="BP345" i="24"/>
  <c r="BQ345" i="24"/>
  <c r="BB346" i="24"/>
  <c r="BC346" i="24"/>
  <c r="BD346" i="24"/>
  <c r="BE346" i="24"/>
  <c r="BF346" i="24"/>
  <c r="BG346" i="24"/>
  <c r="BH346" i="24"/>
  <c r="BI346" i="24"/>
  <c r="BJ346" i="24"/>
  <c r="BK346" i="24"/>
  <c r="BL346" i="24"/>
  <c r="BP346" i="24"/>
  <c r="BQ346" i="24"/>
  <c r="BB347" i="24"/>
  <c r="BC347" i="24"/>
  <c r="BD347" i="24"/>
  <c r="BE347" i="24"/>
  <c r="BF347" i="24"/>
  <c r="BG347" i="24"/>
  <c r="BH347" i="24"/>
  <c r="BI347" i="24"/>
  <c r="BJ347" i="24"/>
  <c r="BK347" i="24"/>
  <c r="BL347" i="24"/>
  <c r="BP347" i="24"/>
  <c r="BQ347" i="24"/>
  <c r="BB348" i="24"/>
  <c r="BC348" i="24"/>
  <c r="BD348" i="24"/>
  <c r="BE348" i="24"/>
  <c r="BF348" i="24"/>
  <c r="BG348" i="24"/>
  <c r="BH348" i="24"/>
  <c r="BI348" i="24"/>
  <c r="BJ348" i="24"/>
  <c r="BK348" i="24"/>
  <c r="BL348" i="24"/>
  <c r="BP348" i="24"/>
  <c r="BQ348" i="24"/>
  <c r="BB349" i="24"/>
  <c r="BC349" i="24"/>
  <c r="BD349" i="24"/>
  <c r="BE349" i="24"/>
  <c r="BF349" i="24"/>
  <c r="BG349" i="24"/>
  <c r="BH349" i="24"/>
  <c r="BI349" i="24"/>
  <c r="BJ349" i="24"/>
  <c r="BK349" i="24"/>
  <c r="BL349" i="24"/>
  <c r="BP349" i="24"/>
  <c r="BQ349" i="24"/>
  <c r="BB350" i="24"/>
  <c r="BC350" i="24"/>
  <c r="BD350" i="24"/>
  <c r="BE350" i="24"/>
  <c r="BF350" i="24"/>
  <c r="BG350" i="24"/>
  <c r="BH350" i="24"/>
  <c r="BI350" i="24"/>
  <c r="BJ350" i="24"/>
  <c r="BK350" i="24"/>
  <c r="BL350" i="24"/>
  <c r="BM350" i="24"/>
  <c r="BP350" i="24"/>
  <c r="BQ350" i="24"/>
  <c r="BB351" i="24"/>
  <c r="BC351" i="24"/>
  <c r="BD351" i="24"/>
  <c r="BE351" i="24"/>
  <c r="BF351" i="24"/>
  <c r="BG351" i="24"/>
  <c r="BH351" i="24"/>
  <c r="BI351" i="24"/>
  <c r="BJ351" i="24"/>
  <c r="BK351" i="24"/>
  <c r="BL351" i="24"/>
  <c r="BP351" i="24"/>
  <c r="BQ351" i="24"/>
  <c r="BB352" i="24"/>
  <c r="BM352" i="24" s="1"/>
  <c r="BC352" i="24"/>
  <c r="BD352" i="24"/>
  <c r="BE352" i="24"/>
  <c r="BF352" i="24"/>
  <c r="BG352" i="24"/>
  <c r="BH352" i="24"/>
  <c r="BI352" i="24"/>
  <c r="BJ352" i="24"/>
  <c r="BK352" i="24"/>
  <c r="BL352" i="24"/>
  <c r="BP352" i="24"/>
  <c r="BQ352" i="24"/>
  <c r="BB353" i="24"/>
  <c r="BC353" i="24"/>
  <c r="BD353" i="24"/>
  <c r="BE353" i="24"/>
  <c r="BF353" i="24"/>
  <c r="BG353" i="24"/>
  <c r="BH353" i="24"/>
  <c r="BI353" i="24"/>
  <c r="BJ353" i="24"/>
  <c r="BK353" i="24"/>
  <c r="BL353" i="24"/>
  <c r="BP353" i="24"/>
  <c r="BQ353" i="24"/>
  <c r="BB354" i="24"/>
  <c r="BC354" i="24"/>
  <c r="BD354" i="24"/>
  <c r="BE354" i="24"/>
  <c r="BF354" i="24"/>
  <c r="BG354" i="24"/>
  <c r="BH354" i="24"/>
  <c r="BI354" i="24"/>
  <c r="BJ354" i="24"/>
  <c r="BK354" i="24"/>
  <c r="BL354" i="24"/>
  <c r="BP354" i="24"/>
  <c r="BQ354" i="24"/>
  <c r="BB355" i="24"/>
  <c r="BC355" i="24"/>
  <c r="BD355" i="24"/>
  <c r="BE355" i="24"/>
  <c r="BF355" i="24"/>
  <c r="BG355" i="24"/>
  <c r="BH355" i="24"/>
  <c r="BI355" i="24"/>
  <c r="BJ355" i="24"/>
  <c r="BK355" i="24"/>
  <c r="BL355" i="24"/>
  <c r="BP355" i="24"/>
  <c r="BQ355" i="24"/>
  <c r="BB356" i="24"/>
  <c r="BC356" i="24"/>
  <c r="BD356" i="24"/>
  <c r="BE356" i="24"/>
  <c r="BF356" i="24"/>
  <c r="BG356" i="24"/>
  <c r="BH356" i="24"/>
  <c r="BI356" i="24"/>
  <c r="BJ356" i="24"/>
  <c r="BK356" i="24"/>
  <c r="BL356" i="24"/>
  <c r="BP356" i="24"/>
  <c r="BQ356" i="24"/>
  <c r="BB357" i="24"/>
  <c r="BC357" i="24"/>
  <c r="BD357" i="24"/>
  <c r="BE357" i="24"/>
  <c r="BF357" i="24"/>
  <c r="BG357" i="24"/>
  <c r="BH357" i="24"/>
  <c r="BI357" i="24"/>
  <c r="BJ357" i="24"/>
  <c r="BK357" i="24"/>
  <c r="BL357" i="24"/>
  <c r="BP357" i="24"/>
  <c r="BQ357" i="24"/>
  <c r="BB358" i="24"/>
  <c r="BM358" i="24" s="1"/>
  <c r="BC358" i="24"/>
  <c r="BD358" i="24"/>
  <c r="BE358" i="24"/>
  <c r="BF358" i="24"/>
  <c r="BG358" i="24"/>
  <c r="BH358" i="24"/>
  <c r="BI358" i="24"/>
  <c r="BJ358" i="24"/>
  <c r="BK358" i="24"/>
  <c r="BL358" i="24"/>
  <c r="BP358" i="24"/>
  <c r="BQ358" i="24"/>
  <c r="BB359" i="24"/>
  <c r="BC359" i="24"/>
  <c r="BD359" i="24"/>
  <c r="BE359" i="24"/>
  <c r="BF359" i="24"/>
  <c r="BG359" i="24"/>
  <c r="BH359" i="24"/>
  <c r="BI359" i="24"/>
  <c r="BJ359" i="24"/>
  <c r="BK359" i="24"/>
  <c r="BL359" i="24"/>
  <c r="BP359" i="24"/>
  <c r="BQ359" i="24"/>
  <c r="BB360" i="24"/>
  <c r="BC360" i="24"/>
  <c r="BD360" i="24"/>
  <c r="BE360" i="24"/>
  <c r="BF360" i="24"/>
  <c r="BG360" i="24"/>
  <c r="BH360" i="24"/>
  <c r="BI360" i="24"/>
  <c r="BJ360" i="24"/>
  <c r="BK360" i="24"/>
  <c r="BL360" i="24"/>
  <c r="BP360" i="24"/>
  <c r="BQ360" i="24"/>
  <c r="BB361" i="24"/>
  <c r="BC361" i="24"/>
  <c r="BD361" i="24"/>
  <c r="BE361" i="24"/>
  <c r="BF361" i="24"/>
  <c r="BG361" i="24"/>
  <c r="BH361" i="24"/>
  <c r="BI361" i="24"/>
  <c r="BJ361" i="24"/>
  <c r="BK361" i="24"/>
  <c r="BL361" i="24"/>
  <c r="BP361" i="24"/>
  <c r="BQ361" i="24"/>
  <c r="BB362" i="24"/>
  <c r="BC362" i="24"/>
  <c r="BD362" i="24"/>
  <c r="BE362" i="24"/>
  <c r="BF362" i="24"/>
  <c r="BG362" i="24"/>
  <c r="BH362" i="24"/>
  <c r="BI362" i="24"/>
  <c r="BJ362" i="24"/>
  <c r="BK362" i="24"/>
  <c r="BL362" i="24"/>
  <c r="BP362" i="24"/>
  <c r="BQ362" i="24"/>
  <c r="BB363" i="24"/>
  <c r="BC363" i="24"/>
  <c r="BD363" i="24"/>
  <c r="BE363" i="24"/>
  <c r="BF363" i="24"/>
  <c r="BG363" i="24"/>
  <c r="BH363" i="24"/>
  <c r="BI363" i="24"/>
  <c r="BJ363" i="24"/>
  <c r="BK363" i="24"/>
  <c r="BL363" i="24"/>
  <c r="BP363" i="24"/>
  <c r="BQ363" i="24"/>
  <c r="BB364" i="24"/>
  <c r="BC364" i="24"/>
  <c r="BD364" i="24"/>
  <c r="BE364" i="24"/>
  <c r="BF364" i="24"/>
  <c r="BG364" i="24"/>
  <c r="BH364" i="24"/>
  <c r="BI364" i="24"/>
  <c r="BJ364" i="24"/>
  <c r="BK364" i="24"/>
  <c r="BL364" i="24"/>
  <c r="BP364" i="24"/>
  <c r="BQ364" i="24"/>
  <c r="BB365" i="24"/>
  <c r="BC365" i="24"/>
  <c r="BD365" i="24"/>
  <c r="BE365" i="24"/>
  <c r="BF365" i="24"/>
  <c r="BG365" i="24"/>
  <c r="BH365" i="24"/>
  <c r="BI365" i="24"/>
  <c r="BJ365" i="24"/>
  <c r="BK365" i="24"/>
  <c r="BL365" i="24"/>
  <c r="BP365" i="24"/>
  <c r="BQ365" i="24"/>
  <c r="BB366" i="24"/>
  <c r="BC366" i="24"/>
  <c r="BD366" i="24"/>
  <c r="BE366" i="24"/>
  <c r="BF366" i="24"/>
  <c r="BG366" i="24"/>
  <c r="BH366" i="24"/>
  <c r="BI366" i="24"/>
  <c r="BJ366" i="24"/>
  <c r="BK366" i="24"/>
  <c r="BL366" i="24"/>
  <c r="BP366" i="24"/>
  <c r="BQ366" i="24"/>
  <c r="BB367" i="24"/>
  <c r="BC367" i="24"/>
  <c r="BD367" i="24"/>
  <c r="BE367" i="24"/>
  <c r="BF367" i="24"/>
  <c r="BG367" i="24"/>
  <c r="BH367" i="24"/>
  <c r="BI367" i="24"/>
  <c r="BJ367" i="24"/>
  <c r="BK367" i="24"/>
  <c r="BL367" i="24"/>
  <c r="BP367" i="24"/>
  <c r="BQ367" i="24"/>
  <c r="BB368" i="24"/>
  <c r="BC368" i="24"/>
  <c r="BD368" i="24"/>
  <c r="BE368" i="24"/>
  <c r="BF368" i="24"/>
  <c r="BG368" i="24"/>
  <c r="BH368" i="24"/>
  <c r="BI368" i="24"/>
  <c r="BJ368" i="24"/>
  <c r="BK368" i="24"/>
  <c r="BL368" i="24"/>
  <c r="BP368" i="24"/>
  <c r="BQ368" i="24"/>
  <c r="BB369" i="24"/>
  <c r="BC369" i="24"/>
  <c r="BD369" i="24"/>
  <c r="BE369" i="24"/>
  <c r="BF369" i="24"/>
  <c r="BG369" i="24"/>
  <c r="BH369" i="24"/>
  <c r="BI369" i="24"/>
  <c r="BJ369" i="24"/>
  <c r="BK369" i="24"/>
  <c r="BL369" i="24"/>
  <c r="BP369" i="24"/>
  <c r="BQ369" i="24"/>
  <c r="BB370" i="24"/>
  <c r="BM370" i="24" s="1"/>
  <c r="BC370" i="24"/>
  <c r="BD370" i="24"/>
  <c r="BE370" i="24"/>
  <c r="BF370" i="24"/>
  <c r="BG370" i="24"/>
  <c r="BH370" i="24"/>
  <c r="BI370" i="24"/>
  <c r="BJ370" i="24"/>
  <c r="BK370" i="24"/>
  <c r="BL370" i="24"/>
  <c r="BP370" i="24"/>
  <c r="BQ370" i="24"/>
  <c r="BB371" i="24"/>
  <c r="BC371" i="24"/>
  <c r="BD371" i="24"/>
  <c r="BE371" i="24"/>
  <c r="BF371" i="24"/>
  <c r="BG371" i="24"/>
  <c r="BH371" i="24"/>
  <c r="BI371" i="24"/>
  <c r="BJ371" i="24"/>
  <c r="BK371" i="24"/>
  <c r="BL371" i="24"/>
  <c r="BP371" i="24"/>
  <c r="BQ371" i="24"/>
  <c r="BB372" i="24"/>
  <c r="BC372" i="24"/>
  <c r="BD372" i="24"/>
  <c r="BE372" i="24"/>
  <c r="BF372" i="24"/>
  <c r="BG372" i="24"/>
  <c r="BH372" i="24"/>
  <c r="BI372" i="24"/>
  <c r="BJ372" i="24"/>
  <c r="BK372" i="24"/>
  <c r="BL372" i="24"/>
  <c r="BP372" i="24"/>
  <c r="BQ372" i="24"/>
  <c r="BB373" i="24"/>
  <c r="BC373" i="24"/>
  <c r="BD373" i="24"/>
  <c r="BE373" i="24"/>
  <c r="BF373" i="24"/>
  <c r="BG373" i="24"/>
  <c r="BH373" i="24"/>
  <c r="BI373" i="24"/>
  <c r="BJ373" i="24"/>
  <c r="BK373" i="24"/>
  <c r="BL373" i="24"/>
  <c r="BP373" i="24"/>
  <c r="BQ373" i="24"/>
  <c r="BB374" i="24"/>
  <c r="BM374" i="24" s="1"/>
  <c r="BC374" i="24"/>
  <c r="BD374" i="24"/>
  <c r="BE374" i="24"/>
  <c r="BF374" i="24"/>
  <c r="BG374" i="24"/>
  <c r="BH374" i="24"/>
  <c r="BI374" i="24"/>
  <c r="BJ374" i="24"/>
  <c r="BK374" i="24"/>
  <c r="BL374" i="24"/>
  <c r="BP374" i="24"/>
  <c r="BQ374" i="24"/>
  <c r="BB375" i="24"/>
  <c r="BC375" i="24"/>
  <c r="BD375" i="24"/>
  <c r="BE375" i="24"/>
  <c r="BF375" i="24"/>
  <c r="BG375" i="24"/>
  <c r="BH375" i="24"/>
  <c r="BI375" i="24"/>
  <c r="BJ375" i="24"/>
  <c r="BK375" i="24"/>
  <c r="BL375" i="24"/>
  <c r="BP375" i="24"/>
  <c r="BQ375" i="24"/>
  <c r="BB376" i="24"/>
  <c r="BC376" i="24"/>
  <c r="BD376" i="24"/>
  <c r="BE376" i="24"/>
  <c r="BF376" i="24"/>
  <c r="BG376" i="24"/>
  <c r="BH376" i="24"/>
  <c r="BI376" i="24"/>
  <c r="BJ376" i="24"/>
  <c r="BK376" i="24"/>
  <c r="BL376" i="24"/>
  <c r="BP376" i="24"/>
  <c r="BQ376" i="24"/>
  <c r="BB377" i="24"/>
  <c r="BC377" i="24"/>
  <c r="BD377" i="24"/>
  <c r="BE377" i="24"/>
  <c r="BF377" i="24"/>
  <c r="BG377" i="24"/>
  <c r="BH377" i="24"/>
  <c r="BI377" i="24"/>
  <c r="BJ377" i="24"/>
  <c r="BK377" i="24"/>
  <c r="BL377" i="24"/>
  <c r="BP377" i="24"/>
  <c r="BQ377" i="24"/>
  <c r="BB378" i="24"/>
  <c r="BC378" i="24"/>
  <c r="BD378" i="24"/>
  <c r="BE378" i="24"/>
  <c r="BF378" i="24"/>
  <c r="BG378" i="24"/>
  <c r="BH378" i="24"/>
  <c r="BI378" i="24"/>
  <c r="BJ378" i="24"/>
  <c r="BK378" i="24"/>
  <c r="BL378" i="24"/>
  <c r="BM378" i="24"/>
  <c r="BP378" i="24"/>
  <c r="BQ378" i="24"/>
  <c r="BB379" i="24"/>
  <c r="BC379" i="24"/>
  <c r="BD379" i="24"/>
  <c r="BE379" i="24"/>
  <c r="BF379" i="24"/>
  <c r="BG379" i="24"/>
  <c r="BH379" i="24"/>
  <c r="BI379" i="24"/>
  <c r="BJ379" i="24"/>
  <c r="BK379" i="24"/>
  <c r="BL379" i="24"/>
  <c r="BP379" i="24"/>
  <c r="BQ379" i="24"/>
  <c r="BB380" i="24"/>
  <c r="BC380" i="24"/>
  <c r="BD380" i="24"/>
  <c r="BE380" i="24"/>
  <c r="BF380" i="24"/>
  <c r="BG380" i="24"/>
  <c r="BH380" i="24"/>
  <c r="BI380" i="24"/>
  <c r="BJ380" i="24"/>
  <c r="BK380" i="24"/>
  <c r="BL380" i="24"/>
  <c r="BP380" i="24"/>
  <c r="BQ380" i="24"/>
  <c r="BB381" i="24"/>
  <c r="BC381" i="24"/>
  <c r="BD381" i="24"/>
  <c r="BE381" i="24"/>
  <c r="BF381" i="24"/>
  <c r="BG381" i="24"/>
  <c r="BH381" i="24"/>
  <c r="BI381" i="24"/>
  <c r="BJ381" i="24"/>
  <c r="BK381" i="24"/>
  <c r="BL381" i="24"/>
  <c r="BP381" i="24"/>
  <c r="BQ381" i="24"/>
  <c r="BB382" i="24"/>
  <c r="BC382" i="24"/>
  <c r="BD382" i="24"/>
  <c r="BE382" i="24"/>
  <c r="BF382" i="24"/>
  <c r="BG382" i="24"/>
  <c r="BH382" i="24"/>
  <c r="BI382" i="24"/>
  <c r="BJ382" i="24"/>
  <c r="BK382" i="24"/>
  <c r="BL382" i="24"/>
  <c r="BP382" i="24"/>
  <c r="BQ382" i="24"/>
  <c r="BB383" i="24"/>
  <c r="BC383" i="24"/>
  <c r="BD383" i="24"/>
  <c r="BE383" i="24"/>
  <c r="BF383" i="24"/>
  <c r="BG383" i="24"/>
  <c r="BH383" i="24"/>
  <c r="BI383" i="24"/>
  <c r="BJ383" i="24"/>
  <c r="BK383" i="24"/>
  <c r="BL383" i="24"/>
  <c r="BP383" i="24"/>
  <c r="BQ383" i="24"/>
  <c r="BB384" i="24"/>
  <c r="BC384" i="24"/>
  <c r="BD384" i="24"/>
  <c r="BE384" i="24"/>
  <c r="BF384" i="24"/>
  <c r="BG384" i="24"/>
  <c r="BH384" i="24"/>
  <c r="BI384" i="24"/>
  <c r="BJ384" i="24"/>
  <c r="BK384" i="24"/>
  <c r="BL384" i="24"/>
  <c r="BP384" i="24"/>
  <c r="BQ384" i="24"/>
  <c r="BB385" i="24"/>
  <c r="BC385" i="24"/>
  <c r="BD385" i="24"/>
  <c r="BE385" i="24"/>
  <c r="BF385" i="24"/>
  <c r="BG385" i="24"/>
  <c r="BH385" i="24"/>
  <c r="BI385" i="24"/>
  <c r="BJ385" i="24"/>
  <c r="BK385" i="24"/>
  <c r="BL385" i="24"/>
  <c r="BP385" i="24"/>
  <c r="BQ385" i="24"/>
  <c r="BB386" i="24"/>
  <c r="BM386" i="24" s="1"/>
  <c r="BC386" i="24"/>
  <c r="BD386" i="24"/>
  <c r="BE386" i="24"/>
  <c r="BF386" i="24"/>
  <c r="BG386" i="24"/>
  <c r="BH386" i="24"/>
  <c r="BI386" i="24"/>
  <c r="BJ386" i="24"/>
  <c r="BK386" i="24"/>
  <c r="BL386" i="24"/>
  <c r="BP386" i="24"/>
  <c r="BQ386" i="24"/>
  <c r="BB387" i="24"/>
  <c r="BC387" i="24"/>
  <c r="BD387" i="24"/>
  <c r="BE387" i="24"/>
  <c r="BF387" i="24"/>
  <c r="BG387" i="24"/>
  <c r="BH387" i="24"/>
  <c r="BI387" i="24"/>
  <c r="BJ387" i="24"/>
  <c r="BK387" i="24"/>
  <c r="BL387" i="24"/>
  <c r="BP387" i="24"/>
  <c r="BQ387" i="24"/>
  <c r="BB388" i="24"/>
  <c r="BC388" i="24"/>
  <c r="BD388" i="24"/>
  <c r="BM388" i="24" s="1"/>
  <c r="BE388" i="24"/>
  <c r="BF388" i="24"/>
  <c r="BG388" i="24"/>
  <c r="BH388" i="24"/>
  <c r="BI388" i="24"/>
  <c r="BJ388" i="24"/>
  <c r="BK388" i="24"/>
  <c r="BL388" i="24"/>
  <c r="BP388" i="24"/>
  <c r="BQ388" i="24"/>
  <c r="BB389" i="24"/>
  <c r="BC389" i="24"/>
  <c r="BD389" i="24"/>
  <c r="BE389" i="24"/>
  <c r="BF389" i="24"/>
  <c r="BG389" i="24"/>
  <c r="BH389" i="24"/>
  <c r="BI389" i="24"/>
  <c r="BJ389" i="24"/>
  <c r="BK389" i="24"/>
  <c r="BL389" i="24"/>
  <c r="BP389" i="24"/>
  <c r="BQ389" i="24"/>
  <c r="BB390" i="24"/>
  <c r="BM390" i="24" s="1"/>
  <c r="BC390" i="24"/>
  <c r="BD390" i="24"/>
  <c r="BE390" i="24"/>
  <c r="BF390" i="24"/>
  <c r="BG390" i="24"/>
  <c r="BH390" i="24"/>
  <c r="BI390" i="24"/>
  <c r="BJ390" i="24"/>
  <c r="BK390" i="24"/>
  <c r="BL390" i="24"/>
  <c r="BP390" i="24"/>
  <c r="BQ390" i="24"/>
  <c r="BB391" i="24"/>
  <c r="BC391" i="24"/>
  <c r="BD391" i="24"/>
  <c r="BE391" i="24"/>
  <c r="BF391" i="24"/>
  <c r="BG391" i="24"/>
  <c r="BH391" i="24"/>
  <c r="BI391" i="24"/>
  <c r="BJ391" i="24"/>
  <c r="BK391" i="24"/>
  <c r="BL391" i="24"/>
  <c r="BP391" i="24"/>
  <c r="BQ391" i="24"/>
  <c r="BB392" i="24"/>
  <c r="BM392" i="24" s="1"/>
  <c r="BC392" i="24"/>
  <c r="BD392" i="24"/>
  <c r="BE392" i="24"/>
  <c r="BF392" i="24"/>
  <c r="BG392" i="24"/>
  <c r="BH392" i="24"/>
  <c r="BI392" i="24"/>
  <c r="BJ392" i="24"/>
  <c r="BK392" i="24"/>
  <c r="BL392" i="24"/>
  <c r="BP392" i="24"/>
  <c r="BQ392" i="24"/>
  <c r="BB393" i="24"/>
  <c r="BC393" i="24"/>
  <c r="BD393" i="24"/>
  <c r="BE393" i="24"/>
  <c r="BF393" i="24"/>
  <c r="BG393" i="24"/>
  <c r="BH393" i="24"/>
  <c r="BI393" i="24"/>
  <c r="BJ393" i="24"/>
  <c r="BK393" i="24"/>
  <c r="BL393" i="24"/>
  <c r="BP393" i="24"/>
  <c r="BQ393" i="24"/>
  <c r="BB394" i="24"/>
  <c r="BC394" i="24"/>
  <c r="BM394" i="24" s="1"/>
  <c r="BD394" i="24"/>
  <c r="BE394" i="24"/>
  <c r="BF394" i="24"/>
  <c r="BG394" i="24"/>
  <c r="BH394" i="24"/>
  <c r="BI394" i="24"/>
  <c r="BJ394" i="24"/>
  <c r="BK394" i="24"/>
  <c r="BL394" i="24"/>
  <c r="BP394" i="24"/>
  <c r="BQ394" i="24"/>
  <c r="BB395" i="24"/>
  <c r="BC395" i="24"/>
  <c r="BD395" i="24"/>
  <c r="BE395" i="24"/>
  <c r="BF395" i="24"/>
  <c r="BG395" i="24"/>
  <c r="BH395" i="24"/>
  <c r="BI395" i="24"/>
  <c r="BJ395" i="24"/>
  <c r="BK395" i="24"/>
  <c r="BL395" i="24"/>
  <c r="BP395" i="24"/>
  <c r="BQ395" i="24"/>
  <c r="BB396" i="24"/>
  <c r="BC396" i="24"/>
  <c r="BD396" i="24"/>
  <c r="BE396" i="24"/>
  <c r="BF396" i="24"/>
  <c r="BG396" i="24"/>
  <c r="BH396" i="24"/>
  <c r="BI396" i="24"/>
  <c r="BJ396" i="24"/>
  <c r="BK396" i="24"/>
  <c r="BL396" i="24"/>
  <c r="BM396" i="24"/>
  <c r="BP396" i="24"/>
  <c r="BQ396" i="24"/>
  <c r="BB397" i="24"/>
  <c r="BC397" i="24"/>
  <c r="BD397" i="24"/>
  <c r="BE397" i="24"/>
  <c r="BF397" i="24"/>
  <c r="BG397" i="24"/>
  <c r="BH397" i="24"/>
  <c r="BI397" i="24"/>
  <c r="BJ397" i="24"/>
  <c r="BK397" i="24"/>
  <c r="BL397" i="24"/>
  <c r="BP397" i="24"/>
  <c r="BQ397" i="24"/>
  <c r="BB398" i="24"/>
  <c r="BM398" i="24" s="1"/>
  <c r="BC398" i="24"/>
  <c r="BD398" i="24"/>
  <c r="BE398" i="24"/>
  <c r="BF398" i="24"/>
  <c r="BG398" i="24"/>
  <c r="BH398" i="24"/>
  <c r="BI398" i="24"/>
  <c r="BJ398" i="24"/>
  <c r="BK398" i="24"/>
  <c r="BL398" i="24"/>
  <c r="BP398" i="24"/>
  <c r="BQ398" i="24"/>
  <c r="BB399" i="24"/>
  <c r="BC399" i="24"/>
  <c r="BD399" i="24"/>
  <c r="BE399" i="24"/>
  <c r="BF399" i="24"/>
  <c r="BG399" i="24"/>
  <c r="BH399" i="24"/>
  <c r="BI399" i="24"/>
  <c r="BJ399" i="24"/>
  <c r="BK399" i="24"/>
  <c r="BL399" i="24"/>
  <c r="BP399" i="24"/>
  <c r="BQ399" i="24"/>
  <c r="BB400" i="24"/>
  <c r="BM400" i="24" s="1"/>
  <c r="BC400" i="24"/>
  <c r="BD400" i="24"/>
  <c r="BE400" i="24"/>
  <c r="BF400" i="24"/>
  <c r="BG400" i="24"/>
  <c r="BH400" i="24"/>
  <c r="BI400" i="24"/>
  <c r="BJ400" i="24"/>
  <c r="BK400" i="24"/>
  <c r="BL400" i="24"/>
  <c r="BP400" i="24"/>
  <c r="BQ400" i="24"/>
  <c r="BB401" i="24"/>
  <c r="BC401" i="24"/>
  <c r="BD401" i="24"/>
  <c r="BE401" i="24"/>
  <c r="BF401" i="24"/>
  <c r="BG401" i="24"/>
  <c r="BH401" i="24"/>
  <c r="BI401" i="24"/>
  <c r="BJ401" i="24"/>
  <c r="BK401" i="24"/>
  <c r="BL401" i="24"/>
  <c r="BP401" i="24"/>
  <c r="BQ401" i="24"/>
  <c r="BB402" i="24"/>
  <c r="BC402" i="24"/>
  <c r="BD402" i="24"/>
  <c r="BE402" i="24"/>
  <c r="BF402" i="24"/>
  <c r="BG402" i="24"/>
  <c r="BH402" i="24"/>
  <c r="BI402" i="24"/>
  <c r="BJ402" i="24"/>
  <c r="BK402" i="24"/>
  <c r="BL402" i="24"/>
  <c r="BM402" i="24"/>
  <c r="BP402" i="24"/>
  <c r="BQ402" i="24"/>
  <c r="BB403" i="24"/>
  <c r="BC403" i="24"/>
  <c r="BD403" i="24"/>
  <c r="BE403" i="24"/>
  <c r="BF403" i="24"/>
  <c r="BG403" i="24"/>
  <c r="BH403" i="24"/>
  <c r="BI403" i="24"/>
  <c r="BJ403" i="24"/>
  <c r="BK403" i="24"/>
  <c r="BL403" i="24"/>
  <c r="BP403" i="24"/>
  <c r="BQ403" i="24"/>
  <c r="BB404" i="24"/>
  <c r="BM404" i="24" s="1"/>
  <c r="BC404" i="24"/>
  <c r="BD404" i="24"/>
  <c r="BE404" i="24"/>
  <c r="BF404" i="24"/>
  <c r="BG404" i="24"/>
  <c r="BH404" i="24"/>
  <c r="BI404" i="24"/>
  <c r="BJ404" i="24"/>
  <c r="BK404" i="24"/>
  <c r="BL404" i="24"/>
  <c r="BP404" i="24"/>
  <c r="BQ404" i="24"/>
  <c r="BB405" i="24"/>
  <c r="BC405" i="24"/>
  <c r="BD405" i="24"/>
  <c r="BE405" i="24"/>
  <c r="BF405" i="24"/>
  <c r="BG405" i="24"/>
  <c r="BH405" i="24"/>
  <c r="BI405" i="24"/>
  <c r="BJ405" i="24"/>
  <c r="BK405" i="24"/>
  <c r="BL405" i="24"/>
  <c r="BP405" i="24"/>
  <c r="BQ405" i="24"/>
  <c r="BB406" i="24"/>
  <c r="BM406" i="24" s="1"/>
  <c r="BC406" i="24"/>
  <c r="BD406" i="24"/>
  <c r="BE406" i="24"/>
  <c r="BF406" i="24"/>
  <c r="BG406" i="24"/>
  <c r="BH406" i="24"/>
  <c r="BI406" i="24"/>
  <c r="BJ406" i="24"/>
  <c r="BK406" i="24"/>
  <c r="BL406" i="24"/>
  <c r="BP406" i="24"/>
  <c r="BQ406" i="24"/>
  <c r="BB407" i="24"/>
  <c r="BC407" i="24"/>
  <c r="BD407" i="24"/>
  <c r="BE407" i="24"/>
  <c r="BF407" i="24"/>
  <c r="BG407" i="24"/>
  <c r="BH407" i="24"/>
  <c r="BI407" i="24"/>
  <c r="BJ407" i="24"/>
  <c r="BK407" i="24"/>
  <c r="BL407" i="24"/>
  <c r="BP407" i="24"/>
  <c r="BQ407" i="24"/>
  <c r="BB408" i="24"/>
  <c r="BC408" i="24"/>
  <c r="BM408" i="24" s="1"/>
  <c r="BD408" i="24"/>
  <c r="BE408" i="24"/>
  <c r="BF408" i="24"/>
  <c r="BG408" i="24"/>
  <c r="BH408" i="24"/>
  <c r="BI408" i="24"/>
  <c r="BJ408" i="24"/>
  <c r="BK408" i="24"/>
  <c r="BL408" i="24"/>
  <c r="BP408" i="24"/>
  <c r="BQ408" i="24"/>
  <c r="BB409" i="24"/>
  <c r="BC409" i="24"/>
  <c r="BD409" i="24"/>
  <c r="BE409" i="24"/>
  <c r="BF409" i="24"/>
  <c r="BG409" i="24"/>
  <c r="BH409" i="24"/>
  <c r="BI409" i="24"/>
  <c r="BJ409" i="24"/>
  <c r="BK409" i="24"/>
  <c r="BL409" i="24"/>
  <c r="BP409" i="24"/>
  <c r="BQ409" i="24"/>
  <c r="BB410" i="24"/>
  <c r="BM410" i="24" s="1"/>
  <c r="BC410" i="24"/>
  <c r="BD410" i="24"/>
  <c r="BE410" i="24"/>
  <c r="BF410" i="24"/>
  <c r="BG410" i="24"/>
  <c r="BH410" i="24"/>
  <c r="BI410" i="24"/>
  <c r="BJ410" i="24"/>
  <c r="BK410" i="24"/>
  <c r="BL410" i="24"/>
  <c r="BP410" i="24"/>
  <c r="BQ410" i="24"/>
  <c r="BB411" i="24"/>
  <c r="BC411" i="24"/>
  <c r="BD411" i="24"/>
  <c r="BE411" i="24"/>
  <c r="BF411" i="24"/>
  <c r="BG411" i="24"/>
  <c r="BH411" i="24"/>
  <c r="BI411" i="24"/>
  <c r="BJ411" i="24"/>
  <c r="BK411" i="24"/>
  <c r="BL411" i="24"/>
  <c r="BP411" i="24"/>
  <c r="BQ411" i="24"/>
  <c r="BB412" i="24"/>
  <c r="BC412" i="24"/>
  <c r="BD412" i="24"/>
  <c r="BE412" i="24"/>
  <c r="BM412" i="24" s="1"/>
  <c r="BF412" i="24"/>
  <c r="BG412" i="24"/>
  <c r="BH412" i="24"/>
  <c r="BI412" i="24"/>
  <c r="BJ412" i="24"/>
  <c r="BK412" i="24"/>
  <c r="BL412" i="24"/>
  <c r="BP412" i="24"/>
  <c r="BQ412" i="24"/>
  <c r="BB413" i="24"/>
  <c r="BC413" i="24"/>
  <c r="BD413" i="24"/>
  <c r="BE413" i="24"/>
  <c r="BF413" i="24"/>
  <c r="BG413" i="24"/>
  <c r="BH413" i="24"/>
  <c r="BI413" i="24"/>
  <c r="BJ413" i="24"/>
  <c r="BK413" i="24"/>
  <c r="BL413" i="24"/>
  <c r="BP413" i="24"/>
  <c r="BQ413" i="24"/>
  <c r="BB414" i="24"/>
  <c r="BM414" i="24" s="1"/>
  <c r="BC414" i="24"/>
  <c r="BD414" i="24"/>
  <c r="BE414" i="24"/>
  <c r="BF414" i="24"/>
  <c r="BG414" i="24"/>
  <c r="BH414" i="24"/>
  <c r="BI414" i="24"/>
  <c r="BJ414" i="24"/>
  <c r="BK414" i="24"/>
  <c r="BL414" i="24"/>
  <c r="BP414" i="24"/>
  <c r="BQ414" i="24"/>
  <c r="BB415" i="24"/>
  <c r="BC415" i="24"/>
  <c r="BD415" i="24"/>
  <c r="BE415" i="24"/>
  <c r="BF415" i="24"/>
  <c r="BG415" i="24"/>
  <c r="BH415" i="24"/>
  <c r="BI415" i="24"/>
  <c r="BJ415" i="24"/>
  <c r="BK415" i="24"/>
  <c r="BL415" i="24"/>
  <c r="BP415" i="24"/>
  <c r="BQ415" i="24"/>
  <c r="BB416" i="24"/>
  <c r="BC416" i="24"/>
  <c r="BD416" i="24"/>
  <c r="BE416" i="24"/>
  <c r="BF416" i="24"/>
  <c r="BG416" i="24"/>
  <c r="BM416" i="24" s="1"/>
  <c r="BH416" i="24"/>
  <c r="BI416" i="24"/>
  <c r="BJ416" i="24"/>
  <c r="BK416" i="24"/>
  <c r="BL416" i="24"/>
  <c r="BP416" i="24"/>
  <c r="BQ416" i="24"/>
  <c r="BB417" i="24"/>
  <c r="BC417" i="24"/>
  <c r="BD417" i="24"/>
  <c r="BE417" i="24"/>
  <c r="BF417" i="24"/>
  <c r="BG417" i="24"/>
  <c r="BH417" i="24"/>
  <c r="BI417" i="24"/>
  <c r="BJ417" i="24"/>
  <c r="BK417" i="24"/>
  <c r="BL417" i="24"/>
  <c r="BP417" i="24"/>
  <c r="BQ417" i="24"/>
  <c r="BB418" i="24"/>
  <c r="BM418" i="24" s="1"/>
  <c r="BC418" i="24"/>
  <c r="BD418" i="24"/>
  <c r="BE418" i="24"/>
  <c r="BF418" i="24"/>
  <c r="BG418" i="24"/>
  <c r="BH418" i="24"/>
  <c r="BI418" i="24"/>
  <c r="BJ418" i="24"/>
  <c r="BK418" i="24"/>
  <c r="BL418" i="24"/>
  <c r="BP418" i="24"/>
  <c r="BQ418" i="24"/>
  <c r="BB419" i="24"/>
  <c r="BC419" i="24"/>
  <c r="BD419" i="24"/>
  <c r="BE419" i="24"/>
  <c r="BF419" i="24"/>
  <c r="BG419" i="24"/>
  <c r="BH419" i="24"/>
  <c r="BI419" i="24"/>
  <c r="BJ419" i="24"/>
  <c r="BK419" i="24"/>
  <c r="BL419" i="24"/>
  <c r="BP419" i="24"/>
  <c r="BQ419" i="24"/>
  <c r="BB420" i="24"/>
  <c r="BC420" i="24"/>
  <c r="BD420" i="24"/>
  <c r="BM420" i="24" s="1"/>
  <c r="BE420" i="24"/>
  <c r="BF420" i="24"/>
  <c r="BG420" i="24"/>
  <c r="BH420" i="24"/>
  <c r="BI420" i="24"/>
  <c r="BJ420" i="24"/>
  <c r="BK420" i="24"/>
  <c r="BL420" i="24"/>
  <c r="BP420" i="24"/>
  <c r="BQ420" i="24"/>
  <c r="BB421" i="24"/>
  <c r="BC421" i="24"/>
  <c r="BD421" i="24"/>
  <c r="BE421" i="24"/>
  <c r="BF421" i="24"/>
  <c r="BG421" i="24"/>
  <c r="BH421" i="24"/>
  <c r="BI421" i="24"/>
  <c r="BJ421" i="24"/>
  <c r="BK421" i="24"/>
  <c r="BL421" i="24"/>
  <c r="BP421" i="24"/>
  <c r="BQ421" i="24"/>
  <c r="BB422" i="24"/>
  <c r="BC422" i="24"/>
  <c r="BD422" i="24"/>
  <c r="BE422" i="24"/>
  <c r="BF422" i="24"/>
  <c r="BG422" i="24"/>
  <c r="BH422" i="24"/>
  <c r="BI422" i="24"/>
  <c r="BM422" i="24" s="1"/>
  <c r="BJ422" i="24"/>
  <c r="BK422" i="24"/>
  <c r="BL422" i="24"/>
  <c r="BP422" i="24"/>
  <c r="BQ422" i="24"/>
  <c r="BB423" i="24"/>
  <c r="BC423" i="24"/>
  <c r="BD423" i="24"/>
  <c r="BE423" i="24"/>
  <c r="BF423" i="24"/>
  <c r="BG423" i="24"/>
  <c r="BH423" i="24"/>
  <c r="BI423" i="24"/>
  <c r="BJ423" i="24"/>
  <c r="BK423" i="24"/>
  <c r="BL423" i="24"/>
  <c r="BP423" i="24"/>
  <c r="BQ423" i="24"/>
  <c r="BB424" i="24"/>
  <c r="BM424" i="24" s="1"/>
  <c r="BC424" i="24"/>
  <c r="BD424" i="24"/>
  <c r="BE424" i="24"/>
  <c r="BF424" i="24"/>
  <c r="BG424" i="24"/>
  <c r="BH424" i="24"/>
  <c r="BI424" i="24"/>
  <c r="BJ424" i="24"/>
  <c r="BK424" i="24"/>
  <c r="BL424" i="24"/>
  <c r="BP424" i="24"/>
  <c r="BQ424" i="24"/>
  <c r="BB425" i="24"/>
  <c r="BC425" i="24"/>
  <c r="BD425" i="24"/>
  <c r="BE425" i="24"/>
  <c r="BF425" i="24"/>
  <c r="BG425" i="24"/>
  <c r="BH425" i="24"/>
  <c r="BI425" i="24"/>
  <c r="BJ425" i="24"/>
  <c r="BK425" i="24"/>
  <c r="BL425" i="24"/>
  <c r="BP425" i="24"/>
  <c r="BQ425" i="24"/>
  <c r="BB426" i="24"/>
  <c r="BC426" i="24"/>
  <c r="BD426" i="24"/>
  <c r="BM426" i="24" s="1"/>
  <c r="BE426" i="24"/>
  <c r="BF426" i="24"/>
  <c r="BG426" i="24"/>
  <c r="BH426" i="24"/>
  <c r="BI426" i="24"/>
  <c r="BJ426" i="24"/>
  <c r="BK426" i="24"/>
  <c r="BL426" i="24"/>
  <c r="BP426" i="24"/>
  <c r="BQ426" i="24"/>
  <c r="BB427" i="24"/>
  <c r="BC427" i="24"/>
  <c r="BD427" i="24"/>
  <c r="BE427" i="24"/>
  <c r="BF427" i="24"/>
  <c r="BG427" i="24"/>
  <c r="BH427" i="24"/>
  <c r="BI427" i="24"/>
  <c r="BJ427" i="24"/>
  <c r="BK427" i="24"/>
  <c r="BL427" i="24"/>
  <c r="BP427" i="24"/>
  <c r="BQ427" i="24"/>
  <c r="BB428" i="24"/>
  <c r="BM428" i="24" s="1"/>
  <c r="BC428" i="24"/>
  <c r="BD428" i="24"/>
  <c r="BE428" i="24"/>
  <c r="BF428" i="24"/>
  <c r="BG428" i="24"/>
  <c r="BH428" i="24"/>
  <c r="BI428" i="24"/>
  <c r="BJ428" i="24"/>
  <c r="BK428" i="24"/>
  <c r="BL428" i="24"/>
  <c r="BP428" i="24"/>
  <c r="BQ428" i="24"/>
  <c r="BB429" i="24"/>
  <c r="BC429" i="24"/>
  <c r="BD429" i="24"/>
  <c r="BE429" i="24"/>
  <c r="BF429" i="24"/>
  <c r="BG429" i="24"/>
  <c r="BH429" i="24"/>
  <c r="BI429" i="24"/>
  <c r="BJ429" i="24"/>
  <c r="BK429" i="24"/>
  <c r="BL429" i="24"/>
  <c r="BP429" i="24"/>
  <c r="BQ429" i="24"/>
  <c r="BB430" i="24"/>
  <c r="BM430" i="24" s="1"/>
  <c r="BC430" i="24"/>
  <c r="BD430" i="24"/>
  <c r="BE430" i="24"/>
  <c r="BF430" i="24"/>
  <c r="BG430" i="24"/>
  <c r="BH430" i="24"/>
  <c r="BI430" i="24"/>
  <c r="BJ430" i="24"/>
  <c r="BK430" i="24"/>
  <c r="BL430" i="24"/>
  <c r="BP430" i="24"/>
  <c r="BQ430" i="24"/>
  <c r="BB431" i="24"/>
  <c r="BC431" i="24"/>
  <c r="BD431" i="24"/>
  <c r="BE431" i="24"/>
  <c r="BF431" i="24"/>
  <c r="BG431" i="24"/>
  <c r="BH431" i="24"/>
  <c r="BI431" i="24"/>
  <c r="BJ431" i="24"/>
  <c r="BK431" i="24"/>
  <c r="BL431" i="24"/>
  <c r="BP431" i="24"/>
  <c r="BQ431" i="24"/>
  <c r="BB432" i="24"/>
  <c r="BC432" i="24"/>
  <c r="BM432" i="24" s="1"/>
  <c r="BD432" i="24"/>
  <c r="BE432" i="24"/>
  <c r="BF432" i="24"/>
  <c r="BG432" i="24"/>
  <c r="BH432" i="24"/>
  <c r="BI432" i="24"/>
  <c r="BJ432" i="24"/>
  <c r="BK432" i="24"/>
  <c r="BL432" i="24"/>
  <c r="BP432" i="24"/>
  <c r="BQ432" i="24"/>
  <c r="BB433" i="24"/>
  <c r="BC433" i="24"/>
  <c r="BD433" i="24"/>
  <c r="BE433" i="24"/>
  <c r="BF433" i="24"/>
  <c r="BG433" i="24"/>
  <c r="BH433" i="24"/>
  <c r="BI433" i="24"/>
  <c r="BJ433" i="24"/>
  <c r="BK433" i="24"/>
  <c r="BM433" i="24" s="1"/>
  <c r="BL433" i="24"/>
  <c r="BP433" i="24"/>
  <c r="BQ433" i="24"/>
  <c r="BB434" i="24"/>
  <c r="BC434" i="24"/>
  <c r="BD434" i="24"/>
  <c r="BE434" i="24"/>
  <c r="BF434" i="24"/>
  <c r="BG434" i="24"/>
  <c r="BH434" i="24"/>
  <c r="BI434" i="24"/>
  <c r="BJ434" i="24"/>
  <c r="BK434" i="24"/>
  <c r="BL434" i="24"/>
  <c r="BP434" i="24"/>
  <c r="BQ434" i="24"/>
  <c r="BB435" i="24"/>
  <c r="BC435" i="24"/>
  <c r="BD435" i="24"/>
  <c r="BE435" i="24"/>
  <c r="BF435" i="24"/>
  <c r="BG435" i="24"/>
  <c r="BH435" i="24"/>
  <c r="BI435" i="24"/>
  <c r="BJ435" i="24"/>
  <c r="BK435" i="24"/>
  <c r="BL435" i="24"/>
  <c r="BP435" i="24"/>
  <c r="BQ435" i="24"/>
  <c r="BB436" i="24"/>
  <c r="BC436" i="24"/>
  <c r="BD436" i="24"/>
  <c r="BE436" i="24"/>
  <c r="BF436" i="24"/>
  <c r="BG436" i="24"/>
  <c r="BH436" i="24"/>
  <c r="BI436" i="24"/>
  <c r="BJ436" i="24"/>
  <c r="BK436" i="24"/>
  <c r="BL436" i="24"/>
  <c r="BP436" i="24"/>
  <c r="BQ436" i="24"/>
  <c r="BB437" i="24"/>
  <c r="BC437" i="24"/>
  <c r="BD437" i="24"/>
  <c r="BE437" i="24"/>
  <c r="BF437" i="24"/>
  <c r="BG437" i="24"/>
  <c r="BH437" i="24"/>
  <c r="BI437" i="24"/>
  <c r="BJ437" i="24"/>
  <c r="BK437" i="24"/>
  <c r="BL437" i="24"/>
  <c r="BP437" i="24"/>
  <c r="BQ437" i="24"/>
  <c r="BB438" i="24"/>
  <c r="BC438" i="24"/>
  <c r="BD438" i="24"/>
  <c r="BE438" i="24"/>
  <c r="BF438" i="24"/>
  <c r="BG438" i="24"/>
  <c r="BH438" i="24"/>
  <c r="BI438" i="24"/>
  <c r="BJ438" i="24"/>
  <c r="BK438" i="24"/>
  <c r="BL438" i="24"/>
  <c r="BP438" i="24"/>
  <c r="BQ438" i="24"/>
  <c r="BB439" i="24"/>
  <c r="BC439" i="24"/>
  <c r="BD439" i="24"/>
  <c r="BE439" i="24"/>
  <c r="BF439" i="24"/>
  <c r="BG439" i="24"/>
  <c r="BH439" i="24"/>
  <c r="BI439" i="24"/>
  <c r="BJ439" i="24"/>
  <c r="BK439" i="24"/>
  <c r="BL439" i="24"/>
  <c r="BP439" i="24"/>
  <c r="BQ439" i="24"/>
  <c r="BB440" i="24"/>
  <c r="BC440" i="24"/>
  <c r="BD440" i="24"/>
  <c r="BE440" i="24"/>
  <c r="BF440" i="24"/>
  <c r="BG440" i="24"/>
  <c r="BH440" i="24"/>
  <c r="BI440" i="24"/>
  <c r="BJ440" i="24"/>
  <c r="BK440" i="24"/>
  <c r="BL440" i="24"/>
  <c r="BP440" i="24"/>
  <c r="BQ440" i="24"/>
  <c r="BB441" i="24"/>
  <c r="BC441" i="24"/>
  <c r="BD441" i="24"/>
  <c r="BE441" i="24"/>
  <c r="BF441" i="24"/>
  <c r="BG441" i="24"/>
  <c r="BH441" i="24"/>
  <c r="BI441" i="24"/>
  <c r="BJ441" i="24"/>
  <c r="BK441" i="24"/>
  <c r="BL441" i="24"/>
  <c r="BP441" i="24"/>
  <c r="BQ441" i="24"/>
  <c r="BB442" i="24"/>
  <c r="BC442" i="24"/>
  <c r="BD442" i="24"/>
  <c r="BE442" i="24"/>
  <c r="BF442" i="24"/>
  <c r="BG442" i="24"/>
  <c r="BH442" i="24"/>
  <c r="BI442" i="24"/>
  <c r="BJ442" i="24"/>
  <c r="BK442" i="24"/>
  <c r="BL442" i="24"/>
  <c r="BP442" i="24"/>
  <c r="BQ442" i="24"/>
  <c r="BB443" i="24"/>
  <c r="BC443" i="24"/>
  <c r="BD443" i="24"/>
  <c r="BE443" i="24"/>
  <c r="BF443" i="24"/>
  <c r="BG443" i="24"/>
  <c r="BH443" i="24"/>
  <c r="BI443" i="24"/>
  <c r="BJ443" i="24"/>
  <c r="BK443" i="24"/>
  <c r="BL443" i="24"/>
  <c r="BP443" i="24"/>
  <c r="BQ443" i="24"/>
  <c r="BB444" i="24"/>
  <c r="BC444" i="24"/>
  <c r="BD444" i="24"/>
  <c r="BE444" i="24"/>
  <c r="BF444" i="24"/>
  <c r="BG444" i="24"/>
  <c r="BH444" i="24"/>
  <c r="BI444" i="24"/>
  <c r="BJ444" i="24"/>
  <c r="BK444" i="24"/>
  <c r="BL444" i="24"/>
  <c r="BP444" i="24"/>
  <c r="BQ444" i="24"/>
  <c r="BB445" i="24"/>
  <c r="BC445" i="24"/>
  <c r="BD445" i="24"/>
  <c r="BE445" i="24"/>
  <c r="BF445" i="24"/>
  <c r="BG445" i="24"/>
  <c r="BH445" i="24"/>
  <c r="BI445" i="24"/>
  <c r="BJ445" i="24"/>
  <c r="BK445" i="24"/>
  <c r="BL445" i="24"/>
  <c r="BP445" i="24"/>
  <c r="BQ445" i="24"/>
  <c r="BB446" i="24"/>
  <c r="BC446" i="24"/>
  <c r="BD446" i="24"/>
  <c r="BE446" i="24"/>
  <c r="BF446" i="24"/>
  <c r="BG446" i="24"/>
  <c r="BH446" i="24"/>
  <c r="BI446" i="24"/>
  <c r="BJ446" i="24"/>
  <c r="BK446" i="24"/>
  <c r="BL446" i="24"/>
  <c r="BP446" i="24"/>
  <c r="BQ446" i="24"/>
  <c r="BB447" i="24"/>
  <c r="BC447" i="24"/>
  <c r="BD447" i="24"/>
  <c r="BE447" i="24"/>
  <c r="BF447" i="24"/>
  <c r="BG447" i="24"/>
  <c r="BH447" i="24"/>
  <c r="BI447" i="24"/>
  <c r="BJ447" i="24"/>
  <c r="BK447" i="24"/>
  <c r="BL447" i="24"/>
  <c r="BP447" i="24"/>
  <c r="BQ447" i="24"/>
  <c r="BB448" i="24"/>
  <c r="BC448" i="24"/>
  <c r="BD448" i="24"/>
  <c r="BE448" i="24"/>
  <c r="BF448" i="24"/>
  <c r="BG448" i="24"/>
  <c r="BH448" i="24"/>
  <c r="BI448" i="24"/>
  <c r="BJ448" i="24"/>
  <c r="BK448" i="24"/>
  <c r="BL448" i="24"/>
  <c r="BP448" i="24"/>
  <c r="BQ448" i="24"/>
  <c r="BB449" i="24"/>
  <c r="BC449" i="24"/>
  <c r="BD449" i="24"/>
  <c r="BE449" i="24"/>
  <c r="BF449" i="24"/>
  <c r="BG449" i="24"/>
  <c r="BH449" i="24"/>
  <c r="BI449" i="24"/>
  <c r="BJ449" i="24"/>
  <c r="BK449" i="24"/>
  <c r="BL449" i="24"/>
  <c r="BP449" i="24"/>
  <c r="BQ449" i="24"/>
  <c r="BB450" i="24"/>
  <c r="BC450" i="24"/>
  <c r="BD450" i="24"/>
  <c r="BE450" i="24"/>
  <c r="BF450" i="24"/>
  <c r="BG450" i="24"/>
  <c r="BH450" i="24"/>
  <c r="BI450" i="24"/>
  <c r="BJ450" i="24"/>
  <c r="BK450" i="24"/>
  <c r="BL450" i="24"/>
  <c r="BP450" i="24"/>
  <c r="BQ450" i="24"/>
  <c r="BB451" i="24"/>
  <c r="BC451" i="24"/>
  <c r="BD451" i="24"/>
  <c r="BE451" i="24"/>
  <c r="BF451" i="24"/>
  <c r="BG451" i="24"/>
  <c r="BH451" i="24"/>
  <c r="BI451" i="24"/>
  <c r="BJ451" i="24"/>
  <c r="BK451" i="24"/>
  <c r="BL451" i="24"/>
  <c r="BP451" i="24"/>
  <c r="BQ451" i="24"/>
  <c r="BB452" i="24"/>
  <c r="BC452" i="24"/>
  <c r="BD452" i="24"/>
  <c r="BE452" i="24"/>
  <c r="BF452" i="24"/>
  <c r="BG452" i="24"/>
  <c r="BH452" i="24"/>
  <c r="BI452" i="24"/>
  <c r="BJ452" i="24"/>
  <c r="BK452" i="24"/>
  <c r="BL452" i="24"/>
  <c r="BP452" i="24"/>
  <c r="BQ452" i="24"/>
  <c r="BB453" i="24"/>
  <c r="BC453" i="24"/>
  <c r="BD453" i="24"/>
  <c r="BE453" i="24"/>
  <c r="BF453" i="24"/>
  <c r="BG453" i="24"/>
  <c r="BH453" i="24"/>
  <c r="BI453" i="24"/>
  <c r="BJ453" i="24"/>
  <c r="BK453" i="24"/>
  <c r="BL453" i="24"/>
  <c r="BP453" i="24"/>
  <c r="BQ453" i="24"/>
  <c r="BB454" i="24"/>
  <c r="BC454" i="24"/>
  <c r="BD454" i="24"/>
  <c r="BE454" i="24"/>
  <c r="BF454" i="24"/>
  <c r="BG454" i="24"/>
  <c r="BH454" i="24"/>
  <c r="BI454" i="24"/>
  <c r="BJ454" i="24"/>
  <c r="BK454" i="24"/>
  <c r="BL454" i="24"/>
  <c r="BP454" i="24"/>
  <c r="BQ454" i="24"/>
  <c r="BB455" i="24"/>
  <c r="BC455" i="24"/>
  <c r="BD455" i="24"/>
  <c r="BE455" i="24"/>
  <c r="BF455" i="24"/>
  <c r="BG455" i="24"/>
  <c r="BH455" i="24"/>
  <c r="BI455" i="24"/>
  <c r="BJ455" i="24"/>
  <c r="BK455" i="24"/>
  <c r="BL455" i="24"/>
  <c r="BP455" i="24"/>
  <c r="BQ455" i="24"/>
  <c r="BB456" i="24"/>
  <c r="BC456" i="24"/>
  <c r="BD456" i="24"/>
  <c r="BE456" i="24"/>
  <c r="BF456" i="24"/>
  <c r="BG456" i="24"/>
  <c r="BH456" i="24"/>
  <c r="BI456" i="24"/>
  <c r="BJ456" i="24"/>
  <c r="BK456" i="24"/>
  <c r="BL456" i="24"/>
  <c r="BP456" i="24"/>
  <c r="BQ456" i="24"/>
  <c r="BB457" i="24"/>
  <c r="BC457" i="24"/>
  <c r="BD457" i="24"/>
  <c r="BE457" i="24"/>
  <c r="BF457" i="24"/>
  <c r="BG457" i="24"/>
  <c r="BH457" i="24"/>
  <c r="BI457" i="24"/>
  <c r="BJ457" i="24"/>
  <c r="BK457" i="24"/>
  <c r="BL457" i="24"/>
  <c r="BP457" i="24"/>
  <c r="BQ457" i="24"/>
  <c r="BB458" i="24"/>
  <c r="BC458" i="24"/>
  <c r="BD458" i="24"/>
  <c r="BE458" i="24"/>
  <c r="BF458" i="24"/>
  <c r="BG458" i="24"/>
  <c r="BH458" i="24"/>
  <c r="BI458" i="24"/>
  <c r="BJ458" i="24"/>
  <c r="BK458" i="24"/>
  <c r="BL458" i="24"/>
  <c r="BP458" i="24"/>
  <c r="BQ458" i="24"/>
  <c r="BB459" i="24"/>
  <c r="BC459" i="24"/>
  <c r="BD459" i="24"/>
  <c r="BE459" i="24"/>
  <c r="BF459" i="24"/>
  <c r="BG459" i="24"/>
  <c r="BH459" i="24"/>
  <c r="BI459" i="24"/>
  <c r="BJ459" i="24"/>
  <c r="BK459" i="24"/>
  <c r="BL459" i="24"/>
  <c r="BP459" i="24"/>
  <c r="BQ459" i="24"/>
  <c r="BB460" i="24"/>
  <c r="BC460" i="24"/>
  <c r="BD460" i="24"/>
  <c r="BE460" i="24"/>
  <c r="BF460" i="24"/>
  <c r="BG460" i="24"/>
  <c r="BH460" i="24"/>
  <c r="BI460" i="24"/>
  <c r="BJ460" i="24"/>
  <c r="BK460" i="24"/>
  <c r="BL460" i="24"/>
  <c r="BP460" i="24"/>
  <c r="BQ460" i="24"/>
  <c r="BB461" i="24"/>
  <c r="BC461" i="24"/>
  <c r="BD461" i="24"/>
  <c r="BE461" i="24"/>
  <c r="BF461" i="24"/>
  <c r="BG461" i="24"/>
  <c r="BH461" i="24"/>
  <c r="BI461" i="24"/>
  <c r="BJ461" i="24"/>
  <c r="BK461" i="24"/>
  <c r="BL461" i="24"/>
  <c r="BP461" i="24"/>
  <c r="BQ461" i="24"/>
  <c r="BB462" i="24"/>
  <c r="BC462" i="24"/>
  <c r="BD462" i="24"/>
  <c r="BE462" i="24"/>
  <c r="BF462" i="24"/>
  <c r="BG462" i="24"/>
  <c r="BH462" i="24"/>
  <c r="BI462" i="24"/>
  <c r="BJ462" i="24"/>
  <c r="BK462" i="24"/>
  <c r="BL462" i="24"/>
  <c r="BP462" i="24"/>
  <c r="BQ462" i="24"/>
  <c r="BB463" i="24"/>
  <c r="BC463" i="24"/>
  <c r="BD463" i="24"/>
  <c r="BE463" i="24"/>
  <c r="BF463" i="24"/>
  <c r="BG463" i="24"/>
  <c r="BH463" i="24"/>
  <c r="BI463" i="24"/>
  <c r="BJ463" i="24"/>
  <c r="BK463" i="24"/>
  <c r="BL463" i="24"/>
  <c r="BP463" i="24"/>
  <c r="BQ463" i="24"/>
  <c r="BB464" i="24"/>
  <c r="BC464" i="24"/>
  <c r="BD464" i="24"/>
  <c r="BE464" i="24"/>
  <c r="BF464" i="24"/>
  <c r="BG464" i="24"/>
  <c r="BH464" i="24"/>
  <c r="BI464" i="24"/>
  <c r="BJ464" i="24"/>
  <c r="BK464" i="24"/>
  <c r="BL464" i="24"/>
  <c r="BP464" i="24"/>
  <c r="BQ464" i="24"/>
  <c r="BB465" i="24"/>
  <c r="BC465" i="24"/>
  <c r="BD465" i="24"/>
  <c r="BE465" i="24"/>
  <c r="BF465" i="24"/>
  <c r="BG465" i="24"/>
  <c r="BH465" i="24"/>
  <c r="BI465" i="24"/>
  <c r="BJ465" i="24"/>
  <c r="BK465" i="24"/>
  <c r="BL465" i="24"/>
  <c r="BP465" i="24"/>
  <c r="BQ465" i="24"/>
  <c r="BB466" i="24"/>
  <c r="BC466" i="24"/>
  <c r="BD466" i="24"/>
  <c r="BE466" i="24"/>
  <c r="BF466" i="24"/>
  <c r="BG466" i="24"/>
  <c r="BH466" i="24"/>
  <c r="BI466" i="24"/>
  <c r="BJ466" i="24"/>
  <c r="BK466" i="24"/>
  <c r="BL466" i="24"/>
  <c r="BM466" i="24"/>
  <c r="BN466" i="24" s="1"/>
  <c r="BP466" i="24"/>
  <c r="BQ466" i="24"/>
  <c r="BB467" i="24"/>
  <c r="BC467" i="24"/>
  <c r="BD467" i="24"/>
  <c r="BE467" i="24"/>
  <c r="BF467" i="24"/>
  <c r="BG467" i="24"/>
  <c r="BH467" i="24"/>
  <c r="BI467" i="24"/>
  <c r="BJ467" i="24"/>
  <c r="BK467" i="24"/>
  <c r="BL467" i="24"/>
  <c r="BP467" i="24"/>
  <c r="BQ467" i="24"/>
  <c r="BB468" i="24"/>
  <c r="BC468" i="24"/>
  <c r="BD468" i="24"/>
  <c r="BE468" i="24"/>
  <c r="BF468" i="24"/>
  <c r="BG468" i="24"/>
  <c r="BH468" i="24"/>
  <c r="BI468" i="24"/>
  <c r="BJ468" i="24"/>
  <c r="BK468" i="24"/>
  <c r="BL468" i="24"/>
  <c r="BP468" i="24"/>
  <c r="BQ468" i="24"/>
  <c r="BB469" i="24"/>
  <c r="BC469" i="24"/>
  <c r="BD469" i="24"/>
  <c r="BE469" i="24"/>
  <c r="BF469" i="24"/>
  <c r="BG469" i="24"/>
  <c r="BH469" i="24"/>
  <c r="BI469" i="24"/>
  <c r="BJ469" i="24"/>
  <c r="BK469" i="24"/>
  <c r="BL469" i="24"/>
  <c r="BP469" i="24"/>
  <c r="BQ469" i="24"/>
  <c r="BB470" i="24"/>
  <c r="BC470" i="24"/>
  <c r="BD470" i="24"/>
  <c r="BE470" i="24"/>
  <c r="BF470" i="24"/>
  <c r="BG470" i="24"/>
  <c r="BH470" i="24"/>
  <c r="BI470" i="24"/>
  <c r="BJ470" i="24"/>
  <c r="BK470" i="24"/>
  <c r="BL470" i="24"/>
  <c r="BP470" i="24"/>
  <c r="BQ470" i="24"/>
  <c r="BB471" i="24"/>
  <c r="BC471" i="24"/>
  <c r="BD471" i="24"/>
  <c r="BE471" i="24"/>
  <c r="BF471" i="24"/>
  <c r="BG471" i="24"/>
  <c r="BH471" i="24"/>
  <c r="BI471" i="24"/>
  <c r="BJ471" i="24"/>
  <c r="BK471" i="24"/>
  <c r="BL471" i="24"/>
  <c r="BP471" i="24"/>
  <c r="BQ471" i="24"/>
  <c r="BB472" i="24"/>
  <c r="BC472" i="24"/>
  <c r="BD472" i="24"/>
  <c r="BE472" i="24"/>
  <c r="BF472" i="24"/>
  <c r="BG472" i="24"/>
  <c r="BH472" i="24"/>
  <c r="BI472" i="24"/>
  <c r="BJ472" i="24"/>
  <c r="BK472" i="24"/>
  <c r="BL472" i="24"/>
  <c r="BP472" i="24"/>
  <c r="BQ472" i="24"/>
  <c r="BB473" i="24"/>
  <c r="BC473" i="24"/>
  <c r="BD473" i="24"/>
  <c r="BE473" i="24"/>
  <c r="BF473" i="24"/>
  <c r="BG473" i="24"/>
  <c r="BH473" i="24"/>
  <c r="BI473" i="24"/>
  <c r="BJ473" i="24"/>
  <c r="BK473" i="24"/>
  <c r="BL473" i="24"/>
  <c r="BP473" i="24"/>
  <c r="BQ473" i="24"/>
  <c r="BB474" i="24"/>
  <c r="BC474" i="24"/>
  <c r="BD474" i="24"/>
  <c r="BE474" i="24"/>
  <c r="BF474" i="24"/>
  <c r="BG474" i="24"/>
  <c r="BH474" i="24"/>
  <c r="BI474" i="24"/>
  <c r="BJ474" i="24"/>
  <c r="BK474" i="24"/>
  <c r="BL474" i="24"/>
  <c r="BP474" i="24"/>
  <c r="BQ474" i="24"/>
  <c r="BB475" i="24"/>
  <c r="BM475" i="24" s="1"/>
  <c r="BN475" i="24" s="1"/>
  <c r="BC475" i="24"/>
  <c r="BD475" i="24"/>
  <c r="BE475" i="24"/>
  <c r="BF475" i="24"/>
  <c r="BG475" i="24"/>
  <c r="BH475" i="24"/>
  <c r="BI475" i="24"/>
  <c r="BJ475" i="24"/>
  <c r="BK475" i="24"/>
  <c r="BL475" i="24"/>
  <c r="BP475" i="24"/>
  <c r="BQ475" i="24"/>
  <c r="BB476" i="24"/>
  <c r="BC476" i="24"/>
  <c r="BD476" i="24"/>
  <c r="BE476" i="24"/>
  <c r="BF476" i="24"/>
  <c r="BG476" i="24"/>
  <c r="BH476" i="24"/>
  <c r="BI476" i="24"/>
  <c r="BJ476" i="24"/>
  <c r="BK476" i="24"/>
  <c r="BL476" i="24"/>
  <c r="BP476" i="24"/>
  <c r="BQ476" i="24"/>
  <c r="BB477" i="24"/>
  <c r="BC477" i="24"/>
  <c r="BD477" i="24"/>
  <c r="BE477" i="24"/>
  <c r="BF477" i="24"/>
  <c r="BG477" i="24"/>
  <c r="BH477" i="24"/>
  <c r="BI477" i="24"/>
  <c r="BJ477" i="24"/>
  <c r="BK477" i="24"/>
  <c r="BL477" i="24"/>
  <c r="BP477" i="24"/>
  <c r="BQ477" i="24"/>
  <c r="BB478" i="24"/>
  <c r="BC478" i="24"/>
  <c r="BD478" i="24"/>
  <c r="BE478" i="24"/>
  <c r="BF478" i="24"/>
  <c r="BG478" i="24"/>
  <c r="BH478" i="24"/>
  <c r="BI478" i="24"/>
  <c r="BJ478" i="24"/>
  <c r="BK478" i="24"/>
  <c r="BL478" i="24"/>
  <c r="BP478" i="24"/>
  <c r="BQ478" i="24"/>
  <c r="BB479" i="24"/>
  <c r="BC479" i="24"/>
  <c r="BD479" i="24"/>
  <c r="BE479" i="24"/>
  <c r="BF479" i="24"/>
  <c r="BG479" i="24"/>
  <c r="BH479" i="24"/>
  <c r="BI479" i="24"/>
  <c r="BJ479" i="24"/>
  <c r="BK479" i="24"/>
  <c r="BL479" i="24"/>
  <c r="BP479" i="24"/>
  <c r="BQ479" i="24"/>
  <c r="BB480" i="24"/>
  <c r="BC480" i="24"/>
  <c r="BD480" i="24"/>
  <c r="BE480" i="24"/>
  <c r="BF480" i="24"/>
  <c r="BG480" i="24"/>
  <c r="BH480" i="24"/>
  <c r="BI480" i="24"/>
  <c r="BJ480" i="24"/>
  <c r="BK480" i="24"/>
  <c r="BL480" i="24"/>
  <c r="BP480" i="24"/>
  <c r="BQ480" i="24"/>
  <c r="BB481" i="24"/>
  <c r="BC481" i="24"/>
  <c r="BD481" i="24"/>
  <c r="BE481" i="24"/>
  <c r="BF481" i="24"/>
  <c r="BG481" i="24"/>
  <c r="BH481" i="24"/>
  <c r="BI481" i="24"/>
  <c r="BJ481" i="24"/>
  <c r="BK481" i="24"/>
  <c r="BL481" i="24"/>
  <c r="BP481" i="24"/>
  <c r="BQ481" i="24"/>
  <c r="BB482" i="24"/>
  <c r="BC482" i="24"/>
  <c r="BM482" i="24" s="1"/>
  <c r="BN482" i="24" s="1"/>
  <c r="BD482" i="24"/>
  <c r="BE482" i="24"/>
  <c r="BF482" i="24"/>
  <c r="BG482" i="24"/>
  <c r="BH482" i="24"/>
  <c r="BI482" i="24"/>
  <c r="BJ482" i="24"/>
  <c r="BK482" i="24"/>
  <c r="BL482" i="24"/>
  <c r="BP482" i="24"/>
  <c r="BQ482" i="24"/>
  <c r="BB483" i="24"/>
  <c r="BC483" i="24"/>
  <c r="BD483" i="24"/>
  <c r="BE483" i="24"/>
  <c r="BF483" i="24"/>
  <c r="BG483" i="24"/>
  <c r="BH483" i="24"/>
  <c r="BI483" i="24"/>
  <c r="BJ483" i="24"/>
  <c r="BK483" i="24"/>
  <c r="BL483" i="24"/>
  <c r="BP483" i="24"/>
  <c r="BQ483" i="24"/>
  <c r="BB484" i="24"/>
  <c r="BC484" i="24"/>
  <c r="BD484" i="24"/>
  <c r="BE484" i="24"/>
  <c r="BF484" i="24"/>
  <c r="BG484" i="24"/>
  <c r="BH484" i="24"/>
  <c r="BI484" i="24"/>
  <c r="BJ484" i="24"/>
  <c r="BK484" i="24"/>
  <c r="BL484" i="24"/>
  <c r="BP484" i="24"/>
  <c r="BQ484" i="24"/>
  <c r="BB485" i="24"/>
  <c r="BC485" i="24"/>
  <c r="BD485" i="24"/>
  <c r="BE485" i="24"/>
  <c r="BF485" i="24"/>
  <c r="BG485" i="24"/>
  <c r="BH485" i="24"/>
  <c r="BI485" i="24"/>
  <c r="BJ485" i="24"/>
  <c r="BK485" i="24"/>
  <c r="BL485" i="24"/>
  <c r="BP485" i="24"/>
  <c r="BQ485" i="24"/>
  <c r="BB486" i="24"/>
  <c r="BC486" i="24"/>
  <c r="BD486" i="24"/>
  <c r="BE486" i="24"/>
  <c r="BF486" i="24"/>
  <c r="BG486" i="24"/>
  <c r="BH486" i="24"/>
  <c r="BI486" i="24"/>
  <c r="BJ486" i="24"/>
  <c r="BK486" i="24"/>
  <c r="BL486" i="24"/>
  <c r="BP486" i="24"/>
  <c r="BQ486" i="24"/>
  <c r="BB487" i="24"/>
  <c r="BC487" i="24"/>
  <c r="BD487" i="24"/>
  <c r="BM487" i="24" s="1"/>
  <c r="BN487" i="24" s="1"/>
  <c r="BE487" i="24"/>
  <c r="BF487" i="24"/>
  <c r="BG487" i="24"/>
  <c r="BH487" i="24"/>
  <c r="BI487" i="24"/>
  <c r="BJ487" i="24"/>
  <c r="BK487" i="24"/>
  <c r="BL487" i="24"/>
  <c r="BP487" i="24"/>
  <c r="BQ487" i="24"/>
  <c r="BB488" i="24"/>
  <c r="BC488" i="24"/>
  <c r="BD488" i="24"/>
  <c r="BE488" i="24"/>
  <c r="BF488" i="24"/>
  <c r="BG488" i="24"/>
  <c r="BH488" i="24"/>
  <c r="BI488" i="24"/>
  <c r="BJ488" i="24"/>
  <c r="BK488" i="24"/>
  <c r="BL488" i="24"/>
  <c r="BP488" i="24"/>
  <c r="BQ488" i="24"/>
  <c r="BB489" i="24"/>
  <c r="BC489" i="24"/>
  <c r="BD489" i="24"/>
  <c r="BE489" i="24"/>
  <c r="BF489" i="24"/>
  <c r="BG489" i="24"/>
  <c r="BH489" i="24"/>
  <c r="BI489" i="24"/>
  <c r="BJ489" i="24"/>
  <c r="BK489" i="24"/>
  <c r="BL489" i="24"/>
  <c r="BP489" i="24"/>
  <c r="BQ489" i="24"/>
  <c r="BB490" i="24"/>
  <c r="BC490" i="24"/>
  <c r="BD490" i="24"/>
  <c r="BE490" i="24"/>
  <c r="BF490" i="24"/>
  <c r="BG490" i="24"/>
  <c r="BH490" i="24"/>
  <c r="BI490" i="24"/>
  <c r="BJ490" i="24"/>
  <c r="BK490" i="24"/>
  <c r="BL490" i="24"/>
  <c r="BP490" i="24"/>
  <c r="BQ490" i="24"/>
  <c r="BB491" i="24"/>
  <c r="BC491" i="24"/>
  <c r="BD491" i="24"/>
  <c r="BE491" i="24"/>
  <c r="BF491" i="24"/>
  <c r="BG491" i="24"/>
  <c r="BH491" i="24"/>
  <c r="BI491" i="24"/>
  <c r="BJ491" i="24"/>
  <c r="BK491" i="24"/>
  <c r="BL491" i="24"/>
  <c r="BP491" i="24"/>
  <c r="BQ491" i="24"/>
  <c r="BB492" i="24"/>
  <c r="BC492" i="24"/>
  <c r="BD492" i="24"/>
  <c r="BE492" i="24"/>
  <c r="BF492" i="24"/>
  <c r="BG492" i="24"/>
  <c r="BH492" i="24"/>
  <c r="BI492" i="24"/>
  <c r="BJ492" i="24"/>
  <c r="BK492" i="24"/>
  <c r="BL492" i="24"/>
  <c r="BP492" i="24"/>
  <c r="BQ492" i="24"/>
  <c r="BB493" i="24"/>
  <c r="BC493" i="24"/>
  <c r="BD493" i="24"/>
  <c r="BE493" i="24"/>
  <c r="BF493" i="24"/>
  <c r="BG493" i="24"/>
  <c r="BH493" i="24"/>
  <c r="BI493" i="24"/>
  <c r="BJ493" i="24"/>
  <c r="BK493" i="24"/>
  <c r="BL493" i="24"/>
  <c r="BP493" i="24"/>
  <c r="BQ493" i="24"/>
  <c r="BB494" i="24"/>
  <c r="BC494" i="24"/>
  <c r="BD494" i="24"/>
  <c r="BE494" i="24"/>
  <c r="BF494" i="24"/>
  <c r="BG494" i="24"/>
  <c r="BH494" i="24"/>
  <c r="BI494" i="24"/>
  <c r="BJ494" i="24"/>
  <c r="BK494" i="24"/>
  <c r="BL494" i="24"/>
  <c r="BP494" i="24"/>
  <c r="BQ494" i="24"/>
  <c r="BB495" i="24"/>
  <c r="BC495" i="24"/>
  <c r="BD495" i="24"/>
  <c r="BE495" i="24"/>
  <c r="BF495" i="24"/>
  <c r="BG495" i="24"/>
  <c r="BH495" i="24"/>
  <c r="BI495" i="24"/>
  <c r="BJ495" i="24"/>
  <c r="BK495" i="24"/>
  <c r="BL495" i="24"/>
  <c r="BP495" i="24"/>
  <c r="BQ495" i="24"/>
  <c r="BB496" i="24"/>
  <c r="BC496" i="24"/>
  <c r="BD496" i="24"/>
  <c r="BE496" i="24"/>
  <c r="BF496" i="24"/>
  <c r="BG496" i="24"/>
  <c r="BH496" i="24"/>
  <c r="BI496" i="24"/>
  <c r="BJ496" i="24"/>
  <c r="BK496" i="24"/>
  <c r="BL496" i="24"/>
  <c r="BP496" i="24"/>
  <c r="BQ496" i="24"/>
  <c r="BB497" i="24"/>
  <c r="BC497" i="24"/>
  <c r="BD497" i="24"/>
  <c r="BE497" i="24"/>
  <c r="BF497" i="24"/>
  <c r="BG497" i="24"/>
  <c r="BH497" i="24"/>
  <c r="BI497" i="24"/>
  <c r="BJ497" i="24"/>
  <c r="BK497" i="24"/>
  <c r="BL497" i="24"/>
  <c r="BP497" i="24"/>
  <c r="BQ497" i="24"/>
  <c r="BB498" i="24"/>
  <c r="BC498" i="24"/>
  <c r="BD498" i="24"/>
  <c r="BE498" i="24"/>
  <c r="BF498" i="24"/>
  <c r="BG498" i="24"/>
  <c r="BH498" i="24"/>
  <c r="BI498" i="24"/>
  <c r="BJ498" i="24"/>
  <c r="BK498" i="24"/>
  <c r="BL498" i="24"/>
  <c r="BP498" i="24"/>
  <c r="BQ498" i="24"/>
  <c r="BB499" i="24"/>
  <c r="BC499" i="24"/>
  <c r="BD499" i="24"/>
  <c r="BE499" i="24"/>
  <c r="BF499" i="24"/>
  <c r="BG499" i="24"/>
  <c r="BH499" i="24"/>
  <c r="BI499" i="24"/>
  <c r="BJ499" i="24"/>
  <c r="BK499" i="24"/>
  <c r="BL499" i="24"/>
  <c r="BP499" i="24"/>
  <c r="BQ499" i="24"/>
  <c r="BB500" i="24"/>
  <c r="BC500" i="24"/>
  <c r="BD500" i="24"/>
  <c r="BE500" i="24"/>
  <c r="BF500" i="24"/>
  <c r="BG500" i="24"/>
  <c r="BH500" i="24"/>
  <c r="BI500" i="24"/>
  <c r="BJ500" i="24"/>
  <c r="BK500" i="24"/>
  <c r="BL500" i="24"/>
  <c r="BP500" i="24"/>
  <c r="BQ500" i="24"/>
  <c r="BB501" i="24"/>
  <c r="BC501" i="24"/>
  <c r="BD501" i="24"/>
  <c r="BE501" i="24"/>
  <c r="BF501" i="24"/>
  <c r="BG501" i="24"/>
  <c r="BH501" i="24"/>
  <c r="BI501" i="24"/>
  <c r="BJ501" i="24"/>
  <c r="BK501" i="24"/>
  <c r="BL501" i="24"/>
  <c r="BP501" i="24"/>
  <c r="BQ501" i="24"/>
  <c r="BB502" i="24"/>
  <c r="BC502" i="24"/>
  <c r="BD502" i="24"/>
  <c r="BE502" i="24"/>
  <c r="BF502" i="24"/>
  <c r="BG502" i="24"/>
  <c r="BH502" i="24"/>
  <c r="BI502" i="24"/>
  <c r="BJ502" i="24"/>
  <c r="BK502" i="24"/>
  <c r="BL502" i="24"/>
  <c r="BP502" i="24"/>
  <c r="BQ502" i="24"/>
  <c r="BB503" i="24"/>
  <c r="BC503" i="24"/>
  <c r="BD503" i="24"/>
  <c r="BE503" i="24"/>
  <c r="BF503" i="24"/>
  <c r="BG503" i="24"/>
  <c r="BH503" i="24"/>
  <c r="BI503" i="24"/>
  <c r="BJ503" i="24"/>
  <c r="BK503" i="24"/>
  <c r="BL503" i="24"/>
  <c r="BP503" i="24"/>
  <c r="BQ503" i="24"/>
  <c r="BB504" i="24"/>
  <c r="BC504" i="24"/>
  <c r="BD504" i="24"/>
  <c r="BE504" i="24"/>
  <c r="BF504" i="24"/>
  <c r="BG504" i="24"/>
  <c r="BH504" i="24"/>
  <c r="BI504" i="24"/>
  <c r="BJ504" i="24"/>
  <c r="BK504" i="24"/>
  <c r="BL504" i="24"/>
  <c r="BP504" i="24"/>
  <c r="BQ504" i="24"/>
  <c r="BB505" i="24"/>
  <c r="BC505" i="24"/>
  <c r="BD505" i="24"/>
  <c r="BE505" i="24"/>
  <c r="BF505" i="24"/>
  <c r="BG505" i="24"/>
  <c r="BH505" i="24"/>
  <c r="BI505" i="24"/>
  <c r="BJ505" i="24"/>
  <c r="BK505" i="24"/>
  <c r="BL505" i="24"/>
  <c r="BP505" i="24"/>
  <c r="BQ505" i="24"/>
  <c r="BB506" i="24"/>
  <c r="BC506" i="24"/>
  <c r="BD506" i="24"/>
  <c r="BE506" i="24"/>
  <c r="BF506" i="24"/>
  <c r="BG506" i="24"/>
  <c r="BH506" i="24"/>
  <c r="BI506" i="24"/>
  <c r="BJ506" i="24"/>
  <c r="BK506" i="24"/>
  <c r="BL506" i="24"/>
  <c r="BP506" i="24"/>
  <c r="BQ506" i="24"/>
  <c r="BB507" i="24"/>
  <c r="BC507" i="24"/>
  <c r="BD507" i="24"/>
  <c r="BE507" i="24"/>
  <c r="BF507" i="24"/>
  <c r="BG507" i="24"/>
  <c r="BH507" i="24"/>
  <c r="BI507" i="24"/>
  <c r="BJ507" i="24"/>
  <c r="BK507" i="24"/>
  <c r="BL507" i="24"/>
  <c r="BP507" i="24"/>
  <c r="BQ507" i="24"/>
  <c r="BB508" i="24"/>
  <c r="BC508" i="24"/>
  <c r="BD508" i="24"/>
  <c r="BE508" i="24"/>
  <c r="BF508" i="24"/>
  <c r="BG508" i="24"/>
  <c r="BH508" i="24"/>
  <c r="BI508" i="24"/>
  <c r="BJ508" i="24"/>
  <c r="BK508" i="24"/>
  <c r="BL508" i="24"/>
  <c r="BP508" i="24"/>
  <c r="BQ508" i="24"/>
  <c r="BB509" i="24"/>
  <c r="BC509" i="24"/>
  <c r="BD509" i="24"/>
  <c r="BE509" i="24"/>
  <c r="BF509" i="24"/>
  <c r="BG509" i="24"/>
  <c r="BH509" i="24"/>
  <c r="BI509" i="24"/>
  <c r="BJ509" i="24"/>
  <c r="BK509" i="24"/>
  <c r="BL509" i="24"/>
  <c r="BP509" i="24"/>
  <c r="BQ509" i="24"/>
  <c r="BB510" i="24"/>
  <c r="BC510" i="24"/>
  <c r="BD510" i="24"/>
  <c r="BE510" i="24"/>
  <c r="BF510" i="24"/>
  <c r="BG510" i="24"/>
  <c r="BH510" i="24"/>
  <c r="BI510" i="24"/>
  <c r="BJ510" i="24"/>
  <c r="BK510" i="24"/>
  <c r="BL510" i="24"/>
  <c r="BP510" i="24"/>
  <c r="BQ510" i="24"/>
  <c r="BB511" i="24"/>
  <c r="BC511" i="24"/>
  <c r="BD511" i="24"/>
  <c r="BE511" i="24"/>
  <c r="BF511" i="24"/>
  <c r="BG511" i="24"/>
  <c r="BH511" i="24"/>
  <c r="BI511" i="24"/>
  <c r="BJ511" i="24"/>
  <c r="BK511" i="24"/>
  <c r="BL511" i="24"/>
  <c r="BP511" i="24"/>
  <c r="BQ511" i="24"/>
  <c r="BB512" i="24"/>
  <c r="BC512" i="24"/>
  <c r="BD512" i="24"/>
  <c r="BE512" i="24"/>
  <c r="BF512" i="24"/>
  <c r="BG512" i="24"/>
  <c r="BH512" i="24"/>
  <c r="BI512" i="24"/>
  <c r="BJ512" i="24"/>
  <c r="BK512" i="24"/>
  <c r="BL512" i="24"/>
  <c r="BP512" i="24"/>
  <c r="BQ512" i="24"/>
  <c r="BB513" i="24"/>
  <c r="BC513" i="24"/>
  <c r="BD513" i="24"/>
  <c r="BE513" i="24"/>
  <c r="BF513" i="24"/>
  <c r="BG513" i="24"/>
  <c r="BH513" i="24"/>
  <c r="BI513" i="24"/>
  <c r="BJ513" i="24"/>
  <c r="BK513" i="24"/>
  <c r="BL513" i="24"/>
  <c r="BP513" i="24"/>
  <c r="BQ513" i="24"/>
  <c r="BB514" i="24"/>
  <c r="BC514" i="24"/>
  <c r="BD514" i="24"/>
  <c r="BE514" i="24"/>
  <c r="BF514" i="24"/>
  <c r="BG514" i="24"/>
  <c r="BH514" i="24"/>
  <c r="BI514" i="24"/>
  <c r="BJ514" i="24"/>
  <c r="BK514" i="24"/>
  <c r="BL514" i="24"/>
  <c r="BP514" i="24"/>
  <c r="BQ514" i="24"/>
  <c r="BB515" i="24"/>
  <c r="BC515" i="24"/>
  <c r="BD515" i="24"/>
  <c r="BE515" i="24"/>
  <c r="BF515" i="24"/>
  <c r="BG515" i="24"/>
  <c r="BH515" i="24"/>
  <c r="BI515" i="24"/>
  <c r="BJ515" i="24"/>
  <c r="BK515" i="24"/>
  <c r="BL515" i="24"/>
  <c r="BP515" i="24"/>
  <c r="BQ515" i="24"/>
  <c r="BB516" i="24"/>
  <c r="BC516" i="24"/>
  <c r="BD516" i="24"/>
  <c r="BE516" i="24"/>
  <c r="BF516" i="24"/>
  <c r="BG516" i="24"/>
  <c r="BH516" i="24"/>
  <c r="BI516" i="24"/>
  <c r="BJ516" i="24"/>
  <c r="BK516" i="24"/>
  <c r="BL516" i="24"/>
  <c r="BP516" i="24"/>
  <c r="BQ516" i="24"/>
  <c r="BB517" i="24"/>
  <c r="BC517" i="24"/>
  <c r="BD517" i="24"/>
  <c r="BE517" i="24"/>
  <c r="BF517" i="24"/>
  <c r="BG517" i="24"/>
  <c r="BH517" i="24"/>
  <c r="BI517" i="24"/>
  <c r="BJ517" i="24"/>
  <c r="BK517" i="24"/>
  <c r="BL517" i="24"/>
  <c r="BP517" i="24"/>
  <c r="BQ517" i="24"/>
  <c r="BB518" i="24"/>
  <c r="BC518" i="24"/>
  <c r="BD518" i="24"/>
  <c r="BE518" i="24"/>
  <c r="BF518" i="24"/>
  <c r="BG518" i="24"/>
  <c r="BH518" i="24"/>
  <c r="BI518" i="24"/>
  <c r="BJ518" i="24"/>
  <c r="BK518" i="24"/>
  <c r="BL518" i="24"/>
  <c r="BP518" i="24"/>
  <c r="BQ518" i="24"/>
  <c r="BB519" i="24"/>
  <c r="BC519" i="24"/>
  <c r="BD519" i="24"/>
  <c r="BE519" i="24"/>
  <c r="BF519" i="24"/>
  <c r="BG519" i="24"/>
  <c r="BH519" i="24"/>
  <c r="BI519" i="24"/>
  <c r="BJ519" i="24"/>
  <c r="BK519" i="24"/>
  <c r="BL519" i="24"/>
  <c r="BP519" i="24"/>
  <c r="BQ519" i="24"/>
  <c r="BB520" i="24"/>
  <c r="BC520" i="24"/>
  <c r="BD520" i="24"/>
  <c r="BE520" i="24"/>
  <c r="BF520" i="24"/>
  <c r="BG520" i="24"/>
  <c r="BH520" i="24"/>
  <c r="BI520" i="24"/>
  <c r="BJ520" i="24"/>
  <c r="BK520" i="24"/>
  <c r="BL520" i="24"/>
  <c r="BP520" i="24"/>
  <c r="BQ520" i="24"/>
  <c r="BB521" i="24"/>
  <c r="BC521" i="24"/>
  <c r="BD521" i="24"/>
  <c r="BE521" i="24"/>
  <c r="BF521" i="24"/>
  <c r="BG521" i="24"/>
  <c r="BH521" i="24"/>
  <c r="BI521" i="24"/>
  <c r="BJ521" i="24"/>
  <c r="BK521" i="24"/>
  <c r="BL521" i="24"/>
  <c r="BP521" i="24"/>
  <c r="BQ521" i="24"/>
  <c r="BB522" i="24"/>
  <c r="BC522" i="24"/>
  <c r="BD522" i="24"/>
  <c r="BE522" i="24"/>
  <c r="BF522" i="24"/>
  <c r="BG522" i="24"/>
  <c r="BH522" i="24"/>
  <c r="BI522" i="24"/>
  <c r="BJ522" i="24"/>
  <c r="BK522" i="24"/>
  <c r="BL522" i="24"/>
  <c r="BP522" i="24"/>
  <c r="BQ522" i="24"/>
  <c r="BB523" i="24"/>
  <c r="BC523" i="24"/>
  <c r="BD523" i="24"/>
  <c r="BE523" i="24"/>
  <c r="BF523" i="24"/>
  <c r="BG523" i="24"/>
  <c r="BH523" i="24"/>
  <c r="BI523" i="24"/>
  <c r="BJ523" i="24"/>
  <c r="BK523" i="24"/>
  <c r="BL523" i="24"/>
  <c r="BP523" i="24"/>
  <c r="BQ523" i="24"/>
  <c r="BB524" i="24"/>
  <c r="BC524" i="24"/>
  <c r="BD524" i="24"/>
  <c r="BE524" i="24"/>
  <c r="BF524" i="24"/>
  <c r="BG524" i="24"/>
  <c r="BH524" i="24"/>
  <c r="BI524" i="24"/>
  <c r="BJ524" i="24"/>
  <c r="BK524" i="24"/>
  <c r="BL524" i="24"/>
  <c r="BP524" i="24"/>
  <c r="BQ524" i="24"/>
  <c r="AV26" i="24"/>
  <c r="AW26" i="24"/>
  <c r="AX26" i="24"/>
  <c r="AY26" i="24"/>
  <c r="AZ26" i="24"/>
  <c r="AV27" i="24"/>
  <c r="AW27" i="24"/>
  <c r="AX27" i="24"/>
  <c r="AY27" i="24"/>
  <c r="AZ27" i="24"/>
  <c r="AV28" i="24"/>
  <c r="AW28" i="24"/>
  <c r="AX28" i="24"/>
  <c r="AY28" i="24"/>
  <c r="AZ28" i="24"/>
  <c r="AV29" i="24"/>
  <c r="AW29" i="24"/>
  <c r="AX29" i="24"/>
  <c r="AY29" i="24"/>
  <c r="AZ29" i="24"/>
  <c r="AV30" i="24"/>
  <c r="AW30" i="24"/>
  <c r="AX30" i="24"/>
  <c r="AY30" i="24"/>
  <c r="AZ30" i="24"/>
  <c r="AV31" i="24"/>
  <c r="AW31" i="24"/>
  <c r="AX31" i="24"/>
  <c r="AY31" i="24"/>
  <c r="AZ31" i="24"/>
  <c r="AV32" i="24"/>
  <c r="AW32" i="24"/>
  <c r="AX32" i="24"/>
  <c r="AY32" i="24"/>
  <c r="AZ32" i="24"/>
  <c r="AV33" i="24"/>
  <c r="AW33" i="24"/>
  <c r="AX33" i="24"/>
  <c r="AY33" i="24"/>
  <c r="AZ33" i="24"/>
  <c r="AV34" i="24"/>
  <c r="AW34" i="24"/>
  <c r="AX34" i="24"/>
  <c r="AY34" i="24"/>
  <c r="AZ34" i="24"/>
  <c r="AV35" i="24"/>
  <c r="AW35" i="24"/>
  <c r="AX35" i="24"/>
  <c r="AY35" i="24"/>
  <c r="AZ35" i="24"/>
  <c r="AV36" i="24"/>
  <c r="AW36" i="24"/>
  <c r="AX36" i="24"/>
  <c r="AY36" i="24"/>
  <c r="AZ36" i="24"/>
  <c r="AV37" i="24"/>
  <c r="AW37" i="24"/>
  <c r="AX37" i="24"/>
  <c r="AY37" i="24"/>
  <c r="AZ37" i="24"/>
  <c r="AV38" i="24"/>
  <c r="AW38" i="24"/>
  <c r="AX38" i="24"/>
  <c r="AY38" i="24"/>
  <c r="AZ38" i="24"/>
  <c r="AV39" i="24"/>
  <c r="AW39" i="24"/>
  <c r="AX39" i="24"/>
  <c r="AY39" i="24"/>
  <c r="AZ39" i="24"/>
  <c r="AV40" i="24"/>
  <c r="AW40" i="24"/>
  <c r="AX40" i="24"/>
  <c r="AY40" i="24"/>
  <c r="AZ40" i="24"/>
  <c r="AV41" i="24"/>
  <c r="AW41" i="24"/>
  <c r="AX41" i="24"/>
  <c r="AY41" i="24"/>
  <c r="AZ41" i="24"/>
  <c r="AV42" i="24"/>
  <c r="AW42" i="24"/>
  <c r="AX42" i="24"/>
  <c r="AY42" i="24"/>
  <c r="AZ42" i="24"/>
  <c r="AV43" i="24"/>
  <c r="AW43" i="24"/>
  <c r="AX43" i="24"/>
  <c r="AY43" i="24"/>
  <c r="AZ43" i="24"/>
  <c r="AV44" i="24"/>
  <c r="AW44" i="24"/>
  <c r="AX44" i="24"/>
  <c r="AY44" i="24"/>
  <c r="AZ44" i="24"/>
  <c r="AV45" i="24"/>
  <c r="AW45" i="24"/>
  <c r="AX45" i="24"/>
  <c r="AY45" i="24"/>
  <c r="AZ45" i="24"/>
  <c r="AV46" i="24"/>
  <c r="AW46" i="24"/>
  <c r="AX46" i="24"/>
  <c r="AY46" i="24"/>
  <c r="AZ46" i="24"/>
  <c r="AV47" i="24"/>
  <c r="AW47" i="24"/>
  <c r="AX47" i="24"/>
  <c r="AY47" i="24"/>
  <c r="AZ47" i="24"/>
  <c r="AV48" i="24"/>
  <c r="AW48" i="24"/>
  <c r="AX48" i="24"/>
  <c r="AY48" i="24"/>
  <c r="AZ48" i="24"/>
  <c r="AV49" i="24"/>
  <c r="AW49" i="24"/>
  <c r="AX49" i="24"/>
  <c r="AY49" i="24"/>
  <c r="AZ49" i="24"/>
  <c r="AV50" i="24"/>
  <c r="AW50" i="24"/>
  <c r="AX50" i="24"/>
  <c r="AY50" i="24"/>
  <c r="AZ50" i="24"/>
  <c r="AV51" i="24"/>
  <c r="AW51" i="24"/>
  <c r="AX51" i="24"/>
  <c r="AY51" i="24"/>
  <c r="AZ51" i="24"/>
  <c r="AV52" i="24"/>
  <c r="AW52" i="24"/>
  <c r="AX52" i="24"/>
  <c r="AY52" i="24"/>
  <c r="AZ52" i="24"/>
  <c r="AV53" i="24"/>
  <c r="AW53" i="24"/>
  <c r="AX53" i="24"/>
  <c r="AY53" i="24"/>
  <c r="AZ53" i="24"/>
  <c r="AV54" i="24"/>
  <c r="AW54" i="24"/>
  <c r="AX54" i="24"/>
  <c r="AY54" i="24"/>
  <c r="AZ54" i="24"/>
  <c r="AV55" i="24"/>
  <c r="AW55" i="24"/>
  <c r="AX55" i="24"/>
  <c r="AY55" i="24"/>
  <c r="AZ55" i="24"/>
  <c r="AV56" i="24"/>
  <c r="AW56" i="24"/>
  <c r="AX56" i="24"/>
  <c r="AY56" i="24"/>
  <c r="AZ56" i="24"/>
  <c r="AV57" i="24"/>
  <c r="AW57" i="24"/>
  <c r="AX57" i="24"/>
  <c r="AY57" i="24"/>
  <c r="AZ57" i="24"/>
  <c r="AV58" i="24"/>
  <c r="AW58" i="24"/>
  <c r="AX58" i="24"/>
  <c r="AY58" i="24"/>
  <c r="AZ58" i="24"/>
  <c r="AV59" i="24"/>
  <c r="AW59" i="24"/>
  <c r="AX59" i="24"/>
  <c r="AY59" i="24"/>
  <c r="AZ59" i="24"/>
  <c r="AV60" i="24"/>
  <c r="AW60" i="24"/>
  <c r="AX60" i="24"/>
  <c r="AY60" i="24"/>
  <c r="AZ60" i="24"/>
  <c r="AV61" i="24"/>
  <c r="AW61" i="24"/>
  <c r="AX61" i="24"/>
  <c r="AY61" i="24"/>
  <c r="AZ61" i="24"/>
  <c r="AV62" i="24"/>
  <c r="AW62" i="24"/>
  <c r="AX62" i="24"/>
  <c r="AY62" i="24"/>
  <c r="AZ62" i="24"/>
  <c r="AV63" i="24"/>
  <c r="AW63" i="24"/>
  <c r="AX63" i="24"/>
  <c r="AY63" i="24"/>
  <c r="AZ63" i="24"/>
  <c r="AV64" i="24"/>
  <c r="AW64" i="24"/>
  <c r="AX64" i="24"/>
  <c r="AY64" i="24"/>
  <c r="AZ64" i="24"/>
  <c r="AV65" i="24"/>
  <c r="AW65" i="24"/>
  <c r="AX65" i="24"/>
  <c r="AY65" i="24"/>
  <c r="AZ65" i="24"/>
  <c r="AV66" i="24"/>
  <c r="AW66" i="24"/>
  <c r="AX66" i="24"/>
  <c r="AY66" i="24"/>
  <c r="AZ66" i="24"/>
  <c r="AV67" i="24"/>
  <c r="AW67" i="24"/>
  <c r="AX67" i="24"/>
  <c r="AY67" i="24"/>
  <c r="AZ67" i="24"/>
  <c r="AV68" i="24"/>
  <c r="AW68" i="24"/>
  <c r="AX68" i="24"/>
  <c r="AY68" i="24"/>
  <c r="AZ68" i="24"/>
  <c r="AV69" i="24"/>
  <c r="AW69" i="24"/>
  <c r="AX69" i="24"/>
  <c r="AY69" i="24"/>
  <c r="AZ69" i="24"/>
  <c r="AV70" i="24"/>
  <c r="AW70" i="24"/>
  <c r="AX70" i="24"/>
  <c r="AY70" i="24"/>
  <c r="AZ70" i="24"/>
  <c r="AV71" i="24"/>
  <c r="AW71" i="24"/>
  <c r="AX71" i="24"/>
  <c r="AY71" i="24"/>
  <c r="AZ71" i="24"/>
  <c r="AV72" i="24"/>
  <c r="AW72" i="24"/>
  <c r="AX72" i="24"/>
  <c r="AY72" i="24"/>
  <c r="AZ72" i="24"/>
  <c r="AV73" i="24"/>
  <c r="AW73" i="24"/>
  <c r="AX73" i="24"/>
  <c r="AY73" i="24"/>
  <c r="AZ73" i="24"/>
  <c r="AV74" i="24"/>
  <c r="AW74" i="24"/>
  <c r="AX74" i="24"/>
  <c r="AY74" i="24"/>
  <c r="AZ74" i="24"/>
  <c r="AV75" i="24"/>
  <c r="AW75" i="24"/>
  <c r="AX75" i="24"/>
  <c r="AY75" i="24"/>
  <c r="AZ75" i="24"/>
  <c r="AV76" i="24"/>
  <c r="AW76" i="24"/>
  <c r="AX76" i="24"/>
  <c r="AY76" i="24"/>
  <c r="AZ76" i="24"/>
  <c r="AV77" i="24"/>
  <c r="AW77" i="24"/>
  <c r="AX77" i="24"/>
  <c r="AY77" i="24"/>
  <c r="AZ77" i="24"/>
  <c r="AV78" i="24"/>
  <c r="AW78" i="24"/>
  <c r="AX78" i="24"/>
  <c r="AY78" i="24"/>
  <c r="AZ78" i="24"/>
  <c r="AV79" i="24"/>
  <c r="AW79" i="24"/>
  <c r="AX79" i="24"/>
  <c r="AY79" i="24"/>
  <c r="AZ79" i="24"/>
  <c r="AV80" i="24"/>
  <c r="AW80" i="24"/>
  <c r="AX80" i="24"/>
  <c r="AY80" i="24"/>
  <c r="AZ80" i="24"/>
  <c r="AV81" i="24"/>
  <c r="AW81" i="24"/>
  <c r="AX81" i="24"/>
  <c r="AY81" i="24"/>
  <c r="AZ81" i="24"/>
  <c r="AV82" i="24"/>
  <c r="AW82" i="24"/>
  <c r="AX82" i="24"/>
  <c r="AY82" i="24"/>
  <c r="AZ82" i="24"/>
  <c r="AV83" i="24"/>
  <c r="AW83" i="24"/>
  <c r="AX83" i="24"/>
  <c r="AY83" i="24"/>
  <c r="AZ83" i="24"/>
  <c r="AV84" i="24"/>
  <c r="AW84" i="24"/>
  <c r="AX84" i="24"/>
  <c r="AY84" i="24"/>
  <c r="AZ84" i="24"/>
  <c r="AV85" i="24"/>
  <c r="AW85" i="24"/>
  <c r="AX85" i="24"/>
  <c r="AY85" i="24"/>
  <c r="AZ85" i="24"/>
  <c r="AV86" i="24"/>
  <c r="AW86" i="24"/>
  <c r="AX86" i="24"/>
  <c r="AY86" i="24"/>
  <c r="AZ86" i="24"/>
  <c r="AV87" i="24"/>
  <c r="AW87" i="24"/>
  <c r="AX87" i="24"/>
  <c r="AY87" i="24"/>
  <c r="AZ87" i="24"/>
  <c r="AV88" i="24"/>
  <c r="AW88" i="24"/>
  <c r="AX88" i="24"/>
  <c r="AY88" i="24"/>
  <c r="AZ88" i="24"/>
  <c r="AV89" i="24"/>
  <c r="AW89" i="24"/>
  <c r="AX89" i="24"/>
  <c r="AY89" i="24"/>
  <c r="AZ89" i="24"/>
  <c r="AV90" i="24"/>
  <c r="AW90" i="24"/>
  <c r="AX90" i="24"/>
  <c r="AY90" i="24"/>
  <c r="AZ90" i="24"/>
  <c r="AV91" i="24"/>
  <c r="AW91" i="24"/>
  <c r="AX91" i="24"/>
  <c r="AY91" i="24"/>
  <c r="AZ91" i="24"/>
  <c r="AV92" i="24"/>
  <c r="AW92" i="24"/>
  <c r="AX92" i="24"/>
  <c r="AY92" i="24"/>
  <c r="AZ92" i="24"/>
  <c r="AV93" i="24"/>
  <c r="AW93" i="24"/>
  <c r="AX93" i="24"/>
  <c r="AY93" i="24"/>
  <c r="AZ93" i="24"/>
  <c r="AV94" i="24"/>
  <c r="AW94" i="24"/>
  <c r="AX94" i="24"/>
  <c r="AY94" i="24"/>
  <c r="AZ94" i="24"/>
  <c r="AV95" i="24"/>
  <c r="AW95" i="24"/>
  <c r="AX95" i="24"/>
  <c r="AY95" i="24"/>
  <c r="AZ95" i="24"/>
  <c r="AV96" i="24"/>
  <c r="AW96" i="24"/>
  <c r="AX96" i="24"/>
  <c r="AY96" i="24"/>
  <c r="AZ96" i="24"/>
  <c r="AV97" i="24"/>
  <c r="AW97" i="24"/>
  <c r="AX97" i="24"/>
  <c r="AY97" i="24"/>
  <c r="AZ97" i="24"/>
  <c r="AV98" i="24"/>
  <c r="AW98" i="24"/>
  <c r="AX98" i="24"/>
  <c r="AY98" i="24"/>
  <c r="AZ98" i="24"/>
  <c r="AV99" i="24"/>
  <c r="AW99" i="24"/>
  <c r="AX99" i="24"/>
  <c r="AY99" i="24"/>
  <c r="AZ99" i="24"/>
  <c r="AV100" i="24"/>
  <c r="AW100" i="24"/>
  <c r="AX100" i="24"/>
  <c r="AY100" i="24"/>
  <c r="AZ100" i="24"/>
  <c r="AV101" i="24"/>
  <c r="AW101" i="24"/>
  <c r="AX101" i="24"/>
  <c r="AY101" i="24"/>
  <c r="AZ101" i="24"/>
  <c r="AV102" i="24"/>
  <c r="AW102" i="24"/>
  <c r="AX102" i="24"/>
  <c r="AY102" i="24"/>
  <c r="AZ102" i="24"/>
  <c r="AV103" i="24"/>
  <c r="AW103" i="24"/>
  <c r="AX103" i="24"/>
  <c r="AY103" i="24"/>
  <c r="AZ103" i="24"/>
  <c r="AV104" i="24"/>
  <c r="AW104" i="24"/>
  <c r="AX104" i="24"/>
  <c r="AY104" i="24"/>
  <c r="AZ104" i="24"/>
  <c r="AV105" i="24"/>
  <c r="AW105" i="24"/>
  <c r="AX105" i="24"/>
  <c r="AY105" i="24"/>
  <c r="AZ105" i="24"/>
  <c r="AV106" i="24"/>
  <c r="AW106" i="24"/>
  <c r="AX106" i="24"/>
  <c r="AY106" i="24"/>
  <c r="AZ106" i="24"/>
  <c r="AV107" i="24"/>
  <c r="AW107" i="24"/>
  <c r="AX107" i="24"/>
  <c r="AY107" i="24"/>
  <c r="AZ107" i="24"/>
  <c r="AV108" i="24"/>
  <c r="AW108" i="24"/>
  <c r="AX108" i="24"/>
  <c r="AY108" i="24"/>
  <c r="AZ108" i="24"/>
  <c r="AV109" i="24"/>
  <c r="AW109" i="24"/>
  <c r="AX109" i="24"/>
  <c r="AY109" i="24"/>
  <c r="AZ109" i="24"/>
  <c r="AV110" i="24"/>
  <c r="AW110" i="24"/>
  <c r="AX110" i="24"/>
  <c r="AY110" i="24"/>
  <c r="AZ110" i="24"/>
  <c r="AV111" i="24"/>
  <c r="AW111" i="24"/>
  <c r="AX111" i="24"/>
  <c r="AY111" i="24"/>
  <c r="AZ111" i="24"/>
  <c r="AV112" i="24"/>
  <c r="AW112" i="24"/>
  <c r="AX112" i="24"/>
  <c r="AY112" i="24"/>
  <c r="AZ112" i="24"/>
  <c r="AV113" i="24"/>
  <c r="AW113" i="24"/>
  <c r="AX113" i="24"/>
  <c r="AY113" i="24"/>
  <c r="AZ113" i="24"/>
  <c r="AV114" i="24"/>
  <c r="AW114" i="24"/>
  <c r="AX114" i="24"/>
  <c r="AY114" i="24"/>
  <c r="AZ114" i="24"/>
  <c r="AV115" i="24"/>
  <c r="AW115" i="24"/>
  <c r="AX115" i="24"/>
  <c r="AY115" i="24"/>
  <c r="AZ115" i="24"/>
  <c r="AV116" i="24"/>
  <c r="AW116" i="24"/>
  <c r="AX116" i="24"/>
  <c r="AY116" i="24"/>
  <c r="AZ116" i="24"/>
  <c r="AV117" i="24"/>
  <c r="AW117" i="24"/>
  <c r="AX117" i="24"/>
  <c r="AY117" i="24"/>
  <c r="AZ117" i="24"/>
  <c r="AV118" i="24"/>
  <c r="AW118" i="24"/>
  <c r="AX118" i="24"/>
  <c r="AY118" i="24"/>
  <c r="AZ118" i="24"/>
  <c r="AV119" i="24"/>
  <c r="AW119" i="24"/>
  <c r="AX119" i="24"/>
  <c r="AY119" i="24"/>
  <c r="AZ119" i="24"/>
  <c r="AV120" i="24"/>
  <c r="AW120" i="24"/>
  <c r="AX120" i="24"/>
  <c r="AY120" i="24"/>
  <c r="AZ120" i="24"/>
  <c r="AV121" i="24"/>
  <c r="AW121" i="24"/>
  <c r="AX121" i="24"/>
  <c r="AY121" i="24"/>
  <c r="AZ121" i="24"/>
  <c r="AV122" i="24"/>
  <c r="AW122" i="24"/>
  <c r="AX122" i="24"/>
  <c r="AY122" i="24"/>
  <c r="AZ122" i="24"/>
  <c r="AV123" i="24"/>
  <c r="AW123" i="24"/>
  <c r="AX123" i="24"/>
  <c r="AY123" i="24"/>
  <c r="AZ123" i="24"/>
  <c r="AV124" i="24"/>
  <c r="AW124" i="24"/>
  <c r="AX124" i="24"/>
  <c r="AY124" i="24"/>
  <c r="AZ124" i="24"/>
  <c r="AV125" i="24"/>
  <c r="AW125" i="24"/>
  <c r="AX125" i="24"/>
  <c r="AY125" i="24"/>
  <c r="AZ125" i="24"/>
  <c r="AV126" i="24"/>
  <c r="AW126" i="24"/>
  <c r="AX126" i="24"/>
  <c r="AY126" i="24"/>
  <c r="AZ126" i="24"/>
  <c r="AV127" i="24"/>
  <c r="AW127" i="24"/>
  <c r="AX127" i="24"/>
  <c r="AY127" i="24"/>
  <c r="AZ127" i="24"/>
  <c r="AV128" i="24"/>
  <c r="AW128" i="24"/>
  <c r="AX128" i="24"/>
  <c r="AY128" i="24"/>
  <c r="AZ128" i="24"/>
  <c r="AV129" i="24"/>
  <c r="AW129" i="24"/>
  <c r="AX129" i="24"/>
  <c r="AY129" i="24"/>
  <c r="AZ129" i="24"/>
  <c r="AV130" i="24"/>
  <c r="AW130" i="24"/>
  <c r="AX130" i="24"/>
  <c r="AY130" i="24"/>
  <c r="AZ130" i="24"/>
  <c r="AV131" i="24"/>
  <c r="AW131" i="24"/>
  <c r="AX131" i="24"/>
  <c r="AY131" i="24"/>
  <c r="AZ131" i="24"/>
  <c r="AV132" i="24"/>
  <c r="AW132" i="24"/>
  <c r="AX132" i="24"/>
  <c r="AY132" i="24"/>
  <c r="AZ132" i="24"/>
  <c r="AV133" i="24"/>
  <c r="AW133" i="24"/>
  <c r="AX133" i="24"/>
  <c r="AY133" i="24"/>
  <c r="AZ133" i="24"/>
  <c r="AV134" i="24"/>
  <c r="AW134" i="24"/>
  <c r="AX134" i="24"/>
  <c r="AY134" i="24"/>
  <c r="AZ134" i="24"/>
  <c r="AV135" i="24"/>
  <c r="AW135" i="24"/>
  <c r="AX135" i="24"/>
  <c r="AY135" i="24"/>
  <c r="AZ135" i="24"/>
  <c r="AV136" i="24"/>
  <c r="AW136" i="24"/>
  <c r="AX136" i="24"/>
  <c r="AY136" i="24"/>
  <c r="AZ136" i="24"/>
  <c r="AV137" i="24"/>
  <c r="AW137" i="24"/>
  <c r="AX137" i="24"/>
  <c r="AY137" i="24"/>
  <c r="AZ137" i="24"/>
  <c r="AV138" i="24"/>
  <c r="AW138" i="24"/>
  <c r="AX138" i="24"/>
  <c r="AY138" i="24"/>
  <c r="AZ138" i="24"/>
  <c r="AV139" i="24"/>
  <c r="AW139" i="24"/>
  <c r="AX139" i="24"/>
  <c r="AY139" i="24"/>
  <c r="AZ139" i="24"/>
  <c r="AV140" i="24"/>
  <c r="AW140" i="24"/>
  <c r="AX140" i="24"/>
  <c r="AY140" i="24"/>
  <c r="AZ140" i="24"/>
  <c r="AV141" i="24"/>
  <c r="AW141" i="24"/>
  <c r="AX141" i="24"/>
  <c r="AY141" i="24"/>
  <c r="AZ141" i="24"/>
  <c r="AV142" i="24"/>
  <c r="AW142" i="24"/>
  <c r="AX142" i="24"/>
  <c r="AY142" i="24"/>
  <c r="AZ142" i="24"/>
  <c r="AV143" i="24"/>
  <c r="AW143" i="24"/>
  <c r="AX143" i="24"/>
  <c r="AY143" i="24"/>
  <c r="AZ143" i="24"/>
  <c r="AV144" i="24"/>
  <c r="AW144" i="24"/>
  <c r="AX144" i="24"/>
  <c r="AY144" i="24"/>
  <c r="AZ144" i="24"/>
  <c r="AV145" i="24"/>
  <c r="AW145" i="24"/>
  <c r="AX145" i="24"/>
  <c r="AY145" i="24"/>
  <c r="AZ145" i="24"/>
  <c r="AV146" i="24"/>
  <c r="AW146" i="24"/>
  <c r="AX146" i="24"/>
  <c r="AY146" i="24"/>
  <c r="AZ146" i="24"/>
  <c r="AV147" i="24"/>
  <c r="AW147" i="24"/>
  <c r="AX147" i="24"/>
  <c r="AY147" i="24"/>
  <c r="AZ147" i="24"/>
  <c r="AV148" i="24"/>
  <c r="AW148" i="24"/>
  <c r="AX148" i="24"/>
  <c r="AY148" i="24"/>
  <c r="AZ148" i="24"/>
  <c r="AV149" i="24"/>
  <c r="AW149" i="24"/>
  <c r="AX149" i="24"/>
  <c r="AY149" i="24"/>
  <c r="AZ149" i="24"/>
  <c r="AV150" i="24"/>
  <c r="AW150" i="24"/>
  <c r="AX150" i="24"/>
  <c r="AY150" i="24"/>
  <c r="AZ150" i="24"/>
  <c r="AV151" i="24"/>
  <c r="AW151" i="24"/>
  <c r="AX151" i="24"/>
  <c r="AY151" i="24"/>
  <c r="AZ151" i="24"/>
  <c r="AV152" i="24"/>
  <c r="AW152" i="24"/>
  <c r="AX152" i="24"/>
  <c r="AY152" i="24"/>
  <c r="AZ152" i="24"/>
  <c r="AV153" i="24"/>
  <c r="AW153" i="24"/>
  <c r="AX153" i="24"/>
  <c r="AY153" i="24"/>
  <c r="AZ153" i="24"/>
  <c r="AV154" i="24"/>
  <c r="AW154" i="24"/>
  <c r="AX154" i="24"/>
  <c r="AY154" i="24"/>
  <c r="AZ154" i="24"/>
  <c r="AV155" i="24"/>
  <c r="AW155" i="24"/>
  <c r="AX155" i="24"/>
  <c r="AY155" i="24"/>
  <c r="AZ155" i="24"/>
  <c r="AV156" i="24"/>
  <c r="AW156" i="24"/>
  <c r="AX156" i="24"/>
  <c r="AY156" i="24"/>
  <c r="AZ156" i="24"/>
  <c r="AV157" i="24"/>
  <c r="AW157" i="24"/>
  <c r="AX157" i="24"/>
  <c r="AY157" i="24"/>
  <c r="AZ157" i="24"/>
  <c r="AV158" i="24"/>
  <c r="AW158" i="24"/>
  <c r="AX158" i="24"/>
  <c r="AY158" i="24"/>
  <c r="AZ158" i="24"/>
  <c r="AV159" i="24"/>
  <c r="AW159" i="24"/>
  <c r="AX159" i="24"/>
  <c r="AY159" i="24"/>
  <c r="AZ159" i="24"/>
  <c r="AV160" i="24"/>
  <c r="AW160" i="24"/>
  <c r="AX160" i="24"/>
  <c r="AY160" i="24"/>
  <c r="AZ160" i="24"/>
  <c r="AV161" i="24"/>
  <c r="AW161" i="24"/>
  <c r="AX161" i="24"/>
  <c r="AY161" i="24"/>
  <c r="AZ161" i="24"/>
  <c r="AV162" i="24"/>
  <c r="AW162" i="24"/>
  <c r="AX162" i="24"/>
  <c r="AY162" i="24"/>
  <c r="AZ162" i="24"/>
  <c r="AV163" i="24"/>
  <c r="AW163" i="24"/>
  <c r="AX163" i="24"/>
  <c r="AY163" i="24"/>
  <c r="AZ163" i="24"/>
  <c r="AV164" i="24"/>
  <c r="AW164" i="24"/>
  <c r="AX164" i="24"/>
  <c r="AY164" i="24"/>
  <c r="AZ164" i="24"/>
  <c r="AV165" i="24"/>
  <c r="AW165" i="24"/>
  <c r="AX165" i="24"/>
  <c r="AY165" i="24"/>
  <c r="AZ165" i="24"/>
  <c r="AV166" i="24"/>
  <c r="AW166" i="24"/>
  <c r="AX166" i="24"/>
  <c r="AY166" i="24"/>
  <c r="AZ166" i="24"/>
  <c r="AV167" i="24"/>
  <c r="AW167" i="24"/>
  <c r="AX167" i="24"/>
  <c r="AY167" i="24"/>
  <c r="AZ167" i="24"/>
  <c r="AV168" i="24"/>
  <c r="AW168" i="24"/>
  <c r="AX168" i="24"/>
  <c r="AY168" i="24"/>
  <c r="AZ168" i="24"/>
  <c r="AV169" i="24"/>
  <c r="AW169" i="24"/>
  <c r="AX169" i="24"/>
  <c r="AY169" i="24"/>
  <c r="AZ169" i="24"/>
  <c r="AV170" i="24"/>
  <c r="AW170" i="24"/>
  <c r="AX170" i="24"/>
  <c r="AY170" i="24"/>
  <c r="AZ170" i="24"/>
  <c r="AV171" i="24"/>
  <c r="AW171" i="24"/>
  <c r="AX171" i="24"/>
  <c r="AY171" i="24"/>
  <c r="AZ171" i="24"/>
  <c r="AV172" i="24"/>
  <c r="AW172" i="24"/>
  <c r="AX172" i="24"/>
  <c r="AY172" i="24"/>
  <c r="AZ172" i="24"/>
  <c r="AV173" i="24"/>
  <c r="AW173" i="24"/>
  <c r="AX173" i="24"/>
  <c r="AY173" i="24"/>
  <c r="AZ173" i="24"/>
  <c r="AV174" i="24"/>
  <c r="AW174" i="24"/>
  <c r="AX174" i="24"/>
  <c r="AY174" i="24"/>
  <c r="AZ174" i="24"/>
  <c r="AV175" i="24"/>
  <c r="AW175" i="24"/>
  <c r="AX175" i="24"/>
  <c r="AY175" i="24"/>
  <c r="AZ175" i="24"/>
  <c r="AV176" i="24"/>
  <c r="AW176" i="24"/>
  <c r="AX176" i="24"/>
  <c r="AY176" i="24"/>
  <c r="AZ176" i="24"/>
  <c r="AV177" i="24"/>
  <c r="AW177" i="24"/>
  <c r="AX177" i="24"/>
  <c r="AY177" i="24"/>
  <c r="AZ177" i="24"/>
  <c r="AV178" i="24"/>
  <c r="AW178" i="24"/>
  <c r="AX178" i="24"/>
  <c r="AY178" i="24"/>
  <c r="AZ178" i="24"/>
  <c r="AV179" i="24"/>
  <c r="AW179" i="24"/>
  <c r="AX179" i="24"/>
  <c r="AY179" i="24"/>
  <c r="AZ179" i="24"/>
  <c r="AV180" i="24"/>
  <c r="AW180" i="24"/>
  <c r="AX180" i="24"/>
  <c r="AY180" i="24"/>
  <c r="AZ180" i="24"/>
  <c r="AV181" i="24"/>
  <c r="AW181" i="24"/>
  <c r="AX181" i="24"/>
  <c r="AY181" i="24"/>
  <c r="AZ181" i="24"/>
  <c r="AV182" i="24"/>
  <c r="AW182" i="24"/>
  <c r="AX182" i="24"/>
  <c r="AY182" i="24"/>
  <c r="AZ182" i="24"/>
  <c r="AV183" i="24"/>
  <c r="AW183" i="24"/>
  <c r="AX183" i="24"/>
  <c r="AY183" i="24"/>
  <c r="AZ183" i="24"/>
  <c r="AV184" i="24"/>
  <c r="AW184" i="24"/>
  <c r="AX184" i="24"/>
  <c r="AY184" i="24"/>
  <c r="AZ184" i="24"/>
  <c r="AV185" i="24"/>
  <c r="AW185" i="24"/>
  <c r="AX185" i="24"/>
  <c r="AY185" i="24"/>
  <c r="AZ185" i="24"/>
  <c r="AV186" i="24"/>
  <c r="AW186" i="24"/>
  <c r="AX186" i="24"/>
  <c r="AY186" i="24"/>
  <c r="AZ186" i="24"/>
  <c r="AV187" i="24"/>
  <c r="AW187" i="24"/>
  <c r="AX187" i="24"/>
  <c r="AY187" i="24"/>
  <c r="AZ187" i="24"/>
  <c r="AV188" i="24"/>
  <c r="AW188" i="24"/>
  <c r="AX188" i="24"/>
  <c r="AY188" i="24"/>
  <c r="AZ188" i="24"/>
  <c r="AV189" i="24"/>
  <c r="AW189" i="24"/>
  <c r="AX189" i="24"/>
  <c r="AY189" i="24"/>
  <c r="AZ189" i="24"/>
  <c r="AV190" i="24"/>
  <c r="AW190" i="24"/>
  <c r="AX190" i="24"/>
  <c r="AY190" i="24"/>
  <c r="AZ190" i="24"/>
  <c r="AV191" i="24"/>
  <c r="AW191" i="24"/>
  <c r="AX191" i="24"/>
  <c r="AY191" i="24"/>
  <c r="AZ191" i="24"/>
  <c r="AV192" i="24"/>
  <c r="AW192" i="24"/>
  <c r="AX192" i="24"/>
  <c r="AY192" i="24"/>
  <c r="AZ192" i="24"/>
  <c r="AV193" i="24"/>
  <c r="AW193" i="24"/>
  <c r="AX193" i="24"/>
  <c r="AY193" i="24"/>
  <c r="AZ193" i="24"/>
  <c r="AV194" i="24"/>
  <c r="AW194" i="24"/>
  <c r="AX194" i="24"/>
  <c r="AY194" i="24"/>
  <c r="AZ194" i="24"/>
  <c r="AV195" i="24"/>
  <c r="AW195" i="24"/>
  <c r="AX195" i="24"/>
  <c r="AY195" i="24"/>
  <c r="AZ195" i="24"/>
  <c r="AV196" i="24"/>
  <c r="AW196" i="24"/>
  <c r="AX196" i="24"/>
  <c r="AY196" i="24"/>
  <c r="AZ196" i="24"/>
  <c r="AV197" i="24"/>
  <c r="AW197" i="24"/>
  <c r="AX197" i="24"/>
  <c r="AY197" i="24"/>
  <c r="AZ197" i="24"/>
  <c r="AV198" i="24"/>
  <c r="AW198" i="24"/>
  <c r="AX198" i="24"/>
  <c r="AY198" i="24"/>
  <c r="AZ198" i="24"/>
  <c r="AV199" i="24"/>
  <c r="AW199" i="24"/>
  <c r="AX199" i="24"/>
  <c r="AY199" i="24"/>
  <c r="AZ199" i="24"/>
  <c r="AV200" i="24"/>
  <c r="AW200" i="24"/>
  <c r="AX200" i="24"/>
  <c r="AY200" i="24"/>
  <c r="AZ200" i="24"/>
  <c r="AV201" i="24"/>
  <c r="AW201" i="24"/>
  <c r="AX201" i="24"/>
  <c r="AY201" i="24"/>
  <c r="AZ201" i="24"/>
  <c r="AV202" i="24"/>
  <c r="AW202" i="24"/>
  <c r="AX202" i="24"/>
  <c r="AY202" i="24"/>
  <c r="AZ202" i="24"/>
  <c r="AV203" i="24"/>
  <c r="AW203" i="24"/>
  <c r="AX203" i="24"/>
  <c r="AY203" i="24"/>
  <c r="AZ203" i="24"/>
  <c r="AV204" i="24"/>
  <c r="AW204" i="24"/>
  <c r="AX204" i="24"/>
  <c r="AY204" i="24"/>
  <c r="AZ204" i="24"/>
  <c r="AV205" i="24"/>
  <c r="AW205" i="24"/>
  <c r="AX205" i="24"/>
  <c r="AY205" i="24"/>
  <c r="AZ205" i="24"/>
  <c r="AV206" i="24"/>
  <c r="AW206" i="24"/>
  <c r="AX206" i="24"/>
  <c r="AY206" i="24"/>
  <c r="AZ206" i="24"/>
  <c r="AV207" i="24"/>
  <c r="AW207" i="24"/>
  <c r="AX207" i="24"/>
  <c r="AY207" i="24"/>
  <c r="AZ207" i="24"/>
  <c r="AV208" i="24"/>
  <c r="AW208" i="24"/>
  <c r="AX208" i="24"/>
  <c r="AY208" i="24"/>
  <c r="AZ208" i="24"/>
  <c r="AV209" i="24"/>
  <c r="AW209" i="24"/>
  <c r="AX209" i="24"/>
  <c r="AY209" i="24"/>
  <c r="AZ209" i="24"/>
  <c r="AV210" i="24"/>
  <c r="AW210" i="24"/>
  <c r="AX210" i="24"/>
  <c r="AY210" i="24"/>
  <c r="AZ210" i="24"/>
  <c r="AV211" i="24"/>
  <c r="AW211" i="24"/>
  <c r="AX211" i="24"/>
  <c r="AY211" i="24"/>
  <c r="AZ211" i="24"/>
  <c r="AV212" i="24"/>
  <c r="AW212" i="24"/>
  <c r="AX212" i="24"/>
  <c r="AY212" i="24"/>
  <c r="AZ212" i="24"/>
  <c r="AV213" i="24"/>
  <c r="AW213" i="24"/>
  <c r="AX213" i="24"/>
  <c r="AY213" i="24"/>
  <c r="AZ213" i="24"/>
  <c r="AV214" i="24"/>
  <c r="AW214" i="24"/>
  <c r="AX214" i="24"/>
  <c r="AY214" i="24"/>
  <c r="AZ214" i="24"/>
  <c r="AV215" i="24"/>
  <c r="AW215" i="24"/>
  <c r="AX215" i="24"/>
  <c r="AY215" i="24"/>
  <c r="AZ215" i="24"/>
  <c r="AV216" i="24"/>
  <c r="AW216" i="24"/>
  <c r="AX216" i="24"/>
  <c r="AY216" i="24"/>
  <c r="AZ216" i="24"/>
  <c r="AV217" i="24"/>
  <c r="AW217" i="24"/>
  <c r="AX217" i="24"/>
  <c r="AY217" i="24"/>
  <c r="AZ217" i="24"/>
  <c r="AV218" i="24"/>
  <c r="AW218" i="24"/>
  <c r="AX218" i="24"/>
  <c r="AY218" i="24"/>
  <c r="AZ218" i="24"/>
  <c r="AV219" i="24"/>
  <c r="AW219" i="24"/>
  <c r="AX219" i="24"/>
  <c r="AY219" i="24"/>
  <c r="AZ219" i="24"/>
  <c r="AV220" i="24"/>
  <c r="AW220" i="24"/>
  <c r="AX220" i="24"/>
  <c r="AY220" i="24"/>
  <c r="AZ220" i="24"/>
  <c r="AV221" i="24"/>
  <c r="AW221" i="24"/>
  <c r="AX221" i="24"/>
  <c r="AY221" i="24"/>
  <c r="AZ221" i="24"/>
  <c r="AV222" i="24"/>
  <c r="AW222" i="24"/>
  <c r="AX222" i="24"/>
  <c r="AY222" i="24"/>
  <c r="AZ222" i="24"/>
  <c r="AV223" i="24"/>
  <c r="AW223" i="24"/>
  <c r="AX223" i="24"/>
  <c r="AY223" i="24"/>
  <c r="AZ223" i="24"/>
  <c r="AV224" i="24"/>
  <c r="AW224" i="24"/>
  <c r="AX224" i="24"/>
  <c r="AY224" i="24"/>
  <c r="AZ224" i="24"/>
  <c r="AV225" i="24"/>
  <c r="AW225" i="24"/>
  <c r="AX225" i="24"/>
  <c r="AY225" i="24"/>
  <c r="AZ225" i="24"/>
  <c r="AV226" i="24"/>
  <c r="AW226" i="24"/>
  <c r="AX226" i="24"/>
  <c r="AY226" i="24"/>
  <c r="AZ226" i="24"/>
  <c r="AV227" i="24"/>
  <c r="AW227" i="24"/>
  <c r="AX227" i="24"/>
  <c r="AY227" i="24"/>
  <c r="AZ227" i="24"/>
  <c r="AV228" i="24"/>
  <c r="AW228" i="24"/>
  <c r="AX228" i="24"/>
  <c r="AY228" i="24"/>
  <c r="AZ228" i="24"/>
  <c r="AV229" i="24"/>
  <c r="AW229" i="24"/>
  <c r="AX229" i="24"/>
  <c r="AY229" i="24"/>
  <c r="AZ229" i="24"/>
  <c r="AV230" i="24"/>
  <c r="AW230" i="24"/>
  <c r="AX230" i="24"/>
  <c r="AY230" i="24"/>
  <c r="AZ230" i="24"/>
  <c r="AV231" i="24"/>
  <c r="AW231" i="24"/>
  <c r="AX231" i="24"/>
  <c r="AY231" i="24"/>
  <c r="AZ231" i="24"/>
  <c r="AV232" i="24"/>
  <c r="AW232" i="24"/>
  <c r="AX232" i="24"/>
  <c r="AY232" i="24"/>
  <c r="AZ232" i="24"/>
  <c r="AV233" i="24"/>
  <c r="AW233" i="24"/>
  <c r="AX233" i="24"/>
  <c r="AY233" i="24"/>
  <c r="AZ233" i="24"/>
  <c r="AV234" i="24"/>
  <c r="AW234" i="24"/>
  <c r="AX234" i="24"/>
  <c r="AY234" i="24"/>
  <c r="AZ234" i="24"/>
  <c r="AV235" i="24"/>
  <c r="AW235" i="24"/>
  <c r="AX235" i="24"/>
  <c r="AY235" i="24"/>
  <c r="AZ235" i="24"/>
  <c r="AV236" i="24"/>
  <c r="AW236" i="24"/>
  <c r="AX236" i="24"/>
  <c r="AY236" i="24"/>
  <c r="AZ236" i="24"/>
  <c r="AV237" i="24"/>
  <c r="AW237" i="24"/>
  <c r="AX237" i="24"/>
  <c r="AY237" i="24"/>
  <c r="AZ237" i="24"/>
  <c r="AV238" i="24"/>
  <c r="AW238" i="24"/>
  <c r="AX238" i="24"/>
  <c r="AY238" i="24"/>
  <c r="AZ238" i="24"/>
  <c r="AV239" i="24"/>
  <c r="AW239" i="24"/>
  <c r="AX239" i="24"/>
  <c r="AY239" i="24"/>
  <c r="AZ239" i="24"/>
  <c r="AV240" i="24"/>
  <c r="AW240" i="24"/>
  <c r="AX240" i="24"/>
  <c r="AY240" i="24"/>
  <c r="AZ240" i="24"/>
  <c r="AV241" i="24"/>
  <c r="AW241" i="24"/>
  <c r="AX241" i="24"/>
  <c r="AY241" i="24"/>
  <c r="AZ241" i="24"/>
  <c r="AV242" i="24"/>
  <c r="AW242" i="24"/>
  <c r="AX242" i="24"/>
  <c r="AY242" i="24"/>
  <c r="AZ242" i="24"/>
  <c r="AV243" i="24"/>
  <c r="AW243" i="24"/>
  <c r="AX243" i="24"/>
  <c r="AY243" i="24"/>
  <c r="AZ243" i="24"/>
  <c r="AV244" i="24"/>
  <c r="AW244" i="24"/>
  <c r="AX244" i="24"/>
  <c r="AY244" i="24"/>
  <c r="AZ244" i="24"/>
  <c r="AV245" i="24"/>
  <c r="AW245" i="24"/>
  <c r="AX245" i="24"/>
  <c r="AY245" i="24"/>
  <c r="AZ245" i="24"/>
  <c r="AV246" i="24"/>
  <c r="AW246" i="24"/>
  <c r="AX246" i="24"/>
  <c r="AY246" i="24"/>
  <c r="AZ246" i="24"/>
  <c r="AV247" i="24"/>
  <c r="AW247" i="24"/>
  <c r="AX247" i="24"/>
  <c r="AY247" i="24"/>
  <c r="AZ247" i="24"/>
  <c r="AV248" i="24"/>
  <c r="AW248" i="24"/>
  <c r="AX248" i="24"/>
  <c r="AY248" i="24"/>
  <c r="AZ248" i="24"/>
  <c r="AV249" i="24"/>
  <c r="AW249" i="24"/>
  <c r="AX249" i="24"/>
  <c r="AY249" i="24"/>
  <c r="AZ249" i="24"/>
  <c r="AV250" i="24"/>
  <c r="AW250" i="24"/>
  <c r="AX250" i="24"/>
  <c r="AY250" i="24"/>
  <c r="AZ250" i="24"/>
  <c r="AV251" i="24"/>
  <c r="AW251" i="24"/>
  <c r="AX251" i="24"/>
  <c r="AY251" i="24"/>
  <c r="AZ251" i="24"/>
  <c r="AV252" i="24"/>
  <c r="AW252" i="24"/>
  <c r="AX252" i="24"/>
  <c r="AY252" i="24"/>
  <c r="AZ252" i="24"/>
  <c r="AV253" i="24"/>
  <c r="AW253" i="24"/>
  <c r="AX253" i="24"/>
  <c r="AY253" i="24"/>
  <c r="AZ253" i="24"/>
  <c r="AV254" i="24"/>
  <c r="AW254" i="24"/>
  <c r="AX254" i="24"/>
  <c r="AY254" i="24"/>
  <c r="AZ254" i="24"/>
  <c r="AV255" i="24"/>
  <c r="AW255" i="24"/>
  <c r="AX255" i="24"/>
  <c r="AY255" i="24"/>
  <c r="AZ255" i="24"/>
  <c r="AV256" i="24"/>
  <c r="AW256" i="24"/>
  <c r="AX256" i="24"/>
  <c r="AY256" i="24"/>
  <c r="AZ256" i="24"/>
  <c r="AV257" i="24"/>
  <c r="AW257" i="24"/>
  <c r="AX257" i="24"/>
  <c r="AY257" i="24"/>
  <c r="AZ257" i="24"/>
  <c r="AV258" i="24"/>
  <c r="AW258" i="24"/>
  <c r="AX258" i="24"/>
  <c r="AY258" i="24"/>
  <c r="AZ258" i="24"/>
  <c r="AV259" i="24"/>
  <c r="AW259" i="24"/>
  <c r="AX259" i="24"/>
  <c r="AY259" i="24"/>
  <c r="AZ259" i="24"/>
  <c r="AV260" i="24"/>
  <c r="AW260" i="24"/>
  <c r="AX260" i="24"/>
  <c r="AY260" i="24"/>
  <c r="AZ260" i="24"/>
  <c r="AV261" i="24"/>
  <c r="AW261" i="24"/>
  <c r="AX261" i="24"/>
  <c r="AY261" i="24"/>
  <c r="AZ261" i="24"/>
  <c r="AV262" i="24"/>
  <c r="AW262" i="24"/>
  <c r="AX262" i="24"/>
  <c r="AY262" i="24"/>
  <c r="AZ262" i="24"/>
  <c r="AV263" i="24"/>
  <c r="AW263" i="24"/>
  <c r="AX263" i="24"/>
  <c r="AY263" i="24"/>
  <c r="AZ263" i="24"/>
  <c r="AV264" i="24"/>
  <c r="AW264" i="24"/>
  <c r="AX264" i="24"/>
  <c r="AY264" i="24"/>
  <c r="AZ264" i="24"/>
  <c r="AV265" i="24"/>
  <c r="AW265" i="24"/>
  <c r="AX265" i="24"/>
  <c r="AY265" i="24"/>
  <c r="AZ265" i="24"/>
  <c r="AV266" i="24"/>
  <c r="AW266" i="24"/>
  <c r="AX266" i="24"/>
  <c r="AY266" i="24"/>
  <c r="AZ266" i="24"/>
  <c r="AV267" i="24"/>
  <c r="AW267" i="24"/>
  <c r="AX267" i="24"/>
  <c r="AY267" i="24"/>
  <c r="AZ267" i="24"/>
  <c r="AV268" i="24"/>
  <c r="AW268" i="24"/>
  <c r="AX268" i="24"/>
  <c r="AY268" i="24"/>
  <c r="AZ268" i="24"/>
  <c r="AV269" i="24"/>
  <c r="AW269" i="24"/>
  <c r="AX269" i="24"/>
  <c r="AY269" i="24"/>
  <c r="AZ269" i="24"/>
  <c r="AV270" i="24"/>
  <c r="AW270" i="24"/>
  <c r="AX270" i="24"/>
  <c r="AY270" i="24"/>
  <c r="AZ270" i="24"/>
  <c r="AV271" i="24"/>
  <c r="AW271" i="24"/>
  <c r="AX271" i="24"/>
  <c r="AY271" i="24"/>
  <c r="AZ271" i="24"/>
  <c r="AV272" i="24"/>
  <c r="AW272" i="24"/>
  <c r="AX272" i="24"/>
  <c r="AY272" i="24"/>
  <c r="AZ272" i="24"/>
  <c r="AV273" i="24"/>
  <c r="AW273" i="24"/>
  <c r="AX273" i="24"/>
  <c r="AY273" i="24"/>
  <c r="AZ273" i="24"/>
  <c r="AV274" i="24"/>
  <c r="AW274" i="24"/>
  <c r="AX274" i="24"/>
  <c r="AY274" i="24"/>
  <c r="AZ274" i="24"/>
  <c r="AV275" i="24"/>
  <c r="AW275" i="24"/>
  <c r="AX275" i="24"/>
  <c r="AY275" i="24"/>
  <c r="AZ275" i="24"/>
  <c r="AV276" i="24"/>
  <c r="AW276" i="24"/>
  <c r="AX276" i="24"/>
  <c r="AY276" i="24"/>
  <c r="AZ276" i="24"/>
  <c r="AV277" i="24"/>
  <c r="AW277" i="24"/>
  <c r="AX277" i="24"/>
  <c r="AY277" i="24"/>
  <c r="AZ277" i="24"/>
  <c r="AV278" i="24"/>
  <c r="AW278" i="24"/>
  <c r="AX278" i="24"/>
  <c r="AY278" i="24"/>
  <c r="AZ278" i="24"/>
  <c r="AV279" i="24"/>
  <c r="AW279" i="24"/>
  <c r="AX279" i="24"/>
  <c r="AY279" i="24"/>
  <c r="AZ279" i="24"/>
  <c r="AV280" i="24"/>
  <c r="AW280" i="24"/>
  <c r="AX280" i="24"/>
  <c r="AY280" i="24"/>
  <c r="AZ280" i="24"/>
  <c r="AV281" i="24"/>
  <c r="AW281" i="24"/>
  <c r="AX281" i="24"/>
  <c r="AY281" i="24"/>
  <c r="AZ281" i="24"/>
  <c r="AV282" i="24"/>
  <c r="AW282" i="24"/>
  <c r="AX282" i="24"/>
  <c r="AY282" i="24"/>
  <c r="AZ282" i="24"/>
  <c r="AV283" i="24"/>
  <c r="AW283" i="24"/>
  <c r="AX283" i="24"/>
  <c r="AY283" i="24"/>
  <c r="AZ283" i="24"/>
  <c r="AV284" i="24"/>
  <c r="AW284" i="24"/>
  <c r="AX284" i="24"/>
  <c r="AY284" i="24"/>
  <c r="AZ284" i="24"/>
  <c r="AV285" i="24"/>
  <c r="AW285" i="24"/>
  <c r="AX285" i="24"/>
  <c r="AY285" i="24"/>
  <c r="AZ285" i="24"/>
  <c r="AV286" i="24"/>
  <c r="AW286" i="24"/>
  <c r="AX286" i="24"/>
  <c r="AY286" i="24"/>
  <c r="AZ286" i="24"/>
  <c r="AV287" i="24"/>
  <c r="AW287" i="24"/>
  <c r="AX287" i="24"/>
  <c r="AY287" i="24"/>
  <c r="AZ287" i="24"/>
  <c r="AV288" i="24"/>
  <c r="AW288" i="24"/>
  <c r="AX288" i="24"/>
  <c r="AY288" i="24"/>
  <c r="AZ288" i="24"/>
  <c r="AV289" i="24"/>
  <c r="AW289" i="24"/>
  <c r="AX289" i="24"/>
  <c r="AY289" i="24"/>
  <c r="AZ289" i="24"/>
  <c r="AV290" i="24"/>
  <c r="AW290" i="24"/>
  <c r="AX290" i="24"/>
  <c r="AY290" i="24"/>
  <c r="AZ290" i="24"/>
  <c r="AV291" i="24"/>
  <c r="AW291" i="24"/>
  <c r="AX291" i="24"/>
  <c r="AY291" i="24"/>
  <c r="AZ291" i="24"/>
  <c r="AV292" i="24"/>
  <c r="AW292" i="24"/>
  <c r="AX292" i="24"/>
  <c r="AY292" i="24"/>
  <c r="AZ292" i="24"/>
  <c r="AV293" i="24"/>
  <c r="AW293" i="24"/>
  <c r="AX293" i="24"/>
  <c r="AY293" i="24"/>
  <c r="AZ293" i="24"/>
  <c r="AV294" i="24"/>
  <c r="AW294" i="24"/>
  <c r="AX294" i="24"/>
  <c r="AY294" i="24"/>
  <c r="AZ294" i="24"/>
  <c r="AV295" i="24"/>
  <c r="AW295" i="24"/>
  <c r="AX295" i="24"/>
  <c r="AY295" i="24"/>
  <c r="AZ295" i="24"/>
  <c r="AV296" i="24"/>
  <c r="AW296" i="24"/>
  <c r="AX296" i="24"/>
  <c r="AY296" i="24"/>
  <c r="AZ296" i="24"/>
  <c r="AV297" i="24"/>
  <c r="AW297" i="24"/>
  <c r="AX297" i="24"/>
  <c r="AY297" i="24"/>
  <c r="AZ297" i="24"/>
  <c r="AV298" i="24"/>
  <c r="AW298" i="24"/>
  <c r="AX298" i="24"/>
  <c r="AY298" i="24"/>
  <c r="AZ298" i="24"/>
  <c r="AV299" i="24"/>
  <c r="AW299" i="24"/>
  <c r="AX299" i="24"/>
  <c r="AY299" i="24"/>
  <c r="AZ299" i="24"/>
  <c r="AV300" i="24"/>
  <c r="AW300" i="24"/>
  <c r="AX300" i="24"/>
  <c r="AY300" i="24"/>
  <c r="AZ300" i="24"/>
  <c r="AV301" i="24"/>
  <c r="AW301" i="24"/>
  <c r="AX301" i="24"/>
  <c r="AY301" i="24"/>
  <c r="AZ301" i="24"/>
  <c r="AV302" i="24"/>
  <c r="AW302" i="24"/>
  <c r="AX302" i="24"/>
  <c r="AY302" i="24"/>
  <c r="AZ302" i="24"/>
  <c r="AV303" i="24"/>
  <c r="AW303" i="24"/>
  <c r="AX303" i="24"/>
  <c r="AY303" i="24"/>
  <c r="AZ303" i="24"/>
  <c r="AV304" i="24"/>
  <c r="AW304" i="24"/>
  <c r="AX304" i="24"/>
  <c r="AY304" i="24"/>
  <c r="AZ304" i="24"/>
  <c r="AV305" i="24"/>
  <c r="AW305" i="24"/>
  <c r="AX305" i="24"/>
  <c r="AY305" i="24"/>
  <c r="AZ305" i="24"/>
  <c r="AV306" i="24"/>
  <c r="AW306" i="24"/>
  <c r="AX306" i="24"/>
  <c r="AY306" i="24"/>
  <c r="AZ306" i="24"/>
  <c r="AV307" i="24"/>
  <c r="AW307" i="24"/>
  <c r="AX307" i="24"/>
  <c r="AY307" i="24"/>
  <c r="AZ307" i="24"/>
  <c r="AV308" i="24"/>
  <c r="AW308" i="24"/>
  <c r="AX308" i="24"/>
  <c r="AY308" i="24"/>
  <c r="AZ308" i="24"/>
  <c r="AV309" i="24"/>
  <c r="AW309" i="24"/>
  <c r="AX309" i="24"/>
  <c r="AY309" i="24"/>
  <c r="AZ309" i="24"/>
  <c r="AV310" i="24"/>
  <c r="AW310" i="24"/>
  <c r="AX310" i="24"/>
  <c r="AY310" i="24"/>
  <c r="AZ310" i="24"/>
  <c r="AV311" i="24"/>
  <c r="AW311" i="24"/>
  <c r="AX311" i="24"/>
  <c r="AY311" i="24"/>
  <c r="AZ311" i="24"/>
  <c r="AV312" i="24"/>
  <c r="AW312" i="24"/>
  <c r="AX312" i="24"/>
  <c r="AY312" i="24"/>
  <c r="AZ312" i="24"/>
  <c r="AV313" i="24"/>
  <c r="AW313" i="24"/>
  <c r="AX313" i="24"/>
  <c r="AY313" i="24"/>
  <c r="AZ313" i="24"/>
  <c r="AV314" i="24"/>
  <c r="AW314" i="24"/>
  <c r="AX314" i="24"/>
  <c r="AY314" i="24"/>
  <c r="AZ314" i="24"/>
  <c r="AV315" i="24"/>
  <c r="AW315" i="24"/>
  <c r="AX315" i="24"/>
  <c r="AY315" i="24"/>
  <c r="AZ315" i="24"/>
  <c r="AV316" i="24"/>
  <c r="AW316" i="24"/>
  <c r="AX316" i="24"/>
  <c r="AY316" i="24"/>
  <c r="AZ316" i="24"/>
  <c r="AV317" i="24"/>
  <c r="AW317" i="24"/>
  <c r="AX317" i="24"/>
  <c r="AY317" i="24"/>
  <c r="AZ317" i="24"/>
  <c r="AV318" i="24"/>
  <c r="AW318" i="24"/>
  <c r="AX318" i="24"/>
  <c r="AY318" i="24"/>
  <c r="AZ318" i="24"/>
  <c r="AV319" i="24"/>
  <c r="AW319" i="24"/>
  <c r="AX319" i="24"/>
  <c r="AY319" i="24"/>
  <c r="AZ319" i="24"/>
  <c r="AV320" i="24"/>
  <c r="AW320" i="24"/>
  <c r="AX320" i="24"/>
  <c r="AY320" i="24"/>
  <c r="AZ320" i="24"/>
  <c r="AV321" i="24"/>
  <c r="AW321" i="24"/>
  <c r="AX321" i="24"/>
  <c r="AY321" i="24"/>
  <c r="AZ321" i="24"/>
  <c r="AV322" i="24"/>
  <c r="AW322" i="24"/>
  <c r="AX322" i="24"/>
  <c r="AY322" i="24"/>
  <c r="AZ322" i="24"/>
  <c r="AV323" i="24"/>
  <c r="AW323" i="24"/>
  <c r="AX323" i="24"/>
  <c r="AY323" i="24"/>
  <c r="AZ323" i="24"/>
  <c r="AV324" i="24"/>
  <c r="AW324" i="24"/>
  <c r="AX324" i="24"/>
  <c r="AY324" i="24"/>
  <c r="AZ324" i="24"/>
  <c r="AV325" i="24"/>
  <c r="AW325" i="24"/>
  <c r="AX325" i="24"/>
  <c r="AY325" i="24"/>
  <c r="AZ325" i="24"/>
  <c r="AV326" i="24"/>
  <c r="AW326" i="24"/>
  <c r="AX326" i="24"/>
  <c r="AY326" i="24"/>
  <c r="AZ326" i="24"/>
  <c r="AV327" i="24"/>
  <c r="AW327" i="24"/>
  <c r="AX327" i="24"/>
  <c r="AY327" i="24"/>
  <c r="AZ327" i="24"/>
  <c r="AV328" i="24"/>
  <c r="AW328" i="24"/>
  <c r="AX328" i="24"/>
  <c r="AY328" i="24"/>
  <c r="AZ328" i="24"/>
  <c r="AV329" i="24"/>
  <c r="AW329" i="24"/>
  <c r="AX329" i="24"/>
  <c r="AY329" i="24"/>
  <c r="AZ329" i="24"/>
  <c r="AV330" i="24"/>
  <c r="AW330" i="24"/>
  <c r="AX330" i="24"/>
  <c r="AY330" i="24"/>
  <c r="AZ330" i="24"/>
  <c r="AV331" i="24"/>
  <c r="AW331" i="24"/>
  <c r="AX331" i="24"/>
  <c r="AY331" i="24"/>
  <c r="AZ331" i="24"/>
  <c r="AV332" i="24"/>
  <c r="AW332" i="24"/>
  <c r="AX332" i="24"/>
  <c r="AY332" i="24"/>
  <c r="AZ332" i="24"/>
  <c r="AV333" i="24"/>
  <c r="AW333" i="24"/>
  <c r="AX333" i="24"/>
  <c r="AY333" i="24"/>
  <c r="AZ333" i="24"/>
  <c r="AV334" i="24"/>
  <c r="AW334" i="24"/>
  <c r="AX334" i="24"/>
  <c r="AY334" i="24"/>
  <c r="AZ334" i="24"/>
  <c r="AV335" i="24"/>
  <c r="AW335" i="24"/>
  <c r="AX335" i="24"/>
  <c r="AY335" i="24"/>
  <c r="AZ335" i="24"/>
  <c r="AV336" i="24"/>
  <c r="AW336" i="24"/>
  <c r="AX336" i="24"/>
  <c r="AY336" i="24"/>
  <c r="AZ336" i="24"/>
  <c r="AV337" i="24"/>
  <c r="AW337" i="24"/>
  <c r="AX337" i="24"/>
  <c r="AY337" i="24"/>
  <c r="AZ337" i="24"/>
  <c r="AV338" i="24"/>
  <c r="AW338" i="24"/>
  <c r="AX338" i="24"/>
  <c r="AY338" i="24"/>
  <c r="AZ338" i="24"/>
  <c r="AV339" i="24"/>
  <c r="AW339" i="24"/>
  <c r="AX339" i="24"/>
  <c r="AY339" i="24"/>
  <c r="AZ339" i="24"/>
  <c r="AV340" i="24"/>
  <c r="AW340" i="24"/>
  <c r="AX340" i="24"/>
  <c r="AY340" i="24"/>
  <c r="AZ340" i="24"/>
  <c r="AV341" i="24"/>
  <c r="AW341" i="24"/>
  <c r="AX341" i="24"/>
  <c r="AY341" i="24"/>
  <c r="AZ341" i="24"/>
  <c r="AV342" i="24"/>
  <c r="AW342" i="24"/>
  <c r="AX342" i="24"/>
  <c r="AY342" i="24"/>
  <c r="AZ342" i="24"/>
  <c r="AV343" i="24"/>
  <c r="AW343" i="24"/>
  <c r="AX343" i="24"/>
  <c r="AY343" i="24"/>
  <c r="AZ343" i="24"/>
  <c r="AV344" i="24"/>
  <c r="AW344" i="24"/>
  <c r="AX344" i="24"/>
  <c r="AY344" i="24"/>
  <c r="AZ344" i="24"/>
  <c r="AV345" i="24"/>
  <c r="AW345" i="24"/>
  <c r="AX345" i="24"/>
  <c r="AY345" i="24"/>
  <c r="AZ345" i="24"/>
  <c r="AV346" i="24"/>
  <c r="AW346" i="24"/>
  <c r="AX346" i="24"/>
  <c r="AY346" i="24"/>
  <c r="AZ346" i="24"/>
  <c r="AV347" i="24"/>
  <c r="AW347" i="24"/>
  <c r="AX347" i="24"/>
  <c r="AY347" i="24"/>
  <c r="AZ347" i="24"/>
  <c r="AV348" i="24"/>
  <c r="AW348" i="24"/>
  <c r="AX348" i="24"/>
  <c r="AY348" i="24"/>
  <c r="AZ348" i="24"/>
  <c r="AV349" i="24"/>
  <c r="AW349" i="24"/>
  <c r="AX349" i="24"/>
  <c r="AY349" i="24"/>
  <c r="AZ349" i="24"/>
  <c r="AV350" i="24"/>
  <c r="AW350" i="24"/>
  <c r="AX350" i="24"/>
  <c r="AY350" i="24"/>
  <c r="AZ350" i="24"/>
  <c r="AV351" i="24"/>
  <c r="AW351" i="24"/>
  <c r="AX351" i="24"/>
  <c r="AY351" i="24"/>
  <c r="AZ351" i="24"/>
  <c r="AV352" i="24"/>
  <c r="AW352" i="24"/>
  <c r="AX352" i="24"/>
  <c r="AY352" i="24"/>
  <c r="AZ352" i="24"/>
  <c r="AV353" i="24"/>
  <c r="AW353" i="24"/>
  <c r="AX353" i="24"/>
  <c r="AY353" i="24"/>
  <c r="AZ353" i="24"/>
  <c r="AV354" i="24"/>
  <c r="AW354" i="24"/>
  <c r="AX354" i="24"/>
  <c r="AY354" i="24"/>
  <c r="AZ354" i="24"/>
  <c r="AV355" i="24"/>
  <c r="AW355" i="24"/>
  <c r="AX355" i="24"/>
  <c r="AY355" i="24"/>
  <c r="AZ355" i="24"/>
  <c r="AV356" i="24"/>
  <c r="AW356" i="24"/>
  <c r="AX356" i="24"/>
  <c r="AY356" i="24"/>
  <c r="AZ356" i="24"/>
  <c r="AV357" i="24"/>
  <c r="AW357" i="24"/>
  <c r="AX357" i="24"/>
  <c r="AY357" i="24"/>
  <c r="AZ357" i="24"/>
  <c r="AV358" i="24"/>
  <c r="AW358" i="24"/>
  <c r="AX358" i="24"/>
  <c r="AY358" i="24"/>
  <c r="AZ358" i="24"/>
  <c r="AV359" i="24"/>
  <c r="AW359" i="24"/>
  <c r="AX359" i="24"/>
  <c r="AY359" i="24"/>
  <c r="AZ359" i="24"/>
  <c r="AV360" i="24"/>
  <c r="AW360" i="24"/>
  <c r="AX360" i="24"/>
  <c r="AY360" i="24"/>
  <c r="AZ360" i="24"/>
  <c r="AV361" i="24"/>
  <c r="AW361" i="24"/>
  <c r="AX361" i="24"/>
  <c r="AY361" i="24"/>
  <c r="AZ361" i="24"/>
  <c r="AV362" i="24"/>
  <c r="AW362" i="24"/>
  <c r="AX362" i="24"/>
  <c r="AY362" i="24"/>
  <c r="AZ362" i="24"/>
  <c r="AV363" i="24"/>
  <c r="AW363" i="24"/>
  <c r="AX363" i="24"/>
  <c r="AY363" i="24"/>
  <c r="AZ363" i="24"/>
  <c r="AV364" i="24"/>
  <c r="AW364" i="24"/>
  <c r="AX364" i="24"/>
  <c r="AY364" i="24"/>
  <c r="AZ364" i="24"/>
  <c r="AV365" i="24"/>
  <c r="AW365" i="24"/>
  <c r="AX365" i="24"/>
  <c r="AY365" i="24"/>
  <c r="AZ365" i="24"/>
  <c r="AV366" i="24"/>
  <c r="AW366" i="24"/>
  <c r="AX366" i="24"/>
  <c r="AY366" i="24"/>
  <c r="AZ366" i="24"/>
  <c r="AV367" i="24"/>
  <c r="AW367" i="24"/>
  <c r="AX367" i="24"/>
  <c r="AY367" i="24"/>
  <c r="AZ367" i="24"/>
  <c r="AV368" i="24"/>
  <c r="AW368" i="24"/>
  <c r="AX368" i="24"/>
  <c r="AY368" i="24"/>
  <c r="AZ368" i="24"/>
  <c r="AV369" i="24"/>
  <c r="AW369" i="24"/>
  <c r="AX369" i="24"/>
  <c r="AY369" i="24"/>
  <c r="AZ369" i="24"/>
  <c r="AV370" i="24"/>
  <c r="AW370" i="24"/>
  <c r="AX370" i="24"/>
  <c r="AY370" i="24"/>
  <c r="AZ370" i="24"/>
  <c r="AV371" i="24"/>
  <c r="AW371" i="24"/>
  <c r="AX371" i="24"/>
  <c r="AY371" i="24"/>
  <c r="AZ371" i="24"/>
  <c r="AV372" i="24"/>
  <c r="AW372" i="24"/>
  <c r="AX372" i="24"/>
  <c r="AY372" i="24"/>
  <c r="AZ372" i="24"/>
  <c r="AV373" i="24"/>
  <c r="AW373" i="24"/>
  <c r="AX373" i="24"/>
  <c r="AY373" i="24"/>
  <c r="AZ373" i="24"/>
  <c r="AV374" i="24"/>
  <c r="AW374" i="24"/>
  <c r="AX374" i="24"/>
  <c r="AY374" i="24"/>
  <c r="AZ374" i="24"/>
  <c r="AV375" i="24"/>
  <c r="AW375" i="24"/>
  <c r="AX375" i="24"/>
  <c r="AY375" i="24"/>
  <c r="AZ375" i="24"/>
  <c r="AV376" i="24"/>
  <c r="AW376" i="24"/>
  <c r="AX376" i="24"/>
  <c r="AY376" i="24"/>
  <c r="AZ376" i="24"/>
  <c r="AV377" i="24"/>
  <c r="AW377" i="24"/>
  <c r="AX377" i="24"/>
  <c r="AY377" i="24"/>
  <c r="AZ377" i="24"/>
  <c r="AV378" i="24"/>
  <c r="AW378" i="24"/>
  <c r="AX378" i="24"/>
  <c r="AY378" i="24"/>
  <c r="AZ378" i="24"/>
  <c r="AV379" i="24"/>
  <c r="AW379" i="24"/>
  <c r="AX379" i="24"/>
  <c r="AY379" i="24"/>
  <c r="AZ379" i="24"/>
  <c r="AV380" i="24"/>
  <c r="AW380" i="24"/>
  <c r="AX380" i="24"/>
  <c r="AY380" i="24"/>
  <c r="AZ380" i="24"/>
  <c r="AV381" i="24"/>
  <c r="AW381" i="24"/>
  <c r="AX381" i="24"/>
  <c r="AY381" i="24"/>
  <c r="AZ381" i="24"/>
  <c r="AV382" i="24"/>
  <c r="AW382" i="24"/>
  <c r="AX382" i="24"/>
  <c r="AY382" i="24"/>
  <c r="AZ382" i="24"/>
  <c r="AV383" i="24"/>
  <c r="AW383" i="24"/>
  <c r="AX383" i="24"/>
  <c r="AY383" i="24"/>
  <c r="AZ383" i="24"/>
  <c r="AV384" i="24"/>
  <c r="AW384" i="24"/>
  <c r="AX384" i="24"/>
  <c r="AY384" i="24"/>
  <c r="AZ384" i="24"/>
  <c r="AV385" i="24"/>
  <c r="AW385" i="24"/>
  <c r="AX385" i="24"/>
  <c r="AY385" i="24"/>
  <c r="AZ385" i="24"/>
  <c r="AV386" i="24"/>
  <c r="AW386" i="24"/>
  <c r="AX386" i="24"/>
  <c r="AY386" i="24"/>
  <c r="AZ386" i="24"/>
  <c r="AV387" i="24"/>
  <c r="AW387" i="24"/>
  <c r="AX387" i="24"/>
  <c r="AY387" i="24"/>
  <c r="AZ387" i="24"/>
  <c r="AV388" i="24"/>
  <c r="AW388" i="24"/>
  <c r="AX388" i="24"/>
  <c r="AY388" i="24"/>
  <c r="AZ388" i="24"/>
  <c r="AV389" i="24"/>
  <c r="AW389" i="24"/>
  <c r="AX389" i="24"/>
  <c r="AY389" i="24"/>
  <c r="AZ389" i="24"/>
  <c r="AV390" i="24"/>
  <c r="AW390" i="24"/>
  <c r="AX390" i="24"/>
  <c r="AY390" i="24"/>
  <c r="AZ390" i="24"/>
  <c r="AV391" i="24"/>
  <c r="AW391" i="24"/>
  <c r="AX391" i="24"/>
  <c r="AY391" i="24"/>
  <c r="AZ391" i="24"/>
  <c r="AV392" i="24"/>
  <c r="AW392" i="24"/>
  <c r="AX392" i="24"/>
  <c r="AY392" i="24"/>
  <c r="AZ392" i="24"/>
  <c r="AV393" i="24"/>
  <c r="AW393" i="24"/>
  <c r="AX393" i="24"/>
  <c r="AY393" i="24"/>
  <c r="AZ393" i="24"/>
  <c r="AV394" i="24"/>
  <c r="AW394" i="24"/>
  <c r="AX394" i="24"/>
  <c r="AY394" i="24"/>
  <c r="AZ394" i="24"/>
  <c r="AV395" i="24"/>
  <c r="AW395" i="24"/>
  <c r="AX395" i="24"/>
  <c r="AY395" i="24"/>
  <c r="AZ395" i="24"/>
  <c r="AV396" i="24"/>
  <c r="AW396" i="24"/>
  <c r="AX396" i="24"/>
  <c r="AY396" i="24"/>
  <c r="AZ396" i="24"/>
  <c r="AV397" i="24"/>
  <c r="AW397" i="24"/>
  <c r="AX397" i="24"/>
  <c r="AY397" i="24"/>
  <c r="AZ397" i="24"/>
  <c r="AV398" i="24"/>
  <c r="AW398" i="24"/>
  <c r="AX398" i="24"/>
  <c r="AY398" i="24"/>
  <c r="AZ398" i="24"/>
  <c r="AV399" i="24"/>
  <c r="AW399" i="24"/>
  <c r="AX399" i="24"/>
  <c r="AY399" i="24"/>
  <c r="AZ399" i="24"/>
  <c r="AV400" i="24"/>
  <c r="AW400" i="24"/>
  <c r="AX400" i="24"/>
  <c r="AY400" i="24"/>
  <c r="AZ400" i="24"/>
  <c r="AV401" i="24"/>
  <c r="AW401" i="24"/>
  <c r="AX401" i="24"/>
  <c r="AY401" i="24"/>
  <c r="AZ401" i="24"/>
  <c r="AV402" i="24"/>
  <c r="AW402" i="24"/>
  <c r="AX402" i="24"/>
  <c r="AY402" i="24"/>
  <c r="AZ402" i="24"/>
  <c r="AV403" i="24"/>
  <c r="AW403" i="24"/>
  <c r="AX403" i="24"/>
  <c r="AY403" i="24"/>
  <c r="AZ403" i="24"/>
  <c r="AV404" i="24"/>
  <c r="AW404" i="24"/>
  <c r="AX404" i="24"/>
  <c r="AY404" i="24"/>
  <c r="AZ404" i="24"/>
  <c r="AV405" i="24"/>
  <c r="AW405" i="24"/>
  <c r="AX405" i="24"/>
  <c r="AY405" i="24"/>
  <c r="AZ405" i="24"/>
  <c r="AV406" i="24"/>
  <c r="AW406" i="24"/>
  <c r="AX406" i="24"/>
  <c r="AY406" i="24"/>
  <c r="AZ406" i="24"/>
  <c r="AV407" i="24"/>
  <c r="AW407" i="24"/>
  <c r="AX407" i="24"/>
  <c r="AY407" i="24"/>
  <c r="AZ407" i="24"/>
  <c r="AV408" i="24"/>
  <c r="AW408" i="24"/>
  <c r="AX408" i="24"/>
  <c r="AY408" i="24"/>
  <c r="AZ408" i="24"/>
  <c r="AV409" i="24"/>
  <c r="AW409" i="24"/>
  <c r="AX409" i="24"/>
  <c r="AY409" i="24"/>
  <c r="AZ409" i="24"/>
  <c r="AV410" i="24"/>
  <c r="AW410" i="24"/>
  <c r="AX410" i="24"/>
  <c r="AY410" i="24"/>
  <c r="AZ410" i="24"/>
  <c r="AV411" i="24"/>
  <c r="AW411" i="24"/>
  <c r="AX411" i="24"/>
  <c r="AY411" i="24"/>
  <c r="AZ411" i="24"/>
  <c r="AV412" i="24"/>
  <c r="AW412" i="24"/>
  <c r="AX412" i="24"/>
  <c r="AY412" i="24"/>
  <c r="AZ412" i="24"/>
  <c r="AV413" i="24"/>
  <c r="AW413" i="24"/>
  <c r="AX413" i="24"/>
  <c r="AY413" i="24"/>
  <c r="AZ413" i="24"/>
  <c r="AV414" i="24"/>
  <c r="AW414" i="24"/>
  <c r="AX414" i="24"/>
  <c r="AY414" i="24"/>
  <c r="AZ414" i="24"/>
  <c r="AV415" i="24"/>
  <c r="AW415" i="24"/>
  <c r="AX415" i="24"/>
  <c r="AY415" i="24"/>
  <c r="AZ415" i="24"/>
  <c r="AV416" i="24"/>
  <c r="AW416" i="24"/>
  <c r="AX416" i="24"/>
  <c r="AY416" i="24"/>
  <c r="AZ416" i="24"/>
  <c r="AV417" i="24"/>
  <c r="AW417" i="24"/>
  <c r="AX417" i="24"/>
  <c r="AY417" i="24"/>
  <c r="AZ417" i="24"/>
  <c r="AV418" i="24"/>
  <c r="AW418" i="24"/>
  <c r="AX418" i="24"/>
  <c r="AY418" i="24"/>
  <c r="AZ418" i="24"/>
  <c r="AV419" i="24"/>
  <c r="AW419" i="24"/>
  <c r="AX419" i="24"/>
  <c r="AY419" i="24"/>
  <c r="AZ419" i="24"/>
  <c r="AV420" i="24"/>
  <c r="AW420" i="24"/>
  <c r="AX420" i="24"/>
  <c r="AY420" i="24"/>
  <c r="AZ420" i="24"/>
  <c r="AV421" i="24"/>
  <c r="AW421" i="24"/>
  <c r="AX421" i="24"/>
  <c r="AY421" i="24"/>
  <c r="AZ421" i="24"/>
  <c r="AV422" i="24"/>
  <c r="AW422" i="24"/>
  <c r="AX422" i="24"/>
  <c r="AY422" i="24"/>
  <c r="AZ422" i="24"/>
  <c r="AV423" i="24"/>
  <c r="AW423" i="24"/>
  <c r="AX423" i="24"/>
  <c r="AY423" i="24"/>
  <c r="AZ423" i="24"/>
  <c r="AV424" i="24"/>
  <c r="AW424" i="24"/>
  <c r="AX424" i="24"/>
  <c r="AY424" i="24"/>
  <c r="AZ424" i="24"/>
  <c r="AV425" i="24"/>
  <c r="AW425" i="24"/>
  <c r="AX425" i="24"/>
  <c r="AY425" i="24"/>
  <c r="AZ425" i="24"/>
  <c r="AV426" i="24"/>
  <c r="AW426" i="24"/>
  <c r="AX426" i="24"/>
  <c r="AY426" i="24"/>
  <c r="AZ426" i="24"/>
  <c r="AV427" i="24"/>
  <c r="AW427" i="24"/>
  <c r="AX427" i="24"/>
  <c r="AY427" i="24"/>
  <c r="AZ427" i="24"/>
  <c r="AV428" i="24"/>
  <c r="AW428" i="24"/>
  <c r="AX428" i="24"/>
  <c r="AY428" i="24"/>
  <c r="AZ428" i="24"/>
  <c r="AV429" i="24"/>
  <c r="AW429" i="24"/>
  <c r="AX429" i="24"/>
  <c r="AY429" i="24"/>
  <c r="AZ429" i="24"/>
  <c r="AV430" i="24"/>
  <c r="AW430" i="24"/>
  <c r="AX430" i="24"/>
  <c r="AY430" i="24"/>
  <c r="AZ430" i="24"/>
  <c r="AV431" i="24"/>
  <c r="AW431" i="24"/>
  <c r="AX431" i="24"/>
  <c r="AY431" i="24"/>
  <c r="AZ431" i="24"/>
  <c r="AV432" i="24"/>
  <c r="AW432" i="24"/>
  <c r="AX432" i="24"/>
  <c r="AY432" i="24"/>
  <c r="AZ432" i="24"/>
  <c r="AV433" i="24"/>
  <c r="AW433" i="24"/>
  <c r="AX433" i="24"/>
  <c r="AY433" i="24"/>
  <c r="AZ433" i="24"/>
  <c r="AV434" i="24"/>
  <c r="AW434" i="24"/>
  <c r="AX434" i="24"/>
  <c r="AY434" i="24"/>
  <c r="AZ434" i="24"/>
  <c r="AV435" i="24"/>
  <c r="AW435" i="24"/>
  <c r="AX435" i="24"/>
  <c r="AY435" i="24"/>
  <c r="AZ435" i="24"/>
  <c r="AV436" i="24"/>
  <c r="AW436" i="24"/>
  <c r="AX436" i="24"/>
  <c r="AY436" i="24"/>
  <c r="AZ436" i="24"/>
  <c r="AV437" i="24"/>
  <c r="AW437" i="24"/>
  <c r="AX437" i="24"/>
  <c r="AY437" i="24"/>
  <c r="AZ437" i="24"/>
  <c r="AV438" i="24"/>
  <c r="AW438" i="24"/>
  <c r="AX438" i="24"/>
  <c r="AY438" i="24"/>
  <c r="AZ438" i="24"/>
  <c r="AV439" i="24"/>
  <c r="AW439" i="24"/>
  <c r="AX439" i="24"/>
  <c r="AY439" i="24"/>
  <c r="AZ439" i="24"/>
  <c r="AV440" i="24"/>
  <c r="AW440" i="24"/>
  <c r="AX440" i="24"/>
  <c r="AY440" i="24"/>
  <c r="AZ440" i="24"/>
  <c r="AV441" i="24"/>
  <c r="AW441" i="24"/>
  <c r="AX441" i="24"/>
  <c r="AY441" i="24"/>
  <c r="AZ441" i="24"/>
  <c r="AV442" i="24"/>
  <c r="AW442" i="24"/>
  <c r="AX442" i="24"/>
  <c r="AY442" i="24"/>
  <c r="AZ442" i="24"/>
  <c r="AV443" i="24"/>
  <c r="AW443" i="24"/>
  <c r="AX443" i="24"/>
  <c r="AY443" i="24"/>
  <c r="AZ443" i="24"/>
  <c r="AV444" i="24"/>
  <c r="AW444" i="24"/>
  <c r="AX444" i="24"/>
  <c r="AY444" i="24"/>
  <c r="AZ444" i="24"/>
  <c r="AV445" i="24"/>
  <c r="AW445" i="24"/>
  <c r="AX445" i="24"/>
  <c r="AY445" i="24"/>
  <c r="AZ445" i="24"/>
  <c r="AV446" i="24"/>
  <c r="AW446" i="24"/>
  <c r="AX446" i="24"/>
  <c r="AY446" i="24"/>
  <c r="AZ446" i="24"/>
  <c r="AV447" i="24"/>
  <c r="AW447" i="24"/>
  <c r="AX447" i="24"/>
  <c r="AY447" i="24"/>
  <c r="AZ447" i="24"/>
  <c r="AV448" i="24"/>
  <c r="AW448" i="24"/>
  <c r="AX448" i="24"/>
  <c r="AY448" i="24"/>
  <c r="AZ448" i="24"/>
  <c r="AV449" i="24"/>
  <c r="AW449" i="24"/>
  <c r="AX449" i="24"/>
  <c r="AY449" i="24"/>
  <c r="AZ449" i="24"/>
  <c r="AV450" i="24"/>
  <c r="AW450" i="24"/>
  <c r="AX450" i="24"/>
  <c r="AY450" i="24"/>
  <c r="AZ450" i="24"/>
  <c r="AV451" i="24"/>
  <c r="AW451" i="24"/>
  <c r="AX451" i="24"/>
  <c r="AY451" i="24"/>
  <c r="AZ451" i="24"/>
  <c r="AV452" i="24"/>
  <c r="AW452" i="24"/>
  <c r="AX452" i="24"/>
  <c r="AY452" i="24"/>
  <c r="AZ452" i="24"/>
  <c r="AV453" i="24"/>
  <c r="AW453" i="24"/>
  <c r="AX453" i="24"/>
  <c r="AY453" i="24"/>
  <c r="AZ453" i="24"/>
  <c r="AV454" i="24"/>
  <c r="AW454" i="24"/>
  <c r="AX454" i="24"/>
  <c r="AY454" i="24"/>
  <c r="AZ454" i="24"/>
  <c r="AV455" i="24"/>
  <c r="AW455" i="24"/>
  <c r="AX455" i="24"/>
  <c r="AY455" i="24"/>
  <c r="AZ455" i="24"/>
  <c r="AV456" i="24"/>
  <c r="AW456" i="24"/>
  <c r="AX456" i="24"/>
  <c r="AY456" i="24"/>
  <c r="AZ456" i="24"/>
  <c r="AV457" i="24"/>
  <c r="AW457" i="24"/>
  <c r="AX457" i="24"/>
  <c r="AY457" i="24"/>
  <c r="AZ457" i="24"/>
  <c r="AV458" i="24"/>
  <c r="AW458" i="24"/>
  <c r="AX458" i="24"/>
  <c r="AY458" i="24"/>
  <c r="AZ458" i="24"/>
  <c r="AV459" i="24"/>
  <c r="AW459" i="24"/>
  <c r="AX459" i="24"/>
  <c r="AY459" i="24"/>
  <c r="AZ459" i="24"/>
  <c r="AV460" i="24"/>
  <c r="AW460" i="24"/>
  <c r="AX460" i="24"/>
  <c r="AY460" i="24"/>
  <c r="AZ460" i="24"/>
  <c r="AV461" i="24"/>
  <c r="AW461" i="24"/>
  <c r="AX461" i="24"/>
  <c r="AY461" i="24"/>
  <c r="AZ461" i="24"/>
  <c r="AV462" i="24"/>
  <c r="AW462" i="24"/>
  <c r="AX462" i="24"/>
  <c r="AY462" i="24"/>
  <c r="AZ462" i="24"/>
  <c r="AV463" i="24"/>
  <c r="AW463" i="24"/>
  <c r="AX463" i="24"/>
  <c r="AY463" i="24"/>
  <c r="AZ463" i="24"/>
  <c r="AV464" i="24"/>
  <c r="AW464" i="24"/>
  <c r="AX464" i="24"/>
  <c r="AY464" i="24"/>
  <c r="AZ464" i="24"/>
  <c r="AV465" i="24"/>
  <c r="AW465" i="24"/>
  <c r="AX465" i="24"/>
  <c r="AY465" i="24"/>
  <c r="AZ465" i="24"/>
  <c r="AV466" i="24"/>
  <c r="AW466" i="24"/>
  <c r="AX466" i="24"/>
  <c r="AY466" i="24"/>
  <c r="AZ466" i="24"/>
  <c r="AV467" i="24"/>
  <c r="AW467" i="24"/>
  <c r="AX467" i="24"/>
  <c r="AY467" i="24"/>
  <c r="AZ467" i="24"/>
  <c r="AV468" i="24"/>
  <c r="AW468" i="24"/>
  <c r="AX468" i="24"/>
  <c r="AY468" i="24"/>
  <c r="AZ468" i="24"/>
  <c r="AV469" i="24"/>
  <c r="AW469" i="24"/>
  <c r="AX469" i="24"/>
  <c r="AY469" i="24"/>
  <c r="AZ469" i="24"/>
  <c r="AV470" i="24"/>
  <c r="AW470" i="24"/>
  <c r="AX470" i="24"/>
  <c r="AY470" i="24"/>
  <c r="AZ470" i="24"/>
  <c r="AV471" i="24"/>
  <c r="AW471" i="24"/>
  <c r="AX471" i="24"/>
  <c r="AY471" i="24"/>
  <c r="AZ471" i="24"/>
  <c r="AV472" i="24"/>
  <c r="AW472" i="24"/>
  <c r="AX472" i="24"/>
  <c r="AY472" i="24"/>
  <c r="AZ472" i="24"/>
  <c r="AV473" i="24"/>
  <c r="AW473" i="24"/>
  <c r="AX473" i="24"/>
  <c r="AY473" i="24"/>
  <c r="AZ473" i="24"/>
  <c r="AV474" i="24"/>
  <c r="AW474" i="24"/>
  <c r="AX474" i="24"/>
  <c r="AY474" i="24"/>
  <c r="AZ474" i="24"/>
  <c r="AV475" i="24"/>
  <c r="AW475" i="24"/>
  <c r="AX475" i="24"/>
  <c r="AY475" i="24"/>
  <c r="AZ475" i="24"/>
  <c r="AV476" i="24"/>
  <c r="AW476" i="24"/>
  <c r="AX476" i="24"/>
  <c r="AY476" i="24"/>
  <c r="AZ476" i="24"/>
  <c r="AV477" i="24"/>
  <c r="AW477" i="24"/>
  <c r="AX477" i="24"/>
  <c r="AY477" i="24"/>
  <c r="AZ477" i="24"/>
  <c r="AV478" i="24"/>
  <c r="AW478" i="24"/>
  <c r="AX478" i="24"/>
  <c r="AY478" i="24"/>
  <c r="AZ478" i="24"/>
  <c r="AV479" i="24"/>
  <c r="AW479" i="24"/>
  <c r="AX479" i="24"/>
  <c r="AY479" i="24"/>
  <c r="AZ479" i="24"/>
  <c r="AV480" i="24"/>
  <c r="AW480" i="24"/>
  <c r="AX480" i="24"/>
  <c r="AY480" i="24"/>
  <c r="AZ480" i="24"/>
  <c r="AV481" i="24"/>
  <c r="AW481" i="24"/>
  <c r="AX481" i="24"/>
  <c r="AY481" i="24"/>
  <c r="AZ481" i="24"/>
  <c r="AV482" i="24"/>
  <c r="AW482" i="24"/>
  <c r="AX482" i="24"/>
  <c r="AY482" i="24"/>
  <c r="AZ482" i="24"/>
  <c r="AV483" i="24"/>
  <c r="AW483" i="24"/>
  <c r="AX483" i="24"/>
  <c r="AY483" i="24"/>
  <c r="AZ483" i="24"/>
  <c r="AV484" i="24"/>
  <c r="AW484" i="24"/>
  <c r="AX484" i="24"/>
  <c r="AY484" i="24"/>
  <c r="AZ484" i="24"/>
  <c r="AV485" i="24"/>
  <c r="AW485" i="24"/>
  <c r="AX485" i="24"/>
  <c r="AY485" i="24"/>
  <c r="AZ485" i="24"/>
  <c r="AV486" i="24"/>
  <c r="AW486" i="24"/>
  <c r="AX486" i="24"/>
  <c r="AY486" i="24"/>
  <c r="AZ486" i="24"/>
  <c r="AV487" i="24"/>
  <c r="AW487" i="24"/>
  <c r="AX487" i="24"/>
  <c r="AY487" i="24"/>
  <c r="AZ487" i="24"/>
  <c r="AV488" i="24"/>
  <c r="AW488" i="24"/>
  <c r="AX488" i="24"/>
  <c r="AY488" i="24"/>
  <c r="AZ488" i="24"/>
  <c r="AV489" i="24"/>
  <c r="AW489" i="24"/>
  <c r="AX489" i="24"/>
  <c r="AY489" i="24"/>
  <c r="AZ489" i="24"/>
  <c r="AV490" i="24"/>
  <c r="AW490" i="24"/>
  <c r="AX490" i="24"/>
  <c r="AY490" i="24"/>
  <c r="AZ490" i="24"/>
  <c r="AV491" i="24"/>
  <c r="AW491" i="24"/>
  <c r="AX491" i="24"/>
  <c r="AY491" i="24"/>
  <c r="AZ491" i="24"/>
  <c r="AV492" i="24"/>
  <c r="AW492" i="24"/>
  <c r="AX492" i="24"/>
  <c r="AY492" i="24"/>
  <c r="AZ492" i="24"/>
  <c r="AV493" i="24"/>
  <c r="AW493" i="24"/>
  <c r="AX493" i="24"/>
  <c r="AY493" i="24"/>
  <c r="AZ493" i="24"/>
  <c r="AV494" i="24"/>
  <c r="AW494" i="24"/>
  <c r="AX494" i="24"/>
  <c r="AY494" i="24"/>
  <c r="AZ494" i="24"/>
  <c r="AV495" i="24"/>
  <c r="AW495" i="24"/>
  <c r="AX495" i="24"/>
  <c r="AY495" i="24"/>
  <c r="AZ495" i="24"/>
  <c r="AV496" i="24"/>
  <c r="AW496" i="24"/>
  <c r="AX496" i="24"/>
  <c r="AY496" i="24"/>
  <c r="AZ496" i="24"/>
  <c r="AV497" i="24"/>
  <c r="AW497" i="24"/>
  <c r="AX497" i="24"/>
  <c r="AY497" i="24"/>
  <c r="AZ497" i="24"/>
  <c r="AV498" i="24"/>
  <c r="AW498" i="24"/>
  <c r="AX498" i="24"/>
  <c r="AY498" i="24"/>
  <c r="AZ498" i="24"/>
  <c r="AV499" i="24"/>
  <c r="AW499" i="24"/>
  <c r="AX499" i="24"/>
  <c r="AY499" i="24"/>
  <c r="AZ499" i="24"/>
  <c r="AV500" i="24"/>
  <c r="AW500" i="24"/>
  <c r="AX500" i="24"/>
  <c r="AY500" i="24"/>
  <c r="AZ500" i="24"/>
  <c r="AV501" i="24"/>
  <c r="AW501" i="24"/>
  <c r="AX501" i="24"/>
  <c r="AY501" i="24"/>
  <c r="AZ501" i="24"/>
  <c r="AV502" i="24"/>
  <c r="AW502" i="24"/>
  <c r="AX502" i="24"/>
  <c r="AY502" i="24"/>
  <c r="AZ502" i="24"/>
  <c r="AV503" i="24"/>
  <c r="AW503" i="24"/>
  <c r="AX503" i="24"/>
  <c r="AY503" i="24"/>
  <c r="AZ503" i="24"/>
  <c r="AV504" i="24"/>
  <c r="AW504" i="24"/>
  <c r="AX504" i="24"/>
  <c r="AY504" i="24"/>
  <c r="AZ504" i="24"/>
  <c r="AV505" i="24"/>
  <c r="AW505" i="24"/>
  <c r="AX505" i="24"/>
  <c r="AY505" i="24"/>
  <c r="AZ505" i="24"/>
  <c r="AV506" i="24"/>
  <c r="AW506" i="24"/>
  <c r="AX506" i="24"/>
  <c r="AY506" i="24"/>
  <c r="AZ506" i="24"/>
  <c r="AV507" i="24"/>
  <c r="AW507" i="24"/>
  <c r="AX507" i="24"/>
  <c r="AY507" i="24"/>
  <c r="AZ507" i="24"/>
  <c r="AV508" i="24"/>
  <c r="AW508" i="24"/>
  <c r="AX508" i="24"/>
  <c r="AY508" i="24"/>
  <c r="AZ508" i="24"/>
  <c r="AV509" i="24"/>
  <c r="AW509" i="24"/>
  <c r="AX509" i="24"/>
  <c r="AY509" i="24"/>
  <c r="AZ509" i="24"/>
  <c r="AV510" i="24"/>
  <c r="AW510" i="24"/>
  <c r="AX510" i="24"/>
  <c r="AY510" i="24"/>
  <c r="AZ510" i="24"/>
  <c r="AV511" i="24"/>
  <c r="AW511" i="24"/>
  <c r="AX511" i="24"/>
  <c r="AY511" i="24"/>
  <c r="AZ511" i="24"/>
  <c r="AV512" i="24"/>
  <c r="AW512" i="24"/>
  <c r="AX512" i="24"/>
  <c r="AY512" i="24"/>
  <c r="AZ512" i="24"/>
  <c r="AV513" i="24"/>
  <c r="AW513" i="24"/>
  <c r="AX513" i="24"/>
  <c r="AY513" i="24"/>
  <c r="AZ513" i="24"/>
  <c r="AV514" i="24"/>
  <c r="AW514" i="24"/>
  <c r="AX514" i="24"/>
  <c r="AY514" i="24"/>
  <c r="AZ514" i="24"/>
  <c r="AV515" i="24"/>
  <c r="AW515" i="24"/>
  <c r="AX515" i="24"/>
  <c r="AY515" i="24"/>
  <c r="AZ515" i="24"/>
  <c r="AV516" i="24"/>
  <c r="AW516" i="24"/>
  <c r="AX516" i="24"/>
  <c r="AY516" i="24"/>
  <c r="AZ516" i="24"/>
  <c r="AV517" i="24"/>
  <c r="AW517" i="24"/>
  <c r="AX517" i="24"/>
  <c r="AY517" i="24"/>
  <c r="AZ517" i="24"/>
  <c r="AV518" i="24"/>
  <c r="AW518" i="24"/>
  <c r="AX518" i="24"/>
  <c r="AY518" i="24"/>
  <c r="AZ518" i="24"/>
  <c r="AV519" i="24"/>
  <c r="AW519" i="24"/>
  <c r="AX519" i="24"/>
  <c r="AY519" i="24"/>
  <c r="AZ519" i="24"/>
  <c r="AV520" i="24"/>
  <c r="AW520" i="24"/>
  <c r="AX520" i="24"/>
  <c r="AY520" i="24"/>
  <c r="AZ520" i="24"/>
  <c r="AV521" i="24"/>
  <c r="AW521" i="24"/>
  <c r="AX521" i="24"/>
  <c r="AY521" i="24"/>
  <c r="AZ521" i="24"/>
  <c r="AV522" i="24"/>
  <c r="AW522" i="24"/>
  <c r="AX522" i="24"/>
  <c r="AY522" i="24"/>
  <c r="AZ522" i="24"/>
  <c r="AV523" i="24"/>
  <c r="AW523" i="24"/>
  <c r="AX523" i="24"/>
  <c r="AY523" i="24"/>
  <c r="AZ523" i="24"/>
  <c r="AV524" i="24"/>
  <c r="AW524" i="24"/>
  <c r="AX524" i="24"/>
  <c r="AY524" i="24"/>
  <c r="AZ524" i="24"/>
  <c r="BM421" i="24" l="1"/>
  <c r="BM377" i="24"/>
  <c r="BM344" i="24"/>
  <c r="BM106" i="24"/>
  <c r="BM95" i="24"/>
  <c r="BM515" i="24"/>
  <c r="BM499" i="24"/>
  <c r="BM483" i="24"/>
  <c r="BM455" i="24"/>
  <c r="BM439" i="24"/>
  <c r="BM384" i="24"/>
  <c r="BO384" i="24" s="1"/>
  <c r="BM315" i="24"/>
  <c r="BN315" i="24" s="1"/>
  <c r="BM283" i="24"/>
  <c r="BN283" i="24" s="1"/>
  <c r="BM44" i="24"/>
  <c r="BN44" i="24" s="1"/>
  <c r="BM478" i="24"/>
  <c r="BN478" i="24" s="1"/>
  <c r="BM434" i="24"/>
  <c r="BN434" i="24" s="1"/>
  <c r="BM409" i="24"/>
  <c r="BM367" i="24"/>
  <c r="BM340" i="24"/>
  <c r="BM309" i="24"/>
  <c r="BM277" i="24"/>
  <c r="BM182" i="24"/>
  <c r="BM107" i="24"/>
  <c r="BM96" i="24"/>
  <c r="BM91" i="24"/>
  <c r="BM516" i="24"/>
  <c r="BM511" i="24"/>
  <c r="BM500" i="24"/>
  <c r="BN500" i="24" s="1"/>
  <c r="BM495" i="24"/>
  <c r="BM467" i="24"/>
  <c r="BN467" i="24" s="1"/>
  <c r="BM456" i="24"/>
  <c r="BN456" i="24" s="1"/>
  <c r="BM451" i="24"/>
  <c r="BN451" i="24" s="1"/>
  <c r="BM440" i="24"/>
  <c r="BM435" i="24"/>
  <c r="BM403" i="24"/>
  <c r="BM368" i="24"/>
  <c r="BO368" i="24" s="1"/>
  <c r="BM362" i="24"/>
  <c r="BM490" i="24"/>
  <c r="BN490" i="24" s="1"/>
  <c r="BM429" i="24"/>
  <c r="BM397" i="24"/>
  <c r="BM423" i="24"/>
  <c r="BM417" i="24"/>
  <c r="BM391" i="24"/>
  <c r="BM357" i="24"/>
  <c r="BN357" i="24" s="1"/>
  <c r="BM346" i="24"/>
  <c r="BM323" i="24"/>
  <c r="BN323" i="24" s="1"/>
  <c r="BM291" i="24"/>
  <c r="BN291" i="24" s="1"/>
  <c r="BM77" i="24"/>
  <c r="BO77" i="24" s="1"/>
  <c r="BM51" i="24"/>
  <c r="BM34" i="24"/>
  <c r="BM380" i="24"/>
  <c r="BO380" i="24" s="1"/>
  <c r="BM364" i="24"/>
  <c r="BM474" i="24"/>
  <c r="BN474" i="24" s="1"/>
  <c r="BM405" i="24"/>
  <c r="BM369" i="24"/>
  <c r="BM336" i="24"/>
  <c r="BM485" i="24"/>
  <c r="BM411" i="24"/>
  <c r="BM341" i="24"/>
  <c r="BM330" i="24"/>
  <c r="BM523" i="24"/>
  <c r="BN523" i="24" s="1"/>
  <c r="BM507" i="24"/>
  <c r="BN507" i="24" s="1"/>
  <c r="BM491" i="24"/>
  <c r="BO491" i="24" s="1"/>
  <c r="BM480" i="24"/>
  <c r="BN480" i="24" s="1"/>
  <c r="BM469" i="24"/>
  <c r="BM463" i="24"/>
  <c r="BM447" i="24"/>
  <c r="BM431" i="24"/>
  <c r="BM399" i="24"/>
  <c r="BM348" i="24"/>
  <c r="BM299" i="24"/>
  <c r="BM267" i="24"/>
  <c r="BO267" i="24" s="1"/>
  <c r="BM70" i="24"/>
  <c r="BM59" i="24"/>
  <c r="BM425" i="24"/>
  <c r="BM419" i="24"/>
  <c r="BM393" i="24"/>
  <c r="BN393" i="24" s="1"/>
  <c r="BM376" i="24"/>
  <c r="BO376" i="24" s="1"/>
  <c r="BM325" i="24"/>
  <c r="BN325" i="24" s="1"/>
  <c r="BM293" i="24"/>
  <c r="BN293" i="24" s="1"/>
  <c r="BM256" i="24"/>
  <c r="BM88" i="24"/>
  <c r="BM65" i="24"/>
  <c r="BM479" i="24"/>
  <c r="BO479" i="24" s="1"/>
  <c r="BM524" i="24"/>
  <c r="BM519" i="24"/>
  <c r="BN519" i="24" s="1"/>
  <c r="BM508" i="24"/>
  <c r="BM503" i="24"/>
  <c r="BM492" i="24"/>
  <c r="BM464" i="24"/>
  <c r="BM459" i="24"/>
  <c r="BM448" i="24"/>
  <c r="BM443" i="24"/>
  <c r="BN443" i="24" s="1"/>
  <c r="BM413" i="24"/>
  <c r="BN413" i="24" s="1"/>
  <c r="BM387" i="24"/>
  <c r="BM332" i="24"/>
  <c r="BN332" i="24" s="1"/>
  <c r="BM99" i="24"/>
  <c r="BM470" i="24"/>
  <c r="BN470" i="24" s="1"/>
  <c r="BM407" i="24"/>
  <c r="BM382" i="24"/>
  <c r="BM366" i="24"/>
  <c r="BM360" i="24"/>
  <c r="BM307" i="24"/>
  <c r="BM275" i="24"/>
  <c r="BM251" i="24"/>
  <c r="BO251" i="24" s="1"/>
  <c r="BM48" i="24"/>
  <c r="BM365" i="24"/>
  <c r="BM354" i="24"/>
  <c r="BN354" i="24" s="1"/>
  <c r="BM471" i="24"/>
  <c r="BN471" i="24" s="1"/>
  <c r="BM401" i="24"/>
  <c r="BN401" i="24" s="1"/>
  <c r="BM349" i="24"/>
  <c r="BN349" i="24" s="1"/>
  <c r="BM338" i="24"/>
  <c r="BN338" i="24" s="1"/>
  <c r="BM301" i="24"/>
  <c r="BM269" i="24"/>
  <c r="BM240" i="24"/>
  <c r="BM100" i="24"/>
  <c r="BM78" i="24"/>
  <c r="BM31" i="24"/>
  <c r="BM427" i="24"/>
  <c r="BM395" i="24"/>
  <c r="BM415" i="24"/>
  <c r="BM389" i="24"/>
  <c r="BM372" i="24"/>
  <c r="BO372" i="24" s="1"/>
  <c r="BM356" i="24"/>
  <c r="BN356" i="24" s="1"/>
  <c r="BM333" i="24"/>
  <c r="BN333" i="24" s="1"/>
  <c r="BN515" i="24"/>
  <c r="BO515" i="24"/>
  <c r="BN499" i="24"/>
  <c r="BO499" i="24"/>
  <c r="BN483" i="24"/>
  <c r="BO483" i="24"/>
  <c r="BN463" i="24"/>
  <c r="BO463" i="24"/>
  <c r="BN455" i="24"/>
  <c r="BO455" i="24"/>
  <c r="BN447" i="24"/>
  <c r="BO447" i="24"/>
  <c r="BN439" i="24"/>
  <c r="BO439" i="24"/>
  <c r="BN495" i="24"/>
  <c r="BO495" i="24"/>
  <c r="BN479" i="24"/>
  <c r="BN459" i="24"/>
  <c r="BO459" i="24"/>
  <c r="BN435" i="24"/>
  <c r="BO435" i="24"/>
  <c r="BO507" i="24"/>
  <c r="BN491" i="24"/>
  <c r="BO519" i="24"/>
  <c r="BN511" i="24"/>
  <c r="BO511" i="24"/>
  <c r="BN503" i="24"/>
  <c r="BO503" i="24"/>
  <c r="BM518" i="24"/>
  <c r="BM510" i="24"/>
  <c r="BM27" i="24"/>
  <c r="BM521" i="24"/>
  <c r="BM513" i="24"/>
  <c r="BN513" i="24" s="1"/>
  <c r="BM505" i="24"/>
  <c r="BN505" i="24" s="1"/>
  <c r="BM497" i="24"/>
  <c r="BM486" i="24"/>
  <c r="BN486" i="24" s="1"/>
  <c r="BM484" i="24"/>
  <c r="BN484" i="24" s="1"/>
  <c r="BM473" i="24"/>
  <c r="BM468" i="24"/>
  <c r="BM461" i="24"/>
  <c r="BM453" i="24"/>
  <c r="BM445" i="24"/>
  <c r="BM437" i="24"/>
  <c r="BM379" i="24"/>
  <c r="BO379" i="24" s="1"/>
  <c r="BM359" i="24"/>
  <c r="BM351" i="24"/>
  <c r="BM343" i="24"/>
  <c r="BM335" i="24"/>
  <c r="BM327" i="24"/>
  <c r="BM319" i="24"/>
  <c r="BN319" i="24" s="1"/>
  <c r="BM311" i="24"/>
  <c r="BM303" i="24"/>
  <c r="BN303" i="24" s="1"/>
  <c r="BM295" i="24"/>
  <c r="BN295" i="24" s="1"/>
  <c r="BM287" i="24"/>
  <c r="BM279" i="24"/>
  <c r="BM271" i="24"/>
  <c r="BM262" i="24"/>
  <c r="BM259" i="24"/>
  <c r="BO259" i="24" s="1"/>
  <c r="BM246" i="24"/>
  <c r="BM243" i="24"/>
  <c r="BO243" i="24" s="1"/>
  <c r="BM190" i="24"/>
  <c r="BM188" i="24"/>
  <c r="BM166" i="24"/>
  <c r="BM162" i="24"/>
  <c r="BM108" i="24"/>
  <c r="BN108" i="24" s="1"/>
  <c r="BM92" i="24"/>
  <c r="BN92" i="24" s="1"/>
  <c r="BM87" i="24"/>
  <c r="BN87" i="24" s="1"/>
  <c r="BM80" i="24"/>
  <c r="BN80" i="24" s="1"/>
  <c r="BM61" i="24"/>
  <c r="BN61" i="24" s="1"/>
  <c r="BM53" i="24"/>
  <c r="BM47" i="24"/>
  <c r="BM43" i="24"/>
  <c r="BM36" i="24"/>
  <c r="BM28" i="24"/>
  <c r="BM502" i="24"/>
  <c r="BM458" i="24"/>
  <c r="BM450" i="24"/>
  <c r="BM522" i="24"/>
  <c r="BM520" i="24"/>
  <c r="BM514" i="24"/>
  <c r="BM512" i="24"/>
  <c r="BN512" i="24" s="1"/>
  <c r="BM506" i="24"/>
  <c r="BN506" i="24" s="1"/>
  <c r="BM504" i="24"/>
  <c r="BM498" i="24"/>
  <c r="BO498" i="24" s="1"/>
  <c r="BM496" i="24"/>
  <c r="BN496" i="24" s="1"/>
  <c r="BM489" i="24"/>
  <c r="BM477" i="24"/>
  <c r="BM472" i="24"/>
  <c r="BM462" i="24"/>
  <c r="BM460" i="24"/>
  <c r="BM454" i="24"/>
  <c r="BM452" i="24"/>
  <c r="BO452" i="24" s="1"/>
  <c r="BM446" i="24"/>
  <c r="BN446" i="24" s="1"/>
  <c r="BM444" i="24"/>
  <c r="BM438" i="24"/>
  <c r="BM436" i="24"/>
  <c r="BM381" i="24"/>
  <c r="BN381" i="24" s="1"/>
  <c r="BM373" i="24"/>
  <c r="BO373" i="24" s="1"/>
  <c r="BM361" i="24"/>
  <c r="BN361" i="24" s="1"/>
  <c r="BM353" i="24"/>
  <c r="BN353" i="24" s="1"/>
  <c r="BM345" i="24"/>
  <c r="BO345" i="24" s="1"/>
  <c r="BM337" i="24"/>
  <c r="BM329" i="24"/>
  <c r="BM321" i="24"/>
  <c r="BM313" i="24"/>
  <c r="BM305" i="24"/>
  <c r="BM297" i="24"/>
  <c r="BM289" i="24"/>
  <c r="BM281" i="24"/>
  <c r="BM273" i="24"/>
  <c r="BM264" i="24"/>
  <c r="BM248" i="24"/>
  <c r="BM174" i="24"/>
  <c r="BM172" i="24"/>
  <c r="BO172" i="24" s="1"/>
  <c r="BM109" i="24"/>
  <c r="BN109" i="24" s="1"/>
  <c r="BM105" i="24"/>
  <c r="BO105" i="24" s="1"/>
  <c r="BM98" i="24"/>
  <c r="BO98" i="24" s="1"/>
  <c r="BM94" i="24"/>
  <c r="BM86" i="24"/>
  <c r="BM82" i="24"/>
  <c r="BM74" i="24"/>
  <c r="BM68" i="24"/>
  <c r="BM63" i="24"/>
  <c r="BM55" i="24"/>
  <c r="BM46" i="24"/>
  <c r="BM42" i="24"/>
  <c r="BM38" i="24"/>
  <c r="BM30" i="24"/>
  <c r="BM494" i="24"/>
  <c r="BN494" i="24" s="1"/>
  <c r="BM442" i="24"/>
  <c r="BM66" i="24"/>
  <c r="BN66" i="24" s="1"/>
  <c r="BM517" i="24"/>
  <c r="BN517" i="24" s="1"/>
  <c r="BM509" i="24"/>
  <c r="BN509" i="24" s="1"/>
  <c r="BM501" i="24"/>
  <c r="BN501" i="24" s="1"/>
  <c r="BM493" i="24"/>
  <c r="BO493" i="24" s="1"/>
  <c r="BM488" i="24"/>
  <c r="BO487" i="24"/>
  <c r="BM481" i="24"/>
  <c r="BO481" i="24" s="1"/>
  <c r="BM476" i="24"/>
  <c r="BN476" i="24" s="1"/>
  <c r="BO475" i="24"/>
  <c r="BM465" i="24"/>
  <c r="BN465" i="24" s="1"/>
  <c r="BM457" i="24"/>
  <c r="BN457" i="24" s="1"/>
  <c r="BM449" i="24"/>
  <c r="BO449" i="24" s="1"/>
  <c r="BM441" i="24"/>
  <c r="BM363" i="24"/>
  <c r="BN363" i="24" s="1"/>
  <c r="BM355" i="24"/>
  <c r="BN355" i="24" s="1"/>
  <c r="BM347" i="24"/>
  <c r="BN347" i="24" s="1"/>
  <c r="BM339" i="24"/>
  <c r="BN339" i="24" s="1"/>
  <c r="BM331" i="24"/>
  <c r="BN331" i="24" s="1"/>
  <c r="BM254" i="24"/>
  <c r="BM238" i="24"/>
  <c r="BM194" i="24"/>
  <c r="BM110" i="24"/>
  <c r="BM101" i="24"/>
  <c r="BM97" i="24"/>
  <c r="BM93" i="24"/>
  <c r="BM89" i="24"/>
  <c r="BM85" i="24"/>
  <c r="BM76" i="24"/>
  <c r="BO76" i="24" s="1"/>
  <c r="BM71" i="24"/>
  <c r="BM67" i="24"/>
  <c r="BM64" i="24"/>
  <c r="BN64" i="24" s="1"/>
  <c r="BM57" i="24"/>
  <c r="BO57" i="24" s="1"/>
  <c r="BM49" i="24"/>
  <c r="BN49" i="24" s="1"/>
  <c r="BM45" i="24"/>
  <c r="BO45" i="24" s="1"/>
  <c r="BM41" i="24"/>
  <c r="BM29" i="24"/>
  <c r="BM184" i="24"/>
  <c r="BM168" i="24"/>
  <c r="BM102" i="24"/>
  <c r="BN102" i="24" s="1"/>
  <c r="BM72" i="24"/>
  <c r="BO72" i="24" s="1"/>
  <c r="BM32" i="24"/>
  <c r="BM266" i="24"/>
  <c r="BO266" i="24" s="1"/>
  <c r="BM258" i="24"/>
  <c r="BM250" i="24"/>
  <c r="BM242" i="24"/>
  <c r="BM180" i="24"/>
  <c r="BM164" i="24"/>
  <c r="BO164" i="24" s="1"/>
  <c r="BM104" i="24"/>
  <c r="BO104" i="24" s="1"/>
  <c r="BM84" i="24"/>
  <c r="BN84" i="24" s="1"/>
  <c r="BM40" i="24"/>
  <c r="BN40" i="24" s="1"/>
  <c r="BM241" i="24"/>
  <c r="BM192" i="24"/>
  <c r="BM176" i="24"/>
  <c r="BM90" i="24"/>
  <c r="BO90" i="24" s="1"/>
  <c r="BM50" i="24"/>
  <c r="BO50" i="24" s="1"/>
  <c r="BN520" i="24"/>
  <c r="BO520" i="24"/>
  <c r="BO501" i="24"/>
  <c r="BN493" i="24"/>
  <c r="BN488" i="24"/>
  <c r="BO488" i="24"/>
  <c r="BN481" i="24"/>
  <c r="BN449" i="24"/>
  <c r="BN441" i="24"/>
  <c r="BO441" i="24"/>
  <c r="BN28" i="24"/>
  <c r="BO28" i="24"/>
  <c r="BN524" i="24"/>
  <c r="BO524" i="24"/>
  <c r="BN518" i="24"/>
  <c r="BO518" i="24"/>
  <c r="BN516" i="24"/>
  <c r="BO516" i="24"/>
  <c r="BN510" i="24"/>
  <c r="BO510" i="24"/>
  <c r="BN508" i="24"/>
  <c r="BO508" i="24"/>
  <c r="BN502" i="24"/>
  <c r="BO502" i="24"/>
  <c r="BN492" i="24"/>
  <c r="BO492" i="24"/>
  <c r="BN485" i="24"/>
  <c r="BO485" i="24"/>
  <c r="BN469" i="24"/>
  <c r="BO469" i="24"/>
  <c r="BN464" i="24"/>
  <c r="BO464" i="24"/>
  <c r="BN458" i="24"/>
  <c r="BO458" i="24"/>
  <c r="BN450" i="24"/>
  <c r="BO450" i="24"/>
  <c r="BN448" i="24"/>
  <c r="BO448" i="24"/>
  <c r="BN442" i="24"/>
  <c r="BO442" i="24"/>
  <c r="BN440" i="24"/>
  <c r="BO440" i="24"/>
  <c r="BN433" i="24"/>
  <c r="BO433" i="24"/>
  <c r="BO102" i="24"/>
  <c r="BN72" i="24"/>
  <c r="BN32" i="24"/>
  <c r="BO32" i="24"/>
  <c r="BN521" i="24"/>
  <c r="BO521" i="24"/>
  <c r="BO505" i="24"/>
  <c r="BN497" i="24"/>
  <c r="BO497" i="24"/>
  <c r="BN473" i="24"/>
  <c r="BO473" i="24"/>
  <c r="BN468" i="24"/>
  <c r="BO468" i="24"/>
  <c r="BN461" i="24"/>
  <c r="BO461" i="24"/>
  <c r="BN453" i="24"/>
  <c r="BO453" i="24"/>
  <c r="BN445" i="24"/>
  <c r="BO445" i="24"/>
  <c r="BN437" i="24"/>
  <c r="BO437" i="24"/>
  <c r="BN522" i="24"/>
  <c r="BO522" i="24"/>
  <c r="BN514" i="24"/>
  <c r="BO514" i="24"/>
  <c r="BO506" i="24"/>
  <c r="BN504" i="24"/>
  <c r="BO504" i="24"/>
  <c r="BN498" i="24"/>
  <c r="BN489" i="24"/>
  <c r="BO489" i="24"/>
  <c r="BN477" i="24"/>
  <c r="BO477" i="24"/>
  <c r="BN472" i="24"/>
  <c r="BO472" i="24"/>
  <c r="BN462" i="24"/>
  <c r="BO462" i="24"/>
  <c r="BN460" i="24"/>
  <c r="BO460" i="24"/>
  <c r="BN454" i="24"/>
  <c r="BO454" i="24"/>
  <c r="BN452" i="24"/>
  <c r="BO446" i="24"/>
  <c r="BN444" i="24"/>
  <c r="BO444" i="24"/>
  <c r="BN438" i="24"/>
  <c r="BO438" i="24"/>
  <c r="BN436" i="24"/>
  <c r="BO436" i="24"/>
  <c r="BN90" i="24"/>
  <c r="BN50" i="24"/>
  <c r="BO382" i="24"/>
  <c r="BN382" i="24"/>
  <c r="BO110" i="24"/>
  <c r="BN110" i="24"/>
  <c r="BN100" i="24"/>
  <c r="BO100" i="24"/>
  <c r="BN86" i="24"/>
  <c r="BO86" i="24"/>
  <c r="BN78" i="24"/>
  <c r="BO78" i="24"/>
  <c r="BN70" i="24"/>
  <c r="BO70" i="24"/>
  <c r="BN68" i="24"/>
  <c r="BO68" i="24"/>
  <c r="BO66" i="24"/>
  <c r="BN62" i="24"/>
  <c r="BO62" i="24"/>
  <c r="BN60" i="24"/>
  <c r="BO60" i="24"/>
  <c r="BN56" i="24"/>
  <c r="BO56" i="24"/>
  <c r="BN52" i="24"/>
  <c r="BO52" i="24"/>
  <c r="BN38" i="24"/>
  <c r="BO38" i="24"/>
  <c r="BN36" i="24"/>
  <c r="BO36" i="24"/>
  <c r="BN30" i="24"/>
  <c r="BO30" i="24"/>
  <c r="BN96" i="24"/>
  <c r="BO96" i="24"/>
  <c r="BN74" i="24"/>
  <c r="BO74" i="24"/>
  <c r="BN58" i="24"/>
  <c r="BO58" i="24"/>
  <c r="BN54" i="24"/>
  <c r="BO54" i="24"/>
  <c r="BN48" i="24"/>
  <c r="BO48" i="24"/>
  <c r="BN46" i="24"/>
  <c r="BO46" i="24"/>
  <c r="BN42" i="24"/>
  <c r="BO42" i="24"/>
  <c r="BN34" i="24"/>
  <c r="BO34" i="24"/>
  <c r="BN26" i="24"/>
  <c r="BO26" i="24"/>
  <c r="BN432" i="24"/>
  <c r="BO432" i="24"/>
  <c r="BN430" i="24"/>
  <c r="BO430" i="24"/>
  <c r="BN428" i="24"/>
  <c r="BO428" i="24"/>
  <c r="BN426" i="24"/>
  <c r="BO426" i="24"/>
  <c r="BN424" i="24"/>
  <c r="BO424" i="24"/>
  <c r="BN422" i="24"/>
  <c r="BO422" i="24"/>
  <c r="BN420" i="24"/>
  <c r="BO420" i="24"/>
  <c r="BN418" i="24"/>
  <c r="BO418" i="24"/>
  <c r="BN416" i="24"/>
  <c r="BO416" i="24"/>
  <c r="BN414" i="24"/>
  <c r="BO414" i="24"/>
  <c r="BN412" i="24"/>
  <c r="BO412" i="24"/>
  <c r="BN410" i="24"/>
  <c r="BO410" i="24"/>
  <c r="BN408" i="24"/>
  <c r="BO408" i="24"/>
  <c r="BN406" i="24"/>
  <c r="BO406" i="24"/>
  <c r="BN404" i="24"/>
  <c r="BO404" i="24"/>
  <c r="BN402" i="24"/>
  <c r="BO402" i="24"/>
  <c r="BN400" i="24"/>
  <c r="BO400" i="24"/>
  <c r="BN398" i="24"/>
  <c r="BO398" i="24"/>
  <c r="BN396" i="24"/>
  <c r="BO396" i="24"/>
  <c r="BN394" i="24"/>
  <c r="BO394" i="24"/>
  <c r="BN392" i="24"/>
  <c r="BO392" i="24"/>
  <c r="BN390" i="24"/>
  <c r="BO390" i="24"/>
  <c r="BN388" i="24"/>
  <c r="BO388" i="24"/>
  <c r="BN386" i="24"/>
  <c r="BO386" i="24"/>
  <c r="BM385" i="24"/>
  <c r="BM383" i="24"/>
  <c r="BN379" i="24"/>
  <c r="BO370" i="24"/>
  <c r="BN370" i="24"/>
  <c r="BO369" i="24"/>
  <c r="BN369" i="24"/>
  <c r="BO244" i="24"/>
  <c r="BN244" i="24"/>
  <c r="BN94" i="24"/>
  <c r="BO94" i="24"/>
  <c r="BN76" i="24"/>
  <c r="BO374" i="24"/>
  <c r="BN374" i="24"/>
  <c r="BM371" i="24"/>
  <c r="BN367" i="24"/>
  <c r="BO367" i="24"/>
  <c r="BN365" i="24"/>
  <c r="BO365" i="24"/>
  <c r="BO361" i="24"/>
  <c r="BN359" i="24"/>
  <c r="BO359" i="24"/>
  <c r="BN351" i="24"/>
  <c r="BO351" i="24"/>
  <c r="BN343" i="24"/>
  <c r="BO343" i="24"/>
  <c r="BN341" i="24"/>
  <c r="BO341" i="24"/>
  <c r="BN337" i="24"/>
  <c r="BO337" i="24"/>
  <c r="BN335" i="24"/>
  <c r="BO335" i="24"/>
  <c r="BN329" i="24"/>
  <c r="BO329" i="24"/>
  <c r="BN327" i="24"/>
  <c r="BO327" i="24"/>
  <c r="BN321" i="24"/>
  <c r="BO321" i="24"/>
  <c r="BN317" i="24"/>
  <c r="BO317" i="24"/>
  <c r="BO315" i="24"/>
  <c r="BN313" i="24"/>
  <c r="BO313" i="24"/>
  <c r="BN311" i="24"/>
  <c r="BO311" i="24"/>
  <c r="BN309" i="24"/>
  <c r="BO309" i="24"/>
  <c r="BN307" i="24"/>
  <c r="BO307" i="24"/>
  <c r="BN305" i="24"/>
  <c r="BO305" i="24"/>
  <c r="BN301" i="24"/>
  <c r="BO301" i="24"/>
  <c r="BN299" i="24"/>
  <c r="BO299" i="24"/>
  <c r="BN297" i="24"/>
  <c r="BO297" i="24"/>
  <c r="BO295" i="24"/>
  <c r="BN289" i="24"/>
  <c r="BO289" i="24"/>
  <c r="BN287" i="24"/>
  <c r="BO287" i="24"/>
  <c r="BN285" i="24"/>
  <c r="BO285" i="24"/>
  <c r="BN281" i="24"/>
  <c r="BO281" i="24"/>
  <c r="BN279" i="24"/>
  <c r="BO279" i="24"/>
  <c r="BN277" i="24"/>
  <c r="BO277" i="24"/>
  <c r="BN275" i="24"/>
  <c r="BO275" i="24"/>
  <c r="BN273" i="24"/>
  <c r="BO273" i="24"/>
  <c r="BN271" i="24"/>
  <c r="BO271" i="24"/>
  <c r="BN269" i="24"/>
  <c r="BO269" i="24"/>
  <c r="BN266" i="24"/>
  <c r="BO174" i="24"/>
  <c r="BN174" i="24"/>
  <c r="BM169" i="24"/>
  <c r="BO381" i="24"/>
  <c r="BO260" i="24"/>
  <c r="BN260" i="24"/>
  <c r="BO241" i="24"/>
  <c r="BN241" i="24"/>
  <c r="BN106" i="24"/>
  <c r="BO106" i="24"/>
  <c r="BN88" i="24"/>
  <c r="BO88" i="24"/>
  <c r="BN82" i="24"/>
  <c r="BO82" i="24"/>
  <c r="BO490" i="24"/>
  <c r="BO482" i="24"/>
  <c r="BO474" i="24"/>
  <c r="BO470" i="24"/>
  <c r="BO466" i="24"/>
  <c r="BN431" i="24"/>
  <c r="BO431" i="24"/>
  <c r="BN429" i="24"/>
  <c r="BO429" i="24"/>
  <c r="BN427" i="24"/>
  <c r="BO427" i="24"/>
  <c r="BN425" i="24"/>
  <c r="BO425" i="24"/>
  <c r="BN423" i="24"/>
  <c r="BO423" i="24"/>
  <c r="BN421" i="24"/>
  <c r="BO421" i="24"/>
  <c r="BN419" i="24"/>
  <c r="BO419" i="24"/>
  <c r="BN417" i="24"/>
  <c r="BO417" i="24"/>
  <c r="BN415" i="24"/>
  <c r="BO415" i="24"/>
  <c r="BN411" i="24"/>
  <c r="BO411" i="24"/>
  <c r="BN409" i="24"/>
  <c r="BO409" i="24"/>
  <c r="BN407" i="24"/>
  <c r="BO407" i="24"/>
  <c r="BN405" i="24"/>
  <c r="BO405" i="24"/>
  <c r="BN403" i="24"/>
  <c r="BO403" i="24"/>
  <c r="BN399" i="24"/>
  <c r="BO399" i="24"/>
  <c r="BN397" i="24"/>
  <c r="BO397" i="24"/>
  <c r="BN395" i="24"/>
  <c r="BO395" i="24"/>
  <c r="BN391" i="24"/>
  <c r="BO391" i="24"/>
  <c r="BN389" i="24"/>
  <c r="BO389" i="24"/>
  <c r="BN387" i="24"/>
  <c r="BO387" i="24"/>
  <c r="BO378" i="24"/>
  <c r="BN378" i="24"/>
  <c r="BO377" i="24"/>
  <c r="BN377" i="24"/>
  <c r="BM375" i="24"/>
  <c r="BM257" i="24"/>
  <c r="BO250" i="24"/>
  <c r="BN250" i="24"/>
  <c r="BN384" i="24"/>
  <c r="BN380" i="24"/>
  <c r="BN372" i="24"/>
  <c r="BN368" i="24"/>
  <c r="BO264" i="24"/>
  <c r="BN264" i="24"/>
  <c r="BM261" i="24"/>
  <c r="BO254" i="24"/>
  <c r="BN254" i="24"/>
  <c r="BO248" i="24"/>
  <c r="BN248" i="24"/>
  <c r="BM245" i="24"/>
  <c r="BO238" i="24"/>
  <c r="BN238" i="24"/>
  <c r="BO182" i="24"/>
  <c r="BN182" i="24"/>
  <c r="BM177" i="24"/>
  <c r="BN366" i="24"/>
  <c r="BO366" i="24"/>
  <c r="BN364" i="24"/>
  <c r="BO364" i="24"/>
  <c r="BN362" i="24"/>
  <c r="BO362" i="24"/>
  <c r="BN360" i="24"/>
  <c r="BO360" i="24"/>
  <c r="BN358" i="24"/>
  <c r="BO358" i="24"/>
  <c r="BN352" i="24"/>
  <c r="BO352" i="24"/>
  <c r="BN350" i="24"/>
  <c r="BO350" i="24"/>
  <c r="BN348" i="24"/>
  <c r="BO348" i="24"/>
  <c r="BN346" i="24"/>
  <c r="BO346" i="24"/>
  <c r="BN344" i="24"/>
  <c r="BO344" i="24"/>
  <c r="BN342" i="24"/>
  <c r="BO342" i="24"/>
  <c r="BN340" i="24"/>
  <c r="BO340" i="24"/>
  <c r="BN336" i="24"/>
  <c r="BO336" i="24"/>
  <c r="BN334" i="24"/>
  <c r="BO334" i="24"/>
  <c r="BN330" i="24"/>
  <c r="BO330" i="24"/>
  <c r="BN328" i="24"/>
  <c r="BO328" i="24"/>
  <c r="BN326" i="24"/>
  <c r="BO326" i="24"/>
  <c r="BN324" i="24"/>
  <c r="BO324" i="24"/>
  <c r="BN322" i="24"/>
  <c r="BO322" i="24"/>
  <c r="BN320" i="24"/>
  <c r="BO320" i="24"/>
  <c r="BN318" i="24"/>
  <c r="BO318" i="24"/>
  <c r="BN316" i="24"/>
  <c r="BO316" i="24"/>
  <c r="BN314" i="24"/>
  <c r="BO314" i="24"/>
  <c r="BN312" i="24"/>
  <c r="BO312" i="24"/>
  <c r="BN310" i="24"/>
  <c r="BO310" i="24"/>
  <c r="BN308" i="24"/>
  <c r="BO308" i="24"/>
  <c r="BN306" i="24"/>
  <c r="BO306" i="24"/>
  <c r="BN304" i="24"/>
  <c r="BO304" i="24"/>
  <c r="BN302" i="24"/>
  <c r="BO302" i="24"/>
  <c r="BN300" i="24"/>
  <c r="BO300" i="24"/>
  <c r="BN298" i="24"/>
  <c r="BO298" i="24"/>
  <c r="BN296" i="24"/>
  <c r="BO296" i="24"/>
  <c r="BN294" i="24"/>
  <c r="BO294" i="24"/>
  <c r="BN292" i="24"/>
  <c r="BO292" i="24"/>
  <c r="BN290" i="24"/>
  <c r="BO290" i="24"/>
  <c r="BN288" i="24"/>
  <c r="BO288" i="24"/>
  <c r="BN286" i="24"/>
  <c r="BO286" i="24"/>
  <c r="BN284" i="24"/>
  <c r="BO284" i="24"/>
  <c r="BN282" i="24"/>
  <c r="BO282" i="24"/>
  <c r="BN280" i="24"/>
  <c r="BO280" i="24"/>
  <c r="BN278" i="24"/>
  <c r="BO278" i="24"/>
  <c r="BN276" i="24"/>
  <c r="BO276" i="24"/>
  <c r="BN274" i="24"/>
  <c r="BO274" i="24"/>
  <c r="BN272" i="24"/>
  <c r="BO272" i="24"/>
  <c r="BN270" i="24"/>
  <c r="BO270" i="24"/>
  <c r="BN268" i="24"/>
  <c r="BO268" i="24"/>
  <c r="BM265" i="24"/>
  <c r="BO258" i="24"/>
  <c r="BN258" i="24"/>
  <c r="BO252" i="24"/>
  <c r="BN252" i="24"/>
  <c r="BM249" i="24"/>
  <c r="BO242" i="24"/>
  <c r="BN242" i="24"/>
  <c r="BO190" i="24"/>
  <c r="BN190" i="24"/>
  <c r="BM185" i="24"/>
  <c r="BO262" i="24"/>
  <c r="BN262" i="24"/>
  <c r="BO256" i="24"/>
  <c r="BN256" i="24"/>
  <c r="BM253" i="24"/>
  <c r="BO246" i="24"/>
  <c r="BN246" i="24"/>
  <c r="BO240" i="24"/>
  <c r="BN240" i="24"/>
  <c r="BM193" i="24"/>
  <c r="BO166" i="24"/>
  <c r="BN166" i="24"/>
  <c r="BM236" i="24"/>
  <c r="BM234" i="24"/>
  <c r="BM232" i="24"/>
  <c r="BM230" i="24"/>
  <c r="BM228" i="24"/>
  <c r="BM226" i="24"/>
  <c r="BM224" i="24"/>
  <c r="BM222" i="24"/>
  <c r="BM220" i="24"/>
  <c r="BM218" i="24"/>
  <c r="BM216" i="24"/>
  <c r="BM214" i="24"/>
  <c r="BM212" i="24"/>
  <c r="BM210" i="24"/>
  <c r="BM208" i="24"/>
  <c r="BM206" i="24"/>
  <c r="BM204" i="24"/>
  <c r="BM202" i="24"/>
  <c r="BM200" i="24"/>
  <c r="BM198" i="24"/>
  <c r="BM196" i="24"/>
  <c r="BM191" i="24"/>
  <c r="BO188" i="24"/>
  <c r="BN188" i="24"/>
  <c r="BM183" i="24"/>
  <c r="BO180" i="24"/>
  <c r="BN180" i="24"/>
  <c r="BM175" i="24"/>
  <c r="BM167" i="24"/>
  <c r="BN267" i="24"/>
  <c r="BN263" i="24"/>
  <c r="BN259" i="24"/>
  <c r="BN255" i="24"/>
  <c r="BN251" i="24"/>
  <c r="BN247" i="24"/>
  <c r="BN243" i="24"/>
  <c r="BN239" i="24"/>
  <c r="BO194" i="24"/>
  <c r="BN194" i="24"/>
  <c r="BM189" i="24"/>
  <c r="BO186" i="24"/>
  <c r="BN186" i="24"/>
  <c r="BM181" i="24"/>
  <c r="BO178" i="24"/>
  <c r="BN178" i="24"/>
  <c r="BM173" i="24"/>
  <c r="BO170" i="24"/>
  <c r="BN170" i="24"/>
  <c r="BM165" i="24"/>
  <c r="BO162" i="24"/>
  <c r="BN162" i="24"/>
  <c r="BM237" i="24"/>
  <c r="BM235" i="24"/>
  <c r="BM233" i="24"/>
  <c r="BM231" i="24"/>
  <c r="BM229" i="24"/>
  <c r="BM227" i="24"/>
  <c r="BM225" i="24"/>
  <c r="BM223" i="24"/>
  <c r="BM221" i="24"/>
  <c r="BM219" i="24"/>
  <c r="BM217" i="24"/>
  <c r="BM215" i="24"/>
  <c r="BM213" i="24"/>
  <c r="BM211" i="24"/>
  <c r="BM209" i="24"/>
  <c r="BM207" i="24"/>
  <c r="BM205" i="24"/>
  <c r="BM203" i="24"/>
  <c r="BM201" i="24"/>
  <c r="BM199" i="24"/>
  <c r="BM197" i="24"/>
  <c r="BM195" i="24"/>
  <c r="BO192" i="24"/>
  <c r="BN192" i="24"/>
  <c r="BM187" i="24"/>
  <c r="BO184" i="24"/>
  <c r="BN184" i="24"/>
  <c r="BM179" i="24"/>
  <c r="BO176" i="24"/>
  <c r="BN176" i="24"/>
  <c r="BM171" i="24"/>
  <c r="BO168" i="24"/>
  <c r="BN168" i="24"/>
  <c r="BM163" i="24"/>
  <c r="BM161" i="24"/>
  <c r="BM159" i="24"/>
  <c r="BM157" i="24"/>
  <c r="BM155" i="24"/>
  <c r="BM153" i="24"/>
  <c r="BM151" i="24"/>
  <c r="BM149" i="24"/>
  <c r="BM147" i="24"/>
  <c r="BM145" i="24"/>
  <c r="BM143" i="24"/>
  <c r="BM141" i="24"/>
  <c r="BM139" i="24"/>
  <c r="BM137" i="24"/>
  <c r="BM135" i="24"/>
  <c r="BM133" i="24"/>
  <c r="BM131" i="24"/>
  <c r="BM129" i="24"/>
  <c r="BM127" i="24"/>
  <c r="BM125" i="24"/>
  <c r="BM123" i="24"/>
  <c r="BM121" i="24"/>
  <c r="BM119" i="24"/>
  <c r="BM117" i="24"/>
  <c r="BM115" i="24"/>
  <c r="BM113" i="24"/>
  <c r="BM111" i="24"/>
  <c r="BN107" i="24"/>
  <c r="BO107" i="24"/>
  <c r="BN103" i="24"/>
  <c r="BO103" i="24"/>
  <c r="BN101" i="24"/>
  <c r="BO101" i="24"/>
  <c r="BN99" i="24"/>
  <c r="BO99" i="24"/>
  <c r="BN97" i="24"/>
  <c r="BO97" i="24"/>
  <c r="BN95" i="24"/>
  <c r="BO95" i="24"/>
  <c r="BN93" i="24"/>
  <c r="BO93" i="24"/>
  <c r="BN91" i="24"/>
  <c r="BO91" i="24"/>
  <c r="BM160" i="24"/>
  <c r="BM158" i="24"/>
  <c r="BM156" i="24"/>
  <c r="BM154" i="24"/>
  <c r="BM152" i="24"/>
  <c r="BM150" i="24"/>
  <c r="BM148" i="24"/>
  <c r="BM146" i="24"/>
  <c r="BM144" i="24"/>
  <c r="BM142" i="24"/>
  <c r="BM140" i="24"/>
  <c r="BM138" i="24"/>
  <c r="BM136" i="24"/>
  <c r="BM134" i="24"/>
  <c r="BM132" i="24"/>
  <c r="BM130" i="24"/>
  <c r="BM128" i="24"/>
  <c r="BM126" i="24"/>
  <c r="BM124" i="24"/>
  <c r="BM122" i="24"/>
  <c r="BM120" i="24"/>
  <c r="BM118" i="24"/>
  <c r="BM116" i="24"/>
  <c r="BM114" i="24"/>
  <c r="BM112" i="24"/>
  <c r="BN89" i="24"/>
  <c r="BO89" i="24"/>
  <c r="BN85" i="24"/>
  <c r="BO85" i="24"/>
  <c r="BN83" i="24"/>
  <c r="BO83" i="24"/>
  <c r="BN81" i="24"/>
  <c r="BO81" i="24"/>
  <c r="BN79" i="24"/>
  <c r="BO79" i="24"/>
  <c r="BN75" i="24"/>
  <c r="BO75" i="24"/>
  <c r="BN73" i="24"/>
  <c r="BO73" i="24"/>
  <c r="BN71" i="24"/>
  <c r="BO71" i="24"/>
  <c r="BN69" i="24"/>
  <c r="BO69" i="24"/>
  <c r="BN67" i="24"/>
  <c r="BO67" i="24"/>
  <c r="BN65" i="24"/>
  <c r="BO65" i="24"/>
  <c r="BN63" i="24"/>
  <c r="BO63" i="24"/>
  <c r="BN59" i="24"/>
  <c r="BO59" i="24"/>
  <c r="BN55" i="24"/>
  <c r="BO55" i="24"/>
  <c r="BN53" i="24"/>
  <c r="BO53" i="24"/>
  <c r="BN51" i="24"/>
  <c r="BO51" i="24"/>
  <c r="BO49" i="24"/>
  <c r="BN47" i="24"/>
  <c r="BO47" i="24"/>
  <c r="BN43" i="24"/>
  <c r="BO43" i="24"/>
  <c r="BN41" i="24"/>
  <c r="BO41" i="24"/>
  <c r="BN39" i="24"/>
  <c r="BO39" i="24"/>
  <c r="BN37" i="24"/>
  <c r="BO37" i="24"/>
  <c r="BN35" i="24"/>
  <c r="BO35" i="24"/>
  <c r="BN33" i="24"/>
  <c r="BO33" i="24"/>
  <c r="BN31" i="24"/>
  <c r="BO31" i="24"/>
  <c r="BN29" i="24"/>
  <c r="BO29" i="24"/>
  <c r="BN27" i="24"/>
  <c r="BO27" i="24"/>
  <c r="BN345" i="24" l="1"/>
  <c r="BO283" i="24"/>
  <c r="BO331" i="24"/>
  <c r="BO347" i="24"/>
  <c r="BO363" i="24"/>
  <c r="BN98" i="24"/>
  <c r="BO513" i="24"/>
  <c r="BO494" i="24"/>
  <c r="BN376" i="24"/>
  <c r="BO108" i="24"/>
  <c r="BO512" i="24"/>
  <c r="BO509" i="24"/>
  <c r="BN105" i="24"/>
  <c r="BO109" i="24"/>
  <c r="BO393" i="24"/>
  <c r="BO333" i="24"/>
  <c r="BO349" i="24"/>
  <c r="BO44" i="24"/>
  <c r="BO456" i="24"/>
  <c r="BO500" i="24"/>
  <c r="BO64" i="24"/>
  <c r="BO92" i="24"/>
  <c r="BO517" i="24"/>
  <c r="BO443" i="24"/>
  <c r="BO523" i="24"/>
  <c r="BO338" i="24"/>
  <c r="BO354" i="24"/>
  <c r="BO303" i="24"/>
  <c r="BO319" i="24"/>
  <c r="BO451" i="24"/>
  <c r="BO332" i="24"/>
  <c r="BO87" i="24"/>
  <c r="BO356" i="24"/>
  <c r="BO413" i="24"/>
  <c r="BO353" i="24"/>
  <c r="BO80" i="24"/>
  <c r="BN373" i="24"/>
  <c r="BO40" i="24"/>
  <c r="BO471" i="24"/>
  <c r="BN164" i="24"/>
  <c r="BO291" i="24"/>
  <c r="BO323" i="24"/>
  <c r="BO339" i="24"/>
  <c r="BO355" i="24"/>
  <c r="BO484" i="24"/>
  <c r="BO457" i="24"/>
  <c r="BN57" i="24"/>
  <c r="BO496" i="24"/>
  <c r="BO84" i="24"/>
  <c r="BO465" i="24"/>
  <c r="BO467" i="24"/>
  <c r="BO61" i="24"/>
  <c r="BN172" i="24"/>
  <c r="BN45" i="24"/>
  <c r="BN77" i="24"/>
  <c r="BO401" i="24"/>
  <c r="BO434" i="24"/>
  <c r="BO293" i="24"/>
  <c r="BO325" i="24"/>
  <c r="BO357" i="24"/>
  <c r="BO486" i="24"/>
  <c r="BO480" i="24"/>
  <c r="BO478" i="24"/>
  <c r="BN104" i="24"/>
  <c r="BO476" i="24"/>
  <c r="BO122" i="24"/>
  <c r="BN122" i="24"/>
  <c r="BO154" i="24"/>
  <c r="BN154" i="24"/>
  <c r="BO124" i="24"/>
  <c r="BN124" i="24"/>
  <c r="BO148" i="24"/>
  <c r="BN148" i="24"/>
  <c r="BO137" i="24"/>
  <c r="BN137" i="24"/>
  <c r="BO161" i="24"/>
  <c r="BN161" i="24"/>
  <c r="BO118" i="24"/>
  <c r="BN118" i="24"/>
  <c r="BO126" i="24"/>
  <c r="BN126" i="24"/>
  <c r="BO134" i="24"/>
  <c r="BN134" i="24"/>
  <c r="BO142" i="24"/>
  <c r="BN142" i="24"/>
  <c r="BO150" i="24"/>
  <c r="BN150" i="24"/>
  <c r="BO158" i="24"/>
  <c r="BN158" i="24"/>
  <c r="BO115" i="24"/>
  <c r="BN115" i="24"/>
  <c r="BO123" i="24"/>
  <c r="BN123" i="24"/>
  <c r="BO131" i="24"/>
  <c r="BN131" i="24"/>
  <c r="BO139" i="24"/>
  <c r="BN139" i="24"/>
  <c r="BO147" i="24"/>
  <c r="BN147" i="24"/>
  <c r="BO155" i="24"/>
  <c r="BN155" i="24"/>
  <c r="BO163" i="24"/>
  <c r="BN163" i="24"/>
  <c r="BO195" i="24"/>
  <c r="BN195" i="24"/>
  <c r="BO203" i="24"/>
  <c r="BN203" i="24"/>
  <c r="BO211" i="24"/>
  <c r="BN211" i="24"/>
  <c r="BO219" i="24"/>
  <c r="BN219" i="24"/>
  <c r="BO227" i="24"/>
  <c r="BN227" i="24"/>
  <c r="BO235" i="24"/>
  <c r="BN235" i="24"/>
  <c r="BO165" i="24"/>
  <c r="BN165" i="24"/>
  <c r="BO183" i="24"/>
  <c r="BN183" i="24"/>
  <c r="BO196" i="24"/>
  <c r="BN196" i="24"/>
  <c r="BO204" i="24"/>
  <c r="BN204" i="24"/>
  <c r="BO212" i="24"/>
  <c r="BN212" i="24"/>
  <c r="BO220" i="24"/>
  <c r="BN220" i="24"/>
  <c r="BO228" i="24"/>
  <c r="BN228" i="24"/>
  <c r="BO236" i="24"/>
  <c r="BN236" i="24"/>
  <c r="BO253" i="24"/>
  <c r="BN253" i="24"/>
  <c r="BO177" i="24"/>
  <c r="BN177" i="24"/>
  <c r="BO257" i="24"/>
  <c r="BN257" i="24"/>
  <c r="BO371" i="24"/>
  <c r="BN371" i="24"/>
  <c r="BO383" i="24"/>
  <c r="BN383" i="24"/>
  <c r="BO114" i="24"/>
  <c r="BN114" i="24"/>
  <c r="BO138" i="24"/>
  <c r="BN138" i="24"/>
  <c r="BO132" i="24"/>
  <c r="BN132" i="24"/>
  <c r="BO156" i="24"/>
  <c r="BN156" i="24"/>
  <c r="BO113" i="24"/>
  <c r="BN113" i="24"/>
  <c r="BO129" i="24"/>
  <c r="BN129" i="24"/>
  <c r="BO153" i="24"/>
  <c r="BN153" i="24"/>
  <c r="BO112" i="24"/>
  <c r="BN112" i="24"/>
  <c r="BO120" i="24"/>
  <c r="BN120" i="24"/>
  <c r="BO128" i="24"/>
  <c r="BN128" i="24"/>
  <c r="BO136" i="24"/>
  <c r="BN136" i="24"/>
  <c r="BO144" i="24"/>
  <c r="BN144" i="24"/>
  <c r="BO152" i="24"/>
  <c r="BN152" i="24"/>
  <c r="BO160" i="24"/>
  <c r="BN160" i="24"/>
  <c r="BO117" i="24"/>
  <c r="BN117" i="24"/>
  <c r="BO125" i="24"/>
  <c r="BN125" i="24"/>
  <c r="BO133" i="24"/>
  <c r="BN133" i="24"/>
  <c r="BO141" i="24"/>
  <c r="BN141" i="24"/>
  <c r="BO149" i="24"/>
  <c r="BN149" i="24"/>
  <c r="BO157" i="24"/>
  <c r="BN157" i="24"/>
  <c r="BO187" i="24"/>
  <c r="BN187" i="24"/>
  <c r="BO197" i="24"/>
  <c r="BN197" i="24"/>
  <c r="BO205" i="24"/>
  <c r="BN205" i="24"/>
  <c r="BO213" i="24"/>
  <c r="BN213" i="24"/>
  <c r="BO221" i="24"/>
  <c r="BN221" i="24"/>
  <c r="BO229" i="24"/>
  <c r="BN229" i="24"/>
  <c r="BO237" i="24"/>
  <c r="BN237" i="24"/>
  <c r="BO189" i="24"/>
  <c r="BN189" i="24"/>
  <c r="BO175" i="24"/>
  <c r="BN175" i="24"/>
  <c r="BO198" i="24"/>
  <c r="BN198" i="24"/>
  <c r="BO206" i="24"/>
  <c r="BN206" i="24"/>
  <c r="BO214" i="24"/>
  <c r="BN214" i="24"/>
  <c r="BO222" i="24"/>
  <c r="BN222" i="24"/>
  <c r="BO230" i="24"/>
  <c r="BN230" i="24"/>
  <c r="BO185" i="24"/>
  <c r="BN185" i="24"/>
  <c r="BO245" i="24"/>
  <c r="BN245" i="24"/>
  <c r="BO375" i="24"/>
  <c r="BN375" i="24"/>
  <c r="BO385" i="24"/>
  <c r="BN385" i="24"/>
  <c r="BO130" i="24"/>
  <c r="BN130" i="24"/>
  <c r="BO111" i="24"/>
  <c r="BN111" i="24"/>
  <c r="BO119" i="24"/>
  <c r="BN119" i="24"/>
  <c r="BO127" i="24"/>
  <c r="BN127" i="24"/>
  <c r="BO135" i="24"/>
  <c r="BN135" i="24"/>
  <c r="BO143" i="24"/>
  <c r="BN143" i="24"/>
  <c r="BO151" i="24"/>
  <c r="BN151" i="24"/>
  <c r="BO159" i="24"/>
  <c r="BN159" i="24"/>
  <c r="BO179" i="24"/>
  <c r="BN179" i="24"/>
  <c r="BO199" i="24"/>
  <c r="BN199" i="24"/>
  <c r="BO207" i="24"/>
  <c r="BN207" i="24"/>
  <c r="BO215" i="24"/>
  <c r="BN215" i="24"/>
  <c r="BO223" i="24"/>
  <c r="BN223" i="24"/>
  <c r="BO231" i="24"/>
  <c r="BN231" i="24"/>
  <c r="BO181" i="24"/>
  <c r="BN181" i="24"/>
  <c r="BO167" i="24"/>
  <c r="BN167" i="24"/>
  <c r="BO200" i="24"/>
  <c r="BN200" i="24"/>
  <c r="BO208" i="24"/>
  <c r="BN208" i="24"/>
  <c r="BO216" i="24"/>
  <c r="BN216" i="24"/>
  <c r="BO224" i="24"/>
  <c r="BN224" i="24"/>
  <c r="BO232" i="24"/>
  <c r="BN232" i="24"/>
  <c r="BO249" i="24"/>
  <c r="BN249" i="24"/>
  <c r="BO261" i="24"/>
  <c r="BN261" i="24"/>
  <c r="BO146" i="24"/>
  <c r="BN146" i="24"/>
  <c r="BO116" i="24"/>
  <c r="BN116" i="24"/>
  <c r="BO140" i="24"/>
  <c r="BN140" i="24"/>
  <c r="BO121" i="24"/>
  <c r="BN121" i="24"/>
  <c r="BO145" i="24"/>
  <c r="BN145" i="24"/>
  <c r="BO171" i="24"/>
  <c r="BN171" i="24"/>
  <c r="BO201" i="24"/>
  <c r="BN201" i="24"/>
  <c r="BO209" i="24"/>
  <c r="BN209" i="24"/>
  <c r="BO217" i="24"/>
  <c r="BN217" i="24"/>
  <c r="BO225" i="24"/>
  <c r="BN225" i="24"/>
  <c r="BO233" i="24"/>
  <c r="BN233" i="24"/>
  <c r="BO173" i="24"/>
  <c r="BN173" i="24"/>
  <c r="BO191" i="24"/>
  <c r="BN191" i="24"/>
  <c r="BO202" i="24"/>
  <c r="BN202" i="24"/>
  <c r="BO210" i="24"/>
  <c r="BN210" i="24"/>
  <c r="BO218" i="24"/>
  <c r="BN218" i="24"/>
  <c r="BO226" i="24"/>
  <c r="BN226" i="24"/>
  <c r="BO234" i="24"/>
  <c r="BN234" i="24"/>
  <c r="BO193" i="24"/>
  <c r="BN193" i="24"/>
  <c r="BO265" i="24"/>
  <c r="BN265" i="24"/>
  <c r="BO169" i="24"/>
  <c r="BN169" i="24"/>
  <c r="BP25" i="24" l="1"/>
  <c r="BP24" i="24" s="1"/>
  <c r="C172" i="8" s="1"/>
  <c r="AZ25" i="24"/>
  <c r="AZ24" i="24" s="1"/>
  <c r="AY25" i="24"/>
  <c r="AY24" i="24" s="1"/>
  <c r="AX25" i="24"/>
  <c r="AX24" i="24" s="1"/>
  <c r="AW25" i="24"/>
  <c r="AW24" i="24" s="1"/>
  <c r="AV25" i="24"/>
  <c r="AV24" i="24" s="1"/>
  <c r="B18" i="24" l="1"/>
  <c r="BQ25" i="24"/>
  <c r="BQ24" i="24" s="1"/>
  <c r="AQ26" i="24" l="1"/>
  <c r="AR26" i="24"/>
  <c r="AS26" i="24"/>
  <c r="AT26" i="24"/>
  <c r="AQ27" i="24"/>
  <c r="AR27" i="24"/>
  <c r="AS27" i="24"/>
  <c r="AT27" i="24"/>
  <c r="AQ28" i="24"/>
  <c r="AR28" i="24"/>
  <c r="AS28" i="24"/>
  <c r="AT28" i="24"/>
  <c r="AQ29" i="24"/>
  <c r="AR29" i="24"/>
  <c r="AS29" i="24"/>
  <c r="AT29" i="24"/>
  <c r="AQ30" i="24"/>
  <c r="AR30" i="24"/>
  <c r="AS30" i="24"/>
  <c r="AT30" i="24"/>
  <c r="AQ31" i="24"/>
  <c r="AR31" i="24"/>
  <c r="AS31" i="24"/>
  <c r="AT31" i="24"/>
  <c r="AQ32" i="24"/>
  <c r="AR32" i="24"/>
  <c r="AS32" i="24"/>
  <c r="AT32" i="24"/>
  <c r="AQ33" i="24"/>
  <c r="AR33" i="24"/>
  <c r="AS33" i="24"/>
  <c r="AT33" i="24"/>
  <c r="AQ34" i="24"/>
  <c r="AR34" i="24"/>
  <c r="AS34" i="24"/>
  <c r="AT34" i="24"/>
  <c r="AQ35" i="24"/>
  <c r="AR35" i="24"/>
  <c r="AS35" i="24"/>
  <c r="AT35" i="24"/>
  <c r="AQ36" i="24"/>
  <c r="AR36" i="24"/>
  <c r="AS36" i="24"/>
  <c r="AT36" i="24"/>
  <c r="AQ37" i="24"/>
  <c r="AR37" i="24"/>
  <c r="AS37" i="24"/>
  <c r="AT37" i="24"/>
  <c r="AQ38" i="24"/>
  <c r="AR38" i="24"/>
  <c r="AS38" i="24"/>
  <c r="AT38" i="24"/>
  <c r="AQ39" i="24"/>
  <c r="AR39" i="24"/>
  <c r="AS39" i="24"/>
  <c r="AT39" i="24"/>
  <c r="AQ40" i="24"/>
  <c r="AR40" i="24"/>
  <c r="AS40" i="24"/>
  <c r="AT40" i="24"/>
  <c r="AQ41" i="24"/>
  <c r="AR41" i="24"/>
  <c r="AS41" i="24"/>
  <c r="AT41" i="24"/>
  <c r="AQ42" i="24"/>
  <c r="AR42" i="24"/>
  <c r="AS42" i="24"/>
  <c r="AT42" i="24"/>
  <c r="AQ43" i="24"/>
  <c r="AR43" i="24"/>
  <c r="AS43" i="24"/>
  <c r="AT43" i="24"/>
  <c r="AQ44" i="24"/>
  <c r="AR44" i="24"/>
  <c r="AS44" i="24"/>
  <c r="AT44" i="24"/>
  <c r="AQ45" i="24"/>
  <c r="AR45" i="24"/>
  <c r="AS45" i="24"/>
  <c r="AT45" i="24"/>
  <c r="AQ46" i="24"/>
  <c r="AR46" i="24"/>
  <c r="AS46" i="24"/>
  <c r="AT46" i="24"/>
  <c r="AQ47" i="24"/>
  <c r="AR47" i="24"/>
  <c r="AS47" i="24"/>
  <c r="AT47" i="24"/>
  <c r="AQ48" i="24"/>
  <c r="AR48" i="24"/>
  <c r="AS48" i="24"/>
  <c r="AT48" i="24"/>
  <c r="AQ49" i="24"/>
  <c r="AR49" i="24"/>
  <c r="AS49" i="24"/>
  <c r="AT49" i="24"/>
  <c r="AQ50" i="24"/>
  <c r="AR50" i="24"/>
  <c r="AS50" i="24"/>
  <c r="AT50" i="24"/>
  <c r="AQ51" i="24"/>
  <c r="AR51" i="24"/>
  <c r="AS51" i="24"/>
  <c r="AT51" i="24"/>
  <c r="AQ52" i="24"/>
  <c r="AR52" i="24"/>
  <c r="AS52" i="24"/>
  <c r="AT52" i="24"/>
  <c r="AQ53" i="24"/>
  <c r="AR53" i="24"/>
  <c r="AS53" i="24"/>
  <c r="AT53" i="24"/>
  <c r="AQ54" i="24"/>
  <c r="AR54" i="24"/>
  <c r="AS54" i="24"/>
  <c r="AT54" i="24"/>
  <c r="AQ55" i="24"/>
  <c r="AR55" i="24"/>
  <c r="AS55" i="24"/>
  <c r="AT55" i="24"/>
  <c r="AQ56" i="24"/>
  <c r="AR56" i="24"/>
  <c r="AS56" i="24"/>
  <c r="AT56" i="24"/>
  <c r="AQ57" i="24"/>
  <c r="AR57" i="24"/>
  <c r="AS57" i="24"/>
  <c r="AT57" i="24"/>
  <c r="AQ58" i="24"/>
  <c r="AR58" i="24"/>
  <c r="AS58" i="24"/>
  <c r="AT58" i="24"/>
  <c r="AQ59" i="24"/>
  <c r="AR59" i="24"/>
  <c r="AS59" i="24"/>
  <c r="AT59" i="24"/>
  <c r="AQ60" i="24"/>
  <c r="AR60" i="24"/>
  <c r="AS60" i="24"/>
  <c r="AT60" i="24"/>
  <c r="AQ61" i="24"/>
  <c r="AR61" i="24"/>
  <c r="AS61" i="24"/>
  <c r="AT61" i="24"/>
  <c r="AQ62" i="24"/>
  <c r="AR62" i="24"/>
  <c r="AS62" i="24"/>
  <c r="AT62" i="24"/>
  <c r="AQ63" i="24"/>
  <c r="AR63" i="24"/>
  <c r="AS63" i="24"/>
  <c r="AT63" i="24"/>
  <c r="AQ64" i="24"/>
  <c r="AR64" i="24"/>
  <c r="AS64" i="24"/>
  <c r="AT64" i="24"/>
  <c r="AQ65" i="24"/>
  <c r="AR65" i="24"/>
  <c r="AS65" i="24"/>
  <c r="AT65" i="24"/>
  <c r="AQ66" i="24"/>
  <c r="AR66" i="24"/>
  <c r="AS66" i="24"/>
  <c r="AT66" i="24"/>
  <c r="AQ67" i="24"/>
  <c r="AR67" i="24"/>
  <c r="AS67" i="24"/>
  <c r="AT67" i="24"/>
  <c r="AQ68" i="24"/>
  <c r="AR68" i="24"/>
  <c r="AS68" i="24"/>
  <c r="AT68" i="24"/>
  <c r="AQ69" i="24"/>
  <c r="AR69" i="24"/>
  <c r="AS69" i="24"/>
  <c r="AT69" i="24"/>
  <c r="AQ70" i="24"/>
  <c r="AR70" i="24"/>
  <c r="AS70" i="24"/>
  <c r="AT70" i="24"/>
  <c r="AQ71" i="24"/>
  <c r="AR71" i="24"/>
  <c r="AS71" i="24"/>
  <c r="AT71" i="24"/>
  <c r="AQ72" i="24"/>
  <c r="AR72" i="24"/>
  <c r="AS72" i="24"/>
  <c r="AT72" i="24"/>
  <c r="AQ73" i="24"/>
  <c r="AR73" i="24"/>
  <c r="AS73" i="24"/>
  <c r="AT73" i="24"/>
  <c r="AQ74" i="24"/>
  <c r="AR74" i="24"/>
  <c r="AS74" i="24"/>
  <c r="AT74" i="24"/>
  <c r="AQ75" i="24"/>
  <c r="AR75" i="24"/>
  <c r="AS75" i="24"/>
  <c r="AT75" i="24"/>
  <c r="AQ76" i="24"/>
  <c r="AR76" i="24"/>
  <c r="AS76" i="24"/>
  <c r="AT76" i="24"/>
  <c r="AQ77" i="24"/>
  <c r="AR77" i="24"/>
  <c r="AS77" i="24"/>
  <c r="AT77" i="24"/>
  <c r="AQ78" i="24"/>
  <c r="AR78" i="24"/>
  <c r="AS78" i="24"/>
  <c r="AT78" i="24"/>
  <c r="AQ79" i="24"/>
  <c r="AR79" i="24"/>
  <c r="AS79" i="24"/>
  <c r="AT79" i="24"/>
  <c r="AQ80" i="24"/>
  <c r="AR80" i="24"/>
  <c r="AS80" i="24"/>
  <c r="AT80" i="24"/>
  <c r="AQ81" i="24"/>
  <c r="AR81" i="24"/>
  <c r="AS81" i="24"/>
  <c r="AT81" i="24"/>
  <c r="AQ82" i="24"/>
  <c r="AR82" i="24"/>
  <c r="AS82" i="24"/>
  <c r="AT82" i="24"/>
  <c r="AQ83" i="24"/>
  <c r="AR83" i="24"/>
  <c r="AS83" i="24"/>
  <c r="AT83" i="24"/>
  <c r="AQ84" i="24"/>
  <c r="AR84" i="24"/>
  <c r="AS84" i="24"/>
  <c r="AT84" i="24"/>
  <c r="AQ85" i="24"/>
  <c r="AR85" i="24"/>
  <c r="AS85" i="24"/>
  <c r="AT85" i="24"/>
  <c r="AQ86" i="24"/>
  <c r="AR86" i="24"/>
  <c r="AS86" i="24"/>
  <c r="AT86" i="24"/>
  <c r="AQ87" i="24"/>
  <c r="AR87" i="24"/>
  <c r="AS87" i="24"/>
  <c r="AT87" i="24"/>
  <c r="AQ88" i="24"/>
  <c r="AR88" i="24"/>
  <c r="AS88" i="24"/>
  <c r="AT88" i="24"/>
  <c r="AQ89" i="24"/>
  <c r="AR89" i="24"/>
  <c r="AS89" i="24"/>
  <c r="AT89" i="24"/>
  <c r="AQ90" i="24"/>
  <c r="AR90" i="24"/>
  <c r="AS90" i="24"/>
  <c r="AT90" i="24"/>
  <c r="AQ91" i="24"/>
  <c r="AR91" i="24"/>
  <c r="AS91" i="24"/>
  <c r="AT91" i="24"/>
  <c r="AQ92" i="24"/>
  <c r="AR92" i="24"/>
  <c r="AS92" i="24"/>
  <c r="AT92" i="24"/>
  <c r="AQ93" i="24"/>
  <c r="AR93" i="24"/>
  <c r="AS93" i="24"/>
  <c r="AT93" i="24"/>
  <c r="AQ94" i="24"/>
  <c r="AR94" i="24"/>
  <c r="AS94" i="24"/>
  <c r="AT94" i="24"/>
  <c r="AQ95" i="24"/>
  <c r="AR95" i="24"/>
  <c r="AS95" i="24"/>
  <c r="AT95" i="24"/>
  <c r="AQ96" i="24"/>
  <c r="AR96" i="24"/>
  <c r="AS96" i="24"/>
  <c r="AT96" i="24"/>
  <c r="AQ97" i="24"/>
  <c r="AR97" i="24"/>
  <c r="AS97" i="24"/>
  <c r="AT97" i="24"/>
  <c r="AQ98" i="24"/>
  <c r="AR98" i="24"/>
  <c r="AS98" i="24"/>
  <c r="AT98" i="24"/>
  <c r="AQ99" i="24"/>
  <c r="AR99" i="24"/>
  <c r="AS99" i="24"/>
  <c r="AT99" i="24"/>
  <c r="AQ100" i="24"/>
  <c r="AR100" i="24"/>
  <c r="AS100" i="24"/>
  <c r="AT100" i="24"/>
  <c r="AQ101" i="24"/>
  <c r="AR101" i="24"/>
  <c r="AS101" i="24"/>
  <c r="AT101" i="24"/>
  <c r="AQ102" i="24"/>
  <c r="AR102" i="24"/>
  <c r="AS102" i="24"/>
  <c r="AT102" i="24"/>
  <c r="AQ103" i="24"/>
  <c r="AR103" i="24"/>
  <c r="AS103" i="24"/>
  <c r="AT103" i="24"/>
  <c r="AQ104" i="24"/>
  <c r="AR104" i="24"/>
  <c r="AS104" i="24"/>
  <c r="AT104" i="24"/>
  <c r="AQ105" i="24"/>
  <c r="AR105" i="24"/>
  <c r="AS105" i="24"/>
  <c r="AT105" i="24"/>
  <c r="AQ106" i="24"/>
  <c r="AR106" i="24"/>
  <c r="AS106" i="24"/>
  <c r="AT106" i="24"/>
  <c r="AQ107" i="24"/>
  <c r="AR107" i="24"/>
  <c r="AS107" i="24"/>
  <c r="AT107" i="24"/>
  <c r="AQ108" i="24"/>
  <c r="AR108" i="24"/>
  <c r="AS108" i="24"/>
  <c r="AT108" i="24"/>
  <c r="AQ109" i="24"/>
  <c r="AR109" i="24"/>
  <c r="AS109" i="24"/>
  <c r="AT109" i="24"/>
  <c r="AQ110" i="24"/>
  <c r="AR110" i="24"/>
  <c r="AS110" i="24"/>
  <c r="AT110" i="24"/>
  <c r="AQ111" i="24"/>
  <c r="AR111" i="24"/>
  <c r="AS111" i="24"/>
  <c r="AT111" i="24"/>
  <c r="AQ112" i="24"/>
  <c r="AR112" i="24"/>
  <c r="AS112" i="24"/>
  <c r="AT112" i="24"/>
  <c r="AQ113" i="24"/>
  <c r="AR113" i="24"/>
  <c r="AS113" i="24"/>
  <c r="AT113" i="24"/>
  <c r="AQ114" i="24"/>
  <c r="AR114" i="24"/>
  <c r="AS114" i="24"/>
  <c r="AT114" i="24"/>
  <c r="AQ115" i="24"/>
  <c r="AR115" i="24"/>
  <c r="AS115" i="24"/>
  <c r="AT115" i="24"/>
  <c r="AQ116" i="24"/>
  <c r="AR116" i="24"/>
  <c r="AS116" i="24"/>
  <c r="AT116" i="24"/>
  <c r="AQ117" i="24"/>
  <c r="AR117" i="24"/>
  <c r="AS117" i="24"/>
  <c r="AT117" i="24"/>
  <c r="AQ118" i="24"/>
  <c r="AR118" i="24"/>
  <c r="AS118" i="24"/>
  <c r="AT118" i="24"/>
  <c r="AQ119" i="24"/>
  <c r="AR119" i="24"/>
  <c r="AS119" i="24"/>
  <c r="AT119" i="24"/>
  <c r="AQ120" i="24"/>
  <c r="AR120" i="24"/>
  <c r="AS120" i="24"/>
  <c r="AT120" i="24"/>
  <c r="AQ121" i="24"/>
  <c r="AR121" i="24"/>
  <c r="AS121" i="24"/>
  <c r="AT121" i="24"/>
  <c r="AQ122" i="24"/>
  <c r="AR122" i="24"/>
  <c r="AS122" i="24"/>
  <c r="AT122" i="24"/>
  <c r="AQ123" i="24"/>
  <c r="AR123" i="24"/>
  <c r="AS123" i="24"/>
  <c r="AT123" i="24"/>
  <c r="AQ124" i="24"/>
  <c r="AR124" i="24"/>
  <c r="AS124" i="24"/>
  <c r="AT124" i="24"/>
  <c r="AQ125" i="24"/>
  <c r="AR125" i="24"/>
  <c r="AS125" i="24"/>
  <c r="AT125" i="24"/>
  <c r="AQ126" i="24"/>
  <c r="AR126" i="24"/>
  <c r="AS126" i="24"/>
  <c r="AT126" i="24"/>
  <c r="AQ127" i="24"/>
  <c r="AR127" i="24"/>
  <c r="AS127" i="24"/>
  <c r="AT127" i="24"/>
  <c r="AQ128" i="24"/>
  <c r="AR128" i="24"/>
  <c r="AS128" i="24"/>
  <c r="AT128" i="24"/>
  <c r="AQ129" i="24"/>
  <c r="AR129" i="24"/>
  <c r="AS129" i="24"/>
  <c r="AT129" i="24"/>
  <c r="AQ130" i="24"/>
  <c r="AR130" i="24"/>
  <c r="AS130" i="24"/>
  <c r="AT130" i="24"/>
  <c r="AQ131" i="24"/>
  <c r="AR131" i="24"/>
  <c r="AS131" i="24"/>
  <c r="AT131" i="24"/>
  <c r="AQ132" i="24"/>
  <c r="AR132" i="24"/>
  <c r="AS132" i="24"/>
  <c r="AT132" i="24"/>
  <c r="AQ133" i="24"/>
  <c r="AR133" i="24"/>
  <c r="AS133" i="24"/>
  <c r="AT133" i="24"/>
  <c r="AQ134" i="24"/>
  <c r="AR134" i="24"/>
  <c r="AS134" i="24"/>
  <c r="AT134" i="24"/>
  <c r="AQ135" i="24"/>
  <c r="AR135" i="24"/>
  <c r="AS135" i="24"/>
  <c r="AT135" i="24"/>
  <c r="AQ136" i="24"/>
  <c r="AR136" i="24"/>
  <c r="AS136" i="24"/>
  <c r="AT136" i="24"/>
  <c r="AQ137" i="24"/>
  <c r="AR137" i="24"/>
  <c r="AS137" i="24"/>
  <c r="AT137" i="24"/>
  <c r="AQ138" i="24"/>
  <c r="AR138" i="24"/>
  <c r="AS138" i="24"/>
  <c r="AT138" i="24"/>
  <c r="AQ139" i="24"/>
  <c r="AR139" i="24"/>
  <c r="AS139" i="24"/>
  <c r="AT139" i="24"/>
  <c r="AQ140" i="24"/>
  <c r="AR140" i="24"/>
  <c r="AS140" i="24"/>
  <c r="AT140" i="24"/>
  <c r="AQ141" i="24"/>
  <c r="AR141" i="24"/>
  <c r="AS141" i="24"/>
  <c r="AT141" i="24"/>
  <c r="AQ142" i="24"/>
  <c r="AR142" i="24"/>
  <c r="AS142" i="24"/>
  <c r="AT142" i="24"/>
  <c r="AQ143" i="24"/>
  <c r="AR143" i="24"/>
  <c r="AS143" i="24"/>
  <c r="AT143" i="24"/>
  <c r="AQ144" i="24"/>
  <c r="AR144" i="24"/>
  <c r="AS144" i="24"/>
  <c r="AT144" i="24"/>
  <c r="AQ145" i="24"/>
  <c r="AR145" i="24"/>
  <c r="AS145" i="24"/>
  <c r="AT145" i="24"/>
  <c r="AQ146" i="24"/>
  <c r="AR146" i="24"/>
  <c r="AS146" i="24"/>
  <c r="AT146" i="24"/>
  <c r="AQ147" i="24"/>
  <c r="AR147" i="24"/>
  <c r="AS147" i="24"/>
  <c r="AT147" i="24"/>
  <c r="AQ148" i="24"/>
  <c r="AR148" i="24"/>
  <c r="AS148" i="24"/>
  <c r="AT148" i="24"/>
  <c r="AQ149" i="24"/>
  <c r="AR149" i="24"/>
  <c r="AS149" i="24"/>
  <c r="AT149" i="24"/>
  <c r="AQ150" i="24"/>
  <c r="AR150" i="24"/>
  <c r="AS150" i="24"/>
  <c r="AT150" i="24"/>
  <c r="AQ151" i="24"/>
  <c r="AR151" i="24"/>
  <c r="AS151" i="24"/>
  <c r="AT151" i="24"/>
  <c r="AQ152" i="24"/>
  <c r="AR152" i="24"/>
  <c r="AS152" i="24"/>
  <c r="AT152" i="24"/>
  <c r="AQ153" i="24"/>
  <c r="AR153" i="24"/>
  <c r="AS153" i="24"/>
  <c r="AT153" i="24"/>
  <c r="AQ154" i="24"/>
  <c r="AR154" i="24"/>
  <c r="AS154" i="24"/>
  <c r="AT154" i="24"/>
  <c r="AQ155" i="24"/>
  <c r="AR155" i="24"/>
  <c r="AS155" i="24"/>
  <c r="AT155" i="24"/>
  <c r="AQ156" i="24"/>
  <c r="AR156" i="24"/>
  <c r="AS156" i="24"/>
  <c r="AT156" i="24"/>
  <c r="AQ157" i="24"/>
  <c r="AR157" i="24"/>
  <c r="AS157" i="24"/>
  <c r="AT157" i="24"/>
  <c r="AQ158" i="24"/>
  <c r="AR158" i="24"/>
  <c r="AS158" i="24"/>
  <c r="AT158" i="24"/>
  <c r="AQ159" i="24"/>
  <c r="AR159" i="24"/>
  <c r="AS159" i="24"/>
  <c r="AT159" i="24"/>
  <c r="AQ160" i="24"/>
  <c r="AR160" i="24"/>
  <c r="AS160" i="24"/>
  <c r="AT160" i="24"/>
  <c r="AQ161" i="24"/>
  <c r="AR161" i="24"/>
  <c r="AS161" i="24"/>
  <c r="AT161" i="24"/>
  <c r="AQ162" i="24"/>
  <c r="AR162" i="24"/>
  <c r="AS162" i="24"/>
  <c r="AT162" i="24"/>
  <c r="AQ163" i="24"/>
  <c r="AR163" i="24"/>
  <c r="AS163" i="24"/>
  <c r="AT163" i="24"/>
  <c r="AQ164" i="24"/>
  <c r="AR164" i="24"/>
  <c r="AS164" i="24"/>
  <c r="AT164" i="24"/>
  <c r="AQ165" i="24"/>
  <c r="AR165" i="24"/>
  <c r="AS165" i="24"/>
  <c r="AT165" i="24"/>
  <c r="AQ166" i="24"/>
  <c r="AR166" i="24"/>
  <c r="AS166" i="24"/>
  <c r="AT166" i="24"/>
  <c r="AQ167" i="24"/>
  <c r="AR167" i="24"/>
  <c r="AS167" i="24"/>
  <c r="AT167" i="24"/>
  <c r="AQ168" i="24"/>
  <c r="AR168" i="24"/>
  <c r="AS168" i="24"/>
  <c r="AT168" i="24"/>
  <c r="AQ169" i="24"/>
  <c r="AR169" i="24"/>
  <c r="AS169" i="24"/>
  <c r="AT169" i="24"/>
  <c r="AQ170" i="24"/>
  <c r="AR170" i="24"/>
  <c r="AS170" i="24"/>
  <c r="AT170" i="24"/>
  <c r="AQ171" i="24"/>
  <c r="AR171" i="24"/>
  <c r="AS171" i="24"/>
  <c r="AT171" i="24"/>
  <c r="AQ172" i="24"/>
  <c r="AR172" i="24"/>
  <c r="AS172" i="24"/>
  <c r="AT172" i="24"/>
  <c r="AQ173" i="24"/>
  <c r="AR173" i="24"/>
  <c r="AS173" i="24"/>
  <c r="AT173" i="24"/>
  <c r="AQ174" i="24"/>
  <c r="AR174" i="24"/>
  <c r="AS174" i="24"/>
  <c r="AT174" i="24"/>
  <c r="AQ175" i="24"/>
  <c r="AR175" i="24"/>
  <c r="AS175" i="24"/>
  <c r="AT175" i="24"/>
  <c r="AQ176" i="24"/>
  <c r="AR176" i="24"/>
  <c r="AS176" i="24"/>
  <c r="AT176" i="24"/>
  <c r="AQ177" i="24"/>
  <c r="AR177" i="24"/>
  <c r="AS177" i="24"/>
  <c r="AT177" i="24"/>
  <c r="AQ178" i="24"/>
  <c r="AR178" i="24"/>
  <c r="AS178" i="24"/>
  <c r="AT178" i="24"/>
  <c r="AQ179" i="24"/>
  <c r="AR179" i="24"/>
  <c r="AS179" i="24"/>
  <c r="AT179" i="24"/>
  <c r="AQ180" i="24"/>
  <c r="AR180" i="24"/>
  <c r="AS180" i="24"/>
  <c r="AT180" i="24"/>
  <c r="AQ181" i="24"/>
  <c r="AR181" i="24"/>
  <c r="AS181" i="24"/>
  <c r="AT181" i="24"/>
  <c r="AQ182" i="24"/>
  <c r="AR182" i="24"/>
  <c r="AS182" i="24"/>
  <c r="AT182" i="24"/>
  <c r="AQ183" i="24"/>
  <c r="AR183" i="24"/>
  <c r="AS183" i="24"/>
  <c r="AT183" i="24"/>
  <c r="AQ184" i="24"/>
  <c r="AR184" i="24"/>
  <c r="AS184" i="24"/>
  <c r="AT184" i="24"/>
  <c r="AQ185" i="24"/>
  <c r="AR185" i="24"/>
  <c r="AS185" i="24"/>
  <c r="AT185" i="24"/>
  <c r="AQ186" i="24"/>
  <c r="AR186" i="24"/>
  <c r="AS186" i="24"/>
  <c r="AT186" i="24"/>
  <c r="AQ187" i="24"/>
  <c r="AR187" i="24"/>
  <c r="AS187" i="24"/>
  <c r="AT187" i="24"/>
  <c r="AQ188" i="24"/>
  <c r="AR188" i="24"/>
  <c r="AS188" i="24"/>
  <c r="AT188" i="24"/>
  <c r="AQ189" i="24"/>
  <c r="AR189" i="24"/>
  <c r="AS189" i="24"/>
  <c r="AT189" i="24"/>
  <c r="AQ190" i="24"/>
  <c r="AR190" i="24"/>
  <c r="AS190" i="24"/>
  <c r="AT190" i="24"/>
  <c r="AQ191" i="24"/>
  <c r="AR191" i="24"/>
  <c r="AS191" i="24"/>
  <c r="AT191" i="24"/>
  <c r="AQ192" i="24"/>
  <c r="AR192" i="24"/>
  <c r="AS192" i="24"/>
  <c r="AT192" i="24"/>
  <c r="AQ193" i="24"/>
  <c r="AR193" i="24"/>
  <c r="AS193" i="24"/>
  <c r="AT193" i="24"/>
  <c r="AQ194" i="24"/>
  <c r="AR194" i="24"/>
  <c r="AS194" i="24"/>
  <c r="AT194" i="24"/>
  <c r="AQ195" i="24"/>
  <c r="AR195" i="24"/>
  <c r="AS195" i="24"/>
  <c r="AT195" i="24"/>
  <c r="AQ196" i="24"/>
  <c r="AR196" i="24"/>
  <c r="AS196" i="24"/>
  <c r="AT196" i="24"/>
  <c r="AQ197" i="24"/>
  <c r="AR197" i="24"/>
  <c r="AS197" i="24"/>
  <c r="AT197" i="24"/>
  <c r="AQ198" i="24"/>
  <c r="AR198" i="24"/>
  <c r="AS198" i="24"/>
  <c r="AT198" i="24"/>
  <c r="AQ199" i="24"/>
  <c r="AR199" i="24"/>
  <c r="AS199" i="24"/>
  <c r="AT199" i="24"/>
  <c r="AQ200" i="24"/>
  <c r="AR200" i="24"/>
  <c r="AS200" i="24"/>
  <c r="AT200" i="24"/>
  <c r="AQ201" i="24"/>
  <c r="AR201" i="24"/>
  <c r="AS201" i="24"/>
  <c r="AT201" i="24"/>
  <c r="AQ202" i="24"/>
  <c r="AR202" i="24"/>
  <c r="AS202" i="24"/>
  <c r="AT202" i="24"/>
  <c r="AQ203" i="24"/>
  <c r="AR203" i="24"/>
  <c r="AS203" i="24"/>
  <c r="AT203" i="24"/>
  <c r="AQ204" i="24"/>
  <c r="AR204" i="24"/>
  <c r="AS204" i="24"/>
  <c r="AT204" i="24"/>
  <c r="AQ205" i="24"/>
  <c r="AR205" i="24"/>
  <c r="AS205" i="24"/>
  <c r="AT205" i="24"/>
  <c r="AQ206" i="24"/>
  <c r="AR206" i="24"/>
  <c r="AS206" i="24"/>
  <c r="AT206" i="24"/>
  <c r="AQ207" i="24"/>
  <c r="AR207" i="24"/>
  <c r="AS207" i="24"/>
  <c r="AT207" i="24"/>
  <c r="AQ208" i="24"/>
  <c r="AR208" i="24"/>
  <c r="AS208" i="24"/>
  <c r="AT208" i="24"/>
  <c r="AQ209" i="24"/>
  <c r="AR209" i="24"/>
  <c r="AS209" i="24"/>
  <c r="AT209" i="24"/>
  <c r="AQ210" i="24"/>
  <c r="AR210" i="24"/>
  <c r="AS210" i="24"/>
  <c r="AT210" i="24"/>
  <c r="AQ211" i="24"/>
  <c r="AR211" i="24"/>
  <c r="AS211" i="24"/>
  <c r="AT211" i="24"/>
  <c r="AQ212" i="24"/>
  <c r="AR212" i="24"/>
  <c r="AS212" i="24"/>
  <c r="AT212" i="24"/>
  <c r="AQ213" i="24"/>
  <c r="AR213" i="24"/>
  <c r="AS213" i="24"/>
  <c r="AT213" i="24"/>
  <c r="AQ214" i="24"/>
  <c r="AR214" i="24"/>
  <c r="AS214" i="24"/>
  <c r="AT214" i="24"/>
  <c r="AQ215" i="24"/>
  <c r="AR215" i="24"/>
  <c r="AS215" i="24"/>
  <c r="AT215" i="24"/>
  <c r="AQ216" i="24"/>
  <c r="AR216" i="24"/>
  <c r="AS216" i="24"/>
  <c r="AT216" i="24"/>
  <c r="AQ217" i="24"/>
  <c r="AR217" i="24"/>
  <c r="AS217" i="24"/>
  <c r="AT217" i="24"/>
  <c r="AQ218" i="24"/>
  <c r="AR218" i="24"/>
  <c r="AS218" i="24"/>
  <c r="AT218" i="24"/>
  <c r="AQ219" i="24"/>
  <c r="AR219" i="24"/>
  <c r="AS219" i="24"/>
  <c r="AT219" i="24"/>
  <c r="AQ220" i="24"/>
  <c r="AR220" i="24"/>
  <c r="AS220" i="24"/>
  <c r="AT220" i="24"/>
  <c r="AQ221" i="24"/>
  <c r="AR221" i="24"/>
  <c r="AS221" i="24"/>
  <c r="AT221" i="24"/>
  <c r="AQ222" i="24"/>
  <c r="AR222" i="24"/>
  <c r="AS222" i="24"/>
  <c r="AT222" i="24"/>
  <c r="AQ223" i="24"/>
  <c r="AR223" i="24"/>
  <c r="AS223" i="24"/>
  <c r="AT223" i="24"/>
  <c r="AQ224" i="24"/>
  <c r="AR224" i="24"/>
  <c r="AS224" i="24"/>
  <c r="AT224" i="24"/>
  <c r="AQ225" i="24"/>
  <c r="AR225" i="24"/>
  <c r="AS225" i="24"/>
  <c r="AT225" i="24"/>
  <c r="AQ226" i="24"/>
  <c r="AR226" i="24"/>
  <c r="AS226" i="24"/>
  <c r="AT226" i="24"/>
  <c r="AQ227" i="24"/>
  <c r="AR227" i="24"/>
  <c r="AS227" i="24"/>
  <c r="AT227" i="24"/>
  <c r="AQ228" i="24"/>
  <c r="AR228" i="24"/>
  <c r="AS228" i="24"/>
  <c r="AT228" i="24"/>
  <c r="AQ229" i="24"/>
  <c r="AR229" i="24"/>
  <c r="AS229" i="24"/>
  <c r="AT229" i="24"/>
  <c r="AQ230" i="24"/>
  <c r="AR230" i="24"/>
  <c r="AS230" i="24"/>
  <c r="AT230" i="24"/>
  <c r="AQ231" i="24"/>
  <c r="AR231" i="24"/>
  <c r="AS231" i="24"/>
  <c r="AT231" i="24"/>
  <c r="AQ232" i="24"/>
  <c r="AR232" i="24"/>
  <c r="AS232" i="24"/>
  <c r="AT232" i="24"/>
  <c r="AQ233" i="24"/>
  <c r="AR233" i="24"/>
  <c r="AS233" i="24"/>
  <c r="AT233" i="24"/>
  <c r="AQ234" i="24"/>
  <c r="AR234" i="24"/>
  <c r="AS234" i="24"/>
  <c r="AT234" i="24"/>
  <c r="AQ235" i="24"/>
  <c r="AR235" i="24"/>
  <c r="AS235" i="24"/>
  <c r="AT235" i="24"/>
  <c r="AQ236" i="24"/>
  <c r="AR236" i="24"/>
  <c r="AS236" i="24"/>
  <c r="AT236" i="24"/>
  <c r="AQ237" i="24"/>
  <c r="AR237" i="24"/>
  <c r="AS237" i="24"/>
  <c r="AT237" i="24"/>
  <c r="AQ238" i="24"/>
  <c r="AR238" i="24"/>
  <c r="AS238" i="24"/>
  <c r="AT238" i="24"/>
  <c r="AQ239" i="24"/>
  <c r="AR239" i="24"/>
  <c r="AS239" i="24"/>
  <c r="AT239" i="24"/>
  <c r="AQ240" i="24"/>
  <c r="AR240" i="24"/>
  <c r="AS240" i="24"/>
  <c r="AT240" i="24"/>
  <c r="AQ241" i="24"/>
  <c r="AR241" i="24"/>
  <c r="AS241" i="24"/>
  <c r="AT241" i="24"/>
  <c r="AQ242" i="24"/>
  <c r="AR242" i="24"/>
  <c r="AS242" i="24"/>
  <c r="AT242" i="24"/>
  <c r="AQ243" i="24"/>
  <c r="AR243" i="24"/>
  <c r="AS243" i="24"/>
  <c r="AT243" i="24"/>
  <c r="AQ244" i="24"/>
  <c r="AR244" i="24"/>
  <c r="AS244" i="24"/>
  <c r="AT244" i="24"/>
  <c r="AQ245" i="24"/>
  <c r="AR245" i="24"/>
  <c r="AS245" i="24"/>
  <c r="AT245" i="24"/>
  <c r="AQ246" i="24"/>
  <c r="AR246" i="24"/>
  <c r="AS246" i="24"/>
  <c r="AT246" i="24"/>
  <c r="AQ247" i="24"/>
  <c r="AR247" i="24"/>
  <c r="AS247" i="24"/>
  <c r="AT247" i="24"/>
  <c r="AQ248" i="24"/>
  <c r="AR248" i="24"/>
  <c r="AS248" i="24"/>
  <c r="AT248" i="24"/>
  <c r="AQ249" i="24"/>
  <c r="AR249" i="24"/>
  <c r="AS249" i="24"/>
  <c r="AT249" i="24"/>
  <c r="AQ250" i="24"/>
  <c r="AR250" i="24"/>
  <c r="AS250" i="24"/>
  <c r="AT250" i="24"/>
  <c r="AQ251" i="24"/>
  <c r="AR251" i="24"/>
  <c r="AS251" i="24"/>
  <c r="AT251" i="24"/>
  <c r="AQ252" i="24"/>
  <c r="AR252" i="24"/>
  <c r="AS252" i="24"/>
  <c r="AT252" i="24"/>
  <c r="AQ253" i="24"/>
  <c r="AR253" i="24"/>
  <c r="AS253" i="24"/>
  <c r="AT253" i="24"/>
  <c r="AQ254" i="24"/>
  <c r="AR254" i="24"/>
  <c r="AS254" i="24"/>
  <c r="AT254" i="24"/>
  <c r="AQ255" i="24"/>
  <c r="AR255" i="24"/>
  <c r="AS255" i="24"/>
  <c r="AT255" i="24"/>
  <c r="AQ256" i="24"/>
  <c r="AR256" i="24"/>
  <c r="AS256" i="24"/>
  <c r="AT256" i="24"/>
  <c r="AQ257" i="24"/>
  <c r="AR257" i="24"/>
  <c r="AS257" i="24"/>
  <c r="AT257" i="24"/>
  <c r="AQ258" i="24"/>
  <c r="AR258" i="24"/>
  <c r="AS258" i="24"/>
  <c r="AT258" i="24"/>
  <c r="AQ259" i="24"/>
  <c r="AR259" i="24"/>
  <c r="AS259" i="24"/>
  <c r="AT259" i="24"/>
  <c r="AQ260" i="24"/>
  <c r="AR260" i="24"/>
  <c r="AS260" i="24"/>
  <c r="AT260" i="24"/>
  <c r="AQ261" i="24"/>
  <c r="AR261" i="24"/>
  <c r="AS261" i="24"/>
  <c r="AT261" i="24"/>
  <c r="AQ262" i="24"/>
  <c r="AR262" i="24"/>
  <c r="AS262" i="24"/>
  <c r="AT262" i="24"/>
  <c r="AQ263" i="24"/>
  <c r="AR263" i="24"/>
  <c r="AS263" i="24"/>
  <c r="AT263" i="24"/>
  <c r="AQ264" i="24"/>
  <c r="AR264" i="24"/>
  <c r="AS264" i="24"/>
  <c r="AT264" i="24"/>
  <c r="AQ265" i="24"/>
  <c r="AR265" i="24"/>
  <c r="AS265" i="24"/>
  <c r="AT265" i="24"/>
  <c r="AQ266" i="24"/>
  <c r="AR266" i="24"/>
  <c r="AS266" i="24"/>
  <c r="AT266" i="24"/>
  <c r="AQ267" i="24"/>
  <c r="AR267" i="24"/>
  <c r="AS267" i="24"/>
  <c r="AT267" i="24"/>
  <c r="AQ268" i="24"/>
  <c r="AR268" i="24"/>
  <c r="AS268" i="24"/>
  <c r="AT268" i="24"/>
  <c r="AQ269" i="24"/>
  <c r="AR269" i="24"/>
  <c r="AS269" i="24"/>
  <c r="AT269" i="24"/>
  <c r="AQ270" i="24"/>
  <c r="AR270" i="24"/>
  <c r="AS270" i="24"/>
  <c r="AT270" i="24"/>
  <c r="AQ271" i="24"/>
  <c r="AR271" i="24"/>
  <c r="AS271" i="24"/>
  <c r="AT271" i="24"/>
  <c r="AQ272" i="24"/>
  <c r="AR272" i="24"/>
  <c r="AS272" i="24"/>
  <c r="AT272" i="24"/>
  <c r="AQ273" i="24"/>
  <c r="AR273" i="24"/>
  <c r="AS273" i="24"/>
  <c r="AT273" i="24"/>
  <c r="AQ274" i="24"/>
  <c r="AR274" i="24"/>
  <c r="AS274" i="24"/>
  <c r="AT274" i="24"/>
  <c r="AQ275" i="24"/>
  <c r="AR275" i="24"/>
  <c r="AS275" i="24"/>
  <c r="AT275" i="24"/>
  <c r="AQ276" i="24"/>
  <c r="AR276" i="24"/>
  <c r="AS276" i="24"/>
  <c r="AT276" i="24"/>
  <c r="AQ277" i="24"/>
  <c r="AR277" i="24"/>
  <c r="AS277" i="24"/>
  <c r="AT277" i="24"/>
  <c r="AQ278" i="24"/>
  <c r="AR278" i="24"/>
  <c r="AS278" i="24"/>
  <c r="AT278" i="24"/>
  <c r="AQ279" i="24"/>
  <c r="AR279" i="24"/>
  <c r="AS279" i="24"/>
  <c r="AT279" i="24"/>
  <c r="AQ280" i="24"/>
  <c r="AR280" i="24"/>
  <c r="AS280" i="24"/>
  <c r="AT280" i="24"/>
  <c r="AQ281" i="24"/>
  <c r="AR281" i="24"/>
  <c r="AS281" i="24"/>
  <c r="AT281" i="24"/>
  <c r="AQ282" i="24"/>
  <c r="AR282" i="24"/>
  <c r="AS282" i="24"/>
  <c r="AT282" i="24"/>
  <c r="AQ283" i="24"/>
  <c r="AR283" i="24"/>
  <c r="AS283" i="24"/>
  <c r="AT283" i="24"/>
  <c r="AQ284" i="24"/>
  <c r="AR284" i="24"/>
  <c r="AS284" i="24"/>
  <c r="AT284" i="24"/>
  <c r="AQ285" i="24"/>
  <c r="AR285" i="24"/>
  <c r="AS285" i="24"/>
  <c r="AT285" i="24"/>
  <c r="AQ286" i="24"/>
  <c r="AR286" i="24"/>
  <c r="AS286" i="24"/>
  <c r="AT286" i="24"/>
  <c r="AQ287" i="24"/>
  <c r="AR287" i="24"/>
  <c r="AS287" i="24"/>
  <c r="AT287" i="24"/>
  <c r="AQ288" i="24"/>
  <c r="AR288" i="24"/>
  <c r="AS288" i="24"/>
  <c r="AT288" i="24"/>
  <c r="AQ289" i="24"/>
  <c r="AR289" i="24"/>
  <c r="AS289" i="24"/>
  <c r="AT289" i="24"/>
  <c r="AQ290" i="24"/>
  <c r="AR290" i="24"/>
  <c r="AS290" i="24"/>
  <c r="AT290" i="24"/>
  <c r="AQ291" i="24"/>
  <c r="AR291" i="24"/>
  <c r="AS291" i="24"/>
  <c r="AT291" i="24"/>
  <c r="AQ292" i="24"/>
  <c r="AR292" i="24"/>
  <c r="AS292" i="24"/>
  <c r="AT292" i="24"/>
  <c r="AQ293" i="24"/>
  <c r="AR293" i="24"/>
  <c r="AS293" i="24"/>
  <c r="AT293" i="24"/>
  <c r="AQ294" i="24"/>
  <c r="AR294" i="24"/>
  <c r="AS294" i="24"/>
  <c r="AT294" i="24"/>
  <c r="AQ295" i="24"/>
  <c r="AR295" i="24"/>
  <c r="AS295" i="24"/>
  <c r="AT295" i="24"/>
  <c r="AQ296" i="24"/>
  <c r="AR296" i="24"/>
  <c r="AS296" i="24"/>
  <c r="AT296" i="24"/>
  <c r="AQ297" i="24"/>
  <c r="AR297" i="24"/>
  <c r="AS297" i="24"/>
  <c r="AT297" i="24"/>
  <c r="AQ298" i="24"/>
  <c r="AR298" i="24"/>
  <c r="AS298" i="24"/>
  <c r="AT298" i="24"/>
  <c r="AQ299" i="24"/>
  <c r="AR299" i="24"/>
  <c r="AS299" i="24"/>
  <c r="AT299" i="24"/>
  <c r="AQ300" i="24"/>
  <c r="AR300" i="24"/>
  <c r="AS300" i="24"/>
  <c r="AT300" i="24"/>
  <c r="AQ301" i="24"/>
  <c r="AR301" i="24"/>
  <c r="AS301" i="24"/>
  <c r="AT301" i="24"/>
  <c r="AQ302" i="24"/>
  <c r="AR302" i="24"/>
  <c r="AS302" i="24"/>
  <c r="AT302" i="24"/>
  <c r="AQ303" i="24"/>
  <c r="AR303" i="24"/>
  <c r="AS303" i="24"/>
  <c r="AT303" i="24"/>
  <c r="AQ304" i="24"/>
  <c r="AR304" i="24"/>
  <c r="AS304" i="24"/>
  <c r="AT304" i="24"/>
  <c r="AQ305" i="24"/>
  <c r="AR305" i="24"/>
  <c r="AS305" i="24"/>
  <c r="AT305" i="24"/>
  <c r="AQ306" i="24"/>
  <c r="AR306" i="24"/>
  <c r="AS306" i="24"/>
  <c r="AT306" i="24"/>
  <c r="AQ307" i="24"/>
  <c r="AR307" i="24"/>
  <c r="AS307" i="24"/>
  <c r="AT307" i="24"/>
  <c r="AQ308" i="24"/>
  <c r="AR308" i="24"/>
  <c r="AS308" i="24"/>
  <c r="AT308" i="24"/>
  <c r="AQ309" i="24"/>
  <c r="AR309" i="24"/>
  <c r="AS309" i="24"/>
  <c r="AT309" i="24"/>
  <c r="AQ310" i="24"/>
  <c r="AR310" i="24"/>
  <c r="AS310" i="24"/>
  <c r="AT310" i="24"/>
  <c r="AQ311" i="24"/>
  <c r="AR311" i="24"/>
  <c r="AS311" i="24"/>
  <c r="AT311" i="24"/>
  <c r="AQ312" i="24"/>
  <c r="AR312" i="24"/>
  <c r="AS312" i="24"/>
  <c r="AT312" i="24"/>
  <c r="AQ313" i="24"/>
  <c r="AR313" i="24"/>
  <c r="AS313" i="24"/>
  <c r="AT313" i="24"/>
  <c r="AQ314" i="24"/>
  <c r="AR314" i="24"/>
  <c r="AS314" i="24"/>
  <c r="AT314" i="24"/>
  <c r="AQ315" i="24"/>
  <c r="AR315" i="24"/>
  <c r="AS315" i="24"/>
  <c r="AT315" i="24"/>
  <c r="AQ316" i="24"/>
  <c r="AR316" i="24"/>
  <c r="AS316" i="24"/>
  <c r="AT316" i="24"/>
  <c r="AQ317" i="24"/>
  <c r="AR317" i="24"/>
  <c r="AS317" i="24"/>
  <c r="AT317" i="24"/>
  <c r="AQ318" i="24"/>
  <c r="AR318" i="24"/>
  <c r="AS318" i="24"/>
  <c r="AT318" i="24"/>
  <c r="AQ319" i="24"/>
  <c r="AR319" i="24"/>
  <c r="AS319" i="24"/>
  <c r="AT319" i="24"/>
  <c r="AQ320" i="24"/>
  <c r="AR320" i="24"/>
  <c r="AS320" i="24"/>
  <c r="AT320" i="24"/>
  <c r="AQ321" i="24"/>
  <c r="AR321" i="24"/>
  <c r="AS321" i="24"/>
  <c r="AT321" i="24"/>
  <c r="AQ322" i="24"/>
  <c r="AR322" i="24"/>
  <c r="AS322" i="24"/>
  <c r="AT322" i="24"/>
  <c r="AQ323" i="24"/>
  <c r="AR323" i="24"/>
  <c r="AS323" i="24"/>
  <c r="AT323" i="24"/>
  <c r="AQ324" i="24"/>
  <c r="AR324" i="24"/>
  <c r="AS324" i="24"/>
  <c r="AT324" i="24"/>
  <c r="AQ325" i="24"/>
  <c r="AR325" i="24"/>
  <c r="AS325" i="24"/>
  <c r="AT325" i="24"/>
  <c r="AQ326" i="24"/>
  <c r="AR326" i="24"/>
  <c r="AS326" i="24"/>
  <c r="AT326" i="24"/>
  <c r="AQ327" i="24"/>
  <c r="AR327" i="24"/>
  <c r="AS327" i="24"/>
  <c r="AT327" i="24"/>
  <c r="AQ328" i="24"/>
  <c r="AR328" i="24"/>
  <c r="AS328" i="24"/>
  <c r="AT328" i="24"/>
  <c r="AQ329" i="24"/>
  <c r="AR329" i="24"/>
  <c r="AS329" i="24"/>
  <c r="AT329" i="24"/>
  <c r="AQ330" i="24"/>
  <c r="AR330" i="24"/>
  <c r="AS330" i="24"/>
  <c r="AT330" i="24"/>
  <c r="AQ331" i="24"/>
  <c r="AR331" i="24"/>
  <c r="AS331" i="24"/>
  <c r="AT331" i="24"/>
  <c r="AQ332" i="24"/>
  <c r="AR332" i="24"/>
  <c r="AS332" i="24"/>
  <c r="AT332" i="24"/>
  <c r="AQ333" i="24"/>
  <c r="AR333" i="24"/>
  <c r="AS333" i="24"/>
  <c r="AT333" i="24"/>
  <c r="AQ334" i="24"/>
  <c r="AR334" i="24"/>
  <c r="AS334" i="24"/>
  <c r="AT334" i="24"/>
  <c r="AQ335" i="24"/>
  <c r="AR335" i="24"/>
  <c r="AS335" i="24"/>
  <c r="AT335" i="24"/>
  <c r="AQ336" i="24"/>
  <c r="AR336" i="24"/>
  <c r="AS336" i="24"/>
  <c r="AT336" i="24"/>
  <c r="AQ337" i="24"/>
  <c r="AR337" i="24"/>
  <c r="AS337" i="24"/>
  <c r="AT337" i="24"/>
  <c r="AQ338" i="24"/>
  <c r="AR338" i="24"/>
  <c r="AS338" i="24"/>
  <c r="AT338" i="24"/>
  <c r="AQ339" i="24"/>
  <c r="AR339" i="24"/>
  <c r="AS339" i="24"/>
  <c r="AT339" i="24"/>
  <c r="AQ340" i="24"/>
  <c r="AR340" i="24"/>
  <c r="AS340" i="24"/>
  <c r="AT340" i="24"/>
  <c r="AQ341" i="24"/>
  <c r="AR341" i="24"/>
  <c r="AS341" i="24"/>
  <c r="AT341" i="24"/>
  <c r="AQ342" i="24"/>
  <c r="AR342" i="24"/>
  <c r="AS342" i="24"/>
  <c r="AT342" i="24"/>
  <c r="AQ343" i="24"/>
  <c r="AR343" i="24"/>
  <c r="AS343" i="24"/>
  <c r="AT343" i="24"/>
  <c r="AQ344" i="24"/>
  <c r="AR344" i="24"/>
  <c r="AS344" i="24"/>
  <c r="AT344" i="24"/>
  <c r="AQ345" i="24"/>
  <c r="AR345" i="24"/>
  <c r="AS345" i="24"/>
  <c r="AT345" i="24"/>
  <c r="AQ346" i="24"/>
  <c r="AR346" i="24"/>
  <c r="AS346" i="24"/>
  <c r="AT346" i="24"/>
  <c r="AQ347" i="24"/>
  <c r="AR347" i="24"/>
  <c r="AS347" i="24"/>
  <c r="AT347" i="24"/>
  <c r="AQ348" i="24"/>
  <c r="AR348" i="24"/>
  <c r="AS348" i="24"/>
  <c r="AT348" i="24"/>
  <c r="AQ349" i="24"/>
  <c r="AR349" i="24"/>
  <c r="AS349" i="24"/>
  <c r="AT349" i="24"/>
  <c r="AQ350" i="24"/>
  <c r="AR350" i="24"/>
  <c r="AS350" i="24"/>
  <c r="AT350" i="24"/>
  <c r="AQ351" i="24"/>
  <c r="AR351" i="24"/>
  <c r="AS351" i="24"/>
  <c r="AT351" i="24"/>
  <c r="AQ352" i="24"/>
  <c r="AR352" i="24"/>
  <c r="AS352" i="24"/>
  <c r="AT352" i="24"/>
  <c r="AQ353" i="24"/>
  <c r="AR353" i="24"/>
  <c r="AS353" i="24"/>
  <c r="AT353" i="24"/>
  <c r="AQ354" i="24"/>
  <c r="AR354" i="24"/>
  <c r="AS354" i="24"/>
  <c r="AT354" i="24"/>
  <c r="AQ355" i="24"/>
  <c r="AR355" i="24"/>
  <c r="AS355" i="24"/>
  <c r="AT355" i="24"/>
  <c r="AQ356" i="24"/>
  <c r="AR356" i="24"/>
  <c r="AS356" i="24"/>
  <c r="AT356" i="24"/>
  <c r="AQ357" i="24"/>
  <c r="AR357" i="24"/>
  <c r="AS357" i="24"/>
  <c r="AT357" i="24"/>
  <c r="AQ358" i="24"/>
  <c r="AR358" i="24"/>
  <c r="AS358" i="24"/>
  <c r="AT358" i="24"/>
  <c r="AQ359" i="24"/>
  <c r="AR359" i="24"/>
  <c r="AS359" i="24"/>
  <c r="AT359" i="24"/>
  <c r="AQ360" i="24"/>
  <c r="AR360" i="24"/>
  <c r="AS360" i="24"/>
  <c r="AT360" i="24"/>
  <c r="AQ361" i="24"/>
  <c r="AR361" i="24"/>
  <c r="AS361" i="24"/>
  <c r="AT361" i="24"/>
  <c r="AQ362" i="24"/>
  <c r="AR362" i="24"/>
  <c r="AS362" i="24"/>
  <c r="AT362" i="24"/>
  <c r="AQ363" i="24"/>
  <c r="AR363" i="24"/>
  <c r="AS363" i="24"/>
  <c r="AT363" i="24"/>
  <c r="AQ364" i="24"/>
  <c r="AR364" i="24"/>
  <c r="AS364" i="24"/>
  <c r="AT364" i="24"/>
  <c r="AQ365" i="24"/>
  <c r="AR365" i="24"/>
  <c r="AS365" i="24"/>
  <c r="AT365" i="24"/>
  <c r="AQ366" i="24"/>
  <c r="AR366" i="24"/>
  <c r="AS366" i="24"/>
  <c r="AT366" i="24"/>
  <c r="AQ367" i="24"/>
  <c r="AR367" i="24"/>
  <c r="AS367" i="24"/>
  <c r="AT367" i="24"/>
  <c r="AQ368" i="24"/>
  <c r="AR368" i="24"/>
  <c r="AS368" i="24"/>
  <c r="AT368" i="24"/>
  <c r="AQ369" i="24"/>
  <c r="AR369" i="24"/>
  <c r="AS369" i="24"/>
  <c r="AT369" i="24"/>
  <c r="AQ370" i="24"/>
  <c r="AR370" i="24"/>
  <c r="AS370" i="24"/>
  <c r="AT370" i="24"/>
  <c r="AQ371" i="24"/>
  <c r="AR371" i="24"/>
  <c r="AS371" i="24"/>
  <c r="AT371" i="24"/>
  <c r="AQ372" i="24"/>
  <c r="AR372" i="24"/>
  <c r="AS372" i="24"/>
  <c r="AT372" i="24"/>
  <c r="AQ373" i="24"/>
  <c r="AR373" i="24"/>
  <c r="AS373" i="24"/>
  <c r="AT373" i="24"/>
  <c r="AQ374" i="24"/>
  <c r="AR374" i="24"/>
  <c r="AS374" i="24"/>
  <c r="AT374" i="24"/>
  <c r="AQ375" i="24"/>
  <c r="AR375" i="24"/>
  <c r="AS375" i="24"/>
  <c r="AT375" i="24"/>
  <c r="AQ376" i="24"/>
  <c r="AR376" i="24"/>
  <c r="AS376" i="24"/>
  <c r="AT376" i="24"/>
  <c r="AQ377" i="24"/>
  <c r="AR377" i="24"/>
  <c r="AS377" i="24"/>
  <c r="AT377" i="24"/>
  <c r="AQ378" i="24"/>
  <c r="AR378" i="24"/>
  <c r="AS378" i="24"/>
  <c r="AT378" i="24"/>
  <c r="AQ379" i="24"/>
  <c r="AR379" i="24"/>
  <c r="AS379" i="24"/>
  <c r="AT379" i="24"/>
  <c r="AQ380" i="24"/>
  <c r="AR380" i="24"/>
  <c r="AS380" i="24"/>
  <c r="AT380" i="24"/>
  <c r="AQ381" i="24"/>
  <c r="AR381" i="24"/>
  <c r="AS381" i="24"/>
  <c r="AT381" i="24"/>
  <c r="AQ382" i="24"/>
  <c r="AR382" i="24"/>
  <c r="AS382" i="24"/>
  <c r="AT382" i="24"/>
  <c r="AQ383" i="24"/>
  <c r="AR383" i="24"/>
  <c r="AS383" i="24"/>
  <c r="AT383" i="24"/>
  <c r="AQ384" i="24"/>
  <c r="AR384" i="24"/>
  <c r="AS384" i="24"/>
  <c r="AT384" i="24"/>
  <c r="AQ385" i="24"/>
  <c r="AR385" i="24"/>
  <c r="AS385" i="24"/>
  <c r="AT385" i="24"/>
  <c r="AQ386" i="24"/>
  <c r="AR386" i="24"/>
  <c r="AS386" i="24"/>
  <c r="AT386" i="24"/>
  <c r="AQ387" i="24"/>
  <c r="AR387" i="24"/>
  <c r="AS387" i="24"/>
  <c r="AT387" i="24"/>
  <c r="AQ388" i="24"/>
  <c r="AR388" i="24"/>
  <c r="AS388" i="24"/>
  <c r="AT388" i="24"/>
  <c r="AQ389" i="24"/>
  <c r="AR389" i="24"/>
  <c r="AS389" i="24"/>
  <c r="AT389" i="24"/>
  <c r="AQ390" i="24"/>
  <c r="AR390" i="24"/>
  <c r="AS390" i="24"/>
  <c r="AT390" i="24"/>
  <c r="AQ391" i="24"/>
  <c r="AR391" i="24"/>
  <c r="AS391" i="24"/>
  <c r="AT391" i="24"/>
  <c r="AQ392" i="24"/>
  <c r="AR392" i="24"/>
  <c r="AS392" i="24"/>
  <c r="AT392" i="24"/>
  <c r="AQ393" i="24"/>
  <c r="AR393" i="24"/>
  <c r="AS393" i="24"/>
  <c r="AT393" i="24"/>
  <c r="AQ394" i="24"/>
  <c r="AR394" i="24"/>
  <c r="AS394" i="24"/>
  <c r="AT394" i="24"/>
  <c r="AQ395" i="24"/>
  <c r="AR395" i="24"/>
  <c r="AS395" i="24"/>
  <c r="AT395" i="24"/>
  <c r="AQ396" i="24"/>
  <c r="AR396" i="24"/>
  <c r="AS396" i="24"/>
  <c r="AT396" i="24"/>
  <c r="AQ397" i="24"/>
  <c r="AR397" i="24"/>
  <c r="AS397" i="24"/>
  <c r="AT397" i="24"/>
  <c r="AQ398" i="24"/>
  <c r="AR398" i="24"/>
  <c r="AS398" i="24"/>
  <c r="AT398" i="24"/>
  <c r="AQ399" i="24"/>
  <c r="AR399" i="24"/>
  <c r="AS399" i="24"/>
  <c r="AT399" i="24"/>
  <c r="AQ400" i="24"/>
  <c r="AR400" i="24"/>
  <c r="AS400" i="24"/>
  <c r="AT400" i="24"/>
  <c r="AQ401" i="24"/>
  <c r="AR401" i="24"/>
  <c r="AS401" i="24"/>
  <c r="AT401" i="24"/>
  <c r="AQ402" i="24"/>
  <c r="AR402" i="24"/>
  <c r="AS402" i="24"/>
  <c r="AT402" i="24"/>
  <c r="AQ403" i="24"/>
  <c r="AR403" i="24"/>
  <c r="AS403" i="24"/>
  <c r="AT403" i="24"/>
  <c r="AQ404" i="24"/>
  <c r="AR404" i="24"/>
  <c r="AS404" i="24"/>
  <c r="AT404" i="24"/>
  <c r="AQ405" i="24"/>
  <c r="AR405" i="24"/>
  <c r="AS405" i="24"/>
  <c r="AT405" i="24"/>
  <c r="AQ406" i="24"/>
  <c r="AR406" i="24"/>
  <c r="AS406" i="24"/>
  <c r="AT406" i="24"/>
  <c r="AQ407" i="24"/>
  <c r="AR407" i="24"/>
  <c r="AS407" i="24"/>
  <c r="AT407" i="24"/>
  <c r="AQ408" i="24"/>
  <c r="AR408" i="24"/>
  <c r="AS408" i="24"/>
  <c r="AT408" i="24"/>
  <c r="AQ409" i="24"/>
  <c r="AR409" i="24"/>
  <c r="AS409" i="24"/>
  <c r="AT409" i="24"/>
  <c r="AQ410" i="24"/>
  <c r="AR410" i="24"/>
  <c r="AS410" i="24"/>
  <c r="AT410" i="24"/>
  <c r="AQ411" i="24"/>
  <c r="AR411" i="24"/>
  <c r="AS411" i="24"/>
  <c r="AT411" i="24"/>
  <c r="AQ412" i="24"/>
  <c r="AR412" i="24"/>
  <c r="AS412" i="24"/>
  <c r="AT412" i="24"/>
  <c r="AQ413" i="24"/>
  <c r="AR413" i="24"/>
  <c r="AS413" i="24"/>
  <c r="AT413" i="24"/>
  <c r="AQ414" i="24"/>
  <c r="AR414" i="24"/>
  <c r="AS414" i="24"/>
  <c r="AT414" i="24"/>
  <c r="AQ415" i="24"/>
  <c r="AR415" i="24"/>
  <c r="AS415" i="24"/>
  <c r="AT415" i="24"/>
  <c r="AQ416" i="24"/>
  <c r="AR416" i="24"/>
  <c r="AS416" i="24"/>
  <c r="AT416" i="24"/>
  <c r="AQ417" i="24"/>
  <c r="AR417" i="24"/>
  <c r="AS417" i="24"/>
  <c r="AT417" i="24"/>
  <c r="AQ418" i="24"/>
  <c r="AR418" i="24"/>
  <c r="AS418" i="24"/>
  <c r="AT418" i="24"/>
  <c r="AQ419" i="24"/>
  <c r="AR419" i="24"/>
  <c r="AS419" i="24"/>
  <c r="AT419" i="24"/>
  <c r="AQ420" i="24"/>
  <c r="AR420" i="24"/>
  <c r="AS420" i="24"/>
  <c r="AT420" i="24"/>
  <c r="AQ421" i="24"/>
  <c r="AR421" i="24"/>
  <c r="AS421" i="24"/>
  <c r="AT421" i="24"/>
  <c r="AQ422" i="24"/>
  <c r="AR422" i="24"/>
  <c r="AS422" i="24"/>
  <c r="AT422" i="24"/>
  <c r="AQ423" i="24"/>
  <c r="AR423" i="24"/>
  <c r="AS423" i="24"/>
  <c r="AT423" i="24"/>
  <c r="AQ424" i="24"/>
  <c r="AR424" i="24"/>
  <c r="AS424" i="24"/>
  <c r="AT424" i="24"/>
  <c r="AQ425" i="24"/>
  <c r="AR425" i="24"/>
  <c r="AS425" i="24"/>
  <c r="AT425" i="24"/>
  <c r="AQ426" i="24"/>
  <c r="AR426" i="24"/>
  <c r="AS426" i="24"/>
  <c r="AT426" i="24"/>
  <c r="AQ427" i="24"/>
  <c r="AR427" i="24"/>
  <c r="AS427" i="24"/>
  <c r="AT427" i="24"/>
  <c r="AQ428" i="24"/>
  <c r="AR428" i="24"/>
  <c r="AS428" i="24"/>
  <c r="AT428" i="24"/>
  <c r="AQ429" i="24"/>
  <c r="AR429" i="24"/>
  <c r="AS429" i="24"/>
  <c r="AT429" i="24"/>
  <c r="AQ430" i="24"/>
  <c r="AR430" i="24"/>
  <c r="AS430" i="24"/>
  <c r="AT430" i="24"/>
  <c r="AQ431" i="24"/>
  <c r="AR431" i="24"/>
  <c r="AS431" i="24"/>
  <c r="AT431" i="24"/>
  <c r="AQ432" i="24"/>
  <c r="AR432" i="24"/>
  <c r="AS432" i="24"/>
  <c r="AT432" i="24"/>
  <c r="AQ433" i="24"/>
  <c r="AR433" i="24"/>
  <c r="AS433" i="24"/>
  <c r="AT433" i="24"/>
  <c r="AQ434" i="24"/>
  <c r="AR434" i="24"/>
  <c r="AS434" i="24"/>
  <c r="AT434" i="24"/>
  <c r="AQ435" i="24"/>
  <c r="AR435" i="24"/>
  <c r="AS435" i="24"/>
  <c r="AT435" i="24"/>
  <c r="AQ436" i="24"/>
  <c r="AR436" i="24"/>
  <c r="AS436" i="24"/>
  <c r="AT436" i="24"/>
  <c r="AQ437" i="24"/>
  <c r="AR437" i="24"/>
  <c r="AS437" i="24"/>
  <c r="AT437" i="24"/>
  <c r="AQ438" i="24"/>
  <c r="AR438" i="24"/>
  <c r="AS438" i="24"/>
  <c r="AT438" i="24"/>
  <c r="AQ439" i="24"/>
  <c r="AR439" i="24"/>
  <c r="AS439" i="24"/>
  <c r="AT439" i="24"/>
  <c r="AQ440" i="24"/>
  <c r="AR440" i="24"/>
  <c r="AS440" i="24"/>
  <c r="AT440" i="24"/>
  <c r="AQ441" i="24"/>
  <c r="AR441" i="24"/>
  <c r="AS441" i="24"/>
  <c r="AT441" i="24"/>
  <c r="AQ442" i="24"/>
  <c r="AR442" i="24"/>
  <c r="AS442" i="24"/>
  <c r="AT442" i="24"/>
  <c r="AQ443" i="24"/>
  <c r="AR443" i="24"/>
  <c r="AS443" i="24"/>
  <c r="AT443" i="24"/>
  <c r="AQ444" i="24"/>
  <c r="AR444" i="24"/>
  <c r="AS444" i="24"/>
  <c r="AT444" i="24"/>
  <c r="AQ445" i="24"/>
  <c r="AR445" i="24"/>
  <c r="AS445" i="24"/>
  <c r="AT445" i="24"/>
  <c r="AQ446" i="24"/>
  <c r="AR446" i="24"/>
  <c r="AS446" i="24"/>
  <c r="AT446" i="24"/>
  <c r="AQ447" i="24"/>
  <c r="AR447" i="24"/>
  <c r="AS447" i="24"/>
  <c r="AT447" i="24"/>
  <c r="AQ448" i="24"/>
  <c r="AR448" i="24"/>
  <c r="AS448" i="24"/>
  <c r="AT448" i="24"/>
  <c r="AQ449" i="24"/>
  <c r="AR449" i="24"/>
  <c r="AS449" i="24"/>
  <c r="AT449" i="24"/>
  <c r="AQ450" i="24"/>
  <c r="AR450" i="24"/>
  <c r="AS450" i="24"/>
  <c r="AT450" i="24"/>
  <c r="AQ451" i="24"/>
  <c r="AR451" i="24"/>
  <c r="AS451" i="24"/>
  <c r="AT451" i="24"/>
  <c r="AQ452" i="24"/>
  <c r="AR452" i="24"/>
  <c r="AS452" i="24"/>
  <c r="AT452" i="24"/>
  <c r="AQ453" i="24"/>
  <c r="AR453" i="24"/>
  <c r="AS453" i="24"/>
  <c r="AT453" i="24"/>
  <c r="AQ454" i="24"/>
  <c r="AR454" i="24"/>
  <c r="AS454" i="24"/>
  <c r="AT454" i="24"/>
  <c r="AQ455" i="24"/>
  <c r="AR455" i="24"/>
  <c r="AS455" i="24"/>
  <c r="AT455" i="24"/>
  <c r="AQ456" i="24"/>
  <c r="AR456" i="24"/>
  <c r="AS456" i="24"/>
  <c r="AT456" i="24"/>
  <c r="AQ457" i="24"/>
  <c r="AR457" i="24"/>
  <c r="AS457" i="24"/>
  <c r="AT457" i="24"/>
  <c r="AQ458" i="24"/>
  <c r="AR458" i="24"/>
  <c r="AS458" i="24"/>
  <c r="AT458" i="24"/>
  <c r="AQ459" i="24"/>
  <c r="AR459" i="24"/>
  <c r="AS459" i="24"/>
  <c r="AT459" i="24"/>
  <c r="AQ460" i="24"/>
  <c r="AR460" i="24"/>
  <c r="AS460" i="24"/>
  <c r="AT460" i="24"/>
  <c r="AQ461" i="24"/>
  <c r="AR461" i="24"/>
  <c r="AS461" i="24"/>
  <c r="AT461" i="24"/>
  <c r="AQ462" i="24"/>
  <c r="AR462" i="24"/>
  <c r="AS462" i="24"/>
  <c r="AT462" i="24"/>
  <c r="AQ463" i="24"/>
  <c r="AR463" i="24"/>
  <c r="AS463" i="24"/>
  <c r="AT463" i="24"/>
  <c r="AQ464" i="24"/>
  <c r="AR464" i="24"/>
  <c r="AS464" i="24"/>
  <c r="AT464" i="24"/>
  <c r="AQ465" i="24"/>
  <c r="AR465" i="24"/>
  <c r="AS465" i="24"/>
  <c r="AT465" i="24"/>
  <c r="AQ466" i="24"/>
  <c r="AR466" i="24"/>
  <c r="AS466" i="24"/>
  <c r="AT466" i="24"/>
  <c r="AQ467" i="24"/>
  <c r="AR467" i="24"/>
  <c r="AS467" i="24"/>
  <c r="AT467" i="24"/>
  <c r="AQ468" i="24"/>
  <c r="AR468" i="24"/>
  <c r="AS468" i="24"/>
  <c r="AT468" i="24"/>
  <c r="AQ469" i="24"/>
  <c r="AR469" i="24"/>
  <c r="AS469" i="24"/>
  <c r="AT469" i="24"/>
  <c r="AQ470" i="24"/>
  <c r="AR470" i="24"/>
  <c r="AS470" i="24"/>
  <c r="AT470" i="24"/>
  <c r="AQ471" i="24"/>
  <c r="AR471" i="24"/>
  <c r="AS471" i="24"/>
  <c r="AT471" i="24"/>
  <c r="AQ472" i="24"/>
  <c r="AR472" i="24"/>
  <c r="AS472" i="24"/>
  <c r="AT472" i="24"/>
  <c r="AQ473" i="24"/>
  <c r="AR473" i="24"/>
  <c r="AS473" i="24"/>
  <c r="AT473" i="24"/>
  <c r="AQ474" i="24"/>
  <c r="AR474" i="24"/>
  <c r="AS474" i="24"/>
  <c r="AT474" i="24"/>
  <c r="AQ475" i="24"/>
  <c r="AR475" i="24"/>
  <c r="AS475" i="24"/>
  <c r="AT475" i="24"/>
  <c r="AQ476" i="24"/>
  <c r="AR476" i="24"/>
  <c r="AS476" i="24"/>
  <c r="AT476" i="24"/>
  <c r="AQ477" i="24"/>
  <c r="AR477" i="24"/>
  <c r="AS477" i="24"/>
  <c r="AT477" i="24"/>
  <c r="AQ478" i="24"/>
  <c r="AR478" i="24"/>
  <c r="AS478" i="24"/>
  <c r="AT478" i="24"/>
  <c r="AQ479" i="24"/>
  <c r="AR479" i="24"/>
  <c r="AS479" i="24"/>
  <c r="AT479" i="24"/>
  <c r="AQ480" i="24"/>
  <c r="AR480" i="24"/>
  <c r="AS480" i="24"/>
  <c r="AT480" i="24"/>
  <c r="AQ481" i="24"/>
  <c r="AR481" i="24"/>
  <c r="AS481" i="24"/>
  <c r="AT481" i="24"/>
  <c r="AQ482" i="24"/>
  <c r="AR482" i="24"/>
  <c r="AS482" i="24"/>
  <c r="AT482" i="24"/>
  <c r="AQ483" i="24"/>
  <c r="AR483" i="24"/>
  <c r="AS483" i="24"/>
  <c r="AT483" i="24"/>
  <c r="AQ484" i="24"/>
  <c r="AR484" i="24"/>
  <c r="AS484" i="24"/>
  <c r="AT484" i="24"/>
  <c r="AQ485" i="24"/>
  <c r="AR485" i="24"/>
  <c r="AS485" i="24"/>
  <c r="AT485" i="24"/>
  <c r="AQ486" i="24"/>
  <c r="AR486" i="24"/>
  <c r="AS486" i="24"/>
  <c r="AT486" i="24"/>
  <c r="AQ487" i="24"/>
  <c r="AR487" i="24"/>
  <c r="AS487" i="24"/>
  <c r="AT487" i="24"/>
  <c r="AQ488" i="24"/>
  <c r="AR488" i="24"/>
  <c r="AS488" i="24"/>
  <c r="AT488" i="24"/>
  <c r="AQ489" i="24"/>
  <c r="AR489" i="24"/>
  <c r="AS489" i="24"/>
  <c r="AT489" i="24"/>
  <c r="AQ490" i="24"/>
  <c r="AR490" i="24"/>
  <c r="AS490" i="24"/>
  <c r="AT490" i="24"/>
  <c r="AQ491" i="24"/>
  <c r="AR491" i="24"/>
  <c r="AS491" i="24"/>
  <c r="AT491" i="24"/>
  <c r="AQ492" i="24"/>
  <c r="AR492" i="24"/>
  <c r="AS492" i="24"/>
  <c r="AT492" i="24"/>
  <c r="AQ493" i="24"/>
  <c r="AR493" i="24"/>
  <c r="AS493" i="24"/>
  <c r="AT493" i="24"/>
  <c r="AQ494" i="24"/>
  <c r="AR494" i="24"/>
  <c r="AS494" i="24"/>
  <c r="AT494" i="24"/>
  <c r="AQ495" i="24"/>
  <c r="AR495" i="24"/>
  <c r="AS495" i="24"/>
  <c r="AT495" i="24"/>
  <c r="AQ496" i="24"/>
  <c r="AR496" i="24"/>
  <c r="AS496" i="24"/>
  <c r="AT496" i="24"/>
  <c r="AQ497" i="24"/>
  <c r="AR497" i="24"/>
  <c r="AS497" i="24"/>
  <c r="AT497" i="24"/>
  <c r="AQ498" i="24"/>
  <c r="AR498" i="24"/>
  <c r="AS498" i="24"/>
  <c r="AT498" i="24"/>
  <c r="AQ499" i="24"/>
  <c r="AR499" i="24"/>
  <c r="AS499" i="24"/>
  <c r="AT499" i="24"/>
  <c r="AQ500" i="24"/>
  <c r="AR500" i="24"/>
  <c r="AS500" i="24"/>
  <c r="AT500" i="24"/>
  <c r="AQ501" i="24"/>
  <c r="AR501" i="24"/>
  <c r="AS501" i="24"/>
  <c r="AT501" i="24"/>
  <c r="AQ502" i="24"/>
  <c r="AR502" i="24"/>
  <c r="AS502" i="24"/>
  <c r="AT502" i="24"/>
  <c r="AQ503" i="24"/>
  <c r="AR503" i="24"/>
  <c r="AS503" i="24"/>
  <c r="AT503" i="24"/>
  <c r="AQ504" i="24"/>
  <c r="AR504" i="24"/>
  <c r="AS504" i="24"/>
  <c r="AT504" i="24"/>
  <c r="AQ505" i="24"/>
  <c r="AR505" i="24"/>
  <c r="AS505" i="24"/>
  <c r="AT505" i="24"/>
  <c r="AQ506" i="24"/>
  <c r="AR506" i="24"/>
  <c r="AS506" i="24"/>
  <c r="AT506" i="24"/>
  <c r="AQ507" i="24"/>
  <c r="AR507" i="24"/>
  <c r="AS507" i="24"/>
  <c r="AT507" i="24"/>
  <c r="AQ508" i="24"/>
  <c r="AR508" i="24"/>
  <c r="AS508" i="24"/>
  <c r="AT508" i="24"/>
  <c r="AQ509" i="24"/>
  <c r="AR509" i="24"/>
  <c r="AS509" i="24"/>
  <c r="AT509" i="24"/>
  <c r="AQ510" i="24"/>
  <c r="AR510" i="24"/>
  <c r="AS510" i="24"/>
  <c r="AT510" i="24"/>
  <c r="AQ511" i="24"/>
  <c r="AR511" i="24"/>
  <c r="AS511" i="24"/>
  <c r="AT511" i="24"/>
  <c r="AQ512" i="24"/>
  <c r="AR512" i="24"/>
  <c r="AS512" i="24"/>
  <c r="AT512" i="24"/>
  <c r="AQ513" i="24"/>
  <c r="AR513" i="24"/>
  <c r="AS513" i="24"/>
  <c r="AT513" i="24"/>
  <c r="AQ514" i="24"/>
  <c r="AR514" i="24"/>
  <c r="AS514" i="24"/>
  <c r="AT514" i="24"/>
  <c r="AQ515" i="24"/>
  <c r="AR515" i="24"/>
  <c r="AS515" i="24"/>
  <c r="AT515" i="24"/>
  <c r="AQ516" i="24"/>
  <c r="AR516" i="24"/>
  <c r="AS516" i="24"/>
  <c r="AT516" i="24"/>
  <c r="AQ517" i="24"/>
  <c r="AR517" i="24"/>
  <c r="AS517" i="24"/>
  <c r="AT517" i="24"/>
  <c r="AQ518" i="24"/>
  <c r="AR518" i="24"/>
  <c r="AS518" i="24"/>
  <c r="AT518" i="24"/>
  <c r="AQ519" i="24"/>
  <c r="AR519" i="24"/>
  <c r="AS519" i="24"/>
  <c r="AT519" i="24"/>
  <c r="AQ520" i="24"/>
  <c r="AR520" i="24"/>
  <c r="AS520" i="24"/>
  <c r="AT520" i="24"/>
  <c r="AQ521" i="24"/>
  <c r="AR521" i="24"/>
  <c r="AS521" i="24"/>
  <c r="AT521" i="24"/>
  <c r="AQ522" i="24"/>
  <c r="AR522" i="24"/>
  <c r="AS522" i="24"/>
  <c r="AT522" i="24"/>
  <c r="AQ523" i="24"/>
  <c r="AR523" i="24"/>
  <c r="AS523" i="24"/>
  <c r="AT523" i="24"/>
  <c r="AQ524" i="24"/>
  <c r="AR524" i="24"/>
  <c r="AS524" i="24"/>
  <c r="AT524" i="24"/>
  <c r="D527" i="24"/>
  <c r="C527" i="24"/>
  <c r="C162" i="8" l="1"/>
  <c r="AM527" i="24" l="1"/>
  <c r="AN527" i="24"/>
  <c r="AO527" i="24"/>
  <c r="AL527" i="24"/>
  <c r="C158" i="8" s="1"/>
  <c r="AH527" i="24"/>
  <c r="AI527" i="24"/>
  <c r="AJ527" i="24"/>
  <c r="AG527" i="24"/>
  <c r="C156" i="8" s="1"/>
  <c r="AC527" i="24"/>
  <c r="AD527" i="24"/>
  <c r="AE527" i="24"/>
  <c r="AB527" i="24"/>
  <c r="C154" i="8" s="1"/>
  <c r="E527" i="24"/>
  <c r="F527" i="24"/>
  <c r="G527" i="24"/>
  <c r="H527" i="24"/>
  <c r="I527" i="24"/>
  <c r="J527" i="24"/>
  <c r="K527" i="24"/>
  <c r="L527" i="24"/>
  <c r="M527" i="24"/>
  <c r="N527" i="24"/>
  <c r="O527" i="24"/>
  <c r="P527" i="24"/>
  <c r="Q527" i="24"/>
  <c r="R527" i="24"/>
  <c r="S527" i="24"/>
  <c r="T527" i="24"/>
  <c r="U527" i="24"/>
  <c r="V527" i="24"/>
  <c r="W527" i="24"/>
  <c r="C152" i="8" s="1"/>
  <c r="X527" i="24"/>
  <c r="Y527" i="24"/>
  <c r="Z527" i="24"/>
  <c r="Q32" i="27" l="1"/>
  <c r="M32" i="27"/>
  <c r="O26" i="27"/>
  <c r="N26" i="27"/>
  <c r="M26" i="27"/>
  <c r="Q23" i="27"/>
  <c r="AK271" i="26" l="1"/>
  <c r="AJ271" i="26"/>
  <c r="AI271" i="26"/>
  <c r="AH271" i="26"/>
  <c r="T23" i="26"/>
  <c r="U23" i="26"/>
  <c r="V23" i="26"/>
  <c r="W23" i="26"/>
  <c r="X23" i="26"/>
  <c r="Y23" i="26"/>
  <c r="Z23" i="26"/>
  <c r="AA23" i="26"/>
  <c r="AB23" i="26"/>
  <c r="AC23" i="26"/>
  <c r="AD23" i="26"/>
  <c r="AE23" i="26"/>
  <c r="AF23" i="26"/>
  <c r="AG23" i="26"/>
  <c r="AH23" i="26"/>
  <c r="AI23" i="26"/>
  <c r="AJ23" i="26"/>
  <c r="AK23" i="26"/>
  <c r="T24" i="26"/>
  <c r="U24" i="26"/>
  <c r="V24" i="26"/>
  <c r="W24" i="26"/>
  <c r="X24" i="26"/>
  <c r="Y24" i="26"/>
  <c r="Z24" i="26"/>
  <c r="AA24" i="26"/>
  <c r="AB24" i="26"/>
  <c r="AC24" i="26"/>
  <c r="AD24" i="26"/>
  <c r="AE24" i="26"/>
  <c r="AF24" i="26"/>
  <c r="AG24" i="26"/>
  <c r="AH24" i="26"/>
  <c r="AI24" i="26"/>
  <c r="AJ24" i="26"/>
  <c r="AK24" i="26"/>
  <c r="T25" i="26"/>
  <c r="U25" i="26"/>
  <c r="V25" i="26"/>
  <c r="W25" i="26"/>
  <c r="X25" i="26"/>
  <c r="Y25" i="26"/>
  <c r="Z25" i="26"/>
  <c r="AA25" i="26"/>
  <c r="AB25" i="26"/>
  <c r="AC25" i="26"/>
  <c r="AD25" i="26"/>
  <c r="AE25" i="26"/>
  <c r="AF25" i="26"/>
  <c r="AG25" i="26"/>
  <c r="AH25" i="26"/>
  <c r="AI25" i="26"/>
  <c r="AJ25" i="26"/>
  <c r="AK25" i="26"/>
  <c r="T26" i="26"/>
  <c r="U26" i="26"/>
  <c r="V26" i="26"/>
  <c r="W26" i="26"/>
  <c r="X26" i="26"/>
  <c r="Y26" i="26"/>
  <c r="Z26" i="26"/>
  <c r="AA26" i="26"/>
  <c r="AB26" i="26"/>
  <c r="AC26" i="26"/>
  <c r="AD26" i="26"/>
  <c r="AE26" i="26"/>
  <c r="AF26" i="26"/>
  <c r="AG26" i="26"/>
  <c r="AH26" i="26"/>
  <c r="AI26" i="26"/>
  <c r="AJ26" i="26"/>
  <c r="AK26" i="26"/>
  <c r="T27" i="26"/>
  <c r="U27" i="26"/>
  <c r="V27" i="26"/>
  <c r="W27" i="26"/>
  <c r="X27" i="26"/>
  <c r="Y27" i="26"/>
  <c r="Z27" i="26"/>
  <c r="AA27" i="26"/>
  <c r="AB27" i="26"/>
  <c r="AC27" i="26"/>
  <c r="AD27" i="26"/>
  <c r="AE27" i="26"/>
  <c r="AF27" i="26"/>
  <c r="AG27" i="26"/>
  <c r="AH27" i="26"/>
  <c r="AI27" i="26"/>
  <c r="AJ27" i="26"/>
  <c r="AK27" i="26"/>
  <c r="T28" i="26"/>
  <c r="U28" i="26"/>
  <c r="V28" i="26"/>
  <c r="W28" i="26"/>
  <c r="X28" i="26"/>
  <c r="Y28" i="26"/>
  <c r="Z28" i="26"/>
  <c r="AA28" i="26"/>
  <c r="AB28" i="26"/>
  <c r="AC28" i="26"/>
  <c r="AD28" i="26"/>
  <c r="AE28" i="26"/>
  <c r="AF28" i="26"/>
  <c r="AG28" i="26"/>
  <c r="AH28" i="26"/>
  <c r="AI28" i="26"/>
  <c r="AJ28" i="26"/>
  <c r="AK28" i="26"/>
  <c r="T29" i="26"/>
  <c r="U29" i="26"/>
  <c r="V29" i="26"/>
  <c r="W29" i="26"/>
  <c r="X29" i="26"/>
  <c r="Y29" i="26"/>
  <c r="Z29" i="26"/>
  <c r="AA29" i="26"/>
  <c r="AB29" i="26"/>
  <c r="AC29" i="26"/>
  <c r="AD29" i="26"/>
  <c r="AE29" i="26"/>
  <c r="AF29" i="26"/>
  <c r="AG29" i="26"/>
  <c r="AH29" i="26"/>
  <c r="AI29" i="26"/>
  <c r="AJ29" i="26"/>
  <c r="AK29" i="26"/>
  <c r="T30" i="26"/>
  <c r="U30" i="26"/>
  <c r="V30" i="26"/>
  <c r="W30" i="26"/>
  <c r="X30" i="26"/>
  <c r="Y30" i="26"/>
  <c r="Z30" i="26"/>
  <c r="AA30" i="26"/>
  <c r="AB30" i="26"/>
  <c r="AC30" i="26"/>
  <c r="AD30" i="26"/>
  <c r="AE30" i="26"/>
  <c r="AF30" i="26"/>
  <c r="AG30" i="26"/>
  <c r="AH30" i="26"/>
  <c r="AI30" i="26"/>
  <c r="AJ30" i="26"/>
  <c r="AK30" i="26"/>
  <c r="T31" i="26"/>
  <c r="U31" i="26"/>
  <c r="V31" i="26"/>
  <c r="W31" i="26"/>
  <c r="X31" i="26"/>
  <c r="Y31" i="26"/>
  <c r="Z31" i="26"/>
  <c r="AA31" i="26"/>
  <c r="AB31" i="26"/>
  <c r="AC31" i="26"/>
  <c r="AD31" i="26"/>
  <c r="AE31" i="26"/>
  <c r="AF31" i="26"/>
  <c r="AG31" i="26"/>
  <c r="AH31" i="26"/>
  <c r="AI31" i="26"/>
  <c r="AJ31" i="26"/>
  <c r="AK31" i="26"/>
  <c r="T32" i="26"/>
  <c r="U32" i="26"/>
  <c r="V32" i="26"/>
  <c r="W32" i="26"/>
  <c r="X32" i="26"/>
  <c r="Y32" i="26"/>
  <c r="Z32" i="26"/>
  <c r="AA32" i="26"/>
  <c r="AB32" i="26"/>
  <c r="AC32" i="26"/>
  <c r="AD32" i="26"/>
  <c r="AE32" i="26"/>
  <c r="AF32" i="26"/>
  <c r="AG32" i="26"/>
  <c r="AH32" i="26"/>
  <c r="AI32" i="26"/>
  <c r="AJ32" i="26"/>
  <c r="AK32" i="26"/>
  <c r="T33" i="26"/>
  <c r="U33" i="26"/>
  <c r="V33" i="26"/>
  <c r="W33" i="26"/>
  <c r="X33" i="26"/>
  <c r="Y33" i="26"/>
  <c r="Z33" i="26"/>
  <c r="AA33" i="26"/>
  <c r="AB33" i="26"/>
  <c r="AC33" i="26"/>
  <c r="AD33" i="26"/>
  <c r="AE33" i="26"/>
  <c r="AF33" i="26"/>
  <c r="AG33" i="26"/>
  <c r="AH33" i="26"/>
  <c r="AI33" i="26"/>
  <c r="AJ33" i="26"/>
  <c r="AK33" i="26"/>
  <c r="T34" i="26"/>
  <c r="U34" i="26"/>
  <c r="V34" i="26"/>
  <c r="W34" i="26"/>
  <c r="X34" i="26"/>
  <c r="Y34" i="26"/>
  <c r="Z34" i="26"/>
  <c r="AA34" i="26"/>
  <c r="AB34" i="26"/>
  <c r="AC34" i="26"/>
  <c r="AD34" i="26"/>
  <c r="AE34" i="26"/>
  <c r="AF34" i="26"/>
  <c r="AG34" i="26"/>
  <c r="AH34" i="26"/>
  <c r="AI34" i="26"/>
  <c r="AJ34" i="26"/>
  <c r="AK34" i="26"/>
  <c r="T35" i="26"/>
  <c r="U35" i="26"/>
  <c r="V35" i="26"/>
  <c r="W35" i="26"/>
  <c r="X35" i="26"/>
  <c r="Y35" i="26"/>
  <c r="Z35" i="26"/>
  <c r="AA35" i="26"/>
  <c r="AB35" i="26"/>
  <c r="AC35" i="26"/>
  <c r="AD35" i="26"/>
  <c r="AE35" i="26"/>
  <c r="AF35" i="26"/>
  <c r="AG35" i="26"/>
  <c r="AH35" i="26"/>
  <c r="AI35" i="26"/>
  <c r="AJ35" i="26"/>
  <c r="AK35" i="26"/>
  <c r="T36" i="26"/>
  <c r="U36" i="26"/>
  <c r="V36" i="26"/>
  <c r="W36" i="26"/>
  <c r="X36" i="26"/>
  <c r="Y36" i="26"/>
  <c r="Z36" i="26"/>
  <c r="AA36" i="26"/>
  <c r="AB36" i="26"/>
  <c r="AC36" i="26"/>
  <c r="AD36" i="26"/>
  <c r="AE36" i="26"/>
  <c r="AF36" i="26"/>
  <c r="AG36" i="26"/>
  <c r="AH36" i="26"/>
  <c r="AI36" i="26"/>
  <c r="AJ36" i="26"/>
  <c r="AK36" i="26"/>
  <c r="T37" i="26"/>
  <c r="U37" i="26"/>
  <c r="V37" i="26"/>
  <c r="W37" i="26"/>
  <c r="X37" i="26"/>
  <c r="Y37" i="26"/>
  <c r="Z37" i="26"/>
  <c r="AA37" i="26"/>
  <c r="AB37" i="26"/>
  <c r="AC37" i="26"/>
  <c r="AD37" i="26"/>
  <c r="AE37" i="26"/>
  <c r="AF37" i="26"/>
  <c r="AG37" i="26"/>
  <c r="AH37" i="26"/>
  <c r="AI37" i="26"/>
  <c r="AJ37" i="26"/>
  <c r="AK37" i="26"/>
  <c r="T38" i="26"/>
  <c r="U38" i="26"/>
  <c r="V38" i="26"/>
  <c r="W38" i="26"/>
  <c r="X38" i="26"/>
  <c r="Y38" i="26"/>
  <c r="Z38" i="26"/>
  <c r="AA38" i="26"/>
  <c r="AB38" i="26"/>
  <c r="AC38" i="26"/>
  <c r="AD38" i="26"/>
  <c r="AE38" i="26"/>
  <c r="AF38" i="26"/>
  <c r="AG38" i="26"/>
  <c r="AH38" i="26"/>
  <c r="AI38" i="26"/>
  <c r="AJ38" i="26"/>
  <c r="AK38" i="26"/>
  <c r="T39" i="26"/>
  <c r="U39" i="26"/>
  <c r="V39" i="26"/>
  <c r="W39" i="26"/>
  <c r="X39" i="26"/>
  <c r="Y39" i="26"/>
  <c r="Z39" i="26"/>
  <c r="AA39" i="26"/>
  <c r="AB39" i="26"/>
  <c r="AC39" i="26"/>
  <c r="AD39" i="26"/>
  <c r="AE39" i="26"/>
  <c r="AF39" i="26"/>
  <c r="AG39" i="26"/>
  <c r="AH39" i="26"/>
  <c r="AI39" i="26"/>
  <c r="AJ39" i="26"/>
  <c r="AK39" i="26"/>
  <c r="T40" i="26"/>
  <c r="U40" i="26"/>
  <c r="V40" i="26"/>
  <c r="W40" i="26"/>
  <c r="X40" i="26"/>
  <c r="Y40" i="26"/>
  <c r="Z40" i="26"/>
  <c r="AA40" i="26"/>
  <c r="AB40" i="26"/>
  <c r="AC40" i="26"/>
  <c r="AD40" i="26"/>
  <c r="AE40" i="26"/>
  <c r="AF40" i="26"/>
  <c r="AG40" i="26"/>
  <c r="AH40" i="26"/>
  <c r="AI40" i="26"/>
  <c r="AJ40" i="26"/>
  <c r="AK40" i="26"/>
  <c r="T41" i="26"/>
  <c r="U41" i="26"/>
  <c r="V41" i="26"/>
  <c r="W41" i="26"/>
  <c r="X41" i="26"/>
  <c r="Y41" i="26"/>
  <c r="Z41" i="26"/>
  <c r="AA41" i="26"/>
  <c r="AB41" i="26"/>
  <c r="AC41" i="26"/>
  <c r="AD41" i="26"/>
  <c r="AE41" i="26"/>
  <c r="AF41" i="26"/>
  <c r="AG41" i="26"/>
  <c r="AH41" i="26"/>
  <c r="AI41" i="26"/>
  <c r="AJ41" i="26"/>
  <c r="AK41" i="26"/>
  <c r="T42" i="26"/>
  <c r="U42" i="26"/>
  <c r="V42" i="26"/>
  <c r="W42" i="26"/>
  <c r="X42" i="26"/>
  <c r="Y42" i="26"/>
  <c r="Z42" i="26"/>
  <c r="AA42" i="26"/>
  <c r="AB42" i="26"/>
  <c r="AC42" i="26"/>
  <c r="AD42" i="26"/>
  <c r="AE42" i="26"/>
  <c r="AF42" i="26"/>
  <c r="AG42" i="26"/>
  <c r="AH42" i="26"/>
  <c r="AI42" i="26"/>
  <c r="AJ42" i="26"/>
  <c r="AK42" i="26"/>
  <c r="T43" i="26"/>
  <c r="U43" i="26"/>
  <c r="V43" i="26"/>
  <c r="W43" i="26"/>
  <c r="X43" i="26"/>
  <c r="Y43" i="26"/>
  <c r="Z43" i="26"/>
  <c r="AA43" i="26"/>
  <c r="AB43" i="26"/>
  <c r="AC43" i="26"/>
  <c r="AD43" i="26"/>
  <c r="AE43" i="26"/>
  <c r="AF43" i="26"/>
  <c r="AG43" i="26"/>
  <c r="AH43" i="26"/>
  <c r="AI43" i="26"/>
  <c r="AJ43" i="26"/>
  <c r="AK43" i="26"/>
  <c r="T44" i="26"/>
  <c r="U44" i="26"/>
  <c r="V44" i="26"/>
  <c r="W44" i="26"/>
  <c r="X44" i="26"/>
  <c r="Y44" i="26"/>
  <c r="Z44" i="26"/>
  <c r="AA44" i="26"/>
  <c r="AB44" i="26"/>
  <c r="AC44" i="26"/>
  <c r="AD44" i="26"/>
  <c r="AE44" i="26"/>
  <c r="AF44" i="26"/>
  <c r="AG44" i="26"/>
  <c r="AH44" i="26"/>
  <c r="AI44" i="26"/>
  <c r="AJ44" i="26"/>
  <c r="AK44" i="26"/>
  <c r="T45" i="26"/>
  <c r="U45" i="26"/>
  <c r="V45" i="26"/>
  <c r="W45" i="26"/>
  <c r="X45" i="26"/>
  <c r="Y45" i="26"/>
  <c r="Z45" i="26"/>
  <c r="AA45" i="26"/>
  <c r="AB45" i="26"/>
  <c r="AC45" i="26"/>
  <c r="AD45" i="26"/>
  <c r="AE45" i="26"/>
  <c r="AF45" i="26"/>
  <c r="AG45" i="26"/>
  <c r="AH45" i="26"/>
  <c r="AI45" i="26"/>
  <c r="AJ45" i="26"/>
  <c r="AK45" i="26"/>
  <c r="T46" i="26"/>
  <c r="U46" i="26"/>
  <c r="V46" i="26"/>
  <c r="W46" i="26"/>
  <c r="X46" i="26"/>
  <c r="Y46" i="26"/>
  <c r="Z46" i="26"/>
  <c r="AA46" i="26"/>
  <c r="AB46" i="26"/>
  <c r="AC46" i="26"/>
  <c r="AD46" i="26"/>
  <c r="AE46" i="26"/>
  <c r="AF46" i="26"/>
  <c r="AG46" i="26"/>
  <c r="AH46" i="26"/>
  <c r="AI46" i="26"/>
  <c r="AJ46" i="26"/>
  <c r="AK46" i="26"/>
  <c r="T47" i="26"/>
  <c r="U47" i="26"/>
  <c r="V47" i="26"/>
  <c r="W47" i="26"/>
  <c r="X47" i="26"/>
  <c r="Y47" i="26"/>
  <c r="Z47" i="26"/>
  <c r="AA47" i="26"/>
  <c r="AB47" i="26"/>
  <c r="AC47" i="26"/>
  <c r="AD47" i="26"/>
  <c r="AE47" i="26"/>
  <c r="AF47" i="26"/>
  <c r="AG47" i="26"/>
  <c r="AH47" i="26"/>
  <c r="AI47" i="26"/>
  <c r="AJ47" i="26"/>
  <c r="AK47" i="26"/>
  <c r="T48" i="26"/>
  <c r="U48" i="26"/>
  <c r="V48" i="26"/>
  <c r="W48" i="26"/>
  <c r="X48" i="26"/>
  <c r="Y48" i="26"/>
  <c r="Z48" i="26"/>
  <c r="AA48" i="26"/>
  <c r="AB48" i="26"/>
  <c r="AC48" i="26"/>
  <c r="AD48" i="26"/>
  <c r="AE48" i="26"/>
  <c r="AF48" i="26"/>
  <c r="AG48" i="26"/>
  <c r="AH48" i="26"/>
  <c r="AI48" i="26"/>
  <c r="AJ48" i="26"/>
  <c r="AK48" i="26"/>
  <c r="T49" i="26"/>
  <c r="U49" i="26"/>
  <c r="V49" i="26"/>
  <c r="W49" i="26"/>
  <c r="X49" i="26"/>
  <c r="Y49" i="26"/>
  <c r="Z49" i="26"/>
  <c r="AA49" i="26"/>
  <c r="AB49" i="26"/>
  <c r="AC49" i="26"/>
  <c r="AD49" i="26"/>
  <c r="AE49" i="26"/>
  <c r="AF49" i="26"/>
  <c r="AG49" i="26"/>
  <c r="AH49" i="26"/>
  <c r="AI49" i="26"/>
  <c r="AJ49" i="26"/>
  <c r="AK49" i="26"/>
  <c r="T50" i="26"/>
  <c r="U50" i="26"/>
  <c r="V50" i="26"/>
  <c r="W50" i="26"/>
  <c r="X50" i="26"/>
  <c r="Y50" i="26"/>
  <c r="Z50" i="26"/>
  <c r="AA50" i="26"/>
  <c r="AB50" i="26"/>
  <c r="AC50" i="26"/>
  <c r="AD50" i="26"/>
  <c r="AE50" i="26"/>
  <c r="AF50" i="26"/>
  <c r="AG50" i="26"/>
  <c r="AH50" i="26"/>
  <c r="AI50" i="26"/>
  <c r="AJ50" i="26"/>
  <c r="AK50" i="26"/>
  <c r="T51" i="26"/>
  <c r="U51" i="26"/>
  <c r="V51" i="26"/>
  <c r="W51" i="26"/>
  <c r="X51" i="26"/>
  <c r="Y51" i="26"/>
  <c r="Z51" i="26"/>
  <c r="AA51" i="26"/>
  <c r="AB51" i="26"/>
  <c r="AC51" i="26"/>
  <c r="AD51" i="26"/>
  <c r="AE51" i="26"/>
  <c r="AF51" i="26"/>
  <c r="AG51" i="26"/>
  <c r="AH51" i="26"/>
  <c r="AI51" i="26"/>
  <c r="AJ51" i="26"/>
  <c r="AK51" i="26"/>
  <c r="T52" i="26"/>
  <c r="U52" i="26"/>
  <c r="V52" i="26"/>
  <c r="W52" i="26"/>
  <c r="X52" i="26"/>
  <c r="Y52" i="26"/>
  <c r="Z52" i="26"/>
  <c r="AA52" i="26"/>
  <c r="AB52" i="26"/>
  <c r="AC52" i="26"/>
  <c r="AD52" i="26"/>
  <c r="AE52" i="26"/>
  <c r="AF52" i="26"/>
  <c r="AG52" i="26"/>
  <c r="AH52" i="26"/>
  <c r="AI52" i="26"/>
  <c r="AJ52" i="26"/>
  <c r="AK52" i="26"/>
  <c r="T53" i="26"/>
  <c r="U53" i="26"/>
  <c r="V53" i="26"/>
  <c r="W53" i="26"/>
  <c r="X53" i="26"/>
  <c r="Y53" i="26"/>
  <c r="Z53" i="26"/>
  <c r="AA53" i="26"/>
  <c r="AB53" i="26"/>
  <c r="AC53" i="26"/>
  <c r="AD53" i="26"/>
  <c r="AE53" i="26"/>
  <c r="AF53" i="26"/>
  <c r="AG53" i="26"/>
  <c r="AH53" i="26"/>
  <c r="AI53" i="26"/>
  <c r="AJ53" i="26"/>
  <c r="AK53" i="26"/>
  <c r="T54" i="26"/>
  <c r="U54" i="26"/>
  <c r="V54" i="26"/>
  <c r="W54" i="26"/>
  <c r="X54" i="26"/>
  <c r="Y54" i="26"/>
  <c r="Z54" i="26"/>
  <c r="AA54" i="26"/>
  <c r="AB54" i="26"/>
  <c r="AC54" i="26"/>
  <c r="AD54" i="26"/>
  <c r="AE54" i="26"/>
  <c r="AF54" i="26"/>
  <c r="AG54" i="26"/>
  <c r="AH54" i="26"/>
  <c r="AI54" i="26"/>
  <c r="AJ54" i="26"/>
  <c r="AK54" i="26"/>
  <c r="T55" i="26"/>
  <c r="U55" i="26"/>
  <c r="V55" i="26"/>
  <c r="W55" i="26"/>
  <c r="X55" i="26"/>
  <c r="Y55" i="26"/>
  <c r="Z55" i="26"/>
  <c r="AA55" i="26"/>
  <c r="AB55" i="26"/>
  <c r="AC55" i="26"/>
  <c r="AD55" i="26"/>
  <c r="AE55" i="26"/>
  <c r="AF55" i="26"/>
  <c r="AG55" i="26"/>
  <c r="AH55" i="26"/>
  <c r="AI55" i="26"/>
  <c r="AJ55" i="26"/>
  <c r="AK55" i="26"/>
  <c r="T56" i="26"/>
  <c r="U56" i="26"/>
  <c r="V56" i="26"/>
  <c r="W56" i="26"/>
  <c r="X56" i="26"/>
  <c r="Y56" i="26"/>
  <c r="Z56" i="26"/>
  <c r="AA56" i="26"/>
  <c r="AB56" i="26"/>
  <c r="AC56" i="26"/>
  <c r="AD56" i="26"/>
  <c r="AE56" i="26"/>
  <c r="AF56" i="26"/>
  <c r="AG56" i="26"/>
  <c r="AH56" i="26"/>
  <c r="AI56" i="26"/>
  <c r="AJ56" i="26"/>
  <c r="AK56" i="26"/>
  <c r="T57" i="26"/>
  <c r="U57" i="26"/>
  <c r="V57" i="26"/>
  <c r="W57" i="26"/>
  <c r="X57" i="26"/>
  <c r="Y57" i="26"/>
  <c r="Z57" i="26"/>
  <c r="AA57" i="26"/>
  <c r="AB57" i="26"/>
  <c r="AC57" i="26"/>
  <c r="AD57" i="26"/>
  <c r="AE57" i="26"/>
  <c r="AF57" i="26"/>
  <c r="AG57" i="26"/>
  <c r="AH57" i="26"/>
  <c r="AI57" i="26"/>
  <c r="AJ57" i="26"/>
  <c r="AK57" i="26"/>
  <c r="T58" i="26"/>
  <c r="U58" i="26"/>
  <c r="V58" i="26"/>
  <c r="W58" i="26"/>
  <c r="X58" i="26"/>
  <c r="Y58" i="26"/>
  <c r="Z58" i="26"/>
  <c r="AA58" i="26"/>
  <c r="AB58" i="26"/>
  <c r="AC58" i="26"/>
  <c r="AD58" i="26"/>
  <c r="AE58" i="26"/>
  <c r="AF58" i="26"/>
  <c r="AG58" i="26"/>
  <c r="AH58" i="26"/>
  <c r="AI58" i="26"/>
  <c r="AJ58" i="26"/>
  <c r="AK58" i="26"/>
  <c r="T59" i="26"/>
  <c r="U59" i="26"/>
  <c r="V59" i="26"/>
  <c r="W59" i="26"/>
  <c r="X59" i="26"/>
  <c r="Y59" i="26"/>
  <c r="Z59" i="26"/>
  <c r="AA59" i="26"/>
  <c r="AB59" i="26"/>
  <c r="AC59" i="26"/>
  <c r="AD59" i="26"/>
  <c r="AE59" i="26"/>
  <c r="AF59" i="26"/>
  <c r="AG59" i="26"/>
  <c r="AH59" i="26"/>
  <c r="AI59" i="26"/>
  <c r="AJ59" i="26"/>
  <c r="AK59" i="26"/>
  <c r="T60" i="26"/>
  <c r="U60" i="26"/>
  <c r="V60" i="26"/>
  <c r="W60" i="26"/>
  <c r="X60" i="26"/>
  <c r="Y60" i="26"/>
  <c r="Z60" i="26"/>
  <c r="AA60" i="26"/>
  <c r="AB60" i="26"/>
  <c r="AC60" i="26"/>
  <c r="AD60" i="26"/>
  <c r="AE60" i="26"/>
  <c r="AF60" i="26"/>
  <c r="AG60" i="26"/>
  <c r="AH60" i="26"/>
  <c r="AI60" i="26"/>
  <c r="AJ60" i="26"/>
  <c r="AK60" i="26"/>
  <c r="T61" i="26"/>
  <c r="U61" i="26"/>
  <c r="V61" i="26"/>
  <c r="W61" i="26"/>
  <c r="X61" i="26"/>
  <c r="Y61" i="26"/>
  <c r="Z61" i="26"/>
  <c r="AA61" i="26"/>
  <c r="AB61" i="26"/>
  <c r="AC61" i="26"/>
  <c r="AD61" i="26"/>
  <c r="AE61" i="26"/>
  <c r="AF61" i="26"/>
  <c r="AG61" i="26"/>
  <c r="AH61" i="26"/>
  <c r="AI61" i="26"/>
  <c r="AJ61" i="26"/>
  <c r="AK61" i="26"/>
  <c r="T62" i="26"/>
  <c r="U62" i="26"/>
  <c r="V62" i="26"/>
  <c r="W62" i="26"/>
  <c r="X62" i="26"/>
  <c r="Y62" i="26"/>
  <c r="Z62" i="26"/>
  <c r="AA62" i="26"/>
  <c r="AB62" i="26"/>
  <c r="AC62" i="26"/>
  <c r="AD62" i="26"/>
  <c r="AE62" i="26"/>
  <c r="AF62" i="26"/>
  <c r="AG62" i="26"/>
  <c r="AH62" i="26"/>
  <c r="AI62" i="26"/>
  <c r="AJ62" i="26"/>
  <c r="AK62" i="26"/>
  <c r="T63" i="26"/>
  <c r="U63" i="26"/>
  <c r="V63" i="26"/>
  <c r="W63" i="26"/>
  <c r="X63" i="26"/>
  <c r="Y63" i="26"/>
  <c r="Z63" i="26"/>
  <c r="AA63" i="26"/>
  <c r="AB63" i="26"/>
  <c r="AC63" i="26"/>
  <c r="AD63" i="26"/>
  <c r="AE63" i="26"/>
  <c r="AF63" i="26"/>
  <c r="AG63" i="26"/>
  <c r="AH63" i="26"/>
  <c r="AI63" i="26"/>
  <c r="AJ63" i="26"/>
  <c r="AK63" i="26"/>
  <c r="T64" i="26"/>
  <c r="U64" i="26"/>
  <c r="V64" i="26"/>
  <c r="W64" i="26"/>
  <c r="X64" i="26"/>
  <c r="Y64" i="26"/>
  <c r="Z64" i="26"/>
  <c r="AA64" i="26"/>
  <c r="AB64" i="26"/>
  <c r="AC64" i="26"/>
  <c r="AD64" i="26"/>
  <c r="AE64" i="26"/>
  <c r="AF64" i="26"/>
  <c r="AG64" i="26"/>
  <c r="AH64" i="26"/>
  <c r="AI64" i="26"/>
  <c r="AJ64" i="26"/>
  <c r="AK64" i="26"/>
  <c r="T65" i="26"/>
  <c r="U65" i="26"/>
  <c r="V65" i="26"/>
  <c r="W65" i="26"/>
  <c r="X65" i="26"/>
  <c r="Y65" i="26"/>
  <c r="Z65" i="26"/>
  <c r="AA65" i="26"/>
  <c r="AB65" i="26"/>
  <c r="AC65" i="26"/>
  <c r="AD65" i="26"/>
  <c r="AE65" i="26"/>
  <c r="AF65" i="26"/>
  <c r="AG65" i="26"/>
  <c r="AH65" i="26"/>
  <c r="AI65" i="26"/>
  <c r="AJ65" i="26"/>
  <c r="AK65" i="26"/>
  <c r="T66" i="26"/>
  <c r="U66" i="26"/>
  <c r="V66" i="26"/>
  <c r="W66" i="26"/>
  <c r="X66" i="26"/>
  <c r="Y66" i="26"/>
  <c r="Z66" i="26"/>
  <c r="AA66" i="26"/>
  <c r="AB66" i="26"/>
  <c r="AC66" i="26"/>
  <c r="AD66" i="26"/>
  <c r="AE66" i="26"/>
  <c r="AF66" i="26"/>
  <c r="AG66" i="26"/>
  <c r="AH66" i="26"/>
  <c r="AI66" i="26"/>
  <c r="AJ66" i="26"/>
  <c r="AK66" i="26"/>
  <c r="T67" i="26"/>
  <c r="U67" i="26"/>
  <c r="V67" i="26"/>
  <c r="W67" i="26"/>
  <c r="X67" i="26"/>
  <c r="Y67" i="26"/>
  <c r="Z67" i="26"/>
  <c r="AA67" i="26"/>
  <c r="AB67" i="26"/>
  <c r="AC67" i="26"/>
  <c r="AD67" i="26"/>
  <c r="AE67" i="26"/>
  <c r="AF67" i="26"/>
  <c r="AG67" i="26"/>
  <c r="AH67" i="26"/>
  <c r="AI67" i="26"/>
  <c r="AJ67" i="26"/>
  <c r="AK67" i="26"/>
  <c r="T68" i="26"/>
  <c r="U68" i="26"/>
  <c r="V68" i="26"/>
  <c r="W68" i="26"/>
  <c r="X68" i="26"/>
  <c r="Y68" i="26"/>
  <c r="Z68" i="26"/>
  <c r="AA68" i="26"/>
  <c r="AB68" i="26"/>
  <c r="AC68" i="26"/>
  <c r="AD68" i="26"/>
  <c r="AE68" i="26"/>
  <c r="AF68" i="26"/>
  <c r="AG68" i="26"/>
  <c r="AH68" i="26"/>
  <c r="AI68" i="26"/>
  <c r="AJ68" i="26"/>
  <c r="AK68" i="26"/>
  <c r="T69" i="26"/>
  <c r="U69" i="26"/>
  <c r="V69" i="26"/>
  <c r="W69" i="26"/>
  <c r="X69" i="26"/>
  <c r="Y69" i="26"/>
  <c r="Z69" i="26"/>
  <c r="AA69" i="26"/>
  <c r="AB69" i="26"/>
  <c r="AC69" i="26"/>
  <c r="AD69" i="26"/>
  <c r="AE69" i="26"/>
  <c r="AF69" i="26"/>
  <c r="AG69" i="26"/>
  <c r="AH69" i="26"/>
  <c r="AI69" i="26"/>
  <c r="AJ69" i="26"/>
  <c r="AK69" i="26"/>
  <c r="T70" i="26"/>
  <c r="U70" i="26"/>
  <c r="V70" i="26"/>
  <c r="W70" i="26"/>
  <c r="X70" i="26"/>
  <c r="Y70" i="26"/>
  <c r="Z70" i="26"/>
  <c r="AA70" i="26"/>
  <c r="AB70" i="26"/>
  <c r="AC70" i="26"/>
  <c r="AD70" i="26"/>
  <c r="AE70" i="26"/>
  <c r="AF70" i="26"/>
  <c r="AG70" i="26"/>
  <c r="AH70" i="26"/>
  <c r="AI70" i="26"/>
  <c r="AJ70" i="26"/>
  <c r="AK70" i="26"/>
  <c r="T71" i="26"/>
  <c r="U71" i="26"/>
  <c r="V71" i="26"/>
  <c r="W71" i="26"/>
  <c r="X71" i="26"/>
  <c r="Y71" i="26"/>
  <c r="Z71" i="26"/>
  <c r="AA71" i="26"/>
  <c r="AB71" i="26"/>
  <c r="AC71" i="26"/>
  <c r="AD71" i="26"/>
  <c r="AE71" i="26"/>
  <c r="AF71" i="26"/>
  <c r="AG71" i="26"/>
  <c r="AH71" i="26"/>
  <c r="AI71" i="26"/>
  <c r="AJ71" i="26"/>
  <c r="AK71" i="26"/>
  <c r="T72" i="26"/>
  <c r="U72" i="26"/>
  <c r="V72" i="26"/>
  <c r="W72" i="26"/>
  <c r="X72" i="26"/>
  <c r="Y72" i="26"/>
  <c r="Z72" i="26"/>
  <c r="AA72" i="26"/>
  <c r="AB72" i="26"/>
  <c r="AC72" i="26"/>
  <c r="AD72" i="26"/>
  <c r="AE72" i="26"/>
  <c r="AF72" i="26"/>
  <c r="AG72" i="26"/>
  <c r="AH72" i="26"/>
  <c r="AI72" i="26"/>
  <c r="AJ72" i="26"/>
  <c r="AK72" i="26"/>
  <c r="T73" i="26"/>
  <c r="U73" i="26"/>
  <c r="V73" i="26"/>
  <c r="W73" i="26"/>
  <c r="X73" i="26"/>
  <c r="Y73" i="26"/>
  <c r="Z73" i="26"/>
  <c r="AA73" i="26"/>
  <c r="AB73" i="26"/>
  <c r="AC73" i="26"/>
  <c r="AD73" i="26"/>
  <c r="AE73" i="26"/>
  <c r="AF73" i="26"/>
  <c r="AG73" i="26"/>
  <c r="AH73" i="26"/>
  <c r="AI73" i="26"/>
  <c r="AJ73" i="26"/>
  <c r="AK73" i="26"/>
  <c r="T74" i="26"/>
  <c r="U74" i="26"/>
  <c r="V74" i="26"/>
  <c r="W74" i="26"/>
  <c r="X74" i="26"/>
  <c r="Y74" i="26"/>
  <c r="Z74" i="26"/>
  <c r="AA74" i="26"/>
  <c r="AB74" i="26"/>
  <c r="AC74" i="26"/>
  <c r="AD74" i="26"/>
  <c r="AE74" i="26"/>
  <c r="AF74" i="26"/>
  <c r="AG74" i="26"/>
  <c r="AH74" i="26"/>
  <c r="AI74" i="26"/>
  <c r="AJ74" i="26"/>
  <c r="AK74" i="26"/>
  <c r="T75" i="26"/>
  <c r="U75" i="26"/>
  <c r="V75" i="26"/>
  <c r="W75" i="26"/>
  <c r="X75" i="26"/>
  <c r="Y75" i="26"/>
  <c r="Z75" i="26"/>
  <c r="AA75" i="26"/>
  <c r="AB75" i="26"/>
  <c r="AC75" i="26"/>
  <c r="AD75" i="26"/>
  <c r="AE75" i="26"/>
  <c r="AF75" i="26"/>
  <c r="AG75" i="26"/>
  <c r="AH75" i="26"/>
  <c r="AI75" i="26"/>
  <c r="AJ75" i="26"/>
  <c r="AK75" i="26"/>
  <c r="T76" i="26"/>
  <c r="U76" i="26"/>
  <c r="V76" i="26"/>
  <c r="W76" i="26"/>
  <c r="X76" i="26"/>
  <c r="Y76" i="26"/>
  <c r="Z76" i="26"/>
  <c r="AA76" i="26"/>
  <c r="AB76" i="26"/>
  <c r="AC76" i="26"/>
  <c r="AD76" i="26"/>
  <c r="AE76" i="26"/>
  <c r="AF76" i="26"/>
  <c r="AG76" i="26"/>
  <c r="AH76" i="26"/>
  <c r="AI76" i="26"/>
  <c r="AJ76" i="26"/>
  <c r="AK76" i="26"/>
  <c r="T77" i="26"/>
  <c r="U77" i="26"/>
  <c r="V77" i="26"/>
  <c r="W77" i="26"/>
  <c r="X77" i="26"/>
  <c r="Y77" i="26"/>
  <c r="Z77" i="26"/>
  <c r="AA77" i="26"/>
  <c r="AB77" i="26"/>
  <c r="AC77" i="26"/>
  <c r="AD77" i="26"/>
  <c r="AE77" i="26"/>
  <c r="AF77" i="26"/>
  <c r="AG77" i="26"/>
  <c r="AH77" i="26"/>
  <c r="AI77" i="26"/>
  <c r="AJ77" i="26"/>
  <c r="AK77" i="26"/>
  <c r="T78" i="26"/>
  <c r="U78" i="26"/>
  <c r="V78" i="26"/>
  <c r="W78" i="26"/>
  <c r="X78" i="26"/>
  <c r="Y78" i="26"/>
  <c r="Z78" i="26"/>
  <c r="AA78" i="26"/>
  <c r="AB78" i="26"/>
  <c r="AC78" i="26"/>
  <c r="AD78" i="26"/>
  <c r="AE78" i="26"/>
  <c r="AF78" i="26"/>
  <c r="AG78" i="26"/>
  <c r="AH78" i="26"/>
  <c r="AI78" i="26"/>
  <c r="AJ78" i="26"/>
  <c r="AK78" i="26"/>
  <c r="T79" i="26"/>
  <c r="U79" i="26"/>
  <c r="V79" i="26"/>
  <c r="W79" i="26"/>
  <c r="X79" i="26"/>
  <c r="Y79" i="26"/>
  <c r="Z79" i="26"/>
  <c r="AA79" i="26"/>
  <c r="AB79" i="26"/>
  <c r="AC79" i="26"/>
  <c r="AD79" i="26"/>
  <c r="AE79" i="26"/>
  <c r="AF79" i="26"/>
  <c r="AG79" i="26"/>
  <c r="AH79" i="26"/>
  <c r="AI79" i="26"/>
  <c r="AJ79" i="26"/>
  <c r="AK79" i="26"/>
  <c r="T80" i="26"/>
  <c r="U80" i="26"/>
  <c r="V80" i="26"/>
  <c r="W80" i="26"/>
  <c r="X80" i="26"/>
  <c r="Y80" i="26"/>
  <c r="Z80" i="26"/>
  <c r="AA80" i="26"/>
  <c r="AB80" i="26"/>
  <c r="AC80" i="26"/>
  <c r="AD80" i="26"/>
  <c r="AE80" i="26"/>
  <c r="AF80" i="26"/>
  <c r="AG80" i="26"/>
  <c r="AH80" i="26"/>
  <c r="AI80" i="26"/>
  <c r="AJ80" i="26"/>
  <c r="AK80" i="26"/>
  <c r="T81" i="26"/>
  <c r="U81" i="26"/>
  <c r="V81" i="26"/>
  <c r="W81" i="26"/>
  <c r="X81" i="26"/>
  <c r="Y81" i="26"/>
  <c r="Z81" i="26"/>
  <c r="AA81" i="26"/>
  <c r="AB81" i="26"/>
  <c r="AC81" i="26"/>
  <c r="AD81" i="26"/>
  <c r="AE81" i="26"/>
  <c r="AF81" i="26"/>
  <c r="AG81" i="26"/>
  <c r="AH81" i="26"/>
  <c r="AI81" i="26"/>
  <c r="AJ81" i="26"/>
  <c r="AK81" i="26"/>
  <c r="T82" i="26"/>
  <c r="U82" i="26"/>
  <c r="V82" i="26"/>
  <c r="W82" i="26"/>
  <c r="X82" i="26"/>
  <c r="Y82" i="26"/>
  <c r="Z82" i="26"/>
  <c r="AA82" i="26"/>
  <c r="AB82" i="26"/>
  <c r="AC82" i="26"/>
  <c r="AD82" i="26"/>
  <c r="AE82" i="26"/>
  <c r="AF82" i="26"/>
  <c r="AG82" i="26"/>
  <c r="AH82" i="26"/>
  <c r="AI82" i="26"/>
  <c r="AJ82" i="26"/>
  <c r="AK82" i="26"/>
  <c r="T83" i="26"/>
  <c r="U83" i="26"/>
  <c r="V83" i="26"/>
  <c r="W83" i="26"/>
  <c r="X83" i="26"/>
  <c r="Y83" i="26"/>
  <c r="Z83" i="26"/>
  <c r="AA83" i="26"/>
  <c r="AB83" i="26"/>
  <c r="AC83" i="26"/>
  <c r="AD83" i="26"/>
  <c r="AE83" i="26"/>
  <c r="AF83" i="26"/>
  <c r="AG83" i="26"/>
  <c r="AH83" i="26"/>
  <c r="AI83" i="26"/>
  <c r="AJ83" i="26"/>
  <c r="AK83" i="26"/>
  <c r="T84" i="26"/>
  <c r="U84" i="26"/>
  <c r="V84" i="26"/>
  <c r="W84" i="26"/>
  <c r="X84" i="26"/>
  <c r="Y84" i="26"/>
  <c r="Z84" i="26"/>
  <c r="AA84" i="26"/>
  <c r="AB84" i="26"/>
  <c r="AC84" i="26"/>
  <c r="AD84" i="26"/>
  <c r="AE84" i="26"/>
  <c r="AF84" i="26"/>
  <c r="AG84" i="26"/>
  <c r="AH84" i="26"/>
  <c r="AI84" i="26"/>
  <c r="AJ84" i="26"/>
  <c r="AK84" i="26"/>
  <c r="T85" i="26"/>
  <c r="U85" i="26"/>
  <c r="V85" i="26"/>
  <c r="W85" i="26"/>
  <c r="X85" i="26"/>
  <c r="Y85" i="26"/>
  <c r="Z85" i="26"/>
  <c r="AA85" i="26"/>
  <c r="AB85" i="26"/>
  <c r="AC85" i="26"/>
  <c r="AD85" i="26"/>
  <c r="AE85" i="26"/>
  <c r="AF85" i="26"/>
  <c r="AG85" i="26"/>
  <c r="AH85" i="26"/>
  <c r="AI85" i="26"/>
  <c r="AJ85" i="26"/>
  <c r="AK85" i="26"/>
  <c r="T86" i="26"/>
  <c r="U86" i="26"/>
  <c r="V86" i="26"/>
  <c r="W86" i="26"/>
  <c r="X86" i="26"/>
  <c r="Y86" i="26"/>
  <c r="Z86" i="26"/>
  <c r="AA86" i="26"/>
  <c r="AB86" i="26"/>
  <c r="AC86" i="26"/>
  <c r="AD86" i="26"/>
  <c r="AE86" i="26"/>
  <c r="AF86" i="26"/>
  <c r="AG86" i="26"/>
  <c r="AH86" i="26"/>
  <c r="AI86" i="26"/>
  <c r="AJ86" i="26"/>
  <c r="AK86" i="26"/>
  <c r="T87" i="26"/>
  <c r="U87" i="26"/>
  <c r="V87" i="26"/>
  <c r="W87" i="26"/>
  <c r="X87" i="26"/>
  <c r="Y87" i="26"/>
  <c r="Z87" i="26"/>
  <c r="AA87" i="26"/>
  <c r="AB87" i="26"/>
  <c r="AC87" i="26"/>
  <c r="AD87" i="26"/>
  <c r="AE87" i="26"/>
  <c r="AF87" i="26"/>
  <c r="AG87" i="26"/>
  <c r="AH87" i="26"/>
  <c r="AI87" i="26"/>
  <c r="AJ87" i="26"/>
  <c r="AK87" i="26"/>
  <c r="T88" i="26"/>
  <c r="U88" i="26"/>
  <c r="V88" i="26"/>
  <c r="W88" i="26"/>
  <c r="X88" i="26"/>
  <c r="Y88" i="26"/>
  <c r="Z88" i="26"/>
  <c r="AA88" i="26"/>
  <c r="AB88" i="26"/>
  <c r="AC88" i="26"/>
  <c r="AD88" i="26"/>
  <c r="AE88" i="26"/>
  <c r="AF88" i="26"/>
  <c r="AG88" i="26"/>
  <c r="AH88" i="26"/>
  <c r="AI88" i="26"/>
  <c r="AJ88" i="26"/>
  <c r="AK88" i="26"/>
  <c r="T89" i="26"/>
  <c r="U89" i="26"/>
  <c r="V89" i="26"/>
  <c r="W89" i="26"/>
  <c r="X89" i="26"/>
  <c r="Y89" i="26"/>
  <c r="Z89" i="26"/>
  <c r="AA89" i="26"/>
  <c r="AB89" i="26"/>
  <c r="AC89" i="26"/>
  <c r="AD89" i="26"/>
  <c r="AE89" i="26"/>
  <c r="AF89" i="26"/>
  <c r="AG89" i="26"/>
  <c r="AH89" i="26"/>
  <c r="AI89" i="26"/>
  <c r="AJ89" i="26"/>
  <c r="AK89" i="26"/>
  <c r="T90" i="26"/>
  <c r="U90" i="26"/>
  <c r="V90" i="26"/>
  <c r="W90" i="26"/>
  <c r="X90" i="26"/>
  <c r="Y90" i="26"/>
  <c r="Z90" i="26"/>
  <c r="AA90" i="26"/>
  <c r="AB90" i="26"/>
  <c r="AC90" i="26"/>
  <c r="AD90" i="26"/>
  <c r="AE90" i="26"/>
  <c r="AF90" i="26"/>
  <c r="AG90" i="26"/>
  <c r="AH90" i="26"/>
  <c r="AI90" i="26"/>
  <c r="AJ90" i="26"/>
  <c r="AK90" i="26"/>
  <c r="T91" i="26"/>
  <c r="U91" i="26"/>
  <c r="V91" i="26"/>
  <c r="W91" i="26"/>
  <c r="X91" i="26"/>
  <c r="Y91" i="26"/>
  <c r="Z91" i="26"/>
  <c r="AA91" i="26"/>
  <c r="AB91" i="26"/>
  <c r="AC91" i="26"/>
  <c r="AD91" i="26"/>
  <c r="AE91" i="26"/>
  <c r="AF91" i="26"/>
  <c r="AG91" i="26"/>
  <c r="AH91" i="26"/>
  <c r="AI91" i="26"/>
  <c r="AJ91" i="26"/>
  <c r="AK91" i="26"/>
  <c r="T92" i="26"/>
  <c r="U92" i="26"/>
  <c r="V92" i="26"/>
  <c r="W92" i="26"/>
  <c r="X92" i="26"/>
  <c r="Y92" i="26"/>
  <c r="Z92" i="26"/>
  <c r="AA92" i="26"/>
  <c r="AB92" i="26"/>
  <c r="AC92" i="26"/>
  <c r="AD92" i="26"/>
  <c r="AE92" i="26"/>
  <c r="AF92" i="26"/>
  <c r="AG92" i="26"/>
  <c r="AH92" i="26"/>
  <c r="AI92" i="26"/>
  <c r="AJ92" i="26"/>
  <c r="AK92" i="26"/>
  <c r="T93" i="26"/>
  <c r="U93" i="26"/>
  <c r="V93" i="26"/>
  <c r="W93" i="26"/>
  <c r="X93" i="26"/>
  <c r="Y93" i="26"/>
  <c r="Z93" i="26"/>
  <c r="AA93" i="26"/>
  <c r="AB93" i="26"/>
  <c r="AC93" i="26"/>
  <c r="AD93" i="26"/>
  <c r="AE93" i="26"/>
  <c r="AF93" i="26"/>
  <c r="AG93" i="26"/>
  <c r="AH93" i="26"/>
  <c r="AI93" i="26"/>
  <c r="AJ93" i="26"/>
  <c r="AK93" i="26"/>
  <c r="T94" i="26"/>
  <c r="U94" i="26"/>
  <c r="V94" i="26"/>
  <c r="W94" i="26"/>
  <c r="X94" i="26"/>
  <c r="Y94" i="26"/>
  <c r="Z94" i="26"/>
  <c r="AA94" i="26"/>
  <c r="AB94" i="26"/>
  <c r="AC94" i="26"/>
  <c r="AD94" i="26"/>
  <c r="AE94" i="26"/>
  <c r="AF94" i="26"/>
  <c r="AG94" i="26"/>
  <c r="AH94" i="26"/>
  <c r="AI94" i="26"/>
  <c r="AJ94" i="26"/>
  <c r="AK94" i="26"/>
  <c r="T95" i="26"/>
  <c r="U95" i="26"/>
  <c r="V95" i="26"/>
  <c r="W95" i="26"/>
  <c r="X95" i="26"/>
  <c r="Y95" i="26"/>
  <c r="Z95" i="26"/>
  <c r="AA95" i="26"/>
  <c r="AB95" i="26"/>
  <c r="AC95" i="26"/>
  <c r="AD95" i="26"/>
  <c r="AE95" i="26"/>
  <c r="AF95" i="26"/>
  <c r="AG95" i="26"/>
  <c r="AH95" i="26"/>
  <c r="AI95" i="26"/>
  <c r="AJ95" i="26"/>
  <c r="AK95" i="26"/>
  <c r="T96" i="26"/>
  <c r="U96" i="26"/>
  <c r="V96" i="26"/>
  <c r="W96" i="26"/>
  <c r="X96" i="26"/>
  <c r="Y96" i="26"/>
  <c r="Z96" i="26"/>
  <c r="AA96" i="26"/>
  <c r="AB96" i="26"/>
  <c r="AC96" i="26"/>
  <c r="AD96" i="26"/>
  <c r="AE96" i="26"/>
  <c r="AF96" i="26"/>
  <c r="AG96" i="26"/>
  <c r="AH96" i="26"/>
  <c r="AI96" i="26"/>
  <c r="AJ96" i="26"/>
  <c r="AK96" i="26"/>
  <c r="T97" i="26"/>
  <c r="U97" i="26"/>
  <c r="V97" i="26"/>
  <c r="W97" i="26"/>
  <c r="X97" i="26"/>
  <c r="Y97" i="26"/>
  <c r="Z97" i="26"/>
  <c r="AA97" i="26"/>
  <c r="AB97" i="26"/>
  <c r="AC97" i="26"/>
  <c r="AD97" i="26"/>
  <c r="AE97" i="26"/>
  <c r="AF97" i="26"/>
  <c r="AG97" i="26"/>
  <c r="AH97" i="26"/>
  <c r="AI97" i="26"/>
  <c r="AJ97" i="26"/>
  <c r="AK97" i="26"/>
  <c r="T98" i="26"/>
  <c r="U98" i="26"/>
  <c r="V98" i="26"/>
  <c r="W98" i="26"/>
  <c r="X98" i="26"/>
  <c r="Y98" i="26"/>
  <c r="Z98" i="26"/>
  <c r="AA98" i="26"/>
  <c r="AB98" i="26"/>
  <c r="AC98" i="26"/>
  <c r="AD98" i="26"/>
  <c r="AE98" i="26"/>
  <c r="AF98" i="26"/>
  <c r="AG98" i="26"/>
  <c r="AH98" i="26"/>
  <c r="AI98" i="26"/>
  <c r="AJ98" i="26"/>
  <c r="AK98" i="26"/>
  <c r="T99" i="26"/>
  <c r="U99" i="26"/>
  <c r="V99" i="26"/>
  <c r="W99" i="26"/>
  <c r="X99" i="26"/>
  <c r="Y99" i="26"/>
  <c r="Z99" i="26"/>
  <c r="AA99" i="26"/>
  <c r="AB99" i="26"/>
  <c r="AC99" i="26"/>
  <c r="AD99" i="26"/>
  <c r="AE99" i="26"/>
  <c r="AF99" i="26"/>
  <c r="AG99" i="26"/>
  <c r="AH99" i="26"/>
  <c r="AI99" i="26"/>
  <c r="AJ99" i="26"/>
  <c r="AK99" i="26"/>
  <c r="T100" i="26"/>
  <c r="U100" i="26"/>
  <c r="V100" i="26"/>
  <c r="W100" i="26"/>
  <c r="X100" i="26"/>
  <c r="Y100" i="26"/>
  <c r="Z100" i="26"/>
  <c r="AA100" i="26"/>
  <c r="AB100" i="26"/>
  <c r="AC100" i="26"/>
  <c r="AD100" i="26"/>
  <c r="AE100" i="26"/>
  <c r="AF100" i="26"/>
  <c r="AG100" i="26"/>
  <c r="AH100" i="26"/>
  <c r="AI100" i="26"/>
  <c r="AJ100" i="26"/>
  <c r="AK100" i="26"/>
  <c r="T101" i="26"/>
  <c r="U101" i="26"/>
  <c r="V101" i="26"/>
  <c r="W101" i="26"/>
  <c r="X101" i="26"/>
  <c r="Y101" i="26"/>
  <c r="Z101" i="26"/>
  <c r="AA101" i="26"/>
  <c r="AB101" i="26"/>
  <c r="AC101" i="26"/>
  <c r="AD101" i="26"/>
  <c r="AE101" i="26"/>
  <c r="AF101" i="26"/>
  <c r="AG101" i="26"/>
  <c r="AH101" i="26"/>
  <c r="AI101" i="26"/>
  <c r="AJ101" i="26"/>
  <c r="AK101" i="26"/>
  <c r="T102" i="26"/>
  <c r="U102" i="26"/>
  <c r="V102" i="26"/>
  <c r="W102" i="26"/>
  <c r="X102" i="26"/>
  <c r="Y102" i="26"/>
  <c r="Z102" i="26"/>
  <c r="AA102" i="26"/>
  <c r="AB102" i="26"/>
  <c r="AC102" i="26"/>
  <c r="AD102" i="26"/>
  <c r="AE102" i="26"/>
  <c r="AF102" i="26"/>
  <c r="AG102" i="26"/>
  <c r="AH102" i="26"/>
  <c r="AI102" i="26"/>
  <c r="AJ102" i="26"/>
  <c r="AK102" i="26"/>
  <c r="T103" i="26"/>
  <c r="U103" i="26"/>
  <c r="V103" i="26"/>
  <c r="W103" i="26"/>
  <c r="X103" i="26"/>
  <c r="Y103" i="26"/>
  <c r="Z103" i="26"/>
  <c r="AA103" i="26"/>
  <c r="AB103" i="26"/>
  <c r="AC103" i="26"/>
  <c r="AD103" i="26"/>
  <c r="AE103" i="26"/>
  <c r="AF103" i="26"/>
  <c r="AG103" i="26"/>
  <c r="AH103" i="26"/>
  <c r="AI103" i="26"/>
  <c r="AJ103" i="26"/>
  <c r="AK103" i="26"/>
  <c r="T104" i="26"/>
  <c r="U104" i="26"/>
  <c r="V104" i="26"/>
  <c r="W104" i="26"/>
  <c r="X104" i="26"/>
  <c r="Y104" i="26"/>
  <c r="Z104" i="26"/>
  <c r="AA104" i="26"/>
  <c r="AB104" i="26"/>
  <c r="AC104" i="26"/>
  <c r="AD104" i="26"/>
  <c r="AE104" i="26"/>
  <c r="AF104" i="26"/>
  <c r="AG104" i="26"/>
  <c r="AH104" i="26"/>
  <c r="AI104" i="26"/>
  <c r="AJ104" i="26"/>
  <c r="AK104" i="26"/>
  <c r="T105" i="26"/>
  <c r="U105" i="26"/>
  <c r="V105" i="26"/>
  <c r="W105" i="26"/>
  <c r="X105" i="26"/>
  <c r="Y105" i="26"/>
  <c r="Z105" i="26"/>
  <c r="AA105" i="26"/>
  <c r="AB105" i="26"/>
  <c r="AC105" i="26"/>
  <c r="AD105" i="26"/>
  <c r="AE105" i="26"/>
  <c r="AF105" i="26"/>
  <c r="AG105" i="26"/>
  <c r="AH105" i="26"/>
  <c r="AI105" i="26"/>
  <c r="AJ105" i="26"/>
  <c r="AK105" i="26"/>
  <c r="T106" i="26"/>
  <c r="U106" i="26"/>
  <c r="V106" i="26"/>
  <c r="W106" i="26"/>
  <c r="X106" i="26"/>
  <c r="Y106" i="26"/>
  <c r="Z106" i="26"/>
  <c r="AA106" i="26"/>
  <c r="AB106" i="26"/>
  <c r="AC106" i="26"/>
  <c r="AD106" i="26"/>
  <c r="AE106" i="26"/>
  <c r="AF106" i="26"/>
  <c r="AG106" i="26"/>
  <c r="AH106" i="26"/>
  <c r="AI106" i="26"/>
  <c r="AJ106" i="26"/>
  <c r="AK106" i="26"/>
  <c r="T107" i="26"/>
  <c r="U107" i="26"/>
  <c r="V107" i="26"/>
  <c r="W107" i="26"/>
  <c r="X107" i="26"/>
  <c r="Y107" i="26"/>
  <c r="Z107" i="26"/>
  <c r="AA107" i="26"/>
  <c r="AB107" i="26"/>
  <c r="AC107" i="26"/>
  <c r="AD107" i="26"/>
  <c r="AE107" i="26"/>
  <c r="AF107" i="26"/>
  <c r="AG107" i="26"/>
  <c r="AH107" i="26"/>
  <c r="AI107" i="26"/>
  <c r="AJ107" i="26"/>
  <c r="AK107" i="26"/>
  <c r="T108" i="26"/>
  <c r="U108" i="26"/>
  <c r="V108" i="26"/>
  <c r="W108" i="26"/>
  <c r="X108" i="26"/>
  <c r="Y108" i="26"/>
  <c r="Z108" i="26"/>
  <c r="AA108" i="26"/>
  <c r="AB108" i="26"/>
  <c r="AC108" i="26"/>
  <c r="AD108" i="26"/>
  <c r="AE108" i="26"/>
  <c r="AF108" i="26"/>
  <c r="AG108" i="26"/>
  <c r="AH108" i="26"/>
  <c r="AI108" i="26"/>
  <c r="AJ108" i="26"/>
  <c r="AK108" i="26"/>
  <c r="T109" i="26"/>
  <c r="U109" i="26"/>
  <c r="V109" i="26"/>
  <c r="W109" i="26"/>
  <c r="X109" i="26"/>
  <c r="Y109" i="26"/>
  <c r="Z109" i="26"/>
  <c r="AA109" i="26"/>
  <c r="AB109" i="26"/>
  <c r="AC109" i="26"/>
  <c r="AD109" i="26"/>
  <c r="AE109" i="26"/>
  <c r="AF109" i="26"/>
  <c r="AG109" i="26"/>
  <c r="AH109" i="26"/>
  <c r="AI109" i="26"/>
  <c r="AJ109" i="26"/>
  <c r="AK109" i="26"/>
  <c r="T110" i="26"/>
  <c r="U110" i="26"/>
  <c r="V110" i="26"/>
  <c r="W110" i="26"/>
  <c r="X110" i="26"/>
  <c r="Y110" i="26"/>
  <c r="Z110" i="26"/>
  <c r="AA110" i="26"/>
  <c r="AB110" i="26"/>
  <c r="AC110" i="26"/>
  <c r="AD110" i="26"/>
  <c r="AE110" i="26"/>
  <c r="AF110" i="26"/>
  <c r="AG110" i="26"/>
  <c r="AH110" i="26"/>
  <c r="AI110" i="26"/>
  <c r="AJ110" i="26"/>
  <c r="AK110" i="26"/>
  <c r="T111" i="26"/>
  <c r="U111" i="26"/>
  <c r="V111" i="26"/>
  <c r="W111" i="26"/>
  <c r="X111" i="26"/>
  <c r="Y111" i="26"/>
  <c r="Z111" i="26"/>
  <c r="AA111" i="26"/>
  <c r="AB111" i="26"/>
  <c r="AC111" i="26"/>
  <c r="AD111" i="26"/>
  <c r="AE111" i="26"/>
  <c r="AF111" i="26"/>
  <c r="AG111" i="26"/>
  <c r="AH111" i="26"/>
  <c r="AI111" i="26"/>
  <c r="AJ111" i="26"/>
  <c r="AK111" i="26"/>
  <c r="T112" i="26"/>
  <c r="U112" i="26"/>
  <c r="V112" i="26"/>
  <c r="W112" i="26"/>
  <c r="X112" i="26"/>
  <c r="Y112" i="26"/>
  <c r="Z112" i="26"/>
  <c r="AA112" i="26"/>
  <c r="AB112" i="26"/>
  <c r="AC112" i="26"/>
  <c r="AD112" i="26"/>
  <c r="AE112" i="26"/>
  <c r="AF112" i="26"/>
  <c r="AG112" i="26"/>
  <c r="AH112" i="26"/>
  <c r="AI112" i="26"/>
  <c r="AJ112" i="26"/>
  <c r="AK112" i="26"/>
  <c r="T113" i="26"/>
  <c r="U113" i="26"/>
  <c r="V113" i="26"/>
  <c r="W113" i="26"/>
  <c r="X113" i="26"/>
  <c r="Y113" i="26"/>
  <c r="Z113" i="26"/>
  <c r="AA113" i="26"/>
  <c r="AB113" i="26"/>
  <c r="AC113" i="26"/>
  <c r="AD113" i="26"/>
  <c r="AE113" i="26"/>
  <c r="AF113" i="26"/>
  <c r="AG113" i="26"/>
  <c r="AH113" i="26"/>
  <c r="AI113" i="26"/>
  <c r="AJ113" i="26"/>
  <c r="AK113" i="26"/>
  <c r="T114" i="26"/>
  <c r="U114" i="26"/>
  <c r="V114" i="26"/>
  <c r="W114" i="26"/>
  <c r="X114" i="26"/>
  <c r="Y114" i="26"/>
  <c r="Z114" i="26"/>
  <c r="AA114" i="26"/>
  <c r="AB114" i="26"/>
  <c r="AC114" i="26"/>
  <c r="AD114" i="26"/>
  <c r="AE114" i="26"/>
  <c r="AF114" i="26"/>
  <c r="AG114" i="26"/>
  <c r="AH114" i="26"/>
  <c r="AI114" i="26"/>
  <c r="AJ114" i="26"/>
  <c r="AK114" i="26"/>
  <c r="T115" i="26"/>
  <c r="U115" i="26"/>
  <c r="V115" i="26"/>
  <c r="W115" i="26"/>
  <c r="X115" i="26"/>
  <c r="Y115" i="26"/>
  <c r="Z115" i="26"/>
  <c r="AA115" i="26"/>
  <c r="AB115" i="26"/>
  <c r="AC115" i="26"/>
  <c r="AD115" i="26"/>
  <c r="AE115" i="26"/>
  <c r="AF115" i="26"/>
  <c r="AG115" i="26"/>
  <c r="AH115" i="26"/>
  <c r="AI115" i="26"/>
  <c r="AJ115" i="26"/>
  <c r="AK115" i="26"/>
  <c r="T116" i="26"/>
  <c r="U116" i="26"/>
  <c r="V116" i="26"/>
  <c r="W116" i="26"/>
  <c r="X116" i="26"/>
  <c r="Y116" i="26"/>
  <c r="Z116" i="26"/>
  <c r="AA116" i="26"/>
  <c r="AB116" i="26"/>
  <c r="AC116" i="26"/>
  <c r="AD116" i="26"/>
  <c r="AE116" i="26"/>
  <c r="AF116" i="26"/>
  <c r="AG116" i="26"/>
  <c r="AH116" i="26"/>
  <c r="AI116" i="26"/>
  <c r="AJ116" i="26"/>
  <c r="AK116" i="26"/>
  <c r="T117" i="26"/>
  <c r="U117" i="26"/>
  <c r="V117" i="26"/>
  <c r="W117" i="26"/>
  <c r="X117" i="26"/>
  <c r="Y117" i="26"/>
  <c r="Z117" i="26"/>
  <c r="AA117" i="26"/>
  <c r="AB117" i="26"/>
  <c r="AC117" i="26"/>
  <c r="AD117" i="26"/>
  <c r="AE117" i="26"/>
  <c r="AF117" i="26"/>
  <c r="AG117" i="26"/>
  <c r="AH117" i="26"/>
  <c r="AI117" i="26"/>
  <c r="AJ117" i="26"/>
  <c r="AK117" i="26"/>
  <c r="T118" i="26"/>
  <c r="U118" i="26"/>
  <c r="V118" i="26"/>
  <c r="W118" i="26"/>
  <c r="X118" i="26"/>
  <c r="Y118" i="26"/>
  <c r="Z118" i="26"/>
  <c r="AA118" i="26"/>
  <c r="AB118" i="26"/>
  <c r="AC118" i="26"/>
  <c r="AD118" i="26"/>
  <c r="AE118" i="26"/>
  <c r="AF118" i="26"/>
  <c r="AG118" i="26"/>
  <c r="AH118" i="26"/>
  <c r="AI118" i="26"/>
  <c r="AJ118" i="26"/>
  <c r="AK118" i="26"/>
  <c r="T119" i="26"/>
  <c r="U119" i="26"/>
  <c r="V119" i="26"/>
  <c r="W119" i="26"/>
  <c r="X119" i="26"/>
  <c r="Y119" i="26"/>
  <c r="Z119" i="26"/>
  <c r="AA119" i="26"/>
  <c r="AB119" i="26"/>
  <c r="AC119" i="26"/>
  <c r="AD119" i="26"/>
  <c r="AE119" i="26"/>
  <c r="AF119" i="26"/>
  <c r="AG119" i="26"/>
  <c r="AH119" i="26"/>
  <c r="AI119" i="26"/>
  <c r="AJ119" i="26"/>
  <c r="AK119" i="26"/>
  <c r="T120" i="26"/>
  <c r="U120" i="26"/>
  <c r="V120" i="26"/>
  <c r="W120" i="26"/>
  <c r="X120" i="26"/>
  <c r="Y120" i="26"/>
  <c r="Z120" i="26"/>
  <c r="AA120" i="26"/>
  <c r="AB120" i="26"/>
  <c r="AC120" i="26"/>
  <c r="AD120" i="26"/>
  <c r="AE120" i="26"/>
  <c r="AF120" i="26"/>
  <c r="AG120" i="26"/>
  <c r="AH120" i="26"/>
  <c r="AI120" i="26"/>
  <c r="AJ120" i="26"/>
  <c r="AK120" i="26"/>
  <c r="T121" i="26"/>
  <c r="U121" i="26"/>
  <c r="V121" i="26"/>
  <c r="W121" i="26"/>
  <c r="X121" i="26"/>
  <c r="Y121" i="26"/>
  <c r="Z121" i="26"/>
  <c r="AA121" i="26"/>
  <c r="AB121" i="26"/>
  <c r="AC121" i="26"/>
  <c r="AD121" i="26"/>
  <c r="AE121" i="26"/>
  <c r="AF121" i="26"/>
  <c r="AG121" i="26"/>
  <c r="AH121" i="26"/>
  <c r="AI121" i="26"/>
  <c r="AJ121" i="26"/>
  <c r="AK121" i="26"/>
  <c r="T122" i="26"/>
  <c r="U122" i="26"/>
  <c r="V122" i="26"/>
  <c r="W122" i="26"/>
  <c r="X122" i="26"/>
  <c r="Y122" i="26"/>
  <c r="Z122" i="26"/>
  <c r="AA122" i="26"/>
  <c r="AB122" i="26"/>
  <c r="AC122" i="26"/>
  <c r="AD122" i="26"/>
  <c r="AE122" i="26"/>
  <c r="AF122" i="26"/>
  <c r="AG122" i="26"/>
  <c r="AH122" i="26"/>
  <c r="AI122" i="26"/>
  <c r="AJ122" i="26"/>
  <c r="AK122" i="26"/>
  <c r="T123" i="26"/>
  <c r="U123" i="26"/>
  <c r="V123" i="26"/>
  <c r="W123" i="26"/>
  <c r="X123" i="26"/>
  <c r="Y123" i="26"/>
  <c r="Z123" i="26"/>
  <c r="AA123" i="26"/>
  <c r="AB123" i="26"/>
  <c r="AC123" i="26"/>
  <c r="AD123" i="26"/>
  <c r="AE123" i="26"/>
  <c r="AF123" i="26"/>
  <c r="AG123" i="26"/>
  <c r="AH123" i="26"/>
  <c r="AI123" i="26"/>
  <c r="AJ123" i="26"/>
  <c r="AK123" i="26"/>
  <c r="T124" i="26"/>
  <c r="U124" i="26"/>
  <c r="V124" i="26"/>
  <c r="W124" i="26"/>
  <c r="X124" i="26"/>
  <c r="Y124" i="26"/>
  <c r="Z124" i="26"/>
  <c r="AA124" i="26"/>
  <c r="AB124" i="26"/>
  <c r="AC124" i="26"/>
  <c r="AD124" i="26"/>
  <c r="AE124" i="26"/>
  <c r="AF124" i="26"/>
  <c r="AG124" i="26"/>
  <c r="AH124" i="26"/>
  <c r="AI124" i="26"/>
  <c r="AJ124" i="26"/>
  <c r="AK124" i="26"/>
  <c r="T125" i="26"/>
  <c r="U125" i="26"/>
  <c r="V125" i="26"/>
  <c r="W125" i="26"/>
  <c r="X125" i="26"/>
  <c r="Y125" i="26"/>
  <c r="Z125" i="26"/>
  <c r="AA125" i="26"/>
  <c r="AB125" i="26"/>
  <c r="AC125" i="26"/>
  <c r="AD125" i="26"/>
  <c r="AE125" i="26"/>
  <c r="AF125" i="26"/>
  <c r="AG125" i="26"/>
  <c r="AH125" i="26"/>
  <c r="AI125" i="26"/>
  <c r="AJ125" i="26"/>
  <c r="AK125" i="26"/>
  <c r="T126" i="26"/>
  <c r="U126" i="26"/>
  <c r="V126" i="26"/>
  <c r="W126" i="26"/>
  <c r="X126" i="26"/>
  <c r="Y126" i="26"/>
  <c r="Z126" i="26"/>
  <c r="AA126" i="26"/>
  <c r="AB126" i="26"/>
  <c r="AC126" i="26"/>
  <c r="AD126" i="26"/>
  <c r="AE126" i="26"/>
  <c r="AF126" i="26"/>
  <c r="AG126" i="26"/>
  <c r="AH126" i="26"/>
  <c r="AI126" i="26"/>
  <c r="AJ126" i="26"/>
  <c r="AK126" i="26"/>
  <c r="T127" i="26"/>
  <c r="U127" i="26"/>
  <c r="V127" i="26"/>
  <c r="W127" i="26"/>
  <c r="X127" i="26"/>
  <c r="Y127" i="26"/>
  <c r="Z127" i="26"/>
  <c r="AA127" i="26"/>
  <c r="AB127" i="26"/>
  <c r="AC127" i="26"/>
  <c r="AD127" i="26"/>
  <c r="AE127" i="26"/>
  <c r="AF127" i="26"/>
  <c r="AG127" i="26"/>
  <c r="AH127" i="26"/>
  <c r="AI127" i="26"/>
  <c r="AJ127" i="26"/>
  <c r="AK127" i="26"/>
  <c r="T128" i="26"/>
  <c r="U128" i="26"/>
  <c r="V128" i="26"/>
  <c r="W128" i="26"/>
  <c r="X128" i="26"/>
  <c r="Y128" i="26"/>
  <c r="Z128" i="26"/>
  <c r="AA128" i="26"/>
  <c r="AB128" i="26"/>
  <c r="AC128" i="26"/>
  <c r="AD128" i="26"/>
  <c r="AE128" i="26"/>
  <c r="AF128" i="26"/>
  <c r="AG128" i="26"/>
  <c r="AH128" i="26"/>
  <c r="AI128" i="26"/>
  <c r="AJ128" i="26"/>
  <c r="AK128" i="26"/>
  <c r="T129" i="26"/>
  <c r="U129" i="26"/>
  <c r="V129" i="26"/>
  <c r="W129" i="26"/>
  <c r="X129" i="26"/>
  <c r="Y129" i="26"/>
  <c r="Z129" i="26"/>
  <c r="AA129" i="26"/>
  <c r="AB129" i="26"/>
  <c r="AC129" i="26"/>
  <c r="AD129" i="26"/>
  <c r="AE129" i="26"/>
  <c r="AF129" i="26"/>
  <c r="AG129" i="26"/>
  <c r="AH129" i="26"/>
  <c r="AI129" i="26"/>
  <c r="AJ129" i="26"/>
  <c r="AK129" i="26"/>
  <c r="T130" i="26"/>
  <c r="U130" i="26"/>
  <c r="V130" i="26"/>
  <c r="W130" i="26"/>
  <c r="X130" i="26"/>
  <c r="Y130" i="26"/>
  <c r="Z130" i="26"/>
  <c r="AA130" i="26"/>
  <c r="AB130" i="26"/>
  <c r="AC130" i="26"/>
  <c r="AD130" i="26"/>
  <c r="AE130" i="26"/>
  <c r="AF130" i="26"/>
  <c r="AG130" i="26"/>
  <c r="AH130" i="26"/>
  <c r="AI130" i="26"/>
  <c r="AJ130" i="26"/>
  <c r="AK130" i="26"/>
  <c r="T131" i="26"/>
  <c r="U131" i="26"/>
  <c r="V131" i="26"/>
  <c r="W131" i="26"/>
  <c r="X131" i="26"/>
  <c r="Y131" i="26"/>
  <c r="Z131" i="26"/>
  <c r="AA131" i="26"/>
  <c r="AB131" i="26"/>
  <c r="AC131" i="26"/>
  <c r="AD131" i="26"/>
  <c r="AE131" i="26"/>
  <c r="AF131" i="26"/>
  <c r="AG131" i="26"/>
  <c r="AH131" i="26"/>
  <c r="AI131" i="26"/>
  <c r="AJ131" i="26"/>
  <c r="AK131" i="26"/>
  <c r="T132" i="26"/>
  <c r="U132" i="26"/>
  <c r="V132" i="26"/>
  <c r="W132" i="26"/>
  <c r="X132" i="26"/>
  <c r="Y132" i="26"/>
  <c r="Z132" i="26"/>
  <c r="AA132" i="26"/>
  <c r="AB132" i="26"/>
  <c r="AC132" i="26"/>
  <c r="AD132" i="26"/>
  <c r="AE132" i="26"/>
  <c r="AF132" i="26"/>
  <c r="AG132" i="26"/>
  <c r="AH132" i="26"/>
  <c r="AI132" i="26"/>
  <c r="AJ132" i="26"/>
  <c r="AK132" i="26"/>
  <c r="T133" i="26"/>
  <c r="U133" i="26"/>
  <c r="V133" i="26"/>
  <c r="W133" i="26"/>
  <c r="X133" i="26"/>
  <c r="Y133" i="26"/>
  <c r="Z133" i="26"/>
  <c r="AA133" i="26"/>
  <c r="AB133" i="26"/>
  <c r="AC133" i="26"/>
  <c r="AD133" i="26"/>
  <c r="AE133" i="26"/>
  <c r="AF133" i="26"/>
  <c r="AG133" i="26"/>
  <c r="AH133" i="26"/>
  <c r="AI133" i="26"/>
  <c r="AJ133" i="26"/>
  <c r="AK133" i="26"/>
  <c r="T134" i="26"/>
  <c r="U134" i="26"/>
  <c r="V134" i="26"/>
  <c r="W134" i="26"/>
  <c r="X134" i="26"/>
  <c r="Y134" i="26"/>
  <c r="Z134" i="26"/>
  <c r="AA134" i="26"/>
  <c r="AB134" i="26"/>
  <c r="AC134" i="26"/>
  <c r="AD134" i="26"/>
  <c r="AE134" i="26"/>
  <c r="AF134" i="26"/>
  <c r="AG134" i="26"/>
  <c r="AH134" i="26"/>
  <c r="AI134" i="26"/>
  <c r="AJ134" i="26"/>
  <c r="AK134" i="26"/>
  <c r="T135" i="26"/>
  <c r="U135" i="26"/>
  <c r="V135" i="26"/>
  <c r="W135" i="26"/>
  <c r="X135" i="26"/>
  <c r="Y135" i="26"/>
  <c r="Z135" i="26"/>
  <c r="AA135" i="26"/>
  <c r="AB135" i="26"/>
  <c r="AC135" i="26"/>
  <c r="AD135" i="26"/>
  <c r="AE135" i="26"/>
  <c r="AF135" i="26"/>
  <c r="AG135" i="26"/>
  <c r="AH135" i="26"/>
  <c r="AI135" i="26"/>
  <c r="AJ135" i="26"/>
  <c r="AK135" i="26"/>
  <c r="T136" i="26"/>
  <c r="U136" i="26"/>
  <c r="V136" i="26"/>
  <c r="W136" i="26"/>
  <c r="X136" i="26"/>
  <c r="Y136" i="26"/>
  <c r="Z136" i="26"/>
  <c r="AA136" i="26"/>
  <c r="AB136" i="26"/>
  <c r="AC136" i="26"/>
  <c r="AD136" i="26"/>
  <c r="AE136" i="26"/>
  <c r="AF136" i="26"/>
  <c r="AG136" i="26"/>
  <c r="AH136" i="26"/>
  <c r="AI136" i="26"/>
  <c r="AJ136" i="26"/>
  <c r="AK136" i="26"/>
  <c r="T137" i="26"/>
  <c r="U137" i="26"/>
  <c r="V137" i="26"/>
  <c r="W137" i="26"/>
  <c r="X137" i="26"/>
  <c r="Y137" i="26"/>
  <c r="Z137" i="26"/>
  <c r="AA137" i="26"/>
  <c r="AB137" i="26"/>
  <c r="AC137" i="26"/>
  <c r="AD137" i="26"/>
  <c r="AE137" i="26"/>
  <c r="AF137" i="26"/>
  <c r="AG137" i="26"/>
  <c r="AH137" i="26"/>
  <c r="AI137" i="26"/>
  <c r="AJ137" i="26"/>
  <c r="AK137" i="26"/>
  <c r="T138" i="26"/>
  <c r="U138" i="26"/>
  <c r="V138" i="26"/>
  <c r="W138" i="26"/>
  <c r="X138" i="26"/>
  <c r="Y138" i="26"/>
  <c r="Z138" i="26"/>
  <c r="AA138" i="26"/>
  <c r="AB138" i="26"/>
  <c r="AC138" i="26"/>
  <c r="AD138" i="26"/>
  <c r="AE138" i="26"/>
  <c r="AF138" i="26"/>
  <c r="AG138" i="26"/>
  <c r="AH138" i="26"/>
  <c r="AI138" i="26"/>
  <c r="AJ138" i="26"/>
  <c r="AK138" i="26"/>
  <c r="T139" i="26"/>
  <c r="U139" i="26"/>
  <c r="V139" i="26"/>
  <c r="W139" i="26"/>
  <c r="X139" i="26"/>
  <c r="Y139" i="26"/>
  <c r="Z139" i="26"/>
  <c r="AA139" i="26"/>
  <c r="AB139" i="26"/>
  <c r="AC139" i="26"/>
  <c r="AD139" i="26"/>
  <c r="AE139" i="26"/>
  <c r="AF139" i="26"/>
  <c r="AG139" i="26"/>
  <c r="AH139" i="26"/>
  <c r="AI139" i="26"/>
  <c r="AJ139" i="26"/>
  <c r="AK139" i="26"/>
  <c r="T140" i="26"/>
  <c r="U140" i="26"/>
  <c r="V140" i="26"/>
  <c r="W140" i="26"/>
  <c r="X140" i="26"/>
  <c r="Y140" i="26"/>
  <c r="Z140" i="26"/>
  <c r="AA140" i="26"/>
  <c r="AB140" i="26"/>
  <c r="AC140" i="26"/>
  <c r="AD140" i="26"/>
  <c r="AE140" i="26"/>
  <c r="AF140" i="26"/>
  <c r="AG140" i="26"/>
  <c r="AH140" i="26"/>
  <c r="AI140" i="26"/>
  <c r="AJ140" i="26"/>
  <c r="AK140" i="26"/>
  <c r="T141" i="26"/>
  <c r="U141" i="26"/>
  <c r="V141" i="26"/>
  <c r="W141" i="26"/>
  <c r="X141" i="26"/>
  <c r="Y141" i="26"/>
  <c r="Z141" i="26"/>
  <c r="AA141" i="26"/>
  <c r="AB141" i="26"/>
  <c r="AC141" i="26"/>
  <c r="AD141" i="26"/>
  <c r="AE141" i="26"/>
  <c r="AF141" i="26"/>
  <c r="AG141" i="26"/>
  <c r="AH141" i="26"/>
  <c r="AI141" i="26"/>
  <c r="AJ141" i="26"/>
  <c r="AK141" i="26"/>
  <c r="T142" i="26"/>
  <c r="U142" i="26"/>
  <c r="V142" i="26"/>
  <c r="W142" i="26"/>
  <c r="X142" i="26"/>
  <c r="Y142" i="26"/>
  <c r="Z142" i="26"/>
  <c r="AA142" i="26"/>
  <c r="AB142" i="26"/>
  <c r="AC142" i="26"/>
  <c r="AD142" i="26"/>
  <c r="AE142" i="26"/>
  <c r="AF142" i="26"/>
  <c r="AG142" i="26"/>
  <c r="AH142" i="26"/>
  <c r="AI142" i="26"/>
  <c r="AJ142" i="26"/>
  <c r="AK142" i="26"/>
  <c r="T143" i="26"/>
  <c r="U143" i="26"/>
  <c r="V143" i="26"/>
  <c r="W143" i="26"/>
  <c r="X143" i="26"/>
  <c r="Y143" i="26"/>
  <c r="Z143" i="26"/>
  <c r="AA143" i="26"/>
  <c r="AB143" i="26"/>
  <c r="AC143" i="26"/>
  <c r="AD143" i="26"/>
  <c r="AE143" i="26"/>
  <c r="AF143" i="26"/>
  <c r="AG143" i="26"/>
  <c r="AH143" i="26"/>
  <c r="AI143" i="26"/>
  <c r="AJ143" i="26"/>
  <c r="AK143" i="26"/>
  <c r="T144" i="26"/>
  <c r="U144" i="26"/>
  <c r="V144" i="26"/>
  <c r="W144" i="26"/>
  <c r="X144" i="26"/>
  <c r="Y144" i="26"/>
  <c r="Z144" i="26"/>
  <c r="AA144" i="26"/>
  <c r="AB144" i="26"/>
  <c r="AC144" i="26"/>
  <c r="AD144" i="26"/>
  <c r="AE144" i="26"/>
  <c r="AF144" i="26"/>
  <c r="AG144" i="26"/>
  <c r="AH144" i="26"/>
  <c r="AI144" i="26"/>
  <c r="AJ144" i="26"/>
  <c r="AK144" i="26"/>
  <c r="T145" i="26"/>
  <c r="U145" i="26"/>
  <c r="V145" i="26"/>
  <c r="W145" i="26"/>
  <c r="X145" i="26"/>
  <c r="Y145" i="26"/>
  <c r="Z145" i="26"/>
  <c r="AA145" i="26"/>
  <c r="AB145" i="26"/>
  <c r="AC145" i="26"/>
  <c r="AD145" i="26"/>
  <c r="AE145" i="26"/>
  <c r="AF145" i="26"/>
  <c r="AG145" i="26"/>
  <c r="AH145" i="26"/>
  <c r="AI145" i="26"/>
  <c r="AJ145" i="26"/>
  <c r="AK145" i="26"/>
  <c r="T146" i="26"/>
  <c r="U146" i="26"/>
  <c r="V146" i="26"/>
  <c r="W146" i="26"/>
  <c r="X146" i="26"/>
  <c r="Y146" i="26"/>
  <c r="Z146" i="26"/>
  <c r="AA146" i="26"/>
  <c r="AB146" i="26"/>
  <c r="AC146" i="26"/>
  <c r="AD146" i="26"/>
  <c r="AE146" i="26"/>
  <c r="AF146" i="26"/>
  <c r="AG146" i="26"/>
  <c r="AH146" i="26"/>
  <c r="AI146" i="26"/>
  <c r="AJ146" i="26"/>
  <c r="AK146" i="26"/>
  <c r="T147" i="26"/>
  <c r="U147" i="26"/>
  <c r="V147" i="26"/>
  <c r="W147" i="26"/>
  <c r="X147" i="26"/>
  <c r="Y147" i="26"/>
  <c r="Z147" i="26"/>
  <c r="AA147" i="26"/>
  <c r="AB147" i="26"/>
  <c r="AC147" i="26"/>
  <c r="AD147" i="26"/>
  <c r="AE147" i="26"/>
  <c r="AF147" i="26"/>
  <c r="AG147" i="26"/>
  <c r="AH147" i="26"/>
  <c r="AI147" i="26"/>
  <c r="AJ147" i="26"/>
  <c r="AK147" i="26"/>
  <c r="T148" i="26"/>
  <c r="U148" i="26"/>
  <c r="V148" i="26"/>
  <c r="W148" i="26"/>
  <c r="X148" i="26"/>
  <c r="Y148" i="26"/>
  <c r="Z148" i="26"/>
  <c r="AA148" i="26"/>
  <c r="AB148" i="26"/>
  <c r="AC148" i="26"/>
  <c r="AD148" i="26"/>
  <c r="AE148" i="26"/>
  <c r="AF148" i="26"/>
  <c r="AG148" i="26"/>
  <c r="AH148" i="26"/>
  <c r="AI148" i="26"/>
  <c r="AJ148" i="26"/>
  <c r="AK148" i="26"/>
  <c r="T149" i="26"/>
  <c r="U149" i="26"/>
  <c r="V149" i="26"/>
  <c r="W149" i="26"/>
  <c r="X149" i="26"/>
  <c r="Y149" i="26"/>
  <c r="Z149" i="26"/>
  <c r="AA149" i="26"/>
  <c r="AB149" i="26"/>
  <c r="AC149" i="26"/>
  <c r="AD149" i="26"/>
  <c r="AE149" i="26"/>
  <c r="AF149" i="26"/>
  <c r="AG149" i="26"/>
  <c r="AH149" i="26"/>
  <c r="AI149" i="26"/>
  <c r="AJ149" i="26"/>
  <c r="AK149" i="26"/>
  <c r="T150" i="26"/>
  <c r="U150" i="26"/>
  <c r="V150" i="26"/>
  <c r="W150" i="26"/>
  <c r="X150" i="26"/>
  <c r="Y150" i="26"/>
  <c r="Z150" i="26"/>
  <c r="AA150" i="26"/>
  <c r="AB150" i="26"/>
  <c r="AC150" i="26"/>
  <c r="AD150" i="26"/>
  <c r="AE150" i="26"/>
  <c r="AF150" i="26"/>
  <c r="AG150" i="26"/>
  <c r="AH150" i="26"/>
  <c r="AI150" i="26"/>
  <c r="AJ150" i="26"/>
  <c r="AK150" i="26"/>
  <c r="T151" i="26"/>
  <c r="U151" i="26"/>
  <c r="V151" i="26"/>
  <c r="W151" i="26"/>
  <c r="X151" i="26"/>
  <c r="Y151" i="26"/>
  <c r="Z151" i="26"/>
  <c r="AA151" i="26"/>
  <c r="AB151" i="26"/>
  <c r="AC151" i="26"/>
  <c r="AD151" i="26"/>
  <c r="AE151" i="26"/>
  <c r="AF151" i="26"/>
  <c r="AG151" i="26"/>
  <c r="AH151" i="26"/>
  <c r="AI151" i="26"/>
  <c r="AJ151" i="26"/>
  <c r="AK151" i="26"/>
  <c r="T152" i="26"/>
  <c r="U152" i="26"/>
  <c r="V152" i="26"/>
  <c r="W152" i="26"/>
  <c r="X152" i="26"/>
  <c r="Y152" i="26"/>
  <c r="Z152" i="26"/>
  <c r="AA152" i="26"/>
  <c r="AB152" i="26"/>
  <c r="AC152" i="26"/>
  <c r="AD152" i="26"/>
  <c r="AE152" i="26"/>
  <c r="AF152" i="26"/>
  <c r="AG152" i="26"/>
  <c r="AH152" i="26"/>
  <c r="AI152" i="26"/>
  <c r="AJ152" i="26"/>
  <c r="AK152" i="26"/>
  <c r="T153" i="26"/>
  <c r="U153" i="26"/>
  <c r="V153" i="26"/>
  <c r="W153" i="26"/>
  <c r="X153" i="26"/>
  <c r="Y153" i="26"/>
  <c r="Z153" i="26"/>
  <c r="AA153" i="26"/>
  <c r="AB153" i="26"/>
  <c r="AC153" i="26"/>
  <c r="AD153" i="26"/>
  <c r="AE153" i="26"/>
  <c r="AF153" i="26"/>
  <c r="AG153" i="26"/>
  <c r="AH153" i="26"/>
  <c r="AI153" i="26"/>
  <c r="AJ153" i="26"/>
  <c r="AK153" i="26"/>
  <c r="T154" i="26"/>
  <c r="U154" i="26"/>
  <c r="V154" i="26"/>
  <c r="W154" i="26"/>
  <c r="X154" i="26"/>
  <c r="Y154" i="26"/>
  <c r="Z154" i="26"/>
  <c r="AA154" i="26"/>
  <c r="AB154" i="26"/>
  <c r="AC154" i="26"/>
  <c r="AD154" i="26"/>
  <c r="AE154" i="26"/>
  <c r="AF154" i="26"/>
  <c r="AG154" i="26"/>
  <c r="AH154" i="26"/>
  <c r="AI154" i="26"/>
  <c r="AJ154" i="26"/>
  <c r="AK154" i="26"/>
  <c r="T155" i="26"/>
  <c r="U155" i="26"/>
  <c r="V155" i="26"/>
  <c r="W155" i="26"/>
  <c r="X155" i="26"/>
  <c r="Y155" i="26"/>
  <c r="Z155" i="26"/>
  <c r="AA155" i="26"/>
  <c r="AB155" i="26"/>
  <c r="AC155" i="26"/>
  <c r="AD155" i="26"/>
  <c r="AE155" i="26"/>
  <c r="AF155" i="26"/>
  <c r="AG155" i="26"/>
  <c r="AH155" i="26"/>
  <c r="AI155" i="26"/>
  <c r="AJ155" i="26"/>
  <c r="AK155" i="26"/>
  <c r="T156" i="26"/>
  <c r="U156" i="26"/>
  <c r="V156" i="26"/>
  <c r="W156" i="26"/>
  <c r="X156" i="26"/>
  <c r="Y156" i="26"/>
  <c r="Z156" i="26"/>
  <c r="AA156" i="26"/>
  <c r="AB156" i="26"/>
  <c r="AC156" i="26"/>
  <c r="AD156" i="26"/>
  <c r="AE156" i="26"/>
  <c r="AF156" i="26"/>
  <c r="AG156" i="26"/>
  <c r="AH156" i="26"/>
  <c r="AI156" i="26"/>
  <c r="AJ156" i="26"/>
  <c r="AK156" i="26"/>
  <c r="T157" i="26"/>
  <c r="U157" i="26"/>
  <c r="V157" i="26"/>
  <c r="W157" i="26"/>
  <c r="X157" i="26"/>
  <c r="Y157" i="26"/>
  <c r="Z157" i="26"/>
  <c r="AA157" i="26"/>
  <c r="AB157" i="26"/>
  <c r="AC157" i="26"/>
  <c r="AD157" i="26"/>
  <c r="AE157" i="26"/>
  <c r="AF157" i="26"/>
  <c r="AG157" i="26"/>
  <c r="AH157" i="26"/>
  <c r="AI157" i="26"/>
  <c r="AJ157" i="26"/>
  <c r="AK157" i="26"/>
  <c r="T158" i="26"/>
  <c r="U158" i="26"/>
  <c r="V158" i="26"/>
  <c r="W158" i="26"/>
  <c r="X158" i="26"/>
  <c r="Y158" i="26"/>
  <c r="Z158" i="26"/>
  <c r="AA158" i="26"/>
  <c r="AB158" i="26"/>
  <c r="AC158" i="26"/>
  <c r="AD158" i="26"/>
  <c r="AE158" i="26"/>
  <c r="AF158" i="26"/>
  <c r="AG158" i="26"/>
  <c r="AH158" i="26"/>
  <c r="AI158" i="26"/>
  <c r="AJ158" i="26"/>
  <c r="AK158" i="26"/>
  <c r="T159" i="26"/>
  <c r="U159" i="26"/>
  <c r="V159" i="26"/>
  <c r="W159" i="26"/>
  <c r="X159" i="26"/>
  <c r="Y159" i="26"/>
  <c r="Z159" i="26"/>
  <c r="AA159" i="26"/>
  <c r="AB159" i="26"/>
  <c r="AC159" i="26"/>
  <c r="AD159" i="26"/>
  <c r="AE159" i="26"/>
  <c r="AF159" i="26"/>
  <c r="AG159" i="26"/>
  <c r="AH159" i="26"/>
  <c r="AI159" i="26"/>
  <c r="AJ159" i="26"/>
  <c r="AK159" i="26"/>
  <c r="T160" i="26"/>
  <c r="U160" i="26"/>
  <c r="V160" i="26"/>
  <c r="W160" i="26"/>
  <c r="X160" i="26"/>
  <c r="Y160" i="26"/>
  <c r="Z160" i="26"/>
  <c r="AA160" i="26"/>
  <c r="AB160" i="26"/>
  <c r="AC160" i="26"/>
  <c r="AD160" i="26"/>
  <c r="AE160" i="26"/>
  <c r="AF160" i="26"/>
  <c r="AG160" i="26"/>
  <c r="AH160" i="26"/>
  <c r="AI160" i="26"/>
  <c r="AJ160" i="26"/>
  <c r="AK160" i="26"/>
  <c r="T161" i="26"/>
  <c r="U161" i="26"/>
  <c r="V161" i="26"/>
  <c r="W161" i="26"/>
  <c r="X161" i="26"/>
  <c r="Y161" i="26"/>
  <c r="Z161" i="26"/>
  <c r="AA161" i="26"/>
  <c r="AB161" i="26"/>
  <c r="AC161" i="26"/>
  <c r="AD161" i="26"/>
  <c r="AE161" i="26"/>
  <c r="AF161" i="26"/>
  <c r="AG161" i="26"/>
  <c r="AH161" i="26"/>
  <c r="AI161" i="26"/>
  <c r="AJ161" i="26"/>
  <c r="AK161" i="26"/>
  <c r="T162" i="26"/>
  <c r="U162" i="26"/>
  <c r="V162" i="26"/>
  <c r="W162" i="26"/>
  <c r="X162" i="26"/>
  <c r="Y162" i="26"/>
  <c r="Z162" i="26"/>
  <c r="AA162" i="26"/>
  <c r="AB162" i="26"/>
  <c r="AC162" i="26"/>
  <c r="AD162" i="26"/>
  <c r="AE162" i="26"/>
  <c r="AF162" i="26"/>
  <c r="AG162" i="26"/>
  <c r="AH162" i="26"/>
  <c r="AI162" i="26"/>
  <c r="AJ162" i="26"/>
  <c r="AK162" i="26"/>
  <c r="T163" i="26"/>
  <c r="U163" i="26"/>
  <c r="V163" i="26"/>
  <c r="W163" i="26"/>
  <c r="X163" i="26"/>
  <c r="Y163" i="26"/>
  <c r="Z163" i="26"/>
  <c r="AA163" i="26"/>
  <c r="AB163" i="26"/>
  <c r="AC163" i="26"/>
  <c r="AD163" i="26"/>
  <c r="AE163" i="26"/>
  <c r="AF163" i="26"/>
  <c r="AG163" i="26"/>
  <c r="AH163" i="26"/>
  <c r="AI163" i="26"/>
  <c r="AJ163" i="26"/>
  <c r="AK163" i="26"/>
  <c r="T164" i="26"/>
  <c r="U164" i="26"/>
  <c r="V164" i="26"/>
  <c r="W164" i="26"/>
  <c r="X164" i="26"/>
  <c r="Y164" i="26"/>
  <c r="Z164" i="26"/>
  <c r="AA164" i="26"/>
  <c r="AB164" i="26"/>
  <c r="AC164" i="26"/>
  <c r="AD164" i="26"/>
  <c r="AE164" i="26"/>
  <c r="AF164" i="26"/>
  <c r="AG164" i="26"/>
  <c r="AH164" i="26"/>
  <c r="AI164" i="26"/>
  <c r="AJ164" i="26"/>
  <c r="AK164" i="26"/>
  <c r="T165" i="26"/>
  <c r="U165" i="26"/>
  <c r="V165" i="26"/>
  <c r="W165" i="26"/>
  <c r="X165" i="26"/>
  <c r="Y165" i="26"/>
  <c r="Z165" i="26"/>
  <c r="AA165" i="26"/>
  <c r="AB165" i="26"/>
  <c r="AC165" i="26"/>
  <c r="AD165" i="26"/>
  <c r="AE165" i="26"/>
  <c r="AF165" i="26"/>
  <c r="AG165" i="26"/>
  <c r="AH165" i="26"/>
  <c r="AI165" i="26"/>
  <c r="AJ165" i="26"/>
  <c r="AK165" i="26"/>
  <c r="T166" i="26"/>
  <c r="U166" i="26"/>
  <c r="V166" i="26"/>
  <c r="W166" i="26"/>
  <c r="X166" i="26"/>
  <c r="Y166" i="26"/>
  <c r="Z166" i="26"/>
  <c r="AA166" i="26"/>
  <c r="AB166" i="26"/>
  <c r="AC166" i="26"/>
  <c r="AD166" i="26"/>
  <c r="AE166" i="26"/>
  <c r="AF166" i="26"/>
  <c r="AG166" i="26"/>
  <c r="AH166" i="26"/>
  <c r="AI166" i="26"/>
  <c r="AJ166" i="26"/>
  <c r="AK166" i="26"/>
  <c r="T167" i="26"/>
  <c r="U167" i="26"/>
  <c r="V167" i="26"/>
  <c r="W167" i="26"/>
  <c r="X167" i="26"/>
  <c r="Y167" i="26"/>
  <c r="Z167" i="26"/>
  <c r="AA167" i="26"/>
  <c r="AB167" i="26"/>
  <c r="AC167" i="26"/>
  <c r="AD167" i="26"/>
  <c r="AE167" i="26"/>
  <c r="AF167" i="26"/>
  <c r="AG167" i="26"/>
  <c r="AH167" i="26"/>
  <c r="AI167" i="26"/>
  <c r="AJ167" i="26"/>
  <c r="AK167" i="26"/>
  <c r="T168" i="26"/>
  <c r="U168" i="26"/>
  <c r="V168" i="26"/>
  <c r="W168" i="26"/>
  <c r="X168" i="26"/>
  <c r="Y168" i="26"/>
  <c r="Z168" i="26"/>
  <c r="AA168" i="26"/>
  <c r="AB168" i="26"/>
  <c r="AC168" i="26"/>
  <c r="AD168" i="26"/>
  <c r="AE168" i="26"/>
  <c r="AF168" i="26"/>
  <c r="AG168" i="26"/>
  <c r="AH168" i="26"/>
  <c r="AI168" i="26"/>
  <c r="AJ168" i="26"/>
  <c r="AK168" i="26"/>
  <c r="T169" i="26"/>
  <c r="U169" i="26"/>
  <c r="V169" i="26"/>
  <c r="W169" i="26"/>
  <c r="X169" i="26"/>
  <c r="Y169" i="26"/>
  <c r="Z169" i="26"/>
  <c r="AA169" i="26"/>
  <c r="AB169" i="26"/>
  <c r="AC169" i="26"/>
  <c r="AD169" i="26"/>
  <c r="AE169" i="26"/>
  <c r="AF169" i="26"/>
  <c r="AG169" i="26"/>
  <c r="AH169" i="26"/>
  <c r="AI169" i="26"/>
  <c r="AJ169" i="26"/>
  <c r="AK169" i="26"/>
  <c r="T170" i="26"/>
  <c r="U170" i="26"/>
  <c r="V170" i="26"/>
  <c r="W170" i="26"/>
  <c r="X170" i="26"/>
  <c r="Y170" i="26"/>
  <c r="Z170" i="26"/>
  <c r="AA170" i="26"/>
  <c r="AB170" i="26"/>
  <c r="AC170" i="26"/>
  <c r="AD170" i="26"/>
  <c r="AE170" i="26"/>
  <c r="AF170" i="26"/>
  <c r="AG170" i="26"/>
  <c r="AH170" i="26"/>
  <c r="AI170" i="26"/>
  <c r="AJ170" i="26"/>
  <c r="AK170" i="26"/>
  <c r="T171" i="26"/>
  <c r="U171" i="26"/>
  <c r="V171" i="26"/>
  <c r="W171" i="26"/>
  <c r="X171" i="26"/>
  <c r="Y171" i="26"/>
  <c r="Z171" i="26"/>
  <c r="AA171" i="26"/>
  <c r="AB171" i="26"/>
  <c r="AC171" i="26"/>
  <c r="AD171" i="26"/>
  <c r="AE171" i="26"/>
  <c r="AF171" i="26"/>
  <c r="AG171" i="26"/>
  <c r="AH171" i="26"/>
  <c r="AI171" i="26"/>
  <c r="AJ171" i="26"/>
  <c r="AK171" i="26"/>
  <c r="T172" i="26"/>
  <c r="U172" i="26"/>
  <c r="V172" i="26"/>
  <c r="W172" i="26"/>
  <c r="X172" i="26"/>
  <c r="Y172" i="26"/>
  <c r="Z172" i="26"/>
  <c r="AA172" i="26"/>
  <c r="AB172" i="26"/>
  <c r="AC172" i="26"/>
  <c r="AD172" i="26"/>
  <c r="AE172" i="26"/>
  <c r="AF172" i="26"/>
  <c r="AG172" i="26"/>
  <c r="AH172" i="26"/>
  <c r="AI172" i="26"/>
  <c r="AJ172" i="26"/>
  <c r="AK172" i="26"/>
  <c r="T173" i="26"/>
  <c r="U173" i="26"/>
  <c r="V173" i="26"/>
  <c r="W173" i="26"/>
  <c r="X173" i="26"/>
  <c r="Y173" i="26"/>
  <c r="Z173" i="26"/>
  <c r="AA173" i="26"/>
  <c r="AB173" i="26"/>
  <c r="AC173" i="26"/>
  <c r="AD173" i="26"/>
  <c r="AE173" i="26"/>
  <c r="AF173" i="26"/>
  <c r="AG173" i="26"/>
  <c r="AH173" i="26"/>
  <c r="AI173" i="26"/>
  <c r="AJ173" i="26"/>
  <c r="AK173" i="26"/>
  <c r="T174" i="26"/>
  <c r="U174" i="26"/>
  <c r="V174" i="26"/>
  <c r="W174" i="26"/>
  <c r="X174" i="26"/>
  <c r="Y174" i="26"/>
  <c r="Z174" i="26"/>
  <c r="AA174" i="26"/>
  <c r="AB174" i="26"/>
  <c r="AC174" i="26"/>
  <c r="AD174" i="26"/>
  <c r="AE174" i="26"/>
  <c r="AF174" i="26"/>
  <c r="AG174" i="26"/>
  <c r="AH174" i="26"/>
  <c r="AI174" i="26"/>
  <c r="AJ174" i="26"/>
  <c r="AK174" i="26"/>
  <c r="T175" i="26"/>
  <c r="U175" i="26"/>
  <c r="V175" i="26"/>
  <c r="W175" i="26"/>
  <c r="X175" i="26"/>
  <c r="Y175" i="26"/>
  <c r="Z175" i="26"/>
  <c r="AA175" i="26"/>
  <c r="AB175" i="26"/>
  <c r="AC175" i="26"/>
  <c r="AD175" i="26"/>
  <c r="AE175" i="26"/>
  <c r="AF175" i="26"/>
  <c r="AG175" i="26"/>
  <c r="AH175" i="26"/>
  <c r="AI175" i="26"/>
  <c r="AJ175" i="26"/>
  <c r="AK175" i="26"/>
  <c r="T176" i="26"/>
  <c r="U176" i="26"/>
  <c r="V176" i="26"/>
  <c r="W176" i="26"/>
  <c r="X176" i="26"/>
  <c r="Y176" i="26"/>
  <c r="Z176" i="26"/>
  <c r="AA176" i="26"/>
  <c r="AB176" i="26"/>
  <c r="AC176" i="26"/>
  <c r="AD176" i="26"/>
  <c r="AE176" i="26"/>
  <c r="AF176" i="26"/>
  <c r="AG176" i="26"/>
  <c r="AH176" i="26"/>
  <c r="AI176" i="26"/>
  <c r="AJ176" i="26"/>
  <c r="AK176" i="26"/>
  <c r="T177" i="26"/>
  <c r="U177" i="26"/>
  <c r="V177" i="26"/>
  <c r="W177" i="26"/>
  <c r="X177" i="26"/>
  <c r="Y177" i="26"/>
  <c r="Z177" i="26"/>
  <c r="AA177" i="26"/>
  <c r="AB177" i="26"/>
  <c r="AC177" i="26"/>
  <c r="AD177" i="26"/>
  <c r="AE177" i="26"/>
  <c r="AF177" i="26"/>
  <c r="AG177" i="26"/>
  <c r="AH177" i="26"/>
  <c r="AI177" i="26"/>
  <c r="AJ177" i="26"/>
  <c r="AK177" i="26"/>
  <c r="T178" i="26"/>
  <c r="U178" i="26"/>
  <c r="V178" i="26"/>
  <c r="W178" i="26"/>
  <c r="X178" i="26"/>
  <c r="Y178" i="26"/>
  <c r="Z178" i="26"/>
  <c r="AA178" i="26"/>
  <c r="AB178" i="26"/>
  <c r="AC178" i="26"/>
  <c r="AD178" i="26"/>
  <c r="AE178" i="26"/>
  <c r="AF178" i="26"/>
  <c r="AG178" i="26"/>
  <c r="AH178" i="26"/>
  <c r="AI178" i="26"/>
  <c r="AJ178" i="26"/>
  <c r="AK178" i="26"/>
  <c r="T179" i="26"/>
  <c r="U179" i="26"/>
  <c r="V179" i="26"/>
  <c r="W179" i="26"/>
  <c r="X179" i="26"/>
  <c r="Y179" i="26"/>
  <c r="Z179" i="26"/>
  <c r="AA179" i="26"/>
  <c r="AB179" i="26"/>
  <c r="AC179" i="26"/>
  <c r="AD179" i="26"/>
  <c r="AE179" i="26"/>
  <c r="AF179" i="26"/>
  <c r="AG179" i="26"/>
  <c r="AH179" i="26"/>
  <c r="AI179" i="26"/>
  <c r="AJ179" i="26"/>
  <c r="AK179" i="26"/>
  <c r="T180" i="26"/>
  <c r="U180" i="26"/>
  <c r="V180" i="26"/>
  <c r="W180" i="26"/>
  <c r="X180" i="26"/>
  <c r="Y180" i="26"/>
  <c r="Z180" i="26"/>
  <c r="AA180" i="26"/>
  <c r="AB180" i="26"/>
  <c r="AC180" i="26"/>
  <c r="AD180" i="26"/>
  <c r="AE180" i="26"/>
  <c r="AF180" i="26"/>
  <c r="AG180" i="26"/>
  <c r="AH180" i="26"/>
  <c r="AI180" i="26"/>
  <c r="AJ180" i="26"/>
  <c r="AK180" i="26"/>
  <c r="T181" i="26"/>
  <c r="U181" i="26"/>
  <c r="V181" i="26"/>
  <c r="W181" i="26"/>
  <c r="X181" i="26"/>
  <c r="Y181" i="26"/>
  <c r="Z181" i="26"/>
  <c r="AA181" i="26"/>
  <c r="AB181" i="26"/>
  <c r="AC181" i="26"/>
  <c r="AD181" i="26"/>
  <c r="AE181" i="26"/>
  <c r="AF181" i="26"/>
  <c r="AG181" i="26"/>
  <c r="AH181" i="26"/>
  <c r="AI181" i="26"/>
  <c r="AJ181" i="26"/>
  <c r="AK181" i="26"/>
  <c r="T182" i="26"/>
  <c r="U182" i="26"/>
  <c r="V182" i="26"/>
  <c r="W182" i="26"/>
  <c r="X182" i="26"/>
  <c r="Y182" i="26"/>
  <c r="Z182" i="26"/>
  <c r="AA182" i="26"/>
  <c r="AB182" i="26"/>
  <c r="AC182" i="26"/>
  <c r="AD182" i="26"/>
  <c r="AE182" i="26"/>
  <c r="AF182" i="26"/>
  <c r="AG182" i="26"/>
  <c r="AH182" i="26"/>
  <c r="AI182" i="26"/>
  <c r="AJ182" i="26"/>
  <c r="AK182" i="26"/>
  <c r="T183" i="26"/>
  <c r="U183" i="26"/>
  <c r="V183" i="26"/>
  <c r="W183" i="26"/>
  <c r="X183" i="26"/>
  <c r="Y183" i="26"/>
  <c r="Z183" i="26"/>
  <c r="AA183" i="26"/>
  <c r="AB183" i="26"/>
  <c r="AC183" i="26"/>
  <c r="AD183" i="26"/>
  <c r="AE183" i="26"/>
  <c r="AF183" i="26"/>
  <c r="AG183" i="26"/>
  <c r="AH183" i="26"/>
  <c r="AI183" i="26"/>
  <c r="AJ183" i="26"/>
  <c r="AK183" i="26"/>
  <c r="T184" i="26"/>
  <c r="U184" i="26"/>
  <c r="V184" i="26"/>
  <c r="W184" i="26"/>
  <c r="X184" i="26"/>
  <c r="Y184" i="26"/>
  <c r="Z184" i="26"/>
  <c r="AA184" i="26"/>
  <c r="AB184" i="26"/>
  <c r="AC184" i="26"/>
  <c r="AD184" i="26"/>
  <c r="AE184" i="26"/>
  <c r="AF184" i="26"/>
  <c r="AG184" i="26"/>
  <c r="AH184" i="26"/>
  <c r="AI184" i="26"/>
  <c r="AJ184" i="26"/>
  <c r="AK184" i="26"/>
  <c r="T185" i="26"/>
  <c r="U185" i="26"/>
  <c r="V185" i="26"/>
  <c r="W185" i="26"/>
  <c r="X185" i="26"/>
  <c r="Y185" i="26"/>
  <c r="Z185" i="26"/>
  <c r="AA185" i="26"/>
  <c r="AB185" i="26"/>
  <c r="AC185" i="26"/>
  <c r="AD185" i="26"/>
  <c r="AE185" i="26"/>
  <c r="AF185" i="26"/>
  <c r="AG185" i="26"/>
  <c r="AH185" i="26"/>
  <c r="AI185" i="26"/>
  <c r="AJ185" i="26"/>
  <c r="AK185" i="26"/>
  <c r="T186" i="26"/>
  <c r="U186" i="26"/>
  <c r="V186" i="26"/>
  <c r="W186" i="26"/>
  <c r="X186" i="26"/>
  <c r="Y186" i="26"/>
  <c r="Z186" i="26"/>
  <c r="AA186" i="26"/>
  <c r="AB186" i="26"/>
  <c r="AC186" i="26"/>
  <c r="AD186" i="26"/>
  <c r="AE186" i="26"/>
  <c r="AF186" i="26"/>
  <c r="AG186" i="26"/>
  <c r="AH186" i="26"/>
  <c r="AI186" i="26"/>
  <c r="AJ186" i="26"/>
  <c r="AK186" i="26"/>
  <c r="T187" i="26"/>
  <c r="U187" i="26"/>
  <c r="V187" i="26"/>
  <c r="W187" i="26"/>
  <c r="X187" i="26"/>
  <c r="Y187" i="26"/>
  <c r="Z187" i="26"/>
  <c r="AA187" i="26"/>
  <c r="AB187" i="26"/>
  <c r="AC187" i="26"/>
  <c r="AD187" i="26"/>
  <c r="AE187" i="26"/>
  <c r="AF187" i="26"/>
  <c r="AG187" i="26"/>
  <c r="AH187" i="26"/>
  <c r="AI187" i="26"/>
  <c r="AJ187" i="26"/>
  <c r="AK187" i="26"/>
  <c r="T188" i="26"/>
  <c r="U188" i="26"/>
  <c r="V188" i="26"/>
  <c r="W188" i="26"/>
  <c r="X188" i="26"/>
  <c r="Y188" i="26"/>
  <c r="Z188" i="26"/>
  <c r="AA188" i="26"/>
  <c r="AB188" i="26"/>
  <c r="AC188" i="26"/>
  <c r="AD188" i="26"/>
  <c r="AE188" i="26"/>
  <c r="AF188" i="26"/>
  <c r="AG188" i="26"/>
  <c r="AH188" i="26"/>
  <c r="AI188" i="26"/>
  <c r="AJ188" i="26"/>
  <c r="AK188" i="26"/>
  <c r="T189" i="26"/>
  <c r="U189" i="26"/>
  <c r="V189" i="26"/>
  <c r="W189" i="26"/>
  <c r="X189" i="26"/>
  <c r="Y189" i="26"/>
  <c r="Z189" i="26"/>
  <c r="AA189" i="26"/>
  <c r="AB189" i="26"/>
  <c r="AC189" i="26"/>
  <c r="AD189" i="26"/>
  <c r="AE189" i="26"/>
  <c r="AF189" i="26"/>
  <c r="AG189" i="26"/>
  <c r="AH189" i="26"/>
  <c r="AI189" i="26"/>
  <c r="AJ189" i="26"/>
  <c r="AK189" i="26"/>
  <c r="T190" i="26"/>
  <c r="U190" i="26"/>
  <c r="V190" i="26"/>
  <c r="W190" i="26"/>
  <c r="X190" i="26"/>
  <c r="Y190" i="26"/>
  <c r="Z190" i="26"/>
  <c r="AA190" i="26"/>
  <c r="AB190" i="26"/>
  <c r="AC190" i="26"/>
  <c r="AD190" i="26"/>
  <c r="AE190" i="26"/>
  <c r="AF190" i="26"/>
  <c r="AG190" i="26"/>
  <c r="AH190" i="26"/>
  <c r="AI190" i="26"/>
  <c r="AJ190" i="26"/>
  <c r="AK190" i="26"/>
  <c r="T191" i="26"/>
  <c r="U191" i="26"/>
  <c r="V191" i="26"/>
  <c r="W191" i="26"/>
  <c r="X191" i="26"/>
  <c r="Y191" i="26"/>
  <c r="Z191" i="26"/>
  <c r="AA191" i="26"/>
  <c r="AB191" i="26"/>
  <c r="AC191" i="26"/>
  <c r="AD191" i="26"/>
  <c r="AE191" i="26"/>
  <c r="AF191" i="26"/>
  <c r="AG191" i="26"/>
  <c r="AH191" i="26"/>
  <c r="AI191" i="26"/>
  <c r="AJ191" i="26"/>
  <c r="AK191" i="26"/>
  <c r="T192" i="26"/>
  <c r="U192" i="26"/>
  <c r="V192" i="26"/>
  <c r="W192" i="26"/>
  <c r="X192" i="26"/>
  <c r="Y192" i="26"/>
  <c r="Z192" i="26"/>
  <c r="AA192" i="26"/>
  <c r="AB192" i="26"/>
  <c r="AC192" i="26"/>
  <c r="AD192" i="26"/>
  <c r="AE192" i="26"/>
  <c r="AF192" i="26"/>
  <c r="AG192" i="26"/>
  <c r="AH192" i="26"/>
  <c r="AI192" i="26"/>
  <c r="AJ192" i="26"/>
  <c r="AK192" i="26"/>
  <c r="T193" i="26"/>
  <c r="U193" i="26"/>
  <c r="V193" i="26"/>
  <c r="W193" i="26"/>
  <c r="X193" i="26"/>
  <c r="Y193" i="26"/>
  <c r="Z193" i="26"/>
  <c r="AA193" i="26"/>
  <c r="AB193" i="26"/>
  <c r="AC193" i="26"/>
  <c r="AD193" i="26"/>
  <c r="AE193" i="26"/>
  <c r="AF193" i="26"/>
  <c r="AG193" i="26"/>
  <c r="AH193" i="26"/>
  <c r="AI193" i="26"/>
  <c r="AJ193" i="26"/>
  <c r="AK193" i="26"/>
  <c r="T194" i="26"/>
  <c r="U194" i="26"/>
  <c r="V194" i="26"/>
  <c r="W194" i="26"/>
  <c r="X194" i="26"/>
  <c r="Y194" i="26"/>
  <c r="Z194" i="26"/>
  <c r="AA194" i="26"/>
  <c r="AB194" i="26"/>
  <c r="AC194" i="26"/>
  <c r="AD194" i="26"/>
  <c r="AE194" i="26"/>
  <c r="AF194" i="26"/>
  <c r="AG194" i="26"/>
  <c r="AH194" i="26"/>
  <c r="AI194" i="26"/>
  <c r="AJ194" i="26"/>
  <c r="AK194" i="26"/>
  <c r="T195" i="26"/>
  <c r="U195" i="26"/>
  <c r="V195" i="26"/>
  <c r="W195" i="26"/>
  <c r="X195" i="26"/>
  <c r="Y195" i="26"/>
  <c r="Z195" i="26"/>
  <c r="AA195" i="26"/>
  <c r="AB195" i="26"/>
  <c r="AC195" i="26"/>
  <c r="AD195" i="26"/>
  <c r="AE195" i="26"/>
  <c r="AF195" i="26"/>
  <c r="AG195" i="26"/>
  <c r="AH195" i="26"/>
  <c r="AI195" i="26"/>
  <c r="AJ195" i="26"/>
  <c r="AK195" i="26"/>
  <c r="T196" i="26"/>
  <c r="U196" i="26"/>
  <c r="V196" i="26"/>
  <c r="W196" i="26"/>
  <c r="X196" i="26"/>
  <c r="Y196" i="26"/>
  <c r="Z196" i="26"/>
  <c r="AA196" i="26"/>
  <c r="AB196" i="26"/>
  <c r="AC196" i="26"/>
  <c r="AD196" i="26"/>
  <c r="AE196" i="26"/>
  <c r="AF196" i="26"/>
  <c r="AG196" i="26"/>
  <c r="AH196" i="26"/>
  <c r="AI196" i="26"/>
  <c r="AJ196" i="26"/>
  <c r="AK196" i="26"/>
  <c r="T197" i="26"/>
  <c r="U197" i="26"/>
  <c r="V197" i="26"/>
  <c r="W197" i="26"/>
  <c r="X197" i="26"/>
  <c r="Y197" i="26"/>
  <c r="Z197" i="26"/>
  <c r="AA197" i="26"/>
  <c r="AB197" i="26"/>
  <c r="AC197" i="26"/>
  <c r="AD197" i="26"/>
  <c r="AE197" i="26"/>
  <c r="AF197" i="26"/>
  <c r="AG197" i="26"/>
  <c r="AH197" i="26"/>
  <c r="AI197" i="26"/>
  <c r="AJ197" i="26"/>
  <c r="AK197" i="26"/>
  <c r="T198" i="26"/>
  <c r="U198" i="26"/>
  <c r="V198" i="26"/>
  <c r="W198" i="26"/>
  <c r="X198" i="26"/>
  <c r="Y198" i="26"/>
  <c r="Z198" i="26"/>
  <c r="AA198" i="26"/>
  <c r="AB198" i="26"/>
  <c r="AC198" i="26"/>
  <c r="AD198" i="26"/>
  <c r="AE198" i="26"/>
  <c r="AF198" i="26"/>
  <c r="AG198" i="26"/>
  <c r="AH198" i="26"/>
  <c r="AI198" i="26"/>
  <c r="AJ198" i="26"/>
  <c r="AK198" i="26"/>
  <c r="T199" i="26"/>
  <c r="U199" i="26"/>
  <c r="V199" i="26"/>
  <c r="W199" i="26"/>
  <c r="X199" i="26"/>
  <c r="Y199" i="26"/>
  <c r="Z199" i="26"/>
  <c r="AA199" i="26"/>
  <c r="AB199" i="26"/>
  <c r="AC199" i="26"/>
  <c r="AD199" i="26"/>
  <c r="AE199" i="26"/>
  <c r="AF199" i="26"/>
  <c r="AG199" i="26"/>
  <c r="AH199" i="26"/>
  <c r="AI199" i="26"/>
  <c r="AJ199" i="26"/>
  <c r="AK199" i="26"/>
  <c r="T200" i="26"/>
  <c r="U200" i="26"/>
  <c r="V200" i="26"/>
  <c r="W200" i="26"/>
  <c r="X200" i="26"/>
  <c r="Y200" i="26"/>
  <c r="Z200" i="26"/>
  <c r="AA200" i="26"/>
  <c r="AB200" i="26"/>
  <c r="AC200" i="26"/>
  <c r="AD200" i="26"/>
  <c r="AE200" i="26"/>
  <c r="AF200" i="26"/>
  <c r="AG200" i="26"/>
  <c r="AH200" i="26"/>
  <c r="AI200" i="26"/>
  <c r="AJ200" i="26"/>
  <c r="AK200" i="26"/>
  <c r="T201" i="26"/>
  <c r="U201" i="26"/>
  <c r="V201" i="26"/>
  <c r="W201" i="26"/>
  <c r="X201" i="26"/>
  <c r="Y201" i="26"/>
  <c r="Z201" i="26"/>
  <c r="AA201" i="26"/>
  <c r="AB201" i="26"/>
  <c r="AC201" i="26"/>
  <c r="AD201" i="26"/>
  <c r="AE201" i="26"/>
  <c r="AF201" i="26"/>
  <c r="AG201" i="26"/>
  <c r="AH201" i="26"/>
  <c r="AI201" i="26"/>
  <c r="AJ201" i="26"/>
  <c r="AK201" i="26"/>
  <c r="T202" i="26"/>
  <c r="U202" i="26"/>
  <c r="V202" i="26"/>
  <c r="W202" i="26"/>
  <c r="X202" i="26"/>
  <c r="Y202" i="26"/>
  <c r="Z202" i="26"/>
  <c r="AA202" i="26"/>
  <c r="AB202" i="26"/>
  <c r="AC202" i="26"/>
  <c r="AD202" i="26"/>
  <c r="AE202" i="26"/>
  <c r="AF202" i="26"/>
  <c r="AG202" i="26"/>
  <c r="AH202" i="26"/>
  <c r="AI202" i="26"/>
  <c r="AJ202" i="26"/>
  <c r="AK202" i="26"/>
  <c r="T203" i="26"/>
  <c r="U203" i="26"/>
  <c r="V203" i="26"/>
  <c r="W203" i="26"/>
  <c r="X203" i="26"/>
  <c r="Y203" i="26"/>
  <c r="Z203" i="26"/>
  <c r="AA203" i="26"/>
  <c r="AB203" i="26"/>
  <c r="AC203" i="26"/>
  <c r="AD203" i="26"/>
  <c r="AE203" i="26"/>
  <c r="AF203" i="26"/>
  <c r="AG203" i="26"/>
  <c r="AH203" i="26"/>
  <c r="AI203" i="26"/>
  <c r="AJ203" i="26"/>
  <c r="AK203" i="26"/>
  <c r="T204" i="26"/>
  <c r="U204" i="26"/>
  <c r="V204" i="26"/>
  <c r="W204" i="26"/>
  <c r="X204" i="26"/>
  <c r="Y204" i="26"/>
  <c r="Z204" i="26"/>
  <c r="AA204" i="26"/>
  <c r="AB204" i="26"/>
  <c r="AC204" i="26"/>
  <c r="AD204" i="26"/>
  <c r="AE204" i="26"/>
  <c r="AF204" i="26"/>
  <c r="AG204" i="26"/>
  <c r="AH204" i="26"/>
  <c r="AI204" i="26"/>
  <c r="AJ204" i="26"/>
  <c r="AK204" i="26"/>
  <c r="T205" i="26"/>
  <c r="U205" i="26"/>
  <c r="V205" i="26"/>
  <c r="W205" i="26"/>
  <c r="X205" i="26"/>
  <c r="Y205" i="26"/>
  <c r="Z205" i="26"/>
  <c r="AA205" i="26"/>
  <c r="AB205" i="26"/>
  <c r="AC205" i="26"/>
  <c r="AD205" i="26"/>
  <c r="AE205" i="26"/>
  <c r="AF205" i="26"/>
  <c r="AG205" i="26"/>
  <c r="AH205" i="26"/>
  <c r="AI205" i="26"/>
  <c r="AJ205" i="26"/>
  <c r="AK205" i="26"/>
  <c r="T206" i="26"/>
  <c r="U206" i="26"/>
  <c r="V206" i="26"/>
  <c r="W206" i="26"/>
  <c r="X206" i="26"/>
  <c r="Y206" i="26"/>
  <c r="Z206" i="26"/>
  <c r="AA206" i="26"/>
  <c r="AB206" i="26"/>
  <c r="AC206" i="26"/>
  <c r="AD206" i="26"/>
  <c r="AE206" i="26"/>
  <c r="AF206" i="26"/>
  <c r="AG206" i="26"/>
  <c r="AH206" i="26"/>
  <c r="AI206" i="26"/>
  <c r="AJ206" i="26"/>
  <c r="AK206" i="26"/>
  <c r="T207" i="26"/>
  <c r="U207" i="26"/>
  <c r="V207" i="26"/>
  <c r="W207" i="26"/>
  <c r="X207" i="26"/>
  <c r="Y207" i="26"/>
  <c r="Z207" i="26"/>
  <c r="AA207" i="26"/>
  <c r="AB207" i="26"/>
  <c r="AC207" i="26"/>
  <c r="AD207" i="26"/>
  <c r="AE207" i="26"/>
  <c r="AF207" i="26"/>
  <c r="AG207" i="26"/>
  <c r="AH207" i="26"/>
  <c r="AI207" i="26"/>
  <c r="AJ207" i="26"/>
  <c r="AK207" i="26"/>
  <c r="T208" i="26"/>
  <c r="U208" i="26"/>
  <c r="V208" i="26"/>
  <c r="W208" i="26"/>
  <c r="X208" i="26"/>
  <c r="Y208" i="26"/>
  <c r="Z208" i="26"/>
  <c r="AA208" i="26"/>
  <c r="AB208" i="26"/>
  <c r="AC208" i="26"/>
  <c r="AD208" i="26"/>
  <c r="AE208" i="26"/>
  <c r="AF208" i="26"/>
  <c r="AG208" i="26"/>
  <c r="AH208" i="26"/>
  <c r="AI208" i="26"/>
  <c r="AJ208" i="26"/>
  <c r="AK208" i="26"/>
  <c r="T209" i="26"/>
  <c r="U209" i="26"/>
  <c r="V209" i="26"/>
  <c r="W209" i="26"/>
  <c r="X209" i="26"/>
  <c r="Y209" i="26"/>
  <c r="Z209" i="26"/>
  <c r="AA209" i="26"/>
  <c r="AB209" i="26"/>
  <c r="AC209" i="26"/>
  <c r="AD209" i="26"/>
  <c r="AE209" i="26"/>
  <c r="AF209" i="26"/>
  <c r="AG209" i="26"/>
  <c r="AH209" i="26"/>
  <c r="AI209" i="26"/>
  <c r="AJ209" i="26"/>
  <c r="AK209" i="26"/>
  <c r="T210" i="26"/>
  <c r="U210" i="26"/>
  <c r="V210" i="26"/>
  <c r="W210" i="26"/>
  <c r="X210" i="26"/>
  <c r="Y210" i="26"/>
  <c r="Z210" i="26"/>
  <c r="AA210" i="26"/>
  <c r="AB210" i="26"/>
  <c r="AC210" i="26"/>
  <c r="AD210" i="26"/>
  <c r="AE210" i="26"/>
  <c r="AF210" i="26"/>
  <c r="AG210" i="26"/>
  <c r="AH210" i="26"/>
  <c r="AI210" i="26"/>
  <c r="AJ210" i="26"/>
  <c r="AK210" i="26"/>
  <c r="T211" i="26"/>
  <c r="U211" i="26"/>
  <c r="V211" i="26"/>
  <c r="W211" i="26"/>
  <c r="X211" i="26"/>
  <c r="Y211" i="26"/>
  <c r="Z211" i="26"/>
  <c r="AA211" i="26"/>
  <c r="AB211" i="26"/>
  <c r="AC211" i="26"/>
  <c r="AD211" i="26"/>
  <c r="AE211" i="26"/>
  <c r="AF211" i="26"/>
  <c r="AG211" i="26"/>
  <c r="AH211" i="26"/>
  <c r="AI211" i="26"/>
  <c r="AJ211" i="26"/>
  <c r="AK211" i="26"/>
  <c r="T212" i="26"/>
  <c r="U212" i="26"/>
  <c r="V212" i="26"/>
  <c r="W212" i="26"/>
  <c r="X212" i="26"/>
  <c r="Y212" i="26"/>
  <c r="Z212" i="26"/>
  <c r="AA212" i="26"/>
  <c r="AB212" i="26"/>
  <c r="AC212" i="26"/>
  <c r="AD212" i="26"/>
  <c r="AE212" i="26"/>
  <c r="AF212" i="26"/>
  <c r="AG212" i="26"/>
  <c r="AH212" i="26"/>
  <c r="AI212" i="26"/>
  <c r="AJ212" i="26"/>
  <c r="AK212" i="26"/>
  <c r="T213" i="26"/>
  <c r="U213" i="26"/>
  <c r="V213" i="26"/>
  <c r="W213" i="26"/>
  <c r="X213" i="26"/>
  <c r="Y213" i="26"/>
  <c r="Z213" i="26"/>
  <c r="AA213" i="26"/>
  <c r="AB213" i="26"/>
  <c r="AC213" i="26"/>
  <c r="AD213" i="26"/>
  <c r="AE213" i="26"/>
  <c r="AF213" i="26"/>
  <c r="AG213" i="26"/>
  <c r="AH213" i="26"/>
  <c r="AI213" i="26"/>
  <c r="AJ213" i="26"/>
  <c r="AK213" i="26"/>
  <c r="T214" i="26"/>
  <c r="U214" i="26"/>
  <c r="V214" i="26"/>
  <c r="W214" i="26"/>
  <c r="X214" i="26"/>
  <c r="Y214" i="26"/>
  <c r="Z214" i="26"/>
  <c r="AA214" i="26"/>
  <c r="AB214" i="26"/>
  <c r="AC214" i="26"/>
  <c r="AD214" i="26"/>
  <c r="AE214" i="26"/>
  <c r="AF214" i="26"/>
  <c r="AG214" i="26"/>
  <c r="AH214" i="26"/>
  <c r="AI214" i="26"/>
  <c r="AJ214" i="26"/>
  <c r="AK214" i="26"/>
  <c r="T215" i="26"/>
  <c r="U215" i="26"/>
  <c r="V215" i="26"/>
  <c r="W215" i="26"/>
  <c r="X215" i="26"/>
  <c r="Y215" i="26"/>
  <c r="Z215" i="26"/>
  <c r="AA215" i="26"/>
  <c r="AB215" i="26"/>
  <c r="AC215" i="26"/>
  <c r="AD215" i="26"/>
  <c r="AE215" i="26"/>
  <c r="AF215" i="26"/>
  <c r="AG215" i="26"/>
  <c r="AH215" i="26"/>
  <c r="AI215" i="26"/>
  <c r="AJ215" i="26"/>
  <c r="AK215" i="26"/>
  <c r="T216" i="26"/>
  <c r="U216" i="26"/>
  <c r="V216" i="26"/>
  <c r="W216" i="26"/>
  <c r="X216" i="26"/>
  <c r="Y216" i="26"/>
  <c r="Z216" i="26"/>
  <c r="AA216" i="26"/>
  <c r="AB216" i="26"/>
  <c r="AC216" i="26"/>
  <c r="AD216" i="26"/>
  <c r="AE216" i="26"/>
  <c r="AF216" i="26"/>
  <c r="AG216" i="26"/>
  <c r="AH216" i="26"/>
  <c r="AI216" i="26"/>
  <c r="AJ216" i="26"/>
  <c r="AK216" i="26"/>
  <c r="T217" i="26"/>
  <c r="U217" i="26"/>
  <c r="V217" i="26"/>
  <c r="W217" i="26"/>
  <c r="X217" i="26"/>
  <c r="Y217" i="26"/>
  <c r="Z217" i="26"/>
  <c r="AA217" i="26"/>
  <c r="AB217" i="26"/>
  <c r="AC217" i="26"/>
  <c r="AD217" i="26"/>
  <c r="AE217" i="26"/>
  <c r="AF217" i="26"/>
  <c r="AG217" i="26"/>
  <c r="AH217" i="26"/>
  <c r="AI217" i="26"/>
  <c r="AJ217" i="26"/>
  <c r="AK217" i="26"/>
  <c r="T218" i="26"/>
  <c r="U218" i="26"/>
  <c r="V218" i="26"/>
  <c r="W218" i="26"/>
  <c r="X218" i="26"/>
  <c r="Y218" i="26"/>
  <c r="Z218" i="26"/>
  <c r="AA218" i="26"/>
  <c r="AB218" i="26"/>
  <c r="AC218" i="26"/>
  <c r="AD218" i="26"/>
  <c r="AE218" i="26"/>
  <c r="AF218" i="26"/>
  <c r="AG218" i="26"/>
  <c r="AH218" i="26"/>
  <c r="AI218" i="26"/>
  <c r="AJ218" i="26"/>
  <c r="AK218" i="26"/>
  <c r="T219" i="26"/>
  <c r="U219" i="26"/>
  <c r="V219" i="26"/>
  <c r="W219" i="26"/>
  <c r="X219" i="26"/>
  <c r="Y219" i="26"/>
  <c r="Z219" i="26"/>
  <c r="AA219" i="26"/>
  <c r="AB219" i="26"/>
  <c r="AC219" i="26"/>
  <c r="AD219" i="26"/>
  <c r="AE219" i="26"/>
  <c r="AF219" i="26"/>
  <c r="AG219" i="26"/>
  <c r="AH219" i="26"/>
  <c r="AI219" i="26"/>
  <c r="AJ219" i="26"/>
  <c r="AK219" i="26"/>
  <c r="T220" i="26"/>
  <c r="U220" i="26"/>
  <c r="V220" i="26"/>
  <c r="W220" i="26"/>
  <c r="X220" i="26"/>
  <c r="Y220" i="26"/>
  <c r="Z220" i="26"/>
  <c r="AA220" i="26"/>
  <c r="AB220" i="26"/>
  <c r="AC220" i="26"/>
  <c r="AD220" i="26"/>
  <c r="AE220" i="26"/>
  <c r="AF220" i="26"/>
  <c r="AG220" i="26"/>
  <c r="AH220" i="26"/>
  <c r="AI220" i="26"/>
  <c r="AJ220" i="26"/>
  <c r="AK220" i="26"/>
  <c r="T221" i="26"/>
  <c r="U221" i="26"/>
  <c r="V221" i="26"/>
  <c r="W221" i="26"/>
  <c r="X221" i="26"/>
  <c r="Y221" i="26"/>
  <c r="Z221" i="26"/>
  <c r="AA221" i="26"/>
  <c r="AB221" i="26"/>
  <c r="AC221" i="26"/>
  <c r="AD221" i="26"/>
  <c r="AE221" i="26"/>
  <c r="AF221" i="26"/>
  <c r="AG221" i="26"/>
  <c r="AH221" i="26"/>
  <c r="AI221" i="26"/>
  <c r="AJ221" i="26"/>
  <c r="AK221" i="26"/>
  <c r="T222" i="26"/>
  <c r="U222" i="26"/>
  <c r="V222" i="26"/>
  <c r="W222" i="26"/>
  <c r="X222" i="26"/>
  <c r="Y222" i="26"/>
  <c r="Z222" i="26"/>
  <c r="AA222" i="26"/>
  <c r="AB222" i="26"/>
  <c r="AC222" i="26"/>
  <c r="AD222" i="26"/>
  <c r="AE222" i="26"/>
  <c r="AF222" i="26"/>
  <c r="AG222" i="26"/>
  <c r="AH222" i="26"/>
  <c r="AI222" i="26"/>
  <c r="AJ222" i="26"/>
  <c r="AK222" i="26"/>
  <c r="T223" i="26"/>
  <c r="U223" i="26"/>
  <c r="V223" i="26"/>
  <c r="W223" i="26"/>
  <c r="X223" i="26"/>
  <c r="Y223" i="26"/>
  <c r="Z223" i="26"/>
  <c r="AA223" i="26"/>
  <c r="AB223" i="26"/>
  <c r="AC223" i="26"/>
  <c r="AD223" i="26"/>
  <c r="AE223" i="26"/>
  <c r="AF223" i="26"/>
  <c r="AG223" i="26"/>
  <c r="AH223" i="26"/>
  <c r="AI223" i="26"/>
  <c r="AJ223" i="26"/>
  <c r="AK223" i="26"/>
  <c r="T224" i="26"/>
  <c r="U224" i="26"/>
  <c r="V224" i="26"/>
  <c r="W224" i="26"/>
  <c r="X224" i="26"/>
  <c r="Y224" i="26"/>
  <c r="Z224" i="26"/>
  <c r="AA224" i="26"/>
  <c r="AB224" i="26"/>
  <c r="AC224" i="26"/>
  <c r="AD224" i="26"/>
  <c r="AE224" i="26"/>
  <c r="AF224" i="26"/>
  <c r="AG224" i="26"/>
  <c r="AH224" i="26"/>
  <c r="AI224" i="26"/>
  <c r="AJ224" i="26"/>
  <c r="AK224" i="26"/>
  <c r="T225" i="26"/>
  <c r="U225" i="26"/>
  <c r="V225" i="26"/>
  <c r="W225" i="26"/>
  <c r="X225" i="26"/>
  <c r="Y225" i="26"/>
  <c r="Z225" i="26"/>
  <c r="AA225" i="26"/>
  <c r="AB225" i="26"/>
  <c r="AC225" i="26"/>
  <c r="AD225" i="26"/>
  <c r="AE225" i="26"/>
  <c r="AF225" i="26"/>
  <c r="AG225" i="26"/>
  <c r="AH225" i="26"/>
  <c r="AI225" i="26"/>
  <c r="AJ225" i="26"/>
  <c r="AK225" i="26"/>
  <c r="T226" i="26"/>
  <c r="U226" i="26"/>
  <c r="V226" i="26"/>
  <c r="W226" i="26"/>
  <c r="X226" i="26"/>
  <c r="Y226" i="26"/>
  <c r="Z226" i="26"/>
  <c r="AA226" i="26"/>
  <c r="AB226" i="26"/>
  <c r="AC226" i="26"/>
  <c r="AD226" i="26"/>
  <c r="AE226" i="26"/>
  <c r="AF226" i="26"/>
  <c r="AG226" i="26"/>
  <c r="AH226" i="26"/>
  <c r="AI226" i="26"/>
  <c r="AJ226" i="26"/>
  <c r="AK226" i="26"/>
  <c r="T227" i="26"/>
  <c r="U227" i="26"/>
  <c r="V227" i="26"/>
  <c r="W227" i="26"/>
  <c r="X227" i="26"/>
  <c r="Y227" i="26"/>
  <c r="Z227" i="26"/>
  <c r="AA227" i="26"/>
  <c r="AB227" i="26"/>
  <c r="AC227" i="26"/>
  <c r="AD227" i="26"/>
  <c r="AE227" i="26"/>
  <c r="AF227" i="26"/>
  <c r="AG227" i="26"/>
  <c r="AH227" i="26"/>
  <c r="AI227" i="26"/>
  <c r="AJ227" i="26"/>
  <c r="AK227" i="26"/>
  <c r="T228" i="26"/>
  <c r="U228" i="26"/>
  <c r="V228" i="26"/>
  <c r="W228" i="26"/>
  <c r="X228" i="26"/>
  <c r="Y228" i="26"/>
  <c r="Z228" i="26"/>
  <c r="AA228" i="26"/>
  <c r="AB228" i="26"/>
  <c r="AC228" i="26"/>
  <c r="AD228" i="26"/>
  <c r="AE228" i="26"/>
  <c r="AF228" i="26"/>
  <c r="AG228" i="26"/>
  <c r="AH228" i="26"/>
  <c r="AI228" i="26"/>
  <c r="AJ228" i="26"/>
  <c r="AK228" i="26"/>
  <c r="T229" i="26"/>
  <c r="U229" i="26"/>
  <c r="V229" i="26"/>
  <c r="W229" i="26"/>
  <c r="X229" i="26"/>
  <c r="Y229" i="26"/>
  <c r="Z229" i="26"/>
  <c r="AA229" i="26"/>
  <c r="AB229" i="26"/>
  <c r="AC229" i="26"/>
  <c r="AD229" i="26"/>
  <c r="AE229" i="26"/>
  <c r="AF229" i="26"/>
  <c r="AG229" i="26"/>
  <c r="AH229" i="26"/>
  <c r="AI229" i="26"/>
  <c r="AJ229" i="26"/>
  <c r="AK229" i="26"/>
  <c r="T230" i="26"/>
  <c r="U230" i="26"/>
  <c r="V230" i="26"/>
  <c r="W230" i="26"/>
  <c r="X230" i="26"/>
  <c r="Y230" i="26"/>
  <c r="Z230" i="26"/>
  <c r="AA230" i="26"/>
  <c r="AB230" i="26"/>
  <c r="AC230" i="26"/>
  <c r="AD230" i="26"/>
  <c r="AE230" i="26"/>
  <c r="AF230" i="26"/>
  <c r="AG230" i="26"/>
  <c r="AH230" i="26"/>
  <c r="AI230" i="26"/>
  <c r="AJ230" i="26"/>
  <c r="AK230" i="26"/>
  <c r="T231" i="26"/>
  <c r="U231" i="26"/>
  <c r="V231" i="26"/>
  <c r="W231" i="26"/>
  <c r="X231" i="26"/>
  <c r="Y231" i="26"/>
  <c r="Z231" i="26"/>
  <c r="AA231" i="26"/>
  <c r="AB231" i="26"/>
  <c r="AC231" i="26"/>
  <c r="AD231" i="26"/>
  <c r="AE231" i="26"/>
  <c r="AF231" i="26"/>
  <c r="AG231" i="26"/>
  <c r="AH231" i="26"/>
  <c r="AI231" i="26"/>
  <c r="AJ231" i="26"/>
  <c r="AK231" i="26"/>
  <c r="T232" i="26"/>
  <c r="U232" i="26"/>
  <c r="V232" i="26"/>
  <c r="W232" i="26"/>
  <c r="X232" i="26"/>
  <c r="Y232" i="26"/>
  <c r="Z232" i="26"/>
  <c r="AA232" i="26"/>
  <c r="AB232" i="26"/>
  <c r="AC232" i="26"/>
  <c r="AD232" i="26"/>
  <c r="AE232" i="26"/>
  <c r="AF232" i="26"/>
  <c r="AG232" i="26"/>
  <c r="AH232" i="26"/>
  <c r="AI232" i="26"/>
  <c r="AJ232" i="26"/>
  <c r="AK232" i="26"/>
  <c r="T233" i="26"/>
  <c r="U233" i="26"/>
  <c r="V233" i="26"/>
  <c r="W233" i="26"/>
  <c r="X233" i="26"/>
  <c r="Y233" i="26"/>
  <c r="Z233" i="26"/>
  <c r="AA233" i="26"/>
  <c r="AB233" i="26"/>
  <c r="AC233" i="26"/>
  <c r="AD233" i="26"/>
  <c r="AE233" i="26"/>
  <c r="AF233" i="26"/>
  <c r="AG233" i="26"/>
  <c r="AH233" i="26"/>
  <c r="AI233" i="26"/>
  <c r="AJ233" i="26"/>
  <c r="AK233" i="26"/>
  <c r="T234" i="26"/>
  <c r="U234" i="26"/>
  <c r="V234" i="26"/>
  <c r="W234" i="26"/>
  <c r="X234" i="26"/>
  <c r="Y234" i="26"/>
  <c r="Z234" i="26"/>
  <c r="AA234" i="26"/>
  <c r="AB234" i="26"/>
  <c r="AC234" i="26"/>
  <c r="AD234" i="26"/>
  <c r="AE234" i="26"/>
  <c r="AF234" i="26"/>
  <c r="AG234" i="26"/>
  <c r="AH234" i="26"/>
  <c r="AI234" i="26"/>
  <c r="AJ234" i="26"/>
  <c r="AK234" i="26"/>
  <c r="T235" i="26"/>
  <c r="U235" i="26"/>
  <c r="V235" i="26"/>
  <c r="W235" i="26"/>
  <c r="X235" i="26"/>
  <c r="Y235" i="26"/>
  <c r="Z235" i="26"/>
  <c r="AA235" i="26"/>
  <c r="AB235" i="26"/>
  <c r="AC235" i="26"/>
  <c r="AD235" i="26"/>
  <c r="AE235" i="26"/>
  <c r="AF235" i="26"/>
  <c r="AG235" i="26"/>
  <c r="AH235" i="26"/>
  <c r="AI235" i="26"/>
  <c r="AJ235" i="26"/>
  <c r="AK235" i="26"/>
  <c r="T236" i="26"/>
  <c r="U236" i="26"/>
  <c r="V236" i="26"/>
  <c r="W236" i="26"/>
  <c r="X236" i="26"/>
  <c r="Y236" i="26"/>
  <c r="Z236" i="26"/>
  <c r="AA236" i="26"/>
  <c r="AB236" i="26"/>
  <c r="AC236" i="26"/>
  <c r="AD236" i="26"/>
  <c r="AE236" i="26"/>
  <c r="AF236" i="26"/>
  <c r="AG236" i="26"/>
  <c r="AH236" i="26"/>
  <c r="AI236" i="26"/>
  <c r="AJ236" i="26"/>
  <c r="AK236" i="26"/>
  <c r="T237" i="26"/>
  <c r="U237" i="26"/>
  <c r="V237" i="26"/>
  <c r="W237" i="26"/>
  <c r="X237" i="26"/>
  <c r="Y237" i="26"/>
  <c r="Z237" i="26"/>
  <c r="AA237" i="26"/>
  <c r="AB237" i="26"/>
  <c r="AC237" i="26"/>
  <c r="AD237" i="26"/>
  <c r="AE237" i="26"/>
  <c r="AF237" i="26"/>
  <c r="AG237" i="26"/>
  <c r="AH237" i="26"/>
  <c r="AI237" i="26"/>
  <c r="AJ237" i="26"/>
  <c r="AK237" i="26"/>
  <c r="T238" i="26"/>
  <c r="U238" i="26"/>
  <c r="V238" i="26"/>
  <c r="W238" i="26"/>
  <c r="X238" i="26"/>
  <c r="Y238" i="26"/>
  <c r="Z238" i="26"/>
  <c r="AA238" i="26"/>
  <c r="AB238" i="26"/>
  <c r="AC238" i="26"/>
  <c r="AD238" i="26"/>
  <c r="AE238" i="26"/>
  <c r="AF238" i="26"/>
  <c r="AG238" i="26"/>
  <c r="AH238" i="26"/>
  <c r="AI238" i="26"/>
  <c r="AJ238" i="26"/>
  <c r="AK238" i="26"/>
  <c r="T239" i="26"/>
  <c r="U239" i="26"/>
  <c r="V239" i="26"/>
  <c r="W239" i="26"/>
  <c r="X239" i="26"/>
  <c r="Y239" i="26"/>
  <c r="Z239" i="26"/>
  <c r="AA239" i="26"/>
  <c r="AB239" i="26"/>
  <c r="AC239" i="26"/>
  <c r="AD239" i="26"/>
  <c r="AE239" i="26"/>
  <c r="AF239" i="26"/>
  <c r="AG239" i="26"/>
  <c r="AH239" i="26"/>
  <c r="AI239" i="26"/>
  <c r="AJ239" i="26"/>
  <c r="AK239" i="26"/>
  <c r="T240" i="26"/>
  <c r="U240" i="26"/>
  <c r="V240" i="26"/>
  <c r="W240" i="26"/>
  <c r="X240" i="26"/>
  <c r="Y240" i="26"/>
  <c r="Z240" i="26"/>
  <c r="AA240" i="26"/>
  <c r="AB240" i="26"/>
  <c r="AC240" i="26"/>
  <c r="AD240" i="26"/>
  <c r="AE240" i="26"/>
  <c r="AF240" i="26"/>
  <c r="AG240" i="26"/>
  <c r="AH240" i="26"/>
  <c r="AI240" i="26"/>
  <c r="AJ240" i="26"/>
  <c r="AK240" i="26"/>
  <c r="T241" i="26"/>
  <c r="U241" i="26"/>
  <c r="V241" i="26"/>
  <c r="W241" i="26"/>
  <c r="X241" i="26"/>
  <c r="Y241" i="26"/>
  <c r="Z241" i="26"/>
  <c r="AA241" i="26"/>
  <c r="AB241" i="26"/>
  <c r="AC241" i="26"/>
  <c r="AD241" i="26"/>
  <c r="AE241" i="26"/>
  <c r="AF241" i="26"/>
  <c r="AG241" i="26"/>
  <c r="AH241" i="26"/>
  <c r="AI241" i="26"/>
  <c r="AJ241" i="26"/>
  <c r="AK241" i="26"/>
  <c r="T242" i="26"/>
  <c r="U242" i="26"/>
  <c r="V242" i="26"/>
  <c r="W242" i="26"/>
  <c r="X242" i="26"/>
  <c r="Y242" i="26"/>
  <c r="Z242" i="26"/>
  <c r="AA242" i="26"/>
  <c r="AB242" i="26"/>
  <c r="AC242" i="26"/>
  <c r="AD242" i="26"/>
  <c r="AE242" i="26"/>
  <c r="AF242" i="26"/>
  <c r="AG242" i="26"/>
  <c r="AH242" i="26"/>
  <c r="AI242" i="26"/>
  <c r="AJ242" i="26"/>
  <c r="AK242" i="26"/>
  <c r="T243" i="26"/>
  <c r="U243" i="26"/>
  <c r="V243" i="26"/>
  <c r="W243" i="26"/>
  <c r="X243" i="26"/>
  <c r="Y243" i="26"/>
  <c r="Z243" i="26"/>
  <c r="AA243" i="26"/>
  <c r="AB243" i="26"/>
  <c r="AC243" i="26"/>
  <c r="AD243" i="26"/>
  <c r="AE243" i="26"/>
  <c r="AF243" i="26"/>
  <c r="AG243" i="26"/>
  <c r="AH243" i="26"/>
  <c r="AI243" i="26"/>
  <c r="AJ243" i="26"/>
  <c r="AK243" i="26"/>
  <c r="T244" i="26"/>
  <c r="U244" i="26"/>
  <c r="V244" i="26"/>
  <c r="W244" i="26"/>
  <c r="X244" i="26"/>
  <c r="Y244" i="26"/>
  <c r="Z244" i="26"/>
  <c r="AA244" i="26"/>
  <c r="AB244" i="26"/>
  <c r="AC244" i="26"/>
  <c r="AD244" i="26"/>
  <c r="AE244" i="26"/>
  <c r="AF244" i="26"/>
  <c r="AG244" i="26"/>
  <c r="AH244" i="26"/>
  <c r="AI244" i="26"/>
  <c r="AJ244" i="26"/>
  <c r="AK244" i="26"/>
  <c r="T245" i="26"/>
  <c r="U245" i="26"/>
  <c r="V245" i="26"/>
  <c r="W245" i="26"/>
  <c r="X245" i="26"/>
  <c r="Y245" i="26"/>
  <c r="Z245" i="26"/>
  <c r="AA245" i="26"/>
  <c r="AB245" i="26"/>
  <c r="AC245" i="26"/>
  <c r="AD245" i="26"/>
  <c r="AE245" i="26"/>
  <c r="AF245" i="26"/>
  <c r="AG245" i="26"/>
  <c r="AH245" i="26"/>
  <c r="AI245" i="26"/>
  <c r="AJ245" i="26"/>
  <c r="AK245" i="26"/>
  <c r="T246" i="26"/>
  <c r="U246" i="26"/>
  <c r="V246" i="26"/>
  <c r="W246" i="26"/>
  <c r="X246" i="26"/>
  <c r="Y246" i="26"/>
  <c r="Z246" i="26"/>
  <c r="AA246" i="26"/>
  <c r="AB246" i="26"/>
  <c r="AC246" i="26"/>
  <c r="AD246" i="26"/>
  <c r="AE246" i="26"/>
  <c r="AF246" i="26"/>
  <c r="AG246" i="26"/>
  <c r="AH246" i="26"/>
  <c r="AI246" i="26"/>
  <c r="AJ246" i="26"/>
  <c r="AK246" i="26"/>
  <c r="T247" i="26"/>
  <c r="U247" i="26"/>
  <c r="V247" i="26"/>
  <c r="W247" i="26"/>
  <c r="X247" i="26"/>
  <c r="Y247" i="26"/>
  <c r="Z247" i="26"/>
  <c r="AA247" i="26"/>
  <c r="AB247" i="26"/>
  <c r="AC247" i="26"/>
  <c r="AD247" i="26"/>
  <c r="AE247" i="26"/>
  <c r="AF247" i="26"/>
  <c r="AG247" i="26"/>
  <c r="AH247" i="26"/>
  <c r="AI247" i="26"/>
  <c r="AJ247" i="26"/>
  <c r="AK247" i="26"/>
  <c r="T248" i="26"/>
  <c r="U248" i="26"/>
  <c r="V248" i="26"/>
  <c r="W248" i="26"/>
  <c r="X248" i="26"/>
  <c r="Y248" i="26"/>
  <c r="Z248" i="26"/>
  <c r="AA248" i="26"/>
  <c r="AB248" i="26"/>
  <c r="AC248" i="26"/>
  <c r="AD248" i="26"/>
  <c r="AE248" i="26"/>
  <c r="AF248" i="26"/>
  <c r="AG248" i="26"/>
  <c r="AH248" i="26"/>
  <c r="AI248" i="26"/>
  <c r="AJ248" i="26"/>
  <c r="AK248" i="26"/>
  <c r="T249" i="26"/>
  <c r="U249" i="26"/>
  <c r="V249" i="26"/>
  <c r="W249" i="26"/>
  <c r="X249" i="26"/>
  <c r="Y249" i="26"/>
  <c r="Z249" i="26"/>
  <c r="AA249" i="26"/>
  <c r="AB249" i="26"/>
  <c r="AC249" i="26"/>
  <c r="AD249" i="26"/>
  <c r="AE249" i="26"/>
  <c r="AF249" i="26"/>
  <c r="AG249" i="26"/>
  <c r="AH249" i="26"/>
  <c r="AI249" i="26"/>
  <c r="AJ249" i="26"/>
  <c r="AK249" i="26"/>
  <c r="T250" i="26"/>
  <c r="U250" i="26"/>
  <c r="V250" i="26"/>
  <c r="W250" i="26"/>
  <c r="X250" i="26"/>
  <c r="Y250" i="26"/>
  <c r="Z250" i="26"/>
  <c r="AA250" i="26"/>
  <c r="AB250" i="26"/>
  <c r="AC250" i="26"/>
  <c r="AD250" i="26"/>
  <c r="AE250" i="26"/>
  <c r="AF250" i="26"/>
  <c r="AG250" i="26"/>
  <c r="AH250" i="26"/>
  <c r="AI250" i="26"/>
  <c r="AJ250" i="26"/>
  <c r="AK250" i="26"/>
  <c r="T251" i="26"/>
  <c r="U251" i="26"/>
  <c r="V251" i="26"/>
  <c r="W251" i="26"/>
  <c r="X251" i="26"/>
  <c r="Y251" i="26"/>
  <c r="Z251" i="26"/>
  <c r="AA251" i="26"/>
  <c r="AB251" i="26"/>
  <c r="AC251" i="26"/>
  <c r="AD251" i="26"/>
  <c r="AE251" i="26"/>
  <c r="AF251" i="26"/>
  <c r="AG251" i="26"/>
  <c r="AH251" i="26"/>
  <c r="AI251" i="26"/>
  <c r="AJ251" i="26"/>
  <c r="AK251" i="26"/>
  <c r="T252" i="26"/>
  <c r="U252" i="26"/>
  <c r="V252" i="26"/>
  <c r="W252" i="26"/>
  <c r="X252" i="26"/>
  <c r="Y252" i="26"/>
  <c r="Z252" i="26"/>
  <c r="AA252" i="26"/>
  <c r="AB252" i="26"/>
  <c r="AC252" i="26"/>
  <c r="AD252" i="26"/>
  <c r="AE252" i="26"/>
  <c r="AF252" i="26"/>
  <c r="AG252" i="26"/>
  <c r="AH252" i="26"/>
  <c r="AI252" i="26"/>
  <c r="AJ252" i="26"/>
  <c r="AK252" i="26"/>
  <c r="T253" i="26"/>
  <c r="U253" i="26"/>
  <c r="V253" i="26"/>
  <c r="W253" i="26"/>
  <c r="X253" i="26"/>
  <c r="Y253" i="26"/>
  <c r="Z253" i="26"/>
  <c r="AA253" i="26"/>
  <c r="AB253" i="26"/>
  <c r="AC253" i="26"/>
  <c r="AD253" i="26"/>
  <c r="AE253" i="26"/>
  <c r="AF253" i="26"/>
  <c r="AG253" i="26"/>
  <c r="AH253" i="26"/>
  <c r="AI253" i="26"/>
  <c r="AJ253" i="26"/>
  <c r="AK253" i="26"/>
  <c r="T254" i="26"/>
  <c r="U254" i="26"/>
  <c r="V254" i="26"/>
  <c r="W254" i="26"/>
  <c r="X254" i="26"/>
  <c r="Y254" i="26"/>
  <c r="Z254" i="26"/>
  <c r="AA254" i="26"/>
  <c r="AB254" i="26"/>
  <c r="AC254" i="26"/>
  <c r="AD254" i="26"/>
  <c r="AE254" i="26"/>
  <c r="AF254" i="26"/>
  <c r="AG254" i="26"/>
  <c r="AH254" i="26"/>
  <c r="AI254" i="26"/>
  <c r="AJ254" i="26"/>
  <c r="AK254" i="26"/>
  <c r="T255" i="26"/>
  <c r="U255" i="26"/>
  <c r="V255" i="26"/>
  <c r="W255" i="26"/>
  <c r="X255" i="26"/>
  <c r="Y255" i="26"/>
  <c r="Z255" i="26"/>
  <c r="AA255" i="26"/>
  <c r="AB255" i="26"/>
  <c r="AC255" i="26"/>
  <c r="AD255" i="26"/>
  <c r="AE255" i="26"/>
  <c r="AF255" i="26"/>
  <c r="AG255" i="26"/>
  <c r="AH255" i="26"/>
  <c r="AI255" i="26"/>
  <c r="AJ255" i="26"/>
  <c r="AK255" i="26"/>
  <c r="T256" i="26"/>
  <c r="U256" i="26"/>
  <c r="V256" i="26"/>
  <c r="W256" i="26"/>
  <c r="X256" i="26"/>
  <c r="Y256" i="26"/>
  <c r="Z256" i="26"/>
  <c r="AA256" i="26"/>
  <c r="AB256" i="26"/>
  <c r="AC256" i="26"/>
  <c r="AD256" i="26"/>
  <c r="AE256" i="26"/>
  <c r="AF256" i="26"/>
  <c r="AG256" i="26"/>
  <c r="AH256" i="26"/>
  <c r="AI256" i="26"/>
  <c r="AJ256" i="26"/>
  <c r="AK256" i="26"/>
  <c r="T257" i="26"/>
  <c r="U257" i="26"/>
  <c r="V257" i="26"/>
  <c r="W257" i="26"/>
  <c r="X257" i="26"/>
  <c r="Y257" i="26"/>
  <c r="Z257" i="26"/>
  <c r="AA257" i="26"/>
  <c r="AB257" i="26"/>
  <c r="AC257" i="26"/>
  <c r="AD257" i="26"/>
  <c r="AE257" i="26"/>
  <c r="AF257" i="26"/>
  <c r="AG257" i="26"/>
  <c r="AH257" i="26"/>
  <c r="AI257" i="26"/>
  <c r="AJ257" i="26"/>
  <c r="AK257" i="26"/>
  <c r="T258" i="26"/>
  <c r="U258" i="26"/>
  <c r="V258" i="26"/>
  <c r="W258" i="26"/>
  <c r="X258" i="26"/>
  <c r="Y258" i="26"/>
  <c r="Z258" i="26"/>
  <c r="AA258" i="26"/>
  <c r="AB258" i="26"/>
  <c r="AC258" i="26"/>
  <c r="AD258" i="26"/>
  <c r="AE258" i="26"/>
  <c r="AF258" i="26"/>
  <c r="AG258" i="26"/>
  <c r="AH258" i="26"/>
  <c r="AI258" i="26"/>
  <c r="AJ258" i="26"/>
  <c r="AK258" i="26"/>
  <c r="T259" i="26"/>
  <c r="U259" i="26"/>
  <c r="V259" i="26"/>
  <c r="W259" i="26"/>
  <c r="X259" i="26"/>
  <c r="Y259" i="26"/>
  <c r="Z259" i="26"/>
  <c r="AA259" i="26"/>
  <c r="AB259" i="26"/>
  <c r="AC259" i="26"/>
  <c r="AD259" i="26"/>
  <c r="AE259" i="26"/>
  <c r="AF259" i="26"/>
  <c r="AG259" i="26"/>
  <c r="AH259" i="26"/>
  <c r="AI259" i="26"/>
  <c r="AJ259" i="26"/>
  <c r="AK259" i="26"/>
  <c r="T260" i="26"/>
  <c r="U260" i="26"/>
  <c r="V260" i="26"/>
  <c r="W260" i="26"/>
  <c r="X260" i="26"/>
  <c r="Y260" i="26"/>
  <c r="Z260" i="26"/>
  <c r="AA260" i="26"/>
  <c r="AB260" i="26"/>
  <c r="AC260" i="26"/>
  <c r="AD260" i="26"/>
  <c r="AE260" i="26"/>
  <c r="AF260" i="26"/>
  <c r="AG260" i="26"/>
  <c r="AH260" i="26"/>
  <c r="AI260" i="26"/>
  <c r="AJ260" i="26"/>
  <c r="AK260" i="26"/>
  <c r="T261" i="26"/>
  <c r="U261" i="26"/>
  <c r="V261" i="26"/>
  <c r="W261" i="26"/>
  <c r="X261" i="26"/>
  <c r="Y261" i="26"/>
  <c r="Z261" i="26"/>
  <c r="AA261" i="26"/>
  <c r="AB261" i="26"/>
  <c r="AC261" i="26"/>
  <c r="AD261" i="26"/>
  <c r="AE261" i="26"/>
  <c r="AF261" i="26"/>
  <c r="AG261" i="26"/>
  <c r="AH261" i="26"/>
  <c r="AI261" i="26"/>
  <c r="AJ261" i="26"/>
  <c r="AK261" i="26"/>
  <c r="T262" i="26"/>
  <c r="U262" i="26"/>
  <c r="V262" i="26"/>
  <c r="W262" i="26"/>
  <c r="X262" i="26"/>
  <c r="Y262" i="26"/>
  <c r="Z262" i="26"/>
  <c r="AA262" i="26"/>
  <c r="AB262" i="26"/>
  <c r="AC262" i="26"/>
  <c r="AD262" i="26"/>
  <c r="AE262" i="26"/>
  <c r="AF262" i="26"/>
  <c r="AG262" i="26"/>
  <c r="AH262" i="26"/>
  <c r="AI262" i="26"/>
  <c r="AJ262" i="26"/>
  <c r="AK262" i="26"/>
  <c r="T263" i="26"/>
  <c r="U263" i="26"/>
  <c r="V263" i="26"/>
  <c r="W263" i="26"/>
  <c r="X263" i="26"/>
  <c r="Y263" i="26"/>
  <c r="Z263" i="26"/>
  <c r="AA263" i="26"/>
  <c r="AB263" i="26"/>
  <c r="AC263" i="26"/>
  <c r="AD263" i="26"/>
  <c r="AE263" i="26"/>
  <c r="AF263" i="26"/>
  <c r="AG263" i="26"/>
  <c r="AH263" i="26"/>
  <c r="AI263" i="26"/>
  <c r="AJ263" i="26"/>
  <c r="AK263" i="26"/>
  <c r="T264" i="26"/>
  <c r="U264" i="26"/>
  <c r="V264" i="26"/>
  <c r="W264" i="26"/>
  <c r="X264" i="26"/>
  <c r="Y264" i="26"/>
  <c r="Z264" i="26"/>
  <c r="AA264" i="26"/>
  <c r="AB264" i="26"/>
  <c r="AC264" i="26"/>
  <c r="AD264" i="26"/>
  <c r="AE264" i="26"/>
  <c r="AF264" i="26"/>
  <c r="AG264" i="26"/>
  <c r="AH264" i="26"/>
  <c r="AI264" i="26"/>
  <c r="AJ264" i="26"/>
  <c r="AK264" i="26"/>
  <c r="T265" i="26"/>
  <c r="U265" i="26"/>
  <c r="V265" i="26"/>
  <c r="W265" i="26"/>
  <c r="X265" i="26"/>
  <c r="Y265" i="26"/>
  <c r="Z265" i="26"/>
  <c r="AA265" i="26"/>
  <c r="AB265" i="26"/>
  <c r="AC265" i="26"/>
  <c r="AD265" i="26"/>
  <c r="AE265" i="26"/>
  <c r="AF265" i="26"/>
  <c r="AG265" i="26"/>
  <c r="AH265" i="26"/>
  <c r="AI265" i="26"/>
  <c r="AJ265" i="26"/>
  <c r="AK265" i="26"/>
  <c r="T266" i="26"/>
  <c r="U266" i="26"/>
  <c r="V266" i="26"/>
  <c r="W266" i="26"/>
  <c r="X266" i="26"/>
  <c r="Y266" i="26"/>
  <c r="Z266" i="26"/>
  <c r="AA266" i="26"/>
  <c r="AB266" i="26"/>
  <c r="AC266" i="26"/>
  <c r="AD266" i="26"/>
  <c r="AE266" i="26"/>
  <c r="AF266" i="26"/>
  <c r="AG266" i="26"/>
  <c r="AH266" i="26"/>
  <c r="AI266" i="26"/>
  <c r="AJ266" i="26"/>
  <c r="AK266" i="26"/>
  <c r="T267" i="26"/>
  <c r="U267" i="26"/>
  <c r="V267" i="26"/>
  <c r="W267" i="26"/>
  <c r="X267" i="26"/>
  <c r="Y267" i="26"/>
  <c r="Z267" i="26"/>
  <c r="AA267" i="26"/>
  <c r="AB267" i="26"/>
  <c r="AC267" i="26"/>
  <c r="AD267" i="26"/>
  <c r="AE267" i="26"/>
  <c r="AF267" i="26"/>
  <c r="AG267" i="26"/>
  <c r="AH267" i="26"/>
  <c r="AI267" i="26"/>
  <c r="AJ267" i="26"/>
  <c r="AK267" i="26"/>
  <c r="T268" i="26"/>
  <c r="U268" i="26"/>
  <c r="V268" i="26"/>
  <c r="W268" i="26"/>
  <c r="X268" i="26"/>
  <c r="Y268" i="26"/>
  <c r="Z268" i="26"/>
  <c r="AA268" i="26"/>
  <c r="AB268" i="26"/>
  <c r="AC268" i="26"/>
  <c r="AD268" i="26"/>
  <c r="AE268" i="26"/>
  <c r="AF268" i="26"/>
  <c r="AG268" i="26"/>
  <c r="AH268" i="26"/>
  <c r="AI268" i="26"/>
  <c r="AJ268" i="26"/>
  <c r="AK268" i="26"/>
  <c r="T269" i="26"/>
  <c r="U269" i="26"/>
  <c r="V269" i="26"/>
  <c r="W269" i="26"/>
  <c r="X269" i="26"/>
  <c r="Y269" i="26"/>
  <c r="Z269" i="26"/>
  <c r="AA269" i="26"/>
  <c r="AB269" i="26"/>
  <c r="AC269" i="26"/>
  <c r="AD269" i="26"/>
  <c r="AE269" i="26"/>
  <c r="AF269" i="26"/>
  <c r="AG269" i="26"/>
  <c r="AH269" i="26"/>
  <c r="AI269" i="26"/>
  <c r="AJ269" i="26"/>
  <c r="AK269" i="26"/>
  <c r="T270" i="26"/>
  <c r="U270" i="26"/>
  <c r="V270" i="26"/>
  <c r="W270" i="26"/>
  <c r="X270" i="26"/>
  <c r="Y270" i="26"/>
  <c r="Z270" i="26"/>
  <c r="AA270" i="26"/>
  <c r="AB270" i="26"/>
  <c r="AC270" i="26"/>
  <c r="AD270" i="26"/>
  <c r="AE270" i="26"/>
  <c r="AF270" i="26"/>
  <c r="AG270" i="26"/>
  <c r="AH270" i="26"/>
  <c r="AI270" i="26"/>
  <c r="AJ270" i="26"/>
  <c r="AK270" i="26"/>
  <c r="T271" i="26"/>
  <c r="U271" i="26"/>
  <c r="V271" i="26"/>
  <c r="W271" i="26"/>
  <c r="X271" i="26"/>
  <c r="Y271" i="26"/>
  <c r="Z271" i="26"/>
  <c r="AA271" i="26"/>
  <c r="AB271" i="26"/>
  <c r="AC271" i="26"/>
  <c r="AD271" i="26"/>
  <c r="AE271" i="26"/>
  <c r="AF271" i="26"/>
  <c r="AG271" i="26"/>
  <c r="AK22" i="26"/>
  <c r="AJ22" i="26"/>
  <c r="AI22" i="26"/>
  <c r="AH22" i="26"/>
  <c r="U22" i="26"/>
  <c r="T22" i="26"/>
  <c r="V22" i="26"/>
  <c r="W22" i="26"/>
  <c r="X22" i="26"/>
  <c r="Y22" i="26"/>
  <c r="Z22" i="26"/>
  <c r="AA22" i="26"/>
  <c r="AB22" i="26"/>
  <c r="AB21" i="26" l="1"/>
  <c r="X21" i="26"/>
  <c r="V21" i="26"/>
  <c r="Z21" i="26"/>
  <c r="T21" i="26"/>
  <c r="AA21" i="26"/>
  <c r="W21" i="26"/>
  <c r="Y21" i="26"/>
  <c r="U21" i="26"/>
  <c r="AI21" i="26"/>
  <c r="AJ21" i="26"/>
  <c r="AK21" i="26"/>
  <c r="AH21" i="26"/>
  <c r="B274" i="26"/>
  <c r="G274" i="26"/>
  <c r="H274" i="26"/>
  <c r="I274" i="26"/>
  <c r="J274" i="26"/>
  <c r="K274" i="26"/>
  <c r="L274" i="26"/>
  <c r="M274" i="26"/>
  <c r="AB23" i="25" l="1"/>
  <c r="AF24" i="25"/>
  <c r="AG24" i="25"/>
  <c r="AJ24" i="25"/>
  <c r="AK24" i="25"/>
  <c r="AL24" i="25"/>
  <c r="AM24" i="25"/>
  <c r="AN24" i="25"/>
  <c r="AO24" i="25"/>
  <c r="AP24" i="25"/>
  <c r="AQ24" i="25"/>
  <c r="AT24" i="25"/>
  <c r="AU24" i="25"/>
  <c r="AV24" i="25"/>
  <c r="AW24" i="25"/>
  <c r="AF25" i="25"/>
  <c r="AG25" i="25"/>
  <c r="AJ25" i="25"/>
  <c r="AK25" i="25"/>
  <c r="AL25" i="25"/>
  <c r="AM25" i="25"/>
  <c r="AN25" i="25"/>
  <c r="AO25" i="25"/>
  <c r="AP25" i="25"/>
  <c r="AQ25" i="25"/>
  <c r="AT25" i="25"/>
  <c r="AU25" i="25"/>
  <c r="AV25" i="25"/>
  <c r="AW25" i="25"/>
  <c r="AF26" i="25"/>
  <c r="AG26" i="25"/>
  <c r="AJ26" i="25"/>
  <c r="AK26" i="25"/>
  <c r="AL26" i="25"/>
  <c r="AM26" i="25"/>
  <c r="AN26" i="25"/>
  <c r="AO26" i="25"/>
  <c r="AP26" i="25"/>
  <c r="AQ26" i="25"/>
  <c r="AT26" i="25"/>
  <c r="AU26" i="25"/>
  <c r="AV26" i="25"/>
  <c r="AW26" i="25"/>
  <c r="AF27" i="25"/>
  <c r="AG27" i="25"/>
  <c r="AJ27" i="25"/>
  <c r="AK27" i="25"/>
  <c r="AL27" i="25"/>
  <c r="AM27" i="25"/>
  <c r="AN27" i="25"/>
  <c r="AO27" i="25"/>
  <c r="AP27" i="25"/>
  <c r="AQ27" i="25"/>
  <c r="AT27" i="25"/>
  <c r="AU27" i="25"/>
  <c r="AV27" i="25"/>
  <c r="AW27" i="25"/>
  <c r="AF28" i="25"/>
  <c r="AG28" i="25"/>
  <c r="AJ28" i="25"/>
  <c r="AK28" i="25"/>
  <c r="AL28" i="25"/>
  <c r="AM28" i="25"/>
  <c r="AN28" i="25"/>
  <c r="AO28" i="25"/>
  <c r="AP28" i="25"/>
  <c r="AQ28" i="25"/>
  <c r="AT28" i="25"/>
  <c r="AU28" i="25"/>
  <c r="AV28" i="25"/>
  <c r="AW28" i="25"/>
  <c r="AF29" i="25"/>
  <c r="AG29" i="25"/>
  <c r="AJ29" i="25"/>
  <c r="AK29" i="25"/>
  <c r="AL29" i="25"/>
  <c r="AM29" i="25"/>
  <c r="AN29" i="25"/>
  <c r="AO29" i="25"/>
  <c r="AP29" i="25"/>
  <c r="AQ29" i="25"/>
  <c r="AT29" i="25"/>
  <c r="AU29" i="25"/>
  <c r="AV29" i="25"/>
  <c r="AW29" i="25"/>
  <c r="AF30" i="25"/>
  <c r="AG30" i="25"/>
  <c r="AJ30" i="25"/>
  <c r="AK30" i="25"/>
  <c r="AL30" i="25"/>
  <c r="AM30" i="25"/>
  <c r="AN30" i="25"/>
  <c r="AO30" i="25"/>
  <c r="AP30" i="25"/>
  <c r="AQ30" i="25"/>
  <c r="AT30" i="25"/>
  <c r="AU30" i="25"/>
  <c r="AV30" i="25"/>
  <c r="AW30" i="25"/>
  <c r="AF31" i="25"/>
  <c r="AG31" i="25"/>
  <c r="AJ31" i="25"/>
  <c r="AK31" i="25"/>
  <c r="AL31" i="25"/>
  <c r="AM31" i="25"/>
  <c r="AN31" i="25"/>
  <c r="AO31" i="25"/>
  <c r="AP31" i="25"/>
  <c r="AQ31" i="25"/>
  <c r="AT31" i="25"/>
  <c r="AU31" i="25"/>
  <c r="AV31" i="25"/>
  <c r="AW31" i="25"/>
  <c r="AF32" i="25"/>
  <c r="AG32" i="25"/>
  <c r="AJ32" i="25"/>
  <c r="AK32" i="25"/>
  <c r="AL32" i="25"/>
  <c r="AM32" i="25"/>
  <c r="AN32" i="25"/>
  <c r="AO32" i="25"/>
  <c r="AP32" i="25"/>
  <c r="AQ32" i="25"/>
  <c r="AT32" i="25"/>
  <c r="AU32" i="25"/>
  <c r="AV32" i="25"/>
  <c r="AW32" i="25"/>
  <c r="AF33" i="25"/>
  <c r="AG33" i="25"/>
  <c r="AJ33" i="25"/>
  <c r="AK33" i="25"/>
  <c r="AL33" i="25"/>
  <c r="AM33" i="25"/>
  <c r="AN33" i="25"/>
  <c r="AO33" i="25"/>
  <c r="AP33" i="25"/>
  <c r="AQ33" i="25"/>
  <c r="AT33" i="25"/>
  <c r="AU33" i="25"/>
  <c r="AV33" i="25"/>
  <c r="AW33" i="25"/>
  <c r="AF34" i="25"/>
  <c r="AG34" i="25"/>
  <c r="AJ34" i="25"/>
  <c r="AK34" i="25"/>
  <c r="AL34" i="25"/>
  <c r="AM34" i="25"/>
  <c r="AN34" i="25"/>
  <c r="AO34" i="25"/>
  <c r="AP34" i="25"/>
  <c r="AQ34" i="25"/>
  <c r="AT34" i="25"/>
  <c r="AU34" i="25"/>
  <c r="AV34" i="25"/>
  <c r="AW34" i="25"/>
  <c r="AF35" i="25"/>
  <c r="AG35" i="25"/>
  <c r="AJ35" i="25"/>
  <c r="AK35" i="25"/>
  <c r="AL35" i="25"/>
  <c r="AM35" i="25"/>
  <c r="AN35" i="25"/>
  <c r="AO35" i="25"/>
  <c r="AP35" i="25"/>
  <c r="AQ35" i="25"/>
  <c r="AT35" i="25"/>
  <c r="AU35" i="25"/>
  <c r="AV35" i="25"/>
  <c r="AW35" i="25"/>
  <c r="AF36" i="25"/>
  <c r="AG36" i="25"/>
  <c r="AJ36" i="25"/>
  <c r="AK36" i="25"/>
  <c r="AL36" i="25"/>
  <c r="AM36" i="25"/>
  <c r="AN36" i="25"/>
  <c r="AO36" i="25"/>
  <c r="AP36" i="25"/>
  <c r="AQ36" i="25"/>
  <c r="AT36" i="25"/>
  <c r="AU36" i="25"/>
  <c r="AV36" i="25"/>
  <c r="AW36" i="25"/>
  <c r="AF37" i="25"/>
  <c r="AG37" i="25"/>
  <c r="AJ37" i="25"/>
  <c r="AK37" i="25"/>
  <c r="AL37" i="25"/>
  <c r="AM37" i="25"/>
  <c r="AN37" i="25"/>
  <c r="AO37" i="25"/>
  <c r="AP37" i="25"/>
  <c r="AQ37" i="25"/>
  <c r="AT37" i="25"/>
  <c r="AU37" i="25"/>
  <c r="AV37" i="25"/>
  <c r="AW37" i="25"/>
  <c r="AF38" i="25"/>
  <c r="AG38" i="25"/>
  <c r="AJ38" i="25"/>
  <c r="AK38" i="25"/>
  <c r="AL38" i="25"/>
  <c r="AM38" i="25"/>
  <c r="AN38" i="25"/>
  <c r="AO38" i="25"/>
  <c r="AP38" i="25"/>
  <c r="AQ38" i="25"/>
  <c r="AT38" i="25"/>
  <c r="AU38" i="25"/>
  <c r="AV38" i="25"/>
  <c r="AW38" i="25"/>
  <c r="AF39" i="25"/>
  <c r="AG39" i="25"/>
  <c r="AJ39" i="25"/>
  <c r="AK39" i="25"/>
  <c r="AL39" i="25"/>
  <c r="AM39" i="25"/>
  <c r="AN39" i="25"/>
  <c r="AO39" i="25"/>
  <c r="AP39" i="25"/>
  <c r="AQ39" i="25"/>
  <c r="AT39" i="25"/>
  <c r="AU39" i="25"/>
  <c r="AV39" i="25"/>
  <c r="AW39" i="25"/>
  <c r="AF40" i="25"/>
  <c r="AG40" i="25"/>
  <c r="AJ40" i="25"/>
  <c r="AK40" i="25"/>
  <c r="AL40" i="25"/>
  <c r="AM40" i="25"/>
  <c r="AN40" i="25"/>
  <c r="AO40" i="25"/>
  <c r="AP40" i="25"/>
  <c r="AQ40" i="25"/>
  <c r="AT40" i="25"/>
  <c r="AU40" i="25"/>
  <c r="AV40" i="25"/>
  <c r="AW40" i="25"/>
  <c r="AF41" i="25"/>
  <c r="AG41" i="25"/>
  <c r="AJ41" i="25"/>
  <c r="AK41" i="25"/>
  <c r="AL41" i="25"/>
  <c r="AM41" i="25"/>
  <c r="AN41" i="25"/>
  <c r="AO41" i="25"/>
  <c r="AP41" i="25"/>
  <c r="AQ41" i="25"/>
  <c r="AT41" i="25"/>
  <c r="AU41" i="25"/>
  <c r="AV41" i="25"/>
  <c r="AW41" i="25"/>
  <c r="AF42" i="25"/>
  <c r="AG42" i="25"/>
  <c r="AJ42" i="25"/>
  <c r="AK42" i="25"/>
  <c r="AL42" i="25"/>
  <c r="AM42" i="25"/>
  <c r="AN42" i="25"/>
  <c r="AO42" i="25"/>
  <c r="AP42" i="25"/>
  <c r="AQ42" i="25"/>
  <c r="AT42" i="25"/>
  <c r="AU42" i="25"/>
  <c r="AV42" i="25"/>
  <c r="AW42" i="25"/>
  <c r="AF43" i="25"/>
  <c r="AG43" i="25"/>
  <c r="AJ43" i="25"/>
  <c r="AK43" i="25"/>
  <c r="AL43" i="25"/>
  <c r="AM43" i="25"/>
  <c r="AN43" i="25"/>
  <c r="AO43" i="25"/>
  <c r="AP43" i="25"/>
  <c r="AQ43" i="25"/>
  <c r="AT43" i="25"/>
  <c r="AU43" i="25"/>
  <c r="AV43" i="25"/>
  <c r="AW43" i="25"/>
  <c r="AF44" i="25"/>
  <c r="AG44" i="25"/>
  <c r="AJ44" i="25"/>
  <c r="AK44" i="25"/>
  <c r="AL44" i="25"/>
  <c r="AM44" i="25"/>
  <c r="AN44" i="25"/>
  <c r="AO44" i="25"/>
  <c r="AP44" i="25"/>
  <c r="AQ44" i="25"/>
  <c r="AT44" i="25"/>
  <c r="AU44" i="25"/>
  <c r="AV44" i="25"/>
  <c r="AW44" i="25"/>
  <c r="AF45" i="25"/>
  <c r="AG45" i="25"/>
  <c r="AJ45" i="25"/>
  <c r="AK45" i="25"/>
  <c r="AL45" i="25"/>
  <c r="AM45" i="25"/>
  <c r="AN45" i="25"/>
  <c r="AO45" i="25"/>
  <c r="AP45" i="25"/>
  <c r="AQ45" i="25"/>
  <c r="AT45" i="25"/>
  <c r="AU45" i="25"/>
  <c r="AV45" i="25"/>
  <c r="AW45" i="25"/>
  <c r="AF46" i="25"/>
  <c r="AG46" i="25"/>
  <c r="AJ46" i="25"/>
  <c r="AK46" i="25"/>
  <c r="AL46" i="25"/>
  <c r="AM46" i="25"/>
  <c r="AN46" i="25"/>
  <c r="AO46" i="25"/>
  <c r="AP46" i="25"/>
  <c r="AQ46" i="25"/>
  <c r="AT46" i="25"/>
  <c r="AU46" i="25"/>
  <c r="AV46" i="25"/>
  <c r="AW46" i="25"/>
  <c r="AF47" i="25"/>
  <c r="AG47" i="25"/>
  <c r="AJ47" i="25"/>
  <c r="AK47" i="25"/>
  <c r="AL47" i="25"/>
  <c r="AM47" i="25"/>
  <c r="AN47" i="25"/>
  <c r="AO47" i="25"/>
  <c r="AP47" i="25"/>
  <c r="AQ47" i="25"/>
  <c r="AT47" i="25"/>
  <c r="AU47" i="25"/>
  <c r="AV47" i="25"/>
  <c r="AW47" i="25"/>
  <c r="AF48" i="25"/>
  <c r="AG48" i="25"/>
  <c r="AJ48" i="25"/>
  <c r="AK48" i="25"/>
  <c r="AL48" i="25"/>
  <c r="AM48" i="25"/>
  <c r="AN48" i="25"/>
  <c r="AO48" i="25"/>
  <c r="AP48" i="25"/>
  <c r="AQ48" i="25"/>
  <c r="AT48" i="25"/>
  <c r="AU48" i="25"/>
  <c r="AV48" i="25"/>
  <c r="AW48" i="25"/>
  <c r="AF49" i="25"/>
  <c r="AG49" i="25"/>
  <c r="AJ49" i="25"/>
  <c r="AK49" i="25"/>
  <c r="AL49" i="25"/>
  <c r="AM49" i="25"/>
  <c r="AN49" i="25"/>
  <c r="AO49" i="25"/>
  <c r="AP49" i="25"/>
  <c r="AQ49" i="25"/>
  <c r="AT49" i="25"/>
  <c r="AU49" i="25"/>
  <c r="AV49" i="25"/>
  <c r="AW49" i="25"/>
  <c r="AF50" i="25"/>
  <c r="AG50" i="25"/>
  <c r="AJ50" i="25"/>
  <c r="AK50" i="25"/>
  <c r="AL50" i="25"/>
  <c r="AM50" i="25"/>
  <c r="AN50" i="25"/>
  <c r="AO50" i="25"/>
  <c r="AP50" i="25"/>
  <c r="AQ50" i="25"/>
  <c r="AT50" i="25"/>
  <c r="AU50" i="25"/>
  <c r="AV50" i="25"/>
  <c r="AW50" i="25"/>
  <c r="AF51" i="25"/>
  <c r="AG51" i="25"/>
  <c r="AJ51" i="25"/>
  <c r="AK51" i="25"/>
  <c r="AL51" i="25"/>
  <c r="AM51" i="25"/>
  <c r="AN51" i="25"/>
  <c r="AO51" i="25"/>
  <c r="AP51" i="25"/>
  <c r="AQ51" i="25"/>
  <c r="AT51" i="25"/>
  <c r="AU51" i="25"/>
  <c r="AV51" i="25"/>
  <c r="AW51" i="25"/>
  <c r="AF52" i="25"/>
  <c r="AG52" i="25"/>
  <c r="AJ52" i="25"/>
  <c r="AK52" i="25"/>
  <c r="AL52" i="25"/>
  <c r="AM52" i="25"/>
  <c r="AN52" i="25"/>
  <c r="AO52" i="25"/>
  <c r="AP52" i="25"/>
  <c r="AQ52" i="25"/>
  <c r="AT52" i="25"/>
  <c r="AU52" i="25"/>
  <c r="AV52" i="25"/>
  <c r="AW52" i="25"/>
  <c r="AF53" i="25"/>
  <c r="AG53" i="25"/>
  <c r="AJ53" i="25"/>
  <c r="AK53" i="25"/>
  <c r="AL53" i="25"/>
  <c r="AM53" i="25"/>
  <c r="AN53" i="25"/>
  <c r="AO53" i="25"/>
  <c r="AP53" i="25"/>
  <c r="AQ53" i="25"/>
  <c r="AT53" i="25"/>
  <c r="AU53" i="25"/>
  <c r="AV53" i="25"/>
  <c r="AW53" i="25"/>
  <c r="AF54" i="25"/>
  <c r="AG54" i="25"/>
  <c r="AJ54" i="25"/>
  <c r="AK54" i="25"/>
  <c r="AL54" i="25"/>
  <c r="AM54" i="25"/>
  <c r="AN54" i="25"/>
  <c r="AO54" i="25"/>
  <c r="AP54" i="25"/>
  <c r="AQ54" i="25"/>
  <c r="AT54" i="25"/>
  <c r="AU54" i="25"/>
  <c r="AV54" i="25"/>
  <c r="AW54" i="25"/>
  <c r="AF55" i="25"/>
  <c r="AG55" i="25"/>
  <c r="AJ55" i="25"/>
  <c r="AK55" i="25"/>
  <c r="AL55" i="25"/>
  <c r="AM55" i="25"/>
  <c r="AN55" i="25"/>
  <c r="AO55" i="25"/>
  <c r="AP55" i="25"/>
  <c r="AQ55" i="25"/>
  <c r="AT55" i="25"/>
  <c r="AU55" i="25"/>
  <c r="AV55" i="25"/>
  <c r="AW55" i="25"/>
  <c r="AF56" i="25"/>
  <c r="AG56" i="25"/>
  <c r="AJ56" i="25"/>
  <c r="AK56" i="25"/>
  <c r="AL56" i="25"/>
  <c r="AM56" i="25"/>
  <c r="AN56" i="25"/>
  <c r="AO56" i="25"/>
  <c r="AP56" i="25"/>
  <c r="AQ56" i="25"/>
  <c r="AT56" i="25"/>
  <c r="AU56" i="25"/>
  <c r="AV56" i="25"/>
  <c r="AW56" i="25"/>
  <c r="AF57" i="25"/>
  <c r="AG57" i="25"/>
  <c r="AJ57" i="25"/>
  <c r="AK57" i="25"/>
  <c r="AL57" i="25"/>
  <c r="AM57" i="25"/>
  <c r="AN57" i="25"/>
  <c r="AO57" i="25"/>
  <c r="AP57" i="25"/>
  <c r="AQ57" i="25"/>
  <c r="AT57" i="25"/>
  <c r="AU57" i="25"/>
  <c r="AV57" i="25"/>
  <c r="AW57" i="25"/>
  <c r="AF58" i="25"/>
  <c r="AG58" i="25"/>
  <c r="AJ58" i="25"/>
  <c r="AK58" i="25"/>
  <c r="AL58" i="25"/>
  <c r="AM58" i="25"/>
  <c r="AN58" i="25"/>
  <c r="AO58" i="25"/>
  <c r="AP58" i="25"/>
  <c r="AQ58" i="25"/>
  <c r="AT58" i="25"/>
  <c r="AU58" i="25"/>
  <c r="AV58" i="25"/>
  <c r="AW58" i="25"/>
  <c r="AF59" i="25"/>
  <c r="AG59" i="25"/>
  <c r="AJ59" i="25"/>
  <c r="AK59" i="25"/>
  <c r="AL59" i="25"/>
  <c r="AM59" i="25"/>
  <c r="AN59" i="25"/>
  <c r="AO59" i="25"/>
  <c r="AP59" i="25"/>
  <c r="AQ59" i="25"/>
  <c r="AT59" i="25"/>
  <c r="AU59" i="25"/>
  <c r="AV59" i="25"/>
  <c r="AW59" i="25"/>
  <c r="AF60" i="25"/>
  <c r="AG60" i="25"/>
  <c r="AJ60" i="25"/>
  <c r="AK60" i="25"/>
  <c r="AL60" i="25"/>
  <c r="AM60" i="25"/>
  <c r="AN60" i="25"/>
  <c r="AO60" i="25"/>
  <c r="AP60" i="25"/>
  <c r="AQ60" i="25"/>
  <c r="AT60" i="25"/>
  <c r="AU60" i="25"/>
  <c r="AV60" i="25"/>
  <c r="AW60" i="25"/>
  <c r="AF61" i="25"/>
  <c r="AG61" i="25"/>
  <c r="AJ61" i="25"/>
  <c r="AK61" i="25"/>
  <c r="AL61" i="25"/>
  <c r="AM61" i="25"/>
  <c r="AN61" i="25"/>
  <c r="AO61" i="25"/>
  <c r="AP61" i="25"/>
  <c r="AQ61" i="25"/>
  <c r="AT61" i="25"/>
  <c r="AU61" i="25"/>
  <c r="AV61" i="25"/>
  <c r="AW61" i="25"/>
  <c r="AF62" i="25"/>
  <c r="AG62" i="25"/>
  <c r="AJ62" i="25"/>
  <c r="AK62" i="25"/>
  <c r="AL62" i="25"/>
  <c r="AM62" i="25"/>
  <c r="AN62" i="25"/>
  <c r="AO62" i="25"/>
  <c r="AP62" i="25"/>
  <c r="AQ62" i="25"/>
  <c r="AT62" i="25"/>
  <c r="AU62" i="25"/>
  <c r="AV62" i="25"/>
  <c r="AW62" i="25"/>
  <c r="AF63" i="25"/>
  <c r="AG63" i="25"/>
  <c r="AJ63" i="25"/>
  <c r="AK63" i="25"/>
  <c r="AL63" i="25"/>
  <c r="AM63" i="25"/>
  <c r="AN63" i="25"/>
  <c r="AO63" i="25"/>
  <c r="AP63" i="25"/>
  <c r="AQ63" i="25"/>
  <c r="AT63" i="25"/>
  <c r="AU63" i="25"/>
  <c r="AV63" i="25"/>
  <c r="AW63" i="25"/>
  <c r="AF64" i="25"/>
  <c r="AG64" i="25"/>
  <c r="AJ64" i="25"/>
  <c r="AK64" i="25"/>
  <c r="AL64" i="25"/>
  <c r="AM64" i="25"/>
  <c r="AN64" i="25"/>
  <c r="AO64" i="25"/>
  <c r="AP64" i="25"/>
  <c r="AQ64" i="25"/>
  <c r="AT64" i="25"/>
  <c r="AU64" i="25"/>
  <c r="AV64" i="25"/>
  <c r="AW64" i="25"/>
  <c r="AF65" i="25"/>
  <c r="AG65" i="25"/>
  <c r="AJ65" i="25"/>
  <c r="AK65" i="25"/>
  <c r="AL65" i="25"/>
  <c r="AM65" i="25"/>
  <c r="AN65" i="25"/>
  <c r="AO65" i="25"/>
  <c r="AP65" i="25"/>
  <c r="AQ65" i="25"/>
  <c r="AT65" i="25"/>
  <c r="AU65" i="25"/>
  <c r="AV65" i="25"/>
  <c r="AW65" i="25"/>
  <c r="AF66" i="25"/>
  <c r="AG66" i="25"/>
  <c r="AJ66" i="25"/>
  <c r="AK66" i="25"/>
  <c r="AL66" i="25"/>
  <c r="AM66" i="25"/>
  <c r="AN66" i="25"/>
  <c r="AO66" i="25"/>
  <c r="AP66" i="25"/>
  <c r="AQ66" i="25"/>
  <c r="AT66" i="25"/>
  <c r="AU66" i="25"/>
  <c r="AV66" i="25"/>
  <c r="AW66" i="25"/>
  <c r="AF67" i="25"/>
  <c r="AG67" i="25"/>
  <c r="AJ67" i="25"/>
  <c r="AK67" i="25"/>
  <c r="AR67" i="25" s="1"/>
  <c r="AS67" i="25" s="1"/>
  <c r="AL67" i="25"/>
  <c r="AM67" i="25"/>
  <c r="AN67" i="25"/>
  <c r="AO67" i="25"/>
  <c r="AP67" i="25"/>
  <c r="AQ67" i="25"/>
  <c r="AT67" i="25"/>
  <c r="AU67" i="25"/>
  <c r="AV67" i="25"/>
  <c r="AW67" i="25"/>
  <c r="AF68" i="25"/>
  <c r="AG68" i="25"/>
  <c r="AJ68" i="25"/>
  <c r="AK68" i="25"/>
  <c r="AR68" i="25" s="1"/>
  <c r="AS68" i="25" s="1"/>
  <c r="AL68" i="25"/>
  <c r="AM68" i="25"/>
  <c r="AN68" i="25"/>
  <c r="AO68" i="25"/>
  <c r="AP68" i="25"/>
  <c r="AQ68" i="25"/>
  <c r="AT68" i="25"/>
  <c r="AU68" i="25"/>
  <c r="AV68" i="25"/>
  <c r="AW68" i="25"/>
  <c r="AF69" i="25"/>
  <c r="AG69" i="25"/>
  <c r="AJ69" i="25"/>
  <c r="AK69" i="25"/>
  <c r="AL69" i="25"/>
  <c r="AM69" i="25"/>
  <c r="AN69" i="25"/>
  <c r="AO69" i="25"/>
  <c r="AP69" i="25"/>
  <c r="AQ69" i="25"/>
  <c r="AT69" i="25"/>
  <c r="AU69" i="25"/>
  <c r="AV69" i="25"/>
  <c r="AW69" i="25"/>
  <c r="AF70" i="25"/>
  <c r="AG70" i="25"/>
  <c r="AJ70" i="25"/>
  <c r="AK70" i="25"/>
  <c r="AL70" i="25"/>
  <c r="AM70" i="25"/>
  <c r="AN70" i="25"/>
  <c r="AO70" i="25"/>
  <c r="AP70" i="25"/>
  <c r="AQ70" i="25"/>
  <c r="AT70" i="25"/>
  <c r="AU70" i="25"/>
  <c r="AV70" i="25"/>
  <c r="AW70" i="25"/>
  <c r="AF71" i="25"/>
  <c r="AG71" i="25"/>
  <c r="AJ71" i="25"/>
  <c r="AK71" i="25"/>
  <c r="AL71" i="25"/>
  <c r="AM71" i="25"/>
  <c r="AN71" i="25"/>
  <c r="AO71" i="25"/>
  <c r="AP71" i="25"/>
  <c r="AQ71" i="25"/>
  <c r="AT71" i="25"/>
  <c r="AU71" i="25"/>
  <c r="AV71" i="25"/>
  <c r="AW71" i="25"/>
  <c r="AF72" i="25"/>
  <c r="AG72" i="25"/>
  <c r="AJ72" i="25"/>
  <c r="AK72" i="25"/>
  <c r="AL72" i="25"/>
  <c r="AM72" i="25"/>
  <c r="AN72" i="25"/>
  <c r="AO72" i="25"/>
  <c r="AP72" i="25"/>
  <c r="AQ72" i="25"/>
  <c r="AT72" i="25"/>
  <c r="AU72" i="25"/>
  <c r="AV72" i="25"/>
  <c r="AW72" i="25"/>
  <c r="AF73" i="25"/>
  <c r="AG73" i="25"/>
  <c r="AJ73" i="25"/>
  <c r="AK73" i="25"/>
  <c r="AL73" i="25"/>
  <c r="AM73" i="25"/>
  <c r="AN73" i="25"/>
  <c r="AO73" i="25"/>
  <c r="AP73" i="25"/>
  <c r="AQ73" i="25"/>
  <c r="AT73" i="25"/>
  <c r="AU73" i="25"/>
  <c r="AV73" i="25"/>
  <c r="AW73" i="25"/>
  <c r="AF74" i="25"/>
  <c r="AG74" i="25"/>
  <c r="AJ74" i="25"/>
  <c r="AK74" i="25"/>
  <c r="AL74" i="25"/>
  <c r="AM74" i="25"/>
  <c r="AN74" i="25"/>
  <c r="AO74" i="25"/>
  <c r="AP74" i="25"/>
  <c r="AQ74" i="25"/>
  <c r="AT74" i="25"/>
  <c r="AU74" i="25"/>
  <c r="AV74" i="25"/>
  <c r="AW74" i="25"/>
  <c r="AF75" i="25"/>
  <c r="AG75" i="25"/>
  <c r="AJ75" i="25"/>
  <c r="AK75" i="25"/>
  <c r="AR75" i="25" s="1"/>
  <c r="AS75" i="25" s="1"/>
  <c r="AL75" i="25"/>
  <c r="AM75" i="25"/>
  <c r="AN75" i="25"/>
  <c r="AO75" i="25"/>
  <c r="AP75" i="25"/>
  <c r="AQ75" i="25"/>
  <c r="AT75" i="25"/>
  <c r="AU75" i="25"/>
  <c r="AV75" i="25"/>
  <c r="AW75" i="25"/>
  <c r="AF76" i="25"/>
  <c r="AG76" i="25"/>
  <c r="AJ76" i="25"/>
  <c r="AK76" i="25"/>
  <c r="AL76" i="25"/>
  <c r="AM76" i="25"/>
  <c r="AN76" i="25"/>
  <c r="AO76" i="25"/>
  <c r="AP76" i="25"/>
  <c r="AQ76" i="25"/>
  <c r="AT76" i="25"/>
  <c r="AU76" i="25"/>
  <c r="AV76" i="25"/>
  <c r="AW76" i="25"/>
  <c r="AF77" i="25"/>
  <c r="AG77" i="25"/>
  <c r="AJ77" i="25"/>
  <c r="AK77" i="25"/>
  <c r="AL77" i="25"/>
  <c r="AM77" i="25"/>
  <c r="AN77" i="25"/>
  <c r="AO77" i="25"/>
  <c r="AP77" i="25"/>
  <c r="AQ77" i="25"/>
  <c r="AT77" i="25"/>
  <c r="AU77" i="25"/>
  <c r="AV77" i="25"/>
  <c r="AW77" i="25"/>
  <c r="AF78" i="25"/>
  <c r="AG78" i="25"/>
  <c r="AJ78" i="25"/>
  <c r="AK78" i="25"/>
  <c r="AL78" i="25"/>
  <c r="AM78" i="25"/>
  <c r="AN78" i="25"/>
  <c r="AO78" i="25"/>
  <c r="AP78" i="25"/>
  <c r="AQ78" i="25"/>
  <c r="AT78" i="25"/>
  <c r="AU78" i="25"/>
  <c r="AV78" i="25"/>
  <c r="AW78" i="25"/>
  <c r="AF79" i="25"/>
  <c r="AG79" i="25"/>
  <c r="AJ79" i="25"/>
  <c r="AK79" i="25"/>
  <c r="AL79" i="25"/>
  <c r="AM79" i="25"/>
  <c r="AN79" i="25"/>
  <c r="AO79" i="25"/>
  <c r="AP79" i="25"/>
  <c r="AQ79" i="25"/>
  <c r="AT79" i="25"/>
  <c r="AU79" i="25"/>
  <c r="AV79" i="25"/>
  <c r="AW79" i="25"/>
  <c r="AF80" i="25"/>
  <c r="AG80" i="25"/>
  <c r="AJ80" i="25"/>
  <c r="AK80" i="25"/>
  <c r="AL80" i="25"/>
  <c r="AM80" i="25"/>
  <c r="AN80" i="25"/>
  <c r="AO80" i="25"/>
  <c r="AP80" i="25"/>
  <c r="AQ80" i="25"/>
  <c r="AT80" i="25"/>
  <c r="AU80" i="25"/>
  <c r="AV80" i="25"/>
  <c r="AW80" i="25"/>
  <c r="AF81" i="25"/>
  <c r="AG81" i="25"/>
  <c r="AJ81" i="25"/>
  <c r="AK81" i="25"/>
  <c r="AL81" i="25"/>
  <c r="AM81" i="25"/>
  <c r="AN81" i="25"/>
  <c r="AO81" i="25"/>
  <c r="AP81" i="25"/>
  <c r="AQ81" i="25"/>
  <c r="AT81" i="25"/>
  <c r="AU81" i="25"/>
  <c r="AV81" i="25"/>
  <c r="AW81" i="25"/>
  <c r="AF82" i="25"/>
  <c r="AG82" i="25"/>
  <c r="AJ82" i="25"/>
  <c r="AK82" i="25"/>
  <c r="AL82" i="25"/>
  <c r="AM82" i="25"/>
  <c r="AN82" i="25"/>
  <c r="AO82" i="25"/>
  <c r="AP82" i="25"/>
  <c r="AQ82" i="25"/>
  <c r="AT82" i="25"/>
  <c r="AU82" i="25"/>
  <c r="AV82" i="25"/>
  <c r="AW82" i="25"/>
  <c r="AF83" i="25"/>
  <c r="AG83" i="25"/>
  <c r="AJ83" i="25"/>
  <c r="AK83" i="25"/>
  <c r="AL83" i="25"/>
  <c r="AM83" i="25"/>
  <c r="AN83" i="25"/>
  <c r="AO83" i="25"/>
  <c r="AP83" i="25"/>
  <c r="AQ83" i="25"/>
  <c r="AT83" i="25"/>
  <c r="AU83" i="25"/>
  <c r="AV83" i="25"/>
  <c r="AW83" i="25"/>
  <c r="AF84" i="25"/>
  <c r="AG84" i="25"/>
  <c r="AJ84" i="25"/>
  <c r="AK84" i="25"/>
  <c r="AL84" i="25"/>
  <c r="AM84" i="25"/>
  <c r="AN84" i="25"/>
  <c r="AO84" i="25"/>
  <c r="AP84" i="25"/>
  <c r="AQ84" i="25"/>
  <c r="AT84" i="25"/>
  <c r="AU84" i="25"/>
  <c r="AV84" i="25"/>
  <c r="AW84" i="25"/>
  <c r="AF85" i="25"/>
  <c r="AG85" i="25"/>
  <c r="AJ85" i="25"/>
  <c r="AK85" i="25"/>
  <c r="AL85" i="25"/>
  <c r="AM85" i="25"/>
  <c r="AN85" i="25"/>
  <c r="AO85" i="25"/>
  <c r="AP85" i="25"/>
  <c r="AQ85" i="25"/>
  <c r="AT85" i="25"/>
  <c r="AU85" i="25"/>
  <c r="AV85" i="25"/>
  <c r="AW85" i="25"/>
  <c r="AF86" i="25"/>
  <c r="AG86" i="25"/>
  <c r="AJ86" i="25"/>
  <c r="AK86" i="25"/>
  <c r="AL86" i="25"/>
  <c r="AM86" i="25"/>
  <c r="AN86" i="25"/>
  <c r="AO86" i="25"/>
  <c r="AP86" i="25"/>
  <c r="AQ86" i="25"/>
  <c r="AT86" i="25"/>
  <c r="AU86" i="25"/>
  <c r="AV86" i="25"/>
  <c r="AW86" i="25"/>
  <c r="AF87" i="25"/>
  <c r="AG87" i="25"/>
  <c r="AJ87" i="25"/>
  <c r="AK87" i="25"/>
  <c r="AL87" i="25"/>
  <c r="AM87" i="25"/>
  <c r="AN87" i="25"/>
  <c r="AO87" i="25"/>
  <c r="AP87" i="25"/>
  <c r="AQ87" i="25"/>
  <c r="AT87" i="25"/>
  <c r="AU87" i="25"/>
  <c r="AV87" i="25"/>
  <c r="AW87" i="25"/>
  <c r="AF88" i="25"/>
  <c r="AG88" i="25"/>
  <c r="AJ88" i="25"/>
  <c r="AK88" i="25"/>
  <c r="AL88" i="25"/>
  <c r="AM88" i="25"/>
  <c r="AN88" i="25"/>
  <c r="AO88" i="25"/>
  <c r="AP88" i="25"/>
  <c r="AQ88" i="25"/>
  <c r="AT88" i="25"/>
  <c r="AU88" i="25"/>
  <c r="AV88" i="25"/>
  <c r="AW88" i="25"/>
  <c r="AF89" i="25"/>
  <c r="AG89" i="25"/>
  <c r="AJ89" i="25"/>
  <c r="AK89" i="25"/>
  <c r="AL89" i="25"/>
  <c r="AM89" i="25"/>
  <c r="AN89" i="25"/>
  <c r="AO89" i="25"/>
  <c r="AP89" i="25"/>
  <c r="AQ89" i="25"/>
  <c r="AT89" i="25"/>
  <c r="AU89" i="25"/>
  <c r="AV89" i="25"/>
  <c r="AW89" i="25"/>
  <c r="AF90" i="25"/>
  <c r="AG90" i="25"/>
  <c r="AJ90" i="25"/>
  <c r="AK90" i="25"/>
  <c r="AL90" i="25"/>
  <c r="AM90" i="25"/>
  <c r="AN90" i="25"/>
  <c r="AO90" i="25"/>
  <c r="AP90" i="25"/>
  <c r="AQ90" i="25"/>
  <c r="AT90" i="25"/>
  <c r="AU90" i="25"/>
  <c r="AV90" i="25"/>
  <c r="AW90" i="25"/>
  <c r="AF91" i="25"/>
  <c r="AG91" i="25"/>
  <c r="AJ91" i="25"/>
  <c r="AK91" i="25"/>
  <c r="AL91" i="25"/>
  <c r="AM91" i="25"/>
  <c r="AN91" i="25"/>
  <c r="AO91" i="25"/>
  <c r="AP91" i="25"/>
  <c r="AQ91" i="25"/>
  <c r="AT91" i="25"/>
  <c r="AU91" i="25"/>
  <c r="AV91" i="25"/>
  <c r="AW91" i="25"/>
  <c r="AF92" i="25"/>
  <c r="AG92" i="25"/>
  <c r="AJ92" i="25"/>
  <c r="AK92" i="25"/>
  <c r="AL92" i="25"/>
  <c r="AM92" i="25"/>
  <c r="AN92" i="25"/>
  <c r="AO92" i="25"/>
  <c r="AP92" i="25"/>
  <c r="AQ92" i="25"/>
  <c r="AT92" i="25"/>
  <c r="AU92" i="25"/>
  <c r="AV92" i="25"/>
  <c r="AW92" i="25"/>
  <c r="AF93" i="25"/>
  <c r="AG93" i="25"/>
  <c r="AJ93" i="25"/>
  <c r="AK93" i="25"/>
  <c r="AL93" i="25"/>
  <c r="AM93" i="25"/>
  <c r="AN93" i="25"/>
  <c r="AO93" i="25"/>
  <c r="AP93" i="25"/>
  <c r="AQ93" i="25"/>
  <c r="AT93" i="25"/>
  <c r="AU93" i="25"/>
  <c r="AV93" i="25"/>
  <c r="AW93" i="25"/>
  <c r="AF94" i="25"/>
  <c r="AG94" i="25"/>
  <c r="AJ94" i="25"/>
  <c r="AK94" i="25"/>
  <c r="AL94" i="25"/>
  <c r="AM94" i="25"/>
  <c r="AN94" i="25"/>
  <c r="AO94" i="25"/>
  <c r="AP94" i="25"/>
  <c r="AQ94" i="25"/>
  <c r="AT94" i="25"/>
  <c r="AU94" i="25"/>
  <c r="AV94" i="25"/>
  <c r="AW94" i="25"/>
  <c r="AF95" i="25"/>
  <c r="AG95" i="25"/>
  <c r="AJ95" i="25"/>
  <c r="AK95" i="25"/>
  <c r="AL95" i="25"/>
  <c r="AM95" i="25"/>
  <c r="AN95" i="25"/>
  <c r="AO95" i="25"/>
  <c r="AP95" i="25"/>
  <c r="AQ95" i="25"/>
  <c r="AT95" i="25"/>
  <c r="AU95" i="25"/>
  <c r="AV95" i="25"/>
  <c r="AW95" i="25"/>
  <c r="AF96" i="25"/>
  <c r="AG96" i="25"/>
  <c r="AJ96" i="25"/>
  <c r="AK96" i="25"/>
  <c r="AL96" i="25"/>
  <c r="AM96" i="25"/>
  <c r="AN96" i="25"/>
  <c r="AO96" i="25"/>
  <c r="AP96" i="25"/>
  <c r="AQ96" i="25"/>
  <c r="AT96" i="25"/>
  <c r="AU96" i="25"/>
  <c r="AV96" i="25"/>
  <c r="AW96" i="25"/>
  <c r="AF97" i="25"/>
  <c r="AG97" i="25"/>
  <c r="AJ97" i="25"/>
  <c r="AK97" i="25"/>
  <c r="AL97" i="25"/>
  <c r="AM97" i="25"/>
  <c r="AN97" i="25"/>
  <c r="AO97" i="25"/>
  <c r="AP97" i="25"/>
  <c r="AQ97" i="25"/>
  <c r="AT97" i="25"/>
  <c r="AU97" i="25"/>
  <c r="AV97" i="25"/>
  <c r="AW97" i="25"/>
  <c r="AF98" i="25"/>
  <c r="AG98" i="25"/>
  <c r="AJ98" i="25"/>
  <c r="AK98" i="25"/>
  <c r="AL98" i="25"/>
  <c r="AM98" i="25"/>
  <c r="AN98" i="25"/>
  <c r="AO98" i="25"/>
  <c r="AP98" i="25"/>
  <c r="AQ98" i="25"/>
  <c r="AT98" i="25"/>
  <c r="AU98" i="25"/>
  <c r="AV98" i="25"/>
  <c r="AW98" i="25"/>
  <c r="AF99" i="25"/>
  <c r="AG99" i="25"/>
  <c r="AJ99" i="25"/>
  <c r="AK99" i="25"/>
  <c r="AL99" i="25"/>
  <c r="AM99" i="25"/>
  <c r="AN99" i="25"/>
  <c r="AO99" i="25"/>
  <c r="AP99" i="25"/>
  <c r="AQ99" i="25"/>
  <c r="AT99" i="25"/>
  <c r="AU99" i="25"/>
  <c r="AV99" i="25"/>
  <c r="AW99" i="25"/>
  <c r="AF100" i="25"/>
  <c r="AG100" i="25"/>
  <c r="AJ100" i="25"/>
  <c r="AK100" i="25"/>
  <c r="AL100" i="25"/>
  <c r="AM100" i="25"/>
  <c r="AN100" i="25"/>
  <c r="AO100" i="25"/>
  <c r="AP100" i="25"/>
  <c r="AQ100" i="25"/>
  <c r="AT100" i="25"/>
  <c r="AU100" i="25"/>
  <c r="AV100" i="25"/>
  <c r="AW100" i="25"/>
  <c r="AF101" i="25"/>
  <c r="AG101" i="25"/>
  <c r="AJ101" i="25"/>
  <c r="AK101" i="25"/>
  <c r="AL101" i="25"/>
  <c r="AM101" i="25"/>
  <c r="AN101" i="25"/>
  <c r="AO101" i="25"/>
  <c r="AP101" i="25"/>
  <c r="AQ101" i="25"/>
  <c r="AT101" i="25"/>
  <c r="AU101" i="25"/>
  <c r="AV101" i="25"/>
  <c r="AW101" i="25"/>
  <c r="AF102" i="25"/>
  <c r="AG102" i="25"/>
  <c r="AJ102" i="25"/>
  <c r="AK102" i="25"/>
  <c r="AL102" i="25"/>
  <c r="AM102" i="25"/>
  <c r="AN102" i="25"/>
  <c r="AO102" i="25"/>
  <c r="AP102" i="25"/>
  <c r="AQ102" i="25"/>
  <c r="AT102" i="25"/>
  <c r="AU102" i="25"/>
  <c r="AV102" i="25"/>
  <c r="AW102" i="25"/>
  <c r="AF103" i="25"/>
  <c r="AG103" i="25"/>
  <c r="AJ103" i="25"/>
  <c r="AK103" i="25"/>
  <c r="AL103" i="25"/>
  <c r="AM103" i="25"/>
  <c r="AN103" i="25"/>
  <c r="AO103" i="25"/>
  <c r="AP103" i="25"/>
  <c r="AQ103" i="25"/>
  <c r="AT103" i="25"/>
  <c r="AU103" i="25"/>
  <c r="AV103" i="25"/>
  <c r="AW103" i="25"/>
  <c r="AF104" i="25"/>
  <c r="AG104" i="25"/>
  <c r="AJ104" i="25"/>
  <c r="AK104" i="25"/>
  <c r="AL104" i="25"/>
  <c r="AM104" i="25"/>
  <c r="AN104" i="25"/>
  <c r="AO104" i="25"/>
  <c r="AP104" i="25"/>
  <c r="AQ104" i="25"/>
  <c r="AT104" i="25"/>
  <c r="AU104" i="25"/>
  <c r="AV104" i="25"/>
  <c r="AW104" i="25"/>
  <c r="AF105" i="25"/>
  <c r="AG105" i="25"/>
  <c r="AJ105" i="25"/>
  <c r="AK105" i="25"/>
  <c r="AL105" i="25"/>
  <c r="AM105" i="25"/>
  <c r="AN105" i="25"/>
  <c r="AO105" i="25"/>
  <c r="AP105" i="25"/>
  <c r="AQ105" i="25"/>
  <c r="AT105" i="25"/>
  <c r="AU105" i="25"/>
  <c r="AV105" i="25"/>
  <c r="AW105" i="25"/>
  <c r="AF106" i="25"/>
  <c r="AG106" i="25"/>
  <c r="AJ106" i="25"/>
  <c r="AK106" i="25"/>
  <c r="AL106" i="25"/>
  <c r="AM106" i="25"/>
  <c r="AN106" i="25"/>
  <c r="AO106" i="25"/>
  <c r="AP106" i="25"/>
  <c r="AQ106" i="25"/>
  <c r="AT106" i="25"/>
  <c r="AU106" i="25"/>
  <c r="AV106" i="25"/>
  <c r="AW106" i="25"/>
  <c r="AF107" i="25"/>
  <c r="AG107" i="25"/>
  <c r="AJ107" i="25"/>
  <c r="AK107" i="25"/>
  <c r="AL107" i="25"/>
  <c r="AM107" i="25"/>
  <c r="AN107" i="25"/>
  <c r="AO107" i="25"/>
  <c r="AP107" i="25"/>
  <c r="AQ107" i="25"/>
  <c r="AT107" i="25"/>
  <c r="AU107" i="25"/>
  <c r="AV107" i="25"/>
  <c r="AW107" i="25"/>
  <c r="AF108" i="25"/>
  <c r="AG108" i="25"/>
  <c r="AJ108" i="25"/>
  <c r="AK108" i="25"/>
  <c r="AL108" i="25"/>
  <c r="AM108" i="25"/>
  <c r="AN108" i="25"/>
  <c r="AO108" i="25"/>
  <c r="AP108" i="25"/>
  <c r="AQ108" i="25"/>
  <c r="AT108" i="25"/>
  <c r="AU108" i="25"/>
  <c r="AV108" i="25"/>
  <c r="AW108" i="25"/>
  <c r="AF109" i="25"/>
  <c r="AG109" i="25"/>
  <c r="AJ109" i="25"/>
  <c r="AK109" i="25"/>
  <c r="AL109" i="25"/>
  <c r="AM109" i="25"/>
  <c r="AN109" i="25"/>
  <c r="AO109" i="25"/>
  <c r="AP109" i="25"/>
  <c r="AQ109" i="25"/>
  <c r="AT109" i="25"/>
  <c r="AU109" i="25"/>
  <c r="AV109" i="25"/>
  <c r="AW109" i="25"/>
  <c r="AF110" i="25"/>
  <c r="AG110" i="25"/>
  <c r="AJ110" i="25"/>
  <c r="AK110" i="25"/>
  <c r="AL110" i="25"/>
  <c r="AM110" i="25"/>
  <c r="AN110" i="25"/>
  <c r="AO110" i="25"/>
  <c r="AP110" i="25"/>
  <c r="AQ110" i="25"/>
  <c r="AT110" i="25"/>
  <c r="AU110" i="25"/>
  <c r="AV110" i="25"/>
  <c r="AW110" i="25"/>
  <c r="AF111" i="25"/>
  <c r="AG111" i="25"/>
  <c r="AJ111" i="25"/>
  <c r="AK111" i="25"/>
  <c r="AL111" i="25"/>
  <c r="AM111" i="25"/>
  <c r="AN111" i="25"/>
  <c r="AO111" i="25"/>
  <c r="AP111" i="25"/>
  <c r="AQ111" i="25"/>
  <c r="AT111" i="25"/>
  <c r="AU111" i="25"/>
  <c r="AV111" i="25"/>
  <c r="AW111" i="25"/>
  <c r="AF112" i="25"/>
  <c r="AG112" i="25"/>
  <c r="AJ112" i="25"/>
  <c r="AK112" i="25"/>
  <c r="AL112" i="25"/>
  <c r="AM112" i="25"/>
  <c r="AN112" i="25"/>
  <c r="AO112" i="25"/>
  <c r="AP112" i="25"/>
  <c r="AQ112" i="25"/>
  <c r="AT112" i="25"/>
  <c r="AU112" i="25"/>
  <c r="AV112" i="25"/>
  <c r="AW112" i="25"/>
  <c r="AF113" i="25"/>
  <c r="AG113" i="25"/>
  <c r="AJ113" i="25"/>
  <c r="AK113" i="25"/>
  <c r="AL113" i="25"/>
  <c r="AM113" i="25"/>
  <c r="AN113" i="25"/>
  <c r="AO113" i="25"/>
  <c r="AP113" i="25"/>
  <c r="AQ113" i="25"/>
  <c r="AT113" i="25"/>
  <c r="AU113" i="25"/>
  <c r="AV113" i="25"/>
  <c r="AW113" i="25"/>
  <c r="AF114" i="25"/>
  <c r="AG114" i="25"/>
  <c r="AJ114" i="25"/>
  <c r="AK114" i="25"/>
  <c r="AL114" i="25"/>
  <c r="AM114" i="25"/>
  <c r="AN114" i="25"/>
  <c r="AO114" i="25"/>
  <c r="AP114" i="25"/>
  <c r="AQ114" i="25"/>
  <c r="AT114" i="25"/>
  <c r="AU114" i="25"/>
  <c r="AV114" i="25"/>
  <c r="AW114" i="25"/>
  <c r="AF115" i="25"/>
  <c r="AG115" i="25"/>
  <c r="AJ115" i="25"/>
  <c r="AK115" i="25"/>
  <c r="AL115" i="25"/>
  <c r="AM115" i="25"/>
  <c r="AN115" i="25"/>
  <c r="AO115" i="25"/>
  <c r="AP115" i="25"/>
  <c r="AQ115" i="25"/>
  <c r="AT115" i="25"/>
  <c r="AU115" i="25"/>
  <c r="AV115" i="25"/>
  <c r="AW115" i="25"/>
  <c r="AF116" i="25"/>
  <c r="AG116" i="25"/>
  <c r="AJ116" i="25"/>
  <c r="AK116" i="25"/>
  <c r="AL116" i="25"/>
  <c r="AM116" i="25"/>
  <c r="AN116" i="25"/>
  <c r="AO116" i="25"/>
  <c r="AP116" i="25"/>
  <c r="AQ116" i="25"/>
  <c r="AT116" i="25"/>
  <c r="AU116" i="25"/>
  <c r="AV116" i="25"/>
  <c r="AW116" i="25"/>
  <c r="AF117" i="25"/>
  <c r="AG117" i="25"/>
  <c r="AJ117" i="25"/>
  <c r="AK117" i="25"/>
  <c r="AL117" i="25"/>
  <c r="AM117" i="25"/>
  <c r="AN117" i="25"/>
  <c r="AO117" i="25"/>
  <c r="AP117" i="25"/>
  <c r="AQ117" i="25"/>
  <c r="AT117" i="25"/>
  <c r="AU117" i="25"/>
  <c r="AV117" i="25"/>
  <c r="AW117" i="25"/>
  <c r="AF118" i="25"/>
  <c r="AG118" i="25"/>
  <c r="AJ118" i="25"/>
  <c r="AK118" i="25"/>
  <c r="AL118" i="25"/>
  <c r="AM118" i="25"/>
  <c r="AN118" i="25"/>
  <c r="AO118" i="25"/>
  <c r="AP118" i="25"/>
  <c r="AQ118" i="25"/>
  <c r="AT118" i="25"/>
  <c r="AU118" i="25"/>
  <c r="AV118" i="25"/>
  <c r="AW118" i="25"/>
  <c r="AF119" i="25"/>
  <c r="AG119" i="25"/>
  <c r="AJ119" i="25"/>
  <c r="AK119" i="25"/>
  <c r="AL119" i="25"/>
  <c r="AM119" i="25"/>
  <c r="AN119" i="25"/>
  <c r="AO119" i="25"/>
  <c r="AP119" i="25"/>
  <c r="AQ119" i="25"/>
  <c r="AT119" i="25"/>
  <c r="AU119" i="25"/>
  <c r="AV119" i="25"/>
  <c r="AW119" i="25"/>
  <c r="AF120" i="25"/>
  <c r="AG120" i="25"/>
  <c r="AJ120" i="25"/>
  <c r="AK120" i="25"/>
  <c r="AL120" i="25"/>
  <c r="AM120" i="25"/>
  <c r="AN120" i="25"/>
  <c r="AO120" i="25"/>
  <c r="AP120" i="25"/>
  <c r="AQ120" i="25"/>
  <c r="AT120" i="25"/>
  <c r="AU120" i="25"/>
  <c r="AV120" i="25"/>
  <c r="AW120" i="25"/>
  <c r="AF121" i="25"/>
  <c r="AG121" i="25"/>
  <c r="AJ121" i="25"/>
  <c r="AK121" i="25"/>
  <c r="AL121" i="25"/>
  <c r="AM121" i="25"/>
  <c r="AN121" i="25"/>
  <c r="AO121" i="25"/>
  <c r="AP121" i="25"/>
  <c r="AQ121" i="25"/>
  <c r="AT121" i="25"/>
  <c r="AU121" i="25"/>
  <c r="AV121" i="25"/>
  <c r="AW121" i="25"/>
  <c r="AF122" i="25"/>
  <c r="AG122" i="25"/>
  <c r="AJ122" i="25"/>
  <c r="AK122" i="25"/>
  <c r="AL122" i="25"/>
  <c r="AM122" i="25"/>
  <c r="AN122" i="25"/>
  <c r="AO122" i="25"/>
  <c r="AP122" i="25"/>
  <c r="AQ122" i="25"/>
  <c r="AT122" i="25"/>
  <c r="AU122" i="25"/>
  <c r="AV122" i="25"/>
  <c r="AW122" i="25"/>
  <c r="AF123" i="25"/>
  <c r="AG123" i="25"/>
  <c r="AJ123" i="25"/>
  <c r="AK123" i="25"/>
  <c r="AL123" i="25"/>
  <c r="AM123" i="25"/>
  <c r="AN123" i="25"/>
  <c r="AO123" i="25"/>
  <c r="AP123" i="25"/>
  <c r="AQ123" i="25"/>
  <c r="AT123" i="25"/>
  <c r="AU123" i="25"/>
  <c r="AV123" i="25"/>
  <c r="AW123" i="25"/>
  <c r="AF124" i="25"/>
  <c r="AG124" i="25"/>
  <c r="AJ124" i="25"/>
  <c r="AK124" i="25"/>
  <c r="AL124" i="25"/>
  <c r="AM124" i="25"/>
  <c r="AN124" i="25"/>
  <c r="AO124" i="25"/>
  <c r="AP124" i="25"/>
  <c r="AQ124" i="25"/>
  <c r="AT124" i="25"/>
  <c r="AU124" i="25"/>
  <c r="AV124" i="25"/>
  <c r="AW124" i="25"/>
  <c r="AF125" i="25"/>
  <c r="AG125" i="25"/>
  <c r="AJ125" i="25"/>
  <c r="AK125" i="25"/>
  <c r="AL125" i="25"/>
  <c r="AM125" i="25"/>
  <c r="AN125" i="25"/>
  <c r="AO125" i="25"/>
  <c r="AP125" i="25"/>
  <c r="AQ125" i="25"/>
  <c r="AT125" i="25"/>
  <c r="AU125" i="25"/>
  <c r="AV125" i="25"/>
  <c r="AW125" i="25"/>
  <c r="AF126" i="25"/>
  <c r="AG126" i="25"/>
  <c r="AJ126" i="25"/>
  <c r="AK126" i="25"/>
  <c r="AL126" i="25"/>
  <c r="AM126" i="25"/>
  <c r="AN126" i="25"/>
  <c r="AO126" i="25"/>
  <c r="AP126" i="25"/>
  <c r="AQ126" i="25"/>
  <c r="AT126" i="25"/>
  <c r="AU126" i="25"/>
  <c r="AV126" i="25"/>
  <c r="AW126" i="25"/>
  <c r="AF127" i="25"/>
  <c r="AG127" i="25"/>
  <c r="AJ127" i="25"/>
  <c r="AK127" i="25"/>
  <c r="AL127" i="25"/>
  <c r="AM127" i="25"/>
  <c r="AN127" i="25"/>
  <c r="AO127" i="25"/>
  <c r="AP127" i="25"/>
  <c r="AQ127" i="25"/>
  <c r="AT127" i="25"/>
  <c r="AU127" i="25"/>
  <c r="AV127" i="25"/>
  <c r="AW127" i="25"/>
  <c r="AF128" i="25"/>
  <c r="AG128" i="25"/>
  <c r="AJ128" i="25"/>
  <c r="AK128" i="25"/>
  <c r="AL128" i="25"/>
  <c r="AM128" i="25"/>
  <c r="AN128" i="25"/>
  <c r="AO128" i="25"/>
  <c r="AP128" i="25"/>
  <c r="AQ128" i="25"/>
  <c r="AT128" i="25"/>
  <c r="AU128" i="25"/>
  <c r="AV128" i="25"/>
  <c r="AW128" i="25"/>
  <c r="AF129" i="25"/>
  <c r="AG129" i="25"/>
  <c r="AJ129" i="25"/>
  <c r="AK129" i="25"/>
  <c r="AL129" i="25"/>
  <c r="AM129" i="25"/>
  <c r="AN129" i="25"/>
  <c r="AO129" i="25"/>
  <c r="AP129" i="25"/>
  <c r="AQ129" i="25"/>
  <c r="AT129" i="25"/>
  <c r="AU129" i="25"/>
  <c r="AV129" i="25"/>
  <c r="AW129" i="25"/>
  <c r="AF130" i="25"/>
  <c r="AG130" i="25"/>
  <c r="AJ130" i="25"/>
  <c r="AK130" i="25"/>
  <c r="AL130" i="25"/>
  <c r="AM130" i="25"/>
  <c r="AN130" i="25"/>
  <c r="AO130" i="25"/>
  <c r="AP130" i="25"/>
  <c r="AQ130" i="25"/>
  <c r="AT130" i="25"/>
  <c r="AU130" i="25"/>
  <c r="AV130" i="25"/>
  <c r="AW130" i="25"/>
  <c r="AF131" i="25"/>
  <c r="AG131" i="25"/>
  <c r="AJ131" i="25"/>
  <c r="AK131" i="25"/>
  <c r="AL131" i="25"/>
  <c r="AM131" i="25"/>
  <c r="AN131" i="25"/>
  <c r="AO131" i="25"/>
  <c r="AP131" i="25"/>
  <c r="AQ131" i="25"/>
  <c r="AT131" i="25"/>
  <c r="AU131" i="25"/>
  <c r="AV131" i="25"/>
  <c r="AW131" i="25"/>
  <c r="AF132" i="25"/>
  <c r="AG132" i="25"/>
  <c r="AJ132" i="25"/>
  <c r="AK132" i="25"/>
  <c r="AL132" i="25"/>
  <c r="AM132" i="25"/>
  <c r="AN132" i="25"/>
  <c r="AO132" i="25"/>
  <c r="AP132" i="25"/>
  <c r="AQ132" i="25"/>
  <c r="AT132" i="25"/>
  <c r="AU132" i="25"/>
  <c r="AV132" i="25"/>
  <c r="AW132" i="25"/>
  <c r="AF133" i="25"/>
  <c r="AG133" i="25"/>
  <c r="AJ133" i="25"/>
  <c r="AK133" i="25"/>
  <c r="AL133" i="25"/>
  <c r="AM133" i="25"/>
  <c r="AN133" i="25"/>
  <c r="AO133" i="25"/>
  <c r="AP133" i="25"/>
  <c r="AQ133" i="25"/>
  <c r="AT133" i="25"/>
  <c r="AU133" i="25"/>
  <c r="AV133" i="25"/>
  <c r="AW133" i="25"/>
  <c r="AF134" i="25"/>
  <c r="AG134" i="25"/>
  <c r="AJ134" i="25"/>
  <c r="AK134" i="25"/>
  <c r="AL134" i="25"/>
  <c r="AM134" i="25"/>
  <c r="AN134" i="25"/>
  <c r="AO134" i="25"/>
  <c r="AP134" i="25"/>
  <c r="AQ134" i="25"/>
  <c r="AT134" i="25"/>
  <c r="AU134" i="25"/>
  <c r="AV134" i="25"/>
  <c r="AW134" i="25"/>
  <c r="AF135" i="25"/>
  <c r="AG135" i="25"/>
  <c r="AJ135" i="25"/>
  <c r="AK135" i="25"/>
  <c r="AL135" i="25"/>
  <c r="AM135" i="25"/>
  <c r="AN135" i="25"/>
  <c r="AO135" i="25"/>
  <c r="AP135" i="25"/>
  <c r="AQ135" i="25"/>
  <c r="AT135" i="25"/>
  <c r="AU135" i="25"/>
  <c r="AV135" i="25"/>
  <c r="AW135" i="25"/>
  <c r="AF136" i="25"/>
  <c r="AG136" i="25"/>
  <c r="AJ136" i="25"/>
  <c r="AK136" i="25"/>
  <c r="AL136" i="25"/>
  <c r="AM136" i="25"/>
  <c r="AN136" i="25"/>
  <c r="AO136" i="25"/>
  <c r="AP136" i="25"/>
  <c r="AQ136" i="25"/>
  <c r="AT136" i="25"/>
  <c r="AU136" i="25"/>
  <c r="AV136" i="25"/>
  <c r="AW136" i="25"/>
  <c r="AF137" i="25"/>
  <c r="AG137" i="25"/>
  <c r="AJ137" i="25"/>
  <c r="AK137" i="25"/>
  <c r="AL137" i="25"/>
  <c r="AM137" i="25"/>
  <c r="AN137" i="25"/>
  <c r="AO137" i="25"/>
  <c r="AP137" i="25"/>
  <c r="AQ137" i="25"/>
  <c r="AT137" i="25"/>
  <c r="AU137" i="25"/>
  <c r="AV137" i="25"/>
  <c r="AW137" i="25"/>
  <c r="AF138" i="25"/>
  <c r="AG138" i="25"/>
  <c r="AJ138" i="25"/>
  <c r="AK138" i="25"/>
  <c r="AR138" i="25" s="1"/>
  <c r="AS138" i="25" s="1"/>
  <c r="AL138" i="25"/>
  <c r="AM138" i="25"/>
  <c r="AN138" i="25"/>
  <c r="AO138" i="25"/>
  <c r="AP138" i="25"/>
  <c r="AQ138" i="25"/>
  <c r="AT138" i="25"/>
  <c r="AU138" i="25"/>
  <c r="AV138" i="25"/>
  <c r="AW138" i="25"/>
  <c r="AF139" i="25"/>
  <c r="AG139" i="25"/>
  <c r="AJ139" i="25"/>
  <c r="AK139" i="25"/>
  <c r="AL139" i="25"/>
  <c r="AM139" i="25"/>
  <c r="AN139" i="25"/>
  <c r="AO139" i="25"/>
  <c r="AP139" i="25"/>
  <c r="AQ139" i="25"/>
  <c r="AT139" i="25"/>
  <c r="AU139" i="25"/>
  <c r="AV139" i="25"/>
  <c r="AW139" i="25"/>
  <c r="AF140" i="25"/>
  <c r="AG140" i="25"/>
  <c r="AJ140" i="25"/>
  <c r="AK140" i="25"/>
  <c r="AL140" i="25"/>
  <c r="AM140" i="25"/>
  <c r="AN140" i="25"/>
  <c r="AO140" i="25"/>
  <c r="AP140" i="25"/>
  <c r="AQ140" i="25"/>
  <c r="AT140" i="25"/>
  <c r="AU140" i="25"/>
  <c r="AV140" i="25"/>
  <c r="AW140" i="25"/>
  <c r="AF141" i="25"/>
  <c r="AG141" i="25"/>
  <c r="AJ141" i="25"/>
  <c r="AK141" i="25"/>
  <c r="AL141" i="25"/>
  <c r="AM141" i="25"/>
  <c r="AN141" i="25"/>
  <c r="AO141" i="25"/>
  <c r="AP141" i="25"/>
  <c r="AQ141" i="25"/>
  <c r="AT141" i="25"/>
  <c r="AU141" i="25"/>
  <c r="AV141" i="25"/>
  <c r="AW141" i="25"/>
  <c r="AF142" i="25"/>
  <c r="AG142" i="25"/>
  <c r="AJ142" i="25"/>
  <c r="AK142" i="25"/>
  <c r="AL142" i="25"/>
  <c r="AM142" i="25"/>
  <c r="AN142" i="25"/>
  <c r="AO142" i="25"/>
  <c r="AP142" i="25"/>
  <c r="AQ142" i="25"/>
  <c r="AT142" i="25"/>
  <c r="AU142" i="25"/>
  <c r="AV142" i="25"/>
  <c r="AW142" i="25"/>
  <c r="AF143" i="25"/>
  <c r="AG143" i="25"/>
  <c r="AJ143" i="25"/>
  <c r="AK143" i="25"/>
  <c r="AL143" i="25"/>
  <c r="AM143" i="25"/>
  <c r="AN143" i="25"/>
  <c r="AO143" i="25"/>
  <c r="AP143" i="25"/>
  <c r="AQ143" i="25"/>
  <c r="AT143" i="25"/>
  <c r="AU143" i="25"/>
  <c r="AV143" i="25"/>
  <c r="AW143" i="25"/>
  <c r="AF144" i="25"/>
  <c r="AG144" i="25"/>
  <c r="AJ144" i="25"/>
  <c r="AK144" i="25"/>
  <c r="AL144" i="25"/>
  <c r="AM144" i="25"/>
  <c r="AN144" i="25"/>
  <c r="AO144" i="25"/>
  <c r="AP144" i="25"/>
  <c r="AQ144" i="25"/>
  <c r="AT144" i="25"/>
  <c r="AU144" i="25"/>
  <c r="AV144" i="25"/>
  <c r="AW144" i="25"/>
  <c r="AF145" i="25"/>
  <c r="AG145" i="25"/>
  <c r="AJ145" i="25"/>
  <c r="AK145" i="25"/>
  <c r="AL145" i="25"/>
  <c r="AM145" i="25"/>
  <c r="AN145" i="25"/>
  <c r="AO145" i="25"/>
  <c r="AP145" i="25"/>
  <c r="AQ145" i="25"/>
  <c r="AT145" i="25"/>
  <c r="AU145" i="25"/>
  <c r="AV145" i="25"/>
  <c r="AW145" i="25"/>
  <c r="AF146" i="25"/>
  <c r="AG146" i="25"/>
  <c r="AJ146" i="25"/>
  <c r="AK146" i="25"/>
  <c r="AL146" i="25"/>
  <c r="AM146" i="25"/>
  <c r="AN146" i="25"/>
  <c r="AO146" i="25"/>
  <c r="AP146" i="25"/>
  <c r="AQ146" i="25"/>
  <c r="AT146" i="25"/>
  <c r="AU146" i="25"/>
  <c r="AV146" i="25"/>
  <c r="AW146" i="25"/>
  <c r="AF147" i="25"/>
  <c r="AG147" i="25"/>
  <c r="AJ147" i="25"/>
  <c r="AK147" i="25"/>
  <c r="AL147" i="25"/>
  <c r="AM147" i="25"/>
  <c r="AN147" i="25"/>
  <c r="AO147" i="25"/>
  <c r="AP147" i="25"/>
  <c r="AQ147" i="25"/>
  <c r="AT147" i="25"/>
  <c r="AU147" i="25"/>
  <c r="AV147" i="25"/>
  <c r="AW147" i="25"/>
  <c r="AF148" i="25"/>
  <c r="AG148" i="25"/>
  <c r="AJ148" i="25"/>
  <c r="AK148" i="25"/>
  <c r="AL148" i="25"/>
  <c r="AM148" i="25"/>
  <c r="AN148" i="25"/>
  <c r="AO148" i="25"/>
  <c r="AP148" i="25"/>
  <c r="AQ148" i="25"/>
  <c r="AT148" i="25"/>
  <c r="AU148" i="25"/>
  <c r="AV148" i="25"/>
  <c r="AW148" i="25"/>
  <c r="AF149" i="25"/>
  <c r="AG149" i="25"/>
  <c r="AJ149" i="25"/>
  <c r="AK149" i="25"/>
  <c r="AL149" i="25"/>
  <c r="AM149" i="25"/>
  <c r="AN149" i="25"/>
  <c r="AO149" i="25"/>
  <c r="AP149" i="25"/>
  <c r="AQ149" i="25"/>
  <c r="AT149" i="25"/>
  <c r="AU149" i="25"/>
  <c r="AV149" i="25"/>
  <c r="AW149" i="25"/>
  <c r="AF150" i="25"/>
  <c r="AG150" i="25"/>
  <c r="AJ150" i="25"/>
  <c r="AK150" i="25"/>
  <c r="AL150" i="25"/>
  <c r="AM150" i="25"/>
  <c r="AN150" i="25"/>
  <c r="AO150" i="25"/>
  <c r="AP150" i="25"/>
  <c r="AQ150" i="25"/>
  <c r="AT150" i="25"/>
  <c r="AU150" i="25"/>
  <c r="AV150" i="25"/>
  <c r="AW150" i="25"/>
  <c r="AF151" i="25"/>
  <c r="AG151" i="25"/>
  <c r="AJ151" i="25"/>
  <c r="AK151" i="25"/>
  <c r="AL151" i="25"/>
  <c r="AM151" i="25"/>
  <c r="AN151" i="25"/>
  <c r="AO151" i="25"/>
  <c r="AP151" i="25"/>
  <c r="AQ151" i="25"/>
  <c r="AT151" i="25"/>
  <c r="AU151" i="25"/>
  <c r="AV151" i="25"/>
  <c r="AW151" i="25"/>
  <c r="AF152" i="25"/>
  <c r="AG152" i="25"/>
  <c r="AJ152" i="25"/>
  <c r="AK152" i="25"/>
  <c r="AL152" i="25"/>
  <c r="AM152" i="25"/>
  <c r="AN152" i="25"/>
  <c r="AO152" i="25"/>
  <c r="AP152" i="25"/>
  <c r="AQ152" i="25"/>
  <c r="AT152" i="25"/>
  <c r="AU152" i="25"/>
  <c r="AV152" i="25"/>
  <c r="AW152" i="25"/>
  <c r="AF153" i="25"/>
  <c r="AG153" i="25"/>
  <c r="AJ153" i="25"/>
  <c r="AK153" i="25"/>
  <c r="AL153" i="25"/>
  <c r="AM153" i="25"/>
  <c r="AN153" i="25"/>
  <c r="AO153" i="25"/>
  <c r="AP153" i="25"/>
  <c r="AQ153" i="25"/>
  <c r="AT153" i="25"/>
  <c r="AU153" i="25"/>
  <c r="AV153" i="25"/>
  <c r="AW153" i="25"/>
  <c r="AF154" i="25"/>
  <c r="AG154" i="25"/>
  <c r="AJ154" i="25"/>
  <c r="AK154" i="25"/>
  <c r="AR154" i="25" s="1"/>
  <c r="AS154" i="25" s="1"/>
  <c r="AL154" i="25"/>
  <c r="AM154" i="25"/>
  <c r="AN154" i="25"/>
  <c r="AO154" i="25"/>
  <c r="AP154" i="25"/>
  <c r="AQ154" i="25"/>
  <c r="AT154" i="25"/>
  <c r="AU154" i="25"/>
  <c r="AV154" i="25"/>
  <c r="AW154" i="25"/>
  <c r="AF155" i="25"/>
  <c r="AG155" i="25"/>
  <c r="AJ155" i="25"/>
  <c r="AK155" i="25"/>
  <c r="AL155" i="25"/>
  <c r="AM155" i="25"/>
  <c r="AN155" i="25"/>
  <c r="AO155" i="25"/>
  <c r="AP155" i="25"/>
  <c r="AQ155" i="25"/>
  <c r="AT155" i="25"/>
  <c r="AU155" i="25"/>
  <c r="AV155" i="25"/>
  <c r="AW155" i="25"/>
  <c r="AF156" i="25"/>
  <c r="AG156" i="25"/>
  <c r="AJ156" i="25"/>
  <c r="AK156" i="25"/>
  <c r="AL156" i="25"/>
  <c r="AM156" i="25"/>
  <c r="AN156" i="25"/>
  <c r="AO156" i="25"/>
  <c r="AP156" i="25"/>
  <c r="AQ156" i="25"/>
  <c r="AT156" i="25"/>
  <c r="AU156" i="25"/>
  <c r="AV156" i="25"/>
  <c r="AW156" i="25"/>
  <c r="AF157" i="25"/>
  <c r="AG157" i="25"/>
  <c r="AJ157" i="25"/>
  <c r="AK157" i="25"/>
  <c r="AL157" i="25"/>
  <c r="AM157" i="25"/>
  <c r="AN157" i="25"/>
  <c r="AO157" i="25"/>
  <c r="AP157" i="25"/>
  <c r="AQ157" i="25"/>
  <c r="AT157" i="25"/>
  <c r="AU157" i="25"/>
  <c r="AV157" i="25"/>
  <c r="AW157" i="25"/>
  <c r="AF158" i="25"/>
  <c r="AG158" i="25"/>
  <c r="AJ158" i="25"/>
  <c r="AK158" i="25"/>
  <c r="AL158" i="25"/>
  <c r="AM158" i="25"/>
  <c r="AN158" i="25"/>
  <c r="AO158" i="25"/>
  <c r="AP158" i="25"/>
  <c r="AQ158" i="25"/>
  <c r="AT158" i="25"/>
  <c r="AU158" i="25"/>
  <c r="AV158" i="25"/>
  <c r="AW158" i="25"/>
  <c r="AF159" i="25"/>
  <c r="AG159" i="25"/>
  <c r="AJ159" i="25"/>
  <c r="AK159" i="25"/>
  <c r="AL159" i="25"/>
  <c r="AM159" i="25"/>
  <c r="AN159" i="25"/>
  <c r="AO159" i="25"/>
  <c r="AP159" i="25"/>
  <c r="AQ159" i="25"/>
  <c r="AT159" i="25"/>
  <c r="AU159" i="25"/>
  <c r="AV159" i="25"/>
  <c r="AW159" i="25"/>
  <c r="AF160" i="25"/>
  <c r="AG160" i="25"/>
  <c r="AJ160" i="25"/>
  <c r="AK160" i="25"/>
  <c r="AL160" i="25"/>
  <c r="AM160" i="25"/>
  <c r="AN160" i="25"/>
  <c r="AO160" i="25"/>
  <c r="AP160" i="25"/>
  <c r="AQ160" i="25"/>
  <c r="AT160" i="25"/>
  <c r="AU160" i="25"/>
  <c r="AV160" i="25"/>
  <c r="AW160" i="25"/>
  <c r="AF161" i="25"/>
  <c r="AG161" i="25"/>
  <c r="AJ161" i="25"/>
  <c r="AK161" i="25"/>
  <c r="AL161" i="25"/>
  <c r="AM161" i="25"/>
  <c r="AN161" i="25"/>
  <c r="AO161" i="25"/>
  <c r="AP161" i="25"/>
  <c r="AQ161" i="25"/>
  <c r="AT161" i="25"/>
  <c r="AU161" i="25"/>
  <c r="AV161" i="25"/>
  <c r="AW161" i="25"/>
  <c r="AF162" i="25"/>
  <c r="AG162" i="25"/>
  <c r="AJ162" i="25"/>
  <c r="AK162" i="25"/>
  <c r="AL162" i="25"/>
  <c r="AM162" i="25"/>
  <c r="AN162" i="25"/>
  <c r="AO162" i="25"/>
  <c r="AP162" i="25"/>
  <c r="AQ162" i="25"/>
  <c r="AT162" i="25"/>
  <c r="AU162" i="25"/>
  <c r="AV162" i="25"/>
  <c r="AW162" i="25"/>
  <c r="AF163" i="25"/>
  <c r="AG163" i="25"/>
  <c r="AJ163" i="25"/>
  <c r="AK163" i="25"/>
  <c r="AL163" i="25"/>
  <c r="AM163" i="25"/>
  <c r="AN163" i="25"/>
  <c r="AO163" i="25"/>
  <c r="AP163" i="25"/>
  <c r="AQ163" i="25"/>
  <c r="AT163" i="25"/>
  <c r="AU163" i="25"/>
  <c r="AV163" i="25"/>
  <c r="AW163" i="25"/>
  <c r="AF164" i="25"/>
  <c r="AG164" i="25"/>
  <c r="AJ164" i="25"/>
  <c r="AK164" i="25"/>
  <c r="AL164" i="25"/>
  <c r="AM164" i="25"/>
  <c r="AN164" i="25"/>
  <c r="AO164" i="25"/>
  <c r="AP164" i="25"/>
  <c r="AQ164" i="25"/>
  <c r="AT164" i="25"/>
  <c r="AU164" i="25"/>
  <c r="AV164" i="25"/>
  <c r="AW164" i="25"/>
  <c r="AF165" i="25"/>
  <c r="AG165" i="25"/>
  <c r="AJ165" i="25"/>
  <c r="AK165" i="25"/>
  <c r="AL165" i="25"/>
  <c r="AM165" i="25"/>
  <c r="AN165" i="25"/>
  <c r="AO165" i="25"/>
  <c r="AP165" i="25"/>
  <c r="AQ165" i="25"/>
  <c r="AT165" i="25"/>
  <c r="AU165" i="25"/>
  <c r="AV165" i="25"/>
  <c r="AW165" i="25"/>
  <c r="AF166" i="25"/>
  <c r="AG166" i="25"/>
  <c r="AJ166" i="25"/>
  <c r="AK166" i="25"/>
  <c r="AL166" i="25"/>
  <c r="AM166" i="25"/>
  <c r="AN166" i="25"/>
  <c r="AO166" i="25"/>
  <c r="AP166" i="25"/>
  <c r="AQ166" i="25"/>
  <c r="AT166" i="25"/>
  <c r="AU166" i="25"/>
  <c r="AV166" i="25"/>
  <c r="AW166" i="25"/>
  <c r="AF167" i="25"/>
  <c r="AG167" i="25"/>
  <c r="AJ167" i="25"/>
  <c r="AK167" i="25"/>
  <c r="AL167" i="25"/>
  <c r="AM167" i="25"/>
  <c r="AN167" i="25"/>
  <c r="AO167" i="25"/>
  <c r="AP167" i="25"/>
  <c r="AQ167" i="25"/>
  <c r="AT167" i="25"/>
  <c r="AU167" i="25"/>
  <c r="AV167" i="25"/>
  <c r="AW167" i="25"/>
  <c r="AF168" i="25"/>
  <c r="AG168" i="25"/>
  <c r="AJ168" i="25"/>
  <c r="AK168" i="25"/>
  <c r="AL168" i="25"/>
  <c r="AM168" i="25"/>
  <c r="AN168" i="25"/>
  <c r="AO168" i="25"/>
  <c r="AP168" i="25"/>
  <c r="AQ168" i="25"/>
  <c r="AT168" i="25"/>
  <c r="AU168" i="25"/>
  <c r="AV168" i="25"/>
  <c r="AW168" i="25"/>
  <c r="AF169" i="25"/>
  <c r="AG169" i="25"/>
  <c r="AJ169" i="25"/>
  <c r="AK169" i="25"/>
  <c r="AL169" i="25"/>
  <c r="AM169" i="25"/>
  <c r="AN169" i="25"/>
  <c r="AO169" i="25"/>
  <c r="AP169" i="25"/>
  <c r="AQ169" i="25"/>
  <c r="AT169" i="25"/>
  <c r="AU169" i="25"/>
  <c r="AV169" i="25"/>
  <c r="AW169" i="25"/>
  <c r="AF170" i="25"/>
  <c r="AG170" i="25"/>
  <c r="AJ170" i="25"/>
  <c r="AK170" i="25"/>
  <c r="AL170" i="25"/>
  <c r="AM170" i="25"/>
  <c r="AN170" i="25"/>
  <c r="AO170" i="25"/>
  <c r="AP170" i="25"/>
  <c r="AQ170" i="25"/>
  <c r="AT170" i="25"/>
  <c r="AU170" i="25"/>
  <c r="AV170" i="25"/>
  <c r="AW170" i="25"/>
  <c r="AF171" i="25"/>
  <c r="AG171" i="25"/>
  <c r="AJ171" i="25"/>
  <c r="AK171" i="25"/>
  <c r="AL171" i="25"/>
  <c r="AM171" i="25"/>
  <c r="AN171" i="25"/>
  <c r="AO171" i="25"/>
  <c r="AP171" i="25"/>
  <c r="AQ171" i="25"/>
  <c r="AT171" i="25"/>
  <c r="AU171" i="25"/>
  <c r="AV171" i="25"/>
  <c r="AW171" i="25"/>
  <c r="AF172" i="25"/>
  <c r="AG172" i="25"/>
  <c r="AJ172" i="25"/>
  <c r="AK172" i="25"/>
  <c r="AL172" i="25"/>
  <c r="AM172" i="25"/>
  <c r="AN172" i="25"/>
  <c r="AO172" i="25"/>
  <c r="AP172" i="25"/>
  <c r="AQ172" i="25"/>
  <c r="AT172" i="25"/>
  <c r="AU172" i="25"/>
  <c r="AV172" i="25"/>
  <c r="AW172" i="25"/>
  <c r="AF173" i="25"/>
  <c r="AG173" i="25"/>
  <c r="AJ173" i="25"/>
  <c r="AK173" i="25"/>
  <c r="AL173" i="25"/>
  <c r="AM173" i="25"/>
  <c r="AN173" i="25"/>
  <c r="AO173" i="25"/>
  <c r="AP173" i="25"/>
  <c r="AQ173" i="25"/>
  <c r="AT173" i="25"/>
  <c r="AU173" i="25"/>
  <c r="AV173" i="25"/>
  <c r="AW173" i="25"/>
  <c r="AF174" i="25"/>
  <c r="AG174" i="25"/>
  <c r="AJ174" i="25"/>
  <c r="AK174" i="25"/>
  <c r="AL174" i="25"/>
  <c r="AM174" i="25"/>
  <c r="AN174" i="25"/>
  <c r="AO174" i="25"/>
  <c r="AP174" i="25"/>
  <c r="AQ174" i="25"/>
  <c r="AT174" i="25"/>
  <c r="AU174" i="25"/>
  <c r="AV174" i="25"/>
  <c r="AW174" i="25"/>
  <c r="AF175" i="25"/>
  <c r="AG175" i="25"/>
  <c r="AJ175" i="25"/>
  <c r="AK175" i="25"/>
  <c r="AL175" i="25"/>
  <c r="AM175" i="25"/>
  <c r="AN175" i="25"/>
  <c r="AO175" i="25"/>
  <c r="AP175" i="25"/>
  <c r="AQ175" i="25"/>
  <c r="AT175" i="25"/>
  <c r="AU175" i="25"/>
  <c r="AV175" i="25"/>
  <c r="AW175" i="25"/>
  <c r="AF176" i="25"/>
  <c r="AG176" i="25"/>
  <c r="AJ176" i="25"/>
  <c r="AK176" i="25"/>
  <c r="AL176" i="25"/>
  <c r="AM176" i="25"/>
  <c r="AN176" i="25"/>
  <c r="AO176" i="25"/>
  <c r="AP176" i="25"/>
  <c r="AQ176" i="25"/>
  <c r="AT176" i="25"/>
  <c r="AU176" i="25"/>
  <c r="AV176" i="25"/>
  <c r="AW176" i="25"/>
  <c r="AF177" i="25"/>
  <c r="AG177" i="25"/>
  <c r="AJ177" i="25"/>
  <c r="AK177" i="25"/>
  <c r="AL177" i="25"/>
  <c r="AM177" i="25"/>
  <c r="AN177" i="25"/>
  <c r="AO177" i="25"/>
  <c r="AP177" i="25"/>
  <c r="AQ177" i="25"/>
  <c r="AT177" i="25"/>
  <c r="AU177" i="25"/>
  <c r="AV177" i="25"/>
  <c r="AW177" i="25"/>
  <c r="AF178" i="25"/>
  <c r="AG178" i="25"/>
  <c r="AJ178" i="25"/>
  <c r="AK178" i="25"/>
  <c r="AL178" i="25"/>
  <c r="AM178" i="25"/>
  <c r="AN178" i="25"/>
  <c r="AO178" i="25"/>
  <c r="AP178" i="25"/>
  <c r="AQ178" i="25"/>
  <c r="AT178" i="25"/>
  <c r="AU178" i="25"/>
  <c r="AV178" i="25"/>
  <c r="AW178" i="25"/>
  <c r="AF179" i="25"/>
  <c r="AG179" i="25"/>
  <c r="AJ179" i="25"/>
  <c r="AK179" i="25"/>
  <c r="AL179" i="25"/>
  <c r="AM179" i="25"/>
  <c r="AN179" i="25"/>
  <c r="AO179" i="25"/>
  <c r="AP179" i="25"/>
  <c r="AQ179" i="25"/>
  <c r="AT179" i="25"/>
  <c r="AU179" i="25"/>
  <c r="AV179" i="25"/>
  <c r="AW179" i="25"/>
  <c r="AF180" i="25"/>
  <c r="AG180" i="25"/>
  <c r="AJ180" i="25"/>
  <c r="AK180" i="25"/>
  <c r="AL180" i="25"/>
  <c r="AM180" i="25"/>
  <c r="AN180" i="25"/>
  <c r="AO180" i="25"/>
  <c r="AP180" i="25"/>
  <c r="AQ180" i="25"/>
  <c r="AT180" i="25"/>
  <c r="AU180" i="25"/>
  <c r="AV180" i="25"/>
  <c r="AW180" i="25"/>
  <c r="AF181" i="25"/>
  <c r="AG181" i="25"/>
  <c r="AJ181" i="25"/>
  <c r="AK181" i="25"/>
  <c r="AL181" i="25"/>
  <c r="AM181" i="25"/>
  <c r="AN181" i="25"/>
  <c r="AO181" i="25"/>
  <c r="AP181" i="25"/>
  <c r="AQ181" i="25"/>
  <c r="AT181" i="25"/>
  <c r="AU181" i="25"/>
  <c r="AV181" i="25"/>
  <c r="AW181" i="25"/>
  <c r="AF182" i="25"/>
  <c r="AG182" i="25"/>
  <c r="AJ182" i="25"/>
  <c r="AK182" i="25"/>
  <c r="AL182" i="25"/>
  <c r="AM182" i="25"/>
  <c r="AN182" i="25"/>
  <c r="AO182" i="25"/>
  <c r="AP182" i="25"/>
  <c r="AQ182" i="25"/>
  <c r="AT182" i="25"/>
  <c r="AU182" i="25"/>
  <c r="AV182" i="25"/>
  <c r="AW182" i="25"/>
  <c r="AF183" i="25"/>
  <c r="AG183" i="25"/>
  <c r="AJ183" i="25"/>
  <c r="AK183" i="25"/>
  <c r="AL183" i="25"/>
  <c r="AM183" i="25"/>
  <c r="AN183" i="25"/>
  <c r="AO183" i="25"/>
  <c r="AP183" i="25"/>
  <c r="AQ183" i="25"/>
  <c r="AT183" i="25"/>
  <c r="AU183" i="25"/>
  <c r="AV183" i="25"/>
  <c r="AW183" i="25"/>
  <c r="AF184" i="25"/>
  <c r="AG184" i="25"/>
  <c r="AJ184" i="25"/>
  <c r="AK184" i="25"/>
  <c r="AL184" i="25"/>
  <c r="AM184" i="25"/>
  <c r="AN184" i="25"/>
  <c r="AO184" i="25"/>
  <c r="AP184" i="25"/>
  <c r="AQ184" i="25"/>
  <c r="AT184" i="25"/>
  <c r="AU184" i="25"/>
  <c r="AV184" i="25"/>
  <c r="AW184" i="25"/>
  <c r="AF185" i="25"/>
  <c r="AG185" i="25"/>
  <c r="AJ185" i="25"/>
  <c r="AK185" i="25"/>
  <c r="AL185" i="25"/>
  <c r="AM185" i="25"/>
  <c r="AN185" i="25"/>
  <c r="AO185" i="25"/>
  <c r="AP185" i="25"/>
  <c r="AQ185" i="25"/>
  <c r="AT185" i="25"/>
  <c r="AU185" i="25"/>
  <c r="AV185" i="25"/>
  <c r="AW185" i="25"/>
  <c r="AF186" i="25"/>
  <c r="AG186" i="25"/>
  <c r="AJ186" i="25"/>
  <c r="AK186" i="25"/>
  <c r="AL186" i="25"/>
  <c r="AM186" i="25"/>
  <c r="AN186" i="25"/>
  <c r="AO186" i="25"/>
  <c r="AP186" i="25"/>
  <c r="AQ186" i="25"/>
  <c r="AT186" i="25"/>
  <c r="AU186" i="25"/>
  <c r="AV186" i="25"/>
  <c r="AW186" i="25"/>
  <c r="AF187" i="25"/>
  <c r="AG187" i="25"/>
  <c r="AJ187" i="25"/>
  <c r="AK187" i="25"/>
  <c r="AL187" i="25"/>
  <c r="AM187" i="25"/>
  <c r="AN187" i="25"/>
  <c r="AO187" i="25"/>
  <c r="AP187" i="25"/>
  <c r="AQ187" i="25"/>
  <c r="AT187" i="25"/>
  <c r="AU187" i="25"/>
  <c r="AV187" i="25"/>
  <c r="AW187" i="25"/>
  <c r="AF188" i="25"/>
  <c r="AG188" i="25"/>
  <c r="AJ188" i="25"/>
  <c r="AK188" i="25"/>
  <c r="AL188" i="25"/>
  <c r="AM188" i="25"/>
  <c r="AN188" i="25"/>
  <c r="AO188" i="25"/>
  <c r="AP188" i="25"/>
  <c r="AQ188" i="25"/>
  <c r="AT188" i="25"/>
  <c r="AU188" i="25"/>
  <c r="AV188" i="25"/>
  <c r="AW188" i="25"/>
  <c r="AF189" i="25"/>
  <c r="AG189" i="25"/>
  <c r="AJ189" i="25"/>
  <c r="AK189" i="25"/>
  <c r="AL189" i="25"/>
  <c r="AM189" i="25"/>
  <c r="AN189" i="25"/>
  <c r="AO189" i="25"/>
  <c r="AP189" i="25"/>
  <c r="AQ189" i="25"/>
  <c r="AT189" i="25"/>
  <c r="AU189" i="25"/>
  <c r="AV189" i="25"/>
  <c r="AW189" i="25"/>
  <c r="AF190" i="25"/>
  <c r="AG190" i="25"/>
  <c r="AJ190" i="25"/>
  <c r="AK190" i="25"/>
  <c r="AL190" i="25"/>
  <c r="AM190" i="25"/>
  <c r="AN190" i="25"/>
  <c r="AO190" i="25"/>
  <c r="AP190" i="25"/>
  <c r="AQ190" i="25"/>
  <c r="AT190" i="25"/>
  <c r="AU190" i="25"/>
  <c r="AV190" i="25"/>
  <c r="AW190" i="25"/>
  <c r="AF191" i="25"/>
  <c r="AG191" i="25"/>
  <c r="AJ191" i="25"/>
  <c r="AK191" i="25"/>
  <c r="AL191" i="25"/>
  <c r="AM191" i="25"/>
  <c r="AN191" i="25"/>
  <c r="AO191" i="25"/>
  <c r="AP191" i="25"/>
  <c r="AQ191" i="25"/>
  <c r="AT191" i="25"/>
  <c r="AU191" i="25"/>
  <c r="AV191" i="25"/>
  <c r="AW191" i="25"/>
  <c r="AF192" i="25"/>
  <c r="AG192" i="25"/>
  <c r="AJ192" i="25"/>
  <c r="AK192" i="25"/>
  <c r="AL192" i="25"/>
  <c r="AM192" i="25"/>
  <c r="AN192" i="25"/>
  <c r="AO192" i="25"/>
  <c r="AP192" i="25"/>
  <c r="AQ192" i="25"/>
  <c r="AT192" i="25"/>
  <c r="AU192" i="25"/>
  <c r="AV192" i="25"/>
  <c r="AW192" i="25"/>
  <c r="AF193" i="25"/>
  <c r="AG193" i="25"/>
  <c r="AJ193" i="25"/>
  <c r="AK193" i="25"/>
  <c r="AL193" i="25"/>
  <c r="AM193" i="25"/>
  <c r="AN193" i="25"/>
  <c r="AO193" i="25"/>
  <c r="AP193" i="25"/>
  <c r="AQ193" i="25"/>
  <c r="AT193" i="25"/>
  <c r="AU193" i="25"/>
  <c r="AV193" i="25"/>
  <c r="AW193" i="25"/>
  <c r="AF194" i="25"/>
  <c r="AG194" i="25"/>
  <c r="AJ194" i="25"/>
  <c r="AK194" i="25"/>
  <c r="AL194" i="25"/>
  <c r="AM194" i="25"/>
  <c r="AN194" i="25"/>
  <c r="AO194" i="25"/>
  <c r="AP194" i="25"/>
  <c r="AQ194" i="25"/>
  <c r="AT194" i="25"/>
  <c r="AU194" i="25"/>
  <c r="AV194" i="25"/>
  <c r="AW194" i="25"/>
  <c r="AF195" i="25"/>
  <c r="AG195" i="25"/>
  <c r="AJ195" i="25"/>
  <c r="AK195" i="25"/>
  <c r="AL195" i="25"/>
  <c r="AM195" i="25"/>
  <c r="AN195" i="25"/>
  <c r="AO195" i="25"/>
  <c r="AP195" i="25"/>
  <c r="AQ195" i="25"/>
  <c r="AT195" i="25"/>
  <c r="AU195" i="25"/>
  <c r="AV195" i="25"/>
  <c r="AW195" i="25"/>
  <c r="AF196" i="25"/>
  <c r="AG196" i="25"/>
  <c r="AJ196" i="25"/>
  <c r="AK196" i="25"/>
  <c r="AL196" i="25"/>
  <c r="AM196" i="25"/>
  <c r="AN196" i="25"/>
  <c r="AO196" i="25"/>
  <c r="AP196" i="25"/>
  <c r="AQ196" i="25"/>
  <c r="AT196" i="25"/>
  <c r="AU196" i="25"/>
  <c r="AV196" i="25"/>
  <c r="AW196" i="25"/>
  <c r="AF197" i="25"/>
  <c r="AG197" i="25"/>
  <c r="AJ197" i="25"/>
  <c r="AK197" i="25"/>
  <c r="AL197" i="25"/>
  <c r="AM197" i="25"/>
  <c r="AN197" i="25"/>
  <c r="AO197" i="25"/>
  <c r="AP197" i="25"/>
  <c r="AQ197" i="25"/>
  <c r="AT197" i="25"/>
  <c r="AU197" i="25"/>
  <c r="AV197" i="25"/>
  <c r="AW197" i="25"/>
  <c r="AF198" i="25"/>
  <c r="AG198" i="25"/>
  <c r="AJ198" i="25"/>
  <c r="AK198" i="25"/>
  <c r="AL198" i="25"/>
  <c r="AM198" i="25"/>
  <c r="AN198" i="25"/>
  <c r="AO198" i="25"/>
  <c r="AP198" i="25"/>
  <c r="AQ198" i="25"/>
  <c r="AT198" i="25"/>
  <c r="AU198" i="25"/>
  <c r="AV198" i="25"/>
  <c r="AW198" i="25"/>
  <c r="AF199" i="25"/>
  <c r="AG199" i="25"/>
  <c r="AJ199" i="25"/>
  <c r="AK199" i="25"/>
  <c r="AL199" i="25"/>
  <c r="AM199" i="25"/>
  <c r="AN199" i="25"/>
  <c r="AO199" i="25"/>
  <c r="AP199" i="25"/>
  <c r="AQ199" i="25"/>
  <c r="AT199" i="25"/>
  <c r="AU199" i="25"/>
  <c r="AV199" i="25"/>
  <c r="AW199" i="25"/>
  <c r="AF200" i="25"/>
  <c r="AG200" i="25"/>
  <c r="AJ200" i="25"/>
  <c r="AK200" i="25"/>
  <c r="AL200" i="25"/>
  <c r="AM200" i="25"/>
  <c r="AN200" i="25"/>
  <c r="AO200" i="25"/>
  <c r="AP200" i="25"/>
  <c r="AQ200" i="25"/>
  <c r="AT200" i="25"/>
  <c r="AU200" i="25"/>
  <c r="AV200" i="25"/>
  <c r="AW200" i="25"/>
  <c r="AF201" i="25"/>
  <c r="AG201" i="25"/>
  <c r="AJ201" i="25"/>
  <c r="AK201" i="25"/>
  <c r="AL201" i="25"/>
  <c r="AM201" i="25"/>
  <c r="AN201" i="25"/>
  <c r="AO201" i="25"/>
  <c r="AP201" i="25"/>
  <c r="AQ201" i="25"/>
  <c r="AT201" i="25"/>
  <c r="AU201" i="25"/>
  <c r="AV201" i="25"/>
  <c r="AW201" i="25"/>
  <c r="AF202" i="25"/>
  <c r="AG202" i="25"/>
  <c r="AJ202" i="25"/>
  <c r="AK202" i="25"/>
  <c r="AR202" i="25" s="1"/>
  <c r="AS202" i="25" s="1"/>
  <c r="AL202" i="25"/>
  <c r="AM202" i="25"/>
  <c r="AN202" i="25"/>
  <c r="AO202" i="25"/>
  <c r="AP202" i="25"/>
  <c r="AQ202" i="25"/>
  <c r="AT202" i="25"/>
  <c r="AU202" i="25"/>
  <c r="AV202" i="25"/>
  <c r="AW202" i="25"/>
  <c r="AF203" i="25"/>
  <c r="AG203" i="25"/>
  <c r="AJ203" i="25"/>
  <c r="AK203" i="25"/>
  <c r="AL203" i="25"/>
  <c r="AM203" i="25"/>
  <c r="AN203" i="25"/>
  <c r="AO203" i="25"/>
  <c r="AP203" i="25"/>
  <c r="AQ203" i="25"/>
  <c r="AT203" i="25"/>
  <c r="AU203" i="25"/>
  <c r="AV203" i="25"/>
  <c r="AW203" i="25"/>
  <c r="AF204" i="25"/>
  <c r="AG204" i="25"/>
  <c r="AJ204" i="25"/>
  <c r="AK204" i="25"/>
  <c r="AL204" i="25"/>
  <c r="AM204" i="25"/>
  <c r="AN204" i="25"/>
  <c r="AO204" i="25"/>
  <c r="AP204" i="25"/>
  <c r="AQ204" i="25"/>
  <c r="AT204" i="25"/>
  <c r="AU204" i="25"/>
  <c r="AV204" i="25"/>
  <c r="AW204" i="25"/>
  <c r="AF205" i="25"/>
  <c r="AG205" i="25"/>
  <c r="AJ205" i="25"/>
  <c r="AR205" i="25" s="1"/>
  <c r="AS205" i="25" s="1"/>
  <c r="AK205" i="25"/>
  <c r="AL205" i="25"/>
  <c r="AM205" i="25"/>
  <c r="AN205" i="25"/>
  <c r="AO205" i="25"/>
  <c r="AP205" i="25"/>
  <c r="AQ205" i="25"/>
  <c r="AT205" i="25"/>
  <c r="AU205" i="25"/>
  <c r="AV205" i="25"/>
  <c r="AW205" i="25"/>
  <c r="AF206" i="25"/>
  <c r="AG206" i="25"/>
  <c r="AJ206" i="25"/>
  <c r="AK206" i="25"/>
  <c r="AL206" i="25"/>
  <c r="AM206" i="25"/>
  <c r="AN206" i="25"/>
  <c r="AO206" i="25"/>
  <c r="AP206" i="25"/>
  <c r="AQ206" i="25"/>
  <c r="AT206" i="25"/>
  <c r="AU206" i="25"/>
  <c r="AV206" i="25"/>
  <c r="AW206" i="25"/>
  <c r="AF207" i="25"/>
  <c r="AG207" i="25"/>
  <c r="AJ207" i="25"/>
  <c r="AK207" i="25"/>
  <c r="AL207" i="25"/>
  <c r="AM207" i="25"/>
  <c r="AN207" i="25"/>
  <c r="AR207" i="25" s="1"/>
  <c r="AS207" i="25" s="1"/>
  <c r="AO207" i="25"/>
  <c r="AP207" i="25"/>
  <c r="AQ207" i="25"/>
  <c r="AT207" i="25"/>
  <c r="AU207" i="25"/>
  <c r="AV207" i="25"/>
  <c r="AW207" i="25"/>
  <c r="AF208" i="25"/>
  <c r="AG208" i="25"/>
  <c r="AJ208" i="25"/>
  <c r="AK208" i="25"/>
  <c r="AL208" i="25"/>
  <c r="AM208" i="25"/>
  <c r="AN208" i="25"/>
  <c r="AO208" i="25"/>
  <c r="AP208" i="25"/>
  <c r="AQ208" i="25"/>
  <c r="AT208" i="25"/>
  <c r="AU208" i="25"/>
  <c r="AV208" i="25"/>
  <c r="AW208" i="25"/>
  <c r="AF209" i="25"/>
  <c r="AG209" i="25"/>
  <c r="AJ209" i="25"/>
  <c r="AK209" i="25"/>
  <c r="AL209" i="25"/>
  <c r="AM209" i="25"/>
  <c r="AR209" i="25" s="1"/>
  <c r="AS209" i="25" s="1"/>
  <c r="AN209" i="25"/>
  <c r="AO209" i="25"/>
  <c r="AP209" i="25"/>
  <c r="AQ209" i="25"/>
  <c r="AT209" i="25"/>
  <c r="AU209" i="25"/>
  <c r="AV209" i="25"/>
  <c r="AW209" i="25"/>
  <c r="AF210" i="25"/>
  <c r="AG210" i="25"/>
  <c r="AJ210" i="25"/>
  <c r="AK210" i="25"/>
  <c r="AL210" i="25"/>
  <c r="AM210" i="25"/>
  <c r="AN210" i="25"/>
  <c r="AO210" i="25"/>
  <c r="AP210" i="25"/>
  <c r="AQ210" i="25"/>
  <c r="AT210" i="25"/>
  <c r="AU210" i="25"/>
  <c r="AV210" i="25"/>
  <c r="AW210" i="25"/>
  <c r="AF211" i="25"/>
  <c r="AG211" i="25"/>
  <c r="AJ211" i="25"/>
  <c r="AR211" i="25" s="1"/>
  <c r="AS211" i="25" s="1"/>
  <c r="AK211" i="25"/>
  <c r="AL211" i="25"/>
  <c r="AM211" i="25"/>
  <c r="AN211" i="25"/>
  <c r="AO211" i="25"/>
  <c r="AP211" i="25"/>
  <c r="AQ211" i="25"/>
  <c r="AT211" i="25"/>
  <c r="AU211" i="25"/>
  <c r="AV211" i="25"/>
  <c r="AW211" i="25"/>
  <c r="AF212" i="25"/>
  <c r="AG212" i="25"/>
  <c r="AJ212" i="25"/>
  <c r="AK212" i="25"/>
  <c r="AL212" i="25"/>
  <c r="AM212" i="25"/>
  <c r="AN212" i="25"/>
  <c r="AO212" i="25"/>
  <c r="AP212" i="25"/>
  <c r="AQ212" i="25"/>
  <c r="AT212" i="25"/>
  <c r="AU212" i="25"/>
  <c r="AV212" i="25"/>
  <c r="AW212" i="25"/>
  <c r="AF213" i="25"/>
  <c r="AG213" i="25"/>
  <c r="AJ213" i="25"/>
  <c r="AK213" i="25"/>
  <c r="AL213" i="25"/>
  <c r="AM213" i="25"/>
  <c r="AN213" i="25"/>
  <c r="AO213" i="25"/>
  <c r="AP213" i="25"/>
  <c r="AQ213" i="25"/>
  <c r="AR213" i="25"/>
  <c r="AS213" i="25" s="1"/>
  <c r="AT213" i="25"/>
  <c r="AU213" i="25"/>
  <c r="AV213" i="25"/>
  <c r="AW213" i="25"/>
  <c r="AF214" i="25"/>
  <c r="AG214" i="25"/>
  <c r="AJ214" i="25"/>
  <c r="AK214" i="25"/>
  <c r="AL214" i="25"/>
  <c r="AM214" i="25"/>
  <c r="AN214" i="25"/>
  <c r="AO214" i="25"/>
  <c r="AP214" i="25"/>
  <c r="AQ214" i="25"/>
  <c r="AT214" i="25"/>
  <c r="AU214" i="25"/>
  <c r="AV214" i="25"/>
  <c r="AW214" i="25"/>
  <c r="AF215" i="25"/>
  <c r="AG215" i="25"/>
  <c r="AJ215" i="25"/>
  <c r="AK215" i="25"/>
  <c r="AL215" i="25"/>
  <c r="AM215" i="25"/>
  <c r="AN215" i="25"/>
  <c r="AO215" i="25"/>
  <c r="AP215" i="25"/>
  <c r="AQ215" i="25"/>
  <c r="AR215" i="25"/>
  <c r="AS215" i="25" s="1"/>
  <c r="AT215" i="25"/>
  <c r="AU215" i="25"/>
  <c r="AV215" i="25"/>
  <c r="AW215" i="25"/>
  <c r="AF216" i="25"/>
  <c r="AG216" i="25"/>
  <c r="AJ216" i="25"/>
  <c r="AK216" i="25"/>
  <c r="AL216" i="25"/>
  <c r="AM216" i="25"/>
  <c r="AN216" i="25"/>
  <c r="AO216" i="25"/>
  <c r="AP216" i="25"/>
  <c r="AQ216" i="25"/>
  <c r="AT216" i="25"/>
  <c r="AU216" i="25"/>
  <c r="AV216" i="25"/>
  <c r="AW216" i="25"/>
  <c r="AF217" i="25"/>
  <c r="AG217" i="25"/>
  <c r="AJ217" i="25"/>
  <c r="AK217" i="25"/>
  <c r="AL217" i="25"/>
  <c r="AM217" i="25"/>
  <c r="AN217" i="25"/>
  <c r="AO217" i="25"/>
  <c r="AP217" i="25"/>
  <c r="AQ217" i="25"/>
  <c r="AR217" i="25" s="1"/>
  <c r="AS217" i="25" s="1"/>
  <c r="AT217" i="25"/>
  <c r="AU217" i="25"/>
  <c r="AV217" i="25"/>
  <c r="AW217" i="25"/>
  <c r="AF218" i="25"/>
  <c r="AG218" i="25"/>
  <c r="AJ218" i="25"/>
  <c r="AK218" i="25"/>
  <c r="AL218" i="25"/>
  <c r="AM218" i="25"/>
  <c r="AN218" i="25"/>
  <c r="AO218" i="25"/>
  <c r="AP218" i="25"/>
  <c r="AQ218" i="25"/>
  <c r="AT218" i="25"/>
  <c r="AU218" i="25"/>
  <c r="AV218" i="25"/>
  <c r="AW218" i="25"/>
  <c r="AF219" i="25"/>
  <c r="AG219" i="25"/>
  <c r="AJ219" i="25"/>
  <c r="AK219" i="25"/>
  <c r="AL219" i="25"/>
  <c r="AM219" i="25"/>
  <c r="AN219" i="25"/>
  <c r="AO219" i="25"/>
  <c r="AP219" i="25"/>
  <c r="AQ219" i="25"/>
  <c r="AR219" i="25"/>
  <c r="AS219" i="25" s="1"/>
  <c r="AT219" i="25"/>
  <c r="AU219" i="25"/>
  <c r="AV219" i="25"/>
  <c r="AW219" i="25"/>
  <c r="AF220" i="25"/>
  <c r="AG220" i="25"/>
  <c r="AJ220" i="25"/>
  <c r="AK220" i="25"/>
  <c r="AL220" i="25"/>
  <c r="AM220" i="25"/>
  <c r="AN220" i="25"/>
  <c r="AO220" i="25"/>
  <c r="AP220" i="25"/>
  <c r="AQ220" i="25"/>
  <c r="AT220" i="25"/>
  <c r="AU220" i="25"/>
  <c r="AV220" i="25"/>
  <c r="AW220" i="25"/>
  <c r="AF221" i="25"/>
  <c r="AG221" i="25"/>
  <c r="AJ221" i="25"/>
  <c r="AK221" i="25"/>
  <c r="AL221" i="25"/>
  <c r="AM221" i="25"/>
  <c r="AN221" i="25"/>
  <c r="AO221" i="25"/>
  <c r="AP221" i="25"/>
  <c r="AQ221" i="25"/>
  <c r="AT221" i="25"/>
  <c r="AU221" i="25"/>
  <c r="AV221" i="25"/>
  <c r="AW221" i="25"/>
  <c r="AF222" i="25"/>
  <c r="AG222" i="25"/>
  <c r="AJ222" i="25"/>
  <c r="AK222" i="25"/>
  <c r="AL222" i="25"/>
  <c r="AM222" i="25"/>
  <c r="AN222" i="25"/>
  <c r="AO222" i="25"/>
  <c r="AP222" i="25"/>
  <c r="AQ222" i="25"/>
  <c r="AT222" i="25"/>
  <c r="AU222" i="25"/>
  <c r="AV222" i="25"/>
  <c r="AW222" i="25"/>
  <c r="AF223" i="25"/>
  <c r="AG223" i="25"/>
  <c r="AJ223" i="25"/>
  <c r="AK223" i="25"/>
  <c r="AL223" i="25"/>
  <c r="AM223" i="25"/>
  <c r="AN223" i="25"/>
  <c r="AO223" i="25"/>
  <c r="AP223" i="25"/>
  <c r="AQ223" i="25"/>
  <c r="AT223" i="25"/>
  <c r="AU223" i="25"/>
  <c r="AV223" i="25"/>
  <c r="AW223" i="25"/>
  <c r="AF224" i="25"/>
  <c r="AG224" i="25"/>
  <c r="AJ224" i="25"/>
  <c r="AK224" i="25"/>
  <c r="AL224" i="25"/>
  <c r="AM224" i="25"/>
  <c r="AN224" i="25"/>
  <c r="AO224" i="25"/>
  <c r="AP224" i="25"/>
  <c r="AQ224" i="25"/>
  <c r="AT224" i="25"/>
  <c r="AU224" i="25"/>
  <c r="AV224" i="25"/>
  <c r="AW224" i="25"/>
  <c r="AF225" i="25"/>
  <c r="AG225" i="25"/>
  <c r="AJ225" i="25"/>
  <c r="AK225" i="25"/>
  <c r="AL225" i="25"/>
  <c r="AM225" i="25"/>
  <c r="AN225" i="25"/>
  <c r="AO225" i="25"/>
  <c r="AP225" i="25"/>
  <c r="AQ225" i="25"/>
  <c r="AT225" i="25"/>
  <c r="AU225" i="25"/>
  <c r="AV225" i="25"/>
  <c r="AW225" i="25"/>
  <c r="AF226" i="25"/>
  <c r="AG226" i="25"/>
  <c r="AJ226" i="25"/>
  <c r="AK226" i="25"/>
  <c r="AL226" i="25"/>
  <c r="AM226" i="25"/>
  <c r="AN226" i="25"/>
  <c r="AO226" i="25"/>
  <c r="AP226" i="25"/>
  <c r="AQ226" i="25"/>
  <c r="AT226" i="25"/>
  <c r="AU226" i="25"/>
  <c r="AV226" i="25"/>
  <c r="AW226" i="25"/>
  <c r="AF227" i="25"/>
  <c r="AG227" i="25"/>
  <c r="AJ227" i="25"/>
  <c r="AK227" i="25"/>
  <c r="AL227" i="25"/>
  <c r="AM227" i="25"/>
  <c r="AN227" i="25"/>
  <c r="AO227" i="25"/>
  <c r="AP227" i="25"/>
  <c r="AQ227" i="25"/>
  <c r="AT227" i="25"/>
  <c r="AU227" i="25"/>
  <c r="AV227" i="25"/>
  <c r="AW227" i="25"/>
  <c r="AF228" i="25"/>
  <c r="AG228" i="25"/>
  <c r="AJ228" i="25"/>
  <c r="AK228" i="25"/>
  <c r="AL228" i="25"/>
  <c r="AM228" i="25"/>
  <c r="AN228" i="25"/>
  <c r="AO228" i="25"/>
  <c r="AP228" i="25"/>
  <c r="AQ228" i="25"/>
  <c r="AT228" i="25"/>
  <c r="AU228" i="25"/>
  <c r="AV228" i="25"/>
  <c r="AW228" i="25"/>
  <c r="AF229" i="25"/>
  <c r="AG229" i="25"/>
  <c r="AJ229" i="25"/>
  <c r="AK229" i="25"/>
  <c r="AL229" i="25"/>
  <c r="AM229" i="25"/>
  <c r="AN229" i="25"/>
  <c r="AO229" i="25"/>
  <c r="AP229" i="25"/>
  <c r="AQ229" i="25"/>
  <c r="AT229" i="25"/>
  <c r="AU229" i="25"/>
  <c r="AV229" i="25"/>
  <c r="AW229" i="25"/>
  <c r="AF230" i="25"/>
  <c r="AG230" i="25"/>
  <c r="AJ230" i="25"/>
  <c r="AK230" i="25"/>
  <c r="AL230" i="25"/>
  <c r="AM230" i="25"/>
  <c r="AN230" i="25"/>
  <c r="AO230" i="25"/>
  <c r="AP230" i="25"/>
  <c r="AQ230" i="25"/>
  <c r="AT230" i="25"/>
  <c r="AU230" i="25"/>
  <c r="AV230" i="25"/>
  <c r="AW230" i="25"/>
  <c r="AF231" i="25"/>
  <c r="AG231" i="25"/>
  <c r="AJ231" i="25"/>
  <c r="AK231" i="25"/>
  <c r="AL231" i="25"/>
  <c r="AM231" i="25"/>
  <c r="AN231" i="25"/>
  <c r="AO231" i="25"/>
  <c r="AP231" i="25"/>
  <c r="AQ231" i="25"/>
  <c r="AT231" i="25"/>
  <c r="AU231" i="25"/>
  <c r="AV231" i="25"/>
  <c r="AW231" i="25"/>
  <c r="AF232" i="25"/>
  <c r="AG232" i="25"/>
  <c r="AJ232" i="25"/>
  <c r="AK232" i="25"/>
  <c r="AR232" i="25" s="1"/>
  <c r="AS232" i="25" s="1"/>
  <c r="AL232" i="25"/>
  <c r="AM232" i="25"/>
  <c r="AN232" i="25"/>
  <c r="AO232" i="25"/>
  <c r="AP232" i="25"/>
  <c r="AQ232" i="25"/>
  <c r="AT232" i="25"/>
  <c r="AU232" i="25"/>
  <c r="AV232" i="25"/>
  <c r="AW232" i="25"/>
  <c r="AF233" i="25"/>
  <c r="AG233" i="25"/>
  <c r="AJ233" i="25"/>
  <c r="AK233" i="25"/>
  <c r="AL233" i="25"/>
  <c r="AM233" i="25"/>
  <c r="AN233" i="25"/>
  <c r="AO233" i="25"/>
  <c r="AP233" i="25"/>
  <c r="AQ233" i="25"/>
  <c r="AT233" i="25"/>
  <c r="AU233" i="25"/>
  <c r="AV233" i="25"/>
  <c r="AW233" i="25"/>
  <c r="AF234" i="25"/>
  <c r="AG234" i="25"/>
  <c r="AJ234" i="25"/>
  <c r="AK234" i="25"/>
  <c r="AL234" i="25"/>
  <c r="AM234" i="25"/>
  <c r="AN234" i="25"/>
  <c r="AO234" i="25"/>
  <c r="AP234" i="25"/>
  <c r="AQ234" i="25"/>
  <c r="AT234" i="25"/>
  <c r="AU234" i="25"/>
  <c r="AV234" i="25"/>
  <c r="AW234" i="25"/>
  <c r="AF235" i="25"/>
  <c r="AG235" i="25"/>
  <c r="AJ235" i="25"/>
  <c r="AK235" i="25"/>
  <c r="AL235" i="25"/>
  <c r="AM235" i="25"/>
  <c r="AN235" i="25"/>
  <c r="AO235" i="25"/>
  <c r="AP235" i="25"/>
  <c r="AQ235" i="25"/>
  <c r="AT235" i="25"/>
  <c r="AU235" i="25"/>
  <c r="AV235" i="25"/>
  <c r="AW235" i="25"/>
  <c r="AF236" i="25"/>
  <c r="AG236" i="25"/>
  <c r="AJ236" i="25"/>
  <c r="AK236" i="25"/>
  <c r="AL236" i="25"/>
  <c r="AM236" i="25"/>
  <c r="AN236" i="25"/>
  <c r="AO236" i="25"/>
  <c r="AP236" i="25"/>
  <c r="AQ236" i="25"/>
  <c r="AT236" i="25"/>
  <c r="AU236" i="25"/>
  <c r="AV236" i="25"/>
  <c r="AW236" i="25"/>
  <c r="AF237" i="25"/>
  <c r="AG237" i="25"/>
  <c r="AJ237" i="25"/>
  <c r="AR237" i="25" s="1"/>
  <c r="AS237" i="25" s="1"/>
  <c r="AK237" i="25"/>
  <c r="AL237" i="25"/>
  <c r="AM237" i="25"/>
  <c r="AN237" i="25"/>
  <c r="AO237" i="25"/>
  <c r="AP237" i="25"/>
  <c r="AQ237" i="25"/>
  <c r="AT237" i="25"/>
  <c r="AU237" i="25"/>
  <c r="AV237" i="25"/>
  <c r="AW237" i="25"/>
  <c r="AF238" i="25"/>
  <c r="AG238" i="25"/>
  <c r="AJ238" i="25"/>
  <c r="AK238" i="25"/>
  <c r="AL238" i="25"/>
  <c r="AM238" i="25"/>
  <c r="AN238" i="25"/>
  <c r="AO238" i="25"/>
  <c r="AP238" i="25"/>
  <c r="AQ238" i="25"/>
  <c r="AT238" i="25"/>
  <c r="AU238" i="25"/>
  <c r="AV238" i="25"/>
  <c r="AW238" i="25"/>
  <c r="AF239" i="25"/>
  <c r="AG239" i="25"/>
  <c r="AJ239" i="25"/>
  <c r="AK239" i="25"/>
  <c r="AL239" i="25"/>
  <c r="AM239" i="25"/>
  <c r="AN239" i="25"/>
  <c r="AO239" i="25"/>
  <c r="AR239" i="25" s="1"/>
  <c r="AS239" i="25" s="1"/>
  <c r="AP239" i="25"/>
  <c r="AQ239" i="25"/>
  <c r="AT239" i="25"/>
  <c r="AU239" i="25"/>
  <c r="AV239" i="25"/>
  <c r="AW239" i="25"/>
  <c r="AF240" i="25"/>
  <c r="AG240" i="25"/>
  <c r="AJ240" i="25"/>
  <c r="AK240" i="25"/>
  <c r="AL240" i="25"/>
  <c r="AM240" i="25"/>
  <c r="AN240" i="25"/>
  <c r="AO240" i="25"/>
  <c r="AP240" i="25"/>
  <c r="AQ240" i="25"/>
  <c r="AT240" i="25"/>
  <c r="AU240" i="25"/>
  <c r="AV240" i="25"/>
  <c r="AW240" i="25"/>
  <c r="AF241" i="25"/>
  <c r="AG241" i="25"/>
  <c r="AJ241" i="25"/>
  <c r="AK241" i="25"/>
  <c r="AL241" i="25"/>
  <c r="AM241" i="25"/>
  <c r="AR241" i="25" s="1"/>
  <c r="AS241" i="25" s="1"/>
  <c r="AN241" i="25"/>
  <c r="AO241" i="25"/>
  <c r="AP241" i="25"/>
  <c r="AQ241" i="25"/>
  <c r="AT241" i="25"/>
  <c r="AU241" i="25"/>
  <c r="AV241" i="25"/>
  <c r="AW241" i="25"/>
  <c r="AF242" i="25"/>
  <c r="AG242" i="25"/>
  <c r="AJ242" i="25"/>
  <c r="AK242" i="25"/>
  <c r="AL242" i="25"/>
  <c r="AM242" i="25"/>
  <c r="AN242" i="25"/>
  <c r="AO242" i="25"/>
  <c r="AP242" i="25"/>
  <c r="AQ242" i="25"/>
  <c r="AT242" i="25"/>
  <c r="AU242" i="25"/>
  <c r="AV242" i="25"/>
  <c r="AW242" i="25"/>
  <c r="AF243" i="25"/>
  <c r="AG243" i="25"/>
  <c r="AJ243" i="25"/>
  <c r="AK243" i="25"/>
  <c r="AL243" i="25"/>
  <c r="AM243" i="25"/>
  <c r="AN243" i="25"/>
  <c r="AO243" i="25"/>
  <c r="AP243" i="25"/>
  <c r="AQ243" i="25"/>
  <c r="AT243" i="25"/>
  <c r="AU243" i="25"/>
  <c r="AV243" i="25"/>
  <c r="AW243" i="25"/>
  <c r="AF244" i="25"/>
  <c r="AG244" i="25"/>
  <c r="AJ244" i="25"/>
  <c r="AK244" i="25"/>
  <c r="AL244" i="25"/>
  <c r="AM244" i="25"/>
  <c r="AN244" i="25"/>
  <c r="AO244" i="25"/>
  <c r="AP244" i="25"/>
  <c r="AQ244" i="25"/>
  <c r="AT244" i="25"/>
  <c r="AU244" i="25"/>
  <c r="AV244" i="25"/>
  <c r="AW244" i="25"/>
  <c r="AF245" i="25"/>
  <c r="AG245" i="25"/>
  <c r="AJ245" i="25"/>
  <c r="AK245" i="25"/>
  <c r="AL245" i="25"/>
  <c r="AM245" i="25"/>
  <c r="AN245" i="25"/>
  <c r="AO245" i="25"/>
  <c r="AP245" i="25"/>
  <c r="AQ245" i="25"/>
  <c r="AR245" i="25"/>
  <c r="AS245" i="25" s="1"/>
  <c r="AT245" i="25"/>
  <c r="AU245" i="25"/>
  <c r="AV245" i="25"/>
  <c r="AW245" i="25"/>
  <c r="AF246" i="25"/>
  <c r="AG246" i="25"/>
  <c r="AJ246" i="25"/>
  <c r="AK246" i="25"/>
  <c r="AL246" i="25"/>
  <c r="AM246" i="25"/>
  <c r="AN246" i="25"/>
  <c r="AO246" i="25"/>
  <c r="AP246" i="25"/>
  <c r="AQ246" i="25"/>
  <c r="AT246" i="25"/>
  <c r="AU246" i="25"/>
  <c r="AV246" i="25"/>
  <c r="AW246" i="25"/>
  <c r="AF247" i="25"/>
  <c r="AG247" i="25"/>
  <c r="AJ247" i="25"/>
  <c r="AK247" i="25"/>
  <c r="AL247" i="25"/>
  <c r="AM247" i="25"/>
  <c r="AN247" i="25"/>
  <c r="AO247" i="25"/>
  <c r="AP247" i="25"/>
  <c r="AQ247" i="25"/>
  <c r="AT247" i="25"/>
  <c r="AU247" i="25"/>
  <c r="AV247" i="25"/>
  <c r="AW247" i="25"/>
  <c r="AF248" i="25"/>
  <c r="AG248" i="25"/>
  <c r="AJ248" i="25"/>
  <c r="AK248" i="25"/>
  <c r="AL248" i="25"/>
  <c r="AM248" i="25"/>
  <c r="AN248" i="25"/>
  <c r="AO248" i="25"/>
  <c r="AP248" i="25"/>
  <c r="AQ248" i="25"/>
  <c r="AT248" i="25"/>
  <c r="AU248" i="25"/>
  <c r="AV248" i="25"/>
  <c r="AW248" i="25"/>
  <c r="AF249" i="25"/>
  <c r="AG249" i="25"/>
  <c r="AJ249" i="25"/>
  <c r="AK249" i="25"/>
  <c r="AL249" i="25"/>
  <c r="AM249" i="25"/>
  <c r="AN249" i="25"/>
  <c r="AO249" i="25"/>
  <c r="AP249" i="25"/>
  <c r="AQ249" i="25"/>
  <c r="AT249" i="25"/>
  <c r="AU249" i="25"/>
  <c r="AV249" i="25"/>
  <c r="AW249" i="25"/>
  <c r="AF250" i="25"/>
  <c r="AG250" i="25"/>
  <c r="AJ250" i="25"/>
  <c r="AK250" i="25"/>
  <c r="AL250" i="25"/>
  <c r="AM250" i="25"/>
  <c r="AN250" i="25"/>
  <c r="AO250" i="25"/>
  <c r="AP250" i="25"/>
  <c r="AQ250" i="25"/>
  <c r="AT250" i="25"/>
  <c r="AU250" i="25"/>
  <c r="AV250" i="25"/>
  <c r="AW250" i="25"/>
  <c r="AF251" i="25"/>
  <c r="AG251" i="25"/>
  <c r="AJ251" i="25"/>
  <c r="AK251" i="25"/>
  <c r="AL251" i="25"/>
  <c r="AM251" i="25"/>
  <c r="AN251" i="25"/>
  <c r="AO251" i="25"/>
  <c r="AP251" i="25"/>
  <c r="AQ251" i="25"/>
  <c r="AT251" i="25"/>
  <c r="AU251" i="25"/>
  <c r="AV251" i="25"/>
  <c r="AW251" i="25"/>
  <c r="AF252" i="25"/>
  <c r="AG252" i="25"/>
  <c r="AJ252" i="25"/>
  <c r="AK252" i="25"/>
  <c r="AL252" i="25"/>
  <c r="AM252" i="25"/>
  <c r="AN252" i="25"/>
  <c r="AO252" i="25"/>
  <c r="AP252" i="25"/>
  <c r="AQ252" i="25"/>
  <c r="AT252" i="25"/>
  <c r="AU252" i="25"/>
  <c r="AV252" i="25"/>
  <c r="AW252" i="25"/>
  <c r="AF253" i="25"/>
  <c r="AG253" i="25"/>
  <c r="AJ253" i="25"/>
  <c r="AK253" i="25"/>
  <c r="AL253" i="25"/>
  <c r="AM253" i="25"/>
  <c r="AN253" i="25"/>
  <c r="AO253" i="25"/>
  <c r="AP253" i="25"/>
  <c r="AQ253" i="25"/>
  <c r="AT253" i="25"/>
  <c r="AU253" i="25"/>
  <c r="AV253" i="25"/>
  <c r="AW253" i="25"/>
  <c r="AF254" i="25"/>
  <c r="AG254" i="25"/>
  <c r="AJ254" i="25"/>
  <c r="AK254" i="25"/>
  <c r="AL254" i="25"/>
  <c r="AM254" i="25"/>
  <c r="AN254" i="25"/>
  <c r="AO254" i="25"/>
  <c r="AP254" i="25"/>
  <c r="AQ254" i="25"/>
  <c r="AT254" i="25"/>
  <c r="AU254" i="25"/>
  <c r="AV254" i="25"/>
  <c r="AW254" i="25"/>
  <c r="AF255" i="25"/>
  <c r="AG255" i="25"/>
  <c r="AJ255" i="25"/>
  <c r="AK255" i="25"/>
  <c r="AL255" i="25"/>
  <c r="AM255" i="25"/>
  <c r="AN255" i="25"/>
  <c r="AO255" i="25"/>
  <c r="AP255" i="25"/>
  <c r="AQ255" i="25"/>
  <c r="AT255" i="25"/>
  <c r="AU255" i="25"/>
  <c r="AV255" i="25"/>
  <c r="AW255" i="25"/>
  <c r="AF256" i="25"/>
  <c r="AG256" i="25"/>
  <c r="AJ256" i="25"/>
  <c r="AK256" i="25"/>
  <c r="AL256" i="25"/>
  <c r="AM256" i="25"/>
  <c r="AN256" i="25"/>
  <c r="AO256" i="25"/>
  <c r="AP256" i="25"/>
  <c r="AQ256" i="25"/>
  <c r="AT256" i="25"/>
  <c r="AU256" i="25"/>
  <c r="AV256" i="25"/>
  <c r="AW256" i="25"/>
  <c r="AF257" i="25"/>
  <c r="AG257" i="25"/>
  <c r="AJ257" i="25"/>
  <c r="AK257" i="25"/>
  <c r="AL257" i="25"/>
  <c r="AM257" i="25"/>
  <c r="AN257" i="25"/>
  <c r="AO257" i="25"/>
  <c r="AP257" i="25"/>
  <c r="AQ257" i="25"/>
  <c r="AT257" i="25"/>
  <c r="AU257" i="25"/>
  <c r="AV257" i="25"/>
  <c r="AW257" i="25"/>
  <c r="AF258" i="25"/>
  <c r="AG258" i="25"/>
  <c r="AJ258" i="25"/>
  <c r="AK258" i="25"/>
  <c r="AL258" i="25"/>
  <c r="AM258" i="25"/>
  <c r="AN258" i="25"/>
  <c r="AO258" i="25"/>
  <c r="AP258" i="25"/>
  <c r="AQ258" i="25"/>
  <c r="AT258" i="25"/>
  <c r="AU258" i="25"/>
  <c r="AV258" i="25"/>
  <c r="AW258" i="25"/>
  <c r="AF259" i="25"/>
  <c r="AG259" i="25"/>
  <c r="AJ259" i="25"/>
  <c r="AK259" i="25"/>
  <c r="AL259" i="25"/>
  <c r="AM259" i="25"/>
  <c r="AN259" i="25"/>
  <c r="AO259" i="25"/>
  <c r="AP259" i="25"/>
  <c r="AQ259" i="25"/>
  <c r="AT259" i="25"/>
  <c r="AU259" i="25"/>
  <c r="AV259" i="25"/>
  <c r="AW259" i="25"/>
  <c r="AF260" i="25"/>
  <c r="AG260" i="25"/>
  <c r="AJ260" i="25"/>
  <c r="AK260" i="25"/>
  <c r="AL260" i="25"/>
  <c r="AM260" i="25"/>
  <c r="AN260" i="25"/>
  <c r="AO260" i="25"/>
  <c r="AP260" i="25"/>
  <c r="AQ260" i="25"/>
  <c r="AT260" i="25"/>
  <c r="AU260" i="25"/>
  <c r="AV260" i="25"/>
  <c r="AW260" i="25"/>
  <c r="AF261" i="25"/>
  <c r="AG261" i="25"/>
  <c r="AJ261" i="25"/>
  <c r="AK261" i="25"/>
  <c r="AL261" i="25"/>
  <c r="AM261" i="25"/>
  <c r="AN261" i="25"/>
  <c r="AO261" i="25"/>
  <c r="AP261" i="25"/>
  <c r="AQ261" i="25"/>
  <c r="AT261" i="25"/>
  <c r="AU261" i="25"/>
  <c r="AV261" i="25"/>
  <c r="AW261" i="25"/>
  <c r="AF262" i="25"/>
  <c r="AG262" i="25"/>
  <c r="AJ262" i="25"/>
  <c r="AK262" i="25"/>
  <c r="AL262" i="25"/>
  <c r="AM262" i="25"/>
  <c r="AN262" i="25"/>
  <c r="AO262" i="25"/>
  <c r="AP262" i="25"/>
  <c r="AQ262" i="25"/>
  <c r="AT262" i="25"/>
  <c r="AU262" i="25"/>
  <c r="AV262" i="25"/>
  <c r="AW262" i="25"/>
  <c r="AF263" i="25"/>
  <c r="AG263" i="25"/>
  <c r="AJ263" i="25"/>
  <c r="AK263" i="25"/>
  <c r="AL263" i="25"/>
  <c r="AM263" i="25"/>
  <c r="AN263" i="25"/>
  <c r="AO263" i="25"/>
  <c r="AP263" i="25"/>
  <c r="AQ263" i="25"/>
  <c r="AT263" i="25"/>
  <c r="AU263" i="25"/>
  <c r="AV263" i="25"/>
  <c r="AW263" i="25"/>
  <c r="AF264" i="25"/>
  <c r="AG264" i="25"/>
  <c r="AJ264" i="25"/>
  <c r="AK264" i="25"/>
  <c r="AL264" i="25"/>
  <c r="AM264" i="25"/>
  <c r="AN264" i="25"/>
  <c r="AO264" i="25"/>
  <c r="AP264" i="25"/>
  <c r="AQ264" i="25"/>
  <c r="AT264" i="25"/>
  <c r="AU264" i="25"/>
  <c r="AV264" i="25"/>
  <c r="AW264" i="25"/>
  <c r="AF265" i="25"/>
  <c r="AG265" i="25"/>
  <c r="AJ265" i="25"/>
  <c r="AK265" i="25"/>
  <c r="AL265" i="25"/>
  <c r="AM265" i="25"/>
  <c r="AN265" i="25"/>
  <c r="AO265" i="25"/>
  <c r="AP265" i="25"/>
  <c r="AQ265" i="25"/>
  <c r="AT265" i="25"/>
  <c r="AU265" i="25"/>
  <c r="AV265" i="25"/>
  <c r="AW265" i="25"/>
  <c r="AF266" i="25"/>
  <c r="AG266" i="25"/>
  <c r="AJ266" i="25"/>
  <c r="AK266" i="25"/>
  <c r="AL266" i="25"/>
  <c r="AM266" i="25"/>
  <c r="AN266" i="25"/>
  <c r="AO266" i="25"/>
  <c r="AP266" i="25"/>
  <c r="AQ266" i="25"/>
  <c r="AT266" i="25"/>
  <c r="AU266" i="25"/>
  <c r="AV266" i="25"/>
  <c r="AW266" i="25"/>
  <c r="AF267" i="25"/>
  <c r="AG267" i="25"/>
  <c r="AJ267" i="25"/>
  <c r="AK267" i="25"/>
  <c r="AL267" i="25"/>
  <c r="AM267" i="25"/>
  <c r="AN267" i="25"/>
  <c r="AO267" i="25"/>
  <c r="AP267" i="25"/>
  <c r="AQ267" i="25"/>
  <c r="AT267" i="25"/>
  <c r="AU267" i="25"/>
  <c r="AV267" i="25"/>
  <c r="AW267" i="25"/>
  <c r="AF268" i="25"/>
  <c r="AG268" i="25"/>
  <c r="AJ268" i="25"/>
  <c r="AK268" i="25"/>
  <c r="AL268" i="25"/>
  <c r="AM268" i="25"/>
  <c r="AN268" i="25"/>
  <c r="AO268" i="25"/>
  <c r="AP268" i="25"/>
  <c r="AQ268" i="25"/>
  <c r="AT268" i="25"/>
  <c r="AU268" i="25"/>
  <c r="AV268" i="25"/>
  <c r="AW268" i="25"/>
  <c r="AF269" i="25"/>
  <c r="AG269" i="25"/>
  <c r="AJ269" i="25"/>
  <c r="AR269" i="25" s="1"/>
  <c r="AS269" i="25" s="1"/>
  <c r="AK269" i="25"/>
  <c r="AL269" i="25"/>
  <c r="AM269" i="25"/>
  <c r="AN269" i="25"/>
  <c r="AO269" i="25"/>
  <c r="AP269" i="25"/>
  <c r="AQ269" i="25"/>
  <c r="AT269" i="25"/>
  <c r="AU269" i="25"/>
  <c r="AV269" i="25"/>
  <c r="AW269" i="25"/>
  <c r="AF270" i="25"/>
  <c r="AG270" i="25"/>
  <c r="AJ270" i="25"/>
  <c r="AK270" i="25"/>
  <c r="AL270" i="25"/>
  <c r="AM270" i="25"/>
  <c r="AN270" i="25"/>
  <c r="AO270" i="25"/>
  <c r="AP270" i="25"/>
  <c r="AQ270" i="25"/>
  <c r="AT270" i="25"/>
  <c r="AU270" i="25"/>
  <c r="AV270" i="25"/>
  <c r="AW270" i="25"/>
  <c r="AF271" i="25"/>
  <c r="AG271" i="25"/>
  <c r="AJ271" i="25"/>
  <c r="AK271" i="25"/>
  <c r="AL271" i="25"/>
  <c r="AM271" i="25"/>
  <c r="AN271" i="25"/>
  <c r="AO271" i="25"/>
  <c r="AP271" i="25"/>
  <c r="AQ271" i="25"/>
  <c r="AT271" i="25"/>
  <c r="AU271" i="25"/>
  <c r="AV271" i="25"/>
  <c r="AW271" i="25"/>
  <c r="AF272" i="25"/>
  <c r="AG272" i="25"/>
  <c r="AJ272" i="25"/>
  <c r="AK272" i="25"/>
  <c r="AL272" i="25"/>
  <c r="AM272" i="25"/>
  <c r="AN272" i="25"/>
  <c r="AO272" i="25"/>
  <c r="AP272" i="25"/>
  <c r="AQ272" i="25"/>
  <c r="AT272" i="25"/>
  <c r="AU272" i="25"/>
  <c r="AV272" i="25"/>
  <c r="AW272" i="25"/>
  <c r="AF273" i="25"/>
  <c r="AG273" i="25"/>
  <c r="AJ273" i="25"/>
  <c r="AK273" i="25"/>
  <c r="AL273" i="25"/>
  <c r="AM273" i="25"/>
  <c r="AN273" i="25"/>
  <c r="AO273" i="25"/>
  <c r="AP273" i="25"/>
  <c r="AQ273" i="25"/>
  <c r="AT273" i="25"/>
  <c r="AU273" i="25"/>
  <c r="AV273" i="25"/>
  <c r="AW273" i="25"/>
  <c r="AF274" i="25"/>
  <c r="AG274" i="25"/>
  <c r="AJ274" i="25"/>
  <c r="AK274" i="25"/>
  <c r="AL274" i="25"/>
  <c r="AM274" i="25"/>
  <c r="AN274" i="25"/>
  <c r="AO274" i="25"/>
  <c r="AP274" i="25"/>
  <c r="AQ274" i="25"/>
  <c r="AT274" i="25"/>
  <c r="AU274" i="25"/>
  <c r="AV274" i="25"/>
  <c r="AW274" i="25"/>
  <c r="AF275" i="25"/>
  <c r="AG275" i="25"/>
  <c r="AJ275" i="25"/>
  <c r="AK275" i="25"/>
  <c r="AL275" i="25"/>
  <c r="AM275" i="25"/>
  <c r="AN275" i="25"/>
  <c r="AO275" i="25"/>
  <c r="AP275" i="25"/>
  <c r="AQ275" i="25"/>
  <c r="AT275" i="25"/>
  <c r="AU275" i="25"/>
  <c r="AV275" i="25"/>
  <c r="AW275" i="25"/>
  <c r="AF276" i="25"/>
  <c r="AG276" i="25"/>
  <c r="AJ276" i="25"/>
  <c r="AK276" i="25"/>
  <c r="AL276" i="25"/>
  <c r="AM276" i="25"/>
  <c r="AN276" i="25"/>
  <c r="AO276" i="25"/>
  <c r="AP276" i="25"/>
  <c r="AQ276" i="25"/>
  <c r="AT276" i="25"/>
  <c r="AU276" i="25"/>
  <c r="AV276" i="25"/>
  <c r="AW276" i="25"/>
  <c r="AF277" i="25"/>
  <c r="AG277" i="25"/>
  <c r="AJ277" i="25"/>
  <c r="AK277" i="25"/>
  <c r="AL277" i="25"/>
  <c r="AM277" i="25"/>
  <c r="AN277" i="25"/>
  <c r="AO277" i="25"/>
  <c r="AP277" i="25"/>
  <c r="AQ277" i="25"/>
  <c r="AT277" i="25"/>
  <c r="AU277" i="25"/>
  <c r="AV277" i="25"/>
  <c r="AW277" i="25"/>
  <c r="AF278" i="25"/>
  <c r="AG278" i="25"/>
  <c r="AJ278" i="25"/>
  <c r="AK278" i="25"/>
  <c r="AL278" i="25"/>
  <c r="AM278" i="25"/>
  <c r="AN278" i="25"/>
  <c r="AO278" i="25"/>
  <c r="AP278" i="25"/>
  <c r="AQ278" i="25"/>
  <c r="AT278" i="25"/>
  <c r="AU278" i="25"/>
  <c r="AV278" i="25"/>
  <c r="AW278" i="25"/>
  <c r="AF279" i="25"/>
  <c r="AG279" i="25"/>
  <c r="AJ279" i="25"/>
  <c r="AK279" i="25"/>
  <c r="AL279" i="25"/>
  <c r="AM279" i="25"/>
  <c r="AN279" i="25"/>
  <c r="AO279" i="25"/>
  <c r="AP279" i="25"/>
  <c r="AQ279" i="25"/>
  <c r="AT279" i="25"/>
  <c r="AU279" i="25"/>
  <c r="AV279" i="25"/>
  <c r="AW279" i="25"/>
  <c r="AF280" i="25"/>
  <c r="AG280" i="25"/>
  <c r="AJ280" i="25"/>
  <c r="AK280" i="25"/>
  <c r="AL280" i="25"/>
  <c r="AM280" i="25"/>
  <c r="AN280" i="25"/>
  <c r="AO280" i="25"/>
  <c r="AP280" i="25"/>
  <c r="AQ280" i="25"/>
  <c r="AT280" i="25"/>
  <c r="AU280" i="25"/>
  <c r="AV280" i="25"/>
  <c r="AW280" i="25"/>
  <c r="AF281" i="25"/>
  <c r="AG281" i="25"/>
  <c r="AJ281" i="25"/>
  <c r="AK281" i="25"/>
  <c r="AL281" i="25"/>
  <c r="AM281" i="25"/>
  <c r="AN281" i="25"/>
  <c r="AO281" i="25"/>
  <c r="AP281" i="25"/>
  <c r="AQ281" i="25"/>
  <c r="AT281" i="25"/>
  <c r="AU281" i="25"/>
  <c r="AV281" i="25"/>
  <c r="AW281" i="25"/>
  <c r="AF282" i="25"/>
  <c r="AG282" i="25"/>
  <c r="AJ282" i="25"/>
  <c r="AK282" i="25"/>
  <c r="AL282" i="25"/>
  <c r="AM282" i="25"/>
  <c r="AN282" i="25"/>
  <c r="AO282" i="25"/>
  <c r="AP282" i="25"/>
  <c r="AQ282" i="25"/>
  <c r="AT282" i="25"/>
  <c r="AU282" i="25"/>
  <c r="AV282" i="25"/>
  <c r="AW282" i="25"/>
  <c r="AF283" i="25"/>
  <c r="AG283" i="25"/>
  <c r="AJ283" i="25"/>
  <c r="AK283" i="25"/>
  <c r="AL283" i="25"/>
  <c r="AM283" i="25"/>
  <c r="AN283" i="25"/>
  <c r="AO283" i="25"/>
  <c r="AP283" i="25"/>
  <c r="AQ283" i="25"/>
  <c r="AT283" i="25"/>
  <c r="AU283" i="25"/>
  <c r="AV283" i="25"/>
  <c r="AW283" i="25"/>
  <c r="AF284" i="25"/>
  <c r="AG284" i="25"/>
  <c r="AJ284" i="25"/>
  <c r="AK284" i="25"/>
  <c r="AL284" i="25"/>
  <c r="AM284" i="25"/>
  <c r="AN284" i="25"/>
  <c r="AO284" i="25"/>
  <c r="AP284" i="25"/>
  <c r="AQ284" i="25"/>
  <c r="AT284" i="25"/>
  <c r="AU284" i="25"/>
  <c r="AV284" i="25"/>
  <c r="AW284" i="25"/>
  <c r="AF285" i="25"/>
  <c r="AG285" i="25"/>
  <c r="AJ285" i="25"/>
  <c r="AK285" i="25"/>
  <c r="AL285" i="25"/>
  <c r="AM285" i="25"/>
  <c r="AN285" i="25"/>
  <c r="AO285" i="25"/>
  <c r="AP285" i="25"/>
  <c r="AQ285" i="25"/>
  <c r="AT285" i="25"/>
  <c r="AU285" i="25"/>
  <c r="AV285" i="25"/>
  <c r="AW285" i="25"/>
  <c r="AF286" i="25"/>
  <c r="AG286" i="25"/>
  <c r="AJ286" i="25"/>
  <c r="AK286" i="25"/>
  <c r="AL286" i="25"/>
  <c r="AM286" i="25"/>
  <c r="AN286" i="25"/>
  <c r="AO286" i="25"/>
  <c r="AP286" i="25"/>
  <c r="AQ286" i="25"/>
  <c r="AT286" i="25"/>
  <c r="AU286" i="25"/>
  <c r="AV286" i="25"/>
  <c r="AW286" i="25"/>
  <c r="AF287" i="25"/>
  <c r="AG287" i="25"/>
  <c r="AJ287" i="25"/>
  <c r="AK287" i="25"/>
  <c r="AL287" i="25"/>
  <c r="AM287" i="25"/>
  <c r="AN287" i="25"/>
  <c r="AO287" i="25"/>
  <c r="AP287" i="25"/>
  <c r="AQ287" i="25"/>
  <c r="AT287" i="25"/>
  <c r="AU287" i="25"/>
  <c r="AV287" i="25"/>
  <c r="AW287" i="25"/>
  <c r="AF288" i="25"/>
  <c r="AG288" i="25"/>
  <c r="AJ288" i="25"/>
  <c r="AK288" i="25"/>
  <c r="AL288" i="25"/>
  <c r="AM288" i="25"/>
  <c r="AN288" i="25"/>
  <c r="AO288" i="25"/>
  <c r="AP288" i="25"/>
  <c r="AQ288" i="25"/>
  <c r="AT288" i="25"/>
  <c r="AU288" i="25"/>
  <c r="AV288" i="25"/>
  <c r="AW288" i="25"/>
  <c r="AF289" i="25"/>
  <c r="AG289" i="25"/>
  <c r="AJ289" i="25"/>
  <c r="AK289" i="25"/>
  <c r="AL289" i="25"/>
  <c r="AM289" i="25"/>
  <c r="AN289" i="25"/>
  <c r="AO289" i="25"/>
  <c r="AP289" i="25"/>
  <c r="AQ289" i="25"/>
  <c r="AT289" i="25"/>
  <c r="AU289" i="25"/>
  <c r="AV289" i="25"/>
  <c r="AW289" i="25"/>
  <c r="AF290" i="25"/>
  <c r="AG290" i="25"/>
  <c r="AJ290" i="25"/>
  <c r="AK290" i="25"/>
  <c r="AL290" i="25"/>
  <c r="AM290" i="25"/>
  <c r="AN290" i="25"/>
  <c r="AO290" i="25"/>
  <c r="AP290" i="25"/>
  <c r="AQ290" i="25"/>
  <c r="AT290" i="25"/>
  <c r="AU290" i="25"/>
  <c r="AV290" i="25"/>
  <c r="AW290" i="25"/>
  <c r="AF291" i="25"/>
  <c r="AG291" i="25"/>
  <c r="AJ291" i="25"/>
  <c r="AK291" i="25"/>
  <c r="AL291" i="25"/>
  <c r="AM291" i="25"/>
  <c r="AN291" i="25"/>
  <c r="AO291" i="25"/>
  <c r="AP291" i="25"/>
  <c r="AQ291" i="25"/>
  <c r="AT291" i="25"/>
  <c r="AU291" i="25"/>
  <c r="AV291" i="25"/>
  <c r="AW291" i="25"/>
  <c r="AF292" i="25"/>
  <c r="AG292" i="25"/>
  <c r="AJ292" i="25"/>
  <c r="AK292" i="25"/>
  <c r="AL292" i="25"/>
  <c r="AM292" i="25"/>
  <c r="AN292" i="25"/>
  <c r="AO292" i="25"/>
  <c r="AP292" i="25"/>
  <c r="AQ292" i="25"/>
  <c r="AT292" i="25"/>
  <c r="AU292" i="25"/>
  <c r="AV292" i="25"/>
  <c r="AW292" i="25"/>
  <c r="AF293" i="25"/>
  <c r="AG293" i="25"/>
  <c r="AJ293" i="25"/>
  <c r="AK293" i="25"/>
  <c r="AL293" i="25"/>
  <c r="AM293" i="25"/>
  <c r="AN293" i="25"/>
  <c r="AO293" i="25"/>
  <c r="AP293" i="25"/>
  <c r="AQ293" i="25"/>
  <c r="AT293" i="25"/>
  <c r="AU293" i="25"/>
  <c r="AV293" i="25"/>
  <c r="AW293" i="25"/>
  <c r="AF294" i="25"/>
  <c r="AG294" i="25"/>
  <c r="AJ294" i="25"/>
  <c r="AK294" i="25"/>
  <c r="AL294" i="25"/>
  <c r="AM294" i="25"/>
  <c r="AN294" i="25"/>
  <c r="AO294" i="25"/>
  <c r="AP294" i="25"/>
  <c r="AQ294" i="25"/>
  <c r="AT294" i="25"/>
  <c r="AU294" i="25"/>
  <c r="AV294" i="25"/>
  <c r="AW294" i="25"/>
  <c r="AF295" i="25"/>
  <c r="AG295" i="25"/>
  <c r="AJ295" i="25"/>
  <c r="AK295" i="25"/>
  <c r="AL295" i="25"/>
  <c r="AM295" i="25"/>
  <c r="AN295" i="25"/>
  <c r="AO295" i="25"/>
  <c r="AP295" i="25"/>
  <c r="AQ295" i="25"/>
  <c r="AT295" i="25"/>
  <c r="AU295" i="25"/>
  <c r="AV295" i="25"/>
  <c r="AW295" i="25"/>
  <c r="AF296" i="25"/>
  <c r="AG296" i="25"/>
  <c r="AJ296" i="25"/>
  <c r="AK296" i="25"/>
  <c r="AL296" i="25"/>
  <c r="AM296" i="25"/>
  <c r="AN296" i="25"/>
  <c r="AO296" i="25"/>
  <c r="AP296" i="25"/>
  <c r="AQ296" i="25"/>
  <c r="AT296" i="25"/>
  <c r="AU296" i="25"/>
  <c r="AV296" i="25"/>
  <c r="AW296" i="25"/>
  <c r="AF297" i="25"/>
  <c r="AG297" i="25"/>
  <c r="AJ297" i="25"/>
  <c r="AK297" i="25"/>
  <c r="AL297" i="25"/>
  <c r="AM297" i="25"/>
  <c r="AN297" i="25"/>
  <c r="AO297" i="25"/>
  <c r="AP297" i="25"/>
  <c r="AQ297" i="25"/>
  <c r="AT297" i="25"/>
  <c r="AU297" i="25"/>
  <c r="AV297" i="25"/>
  <c r="AW297" i="25"/>
  <c r="AF298" i="25"/>
  <c r="AG298" i="25"/>
  <c r="AJ298" i="25"/>
  <c r="AK298" i="25"/>
  <c r="AL298" i="25"/>
  <c r="AM298" i="25"/>
  <c r="AN298" i="25"/>
  <c r="AO298" i="25"/>
  <c r="AP298" i="25"/>
  <c r="AQ298" i="25"/>
  <c r="AT298" i="25"/>
  <c r="AU298" i="25"/>
  <c r="AV298" i="25"/>
  <c r="AW298" i="25"/>
  <c r="AF299" i="25"/>
  <c r="AG299" i="25"/>
  <c r="AJ299" i="25"/>
  <c r="AK299" i="25"/>
  <c r="AL299" i="25"/>
  <c r="AM299" i="25"/>
  <c r="AN299" i="25"/>
  <c r="AO299" i="25"/>
  <c r="AP299" i="25"/>
  <c r="AQ299" i="25"/>
  <c r="AT299" i="25"/>
  <c r="AU299" i="25"/>
  <c r="AV299" i="25"/>
  <c r="AW299" i="25"/>
  <c r="AF300" i="25"/>
  <c r="AG300" i="25"/>
  <c r="AJ300" i="25"/>
  <c r="AK300" i="25"/>
  <c r="AL300" i="25"/>
  <c r="AM300" i="25"/>
  <c r="AN300" i="25"/>
  <c r="AO300" i="25"/>
  <c r="AP300" i="25"/>
  <c r="AQ300" i="25"/>
  <c r="AT300" i="25"/>
  <c r="AU300" i="25"/>
  <c r="AV300" i="25"/>
  <c r="AW300" i="25"/>
  <c r="AF301" i="25"/>
  <c r="AG301" i="25"/>
  <c r="AJ301" i="25"/>
  <c r="AK301" i="25"/>
  <c r="AL301" i="25"/>
  <c r="AM301" i="25"/>
  <c r="AN301" i="25"/>
  <c r="AO301" i="25"/>
  <c r="AP301" i="25"/>
  <c r="AQ301" i="25"/>
  <c r="AT301" i="25"/>
  <c r="AU301" i="25"/>
  <c r="AV301" i="25"/>
  <c r="AW301" i="25"/>
  <c r="AF302" i="25"/>
  <c r="AG302" i="25"/>
  <c r="AJ302" i="25"/>
  <c r="AK302" i="25"/>
  <c r="AL302" i="25"/>
  <c r="AM302" i="25"/>
  <c r="AN302" i="25"/>
  <c r="AO302" i="25"/>
  <c r="AP302" i="25"/>
  <c r="AQ302" i="25"/>
  <c r="AT302" i="25"/>
  <c r="AU302" i="25"/>
  <c r="AV302" i="25"/>
  <c r="AW302" i="25"/>
  <c r="AF303" i="25"/>
  <c r="AG303" i="25"/>
  <c r="AJ303" i="25"/>
  <c r="AK303" i="25"/>
  <c r="AL303" i="25"/>
  <c r="AM303" i="25"/>
  <c r="AN303" i="25"/>
  <c r="AO303" i="25"/>
  <c r="AP303" i="25"/>
  <c r="AQ303" i="25"/>
  <c r="AT303" i="25"/>
  <c r="AU303" i="25"/>
  <c r="AV303" i="25"/>
  <c r="AW303" i="25"/>
  <c r="AF304" i="25"/>
  <c r="AG304" i="25"/>
  <c r="AJ304" i="25"/>
  <c r="AK304" i="25"/>
  <c r="AL304" i="25"/>
  <c r="AM304" i="25"/>
  <c r="AN304" i="25"/>
  <c r="AO304" i="25"/>
  <c r="AP304" i="25"/>
  <c r="AQ304" i="25"/>
  <c r="AT304" i="25"/>
  <c r="AU304" i="25"/>
  <c r="AV304" i="25"/>
  <c r="AW304" i="25"/>
  <c r="AF305" i="25"/>
  <c r="AG305" i="25"/>
  <c r="AJ305" i="25"/>
  <c r="AK305" i="25"/>
  <c r="AL305" i="25"/>
  <c r="AM305" i="25"/>
  <c r="AN305" i="25"/>
  <c r="AO305" i="25"/>
  <c r="AP305" i="25"/>
  <c r="AQ305" i="25"/>
  <c r="AT305" i="25"/>
  <c r="AU305" i="25"/>
  <c r="AV305" i="25"/>
  <c r="AW305" i="25"/>
  <c r="AF306" i="25"/>
  <c r="AG306" i="25"/>
  <c r="AJ306" i="25"/>
  <c r="AK306" i="25"/>
  <c r="AL306" i="25"/>
  <c r="AM306" i="25"/>
  <c r="AN306" i="25"/>
  <c r="AO306" i="25"/>
  <c r="AP306" i="25"/>
  <c r="AQ306" i="25"/>
  <c r="AT306" i="25"/>
  <c r="AU306" i="25"/>
  <c r="AV306" i="25"/>
  <c r="AW306" i="25"/>
  <c r="AF307" i="25"/>
  <c r="AG307" i="25"/>
  <c r="AJ307" i="25"/>
  <c r="AK307" i="25"/>
  <c r="AL307" i="25"/>
  <c r="AM307" i="25"/>
  <c r="AN307" i="25"/>
  <c r="AO307" i="25"/>
  <c r="AP307" i="25"/>
  <c r="AQ307" i="25"/>
  <c r="AT307" i="25"/>
  <c r="AU307" i="25"/>
  <c r="AV307" i="25"/>
  <c r="AW307" i="25"/>
  <c r="AF308" i="25"/>
  <c r="AG308" i="25"/>
  <c r="AJ308" i="25"/>
  <c r="AK308" i="25"/>
  <c r="AL308" i="25"/>
  <c r="AM308" i="25"/>
  <c r="AN308" i="25"/>
  <c r="AO308" i="25"/>
  <c r="AP308" i="25"/>
  <c r="AQ308" i="25"/>
  <c r="AT308" i="25"/>
  <c r="AU308" i="25"/>
  <c r="AV308" i="25"/>
  <c r="AW308" i="25"/>
  <c r="AF309" i="25"/>
  <c r="AG309" i="25"/>
  <c r="AJ309" i="25"/>
  <c r="AK309" i="25"/>
  <c r="AL309" i="25"/>
  <c r="AM309" i="25"/>
  <c r="AN309" i="25"/>
  <c r="AO309" i="25"/>
  <c r="AP309" i="25"/>
  <c r="AQ309" i="25"/>
  <c r="AT309" i="25"/>
  <c r="AU309" i="25"/>
  <c r="AV309" i="25"/>
  <c r="AW309" i="25"/>
  <c r="AF310" i="25"/>
  <c r="AG310" i="25"/>
  <c r="AJ310" i="25"/>
  <c r="AK310" i="25"/>
  <c r="AL310" i="25"/>
  <c r="AM310" i="25"/>
  <c r="AN310" i="25"/>
  <c r="AO310" i="25"/>
  <c r="AP310" i="25"/>
  <c r="AQ310" i="25"/>
  <c r="AT310" i="25"/>
  <c r="AU310" i="25"/>
  <c r="AV310" i="25"/>
  <c r="AW310" i="25"/>
  <c r="AF311" i="25"/>
  <c r="AG311" i="25"/>
  <c r="AJ311" i="25"/>
  <c r="AK311" i="25"/>
  <c r="AL311" i="25"/>
  <c r="AM311" i="25"/>
  <c r="AN311" i="25"/>
  <c r="AO311" i="25"/>
  <c r="AP311" i="25"/>
  <c r="AQ311" i="25"/>
  <c r="AT311" i="25"/>
  <c r="AU311" i="25"/>
  <c r="AV311" i="25"/>
  <c r="AW311" i="25"/>
  <c r="AF312" i="25"/>
  <c r="AG312" i="25"/>
  <c r="AJ312" i="25"/>
  <c r="AK312" i="25"/>
  <c r="AL312" i="25"/>
  <c r="AM312" i="25"/>
  <c r="AN312" i="25"/>
  <c r="AO312" i="25"/>
  <c r="AP312" i="25"/>
  <c r="AQ312" i="25"/>
  <c r="AT312" i="25"/>
  <c r="AU312" i="25"/>
  <c r="AV312" i="25"/>
  <c r="AW312" i="25"/>
  <c r="AF313" i="25"/>
  <c r="AG313" i="25"/>
  <c r="AJ313" i="25"/>
  <c r="AK313" i="25"/>
  <c r="AL313" i="25"/>
  <c r="AM313" i="25"/>
  <c r="AN313" i="25"/>
  <c r="AO313" i="25"/>
  <c r="AP313" i="25"/>
  <c r="AQ313" i="25"/>
  <c r="AT313" i="25"/>
  <c r="AU313" i="25"/>
  <c r="AV313" i="25"/>
  <c r="AW313" i="25"/>
  <c r="AF314" i="25"/>
  <c r="AG314" i="25"/>
  <c r="AJ314" i="25"/>
  <c r="AK314" i="25"/>
  <c r="AL314" i="25"/>
  <c r="AM314" i="25"/>
  <c r="AN314" i="25"/>
  <c r="AO314" i="25"/>
  <c r="AP314" i="25"/>
  <c r="AQ314" i="25"/>
  <c r="AT314" i="25"/>
  <c r="AU314" i="25"/>
  <c r="AV314" i="25"/>
  <c r="AW314" i="25"/>
  <c r="AF315" i="25"/>
  <c r="AG315" i="25"/>
  <c r="AJ315" i="25"/>
  <c r="AK315" i="25"/>
  <c r="AL315" i="25"/>
  <c r="AM315" i="25"/>
  <c r="AN315" i="25"/>
  <c r="AO315" i="25"/>
  <c r="AP315" i="25"/>
  <c r="AQ315" i="25"/>
  <c r="AT315" i="25"/>
  <c r="AU315" i="25"/>
  <c r="AV315" i="25"/>
  <c r="AW315" i="25"/>
  <c r="AF316" i="25"/>
  <c r="AG316" i="25"/>
  <c r="AJ316" i="25"/>
  <c r="AK316" i="25"/>
  <c r="AL316" i="25"/>
  <c r="AM316" i="25"/>
  <c r="AN316" i="25"/>
  <c r="AO316" i="25"/>
  <c r="AP316" i="25"/>
  <c r="AQ316" i="25"/>
  <c r="AT316" i="25"/>
  <c r="AU316" i="25"/>
  <c r="AV316" i="25"/>
  <c r="AW316" i="25"/>
  <c r="AF317" i="25"/>
  <c r="AG317" i="25"/>
  <c r="AJ317" i="25"/>
  <c r="AK317" i="25"/>
  <c r="AL317" i="25"/>
  <c r="AM317" i="25"/>
  <c r="AN317" i="25"/>
  <c r="AO317" i="25"/>
  <c r="AP317" i="25"/>
  <c r="AQ317" i="25"/>
  <c r="AT317" i="25"/>
  <c r="AU317" i="25"/>
  <c r="AV317" i="25"/>
  <c r="AW317" i="25"/>
  <c r="AF318" i="25"/>
  <c r="AG318" i="25"/>
  <c r="AJ318" i="25"/>
  <c r="AK318" i="25"/>
  <c r="AL318" i="25"/>
  <c r="AM318" i="25"/>
  <c r="AN318" i="25"/>
  <c r="AO318" i="25"/>
  <c r="AP318" i="25"/>
  <c r="AQ318" i="25"/>
  <c r="AT318" i="25"/>
  <c r="AU318" i="25"/>
  <c r="AV318" i="25"/>
  <c r="AW318" i="25"/>
  <c r="AF319" i="25"/>
  <c r="AG319" i="25"/>
  <c r="AJ319" i="25"/>
  <c r="AK319" i="25"/>
  <c r="AL319" i="25"/>
  <c r="AM319" i="25"/>
  <c r="AN319" i="25"/>
  <c r="AO319" i="25"/>
  <c r="AP319" i="25"/>
  <c r="AQ319" i="25"/>
  <c r="AT319" i="25"/>
  <c r="AU319" i="25"/>
  <c r="AV319" i="25"/>
  <c r="AW319" i="25"/>
  <c r="AF320" i="25"/>
  <c r="AG320" i="25"/>
  <c r="AJ320" i="25"/>
  <c r="AK320" i="25"/>
  <c r="AL320" i="25"/>
  <c r="AM320" i="25"/>
  <c r="AN320" i="25"/>
  <c r="AO320" i="25"/>
  <c r="AP320" i="25"/>
  <c r="AQ320" i="25"/>
  <c r="AT320" i="25"/>
  <c r="AU320" i="25"/>
  <c r="AV320" i="25"/>
  <c r="AW320" i="25"/>
  <c r="AF321" i="25"/>
  <c r="AG321" i="25"/>
  <c r="AJ321" i="25"/>
  <c r="AK321" i="25"/>
  <c r="AL321" i="25"/>
  <c r="AM321" i="25"/>
  <c r="AN321" i="25"/>
  <c r="AO321" i="25"/>
  <c r="AP321" i="25"/>
  <c r="AQ321" i="25"/>
  <c r="AT321" i="25"/>
  <c r="AU321" i="25"/>
  <c r="AV321" i="25"/>
  <c r="AW321" i="25"/>
  <c r="AF322" i="25"/>
  <c r="AG322" i="25"/>
  <c r="AJ322" i="25"/>
  <c r="AK322" i="25"/>
  <c r="AL322" i="25"/>
  <c r="AM322" i="25"/>
  <c r="AN322" i="25"/>
  <c r="AO322" i="25"/>
  <c r="AP322" i="25"/>
  <c r="AQ322" i="25"/>
  <c r="AT322" i="25"/>
  <c r="AU322" i="25"/>
  <c r="AV322" i="25"/>
  <c r="AW322" i="25"/>
  <c r="AF323" i="25"/>
  <c r="AG323" i="25"/>
  <c r="AJ323" i="25"/>
  <c r="AK323" i="25"/>
  <c r="AL323" i="25"/>
  <c r="AM323" i="25"/>
  <c r="AN323" i="25"/>
  <c r="AO323" i="25"/>
  <c r="AP323" i="25"/>
  <c r="AQ323" i="25"/>
  <c r="AT323" i="25"/>
  <c r="AU323" i="25"/>
  <c r="AV323" i="25"/>
  <c r="AW323" i="25"/>
  <c r="AF324" i="25"/>
  <c r="AG324" i="25"/>
  <c r="AJ324" i="25"/>
  <c r="AK324" i="25"/>
  <c r="AL324" i="25"/>
  <c r="AM324" i="25"/>
  <c r="AN324" i="25"/>
  <c r="AO324" i="25"/>
  <c r="AP324" i="25"/>
  <c r="AQ324" i="25"/>
  <c r="AT324" i="25"/>
  <c r="AU324" i="25"/>
  <c r="AV324" i="25"/>
  <c r="AW324" i="25"/>
  <c r="AF325" i="25"/>
  <c r="AG325" i="25"/>
  <c r="AJ325" i="25"/>
  <c r="AK325" i="25"/>
  <c r="AL325" i="25"/>
  <c r="AM325" i="25"/>
  <c r="AN325" i="25"/>
  <c r="AO325" i="25"/>
  <c r="AP325" i="25"/>
  <c r="AQ325" i="25"/>
  <c r="AT325" i="25"/>
  <c r="AU325" i="25"/>
  <c r="AV325" i="25"/>
  <c r="AW325" i="25"/>
  <c r="AF326" i="25"/>
  <c r="AG326" i="25"/>
  <c r="AJ326" i="25"/>
  <c r="AK326" i="25"/>
  <c r="AL326" i="25"/>
  <c r="AM326" i="25"/>
  <c r="AN326" i="25"/>
  <c r="AO326" i="25"/>
  <c r="AP326" i="25"/>
  <c r="AQ326" i="25"/>
  <c r="AT326" i="25"/>
  <c r="AU326" i="25"/>
  <c r="AV326" i="25"/>
  <c r="AW326" i="25"/>
  <c r="AF327" i="25"/>
  <c r="AG327" i="25"/>
  <c r="AJ327" i="25"/>
  <c r="AK327" i="25"/>
  <c r="AL327" i="25"/>
  <c r="AM327" i="25"/>
  <c r="AN327" i="25"/>
  <c r="AO327" i="25"/>
  <c r="AP327" i="25"/>
  <c r="AQ327" i="25"/>
  <c r="AT327" i="25"/>
  <c r="AU327" i="25"/>
  <c r="AV327" i="25"/>
  <c r="AW327" i="25"/>
  <c r="AF328" i="25"/>
  <c r="AG328" i="25"/>
  <c r="AJ328" i="25"/>
  <c r="AK328" i="25"/>
  <c r="AL328" i="25"/>
  <c r="AM328" i="25"/>
  <c r="AN328" i="25"/>
  <c r="AO328" i="25"/>
  <c r="AP328" i="25"/>
  <c r="AQ328" i="25"/>
  <c r="AT328" i="25"/>
  <c r="AU328" i="25"/>
  <c r="AV328" i="25"/>
  <c r="AW328" i="25"/>
  <c r="AF329" i="25"/>
  <c r="AG329" i="25"/>
  <c r="AJ329" i="25"/>
  <c r="AK329" i="25"/>
  <c r="AL329" i="25"/>
  <c r="AM329" i="25"/>
  <c r="AN329" i="25"/>
  <c r="AO329" i="25"/>
  <c r="AP329" i="25"/>
  <c r="AQ329" i="25"/>
  <c r="AT329" i="25"/>
  <c r="AU329" i="25"/>
  <c r="AV329" i="25"/>
  <c r="AW329" i="25"/>
  <c r="AF330" i="25"/>
  <c r="AG330" i="25"/>
  <c r="AJ330" i="25"/>
  <c r="AK330" i="25"/>
  <c r="AL330" i="25"/>
  <c r="AM330" i="25"/>
  <c r="AN330" i="25"/>
  <c r="AO330" i="25"/>
  <c r="AP330" i="25"/>
  <c r="AQ330" i="25"/>
  <c r="AT330" i="25"/>
  <c r="AU330" i="25"/>
  <c r="AV330" i="25"/>
  <c r="AW330" i="25"/>
  <c r="AF331" i="25"/>
  <c r="AG331" i="25"/>
  <c r="AJ331" i="25"/>
  <c r="AK331" i="25"/>
  <c r="AL331" i="25"/>
  <c r="AM331" i="25"/>
  <c r="AN331" i="25"/>
  <c r="AO331" i="25"/>
  <c r="AP331" i="25"/>
  <c r="AQ331" i="25"/>
  <c r="AT331" i="25"/>
  <c r="AU331" i="25"/>
  <c r="AV331" i="25"/>
  <c r="AW331" i="25"/>
  <c r="AF332" i="25"/>
  <c r="AG332" i="25"/>
  <c r="AJ332" i="25"/>
  <c r="AK332" i="25"/>
  <c r="AL332" i="25"/>
  <c r="AM332" i="25"/>
  <c r="AN332" i="25"/>
  <c r="AO332" i="25"/>
  <c r="AP332" i="25"/>
  <c r="AQ332" i="25"/>
  <c r="AT332" i="25"/>
  <c r="AU332" i="25"/>
  <c r="AV332" i="25"/>
  <c r="AW332" i="25"/>
  <c r="AF333" i="25"/>
  <c r="AG333" i="25"/>
  <c r="AJ333" i="25"/>
  <c r="AK333" i="25"/>
  <c r="AL333" i="25"/>
  <c r="AM333" i="25"/>
  <c r="AN333" i="25"/>
  <c r="AO333" i="25"/>
  <c r="AP333" i="25"/>
  <c r="AQ333" i="25"/>
  <c r="AT333" i="25"/>
  <c r="AU333" i="25"/>
  <c r="AV333" i="25"/>
  <c r="AW333" i="25"/>
  <c r="AF334" i="25"/>
  <c r="AG334" i="25"/>
  <c r="AJ334" i="25"/>
  <c r="AK334" i="25"/>
  <c r="AL334" i="25"/>
  <c r="AM334" i="25"/>
  <c r="AN334" i="25"/>
  <c r="AO334" i="25"/>
  <c r="AP334" i="25"/>
  <c r="AQ334" i="25"/>
  <c r="AT334" i="25"/>
  <c r="AU334" i="25"/>
  <c r="AV334" i="25"/>
  <c r="AW334" i="25"/>
  <c r="AF335" i="25"/>
  <c r="AG335" i="25"/>
  <c r="AJ335" i="25"/>
  <c r="AK335" i="25"/>
  <c r="AL335" i="25"/>
  <c r="AM335" i="25"/>
  <c r="AN335" i="25"/>
  <c r="AO335" i="25"/>
  <c r="AP335" i="25"/>
  <c r="AQ335" i="25"/>
  <c r="AT335" i="25"/>
  <c r="AU335" i="25"/>
  <c r="AV335" i="25"/>
  <c r="AW335" i="25"/>
  <c r="AF336" i="25"/>
  <c r="AG336" i="25"/>
  <c r="AJ336" i="25"/>
  <c r="AK336" i="25"/>
  <c r="AL336" i="25"/>
  <c r="AM336" i="25"/>
  <c r="AN336" i="25"/>
  <c r="AO336" i="25"/>
  <c r="AP336" i="25"/>
  <c r="AQ336" i="25"/>
  <c r="AT336" i="25"/>
  <c r="AU336" i="25"/>
  <c r="AV336" i="25"/>
  <c r="AW336" i="25"/>
  <c r="AF337" i="25"/>
  <c r="AG337" i="25"/>
  <c r="AJ337" i="25"/>
  <c r="AK337" i="25"/>
  <c r="AL337" i="25"/>
  <c r="AM337" i="25"/>
  <c r="AN337" i="25"/>
  <c r="AO337" i="25"/>
  <c r="AP337" i="25"/>
  <c r="AQ337" i="25"/>
  <c r="AT337" i="25"/>
  <c r="AU337" i="25"/>
  <c r="AV337" i="25"/>
  <c r="AW337" i="25"/>
  <c r="AF338" i="25"/>
  <c r="AG338" i="25"/>
  <c r="AJ338" i="25"/>
  <c r="AK338" i="25"/>
  <c r="AR338" i="25" s="1"/>
  <c r="AS338" i="25" s="1"/>
  <c r="AL338" i="25"/>
  <c r="AM338" i="25"/>
  <c r="AN338" i="25"/>
  <c r="AO338" i="25"/>
  <c r="AP338" i="25"/>
  <c r="AQ338" i="25"/>
  <c r="AT338" i="25"/>
  <c r="AU338" i="25"/>
  <c r="AV338" i="25"/>
  <c r="AW338" i="25"/>
  <c r="AF339" i="25"/>
  <c r="AG339" i="25"/>
  <c r="AJ339" i="25"/>
  <c r="AK339" i="25"/>
  <c r="AR339" i="25" s="1"/>
  <c r="AS339" i="25" s="1"/>
  <c r="AL339" i="25"/>
  <c r="AM339" i="25"/>
  <c r="AN339" i="25"/>
  <c r="AO339" i="25"/>
  <c r="AP339" i="25"/>
  <c r="AQ339" i="25"/>
  <c r="AT339" i="25"/>
  <c r="AU339" i="25"/>
  <c r="AV339" i="25"/>
  <c r="AW339" i="25"/>
  <c r="AF340" i="25"/>
  <c r="AG340" i="25"/>
  <c r="AJ340" i="25"/>
  <c r="AK340" i="25"/>
  <c r="AR340" i="25" s="1"/>
  <c r="AS340" i="25" s="1"/>
  <c r="AL340" i="25"/>
  <c r="AM340" i="25"/>
  <c r="AN340" i="25"/>
  <c r="AO340" i="25"/>
  <c r="AP340" i="25"/>
  <c r="AQ340" i="25"/>
  <c r="AT340" i="25"/>
  <c r="AU340" i="25"/>
  <c r="AV340" i="25"/>
  <c r="AW340" i="25"/>
  <c r="AF341" i="25"/>
  <c r="AG341" i="25"/>
  <c r="AJ341" i="25"/>
  <c r="AK341" i="25"/>
  <c r="AR341" i="25" s="1"/>
  <c r="AS341" i="25" s="1"/>
  <c r="AL341" i="25"/>
  <c r="AM341" i="25"/>
  <c r="AN341" i="25"/>
  <c r="AO341" i="25"/>
  <c r="AP341" i="25"/>
  <c r="AQ341" i="25"/>
  <c r="AT341" i="25"/>
  <c r="AU341" i="25"/>
  <c r="AV341" i="25"/>
  <c r="AW341" i="25"/>
  <c r="AF342" i="25"/>
  <c r="AG342" i="25"/>
  <c r="AJ342" i="25"/>
  <c r="AK342" i="25"/>
  <c r="AR342" i="25" s="1"/>
  <c r="AS342" i="25" s="1"/>
  <c r="AL342" i="25"/>
  <c r="AM342" i="25"/>
  <c r="AN342" i="25"/>
  <c r="AO342" i="25"/>
  <c r="AP342" i="25"/>
  <c r="AQ342" i="25"/>
  <c r="AT342" i="25"/>
  <c r="AU342" i="25"/>
  <c r="AV342" i="25"/>
  <c r="AW342" i="25"/>
  <c r="AF343" i="25"/>
  <c r="AG343" i="25"/>
  <c r="AJ343" i="25"/>
  <c r="AK343" i="25"/>
  <c r="AR343" i="25" s="1"/>
  <c r="AS343" i="25" s="1"/>
  <c r="AL343" i="25"/>
  <c r="AM343" i="25"/>
  <c r="AN343" i="25"/>
  <c r="AO343" i="25"/>
  <c r="AP343" i="25"/>
  <c r="AQ343" i="25"/>
  <c r="AT343" i="25"/>
  <c r="AU343" i="25"/>
  <c r="AV343" i="25"/>
  <c r="AW343" i="25"/>
  <c r="AF344" i="25"/>
  <c r="AG344" i="25"/>
  <c r="AJ344" i="25"/>
  <c r="AK344" i="25"/>
  <c r="AR344" i="25" s="1"/>
  <c r="AS344" i="25" s="1"/>
  <c r="AL344" i="25"/>
  <c r="AM344" i="25"/>
  <c r="AN344" i="25"/>
  <c r="AO344" i="25"/>
  <c r="AP344" i="25"/>
  <c r="AQ344" i="25"/>
  <c r="AT344" i="25"/>
  <c r="AU344" i="25"/>
  <c r="AV344" i="25"/>
  <c r="AW344" i="25"/>
  <c r="AF345" i="25"/>
  <c r="AG345" i="25"/>
  <c r="AJ345" i="25"/>
  <c r="AK345" i="25"/>
  <c r="AR345" i="25" s="1"/>
  <c r="AS345" i="25" s="1"/>
  <c r="AL345" i="25"/>
  <c r="AM345" i="25"/>
  <c r="AN345" i="25"/>
  <c r="AO345" i="25"/>
  <c r="AP345" i="25"/>
  <c r="AQ345" i="25"/>
  <c r="AT345" i="25"/>
  <c r="AU345" i="25"/>
  <c r="AV345" i="25"/>
  <c r="AW345" i="25"/>
  <c r="AF346" i="25"/>
  <c r="AG346" i="25"/>
  <c r="AJ346" i="25"/>
  <c r="AK346" i="25"/>
  <c r="AR346" i="25" s="1"/>
  <c r="AS346" i="25" s="1"/>
  <c r="AL346" i="25"/>
  <c r="AM346" i="25"/>
  <c r="AN346" i="25"/>
  <c r="AO346" i="25"/>
  <c r="AP346" i="25"/>
  <c r="AQ346" i="25"/>
  <c r="AT346" i="25"/>
  <c r="AU346" i="25"/>
  <c r="AV346" i="25"/>
  <c r="AW346" i="25"/>
  <c r="AF347" i="25"/>
  <c r="AG347" i="25"/>
  <c r="AJ347" i="25"/>
  <c r="AK347" i="25"/>
  <c r="AR347" i="25" s="1"/>
  <c r="AS347" i="25" s="1"/>
  <c r="AL347" i="25"/>
  <c r="AM347" i="25"/>
  <c r="AN347" i="25"/>
  <c r="AO347" i="25"/>
  <c r="AP347" i="25"/>
  <c r="AQ347" i="25"/>
  <c r="AT347" i="25"/>
  <c r="AU347" i="25"/>
  <c r="AV347" i="25"/>
  <c r="AW347" i="25"/>
  <c r="AF348" i="25"/>
  <c r="AG348" i="25"/>
  <c r="AJ348" i="25"/>
  <c r="AK348" i="25"/>
  <c r="AR348" i="25" s="1"/>
  <c r="AS348" i="25" s="1"/>
  <c r="AL348" i="25"/>
  <c r="AM348" i="25"/>
  <c r="AN348" i="25"/>
  <c r="AO348" i="25"/>
  <c r="AP348" i="25"/>
  <c r="AQ348" i="25"/>
  <c r="AT348" i="25"/>
  <c r="AU348" i="25"/>
  <c r="AV348" i="25"/>
  <c r="AW348" i="25"/>
  <c r="AF349" i="25"/>
  <c r="AG349" i="25"/>
  <c r="AJ349" i="25"/>
  <c r="AK349" i="25"/>
  <c r="AR349" i="25" s="1"/>
  <c r="AS349" i="25" s="1"/>
  <c r="AL349" i="25"/>
  <c r="AM349" i="25"/>
  <c r="AN349" i="25"/>
  <c r="AO349" i="25"/>
  <c r="AP349" i="25"/>
  <c r="AQ349" i="25"/>
  <c r="AT349" i="25"/>
  <c r="AU349" i="25"/>
  <c r="AV349" i="25"/>
  <c r="AW349" i="25"/>
  <c r="AF350" i="25"/>
  <c r="AG350" i="25"/>
  <c r="AJ350" i="25"/>
  <c r="AK350" i="25"/>
  <c r="AR350" i="25" s="1"/>
  <c r="AS350" i="25" s="1"/>
  <c r="AL350" i="25"/>
  <c r="AM350" i="25"/>
  <c r="AN350" i="25"/>
  <c r="AO350" i="25"/>
  <c r="AP350" i="25"/>
  <c r="AQ350" i="25"/>
  <c r="AT350" i="25"/>
  <c r="AU350" i="25"/>
  <c r="AV350" i="25"/>
  <c r="AW350" i="25"/>
  <c r="AF351" i="25"/>
  <c r="AG351" i="25"/>
  <c r="AJ351" i="25"/>
  <c r="AK351" i="25"/>
  <c r="AR351" i="25" s="1"/>
  <c r="AS351" i="25" s="1"/>
  <c r="AL351" i="25"/>
  <c r="AM351" i="25"/>
  <c r="AN351" i="25"/>
  <c r="AO351" i="25"/>
  <c r="AP351" i="25"/>
  <c r="AQ351" i="25"/>
  <c r="AT351" i="25"/>
  <c r="AU351" i="25"/>
  <c r="AV351" i="25"/>
  <c r="AW351" i="25"/>
  <c r="AF352" i="25"/>
  <c r="AG352" i="25"/>
  <c r="AJ352" i="25"/>
  <c r="AK352" i="25"/>
  <c r="AR352" i="25" s="1"/>
  <c r="AS352" i="25" s="1"/>
  <c r="AL352" i="25"/>
  <c r="AM352" i="25"/>
  <c r="AN352" i="25"/>
  <c r="AO352" i="25"/>
  <c r="AP352" i="25"/>
  <c r="AQ352" i="25"/>
  <c r="AT352" i="25"/>
  <c r="AU352" i="25"/>
  <c r="AV352" i="25"/>
  <c r="AW352" i="25"/>
  <c r="AF353" i="25"/>
  <c r="AG353" i="25"/>
  <c r="AJ353" i="25"/>
  <c r="AK353" i="25"/>
  <c r="AR353" i="25" s="1"/>
  <c r="AS353" i="25" s="1"/>
  <c r="AL353" i="25"/>
  <c r="AM353" i="25"/>
  <c r="AN353" i="25"/>
  <c r="AO353" i="25"/>
  <c r="AP353" i="25"/>
  <c r="AQ353" i="25"/>
  <c r="AT353" i="25"/>
  <c r="AU353" i="25"/>
  <c r="AV353" i="25"/>
  <c r="AW353" i="25"/>
  <c r="AF354" i="25"/>
  <c r="AG354" i="25"/>
  <c r="AJ354" i="25"/>
  <c r="AK354" i="25"/>
  <c r="AR354" i="25" s="1"/>
  <c r="AS354" i="25" s="1"/>
  <c r="AL354" i="25"/>
  <c r="AM354" i="25"/>
  <c r="AN354" i="25"/>
  <c r="AO354" i="25"/>
  <c r="AP354" i="25"/>
  <c r="AQ354" i="25"/>
  <c r="AT354" i="25"/>
  <c r="AU354" i="25"/>
  <c r="AV354" i="25"/>
  <c r="AW354" i="25"/>
  <c r="AF355" i="25"/>
  <c r="AG355" i="25"/>
  <c r="AJ355" i="25"/>
  <c r="AK355" i="25"/>
  <c r="AR355" i="25" s="1"/>
  <c r="AS355" i="25" s="1"/>
  <c r="AL355" i="25"/>
  <c r="AM355" i="25"/>
  <c r="AN355" i="25"/>
  <c r="AO355" i="25"/>
  <c r="AP355" i="25"/>
  <c r="AQ355" i="25"/>
  <c r="AT355" i="25"/>
  <c r="AU355" i="25"/>
  <c r="AV355" i="25"/>
  <c r="AW355" i="25"/>
  <c r="AF356" i="25"/>
  <c r="AG356" i="25"/>
  <c r="AJ356" i="25"/>
  <c r="AK356" i="25"/>
  <c r="AR356" i="25" s="1"/>
  <c r="AS356" i="25" s="1"/>
  <c r="AL356" i="25"/>
  <c r="AM356" i="25"/>
  <c r="AN356" i="25"/>
  <c r="AO356" i="25"/>
  <c r="AP356" i="25"/>
  <c r="AQ356" i="25"/>
  <c r="AT356" i="25"/>
  <c r="AU356" i="25"/>
  <c r="AV356" i="25"/>
  <c r="AW356" i="25"/>
  <c r="AF357" i="25"/>
  <c r="AG357" i="25"/>
  <c r="AJ357" i="25"/>
  <c r="AK357" i="25"/>
  <c r="AR357" i="25" s="1"/>
  <c r="AS357" i="25" s="1"/>
  <c r="AL357" i="25"/>
  <c r="AM357" i="25"/>
  <c r="AN357" i="25"/>
  <c r="AO357" i="25"/>
  <c r="AP357" i="25"/>
  <c r="AQ357" i="25"/>
  <c r="AT357" i="25"/>
  <c r="AU357" i="25"/>
  <c r="AV357" i="25"/>
  <c r="AW357" i="25"/>
  <c r="AF358" i="25"/>
  <c r="AG358" i="25"/>
  <c r="AJ358" i="25"/>
  <c r="AK358" i="25"/>
  <c r="AR358" i="25" s="1"/>
  <c r="AS358" i="25" s="1"/>
  <c r="AL358" i="25"/>
  <c r="AM358" i="25"/>
  <c r="AN358" i="25"/>
  <c r="AO358" i="25"/>
  <c r="AP358" i="25"/>
  <c r="AQ358" i="25"/>
  <c r="AT358" i="25"/>
  <c r="AU358" i="25"/>
  <c r="AV358" i="25"/>
  <c r="AW358" i="25"/>
  <c r="AF359" i="25"/>
  <c r="AG359" i="25"/>
  <c r="AJ359" i="25"/>
  <c r="AK359" i="25"/>
  <c r="AR359" i="25" s="1"/>
  <c r="AS359" i="25" s="1"/>
  <c r="AL359" i="25"/>
  <c r="AM359" i="25"/>
  <c r="AN359" i="25"/>
  <c r="AO359" i="25"/>
  <c r="AP359" i="25"/>
  <c r="AQ359" i="25"/>
  <c r="AT359" i="25"/>
  <c r="AU359" i="25"/>
  <c r="AV359" i="25"/>
  <c r="AW359" i="25"/>
  <c r="AF360" i="25"/>
  <c r="AG360" i="25"/>
  <c r="AJ360" i="25"/>
  <c r="AK360" i="25"/>
  <c r="AR360" i="25" s="1"/>
  <c r="AS360" i="25" s="1"/>
  <c r="AL360" i="25"/>
  <c r="AM360" i="25"/>
  <c r="AN360" i="25"/>
  <c r="AO360" i="25"/>
  <c r="AP360" i="25"/>
  <c r="AQ360" i="25"/>
  <c r="AT360" i="25"/>
  <c r="AU360" i="25"/>
  <c r="AV360" i="25"/>
  <c r="AW360" i="25"/>
  <c r="AF361" i="25"/>
  <c r="AG361" i="25"/>
  <c r="AJ361" i="25"/>
  <c r="AK361" i="25"/>
  <c r="AR361" i="25" s="1"/>
  <c r="AS361" i="25" s="1"/>
  <c r="AL361" i="25"/>
  <c r="AM361" i="25"/>
  <c r="AN361" i="25"/>
  <c r="AO361" i="25"/>
  <c r="AP361" i="25"/>
  <c r="AQ361" i="25"/>
  <c r="AT361" i="25"/>
  <c r="AU361" i="25"/>
  <c r="AV361" i="25"/>
  <c r="AW361" i="25"/>
  <c r="AF362" i="25"/>
  <c r="AG362" i="25"/>
  <c r="AJ362" i="25"/>
  <c r="AK362" i="25"/>
  <c r="AR362" i="25" s="1"/>
  <c r="AS362" i="25" s="1"/>
  <c r="AL362" i="25"/>
  <c r="AM362" i="25"/>
  <c r="AN362" i="25"/>
  <c r="AO362" i="25"/>
  <c r="AP362" i="25"/>
  <c r="AQ362" i="25"/>
  <c r="AT362" i="25"/>
  <c r="AU362" i="25"/>
  <c r="AV362" i="25"/>
  <c r="AW362" i="25"/>
  <c r="AF363" i="25"/>
  <c r="AG363" i="25"/>
  <c r="AJ363" i="25"/>
  <c r="AK363" i="25"/>
  <c r="AR363" i="25" s="1"/>
  <c r="AS363" i="25" s="1"/>
  <c r="AL363" i="25"/>
  <c r="AM363" i="25"/>
  <c r="AN363" i="25"/>
  <c r="AO363" i="25"/>
  <c r="AP363" i="25"/>
  <c r="AQ363" i="25"/>
  <c r="AT363" i="25"/>
  <c r="AU363" i="25"/>
  <c r="AV363" i="25"/>
  <c r="AW363" i="25"/>
  <c r="AF364" i="25"/>
  <c r="AG364" i="25"/>
  <c r="AJ364" i="25"/>
  <c r="AK364" i="25"/>
  <c r="AR364" i="25" s="1"/>
  <c r="AS364" i="25" s="1"/>
  <c r="AL364" i="25"/>
  <c r="AM364" i="25"/>
  <c r="AN364" i="25"/>
  <c r="AO364" i="25"/>
  <c r="AP364" i="25"/>
  <c r="AQ364" i="25"/>
  <c r="AT364" i="25"/>
  <c r="AU364" i="25"/>
  <c r="AV364" i="25"/>
  <c r="AW364" i="25"/>
  <c r="AF365" i="25"/>
  <c r="AG365" i="25"/>
  <c r="AJ365" i="25"/>
  <c r="AK365" i="25"/>
  <c r="AR365" i="25" s="1"/>
  <c r="AS365" i="25" s="1"/>
  <c r="AL365" i="25"/>
  <c r="AM365" i="25"/>
  <c r="AN365" i="25"/>
  <c r="AO365" i="25"/>
  <c r="AP365" i="25"/>
  <c r="AQ365" i="25"/>
  <c r="AT365" i="25"/>
  <c r="AU365" i="25"/>
  <c r="AV365" i="25"/>
  <c r="AW365" i="25"/>
  <c r="AF366" i="25"/>
  <c r="AG366" i="25"/>
  <c r="AJ366" i="25"/>
  <c r="AK366" i="25"/>
  <c r="AR366" i="25" s="1"/>
  <c r="AS366" i="25" s="1"/>
  <c r="AL366" i="25"/>
  <c r="AM366" i="25"/>
  <c r="AN366" i="25"/>
  <c r="AO366" i="25"/>
  <c r="AP366" i="25"/>
  <c r="AQ366" i="25"/>
  <c r="AT366" i="25"/>
  <c r="AU366" i="25"/>
  <c r="AV366" i="25"/>
  <c r="AW366" i="25"/>
  <c r="AF367" i="25"/>
  <c r="AG367" i="25"/>
  <c r="AJ367" i="25"/>
  <c r="AK367" i="25"/>
  <c r="AR367" i="25" s="1"/>
  <c r="AS367" i="25" s="1"/>
  <c r="AL367" i="25"/>
  <c r="AM367" i="25"/>
  <c r="AN367" i="25"/>
  <c r="AO367" i="25"/>
  <c r="AP367" i="25"/>
  <c r="AQ367" i="25"/>
  <c r="AT367" i="25"/>
  <c r="AU367" i="25"/>
  <c r="AV367" i="25"/>
  <c r="AW367" i="25"/>
  <c r="AF368" i="25"/>
  <c r="AG368" i="25"/>
  <c r="AJ368" i="25"/>
  <c r="AK368" i="25"/>
  <c r="AR368" i="25" s="1"/>
  <c r="AS368" i="25" s="1"/>
  <c r="AL368" i="25"/>
  <c r="AM368" i="25"/>
  <c r="AN368" i="25"/>
  <c r="AO368" i="25"/>
  <c r="AP368" i="25"/>
  <c r="AQ368" i="25"/>
  <c r="AT368" i="25"/>
  <c r="AU368" i="25"/>
  <c r="AV368" i="25"/>
  <c r="AW368" i="25"/>
  <c r="AF369" i="25"/>
  <c r="AG369" i="25"/>
  <c r="AJ369" i="25"/>
  <c r="AK369" i="25"/>
  <c r="AR369" i="25" s="1"/>
  <c r="AS369" i="25" s="1"/>
  <c r="AL369" i="25"/>
  <c r="AM369" i="25"/>
  <c r="AN369" i="25"/>
  <c r="AO369" i="25"/>
  <c r="AP369" i="25"/>
  <c r="AQ369" i="25"/>
  <c r="AT369" i="25"/>
  <c r="AU369" i="25"/>
  <c r="AV369" i="25"/>
  <c r="AW369" i="25"/>
  <c r="AF370" i="25"/>
  <c r="AG370" i="25"/>
  <c r="AJ370" i="25"/>
  <c r="AK370" i="25"/>
  <c r="AR370" i="25" s="1"/>
  <c r="AS370" i="25" s="1"/>
  <c r="AL370" i="25"/>
  <c r="AM370" i="25"/>
  <c r="AN370" i="25"/>
  <c r="AO370" i="25"/>
  <c r="AP370" i="25"/>
  <c r="AQ370" i="25"/>
  <c r="AT370" i="25"/>
  <c r="AU370" i="25"/>
  <c r="AV370" i="25"/>
  <c r="AW370" i="25"/>
  <c r="AF371" i="25"/>
  <c r="AG371" i="25"/>
  <c r="AJ371" i="25"/>
  <c r="AK371" i="25"/>
  <c r="AR371" i="25" s="1"/>
  <c r="AS371" i="25" s="1"/>
  <c r="AL371" i="25"/>
  <c r="AM371" i="25"/>
  <c r="AN371" i="25"/>
  <c r="AO371" i="25"/>
  <c r="AP371" i="25"/>
  <c r="AQ371" i="25"/>
  <c r="AT371" i="25"/>
  <c r="AU371" i="25"/>
  <c r="AV371" i="25"/>
  <c r="AW371" i="25"/>
  <c r="AF372" i="25"/>
  <c r="AG372" i="25"/>
  <c r="AJ372" i="25"/>
  <c r="AK372" i="25"/>
  <c r="AR372" i="25" s="1"/>
  <c r="AS372" i="25" s="1"/>
  <c r="AL372" i="25"/>
  <c r="AM372" i="25"/>
  <c r="AN372" i="25"/>
  <c r="AO372" i="25"/>
  <c r="AP372" i="25"/>
  <c r="AQ372" i="25"/>
  <c r="AT372" i="25"/>
  <c r="AU372" i="25"/>
  <c r="AV372" i="25"/>
  <c r="AW372" i="25"/>
  <c r="AF373" i="25"/>
  <c r="AG373" i="25"/>
  <c r="AJ373" i="25"/>
  <c r="AK373" i="25"/>
  <c r="AR373" i="25" s="1"/>
  <c r="AS373" i="25" s="1"/>
  <c r="AL373" i="25"/>
  <c r="AM373" i="25"/>
  <c r="AN373" i="25"/>
  <c r="AO373" i="25"/>
  <c r="AP373" i="25"/>
  <c r="AQ373" i="25"/>
  <c r="AT373" i="25"/>
  <c r="AU373" i="25"/>
  <c r="AV373" i="25"/>
  <c r="AW373" i="25"/>
  <c r="AF374" i="25"/>
  <c r="AG374" i="25"/>
  <c r="AJ374" i="25"/>
  <c r="AK374" i="25"/>
  <c r="AR374" i="25" s="1"/>
  <c r="AS374" i="25" s="1"/>
  <c r="AL374" i="25"/>
  <c r="AM374" i="25"/>
  <c r="AN374" i="25"/>
  <c r="AO374" i="25"/>
  <c r="AP374" i="25"/>
  <c r="AQ374" i="25"/>
  <c r="AT374" i="25"/>
  <c r="AU374" i="25"/>
  <c r="AV374" i="25"/>
  <c r="AW374" i="25"/>
  <c r="AF375" i="25"/>
  <c r="AG375" i="25"/>
  <c r="AJ375" i="25"/>
  <c r="AK375" i="25"/>
  <c r="AR375" i="25" s="1"/>
  <c r="AS375" i="25" s="1"/>
  <c r="AL375" i="25"/>
  <c r="AM375" i="25"/>
  <c r="AN375" i="25"/>
  <c r="AO375" i="25"/>
  <c r="AP375" i="25"/>
  <c r="AQ375" i="25"/>
  <c r="AT375" i="25"/>
  <c r="AU375" i="25"/>
  <c r="AV375" i="25"/>
  <c r="AW375" i="25"/>
  <c r="AF376" i="25"/>
  <c r="AG376" i="25"/>
  <c r="AJ376" i="25"/>
  <c r="AK376" i="25"/>
  <c r="AR376" i="25" s="1"/>
  <c r="AS376" i="25" s="1"/>
  <c r="AL376" i="25"/>
  <c r="AM376" i="25"/>
  <c r="AN376" i="25"/>
  <c r="AO376" i="25"/>
  <c r="AP376" i="25"/>
  <c r="AQ376" i="25"/>
  <c r="AT376" i="25"/>
  <c r="AU376" i="25"/>
  <c r="AV376" i="25"/>
  <c r="AW376" i="25"/>
  <c r="AF377" i="25"/>
  <c r="AG377" i="25"/>
  <c r="AJ377" i="25"/>
  <c r="AK377" i="25"/>
  <c r="AR377" i="25" s="1"/>
  <c r="AS377" i="25" s="1"/>
  <c r="AL377" i="25"/>
  <c r="AM377" i="25"/>
  <c r="AN377" i="25"/>
  <c r="AO377" i="25"/>
  <c r="AP377" i="25"/>
  <c r="AQ377" i="25"/>
  <c r="AT377" i="25"/>
  <c r="AU377" i="25"/>
  <c r="AV377" i="25"/>
  <c r="AW377" i="25"/>
  <c r="AF378" i="25"/>
  <c r="AG378" i="25"/>
  <c r="AJ378" i="25"/>
  <c r="AK378" i="25"/>
  <c r="AR378" i="25" s="1"/>
  <c r="AS378" i="25" s="1"/>
  <c r="AL378" i="25"/>
  <c r="AM378" i="25"/>
  <c r="AN378" i="25"/>
  <c r="AO378" i="25"/>
  <c r="AP378" i="25"/>
  <c r="AQ378" i="25"/>
  <c r="AT378" i="25"/>
  <c r="AU378" i="25"/>
  <c r="AV378" i="25"/>
  <c r="AW378" i="25"/>
  <c r="AF379" i="25"/>
  <c r="AG379" i="25"/>
  <c r="AJ379" i="25"/>
  <c r="AK379" i="25"/>
  <c r="AR379" i="25" s="1"/>
  <c r="AS379" i="25" s="1"/>
  <c r="AL379" i="25"/>
  <c r="AM379" i="25"/>
  <c r="AN379" i="25"/>
  <c r="AO379" i="25"/>
  <c r="AP379" i="25"/>
  <c r="AQ379" i="25"/>
  <c r="AT379" i="25"/>
  <c r="AU379" i="25"/>
  <c r="AV379" i="25"/>
  <c r="AW379" i="25"/>
  <c r="AF380" i="25"/>
  <c r="AG380" i="25"/>
  <c r="AJ380" i="25"/>
  <c r="AK380" i="25"/>
  <c r="AR380" i="25" s="1"/>
  <c r="AS380" i="25" s="1"/>
  <c r="AL380" i="25"/>
  <c r="AM380" i="25"/>
  <c r="AN380" i="25"/>
  <c r="AO380" i="25"/>
  <c r="AP380" i="25"/>
  <c r="AQ380" i="25"/>
  <c r="AT380" i="25"/>
  <c r="AU380" i="25"/>
  <c r="AV380" i="25"/>
  <c r="AW380" i="25"/>
  <c r="AF381" i="25"/>
  <c r="AG381" i="25"/>
  <c r="AJ381" i="25"/>
  <c r="AK381" i="25"/>
  <c r="AR381" i="25" s="1"/>
  <c r="AS381" i="25" s="1"/>
  <c r="AL381" i="25"/>
  <c r="AM381" i="25"/>
  <c r="AN381" i="25"/>
  <c r="AO381" i="25"/>
  <c r="AP381" i="25"/>
  <c r="AQ381" i="25"/>
  <c r="AT381" i="25"/>
  <c r="AU381" i="25"/>
  <c r="AV381" i="25"/>
  <c r="AW381" i="25"/>
  <c r="AF382" i="25"/>
  <c r="AG382" i="25"/>
  <c r="AJ382" i="25"/>
  <c r="AK382" i="25"/>
  <c r="AR382" i="25" s="1"/>
  <c r="AS382" i="25" s="1"/>
  <c r="AL382" i="25"/>
  <c r="AM382" i="25"/>
  <c r="AN382" i="25"/>
  <c r="AO382" i="25"/>
  <c r="AP382" i="25"/>
  <c r="AQ382" i="25"/>
  <c r="AT382" i="25"/>
  <c r="AU382" i="25"/>
  <c r="AV382" i="25"/>
  <c r="AW382" i="25"/>
  <c r="AF383" i="25"/>
  <c r="AG383" i="25"/>
  <c r="AJ383" i="25"/>
  <c r="AK383" i="25"/>
  <c r="AR383" i="25" s="1"/>
  <c r="AS383" i="25" s="1"/>
  <c r="AL383" i="25"/>
  <c r="AM383" i="25"/>
  <c r="AN383" i="25"/>
  <c r="AO383" i="25"/>
  <c r="AP383" i="25"/>
  <c r="AQ383" i="25"/>
  <c r="AT383" i="25"/>
  <c r="AU383" i="25"/>
  <c r="AV383" i="25"/>
  <c r="AW383" i="25"/>
  <c r="AF384" i="25"/>
  <c r="AG384" i="25"/>
  <c r="AJ384" i="25"/>
  <c r="AK384" i="25"/>
  <c r="AR384" i="25" s="1"/>
  <c r="AS384" i="25" s="1"/>
  <c r="AL384" i="25"/>
  <c r="AM384" i="25"/>
  <c r="AN384" i="25"/>
  <c r="AO384" i="25"/>
  <c r="AP384" i="25"/>
  <c r="AQ384" i="25"/>
  <c r="AT384" i="25"/>
  <c r="AU384" i="25"/>
  <c r="AV384" i="25"/>
  <c r="AW384" i="25"/>
  <c r="AF385" i="25"/>
  <c r="AG385" i="25"/>
  <c r="AJ385" i="25"/>
  <c r="AK385" i="25"/>
  <c r="AR385" i="25" s="1"/>
  <c r="AS385" i="25" s="1"/>
  <c r="AL385" i="25"/>
  <c r="AM385" i="25"/>
  <c r="AN385" i="25"/>
  <c r="AO385" i="25"/>
  <c r="AP385" i="25"/>
  <c r="AQ385" i="25"/>
  <c r="AT385" i="25"/>
  <c r="AU385" i="25"/>
  <c r="AV385" i="25"/>
  <c r="AW385" i="25"/>
  <c r="AF386" i="25"/>
  <c r="AG386" i="25"/>
  <c r="AJ386" i="25"/>
  <c r="AK386" i="25"/>
  <c r="AR386" i="25" s="1"/>
  <c r="AS386" i="25" s="1"/>
  <c r="AL386" i="25"/>
  <c r="AM386" i="25"/>
  <c r="AN386" i="25"/>
  <c r="AO386" i="25"/>
  <c r="AP386" i="25"/>
  <c r="AQ386" i="25"/>
  <c r="AT386" i="25"/>
  <c r="AU386" i="25"/>
  <c r="AV386" i="25"/>
  <c r="AW386" i="25"/>
  <c r="AF387" i="25"/>
  <c r="AG387" i="25"/>
  <c r="AJ387" i="25"/>
  <c r="AK387" i="25"/>
  <c r="AR387" i="25" s="1"/>
  <c r="AS387" i="25" s="1"/>
  <c r="AL387" i="25"/>
  <c r="AM387" i="25"/>
  <c r="AN387" i="25"/>
  <c r="AO387" i="25"/>
  <c r="AP387" i="25"/>
  <c r="AQ387" i="25"/>
  <c r="AT387" i="25"/>
  <c r="AU387" i="25"/>
  <c r="AV387" i="25"/>
  <c r="AW387" i="25"/>
  <c r="AF388" i="25"/>
  <c r="AG388" i="25"/>
  <c r="AJ388" i="25"/>
  <c r="AK388" i="25"/>
  <c r="AR388" i="25" s="1"/>
  <c r="AS388" i="25" s="1"/>
  <c r="AL388" i="25"/>
  <c r="AM388" i="25"/>
  <c r="AN388" i="25"/>
  <c r="AO388" i="25"/>
  <c r="AP388" i="25"/>
  <c r="AQ388" i="25"/>
  <c r="AT388" i="25"/>
  <c r="AU388" i="25"/>
  <c r="AV388" i="25"/>
  <c r="AW388" i="25"/>
  <c r="AF389" i="25"/>
  <c r="AG389" i="25"/>
  <c r="AJ389" i="25"/>
  <c r="AK389" i="25"/>
  <c r="AR389" i="25" s="1"/>
  <c r="AS389" i="25" s="1"/>
  <c r="AL389" i="25"/>
  <c r="AM389" i="25"/>
  <c r="AN389" i="25"/>
  <c r="AO389" i="25"/>
  <c r="AP389" i="25"/>
  <c r="AQ389" i="25"/>
  <c r="AT389" i="25"/>
  <c r="AU389" i="25"/>
  <c r="AV389" i="25"/>
  <c r="AW389" i="25"/>
  <c r="AF390" i="25"/>
  <c r="AG390" i="25"/>
  <c r="AJ390" i="25"/>
  <c r="AK390" i="25"/>
  <c r="AR390" i="25" s="1"/>
  <c r="AS390" i="25" s="1"/>
  <c r="AL390" i="25"/>
  <c r="AM390" i="25"/>
  <c r="AN390" i="25"/>
  <c r="AO390" i="25"/>
  <c r="AP390" i="25"/>
  <c r="AQ390" i="25"/>
  <c r="AT390" i="25"/>
  <c r="AU390" i="25"/>
  <c r="AV390" i="25"/>
  <c r="AW390" i="25"/>
  <c r="AF391" i="25"/>
  <c r="AG391" i="25"/>
  <c r="AJ391" i="25"/>
  <c r="AK391" i="25"/>
  <c r="AR391" i="25" s="1"/>
  <c r="AS391" i="25" s="1"/>
  <c r="AL391" i="25"/>
  <c r="AM391" i="25"/>
  <c r="AN391" i="25"/>
  <c r="AO391" i="25"/>
  <c r="AP391" i="25"/>
  <c r="AQ391" i="25"/>
  <c r="AT391" i="25"/>
  <c r="AU391" i="25"/>
  <c r="AV391" i="25"/>
  <c r="AW391" i="25"/>
  <c r="AF392" i="25"/>
  <c r="AG392" i="25"/>
  <c r="AJ392" i="25"/>
  <c r="AK392" i="25"/>
  <c r="AR392" i="25" s="1"/>
  <c r="AS392" i="25" s="1"/>
  <c r="AL392" i="25"/>
  <c r="AM392" i="25"/>
  <c r="AN392" i="25"/>
  <c r="AO392" i="25"/>
  <c r="AP392" i="25"/>
  <c r="AQ392" i="25"/>
  <c r="AT392" i="25"/>
  <c r="AU392" i="25"/>
  <c r="AV392" i="25"/>
  <c r="AW392" i="25"/>
  <c r="AF393" i="25"/>
  <c r="AG393" i="25"/>
  <c r="AJ393" i="25"/>
  <c r="AK393" i="25"/>
  <c r="AR393" i="25" s="1"/>
  <c r="AS393" i="25" s="1"/>
  <c r="AL393" i="25"/>
  <c r="AM393" i="25"/>
  <c r="AN393" i="25"/>
  <c r="AO393" i="25"/>
  <c r="AP393" i="25"/>
  <c r="AQ393" i="25"/>
  <c r="AT393" i="25"/>
  <c r="AU393" i="25"/>
  <c r="AV393" i="25"/>
  <c r="AW393" i="25"/>
  <c r="AF394" i="25"/>
  <c r="AG394" i="25"/>
  <c r="AJ394" i="25"/>
  <c r="AK394" i="25"/>
  <c r="AR394" i="25" s="1"/>
  <c r="AS394" i="25" s="1"/>
  <c r="AL394" i="25"/>
  <c r="AM394" i="25"/>
  <c r="AN394" i="25"/>
  <c r="AO394" i="25"/>
  <c r="AP394" i="25"/>
  <c r="AQ394" i="25"/>
  <c r="AT394" i="25"/>
  <c r="AU394" i="25"/>
  <c r="AV394" i="25"/>
  <c r="AW394" i="25"/>
  <c r="AF395" i="25"/>
  <c r="AG395" i="25"/>
  <c r="AJ395" i="25"/>
  <c r="AK395" i="25"/>
  <c r="AR395" i="25" s="1"/>
  <c r="AS395" i="25" s="1"/>
  <c r="AL395" i="25"/>
  <c r="AM395" i="25"/>
  <c r="AN395" i="25"/>
  <c r="AO395" i="25"/>
  <c r="AP395" i="25"/>
  <c r="AQ395" i="25"/>
  <c r="AT395" i="25"/>
  <c r="AU395" i="25"/>
  <c r="AV395" i="25"/>
  <c r="AW395" i="25"/>
  <c r="AF396" i="25"/>
  <c r="AG396" i="25"/>
  <c r="AJ396" i="25"/>
  <c r="AK396" i="25"/>
  <c r="AR396" i="25" s="1"/>
  <c r="AS396" i="25" s="1"/>
  <c r="AL396" i="25"/>
  <c r="AM396" i="25"/>
  <c r="AN396" i="25"/>
  <c r="AO396" i="25"/>
  <c r="AP396" i="25"/>
  <c r="AQ396" i="25"/>
  <c r="AT396" i="25"/>
  <c r="AU396" i="25"/>
  <c r="AV396" i="25"/>
  <c r="AW396" i="25"/>
  <c r="AF397" i="25"/>
  <c r="AG397" i="25"/>
  <c r="AJ397" i="25"/>
  <c r="AK397" i="25"/>
  <c r="AR397" i="25" s="1"/>
  <c r="AS397" i="25" s="1"/>
  <c r="AL397" i="25"/>
  <c r="AM397" i="25"/>
  <c r="AN397" i="25"/>
  <c r="AO397" i="25"/>
  <c r="AP397" i="25"/>
  <c r="AQ397" i="25"/>
  <c r="AT397" i="25"/>
  <c r="AU397" i="25"/>
  <c r="AV397" i="25"/>
  <c r="AW397" i="25"/>
  <c r="AF398" i="25"/>
  <c r="AG398" i="25"/>
  <c r="AJ398" i="25"/>
  <c r="AK398" i="25"/>
  <c r="AR398" i="25" s="1"/>
  <c r="AS398" i="25" s="1"/>
  <c r="AL398" i="25"/>
  <c r="AM398" i="25"/>
  <c r="AN398" i="25"/>
  <c r="AO398" i="25"/>
  <c r="AP398" i="25"/>
  <c r="AQ398" i="25"/>
  <c r="AT398" i="25"/>
  <c r="AU398" i="25"/>
  <c r="AV398" i="25"/>
  <c r="AW398" i="25"/>
  <c r="AF399" i="25"/>
  <c r="AG399" i="25"/>
  <c r="AJ399" i="25"/>
  <c r="AK399" i="25"/>
  <c r="AR399" i="25" s="1"/>
  <c r="AS399" i="25" s="1"/>
  <c r="AL399" i="25"/>
  <c r="AM399" i="25"/>
  <c r="AN399" i="25"/>
  <c r="AO399" i="25"/>
  <c r="AP399" i="25"/>
  <c r="AQ399" i="25"/>
  <c r="AT399" i="25"/>
  <c r="AU399" i="25"/>
  <c r="AV399" i="25"/>
  <c r="AW399" i="25"/>
  <c r="AF400" i="25"/>
  <c r="AG400" i="25"/>
  <c r="AJ400" i="25"/>
  <c r="AK400" i="25"/>
  <c r="AR400" i="25" s="1"/>
  <c r="AS400" i="25" s="1"/>
  <c r="AL400" i="25"/>
  <c r="AM400" i="25"/>
  <c r="AN400" i="25"/>
  <c r="AO400" i="25"/>
  <c r="AP400" i="25"/>
  <c r="AQ400" i="25"/>
  <c r="AT400" i="25"/>
  <c r="AU400" i="25"/>
  <c r="AV400" i="25"/>
  <c r="AW400" i="25"/>
  <c r="AF401" i="25"/>
  <c r="AG401" i="25"/>
  <c r="AJ401" i="25"/>
  <c r="AK401" i="25"/>
  <c r="AR401" i="25" s="1"/>
  <c r="AS401" i="25" s="1"/>
  <c r="AL401" i="25"/>
  <c r="AM401" i="25"/>
  <c r="AN401" i="25"/>
  <c r="AO401" i="25"/>
  <c r="AP401" i="25"/>
  <c r="AQ401" i="25"/>
  <c r="AT401" i="25"/>
  <c r="AU401" i="25"/>
  <c r="AV401" i="25"/>
  <c r="AW401" i="25"/>
  <c r="AF402" i="25"/>
  <c r="AG402" i="25"/>
  <c r="AJ402" i="25"/>
  <c r="AK402" i="25"/>
  <c r="AR402" i="25" s="1"/>
  <c r="AS402" i="25" s="1"/>
  <c r="AL402" i="25"/>
  <c r="AM402" i="25"/>
  <c r="AN402" i="25"/>
  <c r="AO402" i="25"/>
  <c r="AP402" i="25"/>
  <c r="AQ402" i="25"/>
  <c r="AT402" i="25"/>
  <c r="AU402" i="25"/>
  <c r="AV402" i="25"/>
  <c r="AW402" i="25"/>
  <c r="AF403" i="25"/>
  <c r="AG403" i="25"/>
  <c r="AJ403" i="25"/>
  <c r="AK403" i="25"/>
  <c r="AR403" i="25" s="1"/>
  <c r="AS403" i="25" s="1"/>
  <c r="AL403" i="25"/>
  <c r="AM403" i="25"/>
  <c r="AN403" i="25"/>
  <c r="AO403" i="25"/>
  <c r="AP403" i="25"/>
  <c r="AQ403" i="25"/>
  <c r="AT403" i="25"/>
  <c r="AU403" i="25"/>
  <c r="AV403" i="25"/>
  <c r="AW403" i="25"/>
  <c r="AF404" i="25"/>
  <c r="AG404" i="25"/>
  <c r="AJ404" i="25"/>
  <c r="AK404" i="25"/>
  <c r="AR404" i="25" s="1"/>
  <c r="AS404" i="25" s="1"/>
  <c r="AL404" i="25"/>
  <c r="AM404" i="25"/>
  <c r="AN404" i="25"/>
  <c r="AO404" i="25"/>
  <c r="AP404" i="25"/>
  <c r="AQ404" i="25"/>
  <c r="AT404" i="25"/>
  <c r="AU404" i="25"/>
  <c r="AV404" i="25"/>
  <c r="AW404" i="25"/>
  <c r="AF405" i="25"/>
  <c r="AG405" i="25"/>
  <c r="AJ405" i="25"/>
  <c r="AK405" i="25"/>
  <c r="AR405" i="25" s="1"/>
  <c r="AS405" i="25" s="1"/>
  <c r="AL405" i="25"/>
  <c r="AM405" i="25"/>
  <c r="AN405" i="25"/>
  <c r="AO405" i="25"/>
  <c r="AP405" i="25"/>
  <c r="AQ405" i="25"/>
  <c r="AT405" i="25"/>
  <c r="AU405" i="25"/>
  <c r="AV405" i="25"/>
  <c r="AW405" i="25"/>
  <c r="AF406" i="25"/>
  <c r="AG406" i="25"/>
  <c r="AJ406" i="25"/>
  <c r="AK406" i="25"/>
  <c r="AR406" i="25" s="1"/>
  <c r="AS406" i="25" s="1"/>
  <c r="AL406" i="25"/>
  <c r="AM406" i="25"/>
  <c r="AN406" i="25"/>
  <c r="AO406" i="25"/>
  <c r="AP406" i="25"/>
  <c r="AQ406" i="25"/>
  <c r="AT406" i="25"/>
  <c r="AU406" i="25"/>
  <c r="AV406" i="25"/>
  <c r="AW406" i="25"/>
  <c r="AF407" i="25"/>
  <c r="AG407" i="25"/>
  <c r="AJ407" i="25"/>
  <c r="AK407" i="25"/>
  <c r="AR407" i="25" s="1"/>
  <c r="AS407" i="25" s="1"/>
  <c r="AL407" i="25"/>
  <c r="AM407" i="25"/>
  <c r="AN407" i="25"/>
  <c r="AO407" i="25"/>
  <c r="AP407" i="25"/>
  <c r="AQ407" i="25"/>
  <c r="AT407" i="25"/>
  <c r="AU407" i="25"/>
  <c r="AV407" i="25"/>
  <c r="AW407" i="25"/>
  <c r="AF408" i="25"/>
  <c r="AG408" i="25"/>
  <c r="AJ408" i="25"/>
  <c r="AK408" i="25"/>
  <c r="AR408" i="25" s="1"/>
  <c r="AS408" i="25" s="1"/>
  <c r="AL408" i="25"/>
  <c r="AM408" i="25"/>
  <c r="AN408" i="25"/>
  <c r="AO408" i="25"/>
  <c r="AP408" i="25"/>
  <c r="AQ408" i="25"/>
  <c r="AT408" i="25"/>
  <c r="AU408" i="25"/>
  <c r="AV408" i="25"/>
  <c r="AW408" i="25"/>
  <c r="AF409" i="25"/>
  <c r="AG409" i="25"/>
  <c r="AJ409" i="25"/>
  <c r="AK409" i="25"/>
  <c r="AR409" i="25" s="1"/>
  <c r="AS409" i="25" s="1"/>
  <c r="AL409" i="25"/>
  <c r="AM409" i="25"/>
  <c r="AN409" i="25"/>
  <c r="AO409" i="25"/>
  <c r="AP409" i="25"/>
  <c r="AQ409" i="25"/>
  <c r="AT409" i="25"/>
  <c r="AU409" i="25"/>
  <c r="AV409" i="25"/>
  <c r="AW409" i="25"/>
  <c r="AF410" i="25"/>
  <c r="AG410" i="25"/>
  <c r="AJ410" i="25"/>
  <c r="AK410" i="25"/>
  <c r="AR410" i="25" s="1"/>
  <c r="AS410" i="25" s="1"/>
  <c r="AL410" i="25"/>
  <c r="AM410" i="25"/>
  <c r="AN410" i="25"/>
  <c r="AO410" i="25"/>
  <c r="AP410" i="25"/>
  <c r="AQ410" i="25"/>
  <c r="AT410" i="25"/>
  <c r="AU410" i="25"/>
  <c r="AV410" i="25"/>
  <c r="AW410" i="25"/>
  <c r="AF411" i="25"/>
  <c r="AG411" i="25"/>
  <c r="AJ411" i="25"/>
  <c r="AK411" i="25"/>
  <c r="AR411" i="25" s="1"/>
  <c r="AS411" i="25" s="1"/>
  <c r="AL411" i="25"/>
  <c r="AM411" i="25"/>
  <c r="AN411" i="25"/>
  <c r="AO411" i="25"/>
  <c r="AP411" i="25"/>
  <c r="AQ411" i="25"/>
  <c r="AT411" i="25"/>
  <c r="AU411" i="25"/>
  <c r="AV411" i="25"/>
  <c r="AW411" i="25"/>
  <c r="AF412" i="25"/>
  <c r="AG412" i="25"/>
  <c r="AJ412" i="25"/>
  <c r="AK412" i="25"/>
  <c r="AR412" i="25" s="1"/>
  <c r="AS412" i="25" s="1"/>
  <c r="AL412" i="25"/>
  <c r="AM412" i="25"/>
  <c r="AN412" i="25"/>
  <c r="AO412" i="25"/>
  <c r="AP412" i="25"/>
  <c r="AQ412" i="25"/>
  <c r="AT412" i="25"/>
  <c r="AU412" i="25"/>
  <c r="AV412" i="25"/>
  <c r="AW412" i="25"/>
  <c r="AF413" i="25"/>
  <c r="AG413" i="25"/>
  <c r="AJ413" i="25"/>
  <c r="AK413" i="25"/>
  <c r="AR413" i="25" s="1"/>
  <c r="AS413" i="25" s="1"/>
  <c r="AL413" i="25"/>
  <c r="AM413" i="25"/>
  <c r="AN413" i="25"/>
  <c r="AO413" i="25"/>
  <c r="AP413" i="25"/>
  <c r="AQ413" i="25"/>
  <c r="AT413" i="25"/>
  <c r="AU413" i="25"/>
  <c r="AV413" i="25"/>
  <c r="AW413" i="25"/>
  <c r="AF414" i="25"/>
  <c r="AG414" i="25"/>
  <c r="AJ414" i="25"/>
  <c r="AK414" i="25"/>
  <c r="AR414" i="25" s="1"/>
  <c r="AS414" i="25" s="1"/>
  <c r="AL414" i="25"/>
  <c r="AM414" i="25"/>
  <c r="AN414" i="25"/>
  <c r="AO414" i="25"/>
  <c r="AP414" i="25"/>
  <c r="AQ414" i="25"/>
  <c r="AT414" i="25"/>
  <c r="AU414" i="25"/>
  <c r="AV414" i="25"/>
  <c r="AW414" i="25"/>
  <c r="AF415" i="25"/>
  <c r="AG415" i="25"/>
  <c r="AJ415" i="25"/>
  <c r="AK415" i="25"/>
  <c r="AR415" i="25" s="1"/>
  <c r="AS415" i="25" s="1"/>
  <c r="AL415" i="25"/>
  <c r="AM415" i="25"/>
  <c r="AN415" i="25"/>
  <c r="AO415" i="25"/>
  <c r="AP415" i="25"/>
  <c r="AQ415" i="25"/>
  <c r="AT415" i="25"/>
  <c r="AU415" i="25"/>
  <c r="AV415" i="25"/>
  <c r="AW415" i="25"/>
  <c r="AF416" i="25"/>
  <c r="AG416" i="25"/>
  <c r="AJ416" i="25"/>
  <c r="AK416" i="25"/>
  <c r="AR416" i="25" s="1"/>
  <c r="AS416" i="25" s="1"/>
  <c r="AL416" i="25"/>
  <c r="AM416" i="25"/>
  <c r="AN416" i="25"/>
  <c r="AO416" i="25"/>
  <c r="AP416" i="25"/>
  <c r="AQ416" i="25"/>
  <c r="AT416" i="25"/>
  <c r="AU416" i="25"/>
  <c r="AV416" i="25"/>
  <c r="AW416" i="25"/>
  <c r="AF417" i="25"/>
  <c r="AG417" i="25"/>
  <c r="AJ417" i="25"/>
  <c r="AK417" i="25"/>
  <c r="AR417" i="25" s="1"/>
  <c r="AS417" i="25" s="1"/>
  <c r="AL417" i="25"/>
  <c r="AM417" i="25"/>
  <c r="AN417" i="25"/>
  <c r="AO417" i="25"/>
  <c r="AP417" i="25"/>
  <c r="AQ417" i="25"/>
  <c r="AT417" i="25"/>
  <c r="AU417" i="25"/>
  <c r="AV417" i="25"/>
  <c r="AW417" i="25"/>
  <c r="AF418" i="25"/>
  <c r="AG418" i="25"/>
  <c r="AJ418" i="25"/>
  <c r="AK418" i="25"/>
  <c r="AR418" i="25" s="1"/>
  <c r="AS418" i="25" s="1"/>
  <c r="AL418" i="25"/>
  <c r="AM418" i="25"/>
  <c r="AN418" i="25"/>
  <c r="AO418" i="25"/>
  <c r="AP418" i="25"/>
  <c r="AQ418" i="25"/>
  <c r="AT418" i="25"/>
  <c r="AU418" i="25"/>
  <c r="AV418" i="25"/>
  <c r="AW418" i="25"/>
  <c r="AF419" i="25"/>
  <c r="AG419" i="25"/>
  <c r="AJ419" i="25"/>
  <c r="AK419" i="25"/>
  <c r="AR419" i="25" s="1"/>
  <c r="AS419" i="25" s="1"/>
  <c r="AL419" i="25"/>
  <c r="AM419" i="25"/>
  <c r="AN419" i="25"/>
  <c r="AO419" i="25"/>
  <c r="AP419" i="25"/>
  <c r="AQ419" i="25"/>
  <c r="AT419" i="25"/>
  <c r="AU419" i="25"/>
  <c r="AV419" i="25"/>
  <c r="AW419" i="25"/>
  <c r="AF420" i="25"/>
  <c r="AG420" i="25"/>
  <c r="AJ420" i="25"/>
  <c r="AK420" i="25"/>
  <c r="AR420" i="25" s="1"/>
  <c r="AS420" i="25" s="1"/>
  <c r="AL420" i="25"/>
  <c r="AM420" i="25"/>
  <c r="AN420" i="25"/>
  <c r="AO420" i="25"/>
  <c r="AP420" i="25"/>
  <c r="AQ420" i="25"/>
  <c r="AT420" i="25"/>
  <c r="AU420" i="25"/>
  <c r="AV420" i="25"/>
  <c r="AW420" i="25"/>
  <c r="AF421" i="25"/>
  <c r="AG421" i="25"/>
  <c r="AJ421" i="25"/>
  <c r="AK421" i="25"/>
  <c r="AR421" i="25" s="1"/>
  <c r="AS421" i="25" s="1"/>
  <c r="AL421" i="25"/>
  <c r="AM421" i="25"/>
  <c r="AN421" i="25"/>
  <c r="AO421" i="25"/>
  <c r="AP421" i="25"/>
  <c r="AQ421" i="25"/>
  <c r="AT421" i="25"/>
  <c r="AU421" i="25"/>
  <c r="AV421" i="25"/>
  <c r="AW421" i="25"/>
  <c r="AF422" i="25"/>
  <c r="AG422" i="25"/>
  <c r="AJ422" i="25"/>
  <c r="AK422" i="25"/>
  <c r="AR422" i="25" s="1"/>
  <c r="AS422" i="25" s="1"/>
  <c r="AL422" i="25"/>
  <c r="AM422" i="25"/>
  <c r="AN422" i="25"/>
  <c r="AO422" i="25"/>
  <c r="AP422" i="25"/>
  <c r="AQ422" i="25"/>
  <c r="AT422" i="25"/>
  <c r="AU422" i="25"/>
  <c r="AV422" i="25"/>
  <c r="AW422" i="25"/>
  <c r="AF423" i="25"/>
  <c r="AG423" i="25"/>
  <c r="AJ423" i="25"/>
  <c r="AK423" i="25"/>
  <c r="AR423" i="25" s="1"/>
  <c r="AS423" i="25" s="1"/>
  <c r="AL423" i="25"/>
  <c r="AM423" i="25"/>
  <c r="AN423" i="25"/>
  <c r="AO423" i="25"/>
  <c r="AP423" i="25"/>
  <c r="AQ423" i="25"/>
  <c r="AT423" i="25"/>
  <c r="AU423" i="25"/>
  <c r="AV423" i="25"/>
  <c r="AW423" i="25"/>
  <c r="AF424" i="25"/>
  <c r="AG424" i="25"/>
  <c r="AJ424" i="25"/>
  <c r="AK424" i="25"/>
  <c r="AR424" i="25" s="1"/>
  <c r="AS424" i="25" s="1"/>
  <c r="AL424" i="25"/>
  <c r="AM424" i="25"/>
  <c r="AN424" i="25"/>
  <c r="AO424" i="25"/>
  <c r="AP424" i="25"/>
  <c r="AQ424" i="25"/>
  <c r="AT424" i="25"/>
  <c r="AU424" i="25"/>
  <c r="AV424" i="25"/>
  <c r="AW424" i="25"/>
  <c r="AF425" i="25"/>
  <c r="AG425" i="25"/>
  <c r="AJ425" i="25"/>
  <c r="AK425" i="25"/>
  <c r="AR425" i="25" s="1"/>
  <c r="AS425" i="25" s="1"/>
  <c r="AL425" i="25"/>
  <c r="AM425" i="25"/>
  <c r="AN425" i="25"/>
  <c r="AO425" i="25"/>
  <c r="AP425" i="25"/>
  <c r="AQ425" i="25"/>
  <c r="AT425" i="25"/>
  <c r="AU425" i="25"/>
  <c r="AV425" i="25"/>
  <c r="AW425" i="25"/>
  <c r="AF426" i="25"/>
  <c r="AG426" i="25"/>
  <c r="AJ426" i="25"/>
  <c r="AK426" i="25"/>
  <c r="AR426" i="25" s="1"/>
  <c r="AS426" i="25" s="1"/>
  <c r="AL426" i="25"/>
  <c r="AM426" i="25"/>
  <c r="AN426" i="25"/>
  <c r="AO426" i="25"/>
  <c r="AP426" i="25"/>
  <c r="AQ426" i="25"/>
  <c r="AT426" i="25"/>
  <c r="AU426" i="25"/>
  <c r="AV426" i="25"/>
  <c r="AW426" i="25"/>
  <c r="AF427" i="25"/>
  <c r="AG427" i="25"/>
  <c r="AJ427" i="25"/>
  <c r="AK427" i="25"/>
  <c r="AR427" i="25" s="1"/>
  <c r="AS427" i="25" s="1"/>
  <c r="AL427" i="25"/>
  <c r="AM427" i="25"/>
  <c r="AN427" i="25"/>
  <c r="AO427" i="25"/>
  <c r="AP427" i="25"/>
  <c r="AQ427" i="25"/>
  <c r="AT427" i="25"/>
  <c r="AU427" i="25"/>
  <c r="AV427" i="25"/>
  <c r="AW427" i="25"/>
  <c r="AF428" i="25"/>
  <c r="AG428" i="25"/>
  <c r="AJ428" i="25"/>
  <c r="AK428" i="25"/>
  <c r="AR428" i="25" s="1"/>
  <c r="AS428" i="25" s="1"/>
  <c r="AL428" i="25"/>
  <c r="AM428" i="25"/>
  <c r="AN428" i="25"/>
  <c r="AO428" i="25"/>
  <c r="AP428" i="25"/>
  <c r="AQ428" i="25"/>
  <c r="AT428" i="25"/>
  <c r="AU428" i="25"/>
  <c r="AV428" i="25"/>
  <c r="AW428" i="25"/>
  <c r="AF429" i="25"/>
  <c r="AG429" i="25"/>
  <c r="AJ429" i="25"/>
  <c r="AK429" i="25"/>
  <c r="AR429" i="25" s="1"/>
  <c r="AS429" i="25" s="1"/>
  <c r="AL429" i="25"/>
  <c r="AM429" i="25"/>
  <c r="AN429" i="25"/>
  <c r="AO429" i="25"/>
  <c r="AP429" i="25"/>
  <c r="AQ429" i="25"/>
  <c r="AT429" i="25"/>
  <c r="AU429" i="25"/>
  <c r="AV429" i="25"/>
  <c r="AW429" i="25"/>
  <c r="AF430" i="25"/>
  <c r="AG430" i="25"/>
  <c r="AJ430" i="25"/>
  <c r="AK430" i="25"/>
  <c r="AR430" i="25" s="1"/>
  <c r="AS430" i="25" s="1"/>
  <c r="AL430" i="25"/>
  <c r="AM430" i="25"/>
  <c r="AN430" i="25"/>
  <c r="AO430" i="25"/>
  <c r="AP430" i="25"/>
  <c r="AQ430" i="25"/>
  <c r="AT430" i="25"/>
  <c r="AU430" i="25"/>
  <c r="AV430" i="25"/>
  <c r="AW430" i="25"/>
  <c r="AF431" i="25"/>
  <c r="AG431" i="25"/>
  <c r="AJ431" i="25"/>
  <c r="AK431" i="25"/>
  <c r="AR431" i="25" s="1"/>
  <c r="AS431" i="25" s="1"/>
  <c r="AL431" i="25"/>
  <c r="AM431" i="25"/>
  <c r="AN431" i="25"/>
  <c r="AO431" i="25"/>
  <c r="AP431" i="25"/>
  <c r="AQ431" i="25"/>
  <c r="AT431" i="25"/>
  <c r="AU431" i="25"/>
  <c r="AV431" i="25"/>
  <c r="AW431" i="25"/>
  <c r="AF432" i="25"/>
  <c r="AG432" i="25"/>
  <c r="AJ432" i="25"/>
  <c r="AK432" i="25"/>
  <c r="AR432" i="25" s="1"/>
  <c r="AS432" i="25" s="1"/>
  <c r="AL432" i="25"/>
  <c r="AM432" i="25"/>
  <c r="AN432" i="25"/>
  <c r="AO432" i="25"/>
  <c r="AP432" i="25"/>
  <c r="AQ432" i="25"/>
  <c r="AT432" i="25"/>
  <c r="AU432" i="25"/>
  <c r="AV432" i="25"/>
  <c r="AW432" i="25"/>
  <c r="AF433" i="25"/>
  <c r="AG433" i="25"/>
  <c r="AJ433" i="25"/>
  <c r="AK433" i="25"/>
  <c r="AR433" i="25" s="1"/>
  <c r="AS433" i="25" s="1"/>
  <c r="AL433" i="25"/>
  <c r="AM433" i="25"/>
  <c r="AN433" i="25"/>
  <c r="AO433" i="25"/>
  <c r="AP433" i="25"/>
  <c r="AQ433" i="25"/>
  <c r="AT433" i="25"/>
  <c r="AU433" i="25"/>
  <c r="AV433" i="25"/>
  <c r="AW433" i="25"/>
  <c r="AF434" i="25"/>
  <c r="AG434" i="25"/>
  <c r="AJ434" i="25"/>
  <c r="AK434" i="25"/>
  <c r="AR434" i="25" s="1"/>
  <c r="AS434" i="25" s="1"/>
  <c r="AL434" i="25"/>
  <c r="AM434" i="25"/>
  <c r="AN434" i="25"/>
  <c r="AO434" i="25"/>
  <c r="AP434" i="25"/>
  <c r="AQ434" i="25"/>
  <c r="AT434" i="25"/>
  <c r="AU434" i="25"/>
  <c r="AV434" i="25"/>
  <c r="AW434" i="25"/>
  <c r="AF435" i="25"/>
  <c r="AG435" i="25"/>
  <c r="AJ435" i="25"/>
  <c r="AK435" i="25"/>
  <c r="AL435" i="25"/>
  <c r="AM435" i="25"/>
  <c r="AN435" i="25"/>
  <c r="AO435" i="25"/>
  <c r="AP435" i="25"/>
  <c r="AQ435" i="25"/>
  <c r="AT435" i="25"/>
  <c r="AU435" i="25"/>
  <c r="AV435" i="25"/>
  <c r="AW435" i="25"/>
  <c r="AF436" i="25"/>
  <c r="AG436" i="25"/>
  <c r="AJ436" i="25"/>
  <c r="AK436" i="25"/>
  <c r="AL436" i="25"/>
  <c r="AM436" i="25"/>
  <c r="AN436" i="25"/>
  <c r="AO436" i="25"/>
  <c r="AP436" i="25"/>
  <c r="AQ436" i="25"/>
  <c r="AT436" i="25"/>
  <c r="AU436" i="25"/>
  <c r="AV436" i="25"/>
  <c r="AW436" i="25"/>
  <c r="AF437" i="25"/>
  <c r="AG437" i="25"/>
  <c r="AJ437" i="25"/>
  <c r="AK437" i="25"/>
  <c r="AL437" i="25"/>
  <c r="AM437" i="25"/>
  <c r="AN437" i="25"/>
  <c r="AO437" i="25"/>
  <c r="AP437" i="25"/>
  <c r="AQ437" i="25"/>
  <c r="AT437" i="25"/>
  <c r="AU437" i="25"/>
  <c r="AV437" i="25"/>
  <c r="AW437" i="25"/>
  <c r="AF438" i="25"/>
  <c r="AG438" i="25"/>
  <c r="AJ438" i="25"/>
  <c r="AK438" i="25"/>
  <c r="AL438" i="25"/>
  <c r="AM438" i="25"/>
  <c r="AN438" i="25"/>
  <c r="AO438" i="25"/>
  <c r="AP438" i="25"/>
  <c r="AQ438" i="25"/>
  <c r="AT438" i="25"/>
  <c r="AU438" i="25"/>
  <c r="AV438" i="25"/>
  <c r="AW438" i="25"/>
  <c r="AF439" i="25"/>
  <c r="AG439" i="25"/>
  <c r="AJ439" i="25"/>
  <c r="AK439" i="25"/>
  <c r="AL439" i="25"/>
  <c r="AM439" i="25"/>
  <c r="AN439" i="25"/>
  <c r="AO439" i="25"/>
  <c r="AP439" i="25"/>
  <c r="AQ439" i="25"/>
  <c r="AT439" i="25"/>
  <c r="AU439" i="25"/>
  <c r="AV439" i="25"/>
  <c r="AW439" i="25"/>
  <c r="AF440" i="25"/>
  <c r="AG440" i="25"/>
  <c r="AJ440" i="25"/>
  <c r="AK440" i="25"/>
  <c r="AL440" i="25"/>
  <c r="AM440" i="25"/>
  <c r="AN440" i="25"/>
  <c r="AO440" i="25"/>
  <c r="AP440" i="25"/>
  <c r="AQ440" i="25"/>
  <c r="AT440" i="25"/>
  <c r="AU440" i="25"/>
  <c r="AV440" i="25"/>
  <c r="AW440" i="25"/>
  <c r="AF441" i="25"/>
  <c r="AG441" i="25"/>
  <c r="AJ441" i="25"/>
  <c r="AK441" i="25"/>
  <c r="AL441" i="25"/>
  <c r="AM441" i="25"/>
  <c r="AN441" i="25"/>
  <c r="AO441" i="25"/>
  <c r="AP441" i="25"/>
  <c r="AQ441" i="25"/>
  <c r="AT441" i="25"/>
  <c r="AU441" i="25"/>
  <c r="AV441" i="25"/>
  <c r="AW441" i="25"/>
  <c r="AF442" i="25"/>
  <c r="AG442" i="25"/>
  <c r="AJ442" i="25"/>
  <c r="AK442" i="25"/>
  <c r="AL442" i="25"/>
  <c r="AM442" i="25"/>
  <c r="AN442" i="25"/>
  <c r="AO442" i="25"/>
  <c r="AP442" i="25"/>
  <c r="AQ442" i="25"/>
  <c r="AT442" i="25"/>
  <c r="AU442" i="25"/>
  <c r="AV442" i="25"/>
  <c r="AW442" i="25"/>
  <c r="AF443" i="25"/>
  <c r="AG443" i="25"/>
  <c r="AJ443" i="25"/>
  <c r="AK443" i="25"/>
  <c r="AL443" i="25"/>
  <c r="AM443" i="25"/>
  <c r="AN443" i="25"/>
  <c r="AO443" i="25"/>
  <c r="AP443" i="25"/>
  <c r="AQ443" i="25"/>
  <c r="AT443" i="25"/>
  <c r="AU443" i="25"/>
  <c r="AV443" i="25"/>
  <c r="AW443" i="25"/>
  <c r="AF444" i="25"/>
  <c r="AG444" i="25"/>
  <c r="AJ444" i="25"/>
  <c r="AK444" i="25"/>
  <c r="AL444" i="25"/>
  <c r="AM444" i="25"/>
  <c r="AN444" i="25"/>
  <c r="AO444" i="25"/>
  <c r="AP444" i="25"/>
  <c r="AQ444" i="25"/>
  <c r="AT444" i="25"/>
  <c r="AU444" i="25"/>
  <c r="AV444" i="25"/>
  <c r="AW444" i="25"/>
  <c r="AF445" i="25"/>
  <c r="AG445" i="25"/>
  <c r="AJ445" i="25"/>
  <c r="AK445" i="25"/>
  <c r="AL445" i="25"/>
  <c r="AM445" i="25"/>
  <c r="AN445" i="25"/>
  <c r="AO445" i="25"/>
  <c r="AP445" i="25"/>
  <c r="AQ445" i="25"/>
  <c r="AT445" i="25"/>
  <c r="AU445" i="25"/>
  <c r="AV445" i="25"/>
  <c r="AW445" i="25"/>
  <c r="AF446" i="25"/>
  <c r="AG446" i="25"/>
  <c r="AJ446" i="25"/>
  <c r="AK446" i="25"/>
  <c r="AR446" i="25" s="1"/>
  <c r="AS446" i="25" s="1"/>
  <c r="AL446" i="25"/>
  <c r="AM446" i="25"/>
  <c r="AN446" i="25"/>
  <c r="AO446" i="25"/>
  <c r="AP446" i="25"/>
  <c r="AQ446" i="25"/>
  <c r="AT446" i="25"/>
  <c r="AU446" i="25"/>
  <c r="AV446" i="25"/>
  <c r="AW446" i="25"/>
  <c r="AF447" i="25"/>
  <c r="AG447" i="25"/>
  <c r="AJ447" i="25"/>
  <c r="AK447" i="25"/>
  <c r="AL447" i="25"/>
  <c r="AM447" i="25"/>
  <c r="AN447" i="25"/>
  <c r="AO447" i="25"/>
  <c r="AP447" i="25"/>
  <c r="AQ447" i="25"/>
  <c r="AT447" i="25"/>
  <c r="AU447" i="25"/>
  <c r="AV447" i="25"/>
  <c r="AW447" i="25"/>
  <c r="AF448" i="25"/>
  <c r="AG448" i="25"/>
  <c r="AJ448" i="25"/>
  <c r="AK448" i="25"/>
  <c r="AR448" i="25" s="1"/>
  <c r="AS448" i="25" s="1"/>
  <c r="AL448" i="25"/>
  <c r="AM448" i="25"/>
  <c r="AN448" i="25"/>
  <c r="AO448" i="25"/>
  <c r="AP448" i="25"/>
  <c r="AQ448" i="25"/>
  <c r="AT448" i="25"/>
  <c r="AU448" i="25"/>
  <c r="AV448" i="25"/>
  <c r="AW448" i="25"/>
  <c r="AF449" i="25"/>
  <c r="AG449" i="25"/>
  <c r="AJ449" i="25"/>
  <c r="AK449" i="25"/>
  <c r="AL449" i="25"/>
  <c r="AM449" i="25"/>
  <c r="AN449" i="25"/>
  <c r="AO449" i="25"/>
  <c r="AP449" i="25"/>
  <c r="AQ449" i="25"/>
  <c r="AT449" i="25"/>
  <c r="AU449" i="25"/>
  <c r="AV449" i="25"/>
  <c r="AW449" i="25"/>
  <c r="AF450" i="25"/>
  <c r="AG450" i="25"/>
  <c r="AJ450" i="25"/>
  <c r="AK450" i="25"/>
  <c r="AR450" i="25" s="1"/>
  <c r="AS450" i="25" s="1"/>
  <c r="AL450" i="25"/>
  <c r="AM450" i="25"/>
  <c r="AN450" i="25"/>
  <c r="AO450" i="25"/>
  <c r="AP450" i="25"/>
  <c r="AQ450" i="25"/>
  <c r="AT450" i="25"/>
  <c r="AU450" i="25"/>
  <c r="AV450" i="25"/>
  <c r="AW450" i="25"/>
  <c r="AF451" i="25"/>
  <c r="AG451" i="25"/>
  <c r="AJ451" i="25"/>
  <c r="AK451" i="25"/>
  <c r="AL451" i="25"/>
  <c r="AM451" i="25"/>
  <c r="AN451" i="25"/>
  <c r="AO451" i="25"/>
  <c r="AP451" i="25"/>
  <c r="AQ451" i="25"/>
  <c r="AT451" i="25"/>
  <c r="AU451" i="25"/>
  <c r="AV451" i="25"/>
  <c r="AW451" i="25"/>
  <c r="AF452" i="25"/>
  <c r="AG452" i="25"/>
  <c r="AJ452" i="25"/>
  <c r="AK452" i="25"/>
  <c r="AL452" i="25"/>
  <c r="AM452" i="25"/>
  <c r="AN452" i="25"/>
  <c r="AO452" i="25"/>
  <c r="AP452" i="25"/>
  <c r="AQ452" i="25"/>
  <c r="AT452" i="25"/>
  <c r="AU452" i="25"/>
  <c r="AV452" i="25"/>
  <c r="AW452" i="25"/>
  <c r="AF453" i="25"/>
  <c r="AG453" i="25"/>
  <c r="AJ453" i="25"/>
  <c r="AK453" i="25"/>
  <c r="AL453" i="25"/>
  <c r="AM453" i="25"/>
  <c r="AN453" i="25"/>
  <c r="AO453" i="25"/>
  <c r="AP453" i="25"/>
  <c r="AQ453" i="25"/>
  <c r="AT453" i="25"/>
  <c r="AU453" i="25"/>
  <c r="AV453" i="25"/>
  <c r="AW453" i="25"/>
  <c r="AF454" i="25"/>
  <c r="AG454" i="25"/>
  <c r="AJ454" i="25"/>
  <c r="AK454" i="25"/>
  <c r="AL454" i="25"/>
  <c r="AM454" i="25"/>
  <c r="AN454" i="25"/>
  <c r="AO454" i="25"/>
  <c r="AP454" i="25"/>
  <c r="AQ454" i="25"/>
  <c r="AT454" i="25"/>
  <c r="AU454" i="25"/>
  <c r="AV454" i="25"/>
  <c r="AW454" i="25"/>
  <c r="AF455" i="25"/>
  <c r="AG455" i="25"/>
  <c r="AJ455" i="25"/>
  <c r="AK455" i="25"/>
  <c r="AL455" i="25"/>
  <c r="AM455" i="25"/>
  <c r="AN455" i="25"/>
  <c r="AO455" i="25"/>
  <c r="AP455" i="25"/>
  <c r="AQ455" i="25"/>
  <c r="AT455" i="25"/>
  <c r="AU455" i="25"/>
  <c r="AV455" i="25"/>
  <c r="AW455" i="25"/>
  <c r="AF456" i="25"/>
  <c r="AG456" i="25"/>
  <c r="AJ456" i="25"/>
  <c r="AK456" i="25"/>
  <c r="AR456" i="25" s="1"/>
  <c r="AS456" i="25" s="1"/>
  <c r="AL456" i="25"/>
  <c r="AM456" i="25"/>
  <c r="AN456" i="25"/>
  <c r="AO456" i="25"/>
  <c r="AP456" i="25"/>
  <c r="AQ456" i="25"/>
  <c r="AT456" i="25"/>
  <c r="AU456" i="25"/>
  <c r="AV456" i="25"/>
  <c r="AW456" i="25"/>
  <c r="AF457" i="25"/>
  <c r="AG457" i="25"/>
  <c r="AJ457" i="25"/>
  <c r="AK457" i="25"/>
  <c r="AL457" i="25"/>
  <c r="AM457" i="25"/>
  <c r="AN457" i="25"/>
  <c r="AO457" i="25"/>
  <c r="AP457" i="25"/>
  <c r="AQ457" i="25"/>
  <c r="AT457" i="25"/>
  <c r="AU457" i="25"/>
  <c r="AV457" i="25"/>
  <c r="AW457" i="25"/>
  <c r="AF458" i="25"/>
  <c r="AG458" i="25"/>
  <c r="AJ458" i="25"/>
  <c r="AK458" i="25"/>
  <c r="AL458" i="25"/>
  <c r="AM458" i="25"/>
  <c r="AN458" i="25"/>
  <c r="AO458" i="25"/>
  <c r="AP458" i="25"/>
  <c r="AQ458" i="25"/>
  <c r="AT458" i="25"/>
  <c r="AU458" i="25"/>
  <c r="AV458" i="25"/>
  <c r="AW458" i="25"/>
  <c r="AF459" i="25"/>
  <c r="AG459" i="25"/>
  <c r="AJ459" i="25"/>
  <c r="AK459" i="25"/>
  <c r="AL459" i="25"/>
  <c r="AM459" i="25"/>
  <c r="AN459" i="25"/>
  <c r="AO459" i="25"/>
  <c r="AP459" i="25"/>
  <c r="AQ459" i="25"/>
  <c r="AT459" i="25"/>
  <c r="AU459" i="25"/>
  <c r="AV459" i="25"/>
  <c r="AW459" i="25"/>
  <c r="AF460" i="25"/>
  <c r="AG460" i="25"/>
  <c r="AJ460" i="25"/>
  <c r="AK460" i="25"/>
  <c r="AR460" i="25" s="1"/>
  <c r="AS460" i="25" s="1"/>
  <c r="AL460" i="25"/>
  <c r="AM460" i="25"/>
  <c r="AN460" i="25"/>
  <c r="AO460" i="25"/>
  <c r="AP460" i="25"/>
  <c r="AQ460" i="25"/>
  <c r="AT460" i="25"/>
  <c r="AU460" i="25"/>
  <c r="AV460" i="25"/>
  <c r="AW460" i="25"/>
  <c r="AF461" i="25"/>
  <c r="AG461" i="25"/>
  <c r="AJ461" i="25"/>
  <c r="AK461" i="25"/>
  <c r="AL461" i="25"/>
  <c r="AM461" i="25"/>
  <c r="AN461" i="25"/>
  <c r="AO461" i="25"/>
  <c r="AP461" i="25"/>
  <c r="AQ461" i="25"/>
  <c r="AT461" i="25"/>
  <c r="AU461" i="25"/>
  <c r="AV461" i="25"/>
  <c r="AW461" i="25"/>
  <c r="AF462" i="25"/>
  <c r="AG462" i="25"/>
  <c r="AJ462" i="25"/>
  <c r="AK462" i="25"/>
  <c r="AR462" i="25" s="1"/>
  <c r="AS462" i="25" s="1"/>
  <c r="AL462" i="25"/>
  <c r="AM462" i="25"/>
  <c r="AN462" i="25"/>
  <c r="AO462" i="25"/>
  <c r="AP462" i="25"/>
  <c r="AQ462" i="25"/>
  <c r="AT462" i="25"/>
  <c r="AU462" i="25"/>
  <c r="AV462" i="25"/>
  <c r="AW462" i="25"/>
  <c r="AF463" i="25"/>
  <c r="AG463" i="25"/>
  <c r="AJ463" i="25"/>
  <c r="AK463" i="25"/>
  <c r="AL463" i="25"/>
  <c r="AM463" i="25"/>
  <c r="AN463" i="25"/>
  <c r="AO463" i="25"/>
  <c r="AP463" i="25"/>
  <c r="AQ463" i="25"/>
  <c r="AT463" i="25"/>
  <c r="AU463" i="25"/>
  <c r="AV463" i="25"/>
  <c r="AW463" i="25"/>
  <c r="AF464" i="25"/>
  <c r="AG464" i="25"/>
  <c r="AJ464" i="25"/>
  <c r="AK464" i="25"/>
  <c r="AR464" i="25" s="1"/>
  <c r="AS464" i="25" s="1"/>
  <c r="AL464" i="25"/>
  <c r="AM464" i="25"/>
  <c r="AN464" i="25"/>
  <c r="AO464" i="25"/>
  <c r="AP464" i="25"/>
  <c r="AQ464" i="25"/>
  <c r="AT464" i="25"/>
  <c r="AU464" i="25"/>
  <c r="AV464" i="25"/>
  <c r="AW464" i="25"/>
  <c r="AF465" i="25"/>
  <c r="AG465" i="25"/>
  <c r="AJ465" i="25"/>
  <c r="AK465" i="25"/>
  <c r="AL465" i="25"/>
  <c r="AM465" i="25"/>
  <c r="AN465" i="25"/>
  <c r="AO465" i="25"/>
  <c r="AP465" i="25"/>
  <c r="AQ465" i="25"/>
  <c r="AT465" i="25"/>
  <c r="AU465" i="25"/>
  <c r="AV465" i="25"/>
  <c r="AW465" i="25"/>
  <c r="AF466" i="25"/>
  <c r="AG466" i="25"/>
  <c r="AJ466" i="25"/>
  <c r="AK466" i="25"/>
  <c r="AR466" i="25" s="1"/>
  <c r="AS466" i="25" s="1"/>
  <c r="AL466" i="25"/>
  <c r="AM466" i="25"/>
  <c r="AN466" i="25"/>
  <c r="AO466" i="25"/>
  <c r="AP466" i="25"/>
  <c r="AQ466" i="25"/>
  <c r="AT466" i="25"/>
  <c r="AU466" i="25"/>
  <c r="AV466" i="25"/>
  <c r="AW466" i="25"/>
  <c r="AF467" i="25"/>
  <c r="AG467" i="25"/>
  <c r="AJ467" i="25"/>
  <c r="AK467" i="25"/>
  <c r="AL467" i="25"/>
  <c r="AM467" i="25"/>
  <c r="AN467" i="25"/>
  <c r="AO467" i="25"/>
  <c r="AP467" i="25"/>
  <c r="AQ467" i="25"/>
  <c r="AT467" i="25"/>
  <c r="AU467" i="25"/>
  <c r="AV467" i="25"/>
  <c r="AW467" i="25"/>
  <c r="AF468" i="25"/>
  <c r="AG468" i="25"/>
  <c r="AJ468" i="25"/>
  <c r="AK468" i="25"/>
  <c r="AL468" i="25"/>
  <c r="AM468" i="25"/>
  <c r="AN468" i="25"/>
  <c r="AO468" i="25"/>
  <c r="AP468" i="25"/>
  <c r="AQ468" i="25"/>
  <c r="AT468" i="25"/>
  <c r="AU468" i="25"/>
  <c r="AV468" i="25"/>
  <c r="AW468" i="25"/>
  <c r="AF469" i="25"/>
  <c r="AG469" i="25"/>
  <c r="AJ469" i="25"/>
  <c r="AK469" i="25"/>
  <c r="AL469" i="25"/>
  <c r="AM469" i="25"/>
  <c r="AN469" i="25"/>
  <c r="AO469" i="25"/>
  <c r="AP469" i="25"/>
  <c r="AQ469" i="25"/>
  <c r="AT469" i="25"/>
  <c r="AU469" i="25"/>
  <c r="AV469" i="25"/>
  <c r="AW469" i="25"/>
  <c r="AF470" i="25"/>
  <c r="AG470" i="25"/>
  <c r="AJ470" i="25"/>
  <c r="AK470" i="25"/>
  <c r="AR470" i="25" s="1"/>
  <c r="AS470" i="25" s="1"/>
  <c r="AL470" i="25"/>
  <c r="AM470" i="25"/>
  <c r="AN470" i="25"/>
  <c r="AO470" i="25"/>
  <c r="AP470" i="25"/>
  <c r="AQ470" i="25"/>
  <c r="AT470" i="25"/>
  <c r="AU470" i="25"/>
  <c r="AV470" i="25"/>
  <c r="AW470" i="25"/>
  <c r="AF471" i="25"/>
  <c r="AG471" i="25"/>
  <c r="AJ471" i="25"/>
  <c r="AK471" i="25"/>
  <c r="AL471" i="25"/>
  <c r="AM471" i="25"/>
  <c r="AN471" i="25"/>
  <c r="AO471" i="25"/>
  <c r="AP471" i="25"/>
  <c r="AQ471" i="25"/>
  <c r="AT471" i="25"/>
  <c r="AU471" i="25"/>
  <c r="AV471" i="25"/>
  <c r="AW471" i="25"/>
  <c r="AF472" i="25"/>
  <c r="AG472" i="25"/>
  <c r="AJ472" i="25"/>
  <c r="AK472" i="25"/>
  <c r="AR472" i="25" s="1"/>
  <c r="AS472" i="25" s="1"/>
  <c r="AL472" i="25"/>
  <c r="AM472" i="25"/>
  <c r="AN472" i="25"/>
  <c r="AO472" i="25"/>
  <c r="AP472" i="25"/>
  <c r="AQ472" i="25"/>
  <c r="AT472" i="25"/>
  <c r="AU472" i="25"/>
  <c r="AV472" i="25"/>
  <c r="AW472" i="25"/>
  <c r="AF473" i="25"/>
  <c r="AG473" i="25"/>
  <c r="AJ473" i="25"/>
  <c r="AK473" i="25"/>
  <c r="AL473" i="25"/>
  <c r="AM473" i="25"/>
  <c r="AN473" i="25"/>
  <c r="AO473" i="25"/>
  <c r="AP473" i="25"/>
  <c r="AQ473" i="25"/>
  <c r="AT473" i="25"/>
  <c r="AU473" i="25"/>
  <c r="AV473" i="25"/>
  <c r="AW473" i="25"/>
  <c r="AF474" i="25"/>
  <c r="AG474" i="25"/>
  <c r="AJ474" i="25"/>
  <c r="AK474" i="25"/>
  <c r="AL474" i="25"/>
  <c r="AM474" i="25"/>
  <c r="AN474" i="25"/>
  <c r="AO474" i="25"/>
  <c r="AP474" i="25"/>
  <c r="AQ474" i="25"/>
  <c r="AT474" i="25"/>
  <c r="AU474" i="25"/>
  <c r="AV474" i="25"/>
  <c r="AW474" i="25"/>
  <c r="AF475" i="25"/>
  <c r="AG475" i="25"/>
  <c r="AJ475" i="25"/>
  <c r="AK475" i="25"/>
  <c r="AL475" i="25"/>
  <c r="AM475" i="25"/>
  <c r="AN475" i="25"/>
  <c r="AO475" i="25"/>
  <c r="AP475" i="25"/>
  <c r="AQ475" i="25"/>
  <c r="AT475" i="25"/>
  <c r="AU475" i="25"/>
  <c r="AV475" i="25"/>
  <c r="AW475" i="25"/>
  <c r="AF476" i="25"/>
  <c r="AG476" i="25"/>
  <c r="AJ476" i="25"/>
  <c r="AK476" i="25"/>
  <c r="AR476" i="25" s="1"/>
  <c r="AS476" i="25" s="1"/>
  <c r="AL476" i="25"/>
  <c r="AM476" i="25"/>
  <c r="AN476" i="25"/>
  <c r="AO476" i="25"/>
  <c r="AP476" i="25"/>
  <c r="AQ476" i="25"/>
  <c r="AT476" i="25"/>
  <c r="AU476" i="25"/>
  <c r="AV476" i="25"/>
  <c r="AW476" i="25"/>
  <c r="AF477" i="25"/>
  <c r="AG477" i="25"/>
  <c r="AJ477" i="25"/>
  <c r="AK477" i="25"/>
  <c r="AL477" i="25"/>
  <c r="AM477" i="25"/>
  <c r="AN477" i="25"/>
  <c r="AO477" i="25"/>
  <c r="AP477" i="25"/>
  <c r="AQ477" i="25"/>
  <c r="AT477" i="25"/>
  <c r="AU477" i="25"/>
  <c r="AV477" i="25"/>
  <c r="AW477" i="25"/>
  <c r="AF478" i="25"/>
  <c r="AG478" i="25"/>
  <c r="AJ478" i="25"/>
  <c r="AK478" i="25"/>
  <c r="AR478" i="25" s="1"/>
  <c r="AS478" i="25" s="1"/>
  <c r="AL478" i="25"/>
  <c r="AM478" i="25"/>
  <c r="AN478" i="25"/>
  <c r="AO478" i="25"/>
  <c r="AP478" i="25"/>
  <c r="AQ478" i="25"/>
  <c r="AT478" i="25"/>
  <c r="AU478" i="25"/>
  <c r="AV478" i="25"/>
  <c r="AW478" i="25"/>
  <c r="AF479" i="25"/>
  <c r="AG479" i="25"/>
  <c r="AJ479" i="25"/>
  <c r="AK479" i="25"/>
  <c r="AL479" i="25"/>
  <c r="AM479" i="25"/>
  <c r="AN479" i="25"/>
  <c r="AO479" i="25"/>
  <c r="AP479" i="25"/>
  <c r="AQ479" i="25"/>
  <c r="AT479" i="25"/>
  <c r="AU479" i="25"/>
  <c r="AV479" i="25"/>
  <c r="AW479" i="25"/>
  <c r="AF480" i="25"/>
  <c r="AG480" i="25"/>
  <c r="AJ480" i="25"/>
  <c r="AK480" i="25"/>
  <c r="AR480" i="25" s="1"/>
  <c r="AS480" i="25" s="1"/>
  <c r="AL480" i="25"/>
  <c r="AM480" i="25"/>
  <c r="AN480" i="25"/>
  <c r="AO480" i="25"/>
  <c r="AP480" i="25"/>
  <c r="AQ480" i="25"/>
  <c r="AT480" i="25"/>
  <c r="AU480" i="25"/>
  <c r="AV480" i="25"/>
  <c r="AW480" i="25"/>
  <c r="AF481" i="25"/>
  <c r="AG481" i="25"/>
  <c r="AJ481" i="25"/>
  <c r="AK481" i="25"/>
  <c r="AL481" i="25"/>
  <c r="AM481" i="25"/>
  <c r="AN481" i="25"/>
  <c r="AO481" i="25"/>
  <c r="AP481" i="25"/>
  <c r="AQ481" i="25"/>
  <c r="AT481" i="25"/>
  <c r="AU481" i="25"/>
  <c r="AV481" i="25"/>
  <c r="AW481" i="25"/>
  <c r="AF482" i="25"/>
  <c r="AG482" i="25"/>
  <c r="AJ482" i="25"/>
  <c r="AK482" i="25"/>
  <c r="AR482" i="25" s="1"/>
  <c r="AS482" i="25" s="1"/>
  <c r="AL482" i="25"/>
  <c r="AM482" i="25"/>
  <c r="AN482" i="25"/>
  <c r="AO482" i="25"/>
  <c r="AP482" i="25"/>
  <c r="AQ482" i="25"/>
  <c r="AT482" i="25"/>
  <c r="AU482" i="25"/>
  <c r="AV482" i="25"/>
  <c r="AW482" i="25"/>
  <c r="AF483" i="25"/>
  <c r="AG483" i="25"/>
  <c r="AJ483" i="25"/>
  <c r="AK483" i="25"/>
  <c r="AL483" i="25"/>
  <c r="AM483" i="25"/>
  <c r="AN483" i="25"/>
  <c r="AO483" i="25"/>
  <c r="AP483" i="25"/>
  <c r="AQ483" i="25"/>
  <c r="AT483" i="25"/>
  <c r="AU483" i="25"/>
  <c r="AV483" i="25"/>
  <c r="AW483" i="25"/>
  <c r="AF484" i="25"/>
  <c r="AG484" i="25"/>
  <c r="AJ484" i="25"/>
  <c r="AK484" i="25"/>
  <c r="AL484" i="25"/>
  <c r="AM484" i="25"/>
  <c r="AN484" i="25"/>
  <c r="AO484" i="25"/>
  <c r="AP484" i="25"/>
  <c r="AQ484" i="25"/>
  <c r="AT484" i="25"/>
  <c r="AU484" i="25"/>
  <c r="AV484" i="25"/>
  <c r="AW484" i="25"/>
  <c r="AF485" i="25"/>
  <c r="AG485" i="25"/>
  <c r="AJ485" i="25"/>
  <c r="AK485" i="25"/>
  <c r="AL485" i="25"/>
  <c r="AM485" i="25"/>
  <c r="AN485" i="25"/>
  <c r="AO485" i="25"/>
  <c r="AP485" i="25"/>
  <c r="AQ485" i="25"/>
  <c r="AT485" i="25"/>
  <c r="AU485" i="25"/>
  <c r="AV485" i="25"/>
  <c r="AW485" i="25"/>
  <c r="AF486" i="25"/>
  <c r="AG486" i="25"/>
  <c r="AJ486" i="25"/>
  <c r="AK486" i="25"/>
  <c r="AR486" i="25" s="1"/>
  <c r="AS486" i="25" s="1"/>
  <c r="AL486" i="25"/>
  <c r="AM486" i="25"/>
  <c r="AN486" i="25"/>
  <c r="AO486" i="25"/>
  <c r="AP486" i="25"/>
  <c r="AQ486" i="25"/>
  <c r="AT486" i="25"/>
  <c r="AU486" i="25"/>
  <c r="AV486" i="25"/>
  <c r="AW486" i="25"/>
  <c r="AF487" i="25"/>
  <c r="AG487" i="25"/>
  <c r="AJ487" i="25"/>
  <c r="AK487" i="25"/>
  <c r="AL487" i="25"/>
  <c r="AM487" i="25"/>
  <c r="AN487" i="25"/>
  <c r="AO487" i="25"/>
  <c r="AP487" i="25"/>
  <c r="AQ487" i="25"/>
  <c r="AT487" i="25"/>
  <c r="AU487" i="25"/>
  <c r="AV487" i="25"/>
  <c r="AW487" i="25"/>
  <c r="AF488" i="25"/>
  <c r="AG488" i="25"/>
  <c r="AJ488" i="25"/>
  <c r="AK488" i="25"/>
  <c r="AR488" i="25" s="1"/>
  <c r="AS488" i="25" s="1"/>
  <c r="AL488" i="25"/>
  <c r="AM488" i="25"/>
  <c r="AN488" i="25"/>
  <c r="AO488" i="25"/>
  <c r="AP488" i="25"/>
  <c r="AQ488" i="25"/>
  <c r="AT488" i="25"/>
  <c r="AU488" i="25"/>
  <c r="AV488" i="25"/>
  <c r="AW488" i="25"/>
  <c r="AF489" i="25"/>
  <c r="AG489" i="25"/>
  <c r="AJ489" i="25"/>
  <c r="AK489" i="25"/>
  <c r="AL489" i="25"/>
  <c r="AM489" i="25"/>
  <c r="AN489" i="25"/>
  <c r="AO489" i="25"/>
  <c r="AP489" i="25"/>
  <c r="AQ489" i="25"/>
  <c r="AT489" i="25"/>
  <c r="AU489" i="25"/>
  <c r="AV489" i="25"/>
  <c r="AW489" i="25"/>
  <c r="AF490" i="25"/>
  <c r="AG490" i="25"/>
  <c r="AJ490" i="25"/>
  <c r="AK490" i="25"/>
  <c r="AL490" i="25"/>
  <c r="AM490" i="25"/>
  <c r="AN490" i="25"/>
  <c r="AO490" i="25"/>
  <c r="AP490" i="25"/>
  <c r="AQ490" i="25"/>
  <c r="AT490" i="25"/>
  <c r="AU490" i="25"/>
  <c r="AV490" i="25"/>
  <c r="AW490" i="25"/>
  <c r="AF491" i="25"/>
  <c r="AG491" i="25"/>
  <c r="AJ491" i="25"/>
  <c r="AK491" i="25"/>
  <c r="AL491" i="25"/>
  <c r="AM491" i="25"/>
  <c r="AN491" i="25"/>
  <c r="AO491" i="25"/>
  <c r="AP491" i="25"/>
  <c r="AQ491" i="25"/>
  <c r="AT491" i="25"/>
  <c r="AU491" i="25"/>
  <c r="AV491" i="25"/>
  <c r="AW491" i="25"/>
  <c r="AF492" i="25"/>
  <c r="AG492" i="25"/>
  <c r="AJ492" i="25"/>
  <c r="AK492" i="25"/>
  <c r="AR492" i="25" s="1"/>
  <c r="AS492" i="25" s="1"/>
  <c r="AL492" i="25"/>
  <c r="AM492" i="25"/>
  <c r="AN492" i="25"/>
  <c r="AO492" i="25"/>
  <c r="AP492" i="25"/>
  <c r="AQ492" i="25"/>
  <c r="AT492" i="25"/>
  <c r="AU492" i="25"/>
  <c r="AV492" i="25"/>
  <c r="AW492" i="25"/>
  <c r="AF493" i="25"/>
  <c r="AG493" i="25"/>
  <c r="AJ493" i="25"/>
  <c r="AK493" i="25"/>
  <c r="AL493" i="25"/>
  <c r="AM493" i="25"/>
  <c r="AN493" i="25"/>
  <c r="AO493" i="25"/>
  <c r="AP493" i="25"/>
  <c r="AQ493" i="25"/>
  <c r="AT493" i="25"/>
  <c r="AU493" i="25"/>
  <c r="AV493" i="25"/>
  <c r="AW493" i="25"/>
  <c r="AF494" i="25"/>
  <c r="AG494" i="25"/>
  <c r="AJ494" i="25"/>
  <c r="AK494" i="25"/>
  <c r="AR494" i="25" s="1"/>
  <c r="AS494" i="25" s="1"/>
  <c r="AL494" i="25"/>
  <c r="AM494" i="25"/>
  <c r="AN494" i="25"/>
  <c r="AO494" i="25"/>
  <c r="AP494" i="25"/>
  <c r="AQ494" i="25"/>
  <c r="AT494" i="25"/>
  <c r="AU494" i="25"/>
  <c r="AV494" i="25"/>
  <c r="AW494" i="25"/>
  <c r="AF495" i="25"/>
  <c r="AG495" i="25"/>
  <c r="AJ495" i="25"/>
  <c r="AK495" i="25"/>
  <c r="AL495" i="25"/>
  <c r="AM495" i="25"/>
  <c r="AN495" i="25"/>
  <c r="AO495" i="25"/>
  <c r="AP495" i="25"/>
  <c r="AQ495" i="25"/>
  <c r="AT495" i="25"/>
  <c r="AU495" i="25"/>
  <c r="AV495" i="25"/>
  <c r="AW495" i="25"/>
  <c r="AF496" i="25"/>
  <c r="AG496" i="25"/>
  <c r="AJ496" i="25"/>
  <c r="AK496" i="25"/>
  <c r="AR496" i="25" s="1"/>
  <c r="AS496" i="25" s="1"/>
  <c r="AL496" i="25"/>
  <c r="AM496" i="25"/>
  <c r="AN496" i="25"/>
  <c r="AO496" i="25"/>
  <c r="AP496" i="25"/>
  <c r="AQ496" i="25"/>
  <c r="AT496" i="25"/>
  <c r="AU496" i="25"/>
  <c r="AV496" i="25"/>
  <c r="AW496" i="25"/>
  <c r="AF497" i="25"/>
  <c r="AG497" i="25"/>
  <c r="AJ497" i="25"/>
  <c r="AK497" i="25"/>
  <c r="AL497" i="25"/>
  <c r="AM497" i="25"/>
  <c r="AN497" i="25"/>
  <c r="AO497" i="25"/>
  <c r="AP497" i="25"/>
  <c r="AQ497" i="25"/>
  <c r="AT497" i="25"/>
  <c r="AU497" i="25"/>
  <c r="AV497" i="25"/>
  <c r="AW497" i="25"/>
  <c r="AF498" i="25"/>
  <c r="AG498" i="25"/>
  <c r="AJ498" i="25"/>
  <c r="AK498" i="25"/>
  <c r="AR498" i="25" s="1"/>
  <c r="AS498" i="25" s="1"/>
  <c r="AL498" i="25"/>
  <c r="AM498" i="25"/>
  <c r="AN498" i="25"/>
  <c r="AO498" i="25"/>
  <c r="AP498" i="25"/>
  <c r="AQ498" i="25"/>
  <c r="AT498" i="25"/>
  <c r="AU498" i="25"/>
  <c r="AV498" i="25"/>
  <c r="AW498" i="25"/>
  <c r="AF499" i="25"/>
  <c r="AG499" i="25"/>
  <c r="AJ499" i="25"/>
  <c r="AK499" i="25"/>
  <c r="AL499" i="25"/>
  <c r="AM499" i="25"/>
  <c r="AN499" i="25"/>
  <c r="AO499" i="25"/>
  <c r="AP499" i="25"/>
  <c r="AQ499" i="25"/>
  <c r="AT499" i="25"/>
  <c r="AU499" i="25"/>
  <c r="AV499" i="25"/>
  <c r="AW499" i="25"/>
  <c r="AF500" i="25"/>
  <c r="AG500" i="25"/>
  <c r="AJ500" i="25"/>
  <c r="AK500" i="25"/>
  <c r="AL500" i="25"/>
  <c r="AM500" i="25"/>
  <c r="AN500" i="25"/>
  <c r="AO500" i="25"/>
  <c r="AP500" i="25"/>
  <c r="AQ500" i="25"/>
  <c r="AT500" i="25"/>
  <c r="AU500" i="25"/>
  <c r="AV500" i="25"/>
  <c r="AW500" i="25"/>
  <c r="AF501" i="25"/>
  <c r="AG501" i="25"/>
  <c r="AJ501" i="25"/>
  <c r="AK501" i="25"/>
  <c r="AL501" i="25"/>
  <c r="AM501" i="25"/>
  <c r="AN501" i="25"/>
  <c r="AO501" i="25"/>
  <c r="AP501" i="25"/>
  <c r="AQ501" i="25"/>
  <c r="AT501" i="25"/>
  <c r="AU501" i="25"/>
  <c r="AV501" i="25"/>
  <c r="AW501" i="25"/>
  <c r="AF502" i="25"/>
  <c r="AG502" i="25"/>
  <c r="AJ502" i="25"/>
  <c r="AK502" i="25"/>
  <c r="AR502" i="25" s="1"/>
  <c r="AS502" i="25" s="1"/>
  <c r="AL502" i="25"/>
  <c r="AM502" i="25"/>
  <c r="AN502" i="25"/>
  <c r="AO502" i="25"/>
  <c r="AP502" i="25"/>
  <c r="AQ502" i="25"/>
  <c r="AT502" i="25"/>
  <c r="AU502" i="25"/>
  <c r="AV502" i="25"/>
  <c r="AW502" i="25"/>
  <c r="AF503" i="25"/>
  <c r="AG503" i="25"/>
  <c r="AJ503" i="25"/>
  <c r="AK503" i="25"/>
  <c r="AL503" i="25"/>
  <c r="AM503" i="25"/>
  <c r="AN503" i="25"/>
  <c r="AO503" i="25"/>
  <c r="AP503" i="25"/>
  <c r="AQ503" i="25"/>
  <c r="AT503" i="25"/>
  <c r="AU503" i="25"/>
  <c r="AV503" i="25"/>
  <c r="AW503" i="25"/>
  <c r="AF504" i="25"/>
  <c r="AG504" i="25"/>
  <c r="AJ504" i="25"/>
  <c r="AK504" i="25"/>
  <c r="AR504" i="25" s="1"/>
  <c r="AS504" i="25" s="1"/>
  <c r="AL504" i="25"/>
  <c r="AM504" i="25"/>
  <c r="AN504" i="25"/>
  <c r="AO504" i="25"/>
  <c r="AP504" i="25"/>
  <c r="AQ504" i="25"/>
  <c r="AT504" i="25"/>
  <c r="AU504" i="25"/>
  <c r="AV504" i="25"/>
  <c r="AW504" i="25"/>
  <c r="AF505" i="25"/>
  <c r="AG505" i="25"/>
  <c r="AJ505" i="25"/>
  <c r="AK505" i="25"/>
  <c r="AL505" i="25"/>
  <c r="AM505" i="25"/>
  <c r="AN505" i="25"/>
  <c r="AO505" i="25"/>
  <c r="AP505" i="25"/>
  <c r="AQ505" i="25"/>
  <c r="AT505" i="25"/>
  <c r="AU505" i="25"/>
  <c r="AV505" i="25"/>
  <c r="AW505" i="25"/>
  <c r="AF506" i="25"/>
  <c r="AG506" i="25"/>
  <c r="AJ506" i="25"/>
  <c r="AK506" i="25"/>
  <c r="AL506" i="25"/>
  <c r="AM506" i="25"/>
  <c r="AN506" i="25"/>
  <c r="AO506" i="25"/>
  <c r="AP506" i="25"/>
  <c r="AQ506" i="25"/>
  <c r="AT506" i="25"/>
  <c r="AU506" i="25"/>
  <c r="AV506" i="25"/>
  <c r="AW506" i="25"/>
  <c r="AF507" i="25"/>
  <c r="AG507" i="25"/>
  <c r="AJ507" i="25"/>
  <c r="AK507" i="25"/>
  <c r="AL507" i="25"/>
  <c r="AM507" i="25"/>
  <c r="AN507" i="25"/>
  <c r="AO507" i="25"/>
  <c r="AP507" i="25"/>
  <c r="AQ507" i="25"/>
  <c r="AT507" i="25"/>
  <c r="AU507" i="25"/>
  <c r="AV507" i="25"/>
  <c r="AW507" i="25"/>
  <c r="AF508" i="25"/>
  <c r="AG508" i="25"/>
  <c r="AJ508" i="25"/>
  <c r="AK508" i="25"/>
  <c r="AR508" i="25" s="1"/>
  <c r="AS508" i="25" s="1"/>
  <c r="AL508" i="25"/>
  <c r="AM508" i="25"/>
  <c r="AN508" i="25"/>
  <c r="AO508" i="25"/>
  <c r="AP508" i="25"/>
  <c r="AQ508" i="25"/>
  <c r="AT508" i="25"/>
  <c r="AU508" i="25"/>
  <c r="AV508" i="25"/>
  <c r="AW508" i="25"/>
  <c r="AF509" i="25"/>
  <c r="AG509" i="25"/>
  <c r="AJ509" i="25"/>
  <c r="AK509" i="25"/>
  <c r="AL509" i="25"/>
  <c r="AM509" i="25"/>
  <c r="AN509" i="25"/>
  <c r="AO509" i="25"/>
  <c r="AP509" i="25"/>
  <c r="AQ509" i="25"/>
  <c r="AT509" i="25"/>
  <c r="AU509" i="25"/>
  <c r="AV509" i="25"/>
  <c r="AW509" i="25"/>
  <c r="AF510" i="25"/>
  <c r="AG510" i="25"/>
  <c r="AJ510" i="25"/>
  <c r="AK510" i="25"/>
  <c r="AR510" i="25" s="1"/>
  <c r="AS510" i="25" s="1"/>
  <c r="AL510" i="25"/>
  <c r="AM510" i="25"/>
  <c r="AN510" i="25"/>
  <c r="AO510" i="25"/>
  <c r="AP510" i="25"/>
  <c r="AQ510" i="25"/>
  <c r="AT510" i="25"/>
  <c r="AU510" i="25"/>
  <c r="AV510" i="25"/>
  <c r="AW510" i="25"/>
  <c r="AF511" i="25"/>
  <c r="AG511" i="25"/>
  <c r="AJ511" i="25"/>
  <c r="AK511" i="25"/>
  <c r="AL511" i="25"/>
  <c r="AM511" i="25"/>
  <c r="AN511" i="25"/>
  <c r="AO511" i="25"/>
  <c r="AP511" i="25"/>
  <c r="AQ511" i="25"/>
  <c r="AT511" i="25"/>
  <c r="AU511" i="25"/>
  <c r="AV511" i="25"/>
  <c r="AW511" i="25"/>
  <c r="AF512" i="25"/>
  <c r="AG512" i="25"/>
  <c r="AJ512" i="25"/>
  <c r="AK512" i="25"/>
  <c r="AR512" i="25" s="1"/>
  <c r="AS512" i="25" s="1"/>
  <c r="AL512" i="25"/>
  <c r="AM512" i="25"/>
  <c r="AN512" i="25"/>
  <c r="AO512" i="25"/>
  <c r="AP512" i="25"/>
  <c r="AQ512" i="25"/>
  <c r="AT512" i="25"/>
  <c r="AU512" i="25"/>
  <c r="AV512" i="25"/>
  <c r="AW512" i="25"/>
  <c r="AF513" i="25"/>
  <c r="AG513" i="25"/>
  <c r="AJ513" i="25"/>
  <c r="AK513" i="25"/>
  <c r="AL513" i="25"/>
  <c r="AM513" i="25"/>
  <c r="AN513" i="25"/>
  <c r="AO513" i="25"/>
  <c r="AP513" i="25"/>
  <c r="AQ513" i="25"/>
  <c r="AT513" i="25"/>
  <c r="AU513" i="25"/>
  <c r="AV513" i="25"/>
  <c r="AW513" i="25"/>
  <c r="AF514" i="25"/>
  <c r="AG514" i="25"/>
  <c r="AJ514" i="25"/>
  <c r="AK514" i="25"/>
  <c r="AR514" i="25" s="1"/>
  <c r="AS514" i="25" s="1"/>
  <c r="AL514" i="25"/>
  <c r="AM514" i="25"/>
  <c r="AN514" i="25"/>
  <c r="AO514" i="25"/>
  <c r="AP514" i="25"/>
  <c r="AQ514" i="25"/>
  <c r="AT514" i="25"/>
  <c r="AU514" i="25"/>
  <c r="AV514" i="25"/>
  <c r="AW514" i="25"/>
  <c r="AF515" i="25"/>
  <c r="AG515" i="25"/>
  <c r="AJ515" i="25"/>
  <c r="AK515" i="25"/>
  <c r="AL515" i="25"/>
  <c r="AM515" i="25"/>
  <c r="AN515" i="25"/>
  <c r="AO515" i="25"/>
  <c r="AP515" i="25"/>
  <c r="AQ515" i="25"/>
  <c r="AT515" i="25"/>
  <c r="AU515" i="25"/>
  <c r="AV515" i="25"/>
  <c r="AW515" i="25"/>
  <c r="AF516" i="25"/>
  <c r="AG516" i="25"/>
  <c r="AJ516" i="25"/>
  <c r="AK516" i="25"/>
  <c r="AL516" i="25"/>
  <c r="AM516" i="25"/>
  <c r="AN516" i="25"/>
  <c r="AO516" i="25"/>
  <c r="AP516" i="25"/>
  <c r="AQ516" i="25"/>
  <c r="AT516" i="25"/>
  <c r="AU516" i="25"/>
  <c r="AV516" i="25"/>
  <c r="AW516" i="25"/>
  <c r="AF517" i="25"/>
  <c r="AG517" i="25"/>
  <c r="AJ517" i="25"/>
  <c r="AK517" i="25"/>
  <c r="AL517" i="25"/>
  <c r="AM517" i="25"/>
  <c r="AN517" i="25"/>
  <c r="AO517" i="25"/>
  <c r="AP517" i="25"/>
  <c r="AQ517" i="25"/>
  <c r="AT517" i="25"/>
  <c r="AU517" i="25"/>
  <c r="AV517" i="25"/>
  <c r="AW517" i="25"/>
  <c r="AF518" i="25"/>
  <c r="AG518" i="25"/>
  <c r="AJ518" i="25"/>
  <c r="AK518" i="25"/>
  <c r="AL518" i="25"/>
  <c r="AM518" i="25"/>
  <c r="AN518" i="25"/>
  <c r="AO518" i="25"/>
  <c r="AP518" i="25"/>
  <c r="AQ518" i="25"/>
  <c r="AT518" i="25"/>
  <c r="AU518" i="25"/>
  <c r="AV518" i="25"/>
  <c r="AW518" i="25"/>
  <c r="AF519" i="25"/>
  <c r="AG519" i="25"/>
  <c r="AJ519" i="25"/>
  <c r="AK519" i="25"/>
  <c r="AL519" i="25"/>
  <c r="AM519" i="25"/>
  <c r="AN519" i="25"/>
  <c r="AO519" i="25"/>
  <c r="AP519" i="25"/>
  <c r="AQ519" i="25"/>
  <c r="AT519" i="25"/>
  <c r="AU519" i="25"/>
  <c r="AV519" i="25"/>
  <c r="AW519" i="25"/>
  <c r="AF520" i="25"/>
  <c r="AG520" i="25"/>
  <c r="AJ520" i="25"/>
  <c r="AK520" i="25"/>
  <c r="AR520" i="25" s="1"/>
  <c r="AS520" i="25" s="1"/>
  <c r="AL520" i="25"/>
  <c r="AM520" i="25"/>
  <c r="AN520" i="25"/>
  <c r="AO520" i="25"/>
  <c r="AP520" i="25"/>
  <c r="AQ520" i="25"/>
  <c r="AT520" i="25"/>
  <c r="AU520" i="25"/>
  <c r="AV520" i="25"/>
  <c r="AW520" i="25"/>
  <c r="AF521" i="25"/>
  <c r="AG521" i="25"/>
  <c r="AJ521" i="25"/>
  <c r="AK521" i="25"/>
  <c r="AL521" i="25"/>
  <c r="AM521" i="25"/>
  <c r="AN521" i="25"/>
  <c r="AO521" i="25"/>
  <c r="AP521" i="25"/>
  <c r="AQ521" i="25"/>
  <c r="AT521" i="25"/>
  <c r="AU521" i="25"/>
  <c r="AV521" i="25"/>
  <c r="AW521" i="25"/>
  <c r="AF522" i="25"/>
  <c r="AG522" i="25"/>
  <c r="AJ522" i="25"/>
  <c r="AK522" i="25"/>
  <c r="AL522" i="25"/>
  <c r="AM522" i="25"/>
  <c r="AN522" i="25"/>
  <c r="AO522" i="25"/>
  <c r="AP522" i="25"/>
  <c r="AQ522" i="25"/>
  <c r="AT522" i="25"/>
  <c r="AU522" i="25"/>
  <c r="AV522" i="25"/>
  <c r="AW522" i="25"/>
  <c r="AF523" i="25"/>
  <c r="AG523" i="25"/>
  <c r="AJ523" i="25"/>
  <c r="AK523" i="25"/>
  <c r="AL523" i="25"/>
  <c r="AM523" i="25"/>
  <c r="AN523" i="25"/>
  <c r="AO523" i="25"/>
  <c r="AP523" i="25"/>
  <c r="AQ523" i="25"/>
  <c r="AT523" i="25"/>
  <c r="AU523" i="25"/>
  <c r="AV523" i="25"/>
  <c r="AW523" i="25"/>
  <c r="AF524" i="25"/>
  <c r="AG524" i="25"/>
  <c r="AJ524" i="25"/>
  <c r="AK524" i="25"/>
  <c r="AR524" i="25" s="1"/>
  <c r="AS524" i="25" s="1"/>
  <c r="AL524" i="25"/>
  <c r="AM524" i="25"/>
  <c r="AN524" i="25"/>
  <c r="AO524" i="25"/>
  <c r="AP524" i="25"/>
  <c r="AQ524" i="25"/>
  <c r="AT524" i="25"/>
  <c r="AU524" i="25"/>
  <c r="AV524" i="25"/>
  <c r="AW524" i="25"/>
  <c r="AF525" i="25"/>
  <c r="AG525" i="25"/>
  <c r="AJ525" i="25"/>
  <c r="AK525" i="25"/>
  <c r="AL525" i="25"/>
  <c r="AM525" i="25"/>
  <c r="AN525" i="25"/>
  <c r="AO525" i="25"/>
  <c r="AP525" i="25"/>
  <c r="AQ525" i="25"/>
  <c r="AT525" i="25"/>
  <c r="AU525" i="25"/>
  <c r="AV525" i="25"/>
  <c r="AW525" i="25"/>
  <c r="AF526" i="25"/>
  <c r="AG526" i="25"/>
  <c r="AJ526" i="25"/>
  <c r="AK526" i="25"/>
  <c r="AR526" i="25" s="1"/>
  <c r="AS526" i="25" s="1"/>
  <c r="AL526" i="25"/>
  <c r="AM526" i="25"/>
  <c r="AN526" i="25"/>
  <c r="AO526" i="25"/>
  <c r="AP526" i="25"/>
  <c r="AQ526" i="25"/>
  <c r="AT526" i="25"/>
  <c r="AU526" i="25"/>
  <c r="AV526" i="25"/>
  <c r="AW526" i="25"/>
  <c r="AF527" i="25"/>
  <c r="AG527" i="25"/>
  <c r="AJ527" i="25"/>
  <c r="AK527" i="25"/>
  <c r="AL527" i="25"/>
  <c r="AM527" i="25"/>
  <c r="AN527" i="25"/>
  <c r="AO527" i="25"/>
  <c r="AP527" i="25"/>
  <c r="AQ527" i="25"/>
  <c r="AT527" i="25"/>
  <c r="AU527" i="25"/>
  <c r="AV527" i="25"/>
  <c r="AW527" i="25"/>
  <c r="AF528" i="25"/>
  <c r="AG528" i="25"/>
  <c r="AJ528" i="25"/>
  <c r="AK528" i="25"/>
  <c r="AR528" i="25" s="1"/>
  <c r="AS528" i="25" s="1"/>
  <c r="AL528" i="25"/>
  <c r="AM528" i="25"/>
  <c r="AN528" i="25"/>
  <c r="AO528" i="25"/>
  <c r="AP528" i="25"/>
  <c r="AQ528" i="25"/>
  <c r="AT528" i="25"/>
  <c r="AU528" i="25"/>
  <c r="AV528" i="25"/>
  <c r="AW528" i="25"/>
  <c r="AF529" i="25"/>
  <c r="AG529" i="25"/>
  <c r="AJ529" i="25"/>
  <c r="AK529" i="25"/>
  <c r="AL529" i="25"/>
  <c r="AM529" i="25"/>
  <c r="AN529" i="25"/>
  <c r="AO529" i="25"/>
  <c r="AP529" i="25"/>
  <c r="AQ529" i="25"/>
  <c r="AT529" i="25"/>
  <c r="AU529" i="25"/>
  <c r="AV529" i="25"/>
  <c r="AW529" i="25"/>
  <c r="AF530" i="25"/>
  <c r="AG530" i="25"/>
  <c r="AJ530" i="25"/>
  <c r="AK530" i="25"/>
  <c r="AL530" i="25"/>
  <c r="AM530" i="25"/>
  <c r="AN530" i="25"/>
  <c r="AO530" i="25"/>
  <c r="AP530" i="25"/>
  <c r="AQ530" i="25"/>
  <c r="AT530" i="25"/>
  <c r="AU530" i="25"/>
  <c r="AV530" i="25"/>
  <c r="AW530" i="25"/>
  <c r="AF531" i="25"/>
  <c r="AG531" i="25"/>
  <c r="AJ531" i="25"/>
  <c r="AK531" i="25"/>
  <c r="AL531" i="25"/>
  <c r="AM531" i="25"/>
  <c r="AN531" i="25"/>
  <c r="AO531" i="25"/>
  <c r="AP531" i="25"/>
  <c r="AQ531" i="25"/>
  <c r="AT531" i="25"/>
  <c r="AU531" i="25"/>
  <c r="AV531" i="25"/>
  <c r="AW531" i="25"/>
  <c r="AF532" i="25"/>
  <c r="AG532" i="25"/>
  <c r="AJ532" i="25"/>
  <c r="AK532" i="25"/>
  <c r="AL532" i="25"/>
  <c r="AM532" i="25"/>
  <c r="AN532" i="25"/>
  <c r="AO532" i="25"/>
  <c r="AP532" i="25"/>
  <c r="AQ532" i="25"/>
  <c r="AT532" i="25"/>
  <c r="AU532" i="25"/>
  <c r="AV532" i="25"/>
  <c r="AW532" i="25"/>
  <c r="AF533" i="25"/>
  <c r="AG533" i="25"/>
  <c r="AJ533" i="25"/>
  <c r="AK533" i="25"/>
  <c r="AL533" i="25"/>
  <c r="AM533" i="25"/>
  <c r="AN533" i="25"/>
  <c r="AO533" i="25"/>
  <c r="AP533" i="25"/>
  <c r="AQ533" i="25"/>
  <c r="AT533" i="25"/>
  <c r="AU533" i="25"/>
  <c r="AV533" i="25"/>
  <c r="AW533" i="25"/>
  <c r="AF534" i="25"/>
  <c r="AG534" i="25"/>
  <c r="AJ534" i="25"/>
  <c r="AK534" i="25"/>
  <c r="AL534" i="25"/>
  <c r="AM534" i="25"/>
  <c r="AN534" i="25"/>
  <c r="AO534" i="25"/>
  <c r="AP534" i="25"/>
  <c r="AQ534" i="25"/>
  <c r="AT534" i="25"/>
  <c r="AU534" i="25"/>
  <c r="AV534" i="25"/>
  <c r="AW534" i="25"/>
  <c r="AF535" i="25"/>
  <c r="AG535" i="25"/>
  <c r="AJ535" i="25"/>
  <c r="AK535" i="25"/>
  <c r="AL535" i="25"/>
  <c r="AM535" i="25"/>
  <c r="AN535" i="25"/>
  <c r="AO535" i="25"/>
  <c r="AP535" i="25"/>
  <c r="AQ535" i="25"/>
  <c r="AT535" i="25"/>
  <c r="AU535" i="25"/>
  <c r="AV535" i="25"/>
  <c r="AW535" i="25"/>
  <c r="AF536" i="25"/>
  <c r="AG536" i="25"/>
  <c r="AJ536" i="25"/>
  <c r="AK536" i="25"/>
  <c r="AL536" i="25"/>
  <c r="AM536" i="25"/>
  <c r="AN536" i="25"/>
  <c r="AO536" i="25"/>
  <c r="AP536" i="25"/>
  <c r="AQ536" i="25"/>
  <c r="AT536" i="25"/>
  <c r="AU536" i="25"/>
  <c r="AV536" i="25"/>
  <c r="AW536" i="25"/>
  <c r="AF537" i="25"/>
  <c r="AG537" i="25"/>
  <c r="AJ537" i="25"/>
  <c r="AK537" i="25"/>
  <c r="AL537" i="25"/>
  <c r="AM537" i="25"/>
  <c r="AN537" i="25"/>
  <c r="AO537" i="25"/>
  <c r="AP537" i="25"/>
  <c r="AQ537" i="25"/>
  <c r="AT537" i="25"/>
  <c r="AU537" i="25"/>
  <c r="AV537" i="25"/>
  <c r="AW537" i="25"/>
  <c r="AF538" i="25"/>
  <c r="AG538" i="25"/>
  <c r="AJ538" i="25"/>
  <c r="AK538" i="25"/>
  <c r="AL538" i="25"/>
  <c r="AM538" i="25"/>
  <c r="AN538" i="25"/>
  <c r="AO538" i="25"/>
  <c r="AP538" i="25"/>
  <c r="AQ538" i="25"/>
  <c r="AT538" i="25"/>
  <c r="AU538" i="25"/>
  <c r="AV538" i="25"/>
  <c r="AW538" i="25"/>
  <c r="AF539" i="25"/>
  <c r="AG539" i="25"/>
  <c r="AJ539" i="25"/>
  <c r="AK539" i="25"/>
  <c r="AL539" i="25"/>
  <c r="AM539" i="25"/>
  <c r="AN539" i="25"/>
  <c r="AO539" i="25"/>
  <c r="AP539" i="25"/>
  <c r="AQ539" i="25"/>
  <c r="AT539" i="25"/>
  <c r="AU539" i="25"/>
  <c r="AV539" i="25"/>
  <c r="AW539" i="25"/>
  <c r="AF540" i="25"/>
  <c r="AG540" i="25"/>
  <c r="AJ540" i="25"/>
  <c r="AK540" i="25"/>
  <c r="AL540" i="25"/>
  <c r="AM540" i="25"/>
  <c r="AN540" i="25"/>
  <c r="AO540" i="25"/>
  <c r="AP540" i="25"/>
  <c r="AQ540" i="25"/>
  <c r="AT540" i="25"/>
  <c r="AU540" i="25"/>
  <c r="AV540" i="25"/>
  <c r="AW540" i="25"/>
  <c r="AF541" i="25"/>
  <c r="AG541" i="25"/>
  <c r="AJ541" i="25"/>
  <c r="AK541" i="25"/>
  <c r="AL541" i="25"/>
  <c r="AM541" i="25"/>
  <c r="AN541" i="25"/>
  <c r="AO541" i="25"/>
  <c r="AP541" i="25"/>
  <c r="AQ541" i="25"/>
  <c r="AT541" i="25"/>
  <c r="AU541" i="25"/>
  <c r="AV541" i="25"/>
  <c r="AW541" i="25"/>
  <c r="AF542" i="25"/>
  <c r="AG542" i="25"/>
  <c r="AJ542" i="25"/>
  <c r="AK542" i="25"/>
  <c r="AL542" i="25"/>
  <c r="AM542" i="25"/>
  <c r="AN542" i="25"/>
  <c r="AO542" i="25"/>
  <c r="AP542" i="25"/>
  <c r="AQ542" i="25"/>
  <c r="AT542" i="25"/>
  <c r="AU542" i="25"/>
  <c r="AV542" i="25"/>
  <c r="AW542" i="25"/>
  <c r="AF543" i="25"/>
  <c r="AG543" i="25"/>
  <c r="AJ543" i="25"/>
  <c r="AK543" i="25"/>
  <c r="AL543" i="25"/>
  <c r="AM543" i="25"/>
  <c r="AN543" i="25"/>
  <c r="AO543" i="25"/>
  <c r="AP543" i="25"/>
  <c r="AQ543" i="25"/>
  <c r="AT543" i="25"/>
  <c r="AU543" i="25"/>
  <c r="AV543" i="25"/>
  <c r="AW543" i="25"/>
  <c r="AF544" i="25"/>
  <c r="AG544" i="25"/>
  <c r="AJ544" i="25"/>
  <c r="AK544" i="25"/>
  <c r="AL544" i="25"/>
  <c r="AM544" i="25"/>
  <c r="AN544" i="25"/>
  <c r="AO544" i="25"/>
  <c r="AP544" i="25"/>
  <c r="AQ544" i="25"/>
  <c r="AT544" i="25"/>
  <c r="AU544" i="25"/>
  <c r="AV544" i="25"/>
  <c r="AW544" i="25"/>
  <c r="AF545" i="25"/>
  <c r="AG545" i="25"/>
  <c r="AJ545" i="25"/>
  <c r="AK545" i="25"/>
  <c r="AL545" i="25"/>
  <c r="AM545" i="25"/>
  <c r="AN545" i="25"/>
  <c r="AO545" i="25"/>
  <c r="AP545" i="25"/>
  <c r="AQ545" i="25"/>
  <c r="AT545" i="25"/>
  <c r="AU545" i="25"/>
  <c r="AV545" i="25"/>
  <c r="AW545" i="25"/>
  <c r="AF546" i="25"/>
  <c r="AG546" i="25"/>
  <c r="AJ546" i="25"/>
  <c r="AK546" i="25"/>
  <c r="AL546" i="25"/>
  <c r="AM546" i="25"/>
  <c r="AN546" i="25"/>
  <c r="AO546" i="25"/>
  <c r="AP546" i="25"/>
  <c r="AQ546" i="25"/>
  <c r="AT546" i="25"/>
  <c r="AU546" i="25"/>
  <c r="AV546" i="25"/>
  <c r="AW546" i="25"/>
  <c r="AF547" i="25"/>
  <c r="AG547" i="25"/>
  <c r="AJ547" i="25"/>
  <c r="AK547" i="25"/>
  <c r="AL547" i="25"/>
  <c r="AM547" i="25"/>
  <c r="AN547" i="25"/>
  <c r="AO547" i="25"/>
  <c r="AP547" i="25"/>
  <c r="AQ547" i="25"/>
  <c r="AT547" i="25"/>
  <c r="AU547" i="25"/>
  <c r="AV547" i="25"/>
  <c r="AW547" i="25"/>
  <c r="AF548" i="25"/>
  <c r="AG548" i="25"/>
  <c r="AJ548" i="25"/>
  <c r="AK548" i="25"/>
  <c r="AL548" i="25"/>
  <c r="AM548" i="25"/>
  <c r="AN548" i="25"/>
  <c r="AO548" i="25"/>
  <c r="AP548" i="25"/>
  <c r="AQ548" i="25"/>
  <c r="AT548" i="25"/>
  <c r="AU548" i="25"/>
  <c r="AV548" i="25"/>
  <c r="AW548" i="25"/>
  <c r="AF549" i="25"/>
  <c r="AG549" i="25"/>
  <c r="AJ549" i="25"/>
  <c r="AK549" i="25"/>
  <c r="AL549" i="25"/>
  <c r="AM549" i="25"/>
  <c r="AN549" i="25"/>
  <c r="AO549" i="25"/>
  <c r="AP549" i="25"/>
  <c r="AQ549" i="25"/>
  <c r="AT549" i="25"/>
  <c r="AU549" i="25"/>
  <c r="AV549" i="25"/>
  <c r="AW549" i="25"/>
  <c r="AF550" i="25"/>
  <c r="AG550" i="25"/>
  <c r="AJ550" i="25"/>
  <c r="AK550" i="25"/>
  <c r="AL550" i="25"/>
  <c r="AM550" i="25"/>
  <c r="AN550" i="25"/>
  <c r="AO550" i="25"/>
  <c r="AP550" i="25"/>
  <c r="AQ550" i="25"/>
  <c r="AT550" i="25"/>
  <c r="AU550" i="25"/>
  <c r="AV550" i="25"/>
  <c r="AW550" i="25"/>
  <c r="AF551" i="25"/>
  <c r="AG551" i="25"/>
  <c r="AJ551" i="25"/>
  <c r="AK551" i="25"/>
  <c r="AL551" i="25"/>
  <c r="AM551" i="25"/>
  <c r="AN551" i="25"/>
  <c r="AO551" i="25"/>
  <c r="AP551" i="25"/>
  <c r="AQ551" i="25"/>
  <c r="AT551" i="25"/>
  <c r="AU551" i="25"/>
  <c r="AV551" i="25"/>
  <c r="AW551" i="25"/>
  <c r="AF552" i="25"/>
  <c r="AG552" i="25"/>
  <c r="AJ552" i="25"/>
  <c r="AK552" i="25"/>
  <c r="AL552" i="25"/>
  <c r="AM552" i="25"/>
  <c r="AN552" i="25"/>
  <c r="AO552" i="25"/>
  <c r="AP552" i="25"/>
  <c r="AQ552" i="25"/>
  <c r="AT552" i="25"/>
  <c r="AU552" i="25"/>
  <c r="AV552" i="25"/>
  <c r="AW552" i="25"/>
  <c r="AF553" i="25"/>
  <c r="AG553" i="25"/>
  <c r="AJ553" i="25"/>
  <c r="AK553" i="25"/>
  <c r="AL553" i="25"/>
  <c r="AM553" i="25"/>
  <c r="AN553" i="25"/>
  <c r="AO553" i="25"/>
  <c r="AP553" i="25"/>
  <c r="AQ553" i="25"/>
  <c r="AT553" i="25"/>
  <c r="AU553" i="25"/>
  <c r="AV553" i="25"/>
  <c r="AW553" i="25"/>
  <c r="AF554" i="25"/>
  <c r="AG554" i="25"/>
  <c r="AJ554" i="25"/>
  <c r="AK554" i="25"/>
  <c r="AL554" i="25"/>
  <c r="AM554" i="25"/>
  <c r="AN554" i="25"/>
  <c r="AO554" i="25"/>
  <c r="AP554" i="25"/>
  <c r="AQ554" i="25"/>
  <c r="AT554" i="25"/>
  <c r="AU554" i="25"/>
  <c r="AV554" i="25"/>
  <c r="AW554" i="25"/>
  <c r="AF555" i="25"/>
  <c r="AG555" i="25"/>
  <c r="AJ555" i="25"/>
  <c r="AK555" i="25"/>
  <c r="AL555" i="25"/>
  <c r="AM555" i="25"/>
  <c r="AN555" i="25"/>
  <c r="AO555" i="25"/>
  <c r="AP555" i="25"/>
  <c r="AQ555" i="25"/>
  <c r="AT555" i="25"/>
  <c r="AU555" i="25"/>
  <c r="AV555" i="25"/>
  <c r="AW555" i="25"/>
  <c r="AF556" i="25"/>
  <c r="AG556" i="25"/>
  <c r="AJ556" i="25"/>
  <c r="AK556" i="25"/>
  <c r="AL556" i="25"/>
  <c r="AM556" i="25"/>
  <c r="AN556" i="25"/>
  <c r="AO556" i="25"/>
  <c r="AP556" i="25"/>
  <c r="AQ556" i="25"/>
  <c r="AT556" i="25"/>
  <c r="AU556" i="25"/>
  <c r="AV556" i="25"/>
  <c r="AW556" i="25"/>
  <c r="AF557" i="25"/>
  <c r="AG557" i="25"/>
  <c r="AJ557" i="25"/>
  <c r="AK557" i="25"/>
  <c r="AL557" i="25"/>
  <c r="AM557" i="25"/>
  <c r="AN557" i="25"/>
  <c r="AO557" i="25"/>
  <c r="AP557" i="25"/>
  <c r="AQ557" i="25"/>
  <c r="AT557" i="25"/>
  <c r="AU557" i="25"/>
  <c r="AV557" i="25"/>
  <c r="AW557" i="25"/>
  <c r="AF558" i="25"/>
  <c r="AG558" i="25"/>
  <c r="AJ558" i="25"/>
  <c r="AK558" i="25"/>
  <c r="AL558" i="25"/>
  <c r="AM558" i="25"/>
  <c r="AN558" i="25"/>
  <c r="AO558" i="25"/>
  <c r="AP558" i="25"/>
  <c r="AQ558" i="25"/>
  <c r="AT558" i="25"/>
  <c r="AU558" i="25"/>
  <c r="AV558" i="25"/>
  <c r="AW558" i="25"/>
  <c r="AF559" i="25"/>
  <c r="AG559" i="25"/>
  <c r="AJ559" i="25"/>
  <c r="AK559" i="25"/>
  <c r="AL559" i="25"/>
  <c r="AM559" i="25"/>
  <c r="AN559" i="25"/>
  <c r="AO559" i="25"/>
  <c r="AP559" i="25"/>
  <c r="AQ559" i="25"/>
  <c r="AT559" i="25"/>
  <c r="AU559" i="25"/>
  <c r="AV559" i="25"/>
  <c r="AW559" i="25"/>
  <c r="AF560" i="25"/>
  <c r="AG560" i="25"/>
  <c r="AJ560" i="25"/>
  <c r="AK560" i="25"/>
  <c r="AL560" i="25"/>
  <c r="AM560" i="25"/>
  <c r="AN560" i="25"/>
  <c r="AO560" i="25"/>
  <c r="AP560" i="25"/>
  <c r="AQ560" i="25"/>
  <c r="AT560" i="25"/>
  <c r="AU560" i="25"/>
  <c r="AV560" i="25"/>
  <c r="AW560" i="25"/>
  <c r="AF561" i="25"/>
  <c r="AG561" i="25"/>
  <c r="AJ561" i="25"/>
  <c r="AK561" i="25"/>
  <c r="AL561" i="25"/>
  <c r="AM561" i="25"/>
  <c r="AN561" i="25"/>
  <c r="AO561" i="25"/>
  <c r="AP561" i="25"/>
  <c r="AQ561" i="25"/>
  <c r="AT561" i="25"/>
  <c r="AU561" i="25"/>
  <c r="AV561" i="25"/>
  <c r="AW561" i="25"/>
  <c r="AF562" i="25"/>
  <c r="AG562" i="25"/>
  <c r="AJ562" i="25"/>
  <c r="AK562" i="25"/>
  <c r="AL562" i="25"/>
  <c r="AM562" i="25"/>
  <c r="AN562" i="25"/>
  <c r="AO562" i="25"/>
  <c r="AP562" i="25"/>
  <c r="AQ562" i="25"/>
  <c r="AT562" i="25"/>
  <c r="AU562" i="25"/>
  <c r="AV562" i="25"/>
  <c r="AW562" i="25"/>
  <c r="AF563" i="25"/>
  <c r="AG563" i="25"/>
  <c r="AJ563" i="25"/>
  <c r="AK563" i="25"/>
  <c r="AL563" i="25"/>
  <c r="AM563" i="25"/>
  <c r="AN563" i="25"/>
  <c r="AO563" i="25"/>
  <c r="AP563" i="25"/>
  <c r="AQ563" i="25"/>
  <c r="AT563" i="25"/>
  <c r="AU563" i="25"/>
  <c r="AV563" i="25"/>
  <c r="AW563" i="25"/>
  <c r="AF564" i="25"/>
  <c r="AG564" i="25"/>
  <c r="AJ564" i="25"/>
  <c r="AK564" i="25"/>
  <c r="AL564" i="25"/>
  <c r="AM564" i="25"/>
  <c r="AN564" i="25"/>
  <c r="AO564" i="25"/>
  <c r="AP564" i="25"/>
  <c r="AQ564" i="25"/>
  <c r="AT564" i="25"/>
  <c r="AU564" i="25"/>
  <c r="AV564" i="25"/>
  <c r="AW564" i="25"/>
  <c r="AF565" i="25"/>
  <c r="AG565" i="25"/>
  <c r="AJ565" i="25"/>
  <c r="AK565" i="25"/>
  <c r="AL565" i="25"/>
  <c r="AM565" i="25"/>
  <c r="AN565" i="25"/>
  <c r="AO565" i="25"/>
  <c r="AP565" i="25"/>
  <c r="AQ565" i="25"/>
  <c r="AT565" i="25"/>
  <c r="AU565" i="25"/>
  <c r="AV565" i="25"/>
  <c r="AW565" i="25"/>
  <c r="AF566" i="25"/>
  <c r="AG566" i="25"/>
  <c r="AJ566" i="25"/>
  <c r="AK566" i="25"/>
  <c r="AL566" i="25"/>
  <c r="AM566" i="25"/>
  <c r="AN566" i="25"/>
  <c r="AO566" i="25"/>
  <c r="AP566" i="25"/>
  <c r="AQ566" i="25"/>
  <c r="AT566" i="25"/>
  <c r="AU566" i="25"/>
  <c r="AV566" i="25"/>
  <c r="AW566" i="25"/>
  <c r="AF567" i="25"/>
  <c r="AG567" i="25"/>
  <c r="AJ567" i="25"/>
  <c r="AK567" i="25"/>
  <c r="AL567" i="25"/>
  <c r="AM567" i="25"/>
  <c r="AN567" i="25"/>
  <c r="AO567" i="25"/>
  <c r="AP567" i="25"/>
  <c r="AQ567" i="25"/>
  <c r="AT567" i="25"/>
  <c r="AU567" i="25"/>
  <c r="AV567" i="25"/>
  <c r="AW567" i="25"/>
  <c r="AF568" i="25"/>
  <c r="AG568" i="25"/>
  <c r="AJ568" i="25"/>
  <c r="AK568" i="25"/>
  <c r="AL568" i="25"/>
  <c r="AM568" i="25"/>
  <c r="AN568" i="25"/>
  <c r="AO568" i="25"/>
  <c r="AP568" i="25"/>
  <c r="AQ568" i="25"/>
  <c r="AT568" i="25"/>
  <c r="AU568" i="25"/>
  <c r="AV568" i="25"/>
  <c r="AW568" i="25"/>
  <c r="AF569" i="25"/>
  <c r="AG569" i="25"/>
  <c r="AJ569" i="25"/>
  <c r="AK569" i="25"/>
  <c r="AL569" i="25"/>
  <c r="AM569" i="25"/>
  <c r="AN569" i="25"/>
  <c r="AO569" i="25"/>
  <c r="AP569" i="25"/>
  <c r="AQ569" i="25"/>
  <c r="AT569" i="25"/>
  <c r="AU569" i="25"/>
  <c r="AV569" i="25"/>
  <c r="AW569" i="25"/>
  <c r="AF570" i="25"/>
  <c r="AG570" i="25"/>
  <c r="AJ570" i="25"/>
  <c r="AK570" i="25"/>
  <c r="AL570" i="25"/>
  <c r="AM570" i="25"/>
  <c r="AN570" i="25"/>
  <c r="AO570" i="25"/>
  <c r="AP570" i="25"/>
  <c r="AQ570" i="25"/>
  <c r="AT570" i="25"/>
  <c r="AU570" i="25"/>
  <c r="AV570" i="25"/>
  <c r="AW570" i="25"/>
  <c r="AF571" i="25"/>
  <c r="AG571" i="25"/>
  <c r="AJ571" i="25"/>
  <c r="AK571" i="25"/>
  <c r="AL571" i="25"/>
  <c r="AM571" i="25"/>
  <c r="AN571" i="25"/>
  <c r="AO571" i="25"/>
  <c r="AP571" i="25"/>
  <c r="AQ571" i="25"/>
  <c r="AT571" i="25"/>
  <c r="AU571" i="25"/>
  <c r="AV571" i="25"/>
  <c r="AW571" i="25"/>
  <c r="AF572" i="25"/>
  <c r="AG572" i="25"/>
  <c r="AJ572" i="25"/>
  <c r="AK572" i="25"/>
  <c r="AL572" i="25"/>
  <c r="AM572" i="25"/>
  <c r="AN572" i="25"/>
  <c r="AO572" i="25"/>
  <c r="AP572" i="25"/>
  <c r="AQ572" i="25"/>
  <c r="AT572" i="25"/>
  <c r="AU572" i="25"/>
  <c r="AV572" i="25"/>
  <c r="AW572" i="25"/>
  <c r="AF573" i="25"/>
  <c r="AG573" i="25"/>
  <c r="AJ573" i="25"/>
  <c r="AK573" i="25"/>
  <c r="AL573" i="25"/>
  <c r="AM573" i="25"/>
  <c r="AN573" i="25"/>
  <c r="AO573" i="25"/>
  <c r="AP573" i="25"/>
  <c r="AQ573" i="25"/>
  <c r="AT573" i="25"/>
  <c r="AU573" i="25"/>
  <c r="AV573" i="25"/>
  <c r="AW573" i="25"/>
  <c r="AF574" i="25"/>
  <c r="AG574" i="25"/>
  <c r="AJ574" i="25"/>
  <c r="AK574" i="25"/>
  <c r="AL574" i="25"/>
  <c r="AM574" i="25"/>
  <c r="AN574" i="25"/>
  <c r="AO574" i="25"/>
  <c r="AP574" i="25"/>
  <c r="AQ574" i="25"/>
  <c r="AT574" i="25"/>
  <c r="AU574" i="25"/>
  <c r="AV574" i="25"/>
  <c r="AW574" i="25"/>
  <c r="AF575" i="25"/>
  <c r="AG575" i="25"/>
  <c r="AJ575" i="25"/>
  <c r="AK575" i="25"/>
  <c r="AL575" i="25"/>
  <c r="AM575" i="25"/>
  <c r="AN575" i="25"/>
  <c r="AO575" i="25"/>
  <c r="AP575" i="25"/>
  <c r="AQ575" i="25"/>
  <c r="AT575" i="25"/>
  <c r="AU575" i="25"/>
  <c r="AV575" i="25"/>
  <c r="AW575" i="25"/>
  <c r="AF576" i="25"/>
  <c r="AG576" i="25"/>
  <c r="AJ576" i="25"/>
  <c r="AK576" i="25"/>
  <c r="AL576" i="25"/>
  <c r="AM576" i="25"/>
  <c r="AN576" i="25"/>
  <c r="AO576" i="25"/>
  <c r="AP576" i="25"/>
  <c r="AQ576" i="25"/>
  <c r="AT576" i="25"/>
  <c r="AU576" i="25"/>
  <c r="AV576" i="25"/>
  <c r="AW576" i="25"/>
  <c r="AF577" i="25"/>
  <c r="AG577" i="25"/>
  <c r="AJ577" i="25"/>
  <c r="AK577" i="25"/>
  <c r="AL577" i="25"/>
  <c r="AM577" i="25"/>
  <c r="AN577" i="25"/>
  <c r="AO577" i="25"/>
  <c r="AP577" i="25"/>
  <c r="AQ577" i="25"/>
  <c r="AT577" i="25"/>
  <c r="AU577" i="25"/>
  <c r="AV577" i="25"/>
  <c r="AW577" i="25"/>
  <c r="AF578" i="25"/>
  <c r="AG578" i="25"/>
  <c r="AJ578" i="25"/>
  <c r="AK578" i="25"/>
  <c r="AL578" i="25"/>
  <c r="AM578" i="25"/>
  <c r="AN578" i="25"/>
  <c r="AO578" i="25"/>
  <c r="AP578" i="25"/>
  <c r="AQ578" i="25"/>
  <c r="AT578" i="25"/>
  <c r="AU578" i="25"/>
  <c r="AV578" i="25"/>
  <c r="AW578" i="25"/>
  <c r="AF579" i="25"/>
  <c r="AG579" i="25"/>
  <c r="AJ579" i="25"/>
  <c r="AK579" i="25"/>
  <c r="AL579" i="25"/>
  <c r="AM579" i="25"/>
  <c r="AN579" i="25"/>
  <c r="AO579" i="25"/>
  <c r="AP579" i="25"/>
  <c r="AQ579" i="25"/>
  <c r="AT579" i="25"/>
  <c r="AU579" i="25"/>
  <c r="AV579" i="25"/>
  <c r="AW579" i="25"/>
  <c r="AF580" i="25"/>
  <c r="AG580" i="25"/>
  <c r="AJ580" i="25"/>
  <c r="AK580" i="25"/>
  <c r="AL580" i="25"/>
  <c r="AM580" i="25"/>
  <c r="AN580" i="25"/>
  <c r="AO580" i="25"/>
  <c r="AP580" i="25"/>
  <c r="AQ580" i="25"/>
  <c r="AT580" i="25"/>
  <c r="AU580" i="25"/>
  <c r="AV580" i="25"/>
  <c r="AW580" i="25"/>
  <c r="AF581" i="25"/>
  <c r="AG581" i="25"/>
  <c r="AJ581" i="25"/>
  <c r="AK581" i="25"/>
  <c r="AL581" i="25"/>
  <c r="AM581" i="25"/>
  <c r="AN581" i="25"/>
  <c r="AO581" i="25"/>
  <c r="AP581" i="25"/>
  <c r="AQ581" i="25"/>
  <c r="AT581" i="25"/>
  <c r="AU581" i="25"/>
  <c r="AV581" i="25"/>
  <c r="AW581" i="25"/>
  <c r="AF582" i="25"/>
  <c r="AG582" i="25"/>
  <c r="AJ582" i="25"/>
  <c r="AK582" i="25"/>
  <c r="AL582" i="25"/>
  <c r="AM582" i="25"/>
  <c r="AN582" i="25"/>
  <c r="AO582" i="25"/>
  <c r="AP582" i="25"/>
  <c r="AQ582" i="25"/>
  <c r="AT582" i="25"/>
  <c r="AU582" i="25"/>
  <c r="AV582" i="25"/>
  <c r="AW582" i="25"/>
  <c r="AF583" i="25"/>
  <c r="AG583" i="25"/>
  <c r="AJ583" i="25"/>
  <c r="AK583" i="25"/>
  <c r="AL583" i="25"/>
  <c r="AM583" i="25"/>
  <c r="AN583" i="25"/>
  <c r="AO583" i="25"/>
  <c r="AP583" i="25"/>
  <c r="AQ583" i="25"/>
  <c r="AT583" i="25"/>
  <c r="AU583" i="25"/>
  <c r="AV583" i="25"/>
  <c r="AW583" i="25"/>
  <c r="AF584" i="25"/>
  <c r="AG584" i="25"/>
  <c r="AJ584" i="25"/>
  <c r="AK584" i="25"/>
  <c r="AL584" i="25"/>
  <c r="AM584" i="25"/>
  <c r="AN584" i="25"/>
  <c r="AO584" i="25"/>
  <c r="AP584" i="25"/>
  <c r="AQ584" i="25"/>
  <c r="AT584" i="25"/>
  <c r="AU584" i="25"/>
  <c r="AV584" i="25"/>
  <c r="AW584" i="25"/>
  <c r="AF585" i="25"/>
  <c r="AG585" i="25"/>
  <c r="AJ585" i="25"/>
  <c r="AK585" i="25"/>
  <c r="AL585" i="25"/>
  <c r="AM585" i="25"/>
  <c r="AN585" i="25"/>
  <c r="AO585" i="25"/>
  <c r="AP585" i="25"/>
  <c r="AQ585" i="25"/>
  <c r="AT585" i="25"/>
  <c r="AU585" i="25"/>
  <c r="AV585" i="25"/>
  <c r="AW585" i="25"/>
  <c r="AF586" i="25"/>
  <c r="AG586" i="25"/>
  <c r="AJ586" i="25"/>
  <c r="AK586" i="25"/>
  <c r="AL586" i="25"/>
  <c r="AM586" i="25"/>
  <c r="AN586" i="25"/>
  <c r="AO586" i="25"/>
  <c r="AP586" i="25"/>
  <c r="AQ586" i="25"/>
  <c r="AT586" i="25"/>
  <c r="AU586" i="25"/>
  <c r="AV586" i="25"/>
  <c r="AW586" i="25"/>
  <c r="AF587" i="25"/>
  <c r="AG587" i="25"/>
  <c r="AJ587" i="25"/>
  <c r="AK587" i="25"/>
  <c r="AL587" i="25"/>
  <c r="AM587" i="25"/>
  <c r="AN587" i="25"/>
  <c r="AO587" i="25"/>
  <c r="AP587" i="25"/>
  <c r="AQ587" i="25"/>
  <c r="AT587" i="25"/>
  <c r="AU587" i="25"/>
  <c r="AV587" i="25"/>
  <c r="AW587" i="25"/>
  <c r="AF588" i="25"/>
  <c r="AG588" i="25"/>
  <c r="AJ588" i="25"/>
  <c r="AK588" i="25"/>
  <c r="AL588" i="25"/>
  <c r="AM588" i="25"/>
  <c r="AN588" i="25"/>
  <c r="AO588" i="25"/>
  <c r="AP588" i="25"/>
  <c r="AQ588" i="25"/>
  <c r="AT588" i="25"/>
  <c r="AU588" i="25"/>
  <c r="AV588" i="25"/>
  <c r="AW588" i="25"/>
  <c r="AF589" i="25"/>
  <c r="AG589" i="25"/>
  <c r="AJ589" i="25"/>
  <c r="AK589" i="25"/>
  <c r="AL589" i="25"/>
  <c r="AM589" i="25"/>
  <c r="AN589" i="25"/>
  <c r="AO589" i="25"/>
  <c r="AP589" i="25"/>
  <c r="AQ589" i="25"/>
  <c r="AT589" i="25"/>
  <c r="AU589" i="25"/>
  <c r="AV589" i="25"/>
  <c r="AW589" i="25"/>
  <c r="AF590" i="25"/>
  <c r="AG590" i="25"/>
  <c r="AJ590" i="25"/>
  <c r="AK590" i="25"/>
  <c r="AL590" i="25"/>
  <c r="AM590" i="25"/>
  <c r="AN590" i="25"/>
  <c r="AO590" i="25"/>
  <c r="AP590" i="25"/>
  <c r="AQ590" i="25"/>
  <c r="AT590" i="25"/>
  <c r="AU590" i="25"/>
  <c r="AV590" i="25"/>
  <c r="AW590" i="25"/>
  <c r="AF591" i="25"/>
  <c r="AG591" i="25"/>
  <c r="AJ591" i="25"/>
  <c r="AK591" i="25"/>
  <c r="AL591" i="25"/>
  <c r="AM591" i="25"/>
  <c r="AN591" i="25"/>
  <c r="AO591" i="25"/>
  <c r="AP591" i="25"/>
  <c r="AQ591" i="25"/>
  <c r="AT591" i="25"/>
  <c r="AU591" i="25"/>
  <c r="AV591" i="25"/>
  <c r="AW591" i="25"/>
  <c r="AF592" i="25"/>
  <c r="AG592" i="25"/>
  <c r="AJ592" i="25"/>
  <c r="AK592" i="25"/>
  <c r="AL592" i="25"/>
  <c r="AM592" i="25"/>
  <c r="AN592" i="25"/>
  <c r="AO592" i="25"/>
  <c r="AP592" i="25"/>
  <c r="AQ592" i="25"/>
  <c r="AT592" i="25"/>
  <c r="AU592" i="25"/>
  <c r="AV592" i="25"/>
  <c r="AW592" i="25"/>
  <c r="AF593" i="25"/>
  <c r="AG593" i="25"/>
  <c r="AJ593" i="25"/>
  <c r="AK593" i="25"/>
  <c r="AL593" i="25"/>
  <c r="AM593" i="25"/>
  <c r="AN593" i="25"/>
  <c r="AO593" i="25"/>
  <c r="AP593" i="25"/>
  <c r="AQ593" i="25"/>
  <c r="AT593" i="25"/>
  <c r="AU593" i="25"/>
  <c r="AV593" i="25"/>
  <c r="AW593" i="25"/>
  <c r="AF594" i="25"/>
  <c r="AG594" i="25"/>
  <c r="AJ594" i="25"/>
  <c r="AK594" i="25"/>
  <c r="AL594" i="25"/>
  <c r="AM594" i="25"/>
  <c r="AN594" i="25"/>
  <c r="AO594" i="25"/>
  <c r="AP594" i="25"/>
  <c r="AQ594" i="25"/>
  <c r="AT594" i="25"/>
  <c r="AU594" i="25"/>
  <c r="AV594" i="25"/>
  <c r="AW594" i="25"/>
  <c r="AF595" i="25"/>
  <c r="AG595" i="25"/>
  <c r="AJ595" i="25"/>
  <c r="AK595" i="25"/>
  <c r="AL595" i="25"/>
  <c r="AM595" i="25"/>
  <c r="AN595" i="25"/>
  <c r="AO595" i="25"/>
  <c r="AP595" i="25"/>
  <c r="AQ595" i="25"/>
  <c r="AT595" i="25"/>
  <c r="AU595" i="25"/>
  <c r="AV595" i="25"/>
  <c r="AW595" i="25"/>
  <c r="AF596" i="25"/>
  <c r="AG596" i="25"/>
  <c r="AJ596" i="25"/>
  <c r="AK596" i="25"/>
  <c r="AL596" i="25"/>
  <c r="AM596" i="25"/>
  <c r="AN596" i="25"/>
  <c r="AO596" i="25"/>
  <c r="AP596" i="25"/>
  <c r="AQ596" i="25"/>
  <c r="AT596" i="25"/>
  <c r="AU596" i="25"/>
  <c r="AV596" i="25"/>
  <c r="AW596" i="25"/>
  <c r="AF597" i="25"/>
  <c r="AG597" i="25"/>
  <c r="AJ597" i="25"/>
  <c r="AK597" i="25"/>
  <c r="AL597" i="25"/>
  <c r="AM597" i="25"/>
  <c r="AN597" i="25"/>
  <c r="AO597" i="25"/>
  <c r="AP597" i="25"/>
  <c r="AQ597" i="25"/>
  <c r="AT597" i="25"/>
  <c r="AU597" i="25"/>
  <c r="AV597" i="25"/>
  <c r="AW597" i="25"/>
  <c r="AF598" i="25"/>
  <c r="AG598" i="25"/>
  <c r="AJ598" i="25"/>
  <c r="AK598" i="25"/>
  <c r="AL598" i="25"/>
  <c r="AM598" i="25"/>
  <c r="AN598" i="25"/>
  <c r="AO598" i="25"/>
  <c r="AP598" i="25"/>
  <c r="AQ598" i="25"/>
  <c r="AT598" i="25"/>
  <c r="AU598" i="25"/>
  <c r="AV598" i="25"/>
  <c r="AW598" i="25"/>
  <c r="AF599" i="25"/>
  <c r="AG599" i="25"/>
  <c r="AJ599" i="25"/>
  <c r="AK599" i="25"/>
  <c r="AL599" i="25"/>
  <c r="AM599" i="25"/>
  <c r="AN599" i="25"/>
  <c r="AO599" i="25"/>
  <c r="AP599" i="25"/>
  <c r="AQ599" i="25"/>
  <c r="AT599" i="25"/>
  <c r="AU599" i="25"/>
  <c r="AV599" i="25"/>
  <c r="AW599" i="25"/>
  <c r="AF600" i="25"/>
  <c r="AG600" i="25"/>
  <c r="AJ600" i="25"/>
  <c r="AK600" i="25"/>
  <c r="AL600" i="25"/>
  <c r="AM600" i="25"/>
  <c r="AN600" i="25"/>
  <c r="AO600" i="25"/>
  <c r="AP600" i="25"/>
  <c r="AQ600" i="25"/>
  <c r="AT600" i="25"/>
  <c r="AU600" i="25"/>
  <c r="AV600" i="25"/>
  <c r="AW600" i="25"/>
  <c r="AF601" i="25"/>
  <c r="AG601" i="25"/>
  <c r="AJ601" i="25"/>
  <c r="AK601" i="25"/>
  <c r="AL601" i="25"/>
  <c r="AM601" i="25"/>
  <c r="AN601" i="25"/>
  <c r="AO601" i="25"/>
  <c r="AP601" i="25"/>
  <c r="AQ601" i="25"/>
  <c r="AT601" i="25"/>
  <c r="AU601" i="25"/>
  <c r="AV601" i="25"/>
  <c r="AW601" i="25"/>
  <c r="AF602" i="25"/>
  <c r="AG602" i="25"/>
  <c r="AJ602" i="25"/>
  <c r="AK602" i="25"/>
  <c r="AL602" i="25"/>
  <c r="AM602" i="25"/>
  <c r="AN602" i="25"/>
  <c r="AO602" i="25"/>
  <c r="AP602" i="25"/>
  <c r="AQ602" i="25"/>
  <c r="AT602" i="25"/>
  <c r="AU602" i="25"/>
  <c r="AV602" i="25"/>
  <c r="AW602" i="25"/>
  <c r="AF603" i="25"/>
  <c r="AG603" i="25"/>
  <c r="AJ603" i="25"/>
  <c r="AK603" i="25"/>
  <c r="AL603" i="25"/>
  <c r="AM603" i="25"/>
  <c r="AN603" i="25"/>
  <c r="AO603" i="25"/>
  <c r="AP603" i="25"/>
  <c r="AQ603" i="25"/>
  <c r="AT603" i="25"/>
  <c r="AU603" i="25"/>
  <c r="AV603" i="25"/>
  <c r="AW603" i="25"/>
  <c r="AF604" i="25"/>
  <c r="AG604" i="25"/>
  <c r="AJ604" i="25"/>
  <c r="AK604" i="25"/>
  <c r="AL604" i="25"/>
  <c r="AM604" i="25"/>
  <c r="AN604" i="25"/>
  <c r="AO604" i="25"/>
  <c r="AP604" i="25"/>
  <c r="AQ604" i="25"/>
  <c r="AT604" i="25"/>
  <c r="AU604" i="25"/>
  <c r="AV604" i="25"/>
  <c r="AW604" i="25"/>
  <c r="AF605" i="25"/>
  <c r="AG605" i="25"/>
  <c r="AJ605" i="25"/>
  <c r="AK605" i="25"/>
  <c r="AL605" i="25"/>
  <c r="AM605" i="25"/>
  <c r="AN605" i="25"/>
  <c r="AO605" i="25"/>
  <c r="AP605" i="25"/>
  <c r="AQ605" i="25"/>
  <c r="AT605" i="25"/>
  <c r="AU605" i="25"/>
  <c r="AV605" i="25"/>
  <c r="AW605" i="25"/>
  <c r="AF606" i="25"/>
  <c r="AG606" i="25"/>
  <c r="AJ606" i="25"/>
  <c r="AK606" i="25"/>
  <c r="AL606" i="25"/>
  <c r="AM606" i="25"/>
  <c r="AN606" i="25"/>
  <c r="AO606" i="25"/>
  <c r="AP606" i="25"/>
  <c r="AQ606" i="25"/>
  <c r="AT606" i="25"/>
  <c r="AU606" i="25"/>
  <c r="AV606" i="25"/>
  <c r="AW606" i="25"/>
  <c r="AF607" i="25"/>
  <c r="AG607" i="25"/>
  <c r="AJ607" i="25"/>
  <c r="AK607" i="25"/>
  <c r="AL607" i="25"/>
  <c r="AM607" i="25"/>
  <c r="AN607" i="25"/>
  <c r="AO607" i="25"/>
  <c r="AP607" i="25"/>
  <c r="AQ607" i="25"/>
  <c r="AT607" i="25"/>
  <c r="AU607" i="25"/>
  <c r="AV607" i="25"/>
  <c r="AW607" i="25"/>
  <c r="AF608" i="25"/>
  <c r="AG608" i="25"/>
  <c r="AJ608" i="25"/>
  <c r="AK608" i="25"/>
  <c r="AL608" i="25"/>
  <c r="AM608" i="25"/>
  <c r="AN608" i="25"/>
  <c r="AO608" i="25"/>
  <c r="AP608" i="25"/>
  <c r="AQ608" i="25"/>
  <c r="AT608" i="25"/>
  <c r="AU608" i="25"/>
  <c r="AV608" i="25"/>
  <c r="AW608" i="25"/>
  <c r="AF609" i="25"/>
  <c r="AG609" i="25"/>
  <c r="AJ609" i="25"/>
  <c r="AK609" i="25"/>
  <c r="AL609" i="25"/>
  <c r="AM609" i="25"/>
  <c r="AN609" i="25"/>
  <c r="AO609" i="25"/>
  <c r="AP609" i="25"/>
  <c r="AQ609" i="25"/>
  <c r="AT609" i="25"/>
  <c r="AU609" i="25"/>
  <c r="AV609" i="25"/>
  <c r="AW609" i="25"/>
  <c r="AF610" i="25"/>
  <c r="AG610" i="25"/>
  <c r="AJ610" i="25"/>
  <c r="AK610" i="25"/>
  <c r="AL610" i="25"/>
  <c r="AM610" i="25"/>
  <c r="AN610" i="25"/>
  <c r="AO610" i="25"/>
  <c r="AP610" i="25"/>
  <c r="AQ610" i="25"/>
  <c r="AT610" i="25"/>
  <c r="AU610" i="25"/>
  <c r="AV610" i="25"/>
  <c r="AW610" i="25"/>
  <c r="AF611" i="25"/>
  <c r="AG611" i="25"/>
  <c r="AJ611" i="25"/>
  <c r="AK611" i="25"/>
  <c r="AL611" i="25"/>
  <c r="AM611" i="25"/>
  <c r="AN611" i="25"/>
  <c r="AO611" i="25"/>
  <c r="AP611" i="25"/>
  <c r="AQ611" i="25"/>
  <c r="AT611" i="25"/>
  <c r="AU611" i="25"/>
  <c r="AV611" i="25"/>
  <c r="AW611" i="25"/>
  <c r="AF612" i="25"/>
  <c r="AG612" i="25"/>
  <c r="AJ612" i="25"/>
  <c r="AK612" i="25"/>
  <c r="AL612" i="25"/>
  <c r="AM612" i="25"/>
  <c r="AN612" i="25"/>
  <c r="AO612" i="25"/>
  <c r="AP612" i="25"/>
  <c r="AQ612" i="25"/>
  <c r="AT612" i="25"/>
  <c r="AU612" i="25"/>
  <c r="AV612" i="25"/>
  <c r="AW612" i="25"/>
  <c r="AF613" i="25"/>
  <c r="AG613" i="25"/>
  <c r="AJ613" i="25"/>
  <c r="AK613" i="25"/>
  <c r="AL613" i="25"/>
  <c r="AM613" i="25"/>
  <c r="AN613" i="25"/>
  <c r="AO613" i="25"/>
  <c r="AP613" i="25"/>
  <c r="AQ613" i="25"/>
  <c r="AT613" i="25"/>
  <c r="AU613" i="25"/>
  <c r="AV613" i="25"/>
  <c r="AW613" i="25"/>
  <c r="AF614" i="25"/>
  <c r="AG614" i="25"/>
  <c r="AJ614" i="25"/>
  <c r="AK614" i="25"/>
  <c r="AR614" i="25" s="1"/>
  <c r="AS614" i="25" s="1"/>
  <c r="AL614" i="25"/>
  <c r="AM614" i="25"/>
  <c r="AN614" i="25"/>
  <c r="AO614" i="25"/>
  <c r="AP614" i="25"/>
  <c r="AQ614" i="25"/>
  <c r="AT614" i="25"/>
  <c r="AU614" i="25"/>
  <c r="AV614" i="25"/>
  <c r="AW614" i="25"/>
  <c r="AF615" i="25"/>
  <c r="AG615" i="25"/>
  <c r="AJ615" i="25"/>
  <c r="AK615" i="25"/>
  <c r="AL615" i="25"/>
  <c r="AM615" i="25"/>
  <c r="AN615" i="25"/>
  <c r="AO615" i="25"/>
  <c r="AP615" i="25"/>
  <c r="AQ615" i="25"/>
  <c r="AT615" i="25"/>
  <c r="AU615" i="25"/>
  <c r="AV615" i="25"/>
  <c r="AW615" i="25"/>
  <c r="AF616" i="25"/>
  <c r="AG616" i="25"/>
  <c r="AJ616" i="25"/>
  <c r="AK616" i="25"/>
  <c r="AR616" i="25" s="1"/>
  <c r="AS616" i="25" s="1"/>
  <c r="AL616" i="25"/>
  <c r="AM616" i="25"/>
  <c r="AN616" i="25"/>
  <c r="AO616" i="25"/>
  <c r="AP616" i="25"/>
  <c r="AQ616" i="25"/>
  <c r="AT616" i="25"/>
  <c r="AU616" i="25"/>
  <c r="AV616" i="25"/>
  <c r="AW616" i="25"/>
  <c r="AF617" i="25"/>
  <c r="AG617" i="25"/>
  <c r="AJ617" i="25"/>
  <c r="AK617" i="25"/>
  <c r="AR617" i="25" s="1"/>
  <c r="AS617" i="25" s="1"/>
  <c r="AL617" i="25"/>
  <c r="AM617" i="25"/>
  <c r="AN617" i="25"/>
  <c r="AO617" i="25"/>
  <c r="AP617" i="25"/>
  <c r="AQ617" i="25"/>
  <c r="AT617" i="25"/>
  <c r="AU617" i="25"/>
  <c r="AV617" i="25"/>
  <c r="AW617" i="25"/>
  <c r="AF618" i="25"/>
  <c r="AG618" i="25"/>
  <c r="AJ618" i="25"/>
  <c r="AK618" i="25"/>
  <c r="AL618" i="25"/>
  <c r="AM618" i="25"/>
  <c r="AN618" i="25"/>
  <c r="AO618" i="25"/>
  <c r="AP618" i="25"/>
  <c r="AQ618" i="25"/>
  <c r="AT618" i="25"/>
  <c r="AU618" i="25"/>
  <c r="AV618" i="25"/>
  <c r="AW618" i="25"/>
  <c r="AF619" i="25"/>
  <c r="AG619" i="25"/>
  <c r="AJ619" i="25"/>
  <c r="AK619" i="25"/>
  <c r="AL619" i="25"/>
  <c r="AM619" i="25"/>
  <c r="AN619" i="25"/>
  <c r="AO619" i="25"/>
  <c r="AP619" i="25"/>
  <c r="AQ619" i="25"/>
  <c r="AT619" i="25"/>
  <c r="AU619" i="25"/>
  <c r="AV619" i="25"/>
  <c r="AW619" i="25"/>
  <c r="AF620" i="25"/>
  <c r="AG620" i="25"/>
  <c r="AJ620" i="25"/>
  <c r="AK620" i="25"/>
  <c r="AR620" i="25" s="1"/>
  <c r="AS620" i="25" s="1"/>
  <c r="AL620" i="25"/>
  <c r="AM620" i="25"/>
  <c r="AN620" i="25"/>
  <c r="AO620" i="25"/>
  <c r="AP620" i="25"/>
  <c r="AQ620" i="25"/>
  <c r="AT620" i="25"/>
  <c r="AU620" i="25"/>
  <c r="AV620" i="25"/>
  <c r="AW620" i="25"/>
  <c r="AF621" i="25"/>
  <c r="AG621" i="25"/>
  <c r="AJ621" i="25"/>
  <c r="AK621" i="25"/>
  <c r="AL621" i="25"/>
  <c r="AM621" i="25"/>
  <c r="AN621" i="25"/>
  <c r="AO621" i="25"/>
  <c r="AP621" i="25"/>
  <c r="AQ621" i="25"/>
  <c r="AT621" i="25"/>
  <c r="AU621" i="25"/>
  <c r="AV621" i="25"/>
  <c r="AW621" i="25"/>
  <c r="AF622" i="25"/>
  <c r="AG622" i="25"/>
  <c r="AJ622" i="25"/>
  <c r="AK622" i="25"/>
  <c r="AR622" i="25" s="1"/>
  <c r="AS622" i="25" s="1"/>
  <c r="AL622" i="25"/>
  <c r="AM622" i="25"/>
  <c r="AN622" i="25"/>
  <c r="AO622" i="25"/>
  <c r="AP622" i="25"/>
  <c r="AQ622" i="25"/>
  <c r="AT622" i="25"/>
  <c r="AU622" i="25"/>
  <c r="AV622" i="25"/>
  <c r="AW622" i="25"/>
  <c r="AF623" i="25"/>
  <c r="AG623" i="25"/>
  <c r="AJ623" i="25"/>
  <c r="AK623" i="25"/>
  <c r="AL623" i="25"/>
  <c r="AM623" i="25"/>
  <c r="AN623" i="25"/>
  <c r="AO623" i="25"/>
  <c r="AP623" i="25"/>
  <c r="AQ623" i="25"/>
  <c r="AT623" i="25"/>
  <c r="AU623" i="25"/>
  <c r="AV623" i="25"/>
  <c r="AW623" i="25"/>
  <c r="AF624" i="25"/>
  <c r="AG624" i="25"/>
  <c r="AJ624" i="25"/>
  <c r="AK624" i="25"/>
  <c r="AR624" i="25" s="1"/>
  <c r="AS624" i="25" s="1"/>
  <c r="AL624" i="25"/>
  <c r="AM624" i="25"/>
  <c r="AN624" i="25"/>
  <c r="AO624" i="25"/>
  <c r="AP624" i="25"/>
  <c r="AQ624" i="25"/>
  <c r="AT624" i="25"/>
  <c r="AU624" i="25"/>
  <c r="AV624" i="25"/>
  <c r="AW624" i="25"/>
  <c r="AF625" i="25"/>
  <c r="AG625" i="25"/>
  <c r="AJ625" i="25"/>
  <c r="AK625" i="25"/>
  <c r="AL625" i="25"/>
  <c r="AM625" i="25"/>
  <c r="AN625" i="25"/>
  <c r="AO625" i="25"/>
  <c r="AP625" i="25"/>
  <c r="AQ625" i="25"/>
  <c r="AT625" i="25"/>
  <c r="AU625" i="25"/>
  <c r="AV625" i="25"/>
  <c r="AW625" i="25"/>
  <c r="AF626" i="25"/>
  <c r="AG626" i="25"/>
  <c r="AJ626" i="25"/>
  <c r="AK626" i="25"/>
  <c r="AR626" i="25" s="1"/>
  <c r="AS626" i="25" s="1"/>
  <c r="AL626" i="25"/>
  <c r="AM626" i="25"/>
  <c r="AN626" i="25"/>
  <c r="AO626" i="25"/>
  <c r="AP626" i="25"/>
  <c r="AQ626" i="25"/>
  <c r="AT626" i="25"/>
  <c r="AU626" i="25"/>
  <c r="AV626" i="25"/>
  <c r="AW626" i="25"/>
  <c r="AF627" i="25"/>
  <c r="AG627" i="25"/>
  <c r="AJ627" i="25"/>
  <c r="AK627" i="25"/>
  <c r="AL627" i="25"/>
  <c r="AM627" i="25"/>
  <c r="AN627" i="25"/>
  <c r="AO627" i="25"/>
  <c r="AP627" i="25"/>
  <c r="AQ627" i="25"/>
  <c r="AT627" i="25"/>
  <c r="AU627" i="25"/>
  <c r="AV627" i="25"/>
  <c r="AW627" i="25"/>
  <c r="AF628" i="25"/>
  <c r="AG628" i="25"/>
  <c r="AJ628" i="25"/>
  <c r="AK628" i="25"/>
  <c r="AL628" i="25"/>
  <c r="AM628" i="25"/>
  <c r="AN628" i="25"/>
  <c r="AO628" i="25"/>
  <c r="AP628" i="25"/>
  <c r="AQ628" i="25"/>
  <c r="AT628" i="25"/>
  <c r="AU628" i="25"/>
  <c r="AV628" i="25"/>
  <c r="AW628" i="25"/>
  <c r="AF629" i="25"/>
  <c r="AG629" i="25"/>
  <c r="AJ629" i="25"/>
  <c r="AK629" i="25"/>
  <c r="AL629" i="25"/>
  <c r="AM629" i="25"/>
  <c r="AN629" i="25"/>
  <c r="AO629" i="25"/>
  <c r="AP629" i="25"/>
  <c r="AQ629" i="25"/>
  <c r="AT629" i="25"/>
  <c r="AU629" i="25"/>
  <c r="AV629" i="25"/>
  <c r="AW629" i="25"/>
  <c r="AF630" i="25"/>
  <c r="AG630" i="25"/>
  <c r="AJ630" i="25"/>
  <c r="AK630" i="25"/>
  <c r="AL630" i="25"/>
  <c r="AM630" i="25"/>
  <c r="AN630" i="25"/>
  <c r="AO630" i="25"/>
  <c r="AP630" i="25"/>
  <c r="AQ630" i="25"/>
  <c r="AT630" i="25"/>
  <c r="AU630" i="25"/>
  <c r="AV630" i="25"/>
  <c r="AW630" i="25"/>
  <c r="AF631" i="25"/>
  <c r="AG631" i="25"/>
  <c r="AJ631" i="25"/>
  <c r="AK631" i="25"/>
  <c r="AL631" i="25"/>
  <c r="AM631" i="25"/>
  <c r="AN631" i="25"/>
  <c r="AO631" i="25"/>
  <c r="AP631" i="25"/>
  <c r="AQ631" i="25"/>
  <c r="AT631" i="25"/>
  <c r="AU631" i="25"/>
  <c r="AV631" i="25"/>
  <c r="AW631" i="25"/>
  <c r="AF632" i="25"/>
  <c r="AG632" i="25"/>
  <c r="AJ632" i="25"/>
  <c r="AK632" i="25"/>
  <c r="AL632" i="25"/>
  <c r="AM632" i="25"/>
  <c r="AN632" i="25"/>
  <c r="AO632" i="25"/>
  <c r="AP632" i="25"/>
  <c r="AQ632" i="25"/>
  <c r="AT632" i="25"/>
  <c r="AU632" i="25"/>
  <c r="AV632" i="25"/>
  <c r="AW632" i="25"/>
  <c r="AF633" i="25"/>
  <c r="AG633" i="25"/>
  <c r="AJ633" i="25"/>
  <c r="AK633" i="25"/>
  <c r="AL633" i="25"/>
  <c r="AM633" i="25"/>
  <c r="AN633" i="25"/>
  <c r="AO633" i="25"/>
  <c r="AP633" i="25"/>
  <c r="AQ633" i="25"/>
  <c r="AT633" i="25"/>
  <c r="AU633" i="25"/>
  <c r="AV633" i="25"/>
  <c r="AW633" i="25"/>
  <c r="AF634" i="25"/>
  <c r="AG634" i="25"/>
  <c r="AJ634" i="25"/>
  <c r="AK634" i="25"/>
  <c r="AL634" i="25"/>
  <c r="AM634" i="25"/>
  <c r="AN634" i="25"/>
  <c r="AO634" i="25"/>
  <c r="AP634" i="25"/>
  <c r="AQ634" i="25"/>
  <c r="AT634" i="25"/>
  <c r="AU634" i="25"/>
  <c r="AV634" i="25"/>
  <c r="AW634" i="25"/>
  <c r="AF635" i="25"/>
  <c r="AG635" i="25"/>
  <c r="AJ635" i="25"/>
  <c r="AK635" i="25"/>
  <c r="AL635" i="25"/>
  <c r="AM635" i="25"/>
  <c r="AN635" i="25"/>
  <c r="AO635" i="25"/>
  <c r="AP635" i="25"/>
  <c r="AQ635" i="25"/>
  <c r="AT635" i="25"/>
  <c r="AU635" i="25"/>
  <c r="AV635" i="25"/>
  <c r="AW635" i="25"/>
  <c r="AF636" i="25"/>
  <c r="AG636" i="25"/>
  <c r="AJ636" i="25"/>
  <c r="AK636" i="25"/>
  <c r="AL636" i="25"/>
  <c r="AM636" i="25"/>
  <c r="AN636" i="25"/>
  <c r="AO636" i="25"/>
  <c r="AP636" i="25"/>
  <c r="AQ636" i="25"/>
  <c r="AT636" i="25"/>
  <c r="AU636" i="25"/>
  <c r="AV636" i="25"/>
  <c r="AW636" i="25"/>
  <c r="AF637" i="25"/>
  <c r="AG637" i="25"/>
  <c r="AJ637" i="25"/>
  <c r="AR637" i="25" s="1"/>
  <c r="AS637" i="25" s="1"/>
  <c r="AK637" i="25"/>
  <c r="AL637" i="25"/>
  <c r="AM637" i="25"/>
  <c r="AN637" i="25"/>
  <c r="AO637" i="25"/>
  <c r="AP637" i="25"/>
  <c r="AQ637" i="25"/>
  <c r="AT637" i="25"/>
  <c r="AU637" i="25"/>
  <c r="AV637" i="25"/>
  <c r="AW637" i="25"/>
  <c r="AF638" i="25"/>
  <c r="AG638" i="25"/>
  <c r="AJ638" i="25"/>
  <c r="AK638" i="25"/>
  <c r="AL638" i="25"/>
  <c r="AM638" i="25"/>
  <c r="AN638" i="25"/>
  <c r="AO638" i="25"/>
  <c r="AP638" i="25"/>
  <c r="AQ638" i="25"/>
  <c r="AT638" i="25"/>
  <c r="AU638" i="25"/>
  <c r="AV638" i="25"/>
  <c r="AW638" i="25"/>
  <c r="AF639" i="25"/>
  <c r="AG639" i="25"/>
  <c r="AJ639" i="25"/>
  <c r="AK639" i="25"/>
  <c r="AL639" i="25"/>
  <c r="AM639" i="25"/>
  <c r="AN639" i="25"/>
  <c r="AO639" i="25"/>
  <c r="AP639" i="25"/>
  <c r="AQ639" i="25"/>
  <c r="AR639" i="25"/>
  <c r="AS639" i="25" s="1"/>
  <c r="AT639" i="25"/>
  <c r="AU639" i="25"/>
  <c r="AV639" i="25"/>
  <c r="AW639" i="25"/>
  <c r="AF640" i="25"/>
  <c r="AG640" i="25"/>
  <c r="AJ640" i="25"/>
  <c r="AK640" i="25"/>
  <c r="AL640" i="25"/>
  <c r="AM640" i="25"/>
  <c r="AN640" i="25"/>
  <c r="AO640" i="25"/>
  <c r="AP640" i="25"/>
  <c r="AQ640" i="25"/>
  <c r="AT640" i="25"/>
  <c r="AU640" i="25"/>
  <c r="AV640" i="25"/>
  <c r="AW640" i="25"/>
  <c r="AF641" i="25"/>
  <c r="AG641" i="25"/>
  <c r="AJ641" i="25"/>
  <c r="AK641" i="25"/>
  <c r="AL641" i="25"/>
  <c r="AM641" i="25"/>
  <c r="AN641" i="25"/>
  <c r="AO641" i="25"/>
  <c r="AP641" i="25"/>
  <c r="AQ641" i="25"/>
  <c r="AR641" i="25" s="1"/>
  <c r="AS641" i="25" s="1"/>
  <c r="AT641" i="25"/>
  <c r="AU641" i="25"/>
  <c r="AV641" i="25"/>
  <c r="AW641" i="25"/>
  <c r="AF642" i="25"/>
  <c r="AG642" i="25"/>
  <c r="AJ642" i="25"/>
  <c r="AK642" i="25"/>
  <c r="AL642" i="25"/>
  <c r="AM642" i="25"/>
  <c r="AN642" i="25"/>
  <c r="AO642" i="25"/>
  <c r="AP642" i="25"/>
  <c r="AQ642" i="25"/>
  <c r="AT642" i="25"/>
  <c r="AU642" i="25"/>
  <c r="AV642" i="25"/>
  <c r="AW642" i="25"/>
  <c r="AF643" i="25"/>
  <c r="AG643" i="25"/>
  <c r="AJ643" i="25"/>
  <c r="AK643" i="25"/>
  <c r="AL643" i="25"/>
  <c r="AM643" i="25"/>
  <c r="AN643" i="25"/>
  <c r="AO643" i="25"/>
  <c r="AP643" i="25"/>
  <c r="AQ643" i="25"/>
  <c r="AR643" i="25"/>
  <c r="AS643" i="25" s="1"/>
  <c r="AT643" i="25"/>
  <c r="AU643" i="25"/>
  <c r="AV643" i="25"/>
  <c r="AW643" i="25"/>
  <c r="AF644" i="25"/>
  <c r="AG644" i="25"/>
  <c r="AJ644" i="25"/>
  <c r="AK644" i="25"/>
  <c r="AL644" i="25"/>
  <c r="AM644" i="25"/>
  <c r="AN644" i="25"/>
  <c r="AO644" i="25"/>
  <c r="AP644" i="25"/>
  <c r="AQ644" i="25"/>
  <c r="AT644" i="25"/>
  <c r="AU644" i="25"/>
  <c r="AV644" i="25"/>
  <c r="AW644" i="25"/>
  <c r="AF645" i="25"/>
  <c r="AG645" i="25"/>
  <c r="AJ645" i="25"/>
  <c r="AR645" i="25" s="1"/>
  <c r="AS645" i="25" s="1"/>
  <c r="AK645" i="25"/>
  <c r="AL645" i="25"/>
  <c r="AM645" i="25"/>
  <c r="AN645" i="25"/>
  <c r="AO645" i="25"/>
  <c r="AP645" i="25"/>
  <c r="AQ645" i="25"/>
  <c r="AT645" i="25"/>
  <c r="AU645" i="25"/>
  <c r="AV645" i="25"/>
  <c r="AW645" i="25"/>
  <c r="AF646" i="25"/>
  <c r="AG646" i="25"/>
  <c r="AJ646" i="25"/>
  <c r="AK646" i="25"/>
  <c r="AL646" i="25"/>
  <c r="AM646" i="25"/>
  <c r="AN646" i="25"/>
  <c r="AO646" i="25"/>
  <c r="AP646" i="25"/>
  <c r="AQ646" i="25"/>
  <c r="AT646" i="25"/>
  <c r="AU646" i="25"/>
  <c r="AV646" i="25"/>
  <c r="AW646" i="25"/>
  <c r="AF647" i="25"/>
  <c r="AG647" i="25"/>
  <c r="AJ647" i="25"/>
  <c r="AR647" i="25" s="1"/>
  <c r="AS647" i="25" s="1"/>
  <c r="AK647" i="25"/>
  <c r="AL647" i="25"/>
  <c r="AM647" i="25"/>
  <c r="AN647" i="25"/>
  <c r="AO647" i="25"/>
  <c r="AP647" i="25"/>
  <c r="AQ647" i="25"/>
  <c r="AT647" i="25"/>
  <c r="AU647" i="25"/>
  <c r="AV647" i="25"/>
  <c r="AW647" i="25"/>
  <c r="AF648" i="25"/>
  <c r="AG648" i="25"/>
  <c r="AJ648" i="25"/>
  <c r="AK648" i="25"/>
  <c r="AL648" i="25"/>
  <c r="AM648" i="25"/>
  <c r="AN648" i="25"/>
  <c r="AO648" i="25"/>
  <c r="AP648" i="25"/>
  <c r="AQ648" i="25"/>
  <c r="AT648" i="25"/>
  <c r="AU648" i="25"/>
  <c r="AV648" i="25"/>
  <c r="AW648" i="25"/>
  <c r="AF649" i="25"/>
  <c r="AG649" i="25"/>
  <c r="AJ649" i="25"/>
  <c r="AK649" i="25"/>
  <c r="AL649" i="25"/>
  <c r="AM649" i="25"/>
  <c r="AN649" i="25"/>
  <c r="AO649" i="25"/>
  <c r="AP649" i="25"/>
  <c r="AQ649" i="25"/>
  <c r="AT649" i="25"/>
  <c r="AU649" i="25"/>
  <c r="AV649" i="25"/>
  <c r="AW649" i="25"/>
  <c r="AF650" i="25"/>
  <c r="AG650" i="25"/>
  <c r="AJ650" i="25"/>
  <c r="AK650" i="25"/>
  <c r="AL650" i="25"/>
  <c r="AM650" i="25"/>
  <c r="AN650" i="25"/>
  <c r="AO650" i="25"/>
  <c r="AP650" i="25"/>
  <c r="AQ650" i="25"/>
  <c r="AT650" i="25"/>
  <c r="AU650" i="25"/>
  <c r="AV650" i="25"/>
  <c r="AW650" i="25"/>
  <c r="AF651" i="25"/>
  <c r="AG651" i="25"/>
  <c r="AJ651" i="25"/>
  <c r="AK651" i="25"/>
  <c r="AL651" i="25"/>
  <c r="AM651" i="25"/>
  <c r="AN651" i="25"/>
  <c r="AO651" i="25"/>
  <c r="AP651" i="25"/>
  <c r="AQ651" i="25"/>
  <c r="AR651" i="25"/>
  <c r="AS651" i="25" s="1"/>
  <c r="AT651" i="25"/>
  <c r="AU651" i="25"/>
  <c r="AV651" i="25"/>
  <c r="AW651" i="25"/>
  <c r="AF652" i="25"/>
  <c r="AG652" i="25"/>
  <c r="AJ652" i="25"/>
  <c r="AK652" i="25"/>
  <c r="AL652" i="25"/>
  <c r="AM652" i="25"/>
  <c r="AN652" i="25"/>
  <c r="AO652" i="25"/>
  <c r="AP652" i="25"/>
  <c r="AQ652" i="25"/>
  <c r="AT652" i="25"/>
  <c r="AU652" i="25"/>
  <c r="AV652" i="25"/>
  <c r="AW652" i="25"/>
  <c r="AF653" i="25"/>
  <c r="AG653" i="25"/>
  <c r="AJ653" i="25"/>
  <c r="AK653" i="25"/>
  <c r="AL653" i="25"/>
  <c r="AM653" i="25"/>
  <c r="AN653" i="25"/>
  <c r="AO653" i="25"/>
  <c r="AR653" i="25" s="1"/>
  <c r="AS653" i="25" s="1"/>
  <c r="AP653" i="25"/>
  <c r="AQ653" i="25"/>
  <c r="AT653" i="25"/>
  <c r="AU653" i="25"/>
  <c r="AV653" i="25"/>
  <c r="AW653" i="25"/>
  <c r="AF654" i="25"/>
  <c r="AG654" i="25"/>
  <c r="AJ654" i="25"/>
  <c r="AK654" i="25"/>
  <c r="AL654" i="25"/>
  <c r="AM654" i="25"/>
  <c r="AN654" i="25"/>
  <c r="AO654" i="25"/>
  <c r="AP654" i="25"/>
  <c r="AQ654" i="25"/>
  <c r="AT654" i="25"/>
  <c r="AU654" i="25"/>
  <c r="AV654" i="25"/>
  <c r="AW654" i="25"/>
  <c r="AF655" i="25"/>
  <c r="AG655" i="25"/>
  <c r="AJ655" i="25"/>
  <c r="AK655" i="25"/>
  <c r="AL655" i="25"/>
  <c r="AM655" i="25"/>
  <c r="AN655" i="25"/>
  <c r="AO655" i="25"/>
  <c r="AP655" i="25"/>
  <c r="AQ655" i="25"/>
  <c r="AR655" i="25"/>
  <c r="AS655" i="25" s="1"/>
  <c r="AT655" i="25"/>
  <c r="AU655" i="25"/>
  <c r="AV655" i="25"/>
  <c r="AW655" i="25"/>
  <c r="AF656" i="25"/>
  <c r="AG656" i="25"/>
  <c r="AJ656" i="25"/>
  <c r="AK656" i="25"/>
  <c r="AL656" i="25"/>
  <c r="AM656" i="25"/>
  <c r="AN656" i="25"/>
  <c r="AO656" i="25"/>
  <c r="AP656" i="25"/>
  <c r="AQ656" i="25"/>
  <c r="AT656" i="25"/>
  <c r="AU656" i="25"/>
  <c r="AV656" i="25"/>
  <c r="AW656" i="25"/>
  <c r="AF657" i="25"/>
  <c r="AG657" i="25"/>
  <c r="AJ657" i="25"/>
  <c r="AK657" i="25"/>
  <c r="AL657" i="25"/>
  <c r="AM657" i="25"/>
  <c r="AN657" i="25"/>
  <c r="AO657" i="25"/>
  <c r="AP657" i="25"/>
  <c r="AQ657" i="25"/>
  <c r="AT657" i="25"/>
  <c r="AU657" i="25"/>
  <c r="AV657" i="25"/>
  <c r="AW657" i="25"/>
  <c r="AF658" i="25"/>
  <c r="AG658" i="25"/>
  <c r="AJ658" i="25"/>
  <c r="AK658" i="25"/>
  <c r="AL658" i="25"/>
  <c r="AM658" i="25"/>
  <c r="AN658" i="25"/>
  <c r="AO658" i="25"/>
  <c r="AP658" i="25"/>
  <c r="AQ658" i="25"/>
  <c r="AT658" i="25"/>
  <c r="AU658" i="25"/>
  <c r="AV658" i="25"/>
  <c r="AW658" i="25"/>
  <c r="AF659" i="25"/>
  <c r="AG659" i="25"/>
  <c r="AJ659" i="25"/>
  <c r="AK659" i="25"/>
  <c r="AL659" i="25"/>
  <c r="AM659" i="25"/>
  <c r="AN659" i="25"/>
  <c r="AO659" i="25"/>
  <c r="AP659" i="25"/>
  <c r="AQ659" i="25"/>
  <c r="AT659" i="25"/>
  <c r="AU659" i="25"/>
  <c r="AV659" i="25"/>
  <c r="AW659" i="25"/>
  <c r="AF660" i="25"/>
  <c r="AG660" i="25"/>
  <c r="AJ660" i="25"/>
  <c r="AK660" i="25"/>
  <c r="AL660" i="25"/>
  <c r="AM660" i="25"/>
  <c r="AN660" i="25"/>
  <c r="AO660" i="25"/>
  <c r="AP660" i="25"/>
  <c r="AQ660" i="25"/>
  <c r="AT660" i="25"/>
  <c r="AU660" i="25"/>
  <c r="AV660" i="25"/>
  <c r="AW660" i="25"/>
  <c r="AF661" i="25"/>
  <c r="AG661" i="25"/>
  <c r="AJ661" i="25"/>
  <c r="AK661" i="25"/>
  <c r="AL661" i="25"/>
  <c r="AM661" i="25"/>
  <c r="AN661" i="25"/>
  <c r="AR661" i="25" s="1"/>
  <c r="AS661" i="25" s="1"/>
  <c r="AO661" i="25"/>
  <c r="AP661" i="25"/>
  <c r="AQ661" i="25"/>
  <c r="AT661" i="25"/>
  <c r="AU661" i="25"/>
  <c r="AV661" i="25"/>
  <c r="AW661" i="25"/>
  <c r="AF662" i="25"/>
  <c r="AG662" i="25"/>
  <c r="AJ662" i="25"/>
  <c r="AK662" i="25"/>
  <c r="AL662" i="25"/>
  <c r="AM662" i="25"/>
  <c r="AN662" i="25"/>
  <c r="AO662" i="25"/>
  <c r="AP662" i="25"/>
  <c r="AQ662" i="25"/>
  <c r="AT662" i="25"/>
  <c r="AU662" i="25"/>
  <c r="AV662" i="25"/>
  <c r="AW662" i="25"/>
  <c r="AF663" i="25"/>
  <c r="AG663" i="25"/>
  <c r="AJ663" i="25"/>
  <c r="AK663" i="25"/>
  <c r="AL663" i="25"/>
  <c r="AM663" i="25"/>
  <c r="AN663" i="25"/>
  <c r="AO663" i="25"/>
  <c r="AP663" i="25"/>
  <c r="AQ663" i="25"/>
  <c r="AR663" i="25" s="1"/>
  <c r="AS663" i="25" s="1"/>
  <c r="AT663" i="25"/>
  <c r="AU663" i="25"/>
  <c r="AV663" i="25"/>
  <c r="AW663" i="25"/>
  <c r="AF664" i="25"/>
  <c r="AG664" i="25"/>
  <c r="AJ664" i="25"/>
  <c r="AK664" i="25"/>
  <c r="AL664" i="25"/>
  <c r="AM664" i="25"/>
  <c r="AN664" i="25"/>
  <c r="AO664" i="25"/>
  <c r="AP664" i="25"/>
  <c r="AQ664" i="25"/>
  <c r="AT664" i="25"/>
  <c r="AU664" i="25"/>
  <c r="AV664" i="25"/>
  <c r="AW664" i="25"/>
  <c r="AF665" i="25"/>
  <c r="AG665" i="25"/>
  <c r="AJ665" i="25"/>
  <c r="AK665" i="25"/>
  <c r="AL665" i="25"/>
  <c r="AM665" i="25"/>
  <c r="AN665" i="25"/>
  <c r="AO665" i="25"/>
  <c r="AP665" i="25"/>
  <c r="AQ665" i="25"/>
  <c r="AR665" i="25" s="1"/>
  <c r="AS665" i="25" s="1"/>
  <c r="AT665" i="25"/>
  <c r="AU665" i="25"/>
  <c r="AV665" i="25"/>
  <c r="AW665" i="25"/>
  <c r="AF666" i="25"/>
  <c r="AG666" i="25"/>
  <c r="AJ666" i="25"/>
  <c r="AK666" i="25"/>
  <c r="AL666" i="25"/>
  <c r="AM666" i="25"/>
  <c r="AN666" i="25"/>
  <c r="AO666" i="25"/>
  <c r="AP666" i="25"/>
  <c r="AQ666" i="25"/>
  <c r="AT666" i="25"/>
  <c r="AU666" i="25"/>
  <c r="AV666" i="25"/>
  <c r="AW666" i="25"/>
  <c r="AF667" i="25"/>
  <c r="AG667" i="25"/>
  <c r="AJ667" i="25"/>
  <c r="AK667" i="25"/>
  <c r="AL667" i="25"/>
  <c r="AM667" i="25"/>
  <c r="AN667" i="25"/>
  <c r="AO667" i="25"/>
  <c r="AP667" i="25"/>
  <c r="AQ667" i="25"/>
  <c r="AR667" i="25"/>
  <c r="AS667" i="25" s="1"/>
  <c r="AT667" i="25"/>
  <c r="AU667" i="25"/>
  <c r="AV667" i="25"/>
  <c r="AW667" i="25"/>
  <c r="AF668" i="25"/>
  <c r="AG668" i="25"/>
  <c r="AJ668" i="25"/>
  <c r="AK668" i="25"/>
  <c r="AL668" i="25"/>
  <c r="AM668" i="25"/>
  <c r="AN668" i="25"/>
  <c r="AO668" i="25"/>
  <c r="AP668" i="25"/>
  <c r="AQ668" i="25"/>
  <c r="AT668" i="25"/>
  <c r="AU668" i="25"/>
  <c r="AV668" i="25"/>
  <c r="AW668" i="25"/>
  <c r="AF669" i="25"/>
  <c r="AG669" i="25"/>
  <c r="AJ669" i="25"/>
  <c r="AK669" i="25"/>
  <c r="AL669" i="25"/>
  <c r="AM669" i="25"/>
  <c r="AN669" i="25"/>
  <c r="AO669" i="25"/>
  <c r="AP669" i="25"/>
  <c r="AQ669" i="25"/>
  <c r="AR669" i="25" s="1"/>
  <c r="AS669" i="25" s="1"/>
  <c r="AT669" i="25"/>
  <c r="AU669" i="25"/>
  <c r="AV669" i="25"/>
  <c r="AW669" i="25"/>
  <c r="AF670" i="25"/>
  <c r="AG670" i="25"/>
  <c r="AJ670" i="25"/>
  <c r="AK670" i="25"/>
  <c r="AL670" i="25"/>
  <c r="AM670" i="25"/>
  <c r="AN670" i="25"/>
  <c r="AO670" i="25"/>
  <c r="AP670" i="25"/>
  <c r="AQ670" i="25"/>
  <c r="AT670" i="25"/>
  <c r="AU670" i="25"/>
  <c r="AV670" i="25"/>
  <c r="AW670" i="25"/>
  <c r="AF671" i="25"/>
  <c r="AG671" i="25"/>
  <c r="AJ671" i="25"/>
  <c r="AK671" i="25"/>
  <c r="AL671" i="25"/>
  <c r="AM671" i="25"/>
  <c r="AN671" i="25"/>
  <c r="AO671" i="25"/>
  <c r="AP671" i="25"/>
  <c r="AQ671" i="25"/>
  <c r="AR671" i="25"/>
  <c r="AS671" i="25" s="1"/>
  <c r="AT671" i="25"/>
  <c r="AU671" i="25"/>
  <c r="AV671" i="25"/>
  <c r="AW671" i="25"/>
  <c r="AF672" i="25"/>
  <c r="AG672" i="25"/>
  <c r="AJ672" i="25"/>
  <c r="AK672" i="25"/>
  <c r="AL672" i="25"/>
  <c r="AM672" i="25"/>
  <c r="AN672" i="25"/>
  <c r="AO672" i="25"/>
  <c r="AP672" i="25"/>
  <c r="AQ672" i="25"/>
  <c r="AT672" i="25"/>
  <c r="AU672" i="25"/>
  <c r="AV672" i="25"/>
  <c r="AW672" i="25"/>
  <c r="AF673" i="25"/>
  <c r="AG673" i="25"/>
  <c r="AJ673" i="25"/>
  <c r="AK673" i="25"/>
  <c r="AL673" i="25"/>
  <c r="AM673" i="25"/>
  <c r="AN673" i="25"/>
  <c r="AO673" i="25"/>
  <c r="AR673" i="25" s="1"/>
  <c r="AS673" i="25" s="1"/>
  <c r="AP673" i="25"/>
  <c r="AQ673" i="25"/>
  <c r="AT673" i="25"/>
  <c r="AU673" i="25"/>
  <c r="AV673" i="25"/>
  <c r="AW673" i="25"/>
  <c r="AF674" i="25"/>
  <c r="AG674" i="25"/>
  <c r="AJ674" i="25"/>
  <c r="AK674" i="25"/>
  <c r="AL674" i="25"/>
  <c r="AM674" i="25"/>
  <c r="AN674" i="25"/>
  <c r="AO674" i="25"/>
  <c r="AP674" i="25"/>
  <c r="AQ674" i="25"/>
  <c r="AT674" i="25"/>
  <c r="AU674" i="25"/>
  <c r="AV674" i="25"/>
  <c r="AW674" i="25"/>
  <c r="AF675" i="25"/>
  <c r="AG675" i="25"/>
  <c r="AJ675" i="25"/>
  <c r="AK675" i="25"/>
  <c r="AL675" i="25"/>
  <c r="AM675" i="25"/>
  <c r="AN675" i="25"/>
  <c r="AO675" i="25"/>
  <c r="AP675" i="25"/>
  <c r="AQ675" i="25"/>
  <c r="AR675" i="25" s="1"/>
  <c r="AS675" i="25" s="1"/>
  <c r="AT675" i="25"/>
  <c r="AU675" i="25"/>
  <c r="AV675" i="25"/>
  <c r="AW675" i="25"/>
  <c r="AF676" i="25"/>
  <c r="AG676" i="25"/>
  <c r="AJ676" i="25"/>
  <c r="AK676" i="25"/>
  <c r="AL676" i="25"/>
  <c r="AM676" i="25"/>
  <c r="AN676" i="25"/>
  <c r="AO676" i="25"/>
  <c r="AP676" i="25"/>
  <c r="AQ676" i="25"/>
  <c r="AT676" i="25"/>
  <c r="AU676" i="25"/>
  <c r="AV676" i="25"/>
  <c r="AW676" i="25"/>
  <c r="AF677" i="25"/>
  <c r="AG677" i="25"/>
  <c r="AJ677" i="25"/>
  <c r="AK677" i="25"/>
  <c r="AL677" i="25"/>
  <c r="AM677" i="25"/>
  <c r="AN677" i="25"/>
  <c r="AO677" i="25"/>
  <c r="AP677" i="25"/>
  <c r="AQ677" i="25"/>
  <c r="AT677" i="25"/>
  <c r="AU677" i="25"/>
  <c r="AV677" i="25"/>
  <c r="AW677" i="25"/>
  <c r="AF678" i="25"/>
  <c r="AG678" i="25"/>
  <c r="AJ678" i="25"/>
  <c r="AK678" i="25"/>
  <c r="AL678" i="25"/>
  <c r="AM678" i="25"/>
  <c r="AN678" i="25"/>
  <c r="AO678" i="25"/>
  <c r="AP678" i="25"/>
  <c r="AQ678" i="25"/>
  <c r="AT678" i="25"/>
  <c r="AU678" i="25"/>
  <c r="AV678" i="25"/>
  <c r="AW678" i="25"/>
  <c r="AF679" i="25"/>
  <c r="AG679" i="25"/>
  <c r="AJ679" i="25"/>
  <c r="AK679" i="25"/>
  <c r="AL679" i="25"/>
  <c r="AM679" i="25"/>
  <c r="AN679" i="25"/>
  <c r="AO679" i="25"/>
  <c r="AP679" i="25"/>
  <c r="AQ679" i="25"/>
  <c r="AT679" i="25"/>
  <c r="AU679" i="25"/>
  <c r="AV679" i="25"/>
  <c r="AW679" i="25"/>
  <c r="AF680" i="25"/>
  <c r="AG680" i="25"/>
  <c r="AJ680" i="25"/>
  <c r="AK680" i="25"/>
  <c r="AL680" i="25"/>
  <c r="AM680" i="25"/>
  <c r="AN680" i="25"/>
  <c r="AO680" i="25"/>
  <c r="AP680" i="25"/>
  <c r="AQ680" i="25"/>
  <c r="AT680" i="25"/>
  <c r="AU680" i="25"/>
  <c r="AV680" i="25"/>
  <c r="AW680" i="25"/>
  <c r="AF681" i="25"/>
  <c r="AG681" i="25"/>
  <c r="AJ681" i="25"/>
  <c r="AK681" i="25"/>
  <c r="AL681" i="25"/>
  <c r="AM681" i="25"/>
  <c r="AN681" i="25"/>
  <c r="AO681" i="25"/>
  <c r="AP681" i="25"/>
  <c r="AQ681" i="25"/>
  <c r="AT681" i="25"/>
  <c r="AU681" i="25"/>
  <c r="AV681" i="25"/>
  <c r="AW681" i="25"/>
  <c r="AF682" i="25"/>
  <c r="AG682" i="25"/>
  <c r="AJ682" i="25"/>
  <c r="AK682" i="25"/>
  <c r="AL682" i="25"/>
  <c r="AM682" i="25"/>
  <c r="AN682" i="25"/>
  <c r="AO682" i="25"/>
  <c r="AP682" i="25"/>
  <c r="AQ682" i="25"/>
  <c r="AT682" i="25"/>
  <c r="AU682" i="25"/>
  <c r="AV682" i="25"/>
  <c r="AW682" i="25"/>
  <c r="AF683" i="25"/>
  <c r="AG683" i="25"/>
  <c r="AJ683" i="25"/>
  <c r="AR683" i="25" s="1"/>
  <c r="AS683" i="25" s="1"/>
  <c r="AK683" i="25"/>
  <c r="AL683" i="25"/>
  <c r="AM683" i="25"/>
  <c r="AN683" i="25"/>
  <c r="AO683" i="25"/>
  <c r="AP683" i="25"/>
  <c r="AQ683" i="25"/>
  <c r="AT683" i="25"/>
  <c r="AU683" i="25"/>
  <c r="AV683" i="25"/>
  <c r="AW683" i="25"/>
  <c r="AF684" i="25"/>
  <c r="AG684" i="25"/>
  <c r="AJ684" i="25"/>
  <c r="AK684" i="25"/>
  <c r="AL684" i="25"/>
  <c r="AR684" i="25" s="1"/>
  <c r="AS684" i="25" s="1"/>
  <c r="AM684" i="25"/>
  <c r="AN684" i="25"/>
  <c r="AO684" i="25"/>
  <c r="AP684" i="25"/>
  <c r="AQ684" i="25"/>
  <c r="AT684" i="25"/>
  <c r="AU684" i="25"/>
  <c r="AV684" i="25"/>
  <c r="AW684" i="25"/>
  <c r="AF685" i="25"/>
  <c r="AG685" i="25"/>
  <c r="AJ685" i="25"/>
  <c r="AK685" i="25"/>
  <c r="AR685" i="25" s="1"/>
  <c r="AS685" i="25" s="1"/>
  <c r="AL685" i="25"/>
  <c r="AM685" i="25"/>
  <c r="AN685" i="25"/>
  <c r="AO685" i="25"/>
  <c r="AP685" i="25"/>
  <c r="AQ685" i="25"/>
  <c r="AT685" i="25"/>
  <c r="AU685" i="25"/>
  <c r="AV685" i="25"/>
  <c r="AW685" i="25"/>
  <c r="AF686" i="25"/>
  <c r="AG686" i="25"/>
  <c r="AJ686" i="25"/>
  <c r="AK686" i="25"/>
  <c r="AL686" i="25"/>
  <c r="AM686" i="25"/>
  <c r="AN686" i="25"/>
  <c r="AO686" i="25"/>
  <c r="AP686" i="25"/>
  <c r="AQ686" i="25"/>
  <c r="AT686" i="25"/>
  <c r="AU686" i="25"/>
  <c r="AV686" i="25"/>
  <c r="AW686" i="25"/>
  <c r="AF687" i="25"/>
  <c r="AG687" i="25"/>
  <c r="AJ687" i="25"/>
  <c r="AK687" i="25"/>
  <c r="AL687" i="25"/>
  <c r="AM687" i="25"/>
  <c r="AN687" i="25"/>
  <c r="AO687" i="25"/>
  <c r="AP687" i="25"/>
  <c r="AQ687" i="25"/>
  <c r="AR687" i="25"/>
  <c r="AS687" i="25" s="1"/>
  <c r="AT687" i="25"/>
  <c r="AU687" i="25"/>
  <c r="AV687" i="25"/>
  <c r="AW687" i="25"/>
  <c r="AF688" i="25"/>
  <c r="AG688" i="25"/>
  <c r="AJ688" i="25"/>
  <c r="AK688" i="25"/>
  <c r="AL688" i="25"/>
  <c r="AM688" i="25"/>
  <c r="AN688" i="25"/>
  <c r="AO688" i="25"/>
  <c r="AP688" i="25"/>
  <c r="AQ688" i="25"/>
  <c r="AT688" i="25"/>
  <c r="AU688" i="25"/>
  <c r="AV688" i="25"/>
  <c r="AW688" i="25"/>
  <c r="AF689" i="25"/>
  <c r="AG689" i="25"/>
  <c r="AJ689" i="25"/>
  <c r="AK689" i="25"/>
  <c r="AL689" i="25"/>
  <c r="AM689" i="25"/>
  <c r="AN689" i="25"/>
  <c r="AO689" i="25"/>
  <c r="AP689" i="25"/>
  <c r="AQ689" i="25"/>
  <c r="AT689" i="25"/>
  <c r="AU689" i="25"/>
  <c r="AV689" i="25"/>
  <c r="AW689" i="25"/>
  <c r="AF690" i="25"/>
  <c r="AG690" i="25"/>
  <c r="AJ690" i="25"/>
  <c r="AK690" i="25"/>
  <c r="AL690" i="25"/>
  <c r="AM690" i="25"/>
  <c r="AN690" i="25"/>
  <c r="AO690" i="25"/>
  <c r="AP690" i="25"/>
  <c r="AQ690" i="25"/>
  <c r="AT690" i="25"/>
  <c r="AU690" i="25"/>
  <c r="AV690" i="25"/>
  <c r="AW690" i="25"/>
  <c r="AF691" i="25"/>
  <c r="AG691" i="25"/>
  <c r="AJ691" i="25"/>
  <c r="AK691" i="25"/>
  <c r="AL691" i="25"/>
  <c r="AM691" i="25"/>
  <c r="AN691" i="25"/>
  <c r="AO691" i="25"/>
  <c r="AP691" i="25"/>
  <c r="AQ691" i="25"/>
  <c r="AT691" i="25"/>
  <c r="AU691" i="25"/>
  <c r="AV691" i="25"/>
  <c r="AW691" i="25"/>
  <c r="AF692" i="25"/>
  <c r="AG692" i="25"/>
  <c r="AJ692" i="25"/>
  <c r="AK692" i="25"/>
  <c r="AL692" i="25"/>
  <c r="AM692" i="25"/>
  <c r="AN692" i="25"/>
  <c r="AO692" i="25"/>
  <c r="AP692" i="25"/>
  <c r="AQ692" i="25"/>
  <c r="AT692" i="25"/>
  <c r="AU692" i="25"/>
  <c r="AV692" i="25"/>
  <c r="AW692" i="25"/>
  <c r="AF693" i="25"/>
  <c r="AG693" i="25"/>
  <c r="AJ693" i="25"/>
  <c r="AK693" i="25"/>
  <c r="AL693" i="25"/>
  <c r="AM693" i="25"/>
  <c r="AN693" i="25"/>
  <c r="AO693" i="25"/>
  <c r="AP693" i="25"/>
  <c r="AQ693" i="25"/>
  <c r="AR693" i="25"/>
  <c r="AS693" i="25" s="1"/>
  <c r="AT693" i="25"/>
  <c r="AU693" i="25"/>
  <c r="AV693" i="25"/>
  <c r="AW693" i="25"/>
  <c r="AF694" i="25"/>
  <c r="AG694" i="25"/>
  <c r="AJ694" i="25"/>
  <c r="AK694" i="25"/>
  <c r="AL694" i="25"/>
  <c r="AM694" i="25"/>
  <c r="AN694" i="25"/>
  <c r="AO694" i="25"/>
  <c r="AP694" i="25"/>
  <c r="AQ694" i="25"/>
  <c r="AT694" i="25"/>
  <c r="AU694" i="25"/>
  <c r="AV694" i="25"/>
  <c r="AW694" i="25"/>
  <c r="AF695" i="25"/>
  <c r="AG695" i="25"/>
  <c r="AJ695" i="25"/>
  <c r="AK695" i="25"/>
  <c r="AL695" i="25"/>
  <c r="AM695" i="25"/>
  <c r="AN695" i="25"/>
  <c r="AO695" i="25"/>
  <c r="AP695" i="25"/>
  <c r="AQ695" i="25"/>
  <c r="AT695" i="25"/>
  <c r="AU695" i="25"/>
  <c r="AV695" i="25"/>
  <c r="AW695" i="25"/>
  <c r="AF696" i="25"/>
  <c r="AG696" i="25"/>
  <c r="AJ696" i="25"/>
  <c r="AK696" i="25"/>
  <c r="AL696" i="25"/>
  <c r="AR696" i="25" s="1"/>
  <c r="AS696" i="25" s="1"/>
  <c r="AM696" i="25"/>
  <c r="AN696" i="25"/>
  <c r="AO696" i="25"/>
  <c r="AP696" i="25"/>
  <c r="AQ696" i="25"/>
  <c r="AT696" i="25"/>
  <c r="AU696" i="25"/>
  <c r="AV696" i="25"/>
  <c r="AW696" i="25"/>
  <c r="AF697" i="25"/>
  <c r="AG697" i="25"/>
  <c r="AJ697" i="25"/>
  <c r="AK697" i="25"/>
  <c r="AL697" i="25"/>
  <c r="AM697" i="25"/>
  <c r="AN697" i="25"/>
  <c r="AO697" i="25"/>
  <c r="AP697" i="25"/>
  <c r="AQ697" i="25"/>
  <c r="AT697" i="25"/>
  <c r="AU697" i="25"/>
  <c r="AV697" i="25"/>
  <c r="AW697" i="25"/>
  <c r="AF698" i="25"/>
  <c r="AG698" i="25"/>
  <c r="AJ698" i="25"/>
  <c r="AK698" i="25"/>
  <c r="AL698" i="25"/>
  <c r="AR698" i="25" s="1"/>
  <c r="AS698" i="25" s="1"/>
  <c r="AM698" i="25"/>
  <c r="AN698" i="25"/>
  <c r="AO698" i="25"/>
  <c r="AP698" i="25"/>
  <c r="AQ698" i="25"/>
  <c r="AT698" i="25"/>
  <c r="AU698" i="25"/>
  <c r="AV698" i="25"/>
  <c r="AW698" i="25"/>
  <c r="AF699" i="25"/>
  <c r="AG699" i="25"/>
  <c r="AJ699" i="25"/>
  <c r="AK699" i="25"/>
  <c r="AL699" i="25"/>
  <c r="AM699" i="25"/>
  <c r="AN699" i="25"/>
  <c r="AO699" i="25"/>
  <c r="AP699" i="25"/>
  <c r="AQ699" i="25"/>
  <c r="AT699" i="25"/>
  <c r="AU699" i="25"/>
  <c r="AV699" i="25"/>
  <c r="AW699" i="25"/>
  <c r="AF700" i="25"/>
  <c r="AG700" i="25"/>
  <c r="AJ700" i="25"/>
  <c r="AK700" i="25"/>
  <c r="AL700" i="25"/>
  <c r="AM700" i="25"/>
  <c r="AN700" i="25"/>
  <c r="AO700" i="25"/>
  <c r="AP700" i="25"/>
  <c r="AQ700" i="25"/>
  <c r="AT700" i="25"/>
  <c r="AU700" i="25"/>
  <c r="AV700" i="25"/>
  <c r="AW700" i="25"/>
  <c r="AF701" i="25"/>
  <c r="AG701" i="25"/>
  <c r="AJ701" i="25"/>
  <c r="AK701" i="25"/>
  <c r="AL701" i="25"/>
  <c r="AM701" i="25"/>
  <c r="AN701" i="25"/>
  <c r="AO701" i="25"/>
  <c r="AR701" i="25" s="1"/>
  <c r="AS701" i="25" s="1"/>
  <c r="AP701" i="25"/>
  <c r="AQ701" i="25"/>
  <c r="AT701" i="25"/>
  <c r="AU701" i="25"/>
  <c r="AV701" i="25"/>
  <c r="AW701" i="25"/>
  <c r="AF702" i="25"/>
  <c r="AG702" i="25"/>
  <c r="AJ702" i="25"/>
  <c r="AK702" i="25"/>
  <c r="AL702" i="25"/>
  <c r="AM702" i="25"/>
  <c r="AN702" i="25"/>
  <c r="AO702" i="25"/>
  <c r="AP702" i="25"/>
  <c r="AQ702" i="25"/>
  <c r="AT702" i="25"/>
  <c r="AU702" i="25"/>
  <c r="AV702" i="25"/>
  <c r="AW702" i="25"/>
  <c r="AF703" i="25"/>
  <c r="AG703" i="25"/>
  <c r="AJ703" i="25"/>
  <c r="AR703" i="25" s="1"/>
  <c r="AS703" i="25" s="1"/>
  <c r="AK703" i="25"/>
  <c r="AL703" i="25"/>
  <c r="AM703" i="25"/>
  <c r="AN703" i="25"/>
  <c r="AO703" i="25"/>
  <c r="AP703" i="25"/>
  <c r="AQ703" i="25"/>
  <c r="AT703" i="25"/>
  <c r="AU703" i="25"/>
  <c r="AV703" i="25"/>
  <c r="AW703" i="25"/>
  <c r="AF704" i="25"/>
  <c r="AG704" i="25"/>
  <c r="AJ704" i="25"/>
  <c r="AK704" i="25"/>
  <c r="AL704" i="25"/>
  <c r="AM704" i="25"/>
  <c r="AN704" i="25"/>
  <c r="AO704" i="25"/>
  <c r="AP704" i="25"/>
  <c r="AQ704" i="25"/>
  <c r="AT704" i="25"/>
  <c r="AU704" i="25"/>
  <c r="AV704" i="25"/>
  <c r="AW704" i="25"/>
  <c r="AF705" i="25"/>
  <c r="AG705" i="25"/>
  <c r="AJ705" i="25"/>
  <c r="AK705" i="25"/>
  <c r="AL705" i="25"/>
  <c r="AM705" i="25"/>
  <c r="AN705" i="25"/>
  <c r="AO705" i="25"/>
  <c r="AP705" i="25"/>
  <c r="AQ705" i="25"/>
  <c r="AT705" i="25"/>
  <c r="AU705" i="25"/>
  <c r="AV705" i="25"/>
  <c r="AW705" i="25"/>
  <c r="AF706" i="25"/>
  <c r="AG706" i="25"/>
  <c r="AJ706" i="25"/>
  <c r="AK706" i="25"/>
  <c r="AL706" i="25"/>
  <c r="AM706" i="25"/>
  <c r="AN706" i="25"/>
  <c r="AO706" i="25"/>
  <c r="AP706" i="25"/>
  <c r="AQ706" i="25"/>
  <c r="AT706" i="25"/>
  <c r="AU706" i="25"/>
  <c r="AV706" i="25"/>
  <c r="AW706" i="25"/>
  <c r="AF707" i="25"/>
  <c r="AG707" i="25"/>
  <c r="AJ707" i="25"/>
  <c r="AK707" i="25"/>
  <c r="AL707" i="25"/>
  <c r="AM707" i="25"/>
  <c r="AN707" i="25"/>
  <c r="AO707" i="25"/>
  <c r="AP707" i="25"/>
  <c r="AQ707" i="25"/>
  <c r="AR707" i="25"/>
  <c r="AS707" i="25" s="1"/>
  <c r="AT707" i="25"/>
  <c r="AU707" i="25"/>
  <c r="AV707" i="25"/>
  <c r="AW707" i="25"/>
  <c r="AF708" i="25"/>
  <c r="AG708" i="25"/>
  <c r="AJ708" i="25"/>
  <c r="AK708" i="25"/>
  <c r="AL708" i="25"/>
  <c r="AM708" i="25"/>
  <c r="AN708" i="25"/>
  <c r="AO708" i="25"/>
  <c r="AP708" i="25"/>
  <c r="AQ708" i="25"/>
  <c r="AT708" i="25"/>
  <c r="AU708" i="25"/>
  <c r="AV708" i="25"/>
  <c r="AW708" i="25"/>
  <c r="AF709" i="25"/>
  <c r="AG709" i="25"/>
  <c r="AJ709" i="25"/>
  <c r="AK709" i="25"/>
  <c r="AL709" i="25"/>
  <c r="AM709" i="25"/>
  <c r="AN709" i="25"/>
  <c r="AO709" i="25"/>
  <c r="AP709" i="25"/>
  <c r="AQ709" i="25"/>
  <c r="AT709" i="25"/>
  <c r="AU709" i="25"/>
  <c r="AV709" i="25"/>
  <c r="AW709" i="25"/>
  <c r="AF710" i="25"/>
  <c r="AG710" i="25"/>
  <c r="AJ710" i="25"/>
  <c r="AK710" i="25"/>
  <c r="AL710" i="25"/>
  <c r="AM710" i="25"/>
  <c r="AN710" i="25"/>
  <c r="AO710" i="25"/>
  <c r="AP710" i="25"/>
  <c r="AQ710" i="25"/>
  <c r="AT710" i="25"/>
  <c r="AU710" i="25"/>
  <c r="AV710" i="25"/>
  <c r="AW710" i="25"/>
  <c r="AF711" i="25"/>
  <c r="AG711" i="25"/>
  <c r="AJ711" i="25"/>
  <c r="AK711" i="25"/>
  <c r="AL711" i="25"/>
  <c r="AM711" i="25"/>
  <c r="AN711" i="25"/>
  <c r="AO711" i="25"/>
  <c r="AP711" i="25"/>
  <c r="AQ711" i="25"/>
  <c r="AT711" i="25"/>
  <c r="AU711" i="25"/>
  <c r="AV711" i="25"/>
  <c r="AW711" i="25"/>
  <c r="AF712" i="25"/>
  <c r="AG712" i="25"/>
  <c r="AJ712" i="25"/>
  <c r="AK712" i="25"/>
  <c r="AL712" i="25"/>
  <c r="AM712" i="25"/>
  <c r="AN712" i="25"/>
  <c r="AO712" i="25"/>
  <c r="AP712" i="25"/>
  <c r="AQ712" i="25"/>
  <c r="AT712" i="25"/>
  <c r="AU712" i="25"/>
  <c r="AV712" i="25"/>
  <c r="AW712" i="25"/>
  <c r="AF713" i="25"/>
  <c r="AG713" i="25"/>
  <c r="AJ713" i="25"/>
  <c r="AK713" i="25"/>
  <c r="AL713" i="25"/>
  <c r="AM713" i="25"/>
  <c r="AN713" i="25"/>
  <c r="AO713" i="25"/>
  <c r="AP713" i="25"/>
  <c r="AQ713" i="25"/>
  <c r="AT713" i="25"/>
  <c r="AU713" i="25"/>
  <c r="AV713" i="25"/>
  <c r="AW713" i="25"/>
  <c r="AF714" i="25"/>
  <c r="AG714" i="25"/>
  <c r="AJ714" i="25"/>
  <c r="AK714" i="25"/>
  <c r="AL714" i="25"/>
  <c r="AM714" i="25"/>
  <c r="AN714" i="25"/>
  <c r="AO714" i="25"/>
  <c r="AP714" i="25"/>
  <c r="AQ714" i="25"/>
  <c r="AT714" i="25"/>
  <c r="AU714" i="25"/>
  <c r="AV714" i="25"/>
  <c r="AW714" i="25"/>
  <c r="AF715" i="25"/>
  <c r="AG715" i="25"/>
  <c r="AJ715" i="25"/>
  <c r="AK715" i="25"/>
  <c r="AL715" i="25"/>
  <c r="AM715" i="25"/>
  <c r="AN715" i="25"/>
  <c r="AO715" i="25"/>
  <c r="AP715" i="25"/>
  <c r="AQ715" i="25"/>
  <c r="AT715" i="25"/>
  <c r="AU715" i="25"/>
  <c r="AV715" i="25"/>
  <c r="AW715" i="25"/>
  <c r="AF716" i="25"/>
  <c r="AG716" i="25"/>
  <c r="AJ716" i="25"/>
  <c r="AK716" i="25"/>
  <c r="AL716" i="25"/>
  <c r="AM716" i="25"/>
  <c r="AN716" i="25"/>
  <c r="AO716" i="25"/>
  <c r="AP716" i="25"/>
  <c r="AQ716" i="25"/>
  <c r="AT716" i="25"/>
  <c r="AU716" i="25"/>
  <c r="AV716" i="25"/>
  <c r="AW716" i="25"/>
  <c r="AF717" i="25"/>
  <c r="AG717" i="25"/>
  <c r="AJ717" i="25"/>
  <c r="AK717" i="25"/>
  <c r="AL717" i="25"/>
  <c r="AM717" i="25"/>
  <c r="AN717" i="25"/>
  <c r="AO717" i="25"/>
  <c r="AP717" i="25"/>
  <c r="AQ717" i="25"/>
  <c r="AR717" i="25"/>
  <c r="AS717" i="25" s="1"/>
  <c r="AT717" i="25"/>
  <c r="AU717" i="25"/>
  <c r="AV717" i="25"/>
  <c r="AW717" i="25"/>
  <c r="AF718" i="25"/>
  <c r="AG718" i="25"/>
  <c r="AJ718" i="25"/>
  <c r="AK718" i="25"/>
  <c r="AL718" i="25"/>
  <c r="AM718" i="25"/>
  <c r="AN718" i="25"/>
  <c r="AO718" i="25"/>
  <c r="AP718" i="25"/>
  <c r="AQ718" i="25"/>
  <c r="AT718" i="25"/>
  <c r="AU718" i="25"/>
  <c r="AV718" i="25"/>
  <c r="AW718" i="25"/>
  <c r="AF719" i="25"/>
  <c r="AG719" i="25"/>
  <c r="AJ719" i="25"/>
  <c r="AK719" i="25"/>
  <c r="AL719" i="25"/>
  <c r="AM719" i="25"/>
  <c r="AN719" i="25"/>
  <c r="AO719" i="25"/>
  <c r="AP719" i="25"/>
  <c r="AQ719" i="25"/>
  <c r="AR719" i="25" s="1"/>
  <c r="AS719" i="25" s="1"/>
  <c r="AT719" i="25"/>
  <c r="AU719" i="25"/>
  <c r="AV719" i="25"/>
  <c r="AW719" i="25"/>
  <c r="AF720" i="25"/>
  <c r="AG720" i="25"/>
  <c r="AJ720" i="25"/>
  <c r="AK720" i="25"/>
  <c r="AL720" i="25"/>
  <c r="AM720" i="25"/>
  <c r="AN720" i="25"/>
  <c r="AO720" i="25"/>
  <c r="AP720" i="25"/>
  <c r="AQ720" i="25"/>
  <c r="AT720" i="25"/>
  <c r="AU720" i="25"/>
  <c r="AV720" i="25"/>
  <c r="AW720" i="25"/>
  <c r="AF721" i="25"/>
  <c r="AG721" i="25"/>
  <c r="AJ721" i="25"/>
  <c r="AK721" i="25"/>
  <c r="AL721" i="25"/>
  <c r="AM721" i="25"/>
  <c r="AN721" i="25"/>
  <c r="AO721" i="25"/>
  <c r="AP721" i="25"/>
  <c r="AQ721" i="25"/>
  <c r="AT721" i="25"/>
  <c r="AU721" i="25"/>
  <c r="AV721" i="25"/>
  <c r="AW721" i="25"/>
  <c r="AF722" i="25"/>
  <c r="AG722" i="25"/>
  <c r="AJ722" i="25"/>
  <c r="AK722" i="25"/>
  <c r="AL722" i="25"/>
  <c r="AM722" i="25"/>
  <c r="AN722" i="25"/>
  <c r="AO722" i="25"/>
  <c r="AP722" i="25"/>
  <c r="AQ722" i="25"/>
  <c r="AT722" i="25"/>
  <c r="AU722" i="25"/>
  <c r="AV722" i="25"/>
  <c r="AW722" i="25"/>
  <c r="AF723" i="25"/>
  <c r="AG723" i="25"/>
  <c r="AJ723" i="25"/>
  <c r="AK723" i="25"/>
  <c r="AL723" i="25"/>
  <c r="AM723" i="25"/>
  <c r="AN723" i="25"/>
  <c r="AO723" i="25"/>
  <c r="AP723" i="25"/>
  <c r="AQ723" i="25"/>
  <c r="AT723" i="25"/>
  <c r="AU723" i="25"/>
  <c r="AV723" i="25"/>
  <c r="AW723" i="25"/>
  <c r="AF724" i="25"/>
  <c r="AG724" i="25"/>
  <c r="AJ724" i="25"/>
  <c r="AK724" i="25"/>
  <c r="AL724" i="25"/>
  <c r="AM724" i="25"/>
  <c r="AN724" i="25"/>
  <c r="AO724" i="25"/>
  <c r="AP724" i="25"/>
  <c r="AQ724" i="25"/>
  <c r="AT724" i="25"/>
  <c r="AU724" i="25"/>
  <c r="AV724" i="25"/>
  <c r="AW724" i="25"/>
  <c r="AF725" i="25"/>
  <c r="AG725" i="25"/>
  <c r="AJ725" i="25"/>
  <c r="AK725" i="25"/>
  <c r="AL725" i="25"/>
  <c r="AM725" i="25"/>
  <c r="AN725" i="25"/>
  <c r="AO725" i="25"/>
  <c r="AP725" i="25"/>
  <c r="AQ725" i="25"/>
  <c r="AR725" i="25"/>
  <c r="AS725" i="25" s="1"/>
  <c r="AT725" i="25"/>
  <c r="AU725" i="25"/>
  <c r="AV725" i="25"/>
  <c r="AW725" i="25"/>
  <c r="AF726" i="25"/>
  <c r="AG726" i="25"/>
  <c r="AJ726" i="25"/>
  <c r="AK726" i="25"/>
  <c r="AL726" i="25"/>
  <c r="AM726" i="25"/>
  <c r="AN726" i="25"/>
  <c r="AO726" i="25"/>
  <c r="AP726" i="25"/>
  <c r="AQ726" i="25"/>
  <c r="AT726" i="25"/>
  <c r="AU726" i="25"/>
  <c r="AV726" i="25"/>
  <c r="AW726" i="25"/>
  <c r="AF727" i="25"/>
  <c r="AG727" i="25"/>
  <c r="AJ727" i="25"/>
  <c r="AK727" i="25"/>
  <c r="AL727" i="25"/>
  <c r="AM727" i="25"/>
  <c r="AN727" i="25"/>
  <c r="AO727" i="25"/>
  <c r="AP727" i="25"/>
  <c r="AQ727" i="25"/>
  <c r="AR727" i="25"/>
  <c r="AS727" i="25" s="1"/>
  <c r="AT727" i="25"/>
  <c r="AU727" i="25"/>
  <c r="AV727" i="25"/>
  <c r="AW727" i="25"/>
  <c r="AF728" i="25"/>
  <c r="AG728" i="25"/>
  <c r="AJ728" i="25"/>
  <c r="AK728" i="25"/>
  <c r="AL728" i="25"/>
  <c r="AM728" i="25"/>
  <c r="AN728" i="25"/>
  <c r="AO728" i="25"/>
  <c r="AP728" i="25"/>
  <c r="AQ728" i="25"/>
  <c r="AT728" i="25"/>
  <c r="AU728" i="25"/>
  <c r="AV728" i="25"/>
  <c r="AW728" i="25"/>
  <c r="AF729" i="25"/>
  <c r="AG729" i="25"/>
  <c r="AJ729" i="25"/>
  <c r="AK729" i="25"/>
  <c r="AL729" i="25"/>
  <c r="AM729" i="25"/>
  <c r="AN729" i="25"/>
  <c r="AO729" i="25"/>
  <c r="AP729" i="25"/>
  <c r="AQ729" i="25"/>
  <c r="AR729" i="25"/>
  <c r="AS729" i="25" s="1"/>
  <c r="AT729" i="25"/>
  <c r="AU729" i="25"/>
  <c r="AV729" i="25"/>
  <c r="AW729" i="25"/>
  <c r="AF730" i="25"/>
  <c r="AG730" i="25"/>
  <c r="AJ730" i="25"/>
  <c r="AK730" i="25"/>
  <c r="AL730" i="25"/>
  <c r="AM730" i="25"/>
  <c r="AN730" i="25"/>
  <c r="AO730" i="25"/>
  <c r="AP730" i="25"/>
  <c r="AQ730" i="25"/>
  <c r="AT730" i="25"/>
  <c r="AU730" i="25"/>
  <c r="AV730" i="25"/>
  <c r="AW730" i="25"/>
  <c r="AF731" i="25"/>
  <c r="AG731" i="25"/>
  <c r="AJ731" i="25"/>
  <c r="AR731" i="25" s="1"/>
  <c r="AS731" i="25" s="1"/>
  <c r="AK731" i="25"/>
  <c r="AL731" i="25"/>
  <c r="AM731" i="25"/>
  <c r="AN731" i="25"/>
  <c r="AO731" i="25"/>
  <c r="AP731" i="25"/>
  <c r="AQ731" i="25"/>
  <c r="AT731" i="25"/>
  <c r="AU731" i="25"/>
  <c r="AV731" i="25"/>
  <c r="AW731" i="25"/>
  <c r="AF732" i="25"/>
  <c r="AG732" i="25"/>
  <c r="AJ732" i="25"/>
  <c r="AK732" i="25"/>
  <c r="AL732" i="25"/>
  <c r="AM732" i="25"/>
  <c r="AN732" i="25"/>
  <c r="AO732" i="25"/>
  <c r="AP732" i="25"/>
  <c r="AQ732" i="25"/>
  <c r="AT732" i="25"/>
  <c r="AU732" i="25"/>
  <c r="AV732" i="25"/>
  <c r="AW732" i="25"/>
  <c r="AF733" i="25"/>
  <c r="AG733" i="25"/>
  <c r="AJ733" i="25"/>
  <c r="AK733" i="25"/>
  <c r="AL733" i="25"/>
  <c r="AM733" i="25"/>
  <c r="AN733" i="25"/>
  <c r="AO733" i="25"/>
  <c r="AP733" i="25"/>
  <c r="AQ733" i="25"/>
  <c r="AR733" i="25"/>
  <c r="AS733" i="25" s="1"/>
  <c r="AT733" i="25"/>
  <c r="AU733" i="25"/>
  <c r="AV733" i="25"/>
  <c r="AW733" i="25"/>
  <c r="AF734" i="25"/>
  <c r="AG734" i="25"/>
  <c r="AJ734" i="25"/>
  <c r="AK734" i="25"/>
  <c r="AL734" i="25"/>
  <c r="AM734" i="25"/>
  <c r="AN734" i="25"/>
  <c r="AO734" i="25"/>
  <c r="AP734" i="25"/>
  <c r="AQ734" i="25"/>
  <c r="AT734" i="25"/>
  <c r="AU734" i="25"/>
  <c r="AV734" i="25"/>
  <c r="AW734" i="25"/>
  <c r="AF735" i="25"/>
  <c r="AG735" i="25"/>
  <c r="AJ735" i="25"/>
  <c r="AK735" i="25"/>
  <c r="AL735" i="25"/>
  <c r="AM735" i="25"/>
  <c r="AN735" i="25"/>
  <c r="AO735" i="25"/>
  <c r="AP735" i="25"/>
  <c r="AQ735" i="25"/>
  <c r="AT735" i="25"/>
  <c r="AU735" i="25"/>
  <c r="AV735" i="25"/>
  <c r="AW735" i="25"/>
  <c r="AF736" i="25"/>
  <c r="AG736" i="25"/>
  <c r="AJ736" i="25"/>
  <c r="AK736" i="25"/>
  <c r="AL736" i="25"/>
  <c r="AM736" i="25"/>
  <c r="AN736" i="25"/>
  <c r="AO736" i="25"/>
  <c r="AP736" i="25"/>
  <c r="AQ736" i="25"/>
  <c r="AT736" i="25"/>
  <c r="AU736" i="25"/>
  <c r="AV736" i="25"/>
  <c r="AW736" i="25"/>
  <c r="AF737" i="25"/>
  <c r="AG737" i="25"/>
  <c r="AJ737" i="25"/>
  <c r="AK737" i="25"/>
  <c r="AL737" i="25"/>
  <c r="AM737" i="25"/>
  <c r="AN737" i="25"/>
  <c r="AO737" i="25"/>
  <c r="AP737" i="25"/>
  <c r="AQ737" i="25"/>
  <c r="AT737" i="25"/>
  <c r="AU737" i="25"/>
  <c r="AV737" i="25"/>
  <c r="AW737" i="25"/>
  <c r="AF738" i="25"/>
  <c r="AG738" i="25"/>
  <c r="AJ738" i="25"/>
  <c r="AK738" i="25"/>
  <c r="AL738" i="25"/>
  <c r="AM738" i="25"/>
  <c r="AN738" i="25"/>
  <c r="AO738" i="25"/>
  <c r="AP738" i="25"/>
  <c r="AQ738" i="25"/>
  <c r="AT738" i="25"/>
  <c r="AU738" i="25"/>
  <c r="AV738" i="25"/>
  <c r="AW738" i="25"/>
  <c r="AF739" i="25"/>
  <c r="AG739" i="25"/>
  <c r="AJ739" i="25"/>
  <c r="AK739" i="25"/>
  <c r="AL739" i="25"/>
  <c r="AM739" i="25"/>
  <c r="AN739" i="25"/>
  <c r="AO739" i="25"/>
  <c r="AP739" i="25"/>
  <c r="AQ739" i="25"/>
  <c r="AT739" i="25"/>
  <c r="AU739" i="25"/>
  <c r="AV739" i="25"/>
  <c r="AW739" i="25"/>
  <c r="AF740" i="25"/>
  <c r="AG740" i="25"/>
  <c r="AJ740" i="25"/>
  <c r="AK740" i="25"/>
  <c r="AL740" i="25"/>
  <c r="AM740" i="25"/>
  <c r="AN740" i="25"/>
  <c r="AO740" i="25"/>
  <c r="AP740" i="25"/>
  <c r="AQ740" i="25"/>
  <c r="AT740" i="25"/>
  <c r="AU740" i="25"/>
  <c r="AV740" i="25"/>
  <c r="AW740" i="25"/>
  <c r="AF741" i="25"/>
  <c r="AG741" i="25"/>
  <c r="AJ741" i="25"/>
  <c r="AK741" i="25"/>
  <c r="AL741" i="25"/>
  <c r="AM741" i="25"/>
  <c r="AN741" i="25"/>
  <c r="AO741" i="25"/>
  <c r="AP741" i="25"/>
  <c r="AQ741" i="25"/>
  <c r="AT741" i="25"/>
  <c r="AU741" i="25"/>
  <c r="AV741" i="25"/>
  <c r="AW741" i="25"/>
  <c r="AF742" i="25"/>
  <c r="AG742" i="25"/>
  <c r="AJ742" i="25"/>
  <c r="AK742" i="25"/>
  <c r="AL742" i="25"/>
  <c r="AM742" i="25"/>
  <c r="AN742" i="25"/>
  <c r="AO742" i="25"/>
  <c r="AP742" i="25"/>
  <c r="AQ742" i="25"/>
  <c r="AT742" i="25"/>
  <c r="AU742" i="25"/>
  <c r="AV742" i="25"/>
  <c r="AW742" i="25"/>
  <c r="AF743" i="25"/>
  <c r="AG743" i="25"/>
  <c r="AJ743" i="25"/>
  <c r="AK743" i="25"/>
  <c r="AL743" i="25"/>
  <c r="AM743" i="25"/>
  <c r="AN743" i="25"/>
  <c r="AO743" i="25"/>
  <c r="AP743" i="25"/>
  <c r="AQ743" i="25"/>
  <c r="AT743" i="25"/>
  <c r="AU743" i="25"/>
  <c r="AV743" i="25"/>
  <c r="AW743" i="25"/>
  <c r="AF744" i="25"/>
  <c r="AG744" i="25"/>
  <c r="AJ744" i="25"/>
  <c r="AK744" i="25"/>
  <c r="AL744" i="25"/>
  <c r="AM744" i="25"/>
  <c r="AN744" i="25"/>
  <c r="AO744" i="25"/>
  <c r="AP744" i="25"/>
  <c r="AQ744" i="25"/>
  <c r="AT744" i="25"/>
  <c r="AU744" i="25"/>
  <c r="AV744" i="25"/>
  <c r="AW744" i="25"/>
  <c r="AF745" i="25"/>
  <c r="AG745" i="25"/>
  <c r="AJ745" i="25"/>
  <c r="AK745" i="25"/>
  <c r="AL745" i="25"/>
  <c r="AM745" i="25"/>
  <c r="AN745" i="25"/>
  <c r="AO745" i="25"/>
  <c r="AP745" i="25"/>
  <c r="AQ745" i="25"/>
  <c r="AR745" i="25" s="1"/>
  <c r="AS745" i="25" s="1"/>
  <c r="AT745" i="25"/>
  <c r="AU745" i="25"/>
  <c r="AV745" i="25"/>
  <c r="AW745" i="25"/>
  <c r="AF746" i="25"/>
  <c r="AG746" i="25"/>
  <c r="AJ746" i="25"/>
  <c r="AK746" i="25"/>
  <c r="AL746" i="25"/>
  <c r="AM746" i="25"/>
  <c r="AN746" i="25"/>
  <c r="AO746" i="25"/>
  <c r="AP746" i="25"/>
  <c r="AQ746" i="25"/>
  <c r="AT746" i="25"/>
  <c r="AU746" i="25"/>
  <c r="AV746" i="25"/>
  <c r="AW746" i="25"/>
  <c r="AF747" i="25"/>
  <c r="AG747" i="25"/>
  <c r="AJ747" i="25"/>
  <c r="AK747" i="25"/>
  <c r="AL747" i="25"/>
  <c r="AM747" i="25"/>
  <c r="AN747" i="25"/>
  <c r="AO747" i="25"/>
  <c r="AP747" i="25"/>
  <c r="AQ747" i="25"/>
  <c r="AR747" i="25"/>
  <c r="AS747" i="25" s="1"/>
  <c r="AT747" i="25"/>
  <c r="AU747" i="25"/>
  <c r="AV747" i="25"/>
  <c r="AW747" i="25"/>
  <c r="AF748" i="25"/>
  <c r="AG748" i="25"/>
  <c r="AJ748" i="25"/>
  <c r="AK748" i="25"/>
  <c r="AL748" i="25"/>
  <c r="AM748" i="25"/>
  <c r="AN748" i="25"/>
  <c r="AO748" i="25"/>
  <c r="AP748" i="25"/>
  <c r="AQ748" i="25"/>
  <c r="AT748" i="25"/>
  <c r="AU748" i="25"/>
  <c r="AV748" i="25"/>
  <c r="AW748" i="25"/>
  <c r="AF749" i="25"/>
  <c r="AG749" i="25"/>
  <c r="AJ749" i="25"/>
  <c r="AK749" i="25"/>
  <c r="AL749" i="25"/>
  <c r="AM749" i="25"/>
  <c r="AN749" i="25"/>
  <c r="AO749" i="25"/>
  <c r="AP749" i="25"/>
  <c r="AQ749" i="25"/>
  <c r="AR749" i="25"/>
  <c r="AS749" i="25" s="1"/>
  <c r="AT749" i="25"/>
  <c r="AU749" i="25"/>
  <c r="AV749" i="25"/>
  <c r="AW749" i="25"/>
  <c r="AF750" i="25"/>
  <c r="AG750" i="25"/>
  <c r="AJ750" i="25"/>
  <c r="AK750" i="25"/>
  <c r="AL750" i="25"/>
  <c r="AM750" i="25"/>
  <c r="AN750" i="25"/>
  <c r="AO750" i="25"/>
  <c r="AP750" i="25"/>
  <c r="AQ750" i="25"/>
  <c r="AT750" i="25"/>
  <c r="AU750" i="25"/>
  <c r="AV750" i="25"/>
  <c r="AW750" i="25"/>
  <c r="AF751" i="25"/>
  <c r="AG751" i="25"/>
  <c r="AJ751" i="25"/>
  <c r="AK751" i="25"/>
  <c r="AL751" i="25"/>
  <c r="AM751" i="25"/>
  <c r="AN751" i="25"/>
  <c r="AO751" i="25"/>
  <c r="AP751" i="25"/>
  <c r="AQ751" i="25"/>
  <c r="AR751" i="25"/>
  <c r="AS751" i="25" s="1"/>
  <c r="AT751" i="25"/>
  <c r="AU751" i="25"/>
  <c r="AV751" i="25"/>
  <c r="AW751" i="25"/>
  <c r="AF752" i="25"/>
  <c r="AG752" i="25"/>
  <c r="AJ752" i="25"/>
  <c r="AK752" i="25"/>
  <c r="AL752" i="25"/>
  <c r="AM752" i="25"/>
  <c r="AN752" i="25"/>
  <c r="AO752" i="25"/>
  <c r="AP752" i="25"/>
  <c r="AQ752" i="25"/>
  <c r="AT752" i="25"/>
  <c r="AU752" i="25"/>
  <c r="AV752" i="25"/>
  <c r="AW752" i="25"/>
  <c r="AF753" i="25"/>
  <c r="AG753" i="25"/>
  <c r="AJ753" i="25"/>
  <c r="AK753" i="25"/>
  <c r="AL753" i="25"/>
  <c r="AM753" i="25"/>
  <c r="AN753" i="25"/>
  <c r="AO753" i="25"/>
  <c r="AP753" i="25"/>
  <c r="AQ753" i="25"/>
  <c r="AT753" i="25"/>
  <c r="AU753" i="25"/>
  <c r="AV753" i="25"/>
  <c r="AW753" i="25"/>
  <c r="AF754" i="25"/>
  <c r="AG754" i="25"/>
  <c r="AJ754" i="25"/>
  <c r="AK754" i="25"/>
  <c r="AL754" i="25"/>
  <c r="AM754" i="25"/>
  <c r="AN754" i="25"/>
  <c r="AO754" i="25"/>
  <c r="AP754" i="25"/>
  <c r="AQ754" i="25"/>
  <c r="AT754" i="25"/>
  <c r="AU754" i="25"/>
  <c r="AV754" i="25"/>
  <c r="AW754" i="25"/>
  <c r="AF755" i="25"/>
  <c r="AG755" i="25"/>
  <c r="AJ755" i="25"/>
  <c r="AK755" i="25"/>
  <c r="AL755" i="25"/>
  <c r="AM755" i="25"/>
  <c r="AN755" i="25"/>
  <c r="AO755" i="25"/>
  <c r="AP755" i="25"/>
  <c r="AQ755" i="25"/>
  <c r="AT755" i="25"/>
  <c r="AU755" i="25"/>
  <c r="AV755" i="25"/>
  <c r="AW755" i="25"/>
  <c r="AF756" i="25"/>
  <c r="AG756" i="25"/>
  <c r="AJ756" i="25"/>
  <c r="AK756" i="25"/>
  <c r="AL756" i="25"/>
  <c r="AM756" i="25"/>
  <c r="AN756" i="25"/>
  <c r="AO756" i="25"/>
  <c r="AP756" i="25"/>
  <c r="AQ756" i="25"/>
  <c r="AT756" i="25"/>
  <c r="AU756" i="25"/>
  <c r="AV756" i="25"/>
  <c r="AW756" i="25"/>
  <c r="AF757" i="25"/>
  <c r="AG757" i="25"/>
  <c r="AJ757" i="25"/>
  <c r="AK757" i="25"/>
  <c r="AL757" i="25"/>
  <c r="AM757" i="25"/>
  <c r="AN757" i="25"/>
  <c r="AO757" i="25"/>
  <c r="AP757" i="25"/>
  <c r="AQ757" i="25"/>
  <c r="AT757" i="25"/>
  <c r="AU757" i="25"/>
  <c r="AV757" i="25"/>
  <c r="AW757" i="25"/>
  <c r="AF758" i="25"/>
  <c r="AG758" i="25"/>
  <c r="AJ758" i="25"/>
  <c r="AK758" i="25"/>
  <c r="AL758" i="25"/>
  <c r="AM758" i="25"/>
  <c r="AN758" i="25"/>
  <c r="AO758" i="25"/>
  <c r="AP758" i="25"/>
  <c r="AQ758" i="25"/>
  <c r="AT758" i="25"/>
  <c r="AU758" i="25"/>
  <c r="AV758" i="25"/>
  <c r="AW758" i="25"/>
  <c r="AF759" i="25"/>
  <c r="AG759" i="25"/>
  <c r="AJ759" i="25"/>
  <c r="AK759" i="25"/>
  <c r="AL759" i="25"/>
  <c r="AM759" i="25"/>
  <c r="AN759" i="25"/>
  <c r="AO759" i="25"/>
  <c r="AP759" i="25"/>
  <c r="AQ759" i="25"/>
  <c r="AR759" i="25"/>
  <c r="AS759" i="25" s="1"/>
  <c r="AT759" i="25"/>
  <c r="AU759" i="25"/>
  <c r="AV759" i="25"/>
  <c r="AW759" i="25"/>
  <c r="AF760" i="25"/>
  <c r="AG760" i="25"/>
  <c r="AJ760" i="25"/>
  <c r="AK760" i="25"/>
  <c r="AL760" i="25"/>
  <c r="AM760" i="25"/>
  <c r="AN760" i="25"/>
  <c r="AO760" i="25"/>
  <c r="AP760" i="25"/>
  <c r="AQ760" i="25"/>
  <c r="AT760" i="25"/>
  <c r="AU760" i="25"/>
  <c r="AV760" i="25"/>
  <c r="AW760" i="25"/>
  <c r="AF761" i="25"/>
  <c r="AG761" i="25"/>
  <c r="AJ761" i="25"/>
  <c r="AR761" i="25" s="1"/>
  <c r="AS761" i="25" s="1"/>
  <c r="AK761" i="25"/>
  <c r="AL761" i="25"/>
  <c r="AM761" i="25"/>
  <c r="AN761" i="25"/>
  <c r="AO761" i="25"/>
  <c r="AP761" i="25"/>
  <c r="AQ761" i="25"/>
  <c r="AT761" i="25"/>
  <c r="AU761" i="25"/>
  <c r="AV761" i="25"/>
  <c r="AW761" i="25"/>
  <c r="AF762" i="25"/>
  <c r="AG762" i="25"/>
  <c r="AJ762" i="25"/>
  <c r="AK762" i="25"/>
  <c r="AL762" i="25"/>
  <c r="AM762" i="25"/>
  <c r="AN762" i="25"/>
  <c r="AO762" i="25"/>
  <c r="AP762" i="25"/>
  <c r="AQ762" i="25"/>
  <c r="AT762" i="25"/>
  <c r="AU762" i="25"/>
  <c r="AV762" i="25"/>
  <c r="AW762" i="25"/>
  <c r="AF763" i="25"/>
  <c r="AG763" i="25"/>
  <c r="AJ763" i="25"/>
  <c r="AK763" i="25"/>
  <c r="AL763" i="25"/>
  <c r="AM763" i="25"/>
  <c r="AN763" i="25"/>
  <c r="AO763" i="25"/>
  <c r="AP763" i="25"/>
  <c r="AQ763" i="25"/>
  <c r="AR763" i="25"/>
  <c r="AS763" i="25" s="1"/>
  <c r="AT763" i="25"/>
  <c r="AU763" i="25"/>
  <c r="AV763" i="25"/>
  <c r="AW763" i="25"/>
  <c r="AF764" i="25"/>
  <c r="AG764" i="25"/>
  <c r="AJ764" i="25"/>
  <c r="AK764" i="25"/>
  <c r="AL764" i="25"/>
  <c r="AM764" i="25"/>
  <c r="AN764" i="25"/>
  <c r="AO764" i="25"/>
  <c r="AP764" i="25"/>
  <c r="AQ764" i="25"/>
  <c r="AT764" i="25"/>
  <c r="AU764" i="25"/>
  <c r="AV764" i="25"/>
  <c r="AW764" i="25"/>
  <c r="AF765" i="25"/>
  <c r="AG765" i="25"/>
  <c r="AJ765" i="25"/>
  <c r="AK765" i="25"/>
  <c r="AL765" i="25"/>
  <c r="AM765" i="25"/>
  <c r="AN765" i="25"/>
  <c r="AO765" i="25"/>
  <c r="AP765" i="25"/>
  <c r="AQ765" i="25"/>
  <c r="AT765" i="25"/>
  <c r="AU765" i="25"/>
  <c r="AV765" i="25"/>
  <c r="AW765" i="25"/>
  <c r="AF766" i="25"/>
  <c r="AG766" i="25"/>
  <c r="AJ766" i="25"/>
  <c r="AK766" i="25"/>
  <c r="AL766" i="25"/>
  <c r="AM766" i="25"/>
  <c r="AN766" i="25"/>
  <c r="AO766" i="25"/>
  <c r="AP766" i="25"/>
  <c r="AQ766" i="25"/>
  <c r="AT766" i="25"/>
  <c r="AU766" i="25"/>
  <c r="AV766" i="25"/>
  <c r="AW766" i="25"/>
  <c r="AF767" i="25"/>
  <c r="AG767" i="25"/>
  <c r="AJ767" i="25"/>
  <c r="AK767" i="25"/>
  <c r="AL767" i="25"/>
  <c r="AM767" i="25"/>
  <c r="AN767" i="25"/>
  <c r="AO767" i="25"/>
  <c r="AP767" i="25"/>
  <c r="AQ767" i="25"/>
  <c r="AT767" i="25"/>
  <c r="AU767" i="25"/>
  <c r="AV767" i="25"/>
  <c r="AW767" i="25"/>
  <c r="AF768" i="25"/>
  <c r="AG768" i="25"/>
  <c r="AJ768" i="25"/>
  <c r="AK768" i="25"/>
  <c r="AL768" i="25"/>
  <c r="AM768" i="25"/>
  <c r="AN768" i="25"/>
  <c r="AO768" i="25"/>
  <c r="AP768" i="25"/>
  <c r="AQ768" i="25"/>
  <c r="AT768" i="25"/>
  <c r="AU768" i="25"/>
  <c r="AV768" i="25"/>
  <c r="AW768" i="25"/>
  <c r="AF769" i="25"/>
  <c r="AG769" i="25"/>
  <c r="AJ769" i="25"/>
  <c r="AK769" i="25"/>
  <c r="AL769" i="25"/>
  <c r="AR769" i="25" s="1"/>
  <c r="AS769" i="25" s="1"/>
  <c r="AM769" i="25"/>
  <c r="AN769" i="25"/>
  <c r="AO769" i="25"/>
  <c r="AP769" i="25"/>
  <c r="AQ769" i="25"/>
  <c r="AT769" i="25"/>
  <c r="AU769" i="25"/>
  <c r="AV769" i="25"/>
  <c r="AW769" i="25"/>
  <c r="AF770" i="25"/>
  <c r="AG770" i="25"/>
  <c r="AJ770" i="25"/>
  <c r="AK770" i="25"/>
  <c r="AL770" i="25"/>
  <c r="AM770" i="25"/>
  <c r="AN770" i="25"/>
  <c r="AO770" i="25"/>
  <c r="AP770" i="25"/>
  <c r="AQ770" i="25"/>
  <c r="AT770" i="25"/>
  <c r="AU770" i="25"/>
  <c r="AV770" i="25"/>
  <c r="AW770" i="25"/>
  <c r="AF771" i="25"/>
  <c r="AG771" i="25"/>
  <c r="AJ771" i="25"/>
  <c r="AK771" i="25"/>
  <c r="AL771" i="25"/>
  <c r="AM771" i="25"/>
  <c r="AN771" i="25"/>
  <c r="AO771" i="25"/>
  <c r="AP771" i="25"/>
  <c r="AQ771" i="25"/>
  <c r="AT771" i="25"/>
  <c r="AU771" i="25"/>
  <c r="AV771" i="25"/>
  <c r="AW771" i="25"/>
  <c r="AF772" i="25"/>
  <c r="AG772" i="25"/>
  <c r="AJ772" i="25"/>
  <c r="AK772" i="25"/>
  <c r="AL772" i="25"/>
  <c r="AM772" i="25"/>
  <c r="AN772" i="25"/>
  <c r="AO772" i="25"/>
  <c r="AP772" i="25"/>
  <c r="AQ772" i="25"/>
  <c r="AT772" i="25"/>
  <c r="AU772" i="25"/>
  <c r="AV772" i="25"/>
  <c r="AW772" i="25"/>
  <c r="AF773" i="25"/>
  <c r="AG773" i="25"/>
  <c r="AJ773" i="25"/>
  <c r="AK773" i="25"/>
  <c r="AL773" i="25"/>
  <c r="AM773" i="25"/>
  <c r="AN773" i="25"/>
  <c r="AO773" i="25"/>
  <c r="AP773" i="25"/>
  <c r="AQ773" i="25"/>
  <c r="AT773" i="25"/>
  <c r="AU773" i="25"/>
  <c r="AV773" i="25"/>
  <c r="AW773" i="25"/>
  <c r="AF774" i="25"/>
  <c r="AG774" i="25"/>
  <c r="AJ774" i="25"/>
  <c r="AK774" i="25"/>
  <c r="AL774" i="25"/>
  <c r="AM774" i="25"/>
  <c r="AN774" i="25"/>
  <c r="AO774" i="25"/>
  <c r="AP774" i="25"/>
  <c r="AQ774" i="25"/>
  <c r="AT774" i="25"/>
  <c r="AU774" i="25"/>
  <c r="AV774" i="25"/>
  <c r="AW774" i="25"/>
  <c r="AF775" i="25"/>
  <c r="AG775" i="25"/>
  <c r="AJ775" i="25"/>
  <c r="AK775" i="25"/>
  <c r="AL775" i="25"/>
  <c r="AM775" i="25"/>
  <c r="AN775" i="25"/>
  <c r="AO775" i="25"/>
  <c r="AP775" i="25"/>
  <c r="AQ775" i="25"/>
  <c r="AR775" i="25"/>
  <c r="AS775" i="25" s="1"/>
  <c r="AT775" i="25"/>
  <c r="AU775" i="25"/>
  <c r="AV775" i="25"/>
  <c r="AW775" i="25"/>
  <c r="AF776" i="25"/>
  <c r="AG776" i="25"/>
  <c r="AJ776" i="25"/>
  <c r="AK776" i="25"/>
  <c r="AL776" i="25"/>
  <c r="AM776" i="25"/>
  <c r="AN776" i="25"/>
  <c r="AO776" i="25"/>
  <c r="AP776" i="25"/>
  <c r="AQ776" i="25"/>
  <c r="AT776" i="25"/>
  <c r="AU776" i="25"/>
  <c r="AV776" i="25"/>
  <c r="AW776" i="25"/>
  <c r="AF777" i="25"/>
  <c r="AG777" i="25"/>
  <c r="AJ777" i="25"/>
  <c r="AK777" i="25"/>
  <c r="AL777" i="25"/>
  <c r="AM777" i="25"/>
  <c r="AN777" i="25"/>
  <c r="AO777" i="25"/>
  <c r="AP777" i="25"/>
  <c r="AQ777" i="25"/>
  <c r="AR777" i="25"/>
  <c r="AS777" i="25" s="1"/>
  <c r="AT777" i="25"/>
  <c r="AU777" i="25"/>
  <c r="AV777" i="25"/>
  <c r="AW777" i="25"/>
  <c r="AF778" i="25"/>
  <c r="AG778" i="25"/>
  <c r="AJ778" i="25"/>
  <c r="AK778" i="25"/>
  <c r="AL778" i="25"/>
  <c r="AM778" i="25"/>
  <c r="AN778" i="25"/>
  <c r="AO778" i="25"/>
  <c r="AP778" i="25"/>
  <c r="AQ778" i="25"/>
  <c r="AT778" i="25"/>
  <c r="AU778" i="25"/>
  <c r="AV778" i="25"/>
  <c r="AW778" i="25"/>
  <c r="AF779" i="25"/>
  <c r="AG779" i="25"/>
  <c r="AJ779" i="25"/>
  <c r="AK779" i="25"/>
  <c r="AL779" i="25"/>
  <c r="AM779" i="25"/>
  <c r="AN779" i="25"/>
  <c r="AO779" i="25"/>
  <c r="AP779" i="25"/>
  <c r="AQ779" i="25"/>
  <c r="AR779" i="25"/>
  <c r="AS779" i="25" s="1"/>
  <c r="AT779" i="25"/>
  <c r="AU779" i="25"/>
  <c r="AV779" i="25"/>
  <c r="AW779" i="25"/>
  <c r="AF780" i="25"/>
  <c r="AG780" i="25"/>
  <c r="AJ780" i="25"/>
  <c r="AK780" i="25"/>
  <c r="AL780" i="25"/>
  <c r="AM780" i="25"/>
  <c r="AN780" i="25"/>
  <c r="AO780" i="25"/>
  <c r="AP780" i="25"/>
  <c r="AQ780" i="25"/>
  <c r="AT780" i="25"/>
  <c r="AU780" i="25"/>
  <c r="AV780" i="25"/>
  <c r="AW780" i="25"/>
  <c r="AF781" i="25"/>
  <c r="AG781" i="25"/>
  <c r="AJ781" i="25"/>
  <c r="AK781" i="25"/>
  <c r="AL781" i="25"/>
  <c r="AM781" i="25"/>
  <c r="AN781" i="25"/>
  <c r="AO781" i="25"/>
  <c r="AP781" i="25"/>
  <c r="AQ781" i="25"/>
  <c r="AR781" i="25"/>
  <c r="AS781" i="25" s="1"/>
  <c r="AT781" i="25"/>
  <c r="AU781" i="25"/>
  <c r="AV781" i="25"/>
  <c r="AW781" i="25"/>
  <c r="AF782" i="25"/>
  <c r="AG782" i="25"/>
  <c r="AJ782" i="25"/>
  <c r="AK782" i="25"/>
  <c r="AL782" i="25"/>
  <c r="AM782" i="25"/>
  <c r="AN782" i="25"/>
  <c r="AO782" i="25"/>
  <c r="AP782" i="25"/>
  <c r="AQ782" i="25"/>
  <c r="AT782" i="25"/>
  <c r="AU782" i="25"/>
  <c r="AV782" i="25"/>
  <c r="AW782" i="25"/>
  <c r="AF783" i="25"/>
  <c r="AG783" i="25"/>
  <c r="AJ783" i="25"/>
  <c r="AK783" i="25"/>
  <c r="AL783" i="25"/>
  <c r="AM783" i="25"/>
  <c r="AN783" i="25"/>
  <c r="AO783" i="25"/>
  <c r="AP783" i="25"/>
  <c r="AQ783" i="25"/>
  <c r="AT783" i="25"/>
  <c r="AU783" i="25"/>
  <c r="AV783" i="25"/>
  <c r="AW783" i="25"/>
  <c r="AF784" i="25"/>
  <c r="AG784" i="25"/>
  <c r="AJ784" i="25"/>
  <c r="AK784" i="25"/>
  <c r="AL784" i="25"/>
  <c r="AM784" i="25"/>
  <c r="AN784" i="25"/>
  <c r="AO784" i="25"/>
  <c r="AP784" i="25"/>
  <c r="AQ784" i="25"/>
  <c r="AT784" i="25"/>
  <c r="AU784" i="25"/>
  <c r="AV784" i="25"/>
  <c r="AW784" i="25"/>
  <c r="AF785" i="25"/>
  <c r="AG785" i="25"/>
  <c r="AJ785" i="25"/>
  <c r="AK785" i="25"/>
  <c r="AL785" i="25"/>
  <c r="AM785" i="25"/>
  <c r="AN785" i="25"/>
  <c r="AO785" i="25"/>
  <c r="AP785" i="25"/>
  <c r="AQ785" i="25"/>
  <c r="AT785" i="25"/>
  <c r="AU785" i="25"/>
  <c r="AV785" i="25"/>
  <c r="AW785" i="25"/>
  <c r="AF786" i="25"/>
  <c r="AG786" i="25"/>
  <c r="AJ786" i="25"/>
  <c r="AK786" i="25"/>
  <c r="AL786" i="25"/>
  <c r="AM786" i="25"/>
  <c r="AN786" i="25"/>
  <c r="AO786" i="25"/>
  <c r="AP786" i="25"/>
  <c r="AQ786" i="25"/>
  <c r="AT786" i="25"/>
  <c r="AU786" i="25"/>
  <c r="AV786" i="25"/>
  <c r="AW786" i="25"/>
  <c r="AF787" i="25"/>
  <c r="AG787" i="25"/>
  <c r="AJ787" i="25"/>
  <c r="AK787" i="25"/>
  <c r="AL787" i="25"/>
  <c r="AM787" i="25"/>
  <c r="AN787" i="25"/>
  <c r="AO787" i="25"/>
  <c r="AP787" i="25"/>
  <c r="AQ787" i="25"/>
  <c r="AT787" i="25"/>
  <c r="AU787" i="25"/>
  <c r="AV787" i="25"/>
  <c r="AW787" i="25"/>
  <c r="AF788" i="25"/>
  <c r="AG788" i="25"/>
  <c r="AJ788" i="25"/>
  <c r="AK788" i="25"/>
  <c r="AL788" i="25"/>
  <c r="AM788" i="25"/>
  <c r="AN788" i="25"/>
  <c r="AO788" i="25"/>
  <c r="AP788" i="25"/>
  <c r="AQ788" i="25"/>
  <c r="AT788" i="25"/>
  <c r="AU788" i="25"/>
  <c r="AV788" i="25"/>
  <c r="AW788" i="25"/>
  <c r="AF789" i="25"/>
  <c r="AG789" i="25"/>
  <c r="AJ789" i="25"/>
  <c r="AK789" i="25"/>
  <c r="AL789" i="25"/>
  <c r="AM789" i="25"/>
  <c r="AN789" i="25"/>
  <c r="AO789" i="25"/>
  <c r="AP789" i="25"/>
  <c r="AQ789" i="25"/>
  <c r="AT789" i="25"/>
  <c r="AU789" i="25"/>
  <c r="AV789" i="25"/>
  <c r="AW789" i="25"/>
  <c r="AF790" i="25"/>
  <c r="AG790" i="25"/>
  <c r="AJ790" i="25"/>
  <c r="AK790" i="25"/>
  <c r="AL790" i="25"/>
  <c r="AM790" i="25"/>
  <c r="AN790" i="25"/>
  <c r="AO790" i="25"/>
  <c r="AP790" i="25"/>
  <c r="AQ790" i="25"/>
  <c r="AT790" i="25"/>
  <c r="AU790" i="25"/>
  <c r="AV790" i="25"/>
  <c r="AW790" i="25"/>
  <c r="AF791" i="25"/>
  <c r="AG791" i="25"/>
  <c r="AJ791" i="25"/>
  <c r="AK791" i="25"/>
  <c r="AL791" i="25"/>
  <c r="AM791" i="25"/>
  <c r="AN791" i="25"/>
  <c r="AO791" i="25"/>
  <c r="AP791" i="25"/>
  <c r="AQ791" i="25"/>
  <c r="AT791" i="25"/>
  <c r="AU791" i="25"/>
  <c r="AV791" i="25"/>
  <c r="AW791" i="25"/>
  <c r="AF792" i="25"/>
  <c r="AG792" i="25"/>
  <c r="AJ792" i="25"/>
  <c r="AK792" i="25"/>
  <c r="AL792" i="25"/>
  <c r="AM792" i="25"/>
  <c r="AN792" i="25"/>
  <c r="AO792" i="25"/>
  <c r="AP792" i="25"/>
  <c r="AQ792" i="25"/>
  <c r="AT792" i="25"/>
  <c r="AU792" i="25"/>
  <c r="AV792" i="25"/>
  <c r="AW792" i="25"/>
  <c r="AF793" i="25"/>
  <c r="AG793" i="25"/>
  <c r="AJ793" i="25"/>
  <c r="AK793" i="25"/>
  <c r="AL793" i="25"/>
  <c r="AM793" i="25"/>
  <c r="AN793" i="25"/>
  <c r="AO793" i="25"/>
  <c r="AP793" i="25"/>
  <c r="AQ793" i="25"/>
  <c r="AR793" i="25" s="1"/>
  <c r="AS793" i="25" s="1"/>
  <c r="AT793" i="25"/>
  <c r="AU793" i="25"/>
  <c r="AV793" i="25"/>
  <c r="AW793" i="25"/>
  <c r="AF794" i="25"/>
  <c r="AG794" i="25"/>
  <c r="AJ794" i="25"/>
  <c r="AK794" i="25"/>
  <c r="AL794" i="25"/>
  <c r="AM794" i="25"/>
  <c r="AN794" i="25"/>
  <c r="AO794" i="25"/>
  <c r="AP794" i="25"/>
  <c r="AQ794" i="25"/>
  <c r="AT794" i="25"/>
  <c r="AU794" i="25"/>
  <c r="AV794" i="25"/>
  <c r="AW794" i="25"/>
  <c r="AF795" i="25"/>
  <c r="AG795" i="25"/>
  <c r="AJ795" i="25"/>
  <c r="AK795" i="25"/>
  <c r="AL795" i="25"/>
  <c r="AM795" i="25"/>
  <c r="AN795" i="25"/>
  <c r="AO795" i="25"/>
  <c r="AP795" i="25"/>
  <c r="AQ795" i="25"/>
  <c r="AT795" i="25"/>
  <c r="AU795" i="25"/>
  <c r="AV795" i="25"/>
  <c r="AW795" i="25"/>
  <c r="AF796" i="25"/>
  <c r="AG796" i="25"/>
  <c r="AJ796" i="25"/>
  <c r="AK796" i="25"/>
  <c r="AL796" i="25"/>
  <c r="AM796" i="25"/>
  <c r="AN796" i="25"/>
  <c r="AO796" i="25"/>
  <c r="AP796" i="25"/>
  <c r="AQ796" i="25"/>
  <c r="AT796" i="25"/>
  <c r="AU796" i="25"/>
  <c r="AV796" i="25"/>
  <c r="AW796" i="25"/>
  <c r="AF797" i="25"/>
  <c r="AG797" i="25"/>
  <c r="AJ797" i="25"/>
  <c r="AK797" i="25"/>
  <c r="AL797" i="25"/>
  <c r="AM797" i="25"/>
  <c r="AN797" i="25"/>
  <c r="AO797" i="25"/>
  <c r="AP797" i="25"/>
  <c r="AQ797" i="25"/>
  <c r="AT797" i="25"/>
  <c r="AU797" i="25"/>
  <c r="AV797" i="25"/>
  <c r="AW797" i="25"/>
  <c r="AF798" i="25"/>
  <c r="AG798" i="25"/>
  <c r="AJ798" i="25"/>
  <c r="AK798" i="25"/>
  <c r="AL798" i="25"/>
  <c r="AM798" i="25"/>
  <c r="AN798" i="25"/>
  <c r="AO798" i="25"/>
  <c r="AP798" i="25"/>
  <c r="AQ798" i="25"/>
  <c r="AT798" i="25"/>
  <c r="AU798" i="25"/>
  <c r="AV798" i="25"/>
  <c r="AW798" i="25"/>
  <c r="AF799" i="25"/>
  <c r="AG799" i="25"/>
  <c r="AJ799" i="25"/>
  <c r="AK799" i="25"/>
  <c r="AL799" i="25"/>
  <c r="AM799" i="25"/>
  <c r="AN799" i="25"/>
  <c r="AO799" i="25"/>
  <c r="AP799" i="25"/>
  <c r="AQ799" i="25"/>
  <c r="AT799" i="25"/>
  <c r="AU799" i="25"/>
  <c r="AV799" i="25"/>
  <c r="AW799" i="25"/>
  <c r="AF800" i="25"/>
  <c r="AG800" i="25"/>
  <c r="AJ800" i="25"/>
  <c r="AK800" i="25"/>
  <c r="AL800" i="25"/>
  <c r="AM800" i="25"/>
  <c r="AN800" i="25"/>
  <c r="AO800" i="25"/>
  <c r="AP800" i="25"/>
  <c r="AQ800" i="25"/>
  <c r="AT800" i="25"/>
  <c r="AU800" i="25"/>
  <c r="AV800" i="25"/>
  <c r="AW800" i="25"/>
  <c r="AF801" i="25"/>
  <c r="AG801" i="25"/>
  <c r="AJ801" i="25"/>
  <c r="AK801" i="25"/>
  <c r="AL801" i="25"/>
  <c r="AR801" i="25" s="1"/>
  <c r="AS801" i="25" s="1"/>
  <c r="AM801" i="25"/>
  <c r="AN801" i="25"/>
  <c r="AO801" i="25"/>
  <c r="AP801" i="25"/>
  <c r="AQ801" i="25"/>
  <c r="AT801" i="25"/>
  <c r="AU801" i="25"/>
  <c r="AV801" i="25"/>
  <c r="AW801" i="25"/>
  <c r="AF802" i="25"/>
  <c r="AG802" i="25"/>
  <c r="AJ802" i="25"/>
  <c r="AK802" i="25"/>
  <c r="AL802" i="25"/>
  <c r="AM802" i="25"/>
  <c r="AN802" i="25"/>
  <c r="AO802" i="25"/>
  <c r="AP802" i="25"/>
  <c r="AQ802" i="25"/>
  <c r="AT802" i="25"/>
  <c r="AU802" i="25"/>
  <c r="AV802" i="25"/>
  <c r="AW802" i="25"/>
  <c r="AF803" i="25"/>
  <c r="AG803" i="25"/>
  <c r="AJ803" i="25"/>
  <c r="AK803" i="25"/>
  <c r="AL803" i="25"/>
  <c r="AM803" i="25"/>
  <c r="AN803" i="25"/>
  <c r="AO803" i="25"/>
  <c r="AP803" i="25"/>
  <c r="AQ803" i="25"/>
  <c r="AT803" i="25"/>
  <c r="AU803" i="25"/>
  <c r="AV803" i="25"/>
  <c r="AW803" i="25"/>
  <c r="AF804" i="25"/>
  <c r="AG804" i="25"/>
  <c r="AJ804" i="25"/>
  <c r="AK804" i="25"/>
  <c r="AL804" i="25"/>
  <c r="AM804" i="25"/>
  <c r="AN804" i="25"/>
  <c r="AO804" i="25"/>
  <c r="AP804" i="25"/>
  <c r="AQ804" i="25"/>
  <c r="AT804" i="25"/>
  <c r="AU804" i="25"/>
  <c r="AV804" i="25"/>
  <c r="AW804" i="25"/>
  <c r="AF805" i="25"/>
  <c r="AG805" i="25"/>
  <c r="AJ805" i="25"/>
  <c r="AK805" i="25"/>
  <c r="AL805" i="25"/>
  <c r="AM805" i="25"/>
  <c r="AN805" i="25"/>
  <c r="AO805" i="25"/>
  <c r="AP805" i="25"/>
  <c r="AQ805" i="25"/>
  <c r="AT805" i="25"/>
  <c r="AU805" i="25"/>
  <c r="AV805" i="25"/>
  <c r="AW805" i="25"/>
  <c r="AF806" i="25"/>
  <c r="AG806" i="25"/>
  <c r="AJ806" i="25"/>
  <c r="AK806" i="25"/>
  <c r="AL806" i="25"/>
  <c r="AM806" i="25"/>
  <c r="AN806" i="25"/>
  <c r="AO806" i="25"/>
  <c r="AP806" i="25"/>
  <c r="AQ806" i="25"/>
  <c r="AT806" i="25"/>
  <c r="AU806" i="25"/>
  <c r="AV806" i="25"/>
  <c r="AW806" i="25"/>
  <c r="AF807" i="25"/>
  <c r="AG807" i="25"/>
  <c r="AJ807" i="25"/>
  <c r="AK807" i="25"/>
  <c r="AL807" i="25"/>
  <c r="AM807" i="25"/>
  <c r="AR807" i="25" s="1"/>
  <c r="AS807" i="25" s="1"/>
  <c r="AN807" i="25"/>
  <c r="AO807" i="25"/>
  <c r="AP807" i="25"/>
  <c r="AQ807" i="25"/>
  <c r="AT807" i="25"/>
  <c r="AU807" i="25"/>
  <c r="AV807" i="25"/>
  <c r="AW807" i="25"/>
  <c r="AF808" i="25"/>
  <c r="AG808" i="25"/>
  <c r="AJ808" i="25"/>
  <c r="AK808" i="25"/>
  <c r="AL808" i="25"/>
  <c r="AM808" i="25"/>
  <c r="AN808" i="25"/>
  <c r="AO808" i="25"/>
  <c r="AP808" i="25"/>
  <c r="AQ808" i="25"/>
  <c r="AT808" i="25"/>
  <c r="AU808" i="25"/>
  <c r="AV808" i="25"/>
  <c r="AW808" i="25"/>
  <c r="AF809" i="25"/>
  <c r="AG809" i="25"/>
  <c r="AJ809" i="25"/>
  <c r="AK809" i="25"/>
  <c r="AL809" i="25"/>
  <c r="AM809" i="25"/>
  <c r="AN809" i="25"/>
  <c r="AO809" i="25"/>
  <c r="AP809" i="25"/>
  <c r="AQ809" i="25"/>
  <c r="AR809" i="25"/>
  <c r="AS809" i="25" s="1"/>
  <c r="AT809" i="25"/>
  <c r="AU809" i="25"/>
  <c r="AV809" i="25"/>
  <c r="AW809" i="25"/>
  <c r="AF810" i="25"/>
  <c r="AG810" i="25"/>
  <c r="AJ810" i="25"/>
  <c r="AK810" i="25"/>
  <c r="AL810" i="25"/>
  <c r="AM810" i="25"/>
  <c r="AN810" i="25"/>
  <c r="AO810" i="25"/>
  <c r="AP810" i="25"/>
  <c r="AQ810" i="25"/>
  <c r="AT810" i="25"/>
  <c r="AU810" i="25"/>
  <c r="AV810" i="25"/>
  <c r="AW810" i="25"/>
  <c r="AF811" i="25"/>
  <c r="AG811" i="25"/>
  <c r="AJ811" i="25"/>
  <c r="AK811" i="25"/>
  <c r="AL811" i="25"/>
  <c r="AM811" i="25"/>
  <c r="AN811" i="25"/>
  <c r="AO811" i="25"/>
  <c r="AP811" i="25"/>
  <c r="AQ811" i="25"/>
  <c r="AR811" i="25" s="1"/>
  <c r="AS811" i="25" s="1"/>
  <c r="AT811" i="25"/>
  <c r="AU811" i="25"/>
  <c r="AV811" i="25"/>
  <c r="AW811" i="25"/>
  <c r="AF812" i="25"/>
  <c r="AG812" i="25"/>
  <c r="AJ812" i="25"/>
  <c r="AK812" i="25"/>
  <c r="AL812" i="25"/>
  <c r="AM812" i="25"/>
  <c r="AN812" i="25"/>
  <c r="AO812" i="25"/>
  <c r="AP812" i="25"/>
  <c r="AQ812" i="25"/>
  <c r="AT812" i="25"/>
  <c r="AU812" i="25"/>
  <c r="AV812" i="25"/>
  <c r="AW812" i="25"/>
  <c r="AF813" i="25"/>
  <c r="AG813" i="25"/>
  <c r="AJ813" i="25"/>
  <c r="AK813" i="25"/>
  <c r="AL813" i="25"/>
  <c r="AM813" i="25"/>
  <c r="AN813" i="25"/>
  <c r="AO813" i="25"/>
  <c r="AP813" i="25"/>
  <c r="AQ813" i="25"/>
  <c r="AT813" i="25"/>
  <c r="AU813" i="25"/>
  <c r="AV813" i="25"/>
  <c r="AW813" i="25"/>
  <c r="AF814" i="25"/>
  <c r="AG814" i="25"/>
  <c r="AJ814" i="25"/>
  <c r="AK814" i="25"/>
  <c r="AL814" i="25"/>
  <c r="AM814" i="25"/>
  <c r="AN814" i="25"/>
  <c r="AO814" i="25"/>
  <c r="AP814" i="25"/>
  <c r="AQ814" i="25"/>
  <c r="AT814" i="25"/>
  <c r="AU814" i="25"/>
  <c r="AV814" i="25"/>
  <c r="AW814" i="25"/>
  <c r="AF815" i="25"/>
  <c r="AG815" i="25"/>
  <c r="AJ815" i="25"/>
  <c r="AK815" i="25"/>
  <c r="AL815" i="25"/>
  <c r="AM815" i="25"/>
  <c r="AN815" i="25"/>
  <c r="AO815" i="25"/>
  <c r="AP815" i="25"/>
  <c r="AQ815" i="25"/>
  <c r="AT815" i="25"/>
  <c r="AU815" i="25"/>
  <c r="AV815" i="25"/>
  <c r="AW815" i="25"/>
  <c r="AF816" i="25"/>
  <c r="AG816" i="25"/>
  <c r="AJ816" i="25"/>
  <c r="AK816" i="25"/>
  <c r="AL816" i="25"/>
  <c r="AM816" i="25"/>
  <c r="AN816" i="25"/>
  <c r="AO816" i="25"/>
  <c r="AP816" i="25"/>
  <c r="AQ816" i="25"/>
  <c r="AT816" i="25"/>
  <c r="AU816" i="25"/>
  <c r="AV816" i="25"/>
  <c r="AW816" i="25"/>
  <c r="AF817" i="25"/>
  <c r="AG817" i="25"/>
  <c r="AJ817" i="25"/>
  <c r="AK817" i="25"/>
  <c r="AL817" i="25"/>
  <c r="AM817" i="25"/>
  <c r="AN817" i="25"/>
  <c r="AO817" i="25"/>
  <c r="AP817" i="25"/>
  <c r="AQ817" i="25"/>
  <c r="AT817" i="25"/>
  <c r="AU817" i="25"/>
  <c r="AV817" i="25"/>
  <c r="AW817" i="25"/>
  <c r="AF818" i="25"/>
  <c r="AG818" i="25"/>
  <c r="AJ818" i="25"/>
  <c r="AK818" i="25"/>
  <c r="AL818" i="25"/>
  <c r="AM818" i="25"/>
  <c r="AN818" i="25"/>
  <c r="AO818" i="25"/>
  <c r="AP818" i="25"/>
  <c r="AQ818" i="25"/>
  <c r="AT818" i="25"/>
  <c r="AU818" i="25"/>
  <c r="AV818" i="25"/>
  <c r="AW818" i="25"/>
  <c r="AF819" i="25"/>
  <c r="AG819" i="25"/>
  <c r="AJ819" i="25"/>
  <c r="AK819" i="25"/>
  <c r="AL819" i="25"/>
  <c r="AM819" i="25"/>
  <c r="AN819" i="25"/>
  <c r="AO819" i="25"/>
  <c r="AP819" i="25"/>
  <c r="AQ819" i="25"/>
  <c r="AT819" i="25"/>
  <c r="AU819" i="25"/>
  <c r="AV819" i="25"/>
  <c r="AW819" i="25"/>
  <c r="AF820" i="25"/>
  <c r="AG820" i="25"/>
  <c r="AJ820" i="25"/>
  <c r="AK820" i="25"/>
  <c r="AL820" i="25"/>
  <c r="AR820" i="25" s="1"/>
  <c r="AS820" i="25" s="1"/>
  <c r="AM820" i="25"/>
  <c r="AN820" i="25"/>
  <c r="AO820" i="25"/>
  <c r="AP820" i="25"/>
  <c r="AQ820" i="25"/>
  <c r="AT820" i="25"/>
  <c r="AU820" i="25"/>
  <c r="AV820" i="25"/>
  <c r="AW820" i="25"/>
  <c r="AF821" i="25"/>
  <c r="AG821" i="25"/>
  <c r="AJ821" i="25"/>
  <c r="AK821" i="25"/>
  <c r="AR821" i="25" s="1"/>
  <c r="AS821" i="25" s="1"/>
  <c r="AL821" i="25"/>
  <c r="AM821" i="25"/>
  <c r="AN821" i="25"/>
  <c r="AO821" i="25"/>
  <c r="AP821" i="25"/>
  <c r="AQ821" i="25"/>
  <c r="AT821" i="25"/>
  <c r="AU821" i="25"/>
  <c r="AV821" i="25"/>
  <c r="AW821" i="25"/>
  <c r="AF822" i="25"/>
  <c r="AG822" i="25"/>
  <c r="AJ822" i="25"/>
  <c r="AK822" i="25"/>
  <c r="AL822" i="25"/>
  <c r="AM822" i="25"/>
  <c r="AN822" i="25"/>
  <c r="AO822" i="25"/>
  <c r="AP822" i="25"/>
  <c r="AQ822" i="25"/>
  <c r="AT822" i="25"/>
  <c r="AU822" i="25"/>
  <c r="AV822" i="25"/>
  <c r="AW822" i="25"/>
  <c r="AF823" i="25"/>
  <c r="AG823" i="25"/>
  <c r="AJ823" i="25"/>
  <c r="AK823" i="25"/>
  <c r="AL823" i="25"/>
  <c r="AM823" i="25"/>
  <c r="AN823" i="25"/>
  <c r="AO823" i="25"/>
  <c r="AP823" i="25"/>
  <c r="AQ823" i="25"/>
  <c r="AT823" i="25"/>
  <c r="AU823" i="25"/>
  <c r="AV823" i="25"/>
  <c r="AW823" i="25"/>
  <c r="AF824" i="25"/>
  <c r="AG824" i="25"/>
  <c r="AJ824" i="25"/>
  <c r="AK824" i="25"/>
  <c r="AL824" i="25"/>
  <c r="AM824" i="25"/>
  <c r="AN824" i="25"/>
  <c r="AO824" i="25"/>
  <c r="AP824" i="25"/>
  <c r="AQ824" i="25"/>
  <c r="AT824" i="25"/>
  <c r="AU824" i="25"/>
  <c r="AV824" i="25"/>
  <c r="AW824" i="25"/>
  <c r="AF825" i="25"/>
  <c r="AG825" i="25"/>
  <c r="AJ825" i="25"/>
  <c r="AK825" i="25"/>
  <c r="AL825" i="25"/>
  <c r="AM825" i="25"/>
  <c r="AN825" i="25"/>
  <c r="AO825" i="25"/>
  <c r="AP825" i="25"/>
  <c r="AQ825" i="25"/>
  <c r="AT825" i="25"/>
  <c r="AU825" i="25"/>
  <c r="AV825" i="25"/>
  <c r="AW825" i="25"/>
  <c r="AF826" i="25"/>
  <c r="AG826" i="25"/>
  <c r="AJ826" i="25"/>
  <c r="AK826" i="25"/>
  <c r="AL826" i="25"/>
  <c r="AM826" i="25"/>
  <c r="AN826" i="25"/>
  <c r="AO826" i="25"/>
  <c r="AP826" i="25"/>
  <c r="AQ826" i="25"/>
  <c r="AT826" i="25"/>
  <c r="AU826" i="25"/>
  <c r="AV826" i="25"/>
  <c r="AW826" i="25"/>
  <c r="AF827" i="25"/>
  <c r="AG827" i="25"/>
  <c r="AJ827" i="25"/>
  <c r="AK827" i="25"/>
  <c r="AL827" i="25"/>
  <c r="AM827" i="25"/>
  <c r="AN827" i="25"/>
  <c r="AO827" i="25"/>
  <c r="AP827" i="25"/>
  <c r="AQ827" i="25"/>
  <c r="AT827" i="25"/>
  <c r="AU827" i="25"/>
  <c r="AV827" i="25"/>
  <c r="AW827" i="25"/>
  <c r="AF828" i="25"/>
  <c r="AG828" i="25"/>
  <c r="AJ828" i="25"/>
  <c r="AK828" i="25"/>
  <c r="AL828" i="25"/>
  <c r="AM828" i="25"/>
  <c r="AN828" i="25"/>
  <c r="AO828" i="25"/>
  <c r="AP828" i="25"/>
  <c r="AQ828" i="25"/>
  <c r="AT828" i="25"/>
  <c r="AU828" i="25"/>
  <c r="AV828" i="25"/>
  <c r="AW828" i="25"/>
  <c r="AF829" i="25"/>
  <c r="AG829" i="25"/>
  <c r="AJ829" i="25"/>
  <c r="AK829" i="25"/>
  <c r="AL829" i="25"/>
  <c r="AM829" i="25"/>
  <c r="AN829" i="25"/>
  <c r="AO829" i="25"/>
  <c r="AP829" i="25"/>
  <c r="AQ829" i="25"/>
  <c r="AT829" i="25"/>
  <c r="AU829" i="25"/>
  <c r="AV829" i="25"/>
  <c r="AW829" i="25"/>
  <c r="AF830" i="25"/>
  <c r="AG830" i="25"/>
  <c r="AJ830" i="25"/>
  <c r="AK830" i="25"/>
  <c r="AL830" i="25"/>
  <c r="AM830" i="25"/>
  <c r="AN830" i="25"/>
  <c r="AO830" i="25"/>
  <c r="AP830" i="25"/>
  <c r="AQ830" i="25"/>
  <c r="AT830" i="25"/>
  <c r="AU830" i="25"/>
  <c r="AV830" i="25"/>
  <c r="AW830" i="25"/>
  <c r="AF831" i="25"/>
  <c r="AG831" i="25"/>
  <c r="AJ831" i="25"/>
  <c r="AK831" i="25"/>
  <c r="AL831" i="25"/>
  <c r="AM831" i="25"/>
  <c r="AN831" i="25"/>
  <c r="AO831" i="25"/>
  <c r="AP831" i="25"/>
  <c r="AQ831" i="25"/>
  <c r="AT831" i="25"/>
  <c r="AU831" i="25"/>
  <c r="AV831" i="25"/>
  <c r="AW831" i="25"/>
  <c r="AF832" i="25"/>
  <c r="AG832" i="25"/>
  <c r="AJ832" i="25"/>
  <c r="AK832" i="25"/>
  <c r="AL832" i="25"/>
  <c r="AM832" i="25"/>
  <c r="AN832" i="25"/>
  <c r="AO832" i="25"/>
  <c r="AP832" i="25"/>
  <c r="AQ832" i="25"/>
  <c r="AT832" i="25"/>
  <c r="AU832" i="25"/>
  <c r="AV832" i="25"/>
  <c r="AW832" i="25"/>
  <c r="AF833" i="25"/>
  <c r="AG833" i="25"/>
  <c r="AJ833" i="25"/>
  <c r="AK833" i="25"/>
  <c r="AL833" i="25"/>
  <c r="AM833" i="25"/>
  <c r="AN833" i="25"/>
  <c r="AO833" i="25"/>
  <c r="AP833" i="25"/>
  <c r="AQ833" i="25"/>
  <c r="AT833" i="25"/>
  <c r="AU833" i="25"/>
  <c r="AV833" i="25"/>
  <c r="AW833" i="25"/>
  <c r="AF834" i="25"/>
  <c r="AG834" i="25"/>
  <c r="AJ834" i="25"/>
  <c r="AK834" i="25"/>
  <c r="AL834" i="25"/>
  <c r="AM834" i="25"/>
  <c r="AN834" i="25"/>
  <c r="AO834" i="25"/>
  <c r="AP834" i="25"/>
  <c r="AQ834" i="25"/>
  <c r="AT834" i="25"/>
  <c r="AU834" i="25"/>
  <c r="AV834" i="25"/>
  <c r="AW834" i="25"/>
  <c r="AF835" i="25"/>
  <c r="AG835" i="25"/>
  <c r="AJ835" i="25"/>
  <c r="AK835" i="25"/>
  <c r="AR835" i="25" s="1"/>
  <c r="AS835" i="25" s="1"/>
  <c r="AL835" i="25"/>
  <c r="AM835" i="25"/>
  <c r="AN835" i="25"/>
  <c r="AO835" i="25"/>
  <c r="AP835" i="25"/>
  <c r="AQ835" i="25"/>
  <c r="AT835" i="25"/>
  <c r="AU835" i="25"/>
  <c r="AV835" i="25"/>
  <c r="AW835" i="25"/>
  <c r="AF836" i="25"/>
  <c r="AG836" i="25"/>
  <c r="AJ836" i="25"/>
  <c r="AK836" i="25"/>
  <c r="AL836" i="25"/>
  <c r="AM836" i="25"/>
  <c r="AN836" i="25"/>
  <c r="AO836" i="25"/>
  <c r="AP836" i="25"/>
  <c r="AQ836" i="25"/>
  <c r="AT836" i="25"/>
  <c r="AU836" i="25"/>
  <c r="AV836" i="25"/>
  <c r="AW836" i="25"/>
  <c r="AF837" i="25"/>
  <c r="AG837" i="25"/>
  <c r="AJ837" i="25"/>
  <c r="AK837" i="25"/>
  <c r="AL837" i="25"/>
  <c r="AM837" i="25"/>
  <c r="AN837" i="25"/>
  <c r="AO837" i="25"/>
  <c r="AP837" i="25"/>
  <c r="AQ837" i="25"/>
  <c r="AT837" i="25"/>
  <c r="AU837" i="25"/>
  <c r="AV837" i="25"/>
  <c r="AW837" i="25"/>
  <c r="AF838" i="25"/>
  <c r="AG838" i="25"/>
  <c r="AJ838" i="25"/>
  <c r="AK838" i="25"/>
  <c r="AL838" i="25"/>
  <c r="AM838" i="25"/>
  <c r="AN838" i="25"/>
  <c r="AO838" i="25"/>
  <c r="AP838" i="25"/>
  <c r="AQ838" i="25"/>
  <c r="AT838" i="25"/>
  <c r="AU838" i="25"/>
  <c r="AV838" i="25"/>
  <c r="AW838" i="25"/>
  <c r="AF839" i="25"/>
  <c r="AG839" i="25"/>
  <c r="AJ839" i="25"/>
  <c r="AK839" i="25"/>
  <c r="AL839" i="25"/>
  <c r="AM839" i="25"/>
  <c r="AN839" i="25"/>
  <c r="AO839" i="25"/>
  <c r="AP839" i="25"/>
  <c r="AQ839" i="25"/>
  <c r="AR839" i="25"/>
  <c r="AS839" i="25" s="1"/>
  <c r="AT839" i="25"/>
  <c r="AU839" i="25"/>
  <c r="AV839" i="25"/>
  <c r="AW839" i="25"/>
  <c r="AF840" i="25"/>
  <c r="AG840" i="25"/>
  <c r="AJ840" i="25"/>
  <c r="AK840" i="25"/>
  <c r="AL840" i="25"/>
  <c r="AM840" i="25"/>
  <c r="AN840" i="25"/>
  <c r="AO840" i="25"/>
  <c r="AP840" i="25"/>
  <c r="AQ840" i="25"/>
  <c r="AT840" i="25"/>
  <c r="AU840" i="25"/>
  <c r="AV840" i="25"/>
  <c r="AW840" i="25"/>
  <c r="AF841" i="25"/>
  <c r="AG841" i="25"/>
  <c r="AJ841" i="25"/>
  <c r="AK841" i="25"/>
  <c r="AL841" i="25"/>
  <c r="AM841" i="25"/>
  <c r="AN841" i="25"/>
  <c r="AO841" i="25"/>
  <c r="AR841" i="25" s="1"/>
  <c r="AS841" i="25" s="1"/>
  <c r="AP841" i="25"/>
  <c r="AQ841" i="25"/>
  <c r="AT841" i="25"/>
  <c r="AU841" i="25"/>
  <c r="AV841" i="25"/>
  <c r="AW841" i="25"/>
  <c r="AF842" i="25"/>
  <c r="AG842" i="25"/>
  <c r="AJ842" i="25"/>
  <c r="AK842" i="25"/>
  <c r="AL842" i="25"/>
  <c r="AM842" i="25"/>
  <c r="AN842" i="25"/>
  <c r="AO842" i="25"/>
  <c r="AP842" i="25"/>
  <c r="AQ842" i="25"/>
  <c r="AT842" i="25"/>
  <c r="AU842" i="25"/>
  <c r="AV842" i="25"/>
  <c r="AW842" i="25"/>
  <c r="AF843" i="25"/>
  <c r="AG843" i="25"/>
  <c r="AJ843" i="25"/>
  <c r="AK843" i="25"/>
  <c r="AL843" i="25"/>
  <c r="AM843" i="25"/>
  <c r="AN843" i="25"/>
  <c r="AO843" i="25"/>
  <c r="AP843" i="25"/>
  <c r="AQ843" i="25"/>
  <c r="AT843" i="25"/>
  <c r="AU843" i="25"/>
  <c r="AV843" i="25"/>
  <c r="AW843" i="25"/>
  <c r="AF844" i="25"/>
  <c r="AG844" i="25"/>
  <c r="AJ844" i="25"/>
  <c r="AK844" i="25"/>
  <c r="AL844" i="25"/>
  <c r="AM844" i="25"/>
  <c r="AN844" i="25"/>
  <c r="AO844" i="25"/>
  <c r="AP844" i="25"/>
  <c r="AQ844" i="25"/>
  <c r="AT844" i="25"/>
  <c r="AU844" i="25"/>
  <c r="AV844" i="25"/>
  <c r="AW844" i="25"/>
  <c r="AF845" i="25"/>
  <c r="AG845" i="25"/>
  <c r="AJ845" i="25"/>
  <c r="AK845" i="25"/>
  <c r="AL845" i="25"/>
  <c r="AM845" i="25"/>
  <c r="AN845" i="25"/>
  <c r="AO845" i="25"/>
  <c r="AP845" i="25"/>
  <c r="AQ845" i="25"/>
  <c r="AT845" i="25"/>
  <c r="AU845" i="25"/>
  <c r="AV845" i="25"/>
  <c r="AW845" i="25"/>
  <c r="AF846" i="25"/>
  <c r="AG846" i="25"/>
  <c r="AJ846" i="25"/>
  <c r="AK846" i="25"/>
  <c r="AL846" i="25"/>
  <c r="AM846" i="25"/>
  <c r="AN846" i="25"/>
  <c r="AO846" i="25"/>
  <c r="AP846" i="25"/>
  <c r="AQ846" i="25"/>
  <c r="AT846" i="25"/>
  <c r="AU846" i="25"/>
  <c r="AV846" i="25"/>
  <c r="AW846" i="25"/>
  <c r="AF847" i="25"/>
  <c r="AG847" i="25"/>
  <c r="AJ847" i="25"/>
  <c r="AK847" i="25"/>
  <c r="AL847" i="25"/>
  <c r="AM847" i="25"/>
  <c r="AN847" i="25"/>
  <c r="AO847" i="25"/>
  <c r="AP847" i="25"/>
  <c r="AQ847" i="25"/>
  <c r="AT847" i="25"/>
  <c r="AU847" i="25"/>
  <c r="AV847" i="25"/>
  <c r="AW847" i="25"/>
  <c r="AF848" i="25"/>
  <c r="AG848" i="25"/>
  <c r="AJ848" i="25"/>
  <c r="AK848" i="25"/>
  <c r="AL848" i="25"/>
  <c r="AM848" i="25"/>
  <c r="AN848" i="25"/>
  <c r="AO848" i="25"/>
  <c r="AP848" i="25"/>
  <c r="AQ848" i="25"/>
  <c r="AT848" i="25"/>
  <c r="AU848" i="25"/>
  <c r="AV848" i="25"/>
  <c r="AW848" i="25"/>
  <c r="AF849" i="25"/>
  <c r="AG849" i="25"/>
  <c r="AJ849" i="25"/>
  <c r="AK849" i="25"/>
  <c r="AL849" i="25"/>
  <c r="AM849" i="25"/>
  <c r="AN849" i="25"/>
  <c r="AO849" i="25"/>
  <c r="AP849" i="25"/>
  <c r="AQ849" i="25"/>
  <c r="AT849" i="25"/>
  <c r="AU849" i="25"/>
  <c r="AV849" i="25"/>
  <c r="AW849" i="25"/>
  <c r="AF850" i="25"/>
  <c r="AG850" i="25"/>
  <c r="AJ850" i="25"/>
  <c r="AK850" i="25"/>
  <c r="AL850" i="25"/>
  <c r="AM850" i="25"/>
  <c r="AN850" i="25"/>
  <c r="AO850" i="25"/>
  <c r="AP850" i="25"/>
  <c r="AQ850" i="25"/>
  <c r="AT850" i="25"/>
  <c r="AU850" i="25"/>
  <c r="AV850" i="25"/>
  <c r="AW850" i="25"/>
  <c r="AF851" i="25"/>
  <c r="AG851" i="25"/>
  <c r="AJ851" i="25"/>
  <c r="AR851" i="25" s="1"/>
  <c r="AS851" i="25" s="1"/>
  <c r="AK851" i="25"/>
  <c r="AL851" i="25"/>
  <c r="AM851" i="25"/>
  <c r="AN851" i="25"/>
  <c r="AO851" i="25"/>
  <c r="AP851" i="25"/>
  <c r="AQ851" i="25"/>
  <c r="AT851" i="25"/>
  <c r="AU851" i="25"/>
  <c r="AV851" i="25"/>
  <c r="AW851" i="25"/>
  <c r="AF852" i="25"/>
  <c r="AG852" i="25"/>
  <c r="AJ852" i="25"/>
  <c r="AK852" i="25"/>
  <c r="AL852" i="25"/>
  <c r="AM852" i="25"/>
  <c r="AN852" i="25"/>
  <c r="AO852" i="25"/>
  <c r="AP852" i="25"/>
  <c r="AQ852" i="25"/>
  <c r="AT852" i="25"/>
  <c r="AU852" i="25"/>
  <c r="AV852" i="25"/>
  <c r="AW852" i="25"/>
  <c r="AF853" i="25"/>
  <c r="AG853" i="25"/>
  <c r="AJ853" i="25"/>
  <c r="AK853" i="25"/>
  <c r="AL853" i="25"/>
  <c r="AM853" i="25"/>
  <c r="AN853" i="25"/>
  <c r="AO853" i="25"/>
  <c r="AP853" i="25"/>
  <c r="AQ853" i="25"/>
  <c r="AT853" i="25"/>
  <c r="AU853" i="25"/>
  <c r="AV853" i="25"/>
  <c r="AW853" i="25"/>
  <c r="AF854" i="25"/>
  <c r="AG854" i="25"/>
  <c r="AJ854" i="25"/>
  <c r="AK854" i="25"/>
  <c r="AL854" i="25"/>
  <c r="AM854" i="25"/>
  <c r="AN854" i="25"/>
  <c r="AO854" i="25"/>
  <c r="AP854" i="25"/>
  <c r="AQ854" i="25"/>
  <c r="AT854" i="25"/>
  <c r="AU854" i="25"/>
  <c r="AV854" i="25"/>
  <c r="AW854" i="25"/>
  <c r="AF855" i="25"/>
  <c r="AG855" i="25"/>
  <c r="AJ855" i="25"/>
  <c r="AK855" i="25"/>
  <c r="AL855" i="25"/>
  <c r="AM855" i="25"/>
  <c r="AN855" i="25"/>
  <c r="AO855" i="25"/>
  <c r="AP855" i="25"/>
  <c r="AQ855" i="25"/>
  <c r="AT855" i="25"/>
  <c r="AU855" i="25"/>
  <c r="AV855" i="25"/>
  <c r="AW855" i="25"/>
  <c r="AF856" i="25"/>
  <c r="AG856" i="25"/>
  <c r="AJ856" i="25"/>
  <c r="AK856" i="25"/>
  <c r="AL856" i="25"/>
  <c r="AM856" i="25"/>
  <c r="AN856" i="25"/>
  <c r="AO856" i="25"/>
  <c r="AP856" i="25"/>
  <c r="AQ856" i="25"/>
  <c r="AT856" i="25"/>
  <c r="AU856" i="25"/>
  <c r="AV856" i="25"/>
  <c r="AW856" i="25"/>
  <c r="AF857" i="25"/>
  <c r="AG857" i="25"/>
  <c r="AJ857" i="25"/>
  <c r="AK857" i="25"/>
  <c r="AL857" i="25"/>
  <c r="AM857" i="25"/>
  <c r="AN857" i="25"/>
  <c r="AO857" i="25"/>
  <c r="AP857" i="25"/>
  <c r="AQ857" i="25"/>
  <c r="AT857" i="25"/>
  <c r="AU857" i="25"/>
  <c r="AV857" i="25"/>
  <c r="AW857" i="25"/>
  <c r="AF858" i="25"/>
  <c r="AG858" i="25"/>
  <c r="AJ858" i="25"/>
  <c r="AK858" i="25"/>
  <c r="AL858" i="25"/>
  <c r="AM858" i="25"/>
  <c r="AN858" i="25"/>
  <c r="AO858" i="25"/>
  <c r="AP858" i="25"/>
  <c r="AQ858" i="25"/>
  <c r="AT858" i="25"/>
  <c r="AU858" i="25"/>
  <c r="AV858" i="25"/>
  <c r="AW858" i="25"/>
  <c r="AF859" i="25"/>
  <c r="AG859" i="25"/>
  <c r="AJ859" i="25"/>
  <c r="AK859" i="25"/>
  <c r="AL859" i="25"/>
  <c r="AM859" i="25"/>
  <c r="AN859" i="25"/>
  <c r="AO859" i="25"/>
  <c r="AP859" i="25"/>
  <c r="AQ859" i="25"/>
  <c r="AT859" i="25"/>
  <c r="AU859" i="25"/>
  <c r="AV859" i="25"/>
  <c r="AW859" i="25"/>
  <c r="AF860" i="25"/>
  <c r="AG860" i="25"/>
  <c r="AJ860" i="25"/>
  <c r="AK860" i="25"/>
  <c r="AL860" i="25"/>
  <c r="AM860" i="25"/>
  <c r="AN860" i="25"/>
  <c r="AO860" i="25"/>
  <c r="AP860" i="25"/>
  <c r="AQ860" i="25"/>
  <c r="AT860" i="25"/>
  <c r="AU860" i="25"/>
  <c r="AV860" i="25"/>
  <c r="AW860" i="25"/>
  <c r="AF861" i="25"/>
  <c r="AG861" i="25"/>
  <c r="AJ861" i="25"/>
  <c r="AK861" i="25"/>
  <c r="AL861" i="25"/>
  <c r="AM861" i="25"/>
  <c r="AN861" i="25"/>
  <c r="AO861" i="25"/>
  <c r="AP861" i="25"/>
  <c r="AQ861" i="25"/>
  <c r="AT861" i="25"/>
  <c r="AU861" i="25"/>
  <c r="AV861" i="25"/>
  <c r="AW861" i="25"/>
  <c r="AF862" i="25"/>
  <c r="AG862" i="25"/>
  <c r="AJ862" i="25"/>
  <c r="AK862" i="25"/>
  <c r="AL862" i="25"/>
  <c r="AM862" i="25"/>
  <c r="AN862" i="25"/>
  <c r="AO862" i="25"/>
  <c r="AP862" i="25"/>
  <c r="AQ862" i="25"/>
  <c r="AT862" i="25"/>
  <c r="AU862" i="25"/>
  <c r="AV862" i="25"/>
  <c r="AW862" i="25"/>
  <c r="AF863" i="25"/>
  <c r="AG863" i="25"/>
  <c r="AJ863" i="25"/>
  <c r="AK863" i="25"/>
  <c r="AL863" i="25"/>
  <c r="AM863" i="25"/>
  <c r="AN863" i="25"/>
  <c r="AO863" i="25"/>
  <c r="AP863" i="25"/>
  <c r="AQ863" i="25"/>
  <c r="AT863" i="25"/>
  <c r="AU863" i="25"/>
  <c r="AV863" i="25"/>
  <c r="AW863" i="25"/>
  <c r="AF864" i="25"/>
  <c r="AG864" i="25"/>
  <c r="AJ864" i="25"/>
  <c r="AK864" i="25"/>
  <c r="AL864" i="25"/>
  <c r="AM864" i="25"/>
  <c r="AN864" i="25"/>
  <c r="AO864" i="25"/>
  <c r="AP864" i="25"/>
  <c r="AQ864" i="25"/>
  <c r="AT864" i="25"/>
  <c r="AU864" i="25"/>
  <c r="AV864" i="25"/>
  <c r="AW864" i="25"/>
  <c r="AF865" i="25"/>
  <c r="AG865" i="25"/>
  <c r="AJ865" i="25"/>
  <c r="AK865" i="25"/>
  <c r="AL865" i="25"/>
  <c r="AR865" i="25" s="1"/>
  <c r="AS865" i="25" s="1"/>
  <c r="AM865" i="25"/>
  <c r="AN865" i="25"/>
  <c r="AO865" i="25"/>
  <c r="AP865" i="25"/>
  <c r="AQ865" i="25"/>
  <c r="AT865" i="25"/>
  <c r="AU865" i="25"/>
  <c r="AV865" i="25"/>
  <c r="AW865" i="25"/>
  <c r="AF866" i="25"/>
  <c r="AG866" i="25"/>
  <c r="AJ866" i="25"/>
  <c r="AK866" i="25"/>
  <c r="AL866" i="25"/>
  <c r="AM866" i="25"/>
  <c r="AN866" i="25"/>
  <c r="AO866" i="25"/>
  <c r="AP866" i="25"/>
  <c r="AQ866" i="25"/>
  <c r="AT866" i="25"/>
  <c r="AU866" i="25"/>
  <c r="AV866" i="25"/>
  <c r="AW866" i="25"/>
  <c r="AF867" i="25"/>
  <c r="AG867" i="25"/>
  <c r="AJ867" i="25"/>
  <c r="AK867" i="25"/>
  <c r="AL867" i="25"/>
  <c r="AM867" i="25"/>
  <c r="AN867" i="25"/>
  <c r="AO867" i="25"/>
  <c r="AP867" i="25"/>
  <c r="AQ867" i="25"/>
  <c r="AT867" i="25"/>
  <c r="AU867" i="25"/>
  <c r="AV867" i="25"/>
  <c r="AW867" i="25"/>
  <c r="AF868" i="25"/>
  <c r="AG868" i="25"/>
  <c r="AJ868" i="25"/>
  <c r="AK868" i="25"/>
  <c r="AL868" i="25"/>
  <c r="AM868" i="25"/>
  <c r="AN868" i="25"/>
  <c r="AO868" i="25"/>
  <c r="AP868" i="25"/>
  <c r="AQ868" i="25"/>
  <c r="AT868" i="25"/>
  <c r="AU868" i="25"/>
  <c r="AV868" i="25"/>
  <c r="AW868" i="25"/>
  <c r="AF869" i="25"/>
  <c r="AG869" i="25"/>
  <c r="AJ869" i="25"/>
  <c r="AK869" i="25"/>
  <c r="AL869" i="25"/>
  <c r="AM869" i="25"/>
  <c r="AN869" i="25"/>
  <c r="AO869" i="25"/>
  <c r="AP869" i="25"/>
  <c r="AQ869" i="25"/>
  <c r="AT869" i="25"/>
  <c r="AU869" i="25"/>
  <c r="AV869" i="25"/>
  <c r="AW869" i="25"/>
  <c r="AF870" i="25"/>
  <c r="AG870" i="25"/>
  <c r="AJ870" i="25"/>
  <c r="AK870" i="25"/>
  <c r="AL870" i="25"/>
  <c r="AM870" i="25"/>
  <c r="AN870" i="25"/>
  <c r="AO870" i="25"/>
  <c r="AP870" i="25"/>
  <c r="AQ870" i="25"/>
  <c r="AT870" i="25"/>
  <c r="AU870" i="25"/>
  <c r="AV870" i="25"/>
  <c r="AW870" i="25"/>
  <c r="AF871" i="25"/>
  <c r="AG871" i="25"/>
  <c r="AJ871" i="25"/>
  <c r="AK871" i="25"/>
  <c r="AL871" i="25"/>
  <c r="AM871" i="25"/>
  <c r="AN871" i="25"/>
  <c r="AO871" i="25"/>
  <c r="AP871" i="25"/>
  <c r="AQ871" i="25"/>
  <c r="AR871" i="25"/>
  <c r="AS871" i="25" s="1"/>
  <c r="AT871" i="25"/>
  <c r="AU871" i="25"/>
  <c r="AV871" i="25"/>
  <c r="AW871" i="25"/>
  <c r="AF872" i="25"/>
  <c r="AG872" i="25"/>
  <c r="AJ872" i="25"/>
  <c r="AK872" i="25"/>
  <c r="AL872" i="25"/>
  <c r="AM872" i="25"/>
  <c r="AN872" i="25"/>
  <c r="AO872" i="25"/>
  <c r="AP872" i="25"/>
  <c r="AQ872" i="25"/>
  <c r="AT872" i="25"/>
  <c r="AU872" i="25"/>
  <c r="AV872" i="25"/>
  <c r="AW872" i="25"/>
  <c r="AF873" i="25"/>
  <c r="AG873" i="25"/>
  <c r="AJ873" i="25"/>
  <c r="AK873" i="25"/>
  <c r="AL873" i="25"/>
  <c r="AM873" i="25"/>
  <c r="AN873" i="25"/>
  <c r="AO873" i="25"/>
  <c r="AP873" i="25"/>
  <c r="AQ873" i="25"/>
  <c r="AT873" i="25"/>
  <c r="AU873" i="25"/>
  <c r="AV873" i="25"/>
  <c r="AW873" i="25"/>
  <c r="AF874" i="25"/>
  <c r="AG874" i="25"/>
  <c r="AJ874" i="25"/>
  <c r="AK874" i="25"/>
  <c r="AL874" i="25"/>
  <c r="AM874" i="25"/>
  <c r="AN874" i="25"/>
  <c r="AO874" i="25"/>
  <c r="AP874" i="25"/>
  <c r="AQ874" i="25"/>
  <c r="AT874" i="25"/>
  <c r="AU874" i="25"/>
  <c r="AV874" i="25"/>
  <c r="AW874" i="25"/>
  <c r="AF875" i="25"/>
  <c r="AG875" i="25"/>
  <c r="AJ875" i="25"/>
  <c r="AK875" i="25"/>
  <c r="AL875" i="25"/>
  <c r="AM875" i="25"/>
  <c r="AN875" i="25"/>
  <c r="AO875" i="25"/>
  <c r="AP875" i="25"/>
  <c r="AQ875" i="25"/>
  <c r="AT875" i="25"/>
  <c r="AU875" i="25"/>
  <c r="AV875" i="25"/>
  <c r="AW875" i="25"/>
  <c r="AF876" i="25"/>
  <c r="AG876" i="25"/>
  <c r="AJ876" i="25"/>
  <c r="AK876" i="25"/>
  <c r="AL876" i="25"/>
  <c r="AM876" i="25"/>
  <c r="AN876" i="25"/>
  <c r="AO876" i="25"/>
  <c r="AP876" i="25"/>
  <c r="AQ876" i="25"/>
  <c r="AT876" i="25"/>
  <c r="AU876" i="25"/>
  <c r="AV876" i="25"/>
  <c r="AW876" i="25"/>
  <c r="AF877" i="25"/>
  <c r="AG877" i="25"/>
  <c r="AJ877" i="25"/>
  <c r="AK877" i="25"/>
  <c r="AL877" i="25"/>
  <c r="AM877" i="25"/>
  <c r="AN877" i="25"/>
  <c r="AO877" i="25"/>
  <c r="AP877" i="25"/>
  <c r="AQ877" i="25"/>
  <c r="AT877" i="25"/>
  <c r="AU877" i="25"/>
  <c r="AV877" i="25"/>
  <c r="AW877" i="25"/>
  <c r="AF878" i="25"/>
  <c r="AG878" i="25"/>
  <c r="AJ878" i="25"/>
  <c r="AK878" i="25"/>
  <c r="AL878" i="25"/>
  <c r="AM878" i="25"/>
  <c r="AN878" i="25"/>
  <c r="AO878" i="25"/>
  <c r="AP878" i="25"/>
  <c r="AQ878" i="25"/>
  <c r="AT878" i="25"/>
  <c r="AU878" i="25"/>
  <c r="AV878" i="25"/>
  <c r="AW878" i="25"/>
  <c r="AF879" i="25"/>
  <c r="AG879" i="25"/>
  <c r="AJ879" i="25"/>
  <c r="AK879" i="25"/>
  <c r="AL879" i="25"/>
  <c r="AM879" i="25"/>
  <c r="AN879" i="25"/>
  <c r="AO879" i="25"/>
  <c r="AP879" i="25"/>
  <c r="AQ879" i="25"/>
  <c r="AT879" i="25"/>
  <c r="AU879" i="25"/>
  <c r="AV879" i="25"/>
  <c r="AW879" i="25"/>
  <c r="AF880" i="25"/>
  <c r="AG880" i="25"/>
  <c r="AJ880" i="25"/>
  <c r="AK880" i="25"/>
  <c r="AL880" i="25"/>
  <c r="AM880" i="25"/>
  <c r="AN880" i="25"/>
  <c r="AO880" i="25"/>
  <c r="AP880" i="25"/>
  <c r="AQ880" i="25"/>
  <c r="AT880" i="25"/>
  <c r="AU880" i="25"/>
  <c r="AV880" i="25"/>
  <c r="AW880" i="25"/>
  <c r="AF881" i="25"/>
  <c r="AG881" i="25"/>
  <c r="AJ881" i="25"/>
  <c r="AK881" i="25"/>
  <c r="AL881" i="25"/>
  <c r="AM881" i="25"/>
  <c r="AN881" i="25"/>
  <c r="AO881" i="25"/>
  <c r="AP881" i="25"/>
  <c r="AQ881" i="25"/>
  <c r="AT881" i="25"/>
  <c r="AU881" i="25"/>
  <c r="AV881" i="25"/>
  <c r="AW881" i="25"/>
  <c r="AF882" i="25"/>
  <c r="AG882" i="25"/>
  <c r="AJ882" i="25"/>
  <c r="AK882" i="25"/>
  <c r="AL882" i="25"/>
  <c r="AM882" i="25"/>
  <c r="AN882" i="25"/>
  <c r="AO882" i="25"/>
  <c r="AP882" i="25"/>
  <c r="AQ882" i="25"/>
  <c r="AT882" i="25"/>
  <c r="AU882" i="25"/>
  <c r="AV882" i="25"/>
  <c r="AW882" i="25"/>
  <c r="AF883" i="25"/>
  <c r="AG883" i="25"/>
  <c r="AJ883" i="25"/>
  <c r="AK883" i="25"/>
  <c r="AL883" i="25"/>
  <c r="AM883" i="25"/>
  <c r="AN883" i="25"/>
  <c r="AO883" i="25"/>
  <c r="AP883" i="25"/>
  <c r="AQ883" i="25"/>
  <c r="AT883" i="25"/>
  <c r="AU883" i="25"/>
  <c r="AV883" i="25"/>
  <c r="AW883" i="25"/>
  <c r="AF884" i="25"/>
  <c r="AG884" i="25"/>
  <c r="AJ884" i="25"/>
  <c r="AR884" i="25" s="1"/>
  <c r="AS884" i="25" s="1"/>
  <c r="AK884" i="25"/>
  <c r="AL884" i="25"/>
  <c r="AM884" i="25"/>
  <c r="AN884" i="25"/>
  <c r="AO884" i="25"/>
  <c r="AP884" i="25"/>
  <c r="AQ884" i="25"/>
  <c r="AT884" i="25"/>
  <c r="AU884" i="25"/>
  <c r="AV884" i="25"/>
  <c r="AW884" i="25"/>
  <c r="AF885" i="25"/>
  <c r="AG885" i="25"/>
  <c r="AJ885" i="25"/>
  <c r="AR885" i="25" s="1"/>
  <c r="AS885" i="25" s="1"/>
  <c r="AK885" i="25"/>
  <c r="AL885" i="25"/>
  <c r="AM885" i="25"/>
  <c r="AN885" i="25"/>
  <c r="AO885" i="25"/>
  <c r="AP885" i="25"/>
  <c r="AQ885" i="25"/>
  <c r="AT885" i="25"/>
  <c r="AU885" i="25"/>
  <c r="AV885" i="25"/>
  <c r="AW885" i="25"/>
  <c r="AF886" i="25"/>
  <c r="AG886" i="25"/>
  <c r="AJ886" i="25"/>
  <c r="AK886" i="25"/>
  <c r="AL886" i="25"/>
  <c r="AR886" i="25" s="1"/>
  <c r="AS886" i="25" s="1"/>
  <c r="AM886" i="25"/>
  <c r="AN886" i="25"/>
  <c r="AO886" i="25"/>
  <c r="AP886" i="25"/>
  <c r="AQ886" i="25"/>
  <c r="AT886" i="25"/>
  <c r="AU886" i="25"/>
  <c r="AV886" i="25"/>
  <c r="AW886" i="25"/>
  <c r="AF887" i="25"/>
  <c r="AG887" i="25"/>
  <c r="AJ887" i="25"/>
  <c r="AK887" i="25"/>
  <c r="AL887" i="25"/>
  <c r="AM887" i="25"/>
  <c r="AN887" i="25"/>
  <c r="AO887" i="25"/>
  <c r="AP887" i="25"/>
  <c r="AQ887" i="25"/>
  <c r="AT887" i="25"/>
  <c r="AU887" i="25"/>
  <c r="AV887" i="25"/>
  <c r="AW887" i="25"/>
  <c r="AF888" i="25"/>
  <c r="AG888" i="25"/>
  <c r="AJ888" i="25"/>
  <c r="AK888" i="25"/>
  <c r="AL888" i="25"/>
  <c r="AM888" i="25"/>
  <c r="AN888" i="25"/>
  <c r="AO888" i="25"/>
  <c r="AP888" i="25"/>
  <c r="AQ888" i="25"/>
  <c r="AT888" i="25"/>
  <c r="AU888" i="25"/>
  <c r="AV888" i="25"/>
  <c r="AW888" i="25"/>
  <c r="AF889" i="25"/>
  <c r="AG889" i="25"/>
  <c r="AJ889" i="25"/>
  <c r="AK889" i="25"/>
  <c r="AL889" i="25"/>
  <c r="AM889" i="25"/>
  <c r="AN889" i="25"/>
  <c r="AO889" i="25"/>
  <c r="AP889" i="25"/>
  <c r="AQ889" i="25"/>
  <c r="AT889" i="25"/>
  <c r="AU889" i="25"/>
  <c r="AV889" i="25"/>
  <c r="AW889" i="25"/>
  <c r="AF890" i="25"/>
  <c r="AG890" i="25"/>
  <c r="AJ890" i="25"/>
  <c r="AK890" i="25"/>
  <c r="AL890" i="25"/>
  <c r="AM890" i="25"/>
  <c r="AN890" i="25"/>
  <c r="AO890" i="25"/>
  <c r="AP890" i="25"/>
  <c r="AQ890" i="25"/>
  <c r="AT890" i="25"/>
  <c r="AU890" i="25"/>
  <c r="AV890" i="25"/>
  <c r="AW890" i="25"/>
  <c r="AF891" i="25"/>
  <c r="AG891" i="25"/>
  <c r="AJ891" i="25"/>
  <c r="AK891" i="25"/>
  <c r="AL891" i="25"/>
  <c r="AM891" i="25"/>
  <c r="AN891" i="25"/>
  <c r="AO891" i="25"/>
  <c r="AP891" i="25"/>
  <c r="AQ891" i="25"/>
  <c r="AT891" i="25"/>
  <c r="AU891" i="25"/>
  <c r="AV891" i="25"/>
  <c r="AW891" i="25"/>
  <c r="AF892" i="25"/>
  <c r="AG892" i="25"/>
  <c r="AJ892" i="25"/>
  <c r="AK892" i="25"/>
  <c r="AL892" i="25"/>
  <c r="AM892" i="25"/>
  <c r="AN892" i="25"/>
  <c r="AO892" i="25"/>
  <c r="AP892" i="25"/>
  <c r="AQ892" i="25"/>
  <c r="AT892" i="25"/>
  <c r="AU892" i="25"/>
  <c r="AV892" i="25"/>
  <c r="AW892" i="25"/>
  <c r="AF893" i="25"/>
  <c r="AG893" i="25"/>
  <c r="AJ893" i="25"/>
  <c r="AK893" i="25"/>
  <c r="AL893" i="25"/>
  <c r="AM893" i="25"/>
  <c r="AN893" i="25"/>
  <c r="AO893" i="25"/>
  <c r="AP893" i="25"/>
  <c r="AQ893" i="25"/>
  <c r="AT893" i="25"/>
  <c r="AU893" i="25"/>
  <c r="AV893" i="25"/>
  <c r="AW893" i="25"/>
  <c r="AF894" i="25"/>
  <c r="AG894" i="25"/>
  <c r="AJ894" i="25"/>
  <c r="AK894" i="25"/>
  <c r="AL894" i="25"/>
  <c r="AM894" i="25"/>
  <c r="AN894" i="25"/>
  <c r="AO894" i="25"/>
  <c r="AP894" i="25"/>
  <c r="AQ894" i="25"/>
  <c r="AT894" i="25"/>
  <c r="AU894" i="25"/>
  <c r="AV894" i="25"/>
  <c r="AW894" i="25"/>
  <c r="AF895" i="25"/>
  <c r="AG895" i="25"/>
  <c r="AJ895" i="25"/>
  <c r="AK895" i="25"/>
  <c r="AL895" i="25"/>
  <c r="AM895" i="25"/>
  <c r="AN895" i="25"/>
  <c r="AO895" i="25"/>
  <c r="AP895" i="25"/>
  <c r="AQ895" i="25"/>
  <c r="AT895" i="25"/>
  <c r="AU895" i="25"/>
  <c r="AV895" i="25"/>
  <c r="AW895" i="25"/>
  <c r="AF896" i="25"/>
  <c r="AG896" i="25"/>
  <c r="AJ896" i="25"/>
  <c r="AK896" i="25"/>
  <c r="AL896" i="25"/>
  <c r="AM896" i="25"/>
  <c r="AN896" i="25"/>
  <c r="AO896" i="25"/>
  <c r="AP896" i="25"/>
  <c r="AQ896" i="25"/>
  <c r="AT896" i="25"/>
  <c r="AU896" i="25"/>
  <c r="AV896" i="25"/>
  <c r="AW896" i="25"/>
  <c r="AF897" i="25"/>
  <c r="AG897" i="25"/>
  <c r="AJ897" i="25"/>
  <c r="AK897" i="25"/>
  <c r="AR897" i="25" s="1"/>
  <c r="AS897" i="25" s="1"/>
  <c r="AL897" i="25"/>
  <c r="AM897" i="25"/>
  <c r="AN897" i="25"/>
  <c r="AO897" i="25"/>
  <c r="AP897" i="25"/>
  <c r="AQ897" i="25"/>
  <c r="AT897" i="25"/>
  <c r="AU897" i="25"/>
  <c r="AV897" i="25"/>
  <c r="AW897" i="25"/>
  <c r="AF898" i="25"/>
  <c r="AG898" i="25"/>
  <c r="AJ898" i="25"/>
  <c r="AK898" i="25"/>
  <c r="AL898" i="25"/>
  <c r="AM898" i="25"/>
  <c r="AR898" i="25" s="1"/>
  <c r="AS898" i="25" s="1"/>
  <c r="AN898" i="25"/>
  <c r="AO898" i="25"/>
  <c r="AP898" i="25"/>
  <c r="AQ898" i="25"/>
  <c r="AT898" i="25"/>
  <c r="AU898" i="25"/>
  <c r="AV898" i="25"/>
  <c r="AW898" i="25"/>
  <c r="AF899" i="25"/>
  <c r="AG899" i="25"/>
  <c r="AJ899" i="25"/>
  <c r="AK899" i="25"/>
  <c r="AL899" i="25"/>
  <c r="AM899" i="25"/>
  <c r="AN899" i="25"/>
  <c r="AO899" i="25"/>
  <c r="AP899" i="25"/>
  <c r="AQ899" i="25"/>
  <c r="AT899" i="25"/>
  <c r="AU899" i="25"/>
  <c r="AV899" i="25"/>
  <c r="AW899" i="25"/>
  <c r="AF900" i="25"/>
  <c r="AG900" i="25"/>
  <c r="AJ900" i="25"/>
  <c r="AK900" i="25"/>
  <c r="AL900" i="25"/>
  <c r="AM900" i="25"/>
  <c r="AN900" i="25"/>
  <c r="AO900" i="25"/>
  <c r="AP900" i="25"/>
  <c r="AQ900" i="25"/>
  <c r="AT900" i="25"/>
  <c r="AU900" i="25"/>
  <c r="AV900" i="25"/>
  <c r="AW900" i="25"/>
  <c r="AF901" i="25"/>
  <c r="AG901" i="25"/>
  <c r="AJ901" i="25"/>
  <c r="AK901" i="25"/>
  <c r="AL901" i="25"/>
  <c r="AM901" i="25"/>
  <c r="AN901" i="25"/>
  <c r="AO901" i="25"/>
  <c r="AP901" i="25"/>
  <c r="AQ901" i="25"/>
  <c r="AT901" i="25"/>
  <c r="AU901" i="25"/>
  <c r="AV901" i="25"/>
  <c r="AW901" i="25"/>
  <c r="AF902" i="25"/>
  <c r="AG902" i="25"/>
  <c r="AJ902" i="25"/>
  <c r="AK902" i="25"/>
  <c r="AL902" i="25"/>
  <c r="AM902" i="25"/>
  <c r="AN902" i="25"/>
  <c r="AO902" i="25"/>
  <c r="AP902" i="25"/>
  <c r="AQ902" i="25"/>
  <c r="AT902" i="25"/>
  <c r="AU902" i="25"/>
  <c r="AV902" i="25"/>
  <c r="AW902" i="25"/>
  <c r="AF903" i="25"/>
  <c r="AG903" i="25"/>
  <c r="AJ903" i="25"/>
  <c r="AK903" i="25"/>
  <c r="AL903" i="25"/>
  <c r="AM903" i="25"/>
  <c r="AN903" i="25"/>
  <c r="AO903" i="25"/>
  <c r="AP903" i="25"/>
  <c r="AQ903" i="25"/>
  <c r="AT903" i="25"/>
  <c r="AU903" i="25"/>
  <c r="AV903" i="25"/>
  <c r="AW903" i="25"/>
  <c r="AF904" i="25"/>
  <c r="AG904" i="25"/>
  <c r="AJ904" i="25"/>
  <c r="AK904" i="25"/>
  <c r="AL904" i="25"/>
  <c r="AM904" i="25"/>
  <c r="AN904" i="25"/>
  <c r="AO904" i="25"/>
  <c r="AP904" i="25"/>
  <c r="AQ904" i="25"/>
  <c r="AT904" i="25"/>
  <c r="AU904" i="25"/>
  <c r="AV904" i="25"/>
  <c r="AW904" i="25"/>
  <c r="AF905" i="25"/>
  <c r="AG905" i="25"/>
  <c r="AJ905" i="25"/>
  <c r="AK905" i="25"/>
  <c r="AL905" i="25"/>
  <c r="AM905" i="25"/>
  <c r="AN905" i="25"/>
  <c r="AO905" i="25"/>
  <c r="AP905" i="25"/>
  <c r="AQ905" i="25"/>
  <c r="AT905" i="25"/>
  <c r="AU905" i="25"/>
  <c r="AV905" i="25"/>
  <c r="AW905" i="25"/>
  <c r="AF906" i="25"/>
  <c r="AG906" i="25"/>
  <c r="AJ906" i="25"/>
  <c r="AK906" i="25"/>
  <c r="AL906" i="25"/>
  <c r="AM906" i="25"/>
  <c r="AR906" i="25" s="1"/>
  <c r="AS906" i="25" s="1"/>
  <c r="AN906" i="25"/>
  <c r="AO906" i="25"/>
  <c r="AP906" i="25"/>
  <c r="AQ906" i="25"/>
  <c r="AT906" i="25"/>
  <c r="AU906" i="25"/>
  <c r="AV906" i="25"/>
  <c r="AW906" i="25"/>
  <c r="AF907" i="25"/>
  <c r="AG907" i="25"/>
  <c r="AJ907" i="25"/>
  <c r="AK907" i="25"/>
  <c r="AR907" i="25" s="1"/>
  <c r="AS907" i="25" s="1"/>
  <c r="AL907" i="25"/>
  <c r="AM907" i="25"/>
  <c r="AN907" i="25"/>
  <c r="AO907" i="25"/>
  <c r="AP907" i="25"/>
  <c r="AQ907" i="25"/>
  <c r="AT907" i="25"/>
  <c r="AU907" i="25"/>
  <c r="AV907" i="25"/>
  <c r="AW907" i="25"/>
  <c r="AF908" i="25"/>
  <c r="AG908" i="25"/>
  <c r="AJ908" i="25"/>
  <c r="AK908" i="25"/>
  <c r="AL908" i="25"/>
  <c r="AM908" i="25"/>
  <c r="AR908" i="25" s="1"/>
  <c r="AS908" i="25" s="1"/>
  <c r="AN908" i="25"/>
  <c r="AO908" i="25"/>
  <c r="AP908" i="25"/>
  <c r="AQ908" i="25"/>
  <c r="AT908" i="25"/>
  <c r="AU908" i="25"/>
  <c r="AV908" i="25"/>
  <c r="AW908" i="25"/>
  <c r="AF909" i="25"/>
  <c r="AG909" i="25"/>
  <c r="AJ909" i="25"/>
  <c r="AK909" i="25"/>
  <c r="AL909" i="25"/>
  <c r="AM909" i="25"/>
  <c r="AN909" i="25"/>
  <c r="AO909" i="25"/>
  <c r="AP909" i="25"/>
  <c r="AQ909" i="25"/>
  <c r="AT909" i="25"/>
  <c r="AU909" i="25"/>
  <c r="AV909" i="25"/>
  <c r="AW909" i="25"/>
  <c r="AF910" i="25"/>
  <c r="AG910" i="25"/>
  <c r="AJ910" i="25"/>
  <c r="AK910" i="25"/>
  <c r="AL910" i="25"/>
  <c r="AM910" i="25"/>
  <c r="AR910" i="25" s="1"/>
  <c r="AS910" i="25" s="1"/>
  <c r="AN910" i="25"/>
  <c r="AO910" i="25"/>
  <c r="AP910" i="25"/>
  <c r="AQ910" i="25"/>
  <c r="AT910" i="25"/>
  <c r="AU910" i="25"/>
  <c r="AV910" i="25"/>
  <c r="AW910" i="25"/>
  <c r="AF911" i="25"/>
  <c r="AG911" i="25"/>
  <c r="AJ911" i="25"/>
  <c r="AK911" i="25"/>
  <c r="AL911" i="25"/>
  <c r="AM911" i="25"/>
  <c r="AN911" i="25"/>
  <c r="AO911" i="25"/>
  <c r="AP911" i="25"/>
  <c r="AQ911" i="25"/>
  <c r="AT911" i="25"/>
  <c r="AU911" i="25"/>
  <c r="AV911" i="25"/>
  <c r="AW911" i="25"/>
  <c r="AF912" i="25"/>
  <c r="AG912" i="25"/>
  <c r="AJ912" i="25"/>
  <c r="AK912" i="25"/>
  <c r="AL912" i="25"/>
  <c r="AM912" i="25"/>
  <c r="AN912" i="25"/>
  <c r="AO912" i="25"/>
  <c r="AP912" i="25"/>
  <c r="AQ912" i="25"/>
  <c r="AT912" i="25"/>
  <c r="AU912" i="25"/>
  <c r="AV912" i="25"/>
  <c r="AW912" i="25"/>
  <c r="AF913" i="25"/>
  <c r="AG913" i="25"/>
  <c r="AJ913" i="25"/>
  <c r="AK913" i="25"/>
  <c r="AL913" i="25"/>
  <c r="AM913" i="25"/>
  <c r="AN913" i="25"/>
  <c r="AO913" i="25"/>
  <c r="AP913" i="25"/>
  <c r="AQ913" i="25"/>
  <c r="AT913" i="25"/>
  <c r="AU913" i="25"/>
  <c r="AV913" i="25"/>
  <c r="AW913" i="25"/>
  <c r="AF914" i="25"/>
  <c r="AG914" i="25"/>
  <c r="AJ914" i="25"/>
  <c r="AK914" i="25"/>
  <c r="AL914" i="25"/>
  <c r="AM914" i="25"/>
  <c r="AN914" i="25"/>
  <c r="AO914" i="25"/>
  <c r="AP914" i="25"/>
  <c r="AQ914" i="25"/>
  <c r="AT914" i="25"/>
  <c r="AU914" i="25"/>
  <c r="AV914" i="25"/>
  <c r="AW914" i="25"/>
  <c r="AF915" i="25"/>
  <c r="AG915" i="25"/>
  <c r="AJ915" i="25"/>
  <c r="AK915" i="25"/>
  <c r="AL915" i="25"/>
  <c r="AM915" i="25"/>
  <c r="AN915" i="25"/>
  <c r="AO915" i="25"/>
  <c r="AP915" i="25"/>
  <c r="AQ915" i="25"/>
  <c r="AT915" i="25"/>
  <c r="AU915" i="25"/>
  <c r="AV915" i="25"/>
  <c r="AW915" i="25"/>
  <c r="AF916" i="25"/>
  <c r="AG916" i="25"/>
  <c r="AJ916" i="25"/>
  <c r="AK916" i="25"/>
  <c r="AL916" i="25"/>
  <c r="AM916" i="25"/>
  <c r="AN916" i="25"/>
  <c r="AO916" i="25"/>
  <c r="AP916" i="25"/>
  <c r="AQ916" i="25"/>
  <c r="AT916" i="25"/>
  <c r="AU916" i="25"/>
  <c r="AV916" i="25"/>
  <c r="AW916" i="25"/>
  <c r="AF917" i="25"/>
  <c r="AG917" i="25"/>
  <c r="AJ917" i="25"/>
  <c r="AK917" i="25"/>
  <c r="AL917" i="25"/>
  <c r="AM917" i="25"/>
  <c r="AN917" i="25"/>
  <c r="AO917" i="25"/>
  <c r="AP917" i="25"/>
  <c r="AQ917" i="25"/>
  <c r="AT917" i="25"/>
  <c r="AU917" i="25"/>
  <c r="AV917" i="25"/>
  <c r="AW917" i="25"/>
  <c r="AF918" i="25"/>
  <c r="AG918" i="25"/>
  <c r="AJ918" i="25"/>
  <c r="AK918" i="25"/>
  <c r="AL918" i="25"/>
  <c r="AM918" i="25"/>
  <c r="AN918" i="25"/>
  <c r="AO918" i="25"/>
  <c r="AP918" i="25"/>
  <c r="AQ918" i="25"/>
  <c r="AT918" i="25"/>
  <c r="AU918" i="25"/>
  <c r="AV918" i="25"/>
  <c r="AW918" i="25"/>
  <c r="AF919" i="25"/>
  <c r="AG919" i="25"/>
  <c r="AJ919" i="25"/>
  <c r="AK919" i="25"/>
  <c r="AL919" i="25"/>
  <c r="AM919" i="25"/>
  <c r="AN919" i="25"/>
  <c r="AO919" i="25"/>
  <c r="AP919" i="25"/>
  <c r="AQ919" i="25"/>
  <c r="AT919" i="25"/>
  <c r="AU919" i="25"/>
  <c r="AV919" i="25"/>
  <c r="AW919" i="25"/>
  <c r="AF920" i="25"/>
  <c r="AG920" i="25"/>
  <c r="AJ920" i="25"/>
  <c r="AK920" i="25"/>
  <c r="AL920" i="25"/>
  <c r="AM920" i="25"/>
  <c r="AN920" i="25"/>
  <c r="AO920" i="25"/>
  <c r="AP920" i="25"/>
  <c r="AQ920" i="25"/>
  <c r="AT920" i="25"/>
  <c r="AU920" i="25"/>
  <c r="AV920" i="25"/>
  <c r="AW920" i="25"/>
  <c r="AF921" i="25"/>
  <c r="AG921" i="25"/>
  <c r="AJ921" i="25"/>
  <c r="AK921" i="25"/>
  <c r="AL921" i="25"/>
  <c r="AM921" i="25"/>
  <c r="AN921" i="25"/>
  <c r="AO921" i="25"/>
  <c r="AP921" i="25"/>
  <c r="AQ921" i="25"/>
  <c r="AT921" i="25"/>
  <c r="AU921" i="25"/>
  <c r="AV921" i="25"/>
  <c r="AW921" i="25"/>
  <c r="AF922" i="25"/>
  <c r="AG922" i="25"/>
  <c r="AJ922" i="25"/>
  <c r="AK922" i="25"/>
  <c r="AL922" i="25"/>
  <c r="AM922" i="25"/>
  <c r="AR922" i="25" s="1"/>
  <c r="AS922" i="25" s="1"/>
  <c r="AN922" i="25"/>
  <c r="AO922" i="25"/>
  <c r="AP922" i="25"/>
  <c r="AQ922" i="25"/>
  <c r="AT922" i="25"/>
  <c r="AU922" i="25"/>
  <c r="AV922" i="25"/>
  <c r="AW922" i="25"/>
  <c r="AF923" i="25"/>
  <c r="AG923" i="25"/>
  <c r="AJ923" i="25"/>
  <c r="AK923" i="25"/>
  <c r="AR923" i="25" s="1"/>
  <c r="AS923" i="25" s="1"/>
  <c r="AL923" i="25"/>
  <c r="AM923" i="25"/>
  <c r="AN923" i="25"/>
  <c r="AO923" i="25"/>
  <c r="AP923" i="25"/>
  <c r="AQ923" i="25"/>
  <c r="AT923" i="25"/>
  <c r="AU923" i="25"/>
  <c r="AV923" i="25"/>
  <c r="AW923" i="25"/>
  <c r="AF924" i="25"/>
  <c r="AG924" i="25"/>
  <c r="AJ924" i="25"/>
  <c r="AK924" i="25"/>
  <c r="AL924" i="25"/>
  <c r="AM924" i="25"/>
  <c r="AR924" i="25" s="1"/>
  <c r="AS924" i="25" s="1"/>
  <c r="AN924" i="25"/>
  <c r="AO924" i="25"/>
  <c r="AP924" i="25"/>
  <c r="AQ924" i="25"/>
  <c r="AT924" i="25"/>
  <c r="AU924" i="25"/>
  <c r="AV924" i="25"/>
  <c r="AW924" i="25"/>
  <c r="AF925" i="25"/>
  <c r="AG925" i="25"/>
  <c r="AJ925" i="25"/>
  <c r="AK925" i="25"/>
  <c r="AL925" i="25"/>
  <c r="AM925" i="25"/>
  <c r="AN925" i="25"/>
  <c r="AO925" i="25"/>
  <c r="AP925" i="25"/>
  <c r="AQ925" i="25"/>
  <c r="AT925" i="25"/>
  <c r="AU925" i="25"/>
  <c r="AV925" i="25"/>
  <c r="AW925" i="25"/>
  <c r="AF926" i="25"/>
  <c r="AG926" i="25"/>
  <c r="AJ926" i="25"/>
  <c r="AK926" i="25"/>
  <c r="AL926" i="25"/>
  <c r="AM926" i="25"/>
  <c r="AN926" i="25"/>
  <c r="AO926" i="25"/>
  <c r="AP926" i="25"/>
  <c r="AQ926" i="25"/>
  <c r="AT926" i="25"/>
  <c r="AU926" i="25"/>
  <c r="AV926" i="25"/>
  <c r="AW926" i="25"/>
  <c r="AF927" i="25"/>
  <c r="AG927" i="25"/>
  <c r="AJ927" i="25"/>
  <c r="AK927" i="25"/>
  <c r="AL927" i="25"/>
  <c r="AM927" i="25"/>
  <c r="AN927" i="25"/>
  <c r="AO927" i="25"/>
  <c r="AP927" i="25"/>
  <c r="AQ927" i="25"/>
  <c r="AT927" i="25"/>
  <c r="AU927" i="25"/>
  <c r="AV927" i="25"/>
  <c r="AW927" i="25"/>
  <c r="AF928" i="25"/>
  <c r="AG928" i="25"/>
  <c r="AJ928" i="25"/>
  <c r="AK928" i="25"/>
  <c r="AL928" i="25"/>
  <c r="AM928" i="25"/>
  <c r="AN928" i="25"/>
  <c r="AO928" i="25"/>
  <c r="AP928" i="25"/>
  <c r="AQ928" i="25"/>
  <c r="AT928" i="25"/>
  <c r="AU928" i="25"/>
  <c r="AV928" i="25"/>
  <c r="AW928" i="25"/>
  <c r="AF929" i="25"/>
  <c r="AG929" i="25"/>
  <c r="AJ929" i="25"/>
  <c r="AK929" i="25"/>
  <c r="AL929" i="25"/>
  <c r="AM929" i="25"/>
  <c r="AN929" i="25"/>
  <c r="AO929" i="25"/>
  <c r="AP929" i="25"/>
  <c r="AQ929" i="25"/>
  <c r="AT929" i="25"/>
  <c r="AU929" i="25"/>
  <c r="AV929" i="25"/>
  <c r="AW929" i="25"/>
  <c r="AF930" i="25"/>
  <c r="AG930" i="25"/>
  <c r="AJ930" i="25"/>
  <c r="AK930" i="25"/>
  <c r="AL930" i="25"/>
  <c r="AM930" i="25"/>
  <c r="AN930" i="25"/>
  <c r="AO930" i="25"/>
  <c r="AP930" i="25"/>
  <c r="AQ930" i="25"/>
  <c r="AT930" i="25"/>
  <c r="AU930" i="25"/>
  <c r="AV930" i="25"/>
  <c r="AW930" i="25"/>
  <c r="AF931" i="25"/>
  <c r="AG931" i="25"/>
  <c r="AJ931" i="25"/>
  <c r="AK931" i="25"/>
  <c r="AL931" i="25"/>
  <c r="AM931" i="25"/>
  <c r="AN931" i="25"/>
  <c r="AO931" i="25"/>
  <c r="AP931" i="25"/>
  <c r="AQ931" i="25"/>
  <c r="AT931" i="25"/>
  <c r="AU931" i="25"/>
  <c r="AV931" i="25"/>
  <c r="AW931" i="25"/>
  <c r="AF932" i="25"/>
  <c r="AG932" i="25"/>
  <c r="AJ932" i="25"/>
  <c r="AK932" i="25"/>
  <c r="AL932" i="25"/>
  <c r="AM932" i="25"/>
  <c r="AN932" i="25"/>
  <c r="AO932" i="25"/>
  <c r="AP932" i="25"/>
  <c r="AQ932" i="25"/>
  <c r="AT932" i="25"/>
  <c r="AU932" i="25"/>
  <c r="AV932" i="25"/>
  <c r="AW932" i="25"/>
  <c r="AF933" i="25"/>
  <c r="AG933" i="25"/>
  <c r="AJ933" i="25"/>
  <c r="AK933" i="25"/>
  <c r="AL933" i="25"/>
  <c r="AM933" i="25"/>
  <c r="AN933" i="25"/>
  <c r="AO933" i="25"/>
  <c r="AP933" i="25"/>
  <c r="AQ933" i="25"/>
  <c r="AT933" i="25"/>
  <c r="AU933" i="25"/>
  <c r="AV933" i="25"/>
  <c r="AW933" i="25"/>
  <c r="AF934" i="25"/>
  <c r="AG934" i="25"/>
  <c r="AJ934" i="25"/>
  <c r="AK934" i="25"/>
  <c r="AL934" i="25"/>
  <c r="AM934" i="25"/>
  <c r="AN934" i="25"/>
  <c r="AO934" i="25"/>
  <c r="AP934" i="25"/>
  <c r="AQ934" i="25"/>
  <c r="AT934" i="25"/>
  <c r="AU934" i="25"/>
  <c r="AV934" i="25"/>
  <c r="AW934" i="25"/>
  <c r="AF935" i="25"/>
  <c r="AG935" i="25"/>
  <c r="AJ935" i="25"/>
  <c r="AK935" i="25"/>
  <c r="AL935" i="25"/>
  <c r="AM935" i="25"/>
  <c r="AN935" i="25"/>
  <c r="AO935" i="25"/>
  <c r="AP935" i="25"/>
  <c r="AQ935" i="25"/>
  <c r="AT935" i="25"/>
  <c r="AU935" i="25"/>
  <c r="AV935" i="25"/>
  <c r="AW935" i="25"/>
  <c r="AF936" i="25"/>
  <c r="AG936" i="25"/>
  <c r="AJ936" i="25"/>
  <c r="AK936" i="25"/>
  <c r="AL936" i="25"/>
  <c r="AM936" i="25"/>
  <c r="AN936" i="25"/>
  <c r="AO936" i="25"/>
  <c r="AP936" i="25"/>
  <c r="AQ936" i="25"/>
  <c r="AT936" i="25"/>
  <c r="AU936" i="25"/>
  <c r="AV936" i="25"/>
  <c r="AW936" i="25"/>
  <c r="AF937" i="25"/>
  <c r="AG937" i="25"/>
  <c r="AJ937" i="25"/>
  <c r="AK937" i="25"/>
  <c r="AR937" i="25" s="1"/>
  <c r="AS937" i="25" s="1"/>
  <c r="AL937" i="25"/>
  <c r="AM937" i="25"/>
  <c r="AN937" i="25"/>
  <c r="AO937" i="25"/>
  <c r="AP937" i="25"/>
  <c r="AQ937" i="25"/>
  <c r="AT937" i="25"/>
  <c r="AU937" i="25"/>
  <c r="AV937" i="25"/>
  <c r="AW937" i="25"/>
  <c r="AF938" i="25"/>
  <c r="AG938" i="25"/>
  <c r="AJ938" i="25"/>
  <c r="AK938" i="25"/>
  <c r="AL938" i="25"/>
  <c r="AM938" i="25"/>
  <c r="AN938" i="25"/>
  <c r="AO938" i="25"/>
  <c r="AP938" i="25"/>
  <c r="AQ938" i="25"/>
  <c r="AT938" i="25"/>
  <c r="AU938" i="25"/>
  <c r="AV938" i="25"/>
  <c r="AW938" i="25"/>
  <c r="AF939" i="25"/>
  <c r="AG939" i="25"/>
  <c r="AJ939" i="25"/>
  <c r="AK939" i="25"/>
  <c r="AL939" i="25"/>
  <c r="AM939" i="25"/>
  <c r="AN939" i="25"/>
  <c r="AO939" i="25"/>
  <c r="AP939" i="25"/>
  <c r="AQ939" i="25"/>
  <c r="AT939" i="25"/>
  <c r="AU939" i="25"/>
  <c r="AV939" i="25"/>
  <c r="AW939" i="25"/>
  <c r="AF940" i="25"/>
  <c r="AG940" i="25"/>
  <c r="AJ940" i="25"/>
  <c r="AK940" i="25"/>
  <c r="AL940" i="25"/>
  <c r="AM940" i="25"/>
  <c r="AN940" i="25"/>
  <c r="AO940" i="25"/>
  <c r="AP940" i="25"/>
  <c r="AQ940" i="25"/>
  <c r="AT940" i="25"/>
  <c r="AU940" i="25"/>
  <c r="AV940" i="25"/>
  <c r="AW940" i="25"/>
  <c r="AF941" i="25"/>
  <c r="AG941" i="25"/>
  <c r="AJ941" i="25"/>
  <c r="AK941" i="25"/>
  <c r="AL941" i="25"/>
  <c r="AM941" i="25"/>
  <c r="AN941" i="25"/>
  <c r="AO941" i="25"/>
  <c r="AP941" i="25"/>
  <c r="AQ941" i="25"/>
  <c r="AT941" i="25"/>
  <c r="AU941" i="25"/>
  <c r="AV941" i="25"/>
  <c r="AW941" i="25"/>
  <c r="AF942" i="25"/>
  <c r="AG942" i="25"/>
  <c r="AJ942" i="25"/>
  <c r="AK942" i="25"/>
  <c r="AL942" i="25"/>
  <c r="AM942" i="25"/>
  <c r="AR942" i="25" s="1"/>
  <c r="AS942" i="25" s="1"/>
  <c r="AN942" i="25"/>
  <c r="AO942" i="25"/>
  <c r="AP942" i="25"/>
  <c r="AQ942" i="25"/>
  <c r="AT942" i="25"/>
  <c r="AU942" i="25"/>
  <c r="AV942" i="25"/>
  <c r="AW942" i="25"/>
  <c r="AF943" i="25"/>
  <c r="AG943" i="25"/>
  <c r="AJ943" i="25"/>
  <c r="AK943" i="25"/>
  <c r="AL943" i="25"/>
  <c r="AM943" i="25"/>
  <c r="AN943" i="25"/>
  <c r="AO943" i="25"/>
  <c r="AP943" i="25"/>
  <c r="AQ943" i="25"/>
  <c r="AT943" i="25"/>
  <c r="AU943" i="25"/>
  <c r="AV943" i="25"/>
  <c r="AW943" i="25"/>
  <c r="AF944" i="25"/>
  <c r="AG944" i="25"/>
  <c r="AJ944" i="25"/>
  <c r="AK944" i="25"/>
  <c r="AL944" i="25"/>
  <c r="AM944" i="25"/>
  <c r="AN944" i="25"/>
  <c r="AO944" i="25"/>
  <c r="AP944" i="25"/>
  <c r="AQ944" i="25"/>
  <c r="AT944" i="25"/>
  <c r="AU944" i="25"/>
  <c r="AV944" i="25"/>
  <c r="AW944" i="25"/>
  <c r="AF945" i="25"/>
  <c r="AG945" i="25"/>
  <c r="AJ945" i="25"/>
  <c r="AK945" i="25"/>
  <c r="AL945" i="25"/>
  <c r="AM945" i="25"/>
  <c r="AN945" i="25"/>
  <c r="AO945" i="25"/>
  <c r="AP945" i="25"/>
  <c r="AQ945" i="25"/>
  <c r="AT945" i="25"/>
  <c r="AU945" i="25"/>
  <c r="AV945" i="25"/>
  <c r="AW945" i="25"/>
  <c r="AF946" i="25"/>
  <c r="AG946" i="25"/>
  <c r="AJ946" i="25"/>
  <c r="AK946" i="25"/>
  <c r="AL946" i="25"/>
  <c r="AM946" i="25"/>
  <c r="AN946" i="25"/>
  <c r="AO946" i="25"/>
  <c r="AP946" i="25"/>
  <c r="AQ946" i="25"/>
  <c r="AT946" i="25"/>
  <c r="AU946" i="25"/>
  <c r="AV946" i="25"/>
  <c r="AW946" i="25"/>
  <c r="AF947" i="25"/>
  <c r="AG947" i="25"/>
  <c r="AJ947" i="25"/>
  <c r="AK947" i="25"/>
  <c r="AL947" i="25"/>
  <c r="AM947" i="25"/>
  <c r="AN947" i="25"/>
  <c r="AO947" i="25"/>
  <c r="AP947" i="25"/>
  <c r="AQ947" i="25"/>
  <c r="AT947" i="25"/>
  <c r="AU947" i="25"/>
  <c r="AV947" i="25"/>
  <c r="AW947" i="25"/>
  <c r="AF948" i="25"/>
  <c r="AG948" i="25"/>
  <c r="AJ948" i="25"/>
  <c r="AK948" i="25"/>
  <c r="AL948" i="25"/>
  <c r="AM948" i="25"/>
  <c r="AN948" i="25"/>
  <c r="AO948" i="25"/>
  <c r="AP948" i="25"/>
  <c r="AQ948" i="25"/>
  <c r="AT948" i="25"/>
  <c r="AU948" i="25"/>
  <c r="AV948" i="25"/>
  <c r="AW948" i="25"/>
  <c r="AF949" i="25"/>
  <c r="AG949" i="25"/>
  <c r="AJ949" i="25"/>
  <c r="AK949" i="25"/>
  <c r="AL949" i="25"/>
  <c r="AM949" i="25"/>
  <c r="AN949" i="25"/>
  <c r="AO949" i="25"/>
  <c r="AP949" i="25"/>
  <c r="AQ949" i="25"/>
  <c r="AT949" i="25"/>
  <c r="AU949" i="25"/>
  <c r="AV949" i="25"/>
  <c r="AW949" i="25"/>
  <c r="AF950" i="25"/>
  <c r="AG950" i="25"/>
  <c r="AJ950" i="25"/>
  <c r="AK950" i="25"/>
  <c r="AL950" i="25"/>
  <c r="AM950" i="25"/>
  <c r="AN950" i="25"/>
  <c r="AO950" i="25"/>
  <c r="AP950" i="25"/>
  <c r="AQ950" i="25"/>
  <c r="AT950" i="25"/>
  <c r="AU950" i="25"/>
  <c r="AV950" i="25"/>
  <c r="AW950" i="25"/>
  <c r="AF951" i="25"/>
  <c r="AG951" i="25"/>
  <c r="AJ951" i="25"/>
  <c r="AK951" i="25"/>
  <c r="AL951" i="25"/>
  <c r="AM951" i="25"/>
  <c r="AN951" i="25"/>
  <c r="AO951" i="25"/>
  <c r="AP951" i="25"/>
  <c r="AQ951" i="25"/>
  <c r="AT951" i="25"/>
  <c r="AU951" i="25"/>
  <c r="AV951" i="25"/>
  <c r="AW951" i="25"/>
  <c r="AF952" i="25"/>
  <c r="AG952" i="25"/>
  <c r="AJ952" i="25"/>
  <c r="AK952" i="25"/>
  <c r="AL952" i="25"/>
  <c r="AM952" i="25"/>
  <c r="AN952" i="25"/>
  <c r="AO952" i="25"/>
  <c r="AP952" i="25"/>
  <c r="AQ952" i="25"/>
  <c r="AT952" i="25"/>
  <c r="AU952" i="25"/>
  <c r="AV952" i="25"/>
  <c r="AW952" i="25"/>
  <c r="AF953" i="25"/>
  <c r="AG953" i="25"/>
  <c r="AJ953" i="25"/>
  <c r="AK953" i="25"/>
  <c r="AL953" i="25"/>
  <c r="AM953" i="25"/>
  <c r="AN953" i="25"/>
  <c r="AO953" i="25"/>
  <c r="AP953" i="25"/>
  <c r="AQ953" i="25"/>
  <c r="AT953" i="25"/>
  <c r="AU953" i="25"/>
  <c r="AV953" i="25"/>
  <c r="AW953" i="25"/>
  <c r="AF954" i="25"/>
  <c r="AG954" i="25"/>
  <c r="AJ954" i="25"/>
  <c r="AK954" i="25"/>
  <c r="AL954" i="25"/>
  <c r="AM954" i="25"/>
  <c r="AN954" i="25"/>
  <c r="AO954" i="25"/>
  <c r="AP954" i="25"/>
  <c r="AQ954" i="25"/>
  <c r="AT954" i="25"/>
  <c r="AU954" i="25"/>
  <c r="AV954" i="25"/>
  <c r="AW954" i="25"/>
  <c r="AF955" i="25"/>
  <c r="AG955" i="25"/>
  <c r="AJ955" i="25"/>
  <c r="AK955" i="25"/>
  <c r="AL955" i="25"/>
  <c r="AM955" i="25"/>
  <c r="AN955" i="25"/>
  <c r="AO955" i="25"/>
  <c r="AP955" i="25"/>
  <c r="AQ955" i="25"/>
  <c r="AT955" i="25"/>
  <c r="AU955" i="25"/>
  <c r="AV955" i="25"/>
  <c r="AW955" i="25"/>
  <c r="AF956" i="25"/>
  <c r="AG956" i="25"/>
  <c r="AJ956" i="25"/>
  <c r="AK956" i="25"/>
  <c r="AL956" i="25"/>
  <c r="AM956" i="25"/>
  <c r="AN956" i="25"/>
  <c r="AO956" i="25"/>
  <c r="AP956" i="25"/>
  <c r="AQ956" i="25"/>
  <c r="AT956" i="25"/>
  <c r="AU956" i="25"/>
  <c r="AV956" i="25"/>
  <c r="AW956" i="25"/>
  <c r="AF957" i="25"/>
  <c r="AG957" i="25"/>
  <c r="AJ957" i="25"/>
  <c r="AK957" i="25"/>
  <c r="AL957" i="25"/>
  <c r="AM957" i="25"/>
  <c r="AN957" i="25"/>
  <c r="AO957" i="25"/>
  <c r="AP957" i="25"/>
  <c r="AQ957" i="25"/>
  <c r="AT957" i="25"/>
  <c r="AU957" i="25"/>
  <c r="AV957" i="25"/>
  <c r="AW957" i="25"/>
  <c r="AF958" i="25"/>
  <c r="AG958" i="25"/>
  <c r="AJ958" i="25"/>
  <c r="AK958" i="25"/>
  <c r="AL958" i="25"/>
  <c r="AM958" i="25"/>
  <c r="AN958" i="25"/>
  <c r="AO958" i="25"/>
  <c r="AP958" i="25"/>
  <c r="AQ958" i="25"/>
  <c r="AT958" i="25"/>
  <c r="AU958" i="25"/>
  <c r="AV958" i="25"/>
  <c r="AW958" i="25"/>
  <c r="AF959" i="25"/>
  <c r="AG959" i="25"/>
  <c r="AJ959" i="25"/>
  <c r="AK959" i="25"/>
  <c r="AL959" i="25"/>
  <c r="AM959" i="25"/>
  <c r="AN959" i="25"/>
  <c r="AO959" i="25"/>
  <c r="AP959" i="25"/>
  <c r="AQ959" i="25"/>
  <c r="AT959" i="25"/>
  <c r="AU959" i="25"/>
  <c r="AV959" i="25"/>
  <c r="AW959" i="25"/>
  <c r="AF960" i="25"/>
  <c r="AG960" i="25"/>
  <c r="AJ960" i="25"/>
  <c r="AK960" i="25"/>
  <c r="AL960" i="25"/>
  <c r="AM960" i="25"/>
  <c r="AN960" i="25"/>
  <c r="AO960" i="25"/>
  <c r="AP960" i="25"/>
  <c r="AQ960" i="25"/>
  <c r="AT960" i="25"/>
  <c r="AU960" i="25"/>
  <c r="AV960" i="25"/>
  <c r="AW960" i="25"/>
  <c r="AF961" i="25"/>
  <c r="AG961" i="25"/>
  <c r="AJ961" i="25"/>
  <c r="AK961" i="25"/>
  <c r="AL961" i="25"/>
  <c r="AM961" i="25"/>
  <c r="AN961" i="25"/>
  <c r="AO961" i="25"/>
  <c r="AP961" i="25"/>
  <c r="AQ961" i="25"/>
  <c r="AT961" i="25"/>
  <c r="AU961" i="25"/>
  <c r="AV961" i="25"/>
  <c r="AW961" i="25"/>
  <c r="AF962" i="25"/>
  <c r="AG962" i="25"/>
  <c r="AJ962" i="25"/>
  <c r="AK962" i="25"/>
  <c r="AL962" i="25"/>
  <c r="AM962" i="25"/>
  <c r="AN962" i="25"/>
  <c r="AO962" i="25"/>
  <c r="AP962" i="25"/>
  <c r="AQ962" i="25"/>
  <c r="AT962" i="25"/>
  <c r="AU962" i="25"/>
  <c r="AV962" i="25"/>
  <c r="AW962" i="25"/>
  <c r="AF963" i="25"/>
  <c r="AG963" i="25"/>
  <c r="AJ963" i="25"/>
  <c r="AK963" i="25"/>
  <c r="AL963" i="25"/>
  <c r="AM963" i="25"/>
  <c r="AN963" i="25"/>
  <c r="AO963" i="25"/>
  <c r="AP963" i="25"/>
  <c r="AQ963" i="25"/>
  <c r="AT963" i="25"/>
  <c r="AU963" i="25"/>
  <c r="AV963" i="25"/>
  <c r="AW963" i="25"/>
  <c r="AF964" i="25"/>
  <c r="AG964" i="25"/>
  <c r="AJ964" i="25"/>
  <c r="AK964" i="25"/>
  <c r="AL964" i="25"/>
  <c r="AM964" i="25"/>
  <c r="AN964" i="25"/>
  <c r="AO964" i="25"/>
  <c r="AP964" i="25"/>
  <c r="AQ964" i="25"/>
  <c r="AT964" i="25"/>
  <c r="AU964" i="25"/>
  <c r="AV964" i="25"/>
  <c r="AW964" i="25"/>
  <c r="AF965" i="25"/>
  <c r="AG965" i="25"/>
  <c r="AJ965" i="25"/>
  <c r="AK965" i="25"/>
  <c r="AL965" i="25"/>
  <c r="AM965" i="25"/>
  <c r="AN965" i="25"/>
  <c r="AO965" i="25"/>
  <c r="AP965" i="25"/>
  <c r="AQ965" i="25"/>
  <c r="AT965" i="25"/>
  <c r="AU965" i="25"/>
  <c r="AV965" i="25"/>
  <c r="AW965" i="25"/>
  <c r="AF966" i="25"/>
  <c r="AG966" i="25"/>
  <c r="AJ966" i="25"/>
  <c r="AK966" i="25"/>
  <c r="AL966" i="25"/>
  <c r="AM966" i="25"/>
  <c r="AN966" i="25"/>
  <c r="AO966" i="25"/>
  <c r="AP966" i="25"/>
  <c r="AQ966" i="25"/>
  <c r="AT966" i="25"/>
  <c r="AU966" i="25"/>
  <c r="AV966" i="25"/>
  <c r="AW966" i="25"/>
  <c r="AF967" i="25"/>
  <c r="AG967" i="25"/>
  <c r="AJ967" i="25"/>
  <c r="AK967" i="25"/>
  <c r="AL967" i="25"/>
  <c r="AM967" i="25"/>
  <c r="AN967" i="25"/>
  <c r="AO967" i="25"/>
  <c r="AP967" i="25"/>
  <c r="AQ967" i="25"/>
  <c r="AT967" i="25"/>
  <c r="AU967" i="25"/>
  <c r="AV967" i="25"/>
  <c r="AW967" i="25"/>
  <c r="AF968" i="25"/>
  <c r="AG968" i="25"/>
  <c r="AJ968" i="25"/>
  <c r="AK968" i="25"/>
  <c r="AL968" i="25"/>
  <c r="AM968" i="25"/>
  <c r="AN968" i="25"/>
  <c r="AO968" i="25"/>
  <c r="AP968" i="25"/>
  <c r="AQ968" i="25"/>
  <c r="AT968" i="25"/>
  <c r="AU968" i="25"/>
  <c r="AV968" i="25"/>
  <c r="AW968" i="25"/>
  <c r="AF969" i="25"/>
  <c r="AG969" i="25"/>
  <c r="AJ969" i="25"/>
  <c r="AK969" i="25"/>
  <c r="AL969" i="25"/>
  <c r="AM969" i="25"/>
  <c r="AN969" i="25"/>
  <c r="AO969" i="25"/>
  <c r="AP969" i="25"/>
  <c r="AQ969" i="25"/>
  <c r="AT969" i="25"/>
  <c r="AU969" i="25"/>
  <c r="AV969" i="25"/>
  <c r="AW969" i="25"/>
  <c r="AF970" i="25"/>
  <c r="AG970" i="25"/>
  <c r="AJ970" i="25"/>
  <c r="AK970" i="25"/>
  <c r="AL970" i="25"/>
  <c r="AM970" i="25"/>
  <c r="AR970" i="25" s="1"/>
  <c r="AS970" i="25" s="1"/>
  <c r="AN970" i="25"/>
  <c r="AO970" i="25"/>
  <c r="AP970" i="25"/>
  <c r="AQ970" i="25"/>
  <c r="AT970" i="25"/>
  <c r="AU970" i="25"/>
  <c r="AV970" i="25"/>
  <c r="AW970" i="25"/>
  <c r="AF971" i="25"/>
  <c r="AG971" i="25"/>
  <c r="AJ971" i="25"/>
  <c r="AK971" i="25"/>
  <c r="AL971" i="25"/>
  <c r="AM971" i="25"/>
  <c r="AN971" i="25"/>
  <c r="AO971" i="25"/>
  <c r="AP971" i="25"/>
  <c r="AQ971" i="25"/>
  <c r="AT971" i="25"/>
  <c r="AU971" i="25"/>
  <c r="AV971" i="25"/>
  <c r="AW971" i="25"/>
  <c r="AF972" i="25"/>
  <c r="AG972" i="25"/>
  <c r="AJ972" i="25"/>
  <c r="AK972" i="25"/>
  <c r="AL972" i="25"/>
  <c r="AM972" i="25"/>
  <c r="AN972" i="25"/>
  <c r="AO972" i="25"/>
  <c r="AP972" i="25"/>
  <c r="AQ972" i="25"/>
  <c r="AT972" i="25"/>
  <c r="AU972" i="25"/>
  <c r="AV972" i="25"/>
  <c r="AW972" i="25"/>
  <c r="AF973" i="25"/>
  <c r="AG973" i="25"/>
  <c r="AJ973" i="25"/>
  <c r="AK973" i="25"/>
  <c r="AL973" i="25"/>
  <c r="AM973" i="25"/>
  <c r="AN973" i="25"/>
  <c r="AO973" i="25"/>
  <c r="AP973" i="25"/>
  <c r="AQ973" i="25"/>
  <c r="AT973" i="25"/>
  <c r="AU973" i="25"/>
  <c r="AV973" i="25"/>
  <c r="AW973" i="25"/>
  <c r="AF974" i="25"/>
  <c r="AG974" i="25"/>
  <c r="AJ974" i="25"/>
  <c r="AK974" i="25"/>
  <c r="AL974" i="25"/>
  <c r="AM974" i="25"/>
  <c r="AN974" i="25"/>
  <c r="AO974" i="25"/>
  <c r="AP974" i="25"/>
  <c r="AQ974" i="25"/>
  <c r="AT974" i="25"/>
  <c r="AU974" i="25"/>
  <c r="AV974" i="25"/>
  <c r="AW974" i="25"/>
  <c r="AF975" i="25"/>
  <c r="AG975" i="25"/>
  <c r="AJ975" i="25"/>
  <c r="AK975" i="25"/>
  <c r="AL975" i="25"/>
  <c r="AM975" i="25"/>
  <c r="AN975" i="25"/>
  <c r="AO975" i="25"/>
  <c r="AP975" i="25"/>
  <c r="AQ975" i="25"/>
  <c r="AT975" i="25"/>
  <c r="AU975" i="25"/>
  <c r="AV975" i="25"/>
  <c r="AW975" i="25"/>
  <c r="AF976" i="25"/>
  <c r="AG976" i="25"/>
  <c r="AJ976" i="25"/>
  <c r="AK976" i="25"/>
  <c r="AL976" i="25"/>
  <c r="AM976" i="25"/>
  <c r="AN976" i="25"/>
  <c r="AO976" i="25"/>
  <c r="AP976" i="25"/>
  <c r="AQ976" i="25"/>
  <c r="AT976" i="25"/>
  <c r="AU976" i="25"/>
  <c r="AV976" i="25"/>
  <c r="AW976" i="25"/>
  <c r="AF977" i="25"/>
  <c r="AG977" i="25"/>
  <c r="AJ977" i="25"/>
  <c r="AK977" i="25"/>
  <c r="AL977" i="25"/>
  <c r="AM977" i="25"/>
  <c r="AN977" i="25"/>
  <c r="AO977" i="25"/>
  <c r="AP977" i="25"/>
  <c r="AQ977" i="25"/>
  <c r="AT977" i="25"/>
  <c r="AU977" i="25"/>
  <c r="AV977" i="25"/>
  <c r="AW977" i="25"/>
  <c r="AF978" i="25"/>
  <c r="AG978" i="25"/>
  <c r="AJ978" i="25"/>
  <c r="AK978" i="25"/>
  <c r="AL978" i="25"/>
  <c r="AM978" i="25"/>
  <c r="AN978" i="25"/>
  <c r="AO978" i="25"/>
  <c r="AP978" i="25"/>
  <c r="AQ978" i="25"/>
  <c r="AT978" i="25"/>
  <c r="AU978" i="25"/>
  <c r="AV978" i="25"/>
  <c r="AW978" i="25"/>
  <c r="AF979" i="25"/>
  <c r="AG979" i="25"/>
  <c r="AJ979" i="25"/>
  <c r="AK979" i="25"/>
  <c r="AL979" i="25"/>
  <c r="AM979" i="25"/>
  <c r="AN979" i="25"/>
  <c r="AO979" i="25"/>
  <c r="AP979" i="25"/>
  <c r="AQ979" i="25"/>
  <c r="AT979" i="25"/>
  <c r="AU979" i="25"/>
  <c r="AV979" i="25"/>
  <c r="AW979" i="25"/>
  <c r="AF980" i="25"/>
  <c r="AG980" i="25"/>
  <c r="AJ980" i="25"/>
  <c r="AK980" i="25"/>
  <c r="AL980" i="25"/>
  <c r="AM980" i="25"/>
  <c r="AN980" i="25"/>
  <c r="AO980" i="25"/>
  <c r="AP980" i="25"/>
  <c r="AQ980" i="25"/>
  <c r="AT980" i="25"/>
  <c r="AU980" i="25"/>
  <c r="AV980" i="25"/>
  <c r="AW980" i="25"/>
  <c r="AF981" i="25"/>
  <c r="AG981" i="25"/>
  <c r="AJ981" i="25"/>
  <c r="AK981" i="25"/>
  <c r="AL981" i="25"/>
  <c r="AM981" i="25"/>
  <c r="AN981" i="25"/>
  <c r="AO981" i="25"/>
  <c r="AP981" i="25"/>
  <c r="AQ981" i="25"/>
  <c r="AT981" i="25"/>
  <c r="AU981" i="25"/>
  <c r="AV981" i="25"/>
  <c r="AW981" i="25"/>
  <c r="AF982" i="25"/>
  <c r="AG982" i="25"/>
  <c r="AJ982" i="25"/>
  <c r="AK982" i="25"/>
  <c r="AL982" i="25"/>
  <c r="AM982" i="25"/>
  <c r="AN982" i="25"/>
  <c r="AO982" i="25"/>
  <c r="AP982" i="25"/>
  <c r="AQ982" i="25"/>
  <c r="AT982" i="25"/>
  <c r="AU982" i="25"/>
  <c r="AV982" i="25"/>
  <c r="AW982" i="25"/>
  <c r="AF983" i="25"/>
  <c r="AG983" i="25"/>
  <c r="AJ983" i="25"/>
  <c r="AK983" i="25"/>
  <c r="AL983" i="25"/>
  <c r="AM983" i="25"/>
  <c r="AN983" i="25"/>
  <c r="AO983" i="25"/>
  <c r="AP983" i="25"/>
  <c r="AQ983" i="25"/>
  <c r="AT983" i="25"/>
  <c r="AU983" i="25"/>
  <c r="AV983" i="25"/>
  <c r="AW983" i="25"/>
  <c r="AF984" i="25"/>
  <c r="AG984" i="25"/>
  <c r="AJ984" i="25"/>
  <c r="AK984" i="25"/>
  <c r="AL984" i="25"/>
  <c r="AM984" i="25"/>
  <c r="AN984" i="25"/>
  <c r="AO984" i="25"/>
  <c r="AP984" i="25"/>
  <c r="AQ984" i="25"/>
  <c r="AT984" i="25"/>
  <c r="AU984" i="25"/>
  <c r="AV984" i="25"/>
  <c r="AW984" i="25"/>
  <c r="AF985" i="25"/>
  <c r="AG985" i="25"/>
  <c r="AJ985" i="25"/>
  <c r="AK985" i="25"/>
  <c r="AR985" i="25" s="1"/>
  <c r="AS985" i="25" s="1"/>
  <c r="AL985" i="25"/>
  <c r="AM985" i="25"/>
  <c r="AN985" i="25"/>
  <c r="AO985" i="25"/>
  <c r="AP985" i="25"/>
  <c r="AQ985" i="25"/>
  <c r="AT985" i="25"/>
  <c r="AU985" i="25"/>
  <c r="AV985" i="25"/>
  <c r="AW985" i="25"/>
  <c r="AF986" i="25"/>
  <c r="AG986" i="25"/>
  <c r="AJ986" i="25"/>
  <c r="AK986" i="25"/>
  <c r="AL986" i="25"/>
  <c r="AM986" i="25"/>
  <c r="AN986" i="25"/>
  <c r="AO986" i="25"/>
  <c r="AP986" i="25"/>
  <c r="AQ986" i="25"/>
  <c r="AT986" i="25"/>
  <c r="AU986" i="25"/>
  <c r="AV986" i="25"/>
  <c r="AW986" i="25"/>
  <c r="AF987" i="25"/>
  <c r="AG987" i="25"/>
  <c r="AJ987" i="25"/>
  <c r="AK987" i="25"/>
  <c r="AL987" i="25"/>
  <c r="AM987" i="25"/>
  <c r="AN987" i="25"/>
  <c r="AO987" i="25"/>
  <c r="AP987" i="25"/>
  <c r="AQ987" i="25"/>
  <c r="AT987" i="25"/>
  <c r="AU987" i="25"/>
  <c r="AV987" i="25"/>
  <c r="AW987" i="25"/>
  <c r="AF988" i="25"/>
  <c r="AG988" i="25"/>
  <c r="AJ988" i="25"/>
  <c r="AK988" i="25"/>
  <c r="AL988" i="25"/>
  <c r="AM988" i="25"/>
  <c r="AN988" i="25"/>
  <c r="AO988" i="25"/>
  <c r="AP988" i="25"/>
  <c r="AQ988" i="25"/>
  <c r="AT988" i="25"/>
  <c r="AU988" i="25"/>
  <c r="AV988" i="25"/>
  <c r="AW988" i="25"/>
  <c r="AF989" i="25"/>
  <c r="AG989" i="25"/>
  <c r="AJ989" i="25"/>
  <c r="AK989" i="25"/>
  <c r="AL989" i="25"/>
  <c r="AM989" i="25"/>
  <c r="AN989" i="25"/>
  <c r="AO989" i="25"/>
  <c r="AP989" i="25"/>
  <c r="AQ989" i="25"/>
  <c r="AT989" i="25"/>
  <c r="AU989" i="25"/>
  <c r="AV989" i="25"/>
  <c r="AW989" i="25"/>
  <c r="AF990" i="25"/>
  <c r="AG990" i="25"/>
  <c r="AJ990" i="25"/>
  <c r="AK990" i="25"/>
  <c r="AL990" i="25"/>
  <c r="AM990" i="25"/>
  <c r="AN990" i="25"/>
  <c r="AO990" i="25"/>
  <c r="AP990" i="25"/>
  <c r="AQ990" i="25"/>
  <c r="AT990" i="25"/>
  <c r="AU990" i="25"/>
  <c r="AV990" i="25"/>
  <c r="AW990" i="25"/>
  <c r="AF991" i="25"/>
  <c r="AG991" i="25"/>
  <c r="AJ991" i="25"/>
  <c r="AK991" i="25"/>
  <c r="AL991" i="25"/>
  <c r="AM991" i="25"/>
  <c r="AN991" i="25"/>
  <c r="AO991" i="25"/>
  <c r="AP991" i="25"/>
  <c r="AQ991" i="25"/>
  <c r="AT991" i="25"/>
  <c r="AU991" i="25"/>
  <c r="AV991" i="25"/>
  <c r="AW991" i="25"/>
  <c r="AF992" i="25"/>
  <c r="AG992" i="25"/>
  <c r="AJ992" i="25"/>
  <c r="AK992" i="25"/>
  <c r="AL992" i="25"/>
  <c r="AM992" i="25"/>
  <c r="AN992" i="25"/>
  <c r="AO992" i="25"/>
  <c r="AP992" i="25"/>
  <c r="AQ992" i="25"/>
  <c r="AT992" i="25"/>
  <c r="AU992" i="25"/>
  <c r="AV992" i="25"/>
  <c r="AW992" i="25"/>
  <c r="AF993" i="25"/>
  <c r="AG993" i="25"/>
  <c r="AJ993" i="25"/>
  <c r="AK993" i="25"/>
  <c r="AL993" i="25"/>
  <c r="AM993" i="25"/>
  <c r="AN993" i="25"/>
  <c r="AO993" i="25"/>
  <c r="AP993" i="25"/>
  <c r="AQ993" i="25"/>
  <c r="AT993" i="25"/>
  <c r="AU993" i="25"/>
  <c r="AV993" i="25"/>
  <c r="AW993" i="25"/>
  <c r="AF994" i="25"/>
  <c r="AG994" i="25"/>
  <c r="AJ994" i="25"/>
  <c r="AK994" i="25"/>
  <c r="AL994" i="25"/>
  <c r="AM994" i="25"/>
  <c r="AN994" i="25"/>
  <c r="AO994" i="25"/>
  <c r="AP994" i="25"/>
  <c r="AQ994" i="25"/>
  <c r="AT994" i="25"/>
  <c r="AU994" i="25"/>
  <c r="AV994" i="25"/>
  <c r="AW994" i="25"/>
  <c r="AF995" i="25"/>
  <c r="AG995" i="25"/>
  <c r="AJ995" i="25"/>
  <c r="AK995" i="25"/>
  <c r="AL995" i="25"/>
  <c r="AM995" i="25"/>
  <c r="AN995" i="25"/>
  <c r="AO995" i="25"/>
  <c r="AP995" i="25"/>
  <c r="AQ995" i="25"/>
  <c r="AT995" i="25"/>
  <c r="AU995" i="25"/>
  <c r="AV995" i="25"/>
  <c r="AW995" i="25"/>
  <c r="AF996" i="25"/>
  <c r="AG996" i="25"/>
  <c r="AJ996" i="25"/>
  <c r="AK996" i="25"/>
  <c r="AL996" i="25"/>
  <c r="AM996" i="25"/>
  <c r="AN996" i="25"/>
  <c r="AO996" i="25"/>
  <c r="AP996" i="25"/>
  <c r="AQ996" i="25"/>
  <c r="AT996" i="25"/>
  <c r="AU996" i="25"/>
  <c r="AV996" i="25"/>
  <c r="AW996" i="25"/>
  <c r="AF997" i="25"/>
  <c r="AG997" i="25"/>
  <c r="AJ997" i="25"/>
  <c r="AK997" i="25"/>
  <c r="AL997" i="25"/>
  <c r="AM997" i="25"/>
  <c r="AN997" i="25"/>
  <c r="AO997" i="25"/>
  <c r="AP997" i="25"/>
  <c r="AQ997" i="25"/>
  <c r="AT997" i="25"/>
  <c r="AU997" i="25"/>
  <c r="AV997" i="25"/>
  <c r="AW997" i="25"/>
  <c r="AF998" i="25"/>
  <c r="AG998" i="25"/>
  <c r="AJ998" i="25"/>
  <c r="AK998" i="25"/>
  <c r="AL998" i="25"/>
  <c r="AM998" i="25"/>
  <c r="AN998" i="25"/>
  <c r="AO998" i="25"/>
  <c r="AP998" i="25"/>
  <c r="AQ998" i="25"/>
  <c r="AT998" i="25"/>
  <c r="AU998" i="25"/>
  <c r="AV998" i="25"/>
  <c r="AW998" i="25"/>
  <c r="AF999" i="25"/>
  <c r="AG999" i="25"/>
  <c r="AJ999" i="25"/>
  <c r="AK999" i="25"/>
  <c r="AR999" i="25" s="1"/>
  <c r="AS999" i="25" s="1"/>
  <c r="AL999" i="25"/>
  <c r="AM999" i="25"/>
  <c r="AN999" i="25"/>
  <c r="AO999" i="25"/>
  <c r="AP999" i="25"/>
  <c r="AQ999" i="25"/>
  <c r="AT999" i="25"/>
  <c r="AU999" i="25"/>
  <c r="AV999" i="25"/>
  <c r="AW999" i="25"/>
  <c r="AF1000" i="25"/>
  <c r="AG1000" i="25"/>
  <c r="AJ1000" i="25"/>
  <c r="AK1000" i="25"/>
  <c r="AL1000" i="25"/>
  <c r="AM1000" i="25"/>
  <c r="AN1000" i="25"/>
  <c r="AO1000" i="25"/>
  <c r="AP1000" i="25"/>
  <c r="AQ1000" i="25"/>
  <c r="AT1000" i="25"/>
  <c r="AU1000" i="25"/>
  <c r="AV1000" i="25"/>
  <c r="AW1000" i="25"/>
  <c r="AF1001" i="25"/>
  <c r="AG1001" i="25"/>
  <c r="AJ1001" i="25"/>
  <c r="AK1001" i="25"/>
  <c r="AL1001" i="25"/>
  <c r="AM1001" i="25"/>
  <c r="AN1001" i="25"/>
  <c r="AO1001" i="25"/>
  <c r="AP1001" i="25"/>
  <c r="AQ1001" i="25"/>
  <c r="AT1001" i="25"/>
  <c r="AU1001" i="25"/>
  <c r="AV1001" i="25"/>
  <c r="AW1001" i="25"/>
  <c r="AF1002" i="25"/>
  <c r="AG1002" i="25"/>
  <c r="AJ1002" i="25"/>
  <c r="AK1002" i="25"/>
  <c r="AL1002" i="25"/>
  <c r="AM1002" i="25"/>
  <c r="AN1002" i="25"/>
  <c r="AO1002" i="25"/>
  <c r="AP1002" i="25"/>
  <c r="AQ1002" i="25"/>
  <c r="AT1002" i="25"/>
  <c r="AU1002" i="25"/>
  <c r="AV1002" i="25"/>
  <c r="AW1002" i="25"/>
  <c r="AF1003" i="25"/>
  <c r="AG1003" i="25"/>
  <c r="AJ1003" i="25"/>
  <c r="AK1003" i="25"/>
  <c r="AL1003" i="25"/>
  <c r="AM1003" i="25"/>
  <c r="AN1003" i="25"/>
  <c r="AO1003" i="25"/>
  <c r="AP1003" i="25"/>
  <c r="AQ1003" i="25"/>
  <c r="AT1003" i="25"/>
  <c r="AU1003" i="25"/>
  <c r="AV1003" i="25"/>
  <c r="AW1003" i="25"/>
  <c r="AF1004" i="25"/>
  <c r="AG1004" i="25"/>
  <c r="AJ1004" i="25"/>
  <c r="AK1004" i="25"/>
  <c r="AL1004" i="25"/>
  <c r="AM1004" i="25"/>
  <c r="AN1004" i="25"/>
  <c r="AO1004" i="25"/>
  <c r="AP1004" i="25"/>
  <c r="AQ1004" i="25"/>
  <c r="AT1004" i="25"/>
  <c r="AU1004" i="25"/>
  <c r="AV1004" i="25"/>
  <c r="AW1004" i="25"/>
  <c r="AF1005" i="25"/>
  <c r="AG1005" i="25"/>
  <c r="AJ1005" i="25"/>
  <c r="AK1005" i="25"/>
  <c r="AL1005" i="25"/>
  <c r="AM1005" i="25"/>
  <c r="AN1005" i="25"/>
  <c r="AO1005" i="25"/>
  <c r="AP1005" i="25"/>
  <c r="AQ1005" i="25"/>
  <c r="AT1005" i="25"/>
  <c r="AU1005" i="25"/>
  <c r="AV1005" i="25"/>
  <c r="AW1005" i="25"/>
  <c r="AF1006" i="25"/>
  <c r="AG1006" i="25"/>
  <c r="AJ1006" i="25"/>
  <c r="AK1006" i="25"/>
  <c r="AL1006" i="25"/>
  <c r="AM1006" i="25"/>
  <c r="AN1006" i="25"/>
  <c r="AO1006" i="25"/>
  <c r="AP1006" i="25"/>
  <c r="AQ1006" i="25"/>
  <c r="AT1006" i="25"/>
  <c r="AU1006" i="25"/>
  <c r="AV1006" i="25"/>
  <c r="AW1006" i="25"/>
  <c r="AF1007" i="25"/>
  <c r="AG1007" i="25"/>
  <c r="AJ1007" i="25"/>
  <c r="AK1007" i="25"/>
  <c r="AL1007" i="25"/>
  <c r="AM1007" i="25"/>
  <c r="AN1007" i="25"/>
  <c r="AO1007" i="25"/>
  <c r="AP1007" i="25"/>
  <c r="AQ1007" i="25"/>
  <c r="AT1007" i="25"/>
  <c r="AU1007" i="25"/>
  <c r="AV1007" i="25"/>
  <c r="AW1007" i="25"/>
  <c r="AF1008" i="25"/>
  <c r="AG1008" i="25"/>
  <c r="AJ1008" i="25"/>
  <c r="AK1008" i="25"/>
  <c r="AL1008" i="25"/>
  <c r="AM1008" i="25"/>
  <c r="AN1008" i="25"/>
  <c r="AO1008" i="25"/>
  <c r="AP1008" i="25"/>
  <c r="AQ1008" i="25"/>
  <c r="AT1008" i="25"/>
  <c r="AU1008" i="25"/>
  <c r="AV1008" i="25"/>
  <c r="AW1008" i="25"/>
  <c r="AF1009" i="25"/>
  <c r="AG1009" i="25"/>
  <c r="AJ1009" i="25"/>
  <c r="AK1009" i="25"/>
  <c r="AL1009" i="25"/>
  <c r="AM1009" i="25"/>
  <c r="AN1009" i="25"/>
  <c r="AO1009" i="25"/>
  <c r="AP1009" i="25"/>
  <c r="AQ1009" i="25"/>
  <c r="AT1009" i="25"/>
  <c r="AU1009" i="25"/>
  <c r="AV1009" i="25"/>
  <c r="AW1009" i="25"/>
  <c r="AF1010" i="25"/>
  <c r="AG1010" i="25"/>
  <c r="AJ1010" i="25"/>
  <c r="AK1010" i="25"/>
  <c r="AL1010" i="25"/>
  <c r="AM1010" i="25"/>
  <c r="AN1010" i="25"/>
  <c r="AO1010" i="25"/>
  <c r="AP1010" i="25"/>
  <c r="AQ1010" i="25"/>
  <c r="AT1010" i="25"/>
  <c r="AU1010" i="25"/>
  <c r="AV1010" i="25"/>
  <c r="AW1010" i="25"/>
  <c r="AF1011" i="25"/>
  <c r="AG1011" i="25"/>
  <c r="AJ1011" i="25"/>
  <c r="AK1011" i="25"/>
  <c r="AL1011" i="25"/>
  <c r="AM1011" i="25"/>
  <c r="AN1011" i="25"/>
  <c r="AO1011" i="25"/>
  <c r="AP1011" i="25"/>
  <c r="AQ1011" i="25"/>
  <c r="AT1011" i="25"/>
  <c r="AU1011" i="25"/>
  <c r="AV1011" i="25"/>
  <c r="AW1011" i="25"/>
  <c r="AF1012" i="25"/>
  <c r="AG1012" i="25"/>
  <c r="AJ1012" i="25"/>
  <c r="AK1012" i="25"/>
  <c r="AL1012" i="25"/>
  <c r="AM1012" i="25"/>
  <c r="AN1012" i="25"/>
  <c r="AO1012" i="25"/>
  <c r="AP1012" i="25"/>
  <c r="AQ1012" i="25"/>
  <c r="AT1012" i="25"/>
  <c r="AU1012" i="25"/>
  <c r="AV1012" i="25"/>
  <c r="AW1012" i="25"/>
  <c r="AF1013" i="25"/>
  <c r="AG1013" i="25"/>
  <c r="AJ1013" i="25"/>
  <c r="AK1013" i="25"/>
  <c r="AL1013" i="25"/>
  <c r="AM1013" i="25"/>
  <c r="AN1013" i="25"/>
  <c r="AO1013" i="25"/>
  <c r="AP1013" i="25"/>
  <c r="AQ1013" i="25"/>
  <c r="AT1013" i="25"/>
  <c r="AU1013" i="25"/>
  <c r="AV1013" i="25"/>
  <c r="AW1013" i="25"/>
  <c r="AF1014" i="25"/>
  <c r="AG1014" i="25"/>
  <c r="AJ1014" i="25"/>
  <c r="AK1014" i="25"/>
  <c r="AL1014" i="25"/>
  <c r="AM1014" i="25"/>
  <c r="AN1014" i="25"/>
  <c r="AO1014" i="25"/>
  <c r="AP1014" i="25"/>
  <c r="AQ1014" i="25"/>
  <c r="AT1014" i="25"/>
  <c r="AU1014" i="25"/>
  <c r="AV1014" i="25"/>
  <c r="AW1014" i="25"/>
  <c r="AF1015" i="25"/>
  <c r="AG1015" i="25"/>
  <c r="AJ1015" i="25"/>
  <c r="AK1015" i="25"/>
  <c r="AR1015" i="25" s="1"/>
  <c r="AS1015" i="25" s="1"/>
  <c r="AL1015" i="25"/>
  <c r="AM1015" i="25"/>
  <c r="AN1015" i="25"/>
  <c r="AO1015" i="25"/>
  <c r="AP1015" i="25"/>
  <c r="AQ1015" i="25"/>
  <c r="AT1015" i="25"/>
  <c r="AU1015" i="25"/>
  <c r="AV1015" i="25"/>
  <c r="AW1015" i="25"/>
  <c r="AF1016" i="25"/>
  <c r="AG1016" i="25"/>
  <c r="AJ1016" i="25"/>
  <c r="AK1016" i="25"/>
  <c r="AL1016" i="25"/>
  <c r="AM1016" i="25"/>
  <c r="AN1016" i="25"/>
  <c r="AO1016" i="25"/>
  <c r="AP1016" i="25"/>
  <c r="AQ1016" i="25"/>
  <c r="AT1016" i="25"/>
  <c r="AU1016" i="25"/>
  <c r="AV1016" i="25"/>
  <c r="AW1016" i="25"/>
  <c r="AF1017" i="25"/>
  <c r="AG1017" i="25"/>
  <c r="AJ1017" i="25"/>
  <c r="AK1017" i="25"/>
  <c r="AL1017" i="25"/>
  <c r="AM1017" i="25"/>
  <c r="AN1017" i="25"/>
  <c r="AO1017" i="25"/>
  <c r="AP1017" i="25"/>
  <c r="AQ1017" i="25"/>
  <c r="AT1017" i="25"/>
  <c r="AU1017" i="25"/>
  <c r="AV1017" i="25"/>
  <c r="AW1017" i="25"/>
  <c r="AF1018" i="25"/>
  <c r="AG1018" i="25"/>
  <c r="AJ1018" i="25"/>
  <c r="AK1018" i="25"/>
  <c r="AL1018" i="25"/>
  <c r="AM1018" i="25"/>
  <c r="AN1018" i="25"/>
  <c r="AO1018" i="25"/>
  <c r="AP1018" i="25"/>
  <c r="AQ1018" i="25"/>
  <c r="AT1018" i="25"/>
  <c r="AU1018" i="25"/>
  <c r="AV1018" i="25"/>
  <c r="AW1018" i="25"/>
  <c r="AF1019" i="25"/>
  <c r="AG1019" i="25"/>
  <c r="AJ1019" i="25"/>
  <c r="AK1019" i="25"/>
  <c r="AL1019" i="25"/>
  <c r="AM1019" i="25"/>
  <c r="AN1019" i="25"/>
  <c r="AO1019" i="25"/>
  <c r="AP1019" i="25"/>
  <c r="AQ1019" i="25"/>
  <c r="AT1019" i="25"/>
  <c r="AU1019" i="25"/>
  <c r="AV1019" i="25"/>
  <c r="AW1019" i="25"/>
  <c r="AF1020" i="25"/>
  <c r="AG1020" i="25"/>
  <c r="AJ1020" i="25"/>
  <c r="AK1020" i="25"/>
  <c r="AL1020" i="25"/>
  <c r="AM1020" i="25"/>
  <c r="AN1020" i="25"/>
  <c r="AO1020" i="25"/>
  <c r="AP1020" i="25"/>
  <c r="AQ1020" i="25"/>
  <c r="AT1020" i="25"/>
  <c r="AU1020" i="25"/>
  <c r="AV1020" i="25"/>
  <c r="AW1020" i="25"/>
  <c r="AF1021" i="25"/>
  <c r="AG1021" i="25"/>
  <c r="AJ1021" i="25"/>
  <c r="AK1021" i="25"/>
  <c r="AL1021" i="25"/>
  <c r="AM1021" i="25"/>
  <c r="AN1021" i="25"/>
  <c r="AO1021" i="25"/>
  <c r="AP1021" i="25"/>
  <c r="AQ1021" i="25"/>
  <c r="AT1021" i="25"/>
  <c r="AU1021" i="25"/>
  <c r="AV1021" i="25"/>
  <c r="AW1021" i="25"/>
  <c r="AF1022" i="25"/>
  <c r="AG1022" i="25"/>
  <c r="AJ1022" i="25"/>
  <c r="AK1022" i="25"/>
  <c r="AL1022" i="25"/>
  <c r="AM1022" i="25"/>
  <c r="AN1022" i="25"/>
  <c r="AO1022" i="25"/>
  <c r="AP1022" i="25"/>
  <c r="AQ1022" i="25"/>
  <c r="AT1022" i="25"/>
  <c r="AU1022" i="25"/>
  <c r="AV1022" i="25"/>
  <c r="AW1022" i="25"/>
  <c r="AW23" i="25"/>
  <c r="AV23" i="25"/>
  <c r="AU23" i="25"/>
  <c r="AT23" i="25"/>
  <c r="AK23" i="25"/>
  <c r="AJ23" i="25"/>
  <c r="AG23" i="25"/>
  <c r="AF23" i="25"/>
  <c r="AD23" i="25"/>
  <c r="AC23" i="25"/>
  <c r="AI23" i="25"/>
  <c r="BK25" i="24"/>
  <c r="BL25" i="24"/>
  <c r="BJ25" i="24"/>
  <c r="BI25" i="24"/>
  <c r="BH25" i="24"/>
  <c r="BG25" i="24"/>
  <c r="BF25" i="24"/>
  <c r="BE25" i="24"/>
  <c r="BD25" i="24"/>
  <c r="BC25" i="24"/>
  <c r="BB25" i="24"/>
  <c r="AR25" i="24"/>
  <c r="AR527" i="24" s="1"/>
  <c r="AR695" i="25" l="1"/>
  <c r="AS695" i="25" s="1"/>
  <c r="AR987" i="25"/>
  <c r="AS987" i="25" s="1"/>
  <c r="AR76" i="25"/>
  <c r="AS76" i="25" s="1"/>
  <c r="AR697" i="25"/>
  <c r="AS697" i="25" s="1"/>
  <c r="AR1017" i="25"/>
  <c r="AS1017" i="25" s="1"/>
  <c r="AR742" i="25"/>
  <c r="AS742" i="25" s="1"/>
  <c r="AR741" i="25"/>
  <c r="AS741" i="25" s="1"/>
  <c r="AR518" i="25"/>
  <c r="AS518" i="25" s="1"/>
  <c r="AR454" i="25"/>
  <c r="AS454" i="25" s="1"/>
  <c r="AR954" i="25"/>
  <c r="AS954" i="25" s="1"/>
  <c r="AR953" i="25"/>
  <c r="AS953" i="25" s="1"/>
  <c r="AR943" i="25"/>
  <c r="AS943" i="25" s="1"/>
  <c r="AR715" i="25"/>
  <c r="AS715" i="25" s="1"/>
  <c r="AR649" i="25"/>
  <c r="AS649" i="25" s="1"/>
  <c r="AR743" i="25"/>
  <c r="AS743" i="25" s="1"/>
  <c r="AR852" i="25"/>
  <c r="AS852" i="25" s="1"/>
  <c r="AR699" i="25"/>
  <c r="AS699" i="25" s="1"/>
  <c r="AR964" i="25"/>
  <c r="AS964" i="25" s="1"/>
  <c r="AR887" i="25"/>
  <c r="AS887" i="25" s="1"/>
  <c r="AR836" i="25"/>
  <c r="AS836" i="25" s="1"/>
  <c r="AR1019" i="25"/>
  <c r="AS1019" i="25" s="1"/>
  <c r="AR861" i="25"/>
  <c r="AS861" i="25" s="1"/>
  <c r="AR613" i="25"/>
  <c r="AS613" i="25" s="1"/>
  <c r="AR1001" i="25"/>
  <c r="AS1001" i="25" s="1"/>
  <c r="AR822" i="25"/>
  <c r="AS822" i="25" s="1"/>
  <c r="AR802" i="25"/>
  <c r="AS802" i="25" s="1"/>
  <c r="AR1003" i="25"/>
  <c r="AS1003" i="25" s="1"/>
  <c r="AR713" i="25"/>
  <c r="AS713" i="25" s="1"/>
  <c r="AR253" i="25"/>
  <c r="AS253" i="25" s="1"/>
  <c r="AR988" i="25"/>
  <c r="AS988" i="25" s="1"/>
  <c r="AR978" i="25"/>
  <c r="AS978" i="25" s="1"/>
  <c r="AR714" i="25"/>
  <c r="AS714" i="25" s="1"/>
  <c r="AR975" i="25"/>
  <c r="AS975" i="25" s="1"/>
  <c r="AR932" i="25"/>
  <c r="AS932" i="25" s="1"/>
  <c r="AR646" i="25"/>
  <c r="AS646" i="25" s="1"/>
  <c r="AR615" i="25"/>
  <c r="AS615" i="25" s="1"/>
  <c r="AR774" i="25"/>
  <c r="AS774" i="25" s="1"/>
  <c r="AR773" i="25"/>
  <c r="AS773" i="25" s="1"/>
  <c r="AR744" i="25"/>
  <c r="AS744" i="25" s="1"/>
  <c r="AR705" i="25"/>
  <c r="AS705" i="25" s="1"/>
  <c r="AR990" i="25"/>
  <c r="AS990" i="25" s="1"/>
  <c r="AR956" i="25"/>
  <c r="AS956" i="25" s="1"/>
  <c r="AR955" i="25"/>
  <c r="AS955" i="25" s="1"/>
  <c r="AR911" i="25"/>
  <c r="AS911" i="25" s="1"/>
  <c r="AR900" i="25"/>
  <c r="AS900" i="25" s="1"/>
  <c r="AR888" i="25"/>
  <c r="AS888" i="25" s="1"/>
  <c r="AR854" i="25"/>
  <c r="AS854" i="25" s="1"/>
  <c r="AR844" i="25"/>
  <c r="AS844" i="25" s="1"/>
  <c r="AR824" i="25"/>
  <c r="AS824" i="25" s="1"/>
  <c r="AR716" i="25"/>
  <c r="AS716" i="25" s="1"/>
  <c r="AR650" i="25"/>
  <c r="AS650" i="25" s="1"/>
  <c r="AR618" i="25"/>
  <c r="AS618" i="25" s="1"/>
  <c r="AR522" i="25"/>
  <c r="AS522" i="25" s="1"/>
  <c r="AR506" i="25"/>
  <c r="AS506" i="25" s="1"/>
  <c r="AR490" i="25"/>
  <c r="AS490" i="25" s="1"/>
  <c r="AR474" i="25"/>
  <c r="AS474" i="25" s="1"/>
  <c r="AR458" i="25"/>
  <c r="AS458" i="25" s="1"/>
  <c r="AR1005" i="25"/>
  <c r="AS1005" i="25" s="1"/>
  <c r="AR946" i="25"/>
  <c r="AS946" i="25" s="1"/>
  <c r="AR945" i="25"/>
  <c r="AS945" i="25" s="1"/>
  <c r="AR890" i="25"/>
  <c r="AS890" i="25" s="1"/>
  <c r="AR876" i="25"/>
  <c r="AS876" i="25" s="1"/>
  <c r="AR846" i="25"/>
  <c r="AS846" i="25" s="1"/>
  <c r="AR826" i="25"/>
  <c r="AS826" i="25" s="1"/>
  <c r="AR823" i="25"/>
  <c r="AS823" i="25" s="1"/>
  <c r="AR803" i="25"/>
  <c r="AS803" i="25" s="1"/>
  <c r="AR686" i="25"/>
  <c r="AS686" i="25" s="1"/>
  <c r="AR619" i="25"/>
  <c r="AS619" i="25" s="1"/>
  <c r="AR889" i="25"/>
  <c r="AS889" i="25" s="1"/>
  <c r="AR845" i="25"/>
  <c r="AS845" i="25" s="1"/>
  <c r="AR843" i="25"/>
  <c r="AS843" i="25" s="1"/>
  <c r="AR837" i="25"/>
  <c r="AS837" i="25" s="1"/>
  <c r="AR804" i="25"/>
  <c r="AS804" i="25" s="1"/>
  <c r="AR776" i="25"/>
  <c r="AS776" i="25" s="1"/>
  <c r="AR746" i="25"/>
  <c r="AS746" i="25" s="1"/>
  <c r="AR718" i="25"/>
  <c r="AS718" i="25" s="1"/>
  <c r="AR708" i="25"/>
  <c r="AS708" i="25" s="1"/>
  <c r="AR1021" i="25"/>
  <c r="AS1021" i="25" s="1"/>
  <c r="AR958" i="25"/>
  <c r="AS958" i="25" s="1"/>
  <c r="AR980" i="25"/>
  <c r="AS980" i="25" s="1"/>
  <c r="AR914" i="25"/>
  <c r="AS914" i="25" s="1"/>
  <c r="AR913" i="25"/>
  <c r="AS913" i="25" s="1"/>
  <c r="AR875" i="25"/>
  <c r="AS875" i="25" s="1"/>
  <c r="AR874" i="25"/>
  <c r="AS874" i="25" s="1"/>
  <c r="AR855" i="25"/>
  <c r="AS855" i="25" s="1"/>
  <c r="AR847" i="25"/>
  <c r="AS847" i="25" s="1"/>
  <c r="AR827" i="25"/>
  <c r="AS827" i="25" s="1"/>
  <c r="AR825" i="25"/>
  <c r="AS825" i="25" s="1"/>
  <c r="AR788" i="25"/>
  <c r="AS788" i="25" s="1"/>
  <c r="AR786" i="25"/>
  <c r="AS786" i="25" s="1"/>
  <c r="AR728" i="25"/>
  <c r="AS728" i="25" s="1"/>
  <c r="AR652" i="25"/>
  <c r="AS652" i="25" s="1"/>
  <c r="AR621" i="25"/>
  <c r="AS621" i="25" s="1"/>
  <c r="AR991" i="25"/>
  <c r="AS991" i="25" s="1"/>
  <c r="AR969" i="25"/>
  <c r="AS969" i="25" s="1"/>
  <c r="AR926" i="25"/>
  <c r="AS926" i="25" s="1"/>
  <c r="AR892" i="25"/>
  <c r="AS892" i="25" s="1"/>
  <c r="AR891" i="25"/>
  <c r="AS891" i="25" s="1"/>
  <c r="AR878" i="25"/>
  <c r="AS878" i="25" s="1"/>
  <c r="AR856" i="25"/>
  <c r="AS856" i="25" s="1"/>
  <c r="AR829" i="25"/>
  <c r="AS829" i="25" s="1"/>
  <c r="AR790" i="25"/>
  <c r="AS790" i="25" s="1"/>
  <c r="AR789" i="25"/>
  <c r="AS789" i="25" s="1"/>
  <c r="AR778" i="25"/>
  <c r="AS778" i="25" s="1"/>
  <c r="AR757" i="25"/>
  <c r="AS757" i="25" s="1"/>
  <c r="AR748" i="25"/>
  <c r="AS748" i="25" s="1"/>
  <c r="AR737" i="25"/>
  <c r="AS737" i="25" s="1"/>
  <c r="AR736" i="25"/>
  <c r="AS736" i="25" s="1"/>
  <c r="AR723" i="25"/>
  <c r="AS723" i="25" s="1"/>
  <c r="AR721" i="25"/>
  <c r="AS721" i="25" s="1"/>
  <c r="AT22" i="25"/>
  <c r="AR959" i="25"/>
  <c r="AS959" i="25" s="1"/>
  <c r="AR948" i="25"/>
  <c r="AS948" i="25" s="1"/>
  <c r="AR938" i="25"/>
  <c r="AS938" i="25" s="1"/>
  <c r="AR879" i="25"/>
  <c r="AS879" i="25" s="1"/>
  <c r="AR877" i="25"/>
  <c r="AS877" i="25" s="1"/>
  <c r="AR873" i="25"/>
  <c r="AS873" i="25" s="1"/>
  <c r="AR806" i="25"/>
  <c r="AS806" i="25" s="1"/>
  <c r="AR783" i="25"/>
  <c r="AS783" i="25" s="1"/>
  <c r="AR768" i="25"/>
  <c r="AS768" i="25" s="1"/>
  <c r="AR755" i="25"/>
  <c r="AS755" i="25" s="1"/>
  <c r="AR753" i="25"/>
  <c r="AS753" i="25" s="1"/>
  <c r="AR738" i="25"/>
  <c r="AS738" i="25" s="1"/>
  <c r="AR730" i="25"/>
  <c r="AS730" i="25" s="1"/>
  <c r="AR690" i="25"/>
  <c r="AS690" i="25" s="1"/>
  <c r="AR623" i="25"/>
  <c r="AS623" i="25" s="1"/>
  <c r="AR863" i="25"/>
  <c r="AS863" i="25" s="1"/>
  <c r="AR1007" i="25"/>
  <c r="AS1007" i="25" s="1"/>
  <c r="AR814" i="25"/>
  <c r="AS814" i="25" s="1"/>
  <c r="AR805" i="25"/>
  <c r="AS805" i="25" s="1"/>
  <c r="AR767" i="25"/>
  <c r="AS767" i="25" s="1"/>
  <c r="AR765" i="25"/>
  <c r="AS765" i="25" s="1"/>
  <c r="AR735" i="25"/>
  <c r="AS735" i="25" s="1"/>
  <c r="AR710" i="25"/>
  <c r="AS710" i="25" s="1"/>
  <c r="AR689" i="25"/>
  <c r="AS689" i="25" s="1"/>
  <c r="AR678" i="25"/>
  <c r="AS678" i="25" s="1"/>
  <c r="AR677" i="25"/>
  <c r="AS677" i="25" s="1"/>
  <c r="AR1009" i="25"/>
  <c r="AS1009" i="25" s="1"/>
  <c r="AR894" i="25"/>
  <c r="AS894" i="25" s="1"/>
  <c r="AR995" i="25"/>
  <c r="AS995" i="25" s="1"/>
  <c r="AR972" i="25"/>
  <c r="AS972" i="25" s="1"/>
  <c r="AR916" i="25"/>
  <c r="AS916" i="25" s="1"/>
  <c r="AR880" i="25"/>
  <c r="AS880" i="25" s="1"/>
  <c r="AR857" i="25"/>
  <c r="AS857" i="25" s="1"/>
  <c r="AR808" i="25"/>
  <c r="AS808" i="25" s="1"/>
  <c r="AR799" i="25"/>
  <c r="AS799" i="25" s="1"/>
  <c r="AR791" i="25"/>
  <c r="AS791" i="25" s="1"/>
  <c r="AR739" i="25"/>
  <c r="AS739" i="25" s="1"/>
  <c r="AR711" i="25"/>
  <c r="AS711" i="25" s="1"/>
  <c r="AR692" i="25"/>
  <c r="AS692" i="25" s="1"/>
  <c r="AR679" i="25"/>
  <c r="AS679" i="25" s="1"/>
  <c r="AR625" i="25"/>
  <c r="AS625" i="25" s="1"/>
  <c r="AR993" i="25"/>
  <c r="AS993" i="25" s="1"/>
  <c r="AR961" i="25"/>
  <c r="AS961" i="25" s="1"/>
  <c r="AR859" i="25"/>
  <c r="AS859" i="25" s="1"/>
  <c r="AR849" i="25"/>
  <c r="AS849" i="25" s="1"/>
  <c r="AR832" i="25"/>
  <c r="AS832" i="25" s="1"/>
  <c r="AR770" i="25"/>
  <c r="AS770" i="25" s="1"/>
  <c r="AR694" i="25"/>
  <c r="AS694" i="25" s="1"/>
  <c r="AR691" i="25"/>
  <c r="AS691" i="25" s="1"/>
  <c r="AR680" i="25"/>
  <c r="AS680" i="25" s="1"/>
  <c r="AR977" i="25"/>
  <c r="AS977" i="25" s="1"/>
  <c r="AR853" i="25"/>
  <c r="AS853" i="25" s="1"/>
  <c r="AR1011" i="25"/>
  <c r="AS1011" i="25" s="1"/>
  <c r="AR962" i="25"/>
  <c r="AS962" i="25" s="1"/>
  <c r="AR905" i="25"/>
  <c r="AS905" i="25" s="1"/>
  <c r="AR850" i="25"/>
  <c r="AS850" i="25" s="1"/>
  <c r="AR815" i="25"/>
  <c r="AS815" i="25" s="1"/>
  <c r="AR813" i="25"/>
  <c r="AS813" i="25" s="1"/>
  <c r="AR797" i="25"/>
  <c r="AS797" i="25" s="1"/>
  <c r="AR795" i="25"/>
  <c r="AS795" i="25" s="1"/>
  <c r="AR1013" i="25"/>
  <c r="AS1013" i="25" s="1"/>
  <c r="AR997" i="25"/>
  <c r="AS997" i="25" s="1"/>
  <c r="AR974" i="25"/>
  <c r="AS974" i="25" s="1"/>
  <c r="AR940" i="25"/>
  <c r="AS940" i="25" s="1"/>
  <c r="AR939" i="25"/>
  <c r="AS939" i="25" s="1"/>
  <c r="AR895" i="25"/>
  <c r="AS895" i="25" s="1"/>
  <c r="AR833" i="25"/>
  <c r="AS833" i="25" s="1"/>
  <c r="AR831" i="25"/>
  <c r="AS831" i="25" s="1"/>
  <c r="AR818" i="25"/>
  <c r="AS818" i="25" s="1"/>
  <c r="AR627" i="25"/>
  <c r="AS627" i="25" s="1"/>
  <c r="AR921" i="25"/>
  <c r="AS921" i="25" s="1"/>
  <c r="AR867" i="25"/>
  <c r="AS867" i="25" s="1"/>
  <c r="AR971" i="25"/>
  <c r="AS971" i="25" s="1"/>
  <c r="AR927" i="25"/>
  <c r="AS927" i="25" s="1"/>
  <c r="AR986" i="25"/>
  <c r="AS986" i="25" s="1"/>
  <c r="AR930" i="25"/>
  <c r="AS930" i="25" s="1"/>
  <c r="AR929" i="25"/>
  <c r="AS929" i="25" s="1"/>
  <c r="AR881" i="25"/>
  <c r="AS881" i="25" s="1"/>
  <c r="AR834" i="25"/>
  <c r="AS834" i="25" s="1"/>
  <c r="AR800" i="25"/>
  <c r="AS800" i="25" s="1"/>
  <c r="AR771" i="25"/>
  <c r="AS771" i="25" s="1"/>
  <c r="AR712" i="25"/>
  <c r="AS712" i="25" s="1"/>
  <c r="AR681" i="25"/>
  <c r="AS681" i="25" s="1"/>
  <c r="AR629" i="25"/>
  <c r="AS629" i="25" s="1"/>
  <c r="AR628" i="25"/>
  <c r="AS628" i="25" s="1"/>
  <c r="AR516" i="25"/>
  <c r="AS516" i="25" s="1"/>
  <c r="AR500" i="25"/>
  <c r="AS500" i="25" s="1"/>
  <c r="AR484" i="25"/>
  <c r="AS484" i="25" s="1"/>
  <c r="AR468" i="25"/>
  <c r="AS468" i="25" s="1"/>
  <c r="AR452" i="25"/>
  <c r="AS452" i="25" s="1"/>
  <c r="AR989" i="25"/>
  <c r="AS989" i="25" s="1"/>
  <c r="AR973" i="25"/>
  <c r="AS973" i="25" s="1"/>
  <c r="AR957" i="25"/>
  <c r="AS957" i="25" s="1"/>
  <c r="AR941" i="25"/>
  <c r="AS941" i="25" s="1"/>
  <c r="AR925" i="25"/>
  <c r="AS925" i="25" s="1"/>
  <c r="AR909" i="25"/>
  <c r="AS909" i="25" s="1"/>
  <c r="AR893" i="25"/>
  <c r="AS893" i="25" s="1"/>
  <c r="AR842" i="25"/>
  <c r="AS842" i="25" s="1"/>
  <c r="AR819" i="25"/>
  <c r="AS819" i="25" s="1"/>
  <c r="AR817" i="25"/>
  <c r="AS817" i="25" s="1"/>
  <c r="AR812" i="25"/>
  <c r="AS812" i="25" s="1"/>
  <c r="AR794" i="25"/>
  <c r="AS794" i="25" s="1"/>
  <c r="AR792" i="25"/>
  <c r="AS792" i="25" s="1"/>
  <c r="AR782" i="25"/>
  <c r="AS782" i="25" s="1"/>
  <c r="AR772" i="25"/>
  <c r="AS772" i="25" s="1"/>
  <c r="AR758" i="25"/>
  <c r="AS758" i="25" s="1"/>
  <c r="AR756" i="25"/>
  <c r="AS756" i="25" s="1"/>
  <c r="AR754" i="25"/>
  <c r="AS754" i="25" s="1"/>
  <c r="AR706" i="25"/>
  <c r="AS706" i="25" s="1"/>
  <c r="AR704" i="25"/>
  <c r="AS704" i="25" s="1"/>
  <c r="AR255" i="25"/>
  <c r="AS255" i="25" s="1"/>
  <c r="AR1022" i="25"/>
  <c r="AS1022" i="25" s="1"/>
  <c r="AR1020" i="25"/>
  <c r="AS1020" i="25" s="1"/>
  <c r="AR1018" i="25"/>
  <c r="AS1018" i="25" s="1"/>
  <c r="AR1016" i="25"/>
  <c r="AS1016" i="25" s="1"/>
  <c r="AR1014" i="25"/>
  <c r="AS1014" i="25" s="1"/>
  <c r="AR1012" i="25"/>
  <c r="AS1012" i="25" s="1"/>
  <c r="AR1010" i="25"/>
  <c r="AS1010" i="25" s="1"/>
  <c r="AR1008" i="25"/>
  <c r="AS1008" i="25" s="1"/>
  <c r="AR1006" i="25"/>
  <c r="AS1006" i="25" s="1"/>
  <c r="AR1004" i="25"/>
  <c r="AS1004" i="25" s="1"/>
  <c r="AR1002" i="25"/>
  <c r="AS1002" i="25" s="1"/>
  <c r="AR1000" i="25"/>
  <c r="AS1000" i="25" s="1"/>
  <c r="AR998" i="25"/>
  <c r="AS998" i="25" s="1"/>
  <c r="AR996" i="25"/>
  <c r="AS996" i="25" s="1"/>
  <c r="AR994" i="25"/>
  <c r="AS994" i="25" s="1"/>
  <c r="AR992" i="25"/>
  <c r="AS992" i="25" s="1"/>
  <c r="AR976" i="25"/>
  <c r="AS976" i="25" s="1"/>
  <c r="AR960" i="25"/>
  <c r="AS960" i="25" s="1"/>
  <c r="AR944" i="25"/>
  <c r="AS944" i="25" s="1"/>
  <c r="AR928" i="25"/>
  <c r="AS928" i="25" s="1"/>
  <c r="AR912" i="25"/>
  <c r="AS912" i="25" s="1"/>
  <c r="AR896" i="25"/>
  <c r="AS896" i="25" s="1"/>
  <c r="AR869" i="25"/>
  <c r="AS869" i="25" s="1"/>
  <c r="AR840" i="25"/>
  <c r="AS840" i="25" s="1"/>
  <c r="AR838" i="25"/>
  <c r="AS838" i="25" s="1"/>
  <c r="AR810" i="25"/>
  <c r="AS810" i="25" s="1"/>
  <c r="AR787" i="25"/>
  <c r="AS787" i="25" s="1"/>
  <c r="AR785" i="25"/>
  <c r="AS785" i="25" s="1"/>
  <c r="AR780" i="25"/>
  <c r="AS780" i="25" s="1"/>
  <c r="AR762" i="25"/>
  <c r="AS762" i="25" s="1"/>
  <c r="AR760" i="25"/>
  <c r="AS760" i="25" s="1"/>
  <c r="AR750" i="25"/>
  <c r="AS750" i="25" s="1"/>
  <c r="AR740" i="25"/>
  <c r="AS740" i="25" s="1"/>
  <c r="AR726" i="25"/>
  <c r="AS726" i="25" s="1"/>
  <c r="AR724" i="25"/>
  <c r="AS724" i="25" s="1"/>
  <c r="AR722" i="25"/>
  <c r="AS722" i="25" s="1"/>
  <c r="AR682" i="25"/>
  <c r="AS682" i="25" s="1"/>
  <c r="AR648" i="25"/>
  <c r="AS648" i="25" s="1"/>
  <c r="AR265" i="25"/>
  <c r="AS265" i="25" s="1"/>
  <c r="AR233" i="25"/>
  <c r="AS233" i="25" s="1"/>
  <c r="AU22" i="25"/>
  <c r="AR963" i="25"/>
  <c r="AS963" i="25" s="1"/>
  <c r="AR947" i="25"/>
  <c r="AS947" i="25" s="1"/>
  <c r="AR931" i="25"/>
  <c r="AS931" i="25" s="1"/>
  <c r="AR915" i="25"/>
  <c r="AS915" i="25" s="1"/>
  <c r="AR899" i="25"/>
  <c r="AS899" i="25" s="1"/>
  <c r="AR709" i="25"/>
  <c r="AS709" i="25" s="1"/>
  <c r="AR918" i="25"/>
  <c r="AS918" i="25" s="1"/>
  <c r="AR902" i="25"/>
  <c r="AS902" i="25" s="1"/>
  <c r="AR662" i="25"/>
  <c r="AS662" i="25" s="1"/>
  <c r="AR660" i="25"/>
  <c r="AS660" i="25" s="1"/>
  <c r="AR658" i="25"/>
  <c r="AS658" i="25" s="1"/>
  <c r="AR654" i="25"/>
  <c r="AS654" i="25" s="1"/>
  <c r="AR979" i="25"/>
  <c r="AS979" i="25" s="1"/>
  <c r="AR674" i="25"/>
  <c r="AS674" i="25" s="1"/>
  <c r="AR672" i="25"/>
  <c r="AS672" i="25" s="1"/>
  <c r="AR664" i="25"/>
  <c r="AS664" i="25" s="1"/>
  <c r="AV22" i="25"/>
  <c r="AR982" i="25"/>
  <c r="AS982" i="25" s="1"/>
  <c r="AR966" i="25"/>
  <c r="AS966" i="25" s="1"/>
  <c r="AR950" i="25"/>
  <c r="AS950" i="25" s="1"/>
  <c r="AR934" i="25"/>
  <c r="AS934" i="25" s="1"/>
  <c r="AR917" i="25"/>
  <c r="AS917" i="25" s="1"/>
  <c r="AR901" i="25"/>
  <c r="AS901" i="25" s="1"/>
  <c r="AR984" i="25"/>
  <c r="AS984" i="25" s="1"/>
  <c r="AR968" i="25"/>
  <c r="AS968" i="25" s="1"/>
  <c r="AR952" i="25"/>
  <c r="AS952" i="25" s="1"/>
  <c r="AR936" i="25"/>
  <c r="AS936" i="25" s="1"/>
  <c r="AR920" i="25"/>
  <c r="AS920" i="25" s="1"/>
  <c r="AR904" i="25"/>
  <c r="AS904" i="25" s="1"/>
  <c r="AR659" i="25"/>
  <c r="AS659" i="25" s="1"/>
  <c r="AR657" i="25"/>
  <c r="AS657" i="25" s="1"/>
  <c r="AW22" i="25"/>
  <c r="AR981" i="25"/>
  <c r="AS981" i="25" s="1"/>
  <c r="AR965" i="25"/>
  <c r="AS965" i="25" s="1"/>
  <c r="AR949" i="25"/>
  <c r="AS949" i="25" s="1"/>
  <c r="AR933" i="25"/>
  <c r="AS933" i="25" s="1"/>
  <c r="AR983" i="25"/>
  <c r="AS983" i="25" s="1"/>
  <c r="AR967" i="25"/>
  <c r="AS967" i="25" s="1"/>
  <c r="AR951" i="25"/>
  <c r="AS951" i="25" s="1"/>
  <c r="AR935" i="25"/>
  <c r="AS935" i="25" s="1"/>
  <c r="AR919" i="25"/>
  <c r="AS919" i="25" s="1"/>
  <c r="AR903" i="25"/>
  <c r="AS903" i="25" s="1"/>
  <c r="AR676" i="25"/>
  <c r="AS676" i="25" s="1"/>
  <c r="AR666" i="25"/>
  <c r="AS666" i="25" s="1"/>
  <c r="AR267" i="25"/>
  <c r="AS267" i="25" s="1"/>
  <c r="AR257" i="25"/>
  <c r="AS257" i="25" s="1"/>
  <c r="AR247" i="25"/>
  <c r="AS247" i="25" s="1"/>
  <c r="AR259" i="25"/>
  <c r="AS259" i="25" s="1"/>
  <c r="AR235" i="25"/>
  <c r="AS235" i="25" s="1"/>
  <c r="AR221" i="25"/>
  <c r="AS221" i="25" s="1"/>
  <c r="AR228" i="25"/>
  <c r="AS228" i="25" s="1"/>
  <c r="AR249" i="25"/>
  <c r="AS249" i="25" s="1"/>
  <c r="AR261" i="25"/>
  <c r="AS261" i="25" s="1"/>
  <c r="AR229" i="25"/>
  <c r="AS229" i="25" s="1"/>
  <c r="AR230" i="25"/>
  <c r="AS230" i="25" s="1"/>
  <c r="AR251" i="25"/>
  <c r="AS251" i="25" s="1"/>
  <c r="AR263" i="25"/>
  <c r="AS263" i="25" s="1"/>
  <c r="AR252" i="25"/>
  <c r="AS252" i="25" s="1"/>
  <c r="AR231" i="25"/>
  <c r="AS231" i="25" s="1"/>
  <c r="AR883" i="25"/>
  <c r="AS883" i="25" s="1"/>
  <c r="AR882" i="25"/>
  <c r="AS882" i="25" s="1"/>
  <c r="AR848" i="25"/>
  <c r="AS848" i="25" s="1"/>
  <c r="AR816" i="25"/>
  <c r="AS816" i="25" s="1"/>
  <c r="AR784" i="25"/>
  <c r="AS784" i="25" s="1"/>
  <c r="AR752" i="25"/>
  <c r="AS752" i="25" s="1"/>
  <c r="AR720" i="25"/>
  <c r="AS720" i="25" s="1"/>
  <c r="AR688" i="25"/>
  <c r="AS688" i="25" s="1"/>
  <c r="AR656" i="25"/>
  <c r="AS656" i="25" s="1"/>
  <c r="AR248" i="25"/>
  <c r="AS248" i="25" s="1"/>
  <c r="AR193" i="25"/>
  <c r="AS193" i="25" s="1"/>
  <c r="AR244" i="25"/>
  <c r="AS244" i="25" s="1"/>
  <c r="AR243" i="25"/>
  <c r="AS243" i="25" s="1"/>
  <c r="AR194" i="25"/>
  <c r="AS194" i="25" s="1"/>
  <c r="AR223" i="25"/>
  <c r="AS223" i="25" s="1"/>
  <c r="AR195" i="25"/>
  <c r="AS195" i="25" s="1"/>
  <c r="AR196" i="25"/>
  <c r="AS196" i="25" s="1"/>
  <c r="AR644" i="25"/>
  <c r="AS644" i="25" s="1"/>
  <c r="AR635" i="25"/>
  <c r="AS635" i="25" s="1"/>
  <c r="AR632" i="25"/>
  <c r="AS632" i="25" s="1"/>
  <c r="AR122" i="25"/>
  <c r="AS122" i="25" s="1"/>
  <c r="AR642" i="25"/>
  <c r="AS642" i="25" s="1"/>
  <c r="AR225" i="25"/>
  <c r="AS225" i="25" s="1"/>
  <c r="AR640" i="25"/>
  <c r="AS640" i="25" s="1"/>
  <c r="AR226" i="25"/>
  <c r="AS226" i="25" s="1"/>
  <c r="AR198" i="25"/>
  <c r="AS198" i="25" s="1"/>
  <c r="AR197" i="25"/>
  <c r="AS197" i="25" s="1"/>
  <c r="AR830" i="25"/>
  <c r="AS830" i="25" s="1"/>
  <c r="AR798" i="25"/>
  <c r="AS798" i="25" s="1"/>
  <c r="AR766" i="25"/>
  <c r="AS766" i="25" s="1"/>
  <c r="AR734" i="25"/>
  <c r="AS734" i="25" s="1"/>
  <c r="AR702" i="25"/>
  <c r="AS702" i="25" s="1"/>
  <c r="AR670" i="25"/>
  <c r="AS670" i="25" s="1"/>
  <c r="AR638" i="25"/>
  <c r="AS638" i="25" s="1"/>
  <c r="AR611" i="25"/>
  <c r="AS611" i="25" s="1"/>
  <c r="AR609" i="25"/>
  <c r="AS609" i="25" s="1"/>
  <c r="AR607" i="25"/>
  <c r="AS607" i="25" s="1"/>
  <c r="AR605" i="25"/>
  <c r="AS605" i="25" s="1"/>
  <c r="AR529" i="25"/>
  <c r="AS529" i="25" s="1"/>
  <c r="AR527" i="25"/>
  <c r="AS527" i="25" s="1"/>
  <c r="AR525" i="25"/>
  <c r="AS525" i="25" s="1"/>
  <c r="AR523" i="25"/>
  <c r="AS523" i="25" s="1"/>
  <c r="AR521" i="25"/>
  <c r="AS521" i="25" s="1"/>
  <c r="AR519" i="25"/>
  <c r="AS519" i="25" s="1"/>
  <c r="AR517" i="25"/>
  <c r="AS517" i="25" s="1"/>
  <c r="AR515" i="25"/>
  <c r="AS515" i="25" s="1"/>
  <c r="AR513" i="25"/>
  <c r="AS513" i="25" s="1"/>
  <c r="AR511" i="25"/>
  <c r="AS511" i="25" s="1"/>
  <c r="AR509" i="25"/>
  <c r="AS509" i="25" s="1"/>
  <c r="AR507" i="25"/>
  <c r="AS507" i="25" s="1"/>
  <c r="AR505" i="25"/>
  <c r="AS505" i="25" s="1"/>
  <c r="AR503" i="25"/>
  <c r="AS503" i="25" s="1"/>
  <c r="AR501" i="25"/>
  <c r="AS501" i="25" s="1"/>
  <c r="AR499" i="25"/>
  <c r="AS499" i="25" s="1"/>
  <c r="AR497" i="25"/>
  <c r="AS497" i="25" s="1"/>
  <c r="AR495" i="25"/>
  <c r="AS495" i="25" s="1"/>
  <c r="AR493" i="25"/>
  <c r="AS493" i="25" s="1"/>
  <c r="AR491" i="25"/>
  <c r="AS491" i="25" s="1"/>
  <c r="AR489" i="25"/>
  <c r="AS489" i="25" s="1"/>
  <c r="AR487" i="25"/>
  <c r="AS487" i="25" s="1"/>
  <c r="AR485" i="25"/>
  <c r="AS485" i="25" s="1"/>
  <c r="AR483" i="25"/>
  <c r="AS483" i="25" s="1"/>
  <c r="AR481" i="25"/>
  <c r="AS481" i="25" s="1"/>
  <c r="AR479" i="25"/>
  <c r="AS479" i="25" s="1"/>
  <c r="AR477" i="25"/>
  <c r="AS477" i="25" s="1"/>
  <c r="AR475" i="25"/>
  <c r="AS475" i="25" s="1"/>
  <c r="AR473" i="25"/>
  <c r="AS473" i="25" s="1"/>
  <c r="AR471" i="25"/>
  <c r="AS471" i="25" s="1"/>
  <c r="AR469" i="25"/>
  <c r="AS469" i="25" s="1"/>
  <c r="AR467" i="25"/>
  <c r="AS467" i="25" s="1"/>
  <c r="AR465" i="25"/>
  <c r="AS465" i="25" s="1"/>
  <c r="AR463" i="25"/>
  <c r="AS463" i="25" s="1"/>
  <c r="AR461" i="25"/>
  <c r="AS461" i="25" s="1"/>
  <c r="AR459" i="25"/>
  <c r="AS459" i="25" s="1"/>
  <c r="AR457" i="25"/>
  <c r="AS457" i="25" s="1"/>
  <c r="AR455" i="25"/>
  <c r="AS455" i="25" s="1"/>
  <c r="AR453" i="25"/>
  <c r="AS453" i="25" s="1"/>
  <c r="AR451" i="25"/>
  <c r="AS451" i="25" s="1"/>
  <c r="AR449" i="25"/>
  <c r="AS449" i="25" s="1"/>
  <c r="AR447" i="25"/>
  <c r="AS447" i="25" s="1"/>
  <c r="AR200" i="25"/>
  <c r="AS200" i="25" s="1"/>
  <c r="AR828" i="25"/>
  <c r="AS828" i="25" s="1"/>
  <c r="AR796" i="25"/>
  <c r="AS796" i="25" s="1"/>
  <c r="AR764" i="25"/>
  <c r="AS764" i="25" s="1"/>
  <c r="AR732" i="25"/>
  <c r="AS732" i="25" s="1"/>
  <c r="AR700" i="25"/>
  <c r="AS700" i="25" s="1"/>
  <c r="AR668" i="25"/>
  <c r="AS668" i="25" s="1"/>
  <c r="AR636" i="25"/>
  <c r="AS636" i="25" s="1"/>
  <c r="AR634" i="25"/>
  <c r="AS634" i="25" s="1"/>
  <c r="AR633" i="25"/>
  <c r="AS633" i="25" s="1"/>
  <c r="AR631" i="25"/>
  <c r="AS631" i="25" s="1"/>
  <c r="AR630" i="25"/>
  <c r="AS630" i="25" s="1"/>
  <c r="AR227" i="25"/>
  <c r="AS227" i="25" s="1"/>
  <c r="AR203" i="25"/>
  <c r="AS203" i="25" s="1"/>
  <c r="AR201" i="25"/>
  <c r="AS201" i="25" s="1"/>
  <c r="AR199" i="25"/>
  <c r="AS199" i="25" s="1"/>
  <c r="AR256" i="25"/>
  <c r="AS256" i="25" s="1"/>
  <c r="AR224" i="25"/>
  <c r="AS224" i="25" s="1"/>
  <c r="AR222" i="25"/>
  <c r="AS222" i="25" s="1"/>
  <c r="AR220" i="25"/>
  <c r="AS220" i="25" s="1"/>
  <c r="AR144" i="25"/>
  <c r="AS144" i="25" s="1"/>
  <c r="AR128" i="25"/>
  <c r="AS128" i="25" s="1"/>
  <c r="AR112" i="25"/>
  <c r="AS112" i="25" s="1"/>
  <c r="AR218" i="25"/>
  <c r="AS218" i="25" s="1"/>
  <c r="AR216" i="25"/>
  <c r="AS216" i="25" s="1"/>
  <c r="AR146" i="25"/>
  <c r="AS146" i="25" s="1"/>
  <c r="AR130" i="25"/>
  <c r="AS130" i="25" s="1"/>
  <c r="AR114" i="25"/>
  <c r="AS114" i="25" s="1"/>
  <c r="AR214" i="25"/>
  <c r="AS214" i="25" s="1"/>
  <c r="AR212" i="25"/>
  <c r="AS212" i="25" s="1"/>
  <c r="AR210" i="25"/>
  <c r="AS210" i="25" s="1"/>
  <c r="AR240" i="25"/>
  <c r="AS240" i="25" s="1"/>
  <c r="AR208" i="25"/>
  <c r="AS208" i="25" s="1"/>
  <c r="AR337" i="25"/>
  <c r="AS337" i="25" s="1"/>
  <c r="AR336" i="25"/>
  <c r="AS336" i="25" s="1"/>
  <c r="AR335" i="25"/>
  <c r="AS335" i="25" s="1"/>
  <c r="AR334" i="25"/>
  <c r="AS334" i="25" s="1"/>
  <c r="AR333" i="25"/>
  <c r="AS333" i="25" s="1"/>
  <c r="AR332" i="25"/>
  <c r="AS332" i="25" s="1"/>
  <c r="AR331" i="25"/>
  <c r="AS331" i="25" s="1"/>
  <c r="AR330" i="25"/>
  <c r="AS330" i="25" s="1"/>
  <c r="AR329" i="25"/>
  <c r="AS329" i="25" s="1"/>
  <c r="AR328" i="25"/>
  <c r="AS328" i="25" s="1"/>
  <c r="AR327" i="25"/>
  <c r="AS327" i="25" s="1"/>
  <c r="AR326" i="25"/>
  <c r="AS326" i="25" s="1"/>
  <c r="AR325" i="25"/>
  <c r="AS325" i="25" s="1"/>
  <c r="AR324" i="25"/>
  <c r="AS324" i="25" s="1"/>
  <c r="AR323" i="25"/>
  <c r="AS323" i="25" s="1"/>
  <c r="AR322" i="25"/>
  <c r="AS322" i="25" s="1"/>
  <c r="AR321" i="25"/>
  <c r="AS321" i="25" s="1"/>
  <c r="AR320" i="25"/>
  <c r="AS320" i="25" s="1"/>
  <c r="AR319" i="25"/>
  <c r="AS319" i="25" s="1"/>
  <c r="AR318" i="25"/>
  <c r="AS318" i="25" s="1"/>
  <c r="AR317" i="25"/>
  <c r="AS317" i="25" s="1"/>
  <c r="AR316" i="25"/>
  <c r="AS316" i="25" s="1"/>
  <c r="AR315" i="25"/>
  <c r="AS315" i="25" s="1"/>
  <c r="AR314" i="25"/>
  <c r="AS314" i="25" s="1"/>
  <c r="AR313" i="25"/>
  <c r="AS313" i="25" s="1"/>
  <c r="AR312" i="25"/>
  <c r="AS312" i="25" s="1"/>
  <c r="AR311" i="25"/>
  <c r="AS311" i="25" s="1"/>
  <c r="AR310" i="25"/>
  <c r="AS310" i="25" s="1"/>
  <c r="AR309" i="25"/>
  <c r="AS309" i="25" s="1"/>
  <c r="AR308" i="25"/>
  <c r="AS308" i="25" s="1"/>
  <c r="AR307" i="25"/>
  <c r="AS307" i="25" s="1"/>
  <c r="AR306" i="25"/>
  <c r="AS306" i="25" s="1"/>
  <c r="AR305" i="25"/>
  <c r="AS305" i="25" s="1"/>
  <c r="AR304" i="25"/>
  <c r="AS304" i="25" s="1"/>
  <c r="AR303" i="25"/>
  <c r="AS303" i="25" s="1"/>
  <c r="AR302" i="25"/>
  <c r="AS302" i="25" s="1"/>
  <c r="AR301" i="25"/>
  <c r="AS301" i="25" s="1"/>
  <c r="AR300" i="25"/>
  <c r="AS300" i="25" s="1"/>
  <c r="AR299" i="25"/>
  <c r="AS299" i="25" s="1"/>
  <c r="AR298" i="25"/>
  <c r="AS298" i="25" s="1"/>
  <c r="AR297" i="25"/>
  <c r="AS297" i="25" s="1"/>
  <c r="AR296" i="25"/>
  <c r="AS296" i="25" s="1"/>
  <c r="AR295" i="25"/>
  <c r="AS295" i="25" s="1"/>
  <c r="AR294" i="25"/>
  <c r="AS294" i="25" s="1"/>
  <c r="AR293" i="25"/>
  <c r="AS293" i="25" s="1"/>
  <c r="AR292" i="25"/>
  <c r="AS292" i="25" s="1"/>
  <c r="AR291" i="25"/>
  <c r="AS291" i="25" s="1"/>
  <c r="AR290" i="25"/>
  <c r="AS290" i="25" s="1"/>
  <c r="AR289" i="25"/>
  <c r="AS289" i="25" s="1"/>
  <c r="AR288" i="25"/>
  <c r="AS288" i="25" s="1"/>
  <c r="AR287" i="25"/>
  <c r="AS287" i="25" s="1"/>
  <c r="AR286" i="25"/>
  <c r="AS286" i="25" s="1"/>
  <c r="AR285" i="25"/>
  <c r="AS285" i="25" s="1"/>
  <c r="AR284" i="25"/>
  <c r="AS284" i="25" s="1"/>
  <c r="AR283" i="25"/>
  <c r="AS283" i="25" s="1"/>
  <c r="AR282" i="25"/>
  <c r="AS282" i="25" s="1"/>
  <c r="AR281" i="25"/>
  <c r="AS281" i="25" s="1"/>
  <c r="AR280" i="25"/>
  <c r="AS280" i="25" s="1"/>
  <c r="AR279" i="25"/>
  <c r="AS279" i="25" s="1"/>
  <c r="AR278" i="25"/>
  <c r="AS278" i="25" s="1"/>
  <c r="AR277" i="25"/>
  <c r="AS277" i="25" s="1"/>
  <c r="AR276" i="25"/>
  <c r="AS276" i="25" s="1"/>
  <c r="AR275" i="25"/>
  <c r="AS275" i="25" s="1"/>
  <c r="AR274" i="25"/>
  <c r="AS274" i="25" s="1"/>
  <c r="AR273" i="25"/>
  <c r="AS273" i="25" s="1"/>
  <c r="AR272" i="25"/>
  <c r="AS272" i="25" s="1"/>
  <c r="AR271" i="25"/>
  <c r="AS271" i="25" s="1"/>
  <c r="AR270" i="25"/>
  <c r="AS270" i="25" s="1"/>
  <c r="AR206" i="25"/>
  <c r="AS206" i="25" s="1"/>
  <c r="AR236" i="25"/>
  <c r="AS236" i="25" s="1"/>
  <c r="AR204" i="25"/>
  <c r="AS204" i="25" s="1"/>
  <c r="AR152" i="25"/>
  <c r="AS152" i="25" s="1"/>
  <c r="AR136" i="25"/>
  <c r="AS136" i="25" s="1"/>
  <c r="AR120" i="25"/>
  <c r="AS120" i="25" s="1"/>
  <c r="AR77" i="25"/>
  <c r="AS77" i="25" s="1"/>
  <c r="AR69" i="25"/>
  <c r="AS69" i="25" s="1"/>
  <c r="AR61" i="25"/>
  <c r="AS61" i="25" s="1"/>
  <c r="AR78" i="25"/>
  <c r="AS78" i="25" s="1"/>
  <c r="AR70" i="25"/>
  <c r="AS70" i="25" s="1"/>
  <c r="AR62" i="25"/>
  <c r="AS62" i="25" s="1"/>
  <c r="AR79" i="25"/>
  <c r="AS79" i="25" s="1"/>
  <c r="AR71" i="25"/>
  <c r="AS71" i="25" s="1"/>
  <c r="AR63" i="25"/>
  <c r="AS63" i="25" s="1"/>
  <c r="AR104" i="25"/>
  <c r="AS104" i="25" s="1"/>
  <c r="AR96" i="25"/>
  <c r="AS96" i="25" s="1"/>
  <c r="AR88" i="25"/>
  <c r="AS88" i="25" s="1"/>
  <c r="AR80" i="25"/>
  <c r="AS80" i="25" s="1"/>
  <c r="AR72" i="25"/>
  <c r="AS72" i="25" s="1"/>
  <c r="AR64" i="25"/>
  <c r="AS64" i="25" s="1"/>
  <c r="AR81" i="25"/>
  <c r="AS81" i="25" s="1"/>
  <c r="AR73" i="25"/>
  <c r="AS73" i="25" s="1"/>
  <c r="AR65" i="25"/>
  <c r="AS65" i="25" s="1"/>
  <c r="AR106" i="25"/>
  <c r="AS106" i="25" s="1"/>
  <c r="AR98" i="25"/>
  <c r="AS98" i="25" s="1"/>
  <c r="AR90" i="25"/>
  <c r="AS90" i="25" s="1"/>
  <c r="AR82" i="25"/>
  <c r="AS82" i="25" s="1"/>
  <c r="AR74" i="25"/>
  <c r="AS74" i="25" s="1"/>
  <c r="AR66" i="25"/>
  <c r="AS66" i="25" s="1"/>
  <c r="AR32" i="25"/>
  <c r="AS32" i="25" s="1"/>
  <c r="AR26" i="25"/>
  <c r="AS26" i="25" s="1"/>
  <c r="AR24" i="25"/>
  <c r="AS24" i="25" s="1"/>
  <c r="AR30" i="25"/>
  <c r="AS30" i="25" s="1"/>
  <c r="AR28" i="25"/>
  <c r="AS28" i="25" s="1"/>
  <c r="AR60" i="25"/>
  <c r="AS60" i="25" s="1"/>
  <c r="AR59" i="25"/>
  <c r="AS59" i="25" s="1"/>
  <c r="AR58" i="25"/>
  <c r="AS58" i="25" s="1"/>
  <c r="AR57" i="25"/>
  <c r="AS57" i="25" s="1"/>
  <c r="AR56" i="25"/>
  <c r="AS56" i="25" s="1"/>
  <c r="AR55" i="25"/>
  <c r="AS55" i="25" s="1"/>
  <c r="AR54" i="25"/>
  <c r="AS54" i="25" s="1"/>
  <c r="AR53" i="25"/>
  <c r="AS53" i="25" s="1"/>
  <c r="AR52" i="25"/>
  <c r="AS52" i="25" s="1"/>
  <c r="AR51" i="25"/>
  <c r="AS51" i="25" s="1"/>
  <c r="AR50" i="25"/>
  <c r="AS50" i="25" s="1"/>
  <c r="AR49" i="25"/>
  <c r="AS49" i="25" s="1"/>
  <c r="AR48" i="25"/>
  <c r="AS48" i="25" s="1"/>
  <c r="AR47" i="25"/>
  <c r="AS47" i="25" s="1"/>
  <c r="AR46" i="25"/>
  <c r="AS46" i="25" s="1"/>
  <c r="AR45" i="25"/>
  <c r="AS45" i="25" s="1"/>
  <c r="AR44" i="25"/>
  <c r="AS44" i="25" s="1"/>
  <c r="AR43" i="25"/>
  <c r="AS43" i="25" s="1"/>
  <c r="AR42" i="25"/>
  <c r="AS42" i="25" s="1"/>
  <c r="AR41" i="25"/>
  <c r="AS41" i="25" s="1"/>
  <c r="AR40" i="25"/>
  <c r="AS40" i="25" s="1"/>
  <c r="AR39" i="25"/>
  <c r="AS39" i="25" s="1"/>
  <c r="AR38" i="25"/>
  <c r="AS38" i="25" s="1"/>
  <c r="AR37" i="25"/>
  <c r="AS37" i="25" s="1"/>
  <c r="AR36" i="25"/>
  <c r="AS36" i="25" s="1"/>
  <c r="AR35" i="25"/>
  <c r="AS35" i="25" s="1"/>
  <c r="AR34" i="25"/>
  <c r="AS34" i="25" s="1"/>
  <c r="AR33" i="25"/>
  <c r="AS33" i="25" s="1"/>
  <c r="AR31" i="25"/>
  <c r="AS31" i="25" s="1"/>
  <c r="AR29" i="25"/>
  <c r="AS29" i="25" s="1"/>
  <c r="AR27" i="25"/>
  <c r="AS27" i="25" s="1"/>
  <c r="AR25" i="25"/>
  <c r="AS25" i="25" s="1"/>
  <c r="BM25" i="24"/>
  <c r="BN25" i="24" s="1"/>
  <c r="BN24" i="24" s="1"/>
  <c r="AF22" i="25"/>
  <c r="C18" i="25" s="1"/>
  <c r="AG22" i="25"/>
  <c r="AR872" i="25"/>
  <c r="AS872" i="25" s="1"/>
  <c r="AR864" i="25"/>
  <c r="AS864" i="25" s="1"/>
  <c r="AR866" i="25"/>
  <c r="AS866" i="25" s="1"/>
  <c r="AR858" i="25"/>
  <c r="AS858" i="25" s="1"/>
  <c r="AR870" i="25"/>
  <c r="AS870" i="25" s="1"/>
  <c r="AR862" i="25"/>
  <c r="AS862" i="25" s="1"/>
  <c r="AR868" i="25"/>
  <c r="AS868" i="25" s="1"/>
  <c r="AR860" i="25"/>
  <c r="AS860" i="25" s="1"/>
  <c r="AR610" i="25"/>
  <c r="AS610" i="25" s="1"/>
  <c r="AR606" i="25"/>
  <c r="AS606" i="25" s="1"/>
  <c r="AR603" i="25"/>
  <c r="AS603" i="25" s="1"/>
  <c r="AR600" i="25"/>
  <c r="AS600" i="25" s="1"/>
  <c r="AR595" i="25"/>
  <c r="AS595" i="25" s="1"/>
  <c r="AR592" i="25"/>
  <c r="AS592" i="25" s="1"/>
  <c r="AR587" i="25"/>
  <c r="AS587" i="25" s="1"/>
  <c r="AR584" i="25"/>
  <c r="AS584" i="25" s="1"/>
  <c r="AR579" i="25"/>
  <c r="AS579" i="25" s="1"/>
  <c r="AR576" i="25"/>
  <c r="AS576" i="25" s="1"/>
  <c r="AR571" i="25"/>
  <c r="AS571" i="25" s="1"/>
  <c r="AR568" i="25"/>
  <c r="AS568" i="25" s="1"/>
  <c r="AR563" i="25"/>
  <c r="AS563" i="25" s="1"/>
  <c r="AR560" i="25"/>
  <c r="AS560" i="25" s="1"/>
  <c r="AR555" i="25"/>
  <c r="AS555" i="25" s="1"/>
  <c r="AR552" i="25"/>
  <c r="AS552" i="25" s="1"/>
  <c r="AR547" i="25"/>
  <c r="AS547" i="25" s="1"/>
  <c r="AR544" i="25"/>
  <c r="AS544" i="25" s="1"/>
  <c r="AR539" i="25"/>
  <c r="AS539" i="25" s="1"/>
  <c r="AR536" i="25"/>
  <c r="AS536" i="25" s="1"/>
  <c r="AR531" i="25"/>
  <c r="AS531" i="25" s="1"/>
  <c r="AR601" i="25"/>
  <c r="AS601" i="25" s="1"/>
  <c r="AR598" i="25"/>
  <c r="AS598" i="25" s="1"/>
  <c r="AR593" i="25"/>
  <c r="AS593" i="25" s="1"/>
  <c r="AR590" i="25"/>
  <c r="AS590" i="25" s="1"/>
  <c r="AR585" i="25"/>
  <c r="AS585" i="25" s="1"/>
  <c r="AR582" i="25"/>
  <c r="AS582" i="25" s="1"/>
  <c r="AR577" i="25"/>
  <c r="AS577" i="25" s="1"/>
  <c r="AR574" i="25"/>
  <c r="AS574" i="25" s="1"/>
  <c r="AR569" i="25"/>
  <c r="AS569" i="25" s="1"/>
  <c r="AR566" i="25"/>
  <c r="AS566" i="25" s="1"/>
  <c r="AR561" i="25"/>
  <c r="AS561" i="25" s="1"/>
  <c r="AR558" i="25"/>
  <c r="AS558" i="25" s="1"/>
  <c r="AR553" i="25"/>
  <c r="AS553" i="25" s="1"/>
  <c r="AR550" i="25"/>
  <c r="AS550" i="25" s="1"/>
  <c r="AR545" i="25"/>
  <c r="AS545" i="25" s="1"/>
  <c r="AR542" i="25"/>
  <c r="AS542" i="25" s="1"/>
  <c r="AR537" i="25"/>
  <c r="AS537" i="25" s="1"/>
  <c r="AR534" i="25"/>
  <c r="AS534" i="25" s="1"/>
  <c r="AR612" i="25"/>
  <c r="AS612" i="25" s="1"/>
  <c r="AR608" i="25"/>
  <c r="AS608" i="25" s="1"/>
  <c r="AR604" i="25"/>
  <c r="AS604" i="25" s="1"/>
  <c r="AR599" i="25"/>
  <c r="AS599" i="25" s="1"/>
  <c r="AR596" i="25"/>
  <c r="AS596" i="25" s="1"/>
  <c r="AR591" i="25"/>
  <c r="AS591" i="25" s="1"/>
  <c r="AR588" i="25"/>
  <c r="AS588" i="25" s="1"/>
  <c r="AR583" i="25"/>
  <c r="AS583" i="25" s="1"/>
  <c r="AR580" i="25"/>
  <c r="AS580" i="25" s="1"/>
  <c r="AR575" i="25"/>
  <c r="AS575" i="25" s="1"/>
  <c r="AR572" i="25"/>
  <c r="AS572" i="25" s="1"/>
  <c r="AR567" i="25"/>
  <c r="AS567" i="25" s="1"/>
  <c r="AR564" i="25"/>
  <c r="AS564" i="25" s="1"/>
  <c r="AR559" i="25"/>
  <c r="AS559" i="25" s="1"/>
  <c r="AR556" i="25"/>
  <c r="AS556" i="25" s="1"/>
  <c r="AR551" i="25"/>
  <c r="AS551" i="25" s="1"/>
  <c r="AR548" i="25"/>
  <c r="AS548" i="25" s="1"/>
  <c r="AR543" i="25"/>
  <c r="AS543" i="25" s="1"/>
  <c r="AR540" i="25"/>
  <c r="AS540" i="25" s="1"/>
  <c r="AR535" i="25"/>
  <c r="AS535" i="25" s="1"/>
  <c r="AR532" i="25"/>
  <c r="AS532" i="25" s="1"/>
  <c r="AR602" i="25"/>
  <c r="AS602" i="25" s="1"/>
  <c r="AR597" i="25"/>
  <c r="AS597" i="25" s="1"/>
  <c r="AR594" i="25"/>
  <c r="AS594" i="25" s="1"/>
  <c r="AR589" i="25"/>
  <c r="AS589" i="25" s="1"/>
  <c r="AR586" i="25"/>
  <c r="AS586" i="25" s="1"/>
  <c r="AR581" i="25"/>
  <c r="AS581" i="25" s="1"/>
  <c r="AR578" i="25"/>
  <c r="AS578" i="25" s="1"/>
  <c r="AR573" i="25"/>
  <c r="AS573" i="25" s="1"/>
  <c r="AR570" i="25"/>
  <c r="AS570" i="25" s="1"/>
  <c r="AR565" i="25"/>
  <c r="AS565" i="25" s="1"/>
  <c r="AR562" i="25"/>
  <c r="AS562" i="25" s="1"/>
  <c r="AR557" i="25"/>
  <c r="AS557" i="25" s="1"/>
  <c r="AR554" i="25"/>
  <c r="AS554" i="25" s="1"/>
  <c r="AR549" i="25"/>
  <c r="AS549" i="25" s="1"/>
  <c r="AR546" i="25"/>
  <c r="AS546" i="25" s="1"/>
  <c r="AR541" i="25"/>
  <c r="AS541" i="25" s="1"/>
  <c r="AR538" i="25"/>
  <c r="AS538" i="25" s="1"/>
  <c r="AR533" i="25"/>
  <c r="AS533" i="25" s="1"/>
  <c r="AR530" i="25"/>
  <c r="AS530" i="25" s="1"/>
  <c r="AR445" i="25"/>
  <c r="AS445" i="25" s="1"/>
  <c r="AR441" i="25"/>
  <c r="AS441" i="25" s="1"/>
  <c r="AR437" i="25"/>
  <c r="AS437" i="25" s="1"/>
  <c r="AR444" i="25"/>
  <c r="AS444" i="25" s="1"/>
  <c r="AR440" i="25"/>
  <c r="AS440" i="25" s="1"/>
  <c r="AR436" i="25"/>
  <c r="AS436" i="25" s="1"/>
  <c r="AR443" i="25"/>
  <c r="AS443" i="25" s="1"/>
  <c r="AR439" i="25"/>
  <c r="AS439" i="25" s="1"/>
  <c r="AR435" i="25"/>
  <c r="AS435" i="25" s="1"/>
  <c r="AR442" i="25"/>
  <c r="AS442" i="25" s="1"/>
  <c r="AR438" i="25"/>
  <c r="AS438" i="25" s="1"/>
  <c r="AR268" i="25"/>
  <c r="AS268" i="25" s="1"/>
  <c r="AR264" i="25"/>
  <c r="AS264" i="25" s="1"/>
  <c r="AR260" i="25"/>
  <c r="AS260" i="25" s="1"/>
  <c r="AR258" i="25"/>
  <c r="AS258" i="25" s="1"/>
  <c r="AR250" i="25"/>
  <c r="AS250" i="25" s="1"/>
  <c r="AR242" i="25"/>
  <c r="AS242" i="25" s="1"/>
  <c r="AR234" i="25"/>
  <c r="AS234" i="25" s="1"/>
  <c r="AR266" i="25"/>
  <c r="AS266" i="25" s="1"/>
  <c r="AR262" i="25"/>
  <c r="AS262" i="25" s="1"/>
  <c r="AR254" i="25"/>
  <c r="AS254" i="25" s="1"/>
  <c r="AR246" i="25"/>
  <c r="AS246" i="25" s="1"/>
  <c r="AR238" i="25"/>
  <c r="AS238" i="25" s="1"/>
  <c r="AR190" i="25"/>
  <c r="AS190" i="25" s="1"/>
  <c r="AR186" i="25"/>
  <c r="AS186" i="25" s="1"/>
  <c r="AR182" i="25"/>
  <c r="AS182" i="25" s="1"/>
  <c r="AR178" i="25"/>
  <c r="AS178" i="25" s="1"/>
  <c r="AR174" i="25"/>
  <c r="AS174" i="25" s="1"/>
  <c r="AR170" i="25"/>
  <c r="AS170" i="25" s="1"/>
  <c r="AR166" i="25"/>
  <c r="AS166" i="25" s="1"/>
  <c r="AR162" i="25"/>
  <c r="AS162" i="25" s="1"/>
  <c r="AR158" i="25"/>
  <c r="AS158" i="25" s="1"/>
  <c r="AR151" i="25"/>
  <c r="AS151" i="25" s="1"/>
  <c r="AR150" i="25"/>
  <c r="AS150" i="25" s="1"/>
  <c r="AR143" i="25"/>
  <c r="AS143" i="25" s="1"/>
  <c r="AR142" i="25"/>
  <c r="AS142" i="25" s="1"/>
  <c r="AR135" i="25"/>
  <c r="AS135" i="25" s="1"/>
  <c r="AR134" i="25"/>
  <c r="AS134" i="25" s="1"/>
  <c r="AR127" i="25"/>
  <c r="AS127" i="25" s="1"/>
  <c r="AR126" i="25"/>
  <c r="AS126" i="25" s="1"/>
  <c r="AR119" i="25"/>
  <c r="AS119" i="25" s="1"/>
  <c r="AR118" i="25"/>
  <c r="AS118" i="25" s="1"/>
  <c r="AR111" i="25"/>
  <c r="AS111" i="25" s="1"/>
  <c r="AR110" i="25"/>
  <c r="AS110" i="25" s="1"/>
  <c r="AR103" i="25"/>
  <c r="AS103" i="25" s="1"/>
  <c r="AR102" i="25"/>
  <c r="AS102" i="25" s="1"/>
  <c r="AR95" i="25"/>
  <c r="AS95" i="25" s="1"/>
  <c r="AR94" i="25"/>
  <c r="AS94" i="25" s="1"/>
  <c r="AR87" i="25"/>
  <c r="AS87" i="25" s="1"/>
  <c r="AR86" i="25"/>
  <c r="AS86" i="25" s="1"/>
  <c r="AR189" i="25"/>
  <c r="AS189" i="25" s="1"/>
  <c r="AR185" i="25"/>
  <c r="AS185" i="25" s="1"/>
  <c r="AR181" i="25"/>
  <c r="AS181" i="25" s="1"/>
  <c r="AR177" i="25"/>
  <c r="AS177" i="25" s="1"/>
  <c r="AR173" i="25"/>
  <c r="AS173" i="25" s="1"/>
  <c r="AR169" i="25"/>
  <c r="AS169" i="25" s="1"/>
  <c r="AR165" i="25"/>
  <c r="AS165" i="25" s="1"/>
  <c r="AR161" i="25"/>
  <c r="AS161" i="25" s="1"/>
  <c r="AR157" i="25"/>
  <c r="AS157" i="25" s="1"/>
  <c r="AR156" i="25"/>
  <c r="AS156" i="25" s="1"/>
  <c r="AR149" i="25"/>
  <c r="AS149" i="25" s="1"/>
  <c r="AR148" i="25"/>
  <c r="AS148" i="25" s="1"/>
  <c r="AR141" i="25"/>
  <c r="AS141" i="25" s="1"/>
  <c r="AR140" i="25"/>
  <c r="AS140" i="25" s="1"/>
  <c r="AR133" i="25"/>
  <c r="AS133" i="25" s="1"/>
  <c r="AR132" i="25"/>
  <c r="AS132" i="25" s="1"/>
  <c r="AR125" i="25"/>
  <c r="AS125" i="25" s="1"/>
  <c r="AR124" i="25"/>
  <c r="AS124" i="25" s="1"/>
  <c r="AR117" i="25"/>
  <c r="AS117" i="25" s="1"/>
  <c r="AR116" i="25"/>
  <c r="AS116" i="25" s="1"/>
  <c r="AR109" i="25"/>
  <c r="AS109" i="25" s="1"/>
  <c r="AR108" i="25"/>
  <c r="AS108" i="25" s="1"/>
  <c r="AR101" i="25"/>
  <c r="AS101" i="25" s="1"/>
  <c r="AR100" i="25"/>
  <c r="AS100" i="25" s="1"/>
  <c r="AR93" i="25"/>
  <c r="AS93" i="25" s="1"/>
  <c r="AR92" i="25"/>
  <c r="AS92" i="25" s="1"/>
  <c r="AR85" i="25"/>
  <c r="AS85" i="25" s="1"/>
  <c r="AR84" i="25"/>
  <c r="AS84" i="25" s="1"/>
  <c r="AR192" i="25"/>
  <c r="AS192" i="25" s="1"/>
  <c r="AR188" i="25"/>
  <c r="AS188" i="25" s="1"/>
  <c r="AR184" i="25"/>
  <c r="AS184" i="25" s="1"/>
  <c r="AR180" i="25"/>
  <c r="AS180" i="25" s="1"/>
  <c r="AR176" i="25"/>
  <c r="AS176" i="25" s="1"/>
  <c r="AR172" i="25"/>
  <c r="AS172" i="25" s="1"/>
  <c r="AR168" i="25"/>
  <c r="AS168" i="25" s="1"/>
  <c r="AR164" i="25"/>
  <c r="AS164" i="25" s="1"/>
  <c r="AR160" i="25"/>
  <c r="AS160" i="25" s="1"/>
  <c r="AR155" i="25"/>
  <c r="AS155" i="25" s="1"/>
  <c r="AR147" i="25"/>
  <c r="AS147" i="25" s="1"/>
  <c r="AR139" i="25"/>
  <c r="AS139" i="25" s="1"/>
  <c r="AR131" i="25"/>
  <c r="AS131" i="25" s="1"/>
  <c r="AR123" i="25"/>
  <c r="AS123" i="25" s="1"/>
  <c r="AR115" i="25"/>
  <c r="AS115" i="25" s="1"/>
  <c r="AR107" i="25"/>
  <c r="AS107" i="25" s="1"/>
  <c r="AR99" i="25"/>
  <c r="AS99" i="25" s="1"/>
  <c r="AR91" i="25"/>
  <c r="AS91" i="25" s="1"/>
  <c r="AR83" i="25"/>
  <c r="AS83" i="25" s="1"/>
  <c r="AR191" i="25"/>
  <c r="AS191" i="25" s="1"/>
  <c r="AR187" i="25"/>
  <c r="AS187" i="25" s="1"/>
  <c r="AR183" i="25"/>
  <c r="AS183" i="25" s="1"/>
  <c r="AR179" i="25"/>
  <c r="AS179" i="25" s="1"/>
  <c r="AR175" i="25"/>
  <c r="AS175" i="25" s="1"/>
  <c r="AR171" i="25"/>
  <c r="AS171" i="25" s="1"/>
  <c r="AR167" i="25"/>
  <c r="AS167" i="25" s="1"/>
  <c r="AR163" i="25"/>
  <c r="AS163" i="25" s="1"/>
  <c r="AR159" i="25"/>
  <c r="AS159" i="25" s="1"/>
  <c r="AR153" i="25"/>
  <c r="AS153" i="25" s="1"/>
  <c r="AR145" i="25"/>
  <c r="AS145" i="25" s="1"/>
  <c r="AR137" i="25"/>
  <c r="AS137" i="25" s="1"/>
  <c r="AR129" i="25"/>
  <c r="AS129" i="25" s="1"/>
  <c r="AR121" i="25"/>
  <c r="AS121" i="25" s="1"/>
  <c r="AR113" i="25"/>
  <c r="AS113" i="25" s="1"/>
  <c r="AR105" i="25"/>
  <c r="AS105" i="25" s="1"/>
  <c r="AR97" i="25"/>
  <c r="AS97" i="25" s="1"/>
  <c r="AR89" i="25"/>
  <c r="AS89" i="25" s="1"/>
  <c r="AH23" i="25"/>
  <c r="BO25" i="24" l="1"/>
  <c r="BO24" i="24" s="1"/>
  <c r="AT25" i="24"/>
  <c r="AT527" i="24" s="1"/>
  <c r="AS25" i="24"/>
  <c r="AS527" i="24" s="1"/>
  <c r="AQ25" i="24"/>
  <c r="AQ527" i="24" s="1"/>
  <c r="Q30" i="27" l="1"/>
  <c r="P30" i="27"/>
  <c r="O30" i="27"/>
  <c r="N30" i="27"/>
  <c r="M30" i="27"/>
  <c r="M27" i="27"/>
  <c r="N27" i="27"/>
  <c r="O27" i="27"/>
  <c r="P27" i="27"/>
  <c r="Q27" i="27"/>
  <c r="M28" i="27"/>
  <c r="N28" i="27"/>
  <c r="O28" i="27"/>
  <c r="P28" i="27"/>
  <c r="Q28" i="27"/>
  <c r="M29" i="27"/>
  <c r="N29" i="27"/>
  <c r="O29" i="27"/>
  <c r="P29" i="27"/>
  <c r="Q29" i="27"/>
  <c r="Q26" i="27"/>
  <c r="P26" i="27"/>
  <c r="Q22" i="27"/>
  <c r="P22" i="27"/>
  <c r="O22" i="27"/>
  <c r="N22" i="27"/>
  <c r="AG22" i="26"/>
  <c r="AG21" i="26" s="1"/>
  <c r="AF22" i="26"/>
  <c r="AF21" i="26" s="1"/>
  <c r="AE22" i="26"/>
  <c r="AE21" i="26" s="1"/>
  <c r="AD22" i="26"/>
  <c r="AD21" i="26" s="1"/>
  <c r="AC22" i="26"/>
  <c r="AC21" i="26" s="1"/>
  <c r="C18" i="26" l="1"/>
  <c r="P18" i="27"/>
  <c r="N18" i="27"/>
  <c r="M18" i="27"/>
  <c r="Q18" i="27"/>
  <c r="O18" i="27"/>
  <c r="C1" i="27"/>
  <c r="Q36" i="27"/>
  <c r="P36" i="27"/>
  <c r="O36" i="27"/>
  <c r="N36" i="27"/>
  <c r="M36" i="27"/>
  <c r="Q35" i="27"/>
  <c r="P35" i="27"/>
  <c r="O35" i="27"/>
  <c r="N35" i="27"/>
  <c r="M35" i="27"/>
  <c r="Q34" i="27"/>
  <c r="P34" i="27"/>
  <c r="O34" i="27"/>
  <c r="N34" i="27"/>
  <c r="M34" i="27"/>
  <c r="Q33" i="27"/>
  <c r="P33" i="27"/>
  <c r="O33" i="27"/>
  <c r="N33" i="27"/>
  <c r="M33" i="27"/>
  <c r="P32" i="27"/>
  <c r="O32" i="27"/>
  <c r="N32" i="27"/>
  <c r="P23" i="27"/>
  <c r="O23" i="27"/>
  <c r="N23" i="27"/>
  <c r="M23" i="27"/>
  <c r="D1" i="26"/>
  <c r="F274" i="26"/>
  <c r="E274" i="26"/>
  <c r="D274" i="26"/>
  <c r="C274" i="26"/>
  <c r="D1" i="25"/>
  <c r="AA1025" i="25"/>
  <c r="Z1025" i="25"/>
  <c r="Y1025" i="25"/>
  <c r="X1025" i="25"/>
  <c r="W1025" i="25"/>
  <c r="V1025" i="25"/>
  <c r="U1025" i="25"/>
  <c r="T1025" i="25"/>
  <c r="S1025" i="25"/>
  <c r="R1025" i="25"/>
  <c r="Q1025" i="25"/>
  <c r="P1025" i="25"/>
  <c r="O1025" i="25"/>
  <c r="N1025" i="25"/>
  <c r="M1025" i="25"/>
  <c r="L1025" i="25"/>
  <c r="K1025" i="25"/>
  <c r="J1025" i="25"/>
  <c r="I1025" i="25"/>
  <c r="H1025" i="25"/>
  <c r="G1025" i="25"/>
  <c r="F1025" i="25"/>
  <c r="E1025" i="25"/>
  <c r="D1025" i="25"/>
  <c r="B1025" i="25"/>
  <c r="AD1022" i="25"/>
  <c r="AC1022" i="25"/>
  <c r="AB1022" i="25"/>
  <c r="AD1021" i="25"/>
  <c r="AC1021" i="25"/>
  <c r="AB1021" i="25"/>
  <c r="AD1020" i="25"/>
  <c r="AC1020" i="25"/>
  <c r="AB1020" i="25"/>
  <c r="AD1019" i="25"/>
  <c r="AC1019" i="25"/>
  <c r="AB1019" i="25"/>
  <c r="AD1018" i="25"/>
  <c r="AC1018" i="25"/>
  <c r="AB1018" i="25"/>
  <c r="AD1017" i="25"/>
  <c r="AC1017" i="25"/>
  <c r="AB1017" i="25"/>
  <c r="AD1016" i="25"/>
  <c r="AC1016" i="25"/>
  <c r="AB1016" i="25"/>
  <c r="AD1015" i="25"/>
  <c r="AC1015" i="25"/>
  <c r="AB1015" i="25"/>
  <c r="AD1014" i="25"/>
  <c r="AC1014" i="25"/>
  <c r="AB1014" i="25"/>
  <c r="AD1013" i="25"/>
  <c r="AC1013" i="25"/>
  <c r="AB1013" i="25"/>
  <c r="AD1012" i="25"/>
  <c r="AC1012" i="25"/>
  <c r="AB1012" i="25"/>
  <c r="AD1011" i="25"/>
  <c r="AC1011" i="25"/>
  <c r="AB1011" i="25"/>
  <c r="AD1010" i="25"/>
  <c r="AC1010" i="25"/>
  <c r="AB1010" i="25"/>
  <c r="AD1009" i="25"/>
  <c r="AC1009" i="25"/>
  <c r="AB1009" i="25"/>
  <c r="AD1008" i="25"/>
  <c r="AC1008" i="25"/>
  <c r="AB1008" i="25"/>
  <c r="AD1007" i="25"/>
  <c r="AC1007" i="25"/>
  <c r="AB1007" i="25"/>
  <c r="AD1006" i="25"/>
  <c r="AC1006" i="25"/>
  <c r="AB1006" i="25"/>
  <c r="AD1005" i="25"/>
  <c r="AC1005" i="25"/>
  <c r="AB1005" i="25"/>
  <c r="AD1004" i="25"/>
  <c r="AC1004" i="25"/>
  <c r="AB1004" i="25"/>
  <c r="AD1003" i="25"/>
  <c r="AC1003" i="25"/>
  <c r="AB1003" i="25"/>
  <c r="AD1002" i="25"/>
  <c r="AC1002" i="25"/>
  <c r="AB1002" i="25"/>
  <c r="AD1001" i="25"/>
  <c r="AC1001" i="25"/>
  <c r="AB1001" i="25"/>
  <c r="AD1000" i="25"/>
  <c r="AC1000" i="25"/>
  <c r="AB1000" i="25"/>
  <c r="AD999" i="25"/>
  <c r="AC999" i="25"/>
  <c r="AB999" i="25"/>
  <c r="AD998" i="25"/>
  <c r="AC998" i="25"/>
  <c r="AB998" i="25"/>
  <c r="AD997" i="25"/>
  <c r="AC997" i="25"/>
  <c r="AB997" i="25"/>
  <c r="AD996" i="25"/>
  <c r="AC996" i="25"/>
  <c r="AB996" i="25"/>
  <c r="AD995" i="25"/>
  <c r="AC995" i="25"/>
  <c r="AB995" i="25"/>
  <c r="AD994" i="25"/>
  <c r="AC994" i="25"/>
  <c r="AB994" i="25"/>
  <c r="AD993" i="25"/>
  <c r="AC993" i="25"/>
  <c r="AB993" i="25"/>
  <c r="AD992" i="25"/>
  <c r="AC992" i="25"/>
  <c r="AB992" i="25"/>
  <c r="AD991" i="25"/>
  <c r="AC991" i="25"/>
  <c r="AB991" i="25"/>
  <c r="AD990" i="25"/>
  <c r="AC990" i="25"/>
  <c r="AB990" i="25"/>
  <c r="AD989" i="25"/>
  <c r="AC989" i="25"/>
  <c r="AB989" i="25"/>
  <c r="AD988" i="25"/>
  <c r="AC988" i="25"/>
  <c r="AB988" i="25"/>
  <c r="AD987" i="25"/>
  <c r="AC987" i="25"/>
  <c r="AB987" i="25"/>
  <c r="AD986" i="25"/>
  <c r="AC986" i="25"/>
  <c r="AB986" i="25"/>
  <c r="AD985" i="25"/>
  <c r="AC985" i="25"/>
  <c r="AB985" i="25"/>
  <c r="AD984" i="25"/>
  <c r="AC984" i="25"/>
  <c r="AB984" i="25"/>
  <c r="AD983" i="25"/>
  <c r="AC983" i="25"/>
  <c r="AB983" i="25"/>
  <c r="AD982" i="25"/>
  <c r="AC982" i="25"/>
  <c r="AB982" i="25"/>
  <c r="AD981" i="25"/>
  <c r="AC981" i="25"/>
  <c r="AB981" i="25"/>
  <c r="AD980" i="25"/>
  <c r="AC980" i="25"/>
  <c r="AB980" i="25"/>
  <c r="AD979" i="25"/>
  <c r="AC979" i="25"/>
  <c r="AB979" i="25"/>
  <c r="AD978" i="25"/>
  <c r="AC978" i="25"/>
  <c r="AB978" i="25"/>
  <c r="AD977" i="25"/>
  <c r="AC977" i="25"/>
  <c r="AB977" i="25"/>
  <c r="AD976" i="25"/>
  <c r="AC976" i="25"/>
  <c r="AB976" i="25"/>
  <c r="AD975" i="25"/>
  <c r="AC975" i="25"/>
  <c r="AB975" i="25"/>
  <c r="AD974" i="25"/>
  <c r="AC974" i="25"/>
  <c r="AB974" i="25"/>
  <c r="AD973" i="25"/>
  <c r="AC973" i="25"/>
  <c r="AB973" i="25"/>
  <c r="AD972" i="25"/>
  <c r="AC972" i="25"/>
  <c r="AB972" i="25"/>
  <c r="AD971" i="25"/>
  <c r="AC971" i="25"/>
  <c r="AB971" i="25"/>
  <c r="AD970" i="25"/>
  <c r="AC970" i="25"/>
  <c r="AB970" i="25"/>
  <c r="AD969" i="25"/>
  <c r="AC969" i="25"/>
  <c r="AB969" i="25"/>
  <c r="AD968" i="25"/>
  <c r="AC968" i="25"/>
  <c r="AB968" i="25"/>
  <c r="AD967" i="25"/>
  <c r="AC967" i="25"/>
  <c r="AB967" i="25"/>
  <c r="AD966" i="25"/>
  <c r="AC966" i="25"/>
  <c r="AB966" i="25"/>
  <c r="AD965" i="25"/>
  <c r="AC965" i="25"/>
  <c r="AB965" i="25"/>
  <c r="AD964" i="25"/>
  <c r="AC964" i="25"/>
  <c r="AB964" i="25"/>
  <c r="AD963" i="25"/>
  <c r="AC963" i="25"/>
  <c r="AB963" i="25"/>
  <c r="AD962" i="25"/>
  <c r="AC962" i="25"/>
  <c r="AB962" i="25"/>
  <c r="AD961" i="25"/>
  <c r="AC961" i="25"/>
  <c r="AB961" i="25"/>
  <c r="AD960" i="25"/>
  <c r="AC960" i="25"/>
  <c r="AB960" i="25"/>
  <c r="AD959" i="25"/>
  <c r="AC959" i="25"/>
  <c r="AB959" i="25"/>
  <c r="AD958" i="25"/>
  <c r="AC958" i="25"/>
  <c r="AB958" i="25"/>
  <c r="AD957" i="25"/>
  <c r="AC957" i="25"/>
  <c r="AB957" i="25"/>
  <c r="AD956" i="25"/>
  <c r="AC956" i="25"/>
  <c r="AB956" i="25"/>
  <c r="AD955" i="25"/>
  <c r="AC955" i="25"/>
  <c r="AB955" i="25"/>
  <c r="AD954" i="25"/>
  <c r="AC954" i="25"/>
  <c r="AB954" i="25"/>
  <c r="AD953" i="25"/>
  <c r="AC953" i="25"/>
  <c r="AB953" i="25"/>
  <c r="AD952" i="25"/>
  <c r="AC952" i="25"/>
  <c r="AB952" i="25"/>
  <c r="AD951" i="25"/>
  <c r="AC951" i="25"/>
  <c r="AB951" i="25"/>
  <c r="AD950" i="25"/>
  <c r="AC950" i="25"/>
  <c r="AB950" i="25"/>
  <c r="AD949" i="25"/>
  <c r="AC949" i="25"/>
  <c r="AB949" i="25"/>
  <c r="AD948" i="25"/>
  <c r="AC948" i="25"/>
  <c r="AB948" i="25"/>
  <c r="AD947" i="25"/>
  <c r="AC947" i="25"/>
  <c r="AB947" i="25"/>
  <c r="AD946" i="25"/>
  <c r="AC946" i="25"/>
  <c r="AB946" i="25"/>
  <c r="AD945" i="25"/>
  <c r="AC945" i="25"/>
  <c r="AB945" i="25"/>
  <c r="AD944" i="25"/>
  <c r="AC944" i="25"/>
  <c r="AB944" i="25"/>
  <c r="AD943" i="25"/>
  <c r="AC943" i="25"/>
  <c r="AB943" i="25"/>
  <c r="AD942" i="25"/>
  <c r="AC942" i="25"/>
  <c r="AB942" i="25"/>
  <c r="AD941" i="25"/>
  <c r="AC941" i="25"/>
  <c r="AB941" i="25"/>
  <c r="AD940" i="25"/>
  <c r="AC940" i="25"/>
  <c r="AB940" i="25"/>
  <c r="AD939" i="25"/>
  <c r="AC939" i="25"/>
  <c r="AB939" i="25"/>
  <c r="AD938" i="25"/>
  <c r="AC938" i="25"/>
  <c r="AB938" i="25"/>
  <c r="AD937" i="25"/>
  <c r="AC937" i="25"/>
  <c r="AB937" i="25"/>
  <c r="AD936" i="25"/>
  <c r="AC936" i="25"/>
  <c r="AB936" i="25"/>
  <c r="AD935" i="25"/>
  <c r="AC935" i="25"/>
  <c r="AB935" i="25"/>
  <c r="AD934" i="25"/>
  <c r="AC934" i="25"/>
  <c r="AB934" i="25"/>
  <c r="AD933" i="25"/>
  <c r="AC933" i="25"/>
  <c r="AB933" i="25"/>
  <c r="AD932" i="25"/>
  <c r="AC932" i="25"/>
  <c r="AB932" i="25"/>
  <c r="AD931" i="25"/>
  <c r="AC931" i="25"/>
  <c r="AB931" i="25"/>
  <c r="AD930" i="25"/>
  <c r="AC930" i="25"/>
  <c r="AB930" i="25"/>
  <c r="AD929" i="25"/>
  <c r="AC929" i="25"/>
  <c r="AB929" i="25"/>
  <c r="AD928" i="25"/>
  <c r="AC928" i="25"/>
  <c r="AB928" i="25"/>
  <c r="AD927" i="25"/>
  <c r="AC927" i="25"/>
  <c r="AB927" i="25"/>
  <c r="AD926" i="25"/>
  <c r="AC926" i="25"/>
  <c r="AB926" i="25"/>
  <c r="AD925" i="25"/>
  <c r="AC925" i="25"/>
  <c r="AB925" i="25"/>
  <c r="AD924" i="25"/>
  <c r="AC924" i="25"/>
  <c r="AB924" i="25"/>
  <c r="AD923" i="25"/>
  <c r="AC923" i="25"/>
  <c r="AB923" i="25"/>
  <c r="AD922" i="25"/>
  <c r="AC922" i="25"/>
  <c r="AB922" i="25"/>
  <c r="AD921" i="25"/>
  <c r="AC921" i="25"/>
  <c r="AB921" i="25"/>
  <c r="AD920" i="25"/>
  <c r="AC920" i="25"/>
  <c r="AB920" i="25"/>
  <c r="AD919" i="25"/>
  <c r="AC919" i="25"/>
  <c r="AB919" i="25"/>
  <c r="AD918" i="25"/>
  <c r="AC918" i="25"/>
  <c r="AB918" i="25"/>
  <c r="AD917" i="25"/>
  <c r="AC917" i="25"/>
  <c r="AB917" i="25"/>
  <c r="AD916" i="25"/>
  <c r="AC916" i="25"/>
  <c r="AB916" i="25"/>
  <c r="AD915" i="25"/>
  <c r="AC915" i="25"/>
  <c r="AB915" i="25"/>
  <c r="AD914" i="25"/>
  <c r="AC914" i="25"/>
  <c r="AB914" i="25"/>
  <c r="AD913" i="25"/>
  <c r="AC913" i="25"/>
  <c r="AB913" i="25"/>
  <c r="AD912" i="25"/>
  <c r="AC912" i="25"/>
  <c r="AB912" i="25"/>
  <c r="AD911" i="25"/>
  <c r="AC911" i="25"/>
  <c r="AB911" i="25"/>
  <c r="AD910" i="25"/>
  <c r="AC910" i="25"/>
  <c r="AB910" i="25"/>
  <c r="AD909" i="25"/>
  <c r="AC909" i="25"/>
  <c r="AB909" i="25"/>
  <c r="AD908" i="25"/>
  <c r="AC908" i="25"/>
  <c r="AB908" i="25"/>
  <c r="AD907" i="25"/>
  <c r="AC907" i="25"/>
  <c r="AB907" i="25"/>
  <c r="AD906" i="25"/>
  <c r="AC906" i="25"/>
  <c r="AB906" i="25"/>
  <c r="AD905" i="25"/>
  <c r="AC905" i="25"/>
  <c r="AB905" i="25"/>
  <c r="AD904" i="25"/>
  <c r="AC904" i="25"/>
  <c r="AB904" i="25"/>
  <c r="AD903" i="25"/>
  <c r="AC903" i="25"/>
  <c r="AB903" i="25"/>
  <c r="AD902" i="25"/>
  <c r="AC902" i="25"/>
  <c r="AB902" i="25"/>
  <c r="AD901" i="25"/>
  <c r="AC901" i="25"/>
  <c r="AB901" i="25"/>
  <c r="AD900" i="25"/>
  <c r="AC900" i="25"/>
  <c r="AB900" i="25"/>
  <c r="AD899" i="25"/>
  <c r="AC899" i="25"/>
  <c r="AB899" i="25"/>
  <c r="AD898" i="25"/>
  <c r="AC898" i="25"/>
  <c r="AB898" i="25"/>
  <c r="AD897" i="25"/>
  <c r="AC897" i="25"/>
  <c r="AB897" i="25"/>
  <c r="AD896" i="25"/>
  <c r="AC896" i="25"/>
  <c r="AB896" i="25"/>
  <c r="AD895" i="25"/>
  <c r="AC895" i="25"/>
  <c r="AB895" i="25"/>
  <c r="AD894" i="25"/>
  <c r="AC894" i="25"/>
  <c r="AB894" i="25"/>
  <c r="AD893" i="25"/>
  <c r="AC893" i="25"/>
  <c r="AB893" i="25"/>
  <c r="AD892" i="25"/>
  <c r="AC892" i="25"/>
  <c r="AB892" i="25"/>
  <c r="AD891" i="25"/>
  <c r="AC891" i="25"/>
  <c r="AB891" i="25"/>
  <c r="AD890" i="25"/>
  <c r="AC890" i="25"/>
  <c r="AB890" i="25"/>
  <c r="AD889" i="25"/>
  <c r="AC889" i="25"/>
  <c r="AB889" i="25"/>
  <c r="AD888" i="25"/>
  <c r="AC888" i="25"/>
  <c r="AB888" i="25"/>
  <c r="AD887" i="25"/>
  <c r="AC887" i="25"/>
  <c r="AB887" i="25"/>
  <c r="AD886" i="25"/>
  <c r="AC886" i="25"/>
  <c r="AB886" i="25"/>
  <c r="AD885" i="25"/>
  <c r="AC885" i="25"/>
  <c r="AB885" i="25"/>
  <c r="AD884" i="25"/>
  <c r="AC884" i="25"/>
  <c r="AB884" i="25"/>
  <c r="AD883" i="25"/>
  <c r="AC883" i="25"/>
  <c r="AB883" i="25"/>
  <c r="AD882" i="25"/>
  <c r="AC882" i="25"/>
  <c r="AB882" i="25"/>
  <c r="AD881" i="25"/>
  <c r="AC881" i="25"/>
  <c r="AB881" i="25"/>
  <c r="AD880" i="25"/>
  <c r="AC880" i="25"/>
  <c r="AB880" i="25"/>
  <c r="AD879" i="25"/>
  <c r="AC879" i="25"/>
  <c r="AB879" i="25"/>
  <c r="AD878" i="25"/>
  <c r="AC878" i="25"/>
  <c r="AB878" i="25"/>
  <c r="AD877" i="25"/>
  <c r="AC877" i="25"/>
  <c r="AB877" i="25"/>
  <c r="AD876" i="25"/>
  <c r="AC876" i="25"/>
  <c r="AB876" i="25"/>
  <c r="AD875" i="25"/>
  <c r="AC875" i="25"/>
  <c r="AB875" i="25"/>
  <c r="AD874" i="25"/>
  <c r="AC874" i="25"/>
  <c r="AB874" i="25"/>
  <c r="AD873" i="25"/>
  <c r="AC873" i="25"/>
  <c r="AB873" i="25"/>
  <c r="AD872" i="25"/>
  <c r="AC872" i="25"/>
  <c r="AB872" i="25"/>
  <c r="AD871" i="25"/>
  <c r="AC871" i="25"/>
  <c r="AB871" i="25"/>
  <c r="AD870" i="25"/>
  <c r="AC870" i="25"/>
  <c r="AB870" i="25"/>
  <c r="AD869" i="25"/>
  <c r="AC869" i="25"/>
  <c r="AB869" i="25"/>
  <c r="AD868" i="25"/>
  <c r="AC868" i="25"/>
  <c r="AB868" i="25"/>
  <c r="AD867" i="25"/>
  <c r="AC867" i="25"/>
  <c r="AB867" i="25"/>
  <c r="AD866" i="25"/>
  <c r="AC866" i="25"/>
  <c r="AB866" i="25"/>
  <c r="AD865" i="25"/>
  <c r="AC865" i="25"/>
  <c r="AB865" i="25"/>
  <c r="AD864" i="25"/>
  <c r="AC864" i="25"/>
  <c r="AB864" i="25"/>
  <c r="AD863" i="25"/>
  <c r="AC863" i="25"/>
  <c r="AB863" i="25"/>
  <c r="AD862" i="25"/>
  <c r="AC862" i="25"/>
  <c r="AB862" i="25"/>
  <c r="AD861" i="25"/>
  <c r="AC861" i="25"/>
  <c r="AB861" i="25"/>
  <c r="AD860" i="25"/>
  <c r="AC860" i="25"/>
  <c r="AB860" i="25"/>
  <c r="AD859" i="25"/>
  <c r="AC859" i="25"/>
  <c r="AB859" i="25"/>
  <c r="AD858" i="25"/>
  <c r="AC858" i="25"/>
  <c r="AB858" i="25"/>
  <c r="AD857" i="25"/>
  <c r="AC857" i="25"/>
  <c r="AB857" i="25"/>
  <c r="AD856" i="25"/>
  <c r="AC856" i="25"/>
  <c r="AB856" i="25"/>
  <c r="AD855" i="25"/>
  <c r="AC855" i="25"/>
  <c r="AB855" i="25"/>
  <c r="AD854" i="25"/>
  <c r="AC854" i="25"/>
  <c r="AB854" i="25"/>
  <c r="AD853" i="25"/>
  <c r="AC853" i="25"/>
  <c r="AB853" i="25"/>
  <c r="AD852" i="25"/>
  <c r="AC852" i="25"/>
  <c r="AB852" i="25"/>
  <c r="AD851" i="25"/>
  <c r="AC851" i="25"/>
  <c r="AB851" i="25"/>
  <c r="AD850" i="25"/>
  <c r="AC850" i="25"/>
  <c r="AB850" i="25"/>
  <c r="AD849" i="25"/>
  <c r="AC849" i="25"/>
  <c r="AB849" i="25"/>
  <c r="AD848" i="25"/>
  <c r="AC848" i="25"/>
  <c r="AB848" i="25"/>
  <c r="AD847" i="25"/>
  <c r="AC847" i="25"/>
  <c r="AB847" i="25"/>
  <c r="AD846" i="25"/>
  <c r="AC846" i="25"/>
  <c r="AB846" i="25"/>
  <c r="AD845" i="25"/>
  <c r="AC845" i="25"/>
  <c r="AB845" i="25"/>
  <c r="AD844" i="25"/>
  <c r="AC844" i="25"/>
  <c r="AB844" i="25"/>
  <c r="AD843" i="25"/>
  <c r="AC843" i="25"/>
  <c r="AB843" i="25"/>
  <c r="AD842" i="25"/>
  <c r="AC842" i="25"/>
  <c r="AB842" i="25"/>
  <c r="AD841" i="25"/>
  <c r="AC841" i="25"/>
  <c r="AB841" i="25"/>
  <c r="AD840" i="25"/>
  <c r="AC840" i="25"/>
  <c r="AB840" i="25"/>
  <c r="AD839" i="25"/>
  <c r="AC839" i="25"/>
  <c r="AB839" i="25"/>
  <c r="AD838" i="25"/>
  <c r="AC838" i="25"/>
  <c r="AB838" i="25"/>
  <c r="AD837" i="25"/>
  <c r="AC837" i="25"/>
  <c r="AB837" i="25"/>
  <c r="AD836" i="25"/>
  <c r="AC836" i="25"/>
  <c r="AB836" i="25"/>
  <c r="AD835" i="25"/>
  <c r="AC835" i="25"/>
  <c r="AB835" i="25"/>
  <c r="AD834" i="25"/>
  <c r="AC834" i="25"/>
  <c r="AB834" i="25"/>
  <c r="AD833" i="25"/>
  <c r="AC833" i="25"/>
  <c r="AB833" i="25"/>
  <c r="AD832" i="25"/>
  <c r="AC832" i="25"/>
  <c r="AB832" i="25"/>
  <c r="AD831" i="25"/>
  <c r="AC831" i="25"/>
  <c r="AB831" i="25"/>
  <c r="AD830" i="25"/>
  <c r="AC830" i="25"/>
  <c r="AB830" i="25"/>
  <c r="AD829" i="25"/>
  <c r="AC829" i="25"/>
  <c r="AB829" i="25"/>
  <c r="AD828" i="25"/>
  <c r="AC828" i="25"/>
  <c r="AB828" i="25"/>
  <c r="AD827" i="25"/>
  <c r="AC827" i="25"/>
  <c r="AB827" i="25"/>
  <c r="AD826" i="25"/>
  <c r="AC826" i="25"/>
  <c r="AB826" i="25"/>
  <c r="AD825" i="25"/>
  <c r="AC825" i="25"/>
  <c r="AB825" i="25"/>
  <c r="AD824" i="25"/>
  <c r="AC824" i="25"/>
  <c r="AB824" i="25"/>
  <c r="AD823" i="25"/>
  <c r="AC823" i="25"/>
  <c r="AB823" i="25"/>
  <c r="AD822" i="25"/>
  <c r="AC822" i="25"/>
  <c r="AB822" i="25"/>
  <c r="AD821" i="25"/>
  <c r="AC821" i="25"/>
  <c r="AB821" i="25"/>
  <c r="AD820" i="25"/>
  <c r="AC820" i="25"/>
  <c r="AB820" i="25"/>
  <c r="AD819" i="25"/>
  <c r="AC819" i="25"/>
  <c r="AB819" i="25"/>
  <c r="AD818" i="25"/>
  <c r="AC818" i="25"/>
  <c r="AB818" i="25"/>
  <c r="AD817" i="25"/>
  <c r="AC817" i="25"/>
  <c r="AB817" i="25"/>
  <c r="AD816" i="25"/>
  <c r="AC816" i="25"/>
  <c r="AB816" i="25"/>
  <c r="AD815" i="25"/>
  <c r="AC815" i="25"/>
  <c r="AB815" i="25"/>
  <c r="AD814" i="25"/>
  <c r="AC814" i="25"/>
  <c r="AB814" i="25"/>
  <c r="AD813" i="25"/>
  <c r="AC813" i="25"/>
  <c r="AB813" i="25"/>
  <c r="AD812" i="25"/>
  <c r="AC812" i="25"/>
  <c r="AB812" i="25"/>
  <c r="AD811" i="25"/>
  <c r="AC811" i="25"/>
  <c r="AB811" i="25"/>
  <c r="AD810" i="25"/>
  <c r="AC810" i="25"/>
  <c r="AB810" i="25"/>
  <c r="AD809" i="25"/>
  <c r="AC809" i="25"/>
  <c r="AB809" i="25"/>
  <c r="AD808" i="25"/>
  <c r="AC808" i="25"/>
  <c r="AB808" i="25"/>
  <c r="AD807" i="25"/>
  <c r="AC807" i="25"/>
  <c r="AB807" i="25"/>
  <c r="AD806" i="25"/>
  <c r="AC806" i="25"/>
  <c r="AB806" i="25"/>
  <c r="AD805" i="25"/>
  <c r="AC805" i="25"/>
  <c r="AB805" i="25"/>
  <c r="AD804" i="25"/>
  <c r="AC804" i="25"/>
  <c r="AB804" i="25"/>
  <c r="AD803" i="25"/>
  <c r="AC803" i="25"/>
  <c r="AB803" i="25"/>
  <c r="AD802" i="25"/>
  <c r="AC802" i="25"/>
  <c r="AB802" i="25"/>
  <c r="AD801" i="25"/>
  <c r="AC801" i="25"/>
  <c r="AB801" i="25"/>
  <c r="AD800" i="25"/>
  <c r="AC800" i="25"/>
  <c r="AB800" i="25"/>
  <c r="AD799" i="25"/>
  <c r="AC799" i="25"/>
  <c r="AB799" i="25"/>
  <c r="AD798" i="25"/>
  <c r="AC798" i="25"/>
  <c r="AB798" i="25"/>
  <c r="AD797" i="25"/>
  <c r="AC797" i="25"/>
  <c r="AB797" i="25"/>
  <c r="AD796" i="25"/>
  <c r="AC796" i="25"/>
  <c r="AB796" i="25"/>
  <c r="AD795" i="25"/>
  <c r="AC795" i="25"/>
  <c r="AB795" i="25"/>
  <c r="AD794" i="25"/>
  <c r="AC794" i="25"/>
  <c r="AB794" i="25"/>
  <c r="AD793" i="25"/>
  <c r="AC793" i="25"/>
  <c r="AB793" i="25"/>
  <c r="AD792" i="25"/>
  <c r="AC792" i="25"/>
  <c r="AB792" i="25"/>
  <c r="AD791" i="25"/>
  <c r="AC791" i="25"/>
  <c r="AB791" i="25"/>
  <c r="AD790" i="25"/>
  <c r="AC790" i="25"/>
  <c r="AB790" i="25"/>
  <c r="AD789" i="25"/>
  <c r="AC789" i="25"/>
  <c r="AB789" i="25"/>
  <c r="AD788" i="25"/>
  <c r="AC788" i="25"/>
  <c r="AB788" i="25"/>
  <c r="AD787" i="25"/>
  <c r="AC787" i="25"/>
  <c r="AB787" i="25"/>
  <c r="AD786" i="25"/>
  <c r="AC786" i="25"/>
  <c r="AB786" i="25"/>
  <c r="AD785" i="25"/>
  <c r="AC785" i="25"/>
  <c r="AB785" i="25"/>
  <c r="AD784" i="25"/>
  <c r="AC784" i="25"/>
  <c r="AB784" i="25"/>
  <c r="AD783" i="25"/>
  <c r="AC783" i="25"/>
  <c r="AB783" i="25"/>
  <c r="AD782" i="25"/>
  <c r="AC782" i="25"/>
  <c r="AB782" i="25"/>
  <c r="AD781" i="25"/>
  <c r="AC781" i="25"/>
  <c r="AB781" i="25"/>
  <c r="AD780" i="25"/>
  <c r="AC780" i="25"/>
  <c r="AB780" i="25"/>
  <c r="AD779" i="25"/>
  <c r="AC779" i="25"/>
  <c r="AB779" i="25"/>
  <c r="AD778" i="25"/>
  <c r="AC778" i="25"/>
  <c r="AB778" i="25"/>
  <c r="AD777" i="25"/>
  <c r="AC777" i="25"/>
  <c r="AB777" i="25"/>
  <c r="AD776" i="25"/>
  <c r="AC776" i="25"/>
  <c r="AB776" i="25"/>
  <c r="AD775" i="25"/>
  <c r="AC775" i="25"/>
  <c r="AB775" i="25"/>
  <c r="AD774" i="25"/>
  <c r="AC774" i="25"/>
  <c r="AB774" i="25"/>
  <c r="AD773" i="25"/>
  <c r="AC773" i="25"/>
  <c r="AB773" i="25"/>
  <c r="AD772" i="25"/>
  <c r="AC772" i="25"/>
  <c r="AB772" i="25"/>
  <c r="AD771" i="25"/>
  <c r="AC771" i="25"/>
  <c r="AB771" i="25"/>
  <c r="AD770" i="25"/>
  <c r="AC770" i="25"/>
  <c r="AB770" i="25"/>
  <c r="AD769" i="25"/>
  <c r="AC769" i="25"/>
  <c r="AB769" i="25"/>
  <c r="AD768" i="25"/>
  <c r="AC768" i="25"/>
  <c r="AB768" i="25"/>
  <c r="AD767" i="25"/>
  <c r="AC767" i="25"/>
  <c r="AB767" i="25"/>
  <c r="AD766" i="25"/>
  <c r="AC766" i="25"/>
  <c r="AB766" i="25"/>
  <c r="AD765" i="25"/>
  <c r="AC765" i="25"/>
  <c r="AB765" i="25"/>
  <c r="AD764" i="25"/>
  <c r="AC764" i="25"/>
  <c r="AB764" i="25"/>
  <c r="AD763" i="25"/>
  <c r="AC763" i="25"/>
  <c r="AB763" i="25"/>
  <c r="AD762" i="25"/>
  <c r="AC762" i="25"/>
  <c r="AB762" i="25"/>
  <c r="AD761" i="25"/>
  <c r="AC761" i="25"/>
  <c r="AB761" i="25"/>
  <c r="AD760" i="25"/>
  <c r="AC760" i="25"/>
  <c r="AB760" i="25"/>
  <c r="AD759" i="25"/>
  <c r="AC759" i="25"/>
  <c r="AB759" i="25"/>
  <c r="AD758" i="25"/>
  <c r="AC758" i="25"/>
  <c r="AB758" i="25"/>
  <c r="AD757" i="25"/>
  <c r="AC757" i="25"/>
  <c r="AB757" i="25"/>
  <c r="AD756" i="25"/>
  <c r="AC756" i="25"/>
  <c r="AB756" i="25"/>
  <c r="AD755" i="25"/>
  <c r="AC755" i="25"/>
  <c r="AB755" i="25"/>
  <c r="AD754" i="25"/>
  <c r="AC754" i="25"/>
  <c r="AB754" i="25"/>
  <c r="AD753" i="25"/>
  <c r="AC753" i="25"/>
  <c r="AB753" i="25"/>
  <c r="AD752" i="25"/>
  <c r="AC752" i="25"/>
  <c r="AB752" i="25"/>
  <c r="AD751" i="25"/>
  <c r="AC751" i="25"/>
  <c r="AB751" i="25"/>
  <c r="AD750" i="25"/>
  <c r="AC750" i="25"/>
  <c r="AB750" i="25"/>
  <c r="AD749" i="25"/>
  <c r="AC749" i="25"/>
  <c r="AB749" i="25"/>
  <c r="AD748" i="25"/>
  <c r="AC748" i="25"/>
  <c r="AB748" i="25"/>
  <c r="AD747" i="25"/>
  <c r="AC747" i="25"/>
  <c r="AB747" i="25"/>
  <c r="AD746" i="25"/>
  <c r="AC746" i="25"/>
  <c r="AB746" i="25"/>
  <c r="AD745" i="25"/>
  <c r="AC745" i="25"/>
  <c r="AB745" i="25"/>
  <c r="AD744" i="25"/>
  <c r="AC744" i="25"/>
  <c r="AB744" i="25"/>
  <c r="AD743" i="25"/>
  <c r="AC743" i="25"/>
  <c r="AB743" i="25"/>
  <c r="AD742" i="25"/>
  <c r="AC742" i="25"/>
  <c r="AB742" i="25"/>
  <c r="AD741" i="25"/>
  <c r="AC741" i="25"/>
  <c r="AB741" i="25"/>
  <c r="AD740" i="25"/>
  <c r="AC740" i="25"/>
  <c r="AB740" i="25"/>
  <c r="AD739" i="25"/>
  <c r="AC739" i="25"/>
  <c r="AB739" i="25"/>
  <c r="AD738" i="25"/>
  <c r="AC738" i="25"/>
  <c r="AB738" i="25"/>
  <c r="AD737" i="25"/>
  <c r="AC737" i="25"/>
  <c r="AB737" i="25"/>
  <c r="AD736" i="25"/>
  <c r="AC736" i="25"/>
  <c r="AB736" i="25"/>
  <c r="AD735" i="25"/>
  <c r="AC735" i="25"/>
  <c r="AB735" i="25"/>
  <c r="AD734" i="25"/>
  <c r="AC734" i="25"/>
  <c r="AB734" i="25"/>
  <c r="AD733" i="25"/>
  <c r="AC733" i="25"/>
  <c r="AB733" i="25"/>
  <c r="AD732" i="25"/>
  <c r="AC732" i="25"/>
  <c r="AB732" i="25"/>
  <c r="AD731" i="25"/>
  <c r="AC731" i="25"/>
  <c r="AB731" i="25"/>
  <c r="AD730" i="25"/>
  <c r="AC730" i="25"/>
  <c r="AB730" i="25"/>
  <c r="AD729" i="25"/>
  <c r="AC729" i="25"/>
  <c r="AB729" i="25"/>
  <c r="AD728" i="25"/>
  <c r="AC728" i="25"/>
  <c r="AB728" i="25"/>
  <c r="AD727" i="25"/>
  <c r="AC727" i="25"/>
  <c r="AB727" i="25"/>
  <c r="AD726" i="25"/>
  <c r="AC726" i="25"/>
  <c r="AB726" i="25"/>
  <c r="AD725" i="25"/>
  <c r="AC725" i="25"/>
  <c r="AB725" i="25"/>
  <c r="AD724" i="25"/>
  <c r="AC724" i="25"/>
  <c r="AB724" i="25"/>
  <c r="AD723" i="25"/>
  <c r="AC723" i="25"/>
  <c r="AB723" i="25"/>
  <c r="AD722" i="25"/>
  <c r="AC722" i="25"/>
  <c r="AB722" i="25"/>
  <c r="AD721" i="25"/>
  <c r="AC721" i="25"/>
  <c r="AB721" i="25"/>
  <c r="AD720" i="25"/>
  <c r="AC720" i="25"/>
  <c r="AB720" i="25"/>
  <c r="AD719" i="25"/>
  <c r="AC719" i="25"/>
  <c r="AB719" i="25"/>
  <c r="AD718" i="25"/>
  <c r="AC718" i="25"/>
  <c r="AB718" i="25"/>
  <c r="AD717" i="25"/>
  <c r="AC717" i="25"/>
  <c r="AB717" i="25"/>
  <c r="AD716" i="25"/>
  <c r="AC716" i="25"/>
  <c r="AB716" i="25"/>
  <c r="AD715" i="25"/>
  <c r="AC715" i="25"/>
  <c r="AB715" i="25"/>
  <c r="AD714" i="25"/>
  <c r="AC714" i="25"/>
  <c r="AB714" i="25"/>
  <c r="AD713" i="25"/>
  <c r="AC713" i="25"/>
  <c r="AB713" i="25"/>
  <c r="AD712" i="25"/>
  <c r="AC712" i="25"/>
  <c r="AB712" i="25"/>
  <c r="AD711" i="25"/>
  <c r="AC711" i="25"/>
  <c r="AB711" i="25"/>
  <c r="AD710" i="25"/>
  <c r="AC710" i="25"/>
  <c r="AB710" i="25"/>
  <c r="AD709" i="25"/>
  <c r="AC709" i="25"/>
  <c r="AB709" i="25"/>
  <c r="AD708" i="25"/>
  <c r="AC708" i="25"/>
  <c r="AB708" i="25"/>
  <c r="AD707" i="25"/>
  <c r="AC707" i="25"/>
  <c r="AB707" i="25"/>
  <c r="AD706" i="25"/>
  <c r="AC706" i="25"/>
  <c r="AB706" i="25"/>
  <c r="AD705" i="25"/>
  <c r="AC705" i="25"/>
  <c r="AB705" i="25"/>
  <c r="AD704" i="25"/>
  <c r="AC704" i="25"/>
  <c r="AB704" i="25"/>
  <c r="AD703" i="25"/>
  <c r="AC703" i="25"/>
  <c r="AB703" i="25"/>
  <c r="AD702" i="25"/>
  <c r="AC702" i="25"/>
  <c r="AB702" i="25"/>
  <c r="AD701" i="25"/>
  <c r="AC701" i="25"/>
  <c r="AB701" i="25"/>
  <c r="AD700" i="25"/>
  <c r="AC700" i="25"/>
  <c r="AB700" i="25"/>
  <c r="AD699" i="25"/>
  <c r="AC699" i="25"/>
  <c r="AB699" i="25"/>
  <c r="AD698" i="25"/>
  <c r="AC698" i="25"/>
  <c r="AB698" i="25"/>
  <c r="AD697" i="25"/>
  <c r="AC697" i="25"/>
  <c r="AB697" i="25"/>
  <c r="AD696" i="25"/>
  <c r="AC696" i="25"/>
  <c r="AB696" i="25"/>
  <c r="AD695" i="25"/>
  <c r="AC695" i="25"/>
  <c r="AB695" i="25"/>
  <c r="AD694" i="25"/>
  <c r="AC694" i="25"/>
  <c r="AB694" i="25"/>
  <c r="AD693" i="25"/>
  <c r="AC693" i="25"/>
  <c r="AB693" i="25"/>
  <c r="AD692" i="25"/>
  <c r="AC692" i="25"/>
  <c r="AB692" i="25"/>
  <c r="AD691" i="25"/>
  <c r="AC691" i="25"/>
  <c r="AB691" i="25"/>
  <c r="AD690" i="25"/>
  <c r="AC690" i="25"/>
  <c r="AB690" i="25"/>
  <c r="AD689" i="25"/>
  <c r="AC689" i="25"/>
  <c r="AB689" i="25"/>
  <c r="AD688" i="25"/>
  <c r="AC688" i="25"/>
  <c r="AB688" i="25"/>
  <c r="AD687" i="25"/>
  <c r="AC687" i="25"/>
  <c r="AB687" i="25"/>
  <c r="AD686" i="25"/>
  <c r="AC686" i="25"/>
  <c r="AB686" i="25"/>
  <c r="AD685" i="25"/>
  <c r="AC685" i="25"/>
  <c r="AB685" i="25"/>
  <c r="AD684" i="25"/>
  <c r="AC684" i="25"/>
  <c r="AB684" i="25"/>
  <c r="AD683" i="25"/>
  <c r="AC683" i="25"/>
  <c r="AB683" i="25"/>
  <c r="AD682" i="25"/>
  <c r="AC682" i="25"/>
  <c r="AB682" i="25"/>
  <c r="AD681" i="25"/>
  <c r="AC681" i="25"/>
  <c r="AB681" i="25"/>
  <c r="AD680" i="25"/>
  <c r="AC680" i="25"/>
  <c r="AB680" i="25"/>
  <c r="AD679" i="25"/>
  <c r="AC679" i="25"/>
  <c r="AB679" i="25"/>
  <c r="AD678" i="25"/>
  <c r="AC678" i="25"/>
  <c r="AB678" i="25"/>
  <c r="AD677" i="25"/>
  <c r="AC677" i="25"/>
  <c r="AB677" i="25"/>
  <c r="AD676" i="25"/>
  <c r="AC676" i="25"/>
  <c r="AB676" i="25"/>
  <c r="AD675" i="25"/>
  <c r="AC675" i="25"/>
  <c r="AB675" i="25"/>
  <c r="AD674" i="25"/>
  <c r="AC674" i="25"/>
  <c r="AB674" i="25"/>
  <c r="AD673" i="25"/>
  <c r="AC673" i="25"/>
  <c r="AB673" i="25"/>
  <c r="AD672" i="25"/>
  <c r="AC672" i="25"/>
  <c r="AB672" i="25"/>
  <c r="AD671" i="25"/>
  <c r="AC671" i="25"/>
  <c r="AB671" i="25"/>
  <c r="AD670" i="25"/>
  <c r="AC670" i="25"/>
  <c r="AB670" i="25"/>
  <c r="AD669" i="25"/>
  <c r="AC669" i="25"/>
  <c r="AB669" i="25"/>
  <c r="AD668" i="25"/>
  <c r="AC668" i="25"/>
  <c r="AB668" i="25"/>
  <c r="AD667" i="25"/>
  <c r="AC667" i="25"/>
  <c r="AB667" i="25"/>
  <c r="AD666" i="25"/>
  <c r="AC666" i="25"/>
  <c r="AB666" i="25"/>
  <c r="AD665" i="25"/>
  <c r="AC665" i="25"/>
  <c r="AB665" i="25"/>
  <c r="AD664" i="25"/>
  <c r="AC664" i="25"/>
  <c r="AB664" i="25"/>
  <c r="AD663" i="25"/>
  <c r="AC663" i="25"/>
  <c r="AB663" i="25"/>
  <c r="AD662" i="25"/>
  <c r="AC662" i="25"/>
  <c r="AB662" i="25"/>
  <c r="AD661" i="25"/>
  <c r="AC661" i="25"/>
  <c r="AB661" i="25"/>
  <c r="AD660" i="25"/>
  <c r="AC660" i="25"/>
  <c r="AB660" i="25"/>
  <c r="AD659" i="25"/>
  <c r="AC659" i="25"/>
  <c r="AB659" i="25"/>
  <c r="AD658" i="25"/>
  <c r="AC658" i="25"/>
  <c r="AB658" i="25"/>
  <c r="AD657" i="25"/>
  <c r="AC657" i="25"/>
  <c r="AB657" i="25"/>
  <c r="AD656" i="25"/>
  <c r="AC656" i="25"/>
  <c r="AB656" i="25"/>
  <c r="AD655" i="25"/>
  <c r="AC655" i="25"/>
  <c r="AB655" i="25"/>
  <c r="AD654" i="25"/>
  <c r="AC654" i="25"/>
  <c r="AB654" i="25"/>
  <c r="AD653" i="25"/>
  <c r="AC653" i="25"/>
  <c r="AB653" i="25"/>
  <c r="AD652" i="25"/>
  <c r="AC652" i="25"/>
  <c r="AB652" i="25"/>
  <c r="AD651" i="25"/>
  <c r="AC651" i="25"/>
  <c r="AB651" i="25"/>
  <c r="AD650" i="25"/>
  <c r="AC650" i="25"/>
  <c r="AB650" i="25"/>
  <c r="AD649" i="25"/>
  <c r="AC649" i="25"/>
  <c r="AB649" i="25"/>
  <c r="AD648" i="25"/>
  <c r="AC648" i="25"/>
  <c r="AB648" i="25"/>
  <c r="AD647" i="25"/>
  <c r="AC647" i="25"/>
  <c r="AB647" i="25"/>
  <c r="AD646" i="25"/>
  <c r="AC646" i="25"/>
  <c r="AB646" i="25"/>
  <c r="AD645" i="25"/>
  <c r="AC645" i="25"/>
  <c r="AB645" i="25"/>
  <c r="AD644" i="25"/>
  <c r="AC644" i="25"/>
  <c r="AB644" i="25"/>
  <c r="AD643" i="25"/>
  <c r="AC643" i="25"/>
  <c r="AB643" i="25"/>
  <c r="AD642" i="25"/>
  <c r="AC642" i="25"/>
  <c r="AB642" i="25"/>
  <c r="AD641" i="25"/>
  <c r="AC641" i="25"/>
  <c r="AB641" i="25"/>
  <c r="AD640" i="25"/>
  <c r="AC640" i="25"/>
  <c r="AB640" i="25"/>
  <c r="AD639" i="25"/>
  <c r="AC639" i="25"/>
  <c r="AB639" i="25"/>
  <c r="AD638" i="25"/>
  <c r="AC638" i="25"/>
  <c r="AB638" i="25"/>
  <c r="AD637" i="25"/>
  <c r="AC637" i="25"/>
  <c r="AB637" i="25"/>
  <c r="AD636" i="25"/>
  <c r="AC636" i="25"/>
  <c r="AB636" i="25"/>
  <c r="AD635" i="25"/>
  <c r="AC635" i="25"/>
  <c r="AB635" i="25"/>
  <c r="AD634" i="25"/>
  <c r="AC634" i="25"/>
  <c r="AB634" i="25"/>
  <c r="AD633" i="25"/>
  <c r="AC633" i="25"/>
  <c r="AB633" i="25"/>
  <c r="AD632" i="25"/>
  <c r="AC632" i="25"/>
  <c r="AB632" i="25"/>
  <c r="AD631" i="25"/>
  <c r="AC631" i="25"/>
  <c r="AB631" i="25"/>
  <c r="AD630" i="25"/>
  <c r="AC630" i="25"/>
  <c r="AB630" i="25"/>
  <c r="AD629" i="25"/>
  <c r="AC629" i="25"/>
  <c r="AB629" i="25"/>
  <c r="AD628" i="25"/>
  <c r="AC628" i="25"/>
  <c r="AB628" i="25"/>
  <c r="AD627" i="25"/>
  <c r="AC627" i="25"/>
  <c r="AB627" i="25"/>
  <c r="AD626" i="25"/>
  <c r="AC626" i="25"/>
  <c r="AB626" i="25"/>
  <c r="AD625" i="25"/>
  <c r="AC625" i="25"/>
  <c r="AB625" i="25"/>
  <c r="AD624" i="25"/>
  <c r="AC624" i="25"/>
  <c r="AB624" i="25"/>
  <c r="AD623" i="25"/>
  <c r="AC623" i="25"/>
  <c r="AB623" i="25"/>
  <c r="AD622" i="25"/>
  <c r="AC622" i="25"/>
  <c r="AB622" i="25"/>
  <c r="AD621" i="25"/>
  <c r="AC621" i="25"/>
  <c r="AB621" i="25"/>
  <c r="AD620" i="25"/>
  <c r="AC620" i="25"/>
  <c r="AB620" i="25"/>
  <c r="AD619" i="25"/>
  <c r="AC619" i="25"/>
  <c r="AB619" i="25"/>
  <c r="AD618" i="25"/>
  <c r="AC618" i="25"/>
  <c r="AB618" i="25"/>
  <c r="AD617" i="25"/>
  <c r="AC617" i="25"/>
  <c r="AB617" i="25"/>
  <c r="AD616" i="25"/>
  <c r="AC616" i="25"/>
  <c r="AB616" i="25"/>
  <c r="AD615" i="25"/>
  <c r="AC615" i="25"/>
  <c r="AB615" i="25"/>
  <c r="AD614" i="25"/>
  <c r="AC614" i="25"/>
  <c r="AB614" i="25"/>
  <c r="AD613" i="25"/>
  <c r="AC613" i="25"/>
  <c r="AB613" i="25"/>
  <c r="AD612" i="25"/>
  <c r="AC612" i="25"/>
  <c r="AB612" i="25"/>
  <c r="AD611" i="25"/>
  <c r="AC611" i="25"/>
  <c r="AB611" i="25"/>
  <c r="AD610" i="25"/>
  <c r="AC610" i="25"/>
  <c r="AB610" i="25"/>
  <c r="AD609" i="25"/>
  <c r="AC609" i="25"/>
  <c r="AB609" i="25"/>
  <c r="AD608" i="25"/>
  <c r="AC608" i="25"/>
  <c r="AB608" i="25"/>
  <c r="AD607" i="25"/>
  <c r="AC607" i="25"/>
  <c r="AB607" i="25"/>
  <c r="AD606" i="25"/>
  <c r="AC606" i="25"/>
  <c r="AB606" i="25"/>
  <c r="AD605" i="25"/>
  <c r="AC605" i="25"/>
  <c r="AB605" i="25"/>
  <c r="AD604" i="25"/>
  <c r="AC604" i="25"/>
  <c r="AB604" i="25"/>
  <c r="AD603" i="25"/>
  <c r="AC603" i="25"/>
  <c r="AB603" i="25"/>
  <c r="AD602" i="25"/>
  <c r="AC602" i="25"/>
  <c r="AB602" i="25"/>
  <c r="AD601" i="25"/>
  <c r="AC601" i="25"/>
  <c r="AB601" i="25"/>
  <c r="AD600" i="25"/>
  <c r="AC600" i="25"/>
  <c r="AB600" i="25"/>
  <c r="AD599" i="25"/>
  <c r="AC599" i="25"/>
  <c r="AB599" i="25"/>
  <c r="AD598" i="25"/>
  <c r="AC598" i="25"/>
  <c r="AB598" i="25"/>
  <c r="AD597" i="25"/>
  <c r="AC597" i="25"/>
  <c r="AB597" i="25"/>
  <c r="AD596" i="25"/>
  <c r="AC596" i="25"/>
  <c r="AB596" i="25"/>
  <c r="AD595" i="25"/>
  <c r="AC595" i="25"/>
  <c r="AB595" i="25"/>
  <c r="AD594" i="25"/>
  <c r="AC594" i="25"/>
  <c r="AB594" i="25"/>
  <c r="AD593" i="25"/>
  <c r="AC593" i="25"/>
  <c r="AB593" i="25"/>
  <c r="AD592" i="25"/>
  <c r="AC592" i="25"/>
  <c r="AB592" i="25"/>
  <c r="AD591" i="25"/>
  <c r="AC591" i="25"/>
  <c r="AB591" i="25"/>
  <c r="AD590" i="25"/>
  <c r="AC590" i="25"/>
  <c r="AB590" i="25"/>
  <c r="AD589" i="25"/>
  <c r="AC589" i="25"/>
  <c r="AB589" i="25"/>
  <c r="AD588" i="25"/>
  <c r="AC588" i="25"/>
  <c r="AB588" i="25"/>
  <c r="AD587" i="25"/>
  <c r="AC587" i="25"/>
  <c r="AB587" i="25"/>
  <c r="AD586" i="25"/>
  <c r="AC586" i="25"/>
  <c r="AB586" i="25"/>
  <c r="AD585" i="25"/>
  <c r="AC585" i="25"/>
  <c r="AB585" i="25"/>
  <c r="AD584" i="25"/>
  <c r="AC584" i="25"/>
  <c r="AB584" i="25"/>
  <c r="AD583" i="25"/>
  <c r="AC583" i="25"/>
  <c r="AB583" i="25"/>
  <c r="AD582" i="25"/>
  <c r="AC582" i="25"/>
  <c r="AB582" i="25"/>
  <c r="AD581" i="25"/>
  <c r="AC581" i="25"/>
  <c r="AB581" i="25"/>
  <c r="AD580" i="25"/>
  <c r="AC580" i="25"/>
  <c r="AB580" i="25"/>
  <c r="AD579" i="25"/>
  <c r="AC579" i="25"/>
  <c r="AB579" i="25"/>
  <c r="AD578" i="25"/>
  <c r="AC578" i="25"/>
  <c r="AB578" i="25"/>
  <c r="AD577" i="25"/>
  <c r="AC577" i="25"/>
  <c r="AB577" i="25"/>
  <c r="AD576" i="25"/>
  <c r="AC576" i="25"/>
  <c r="AB576" i="25"/>
  <c r="AD575" i="25"/>
  <c r="AC575" i="25"/>
  <c r="AB575" i="25"/>
  <c r="AD574" i="25"/>
  <c r="AC574" i="25"/>
  <c r="AB574" i="25"/>
  <c r="AD573" i="25"/>
  <c r="AC573" i="25"/>
  <c r="AB573" i="25"/>
  <c r="AD572" i="25"/>
  <c r="AC572" i="25"/>
  <c r="AB572" i="25"/>
  <c r="AD571" i="25"/>
  <c r="AC571" i="25"/>
  <c r="AB571" i="25"/>
  <c r="AD570" i="25"/>
  <c r="AC570" i="25"/>
  <c r="AB570" i="25"/>
  <c r="AD569" i="25"/>
  <c r="AC569" i="25"/>
  <c r="AB569" i="25"/>
  <c r="AD568" i="25"/>
  <c r="AC568" i="25"/>
  <c r="AB568" i="25"/>
  <c r="AD567" i="25"/>
  <c r="AC567" i="25"/>
  <c r="AB567" i="25"/>
  <c r="AD566" i="25"/>
  <c r="AC566" i="25"/>
  <c r="AB566" i="25"/>
  <c r="AD565" i="25"/>
  <c r="AC565" i="25"/>
  <c r="AB565" i="25"/>
  <c r="AD564" i="25"/>
  <c r="AC564" i="25"/>
  <c r="AB564" i="25"/>
  <c r="AD563" i="25"/>
  <c r="AC563" i="25"/>
  <c r="AB563" i="25"/>
  <c r="AD562" i="25"/>
  <c r="AC562" i="25"/>
  <c r="AB562" i="25"/>
  <c r="AD561" i="25"/>
  <c r="AC561" i="25"/>
  <c r="AB561" i="25"/>
  <c r="AD560" i="25"/>
  <c r="AC560" i="25"/>
  <c r="AB560" i="25"/>
  <c r="AD559" i="25"/>
  <c r="AC559" i="25"/>
  <c r="AB559" i="25"/>
  <c r="AD558" i="25"/>
  <c r="AC558" i="25"/>
  <c r="AB558" i="25"/>
  <c r="AD557" i="25"/>
  <c r="AC557" i="25"/>
  <c r="AB557" i="25"/>
  <c r="AD556" i="25"/>
  <c r="AC556" i="25"/>
  <c r="AB556" i="25"/>
  <c r="AD555" i="25"/>
  <c r="AC555" i="25"/>
  <c r="AB555" i="25"/>
  <c r="AD554" i="25"/>
  <c r="AC554" i="25"/>
  <c r="AB554" i="25"/>
  <c r="AD553" i="25"/>
  <c r="AC553" i="25"/>
  <c r="AB553" i="25"/>
  <c r="AD552" i="25"/>
  <c r="AC552" i="25"/>
  <c r="AB552" i="25"/>
  <c r="AD551" i="25"/>
  <c r="AC551" i="25"/>
  <c r="AB551" i="25"/>
  <c r="AD550" i="25"/>
  <c r="AC550" i="25"/>
  <c r="AB550" i="25"/>
  <c r="AD549" i="25"/>
  <c r="AC549" i="25"/>
  <c r="AB549" i="25"/>
  <c r="AD548" i="25"/>
  <c r="AC548" i="25"/>
  <c r="AB548" i="25"/>
  <c r="AD547" i="25"/>
  <c r="AC547" i="25"/>
  <c r="AB547" i="25"/>
  <c r="AD546" i="25"/>
  <c r="AC546" i="25"/>
  <c r="AB546" i="25"/>
  <c r="AD545" i="25"/>
  <c r="AC545" i="25"/>
  <c r="AB545" i="25"/>
  <c r="AD544" i="25"/>
  <c r="AC544" i="25"/>
  <c r="AB544" i="25"/>
  <c r="AD543" i="25"/>
  <c r="AC543" i="25"/>
  <c r="AB543" i="25"/>
  <c r="AD542" i="25"/>
  <c r="AC542" i="25"/>
  <c r="AB542" i="25"/>
  <c r="AD541" i="25"/>
  <c r="AC541" i="25"/>
  <c r="AB541" i="25"/>
  <c r="AD540" i="25"/>
  <c r="AC540" i="25"/>
  <c r="AB540" i="25"/>
  <c r="AD539" i="25"/>
  <c r="AC539" i="25"/>
  <c r="AB539" i="25"/>
  <c r="AD538" i="25"/>
  <c r="AC538" i="25"/>
  <c r="AB538" i="25"/>
  <c r="AD537" i="25"/>
  <c r="AC537" i="25"/>
  <c r="AB537" i="25"/>
  <c r="AD536" i="25"/>
  <c r="AC536" i="25"/>
  <c r="AB536" i="25"/>
  <c r="AD535" i="25"/>
  <c r="AC535" i="25"/>
  <c r="AB535" i="25"/>
  <c r="AD534" i="25"/>
  <c r="AC534" i="25"/>
  <c r="AB534" i="25"/>
  <c r="AD533" i="25"/>
  <c r="AC533" i="25"/>
  <c r="AB533" i="25"/>
  <c r="AD532" i="25"/>
  <c r="AC532" i="25"/>
  <c r="AB532" i="25"/>
  <c r="AD531" i="25"/>
  <c r="AC531" i="25"/>
  <c r="AB531" i="25"/>
  <c r="AD530" i="25"/>
  <c r="AC530" i="25"/>
  <c r="AB530" i="25"/>
  <c r="AD529" i="25"/>
  <c r="AC529" i="25"/>
  <c r="AB529" i="25"/>
  <c r="AD528" i="25"/>
  <c r="AC528" i="25"/>
  <c r="AB528" i="25"/>
  <c r="AD527" i="25"/>
  <c r="AC527" i="25"/>
  <c r="AB527" i="25"/>
  <c r="AD526" i="25"/>
  <c r="AC526" i="25"/>
  <c r="AB526" i="25"/>
  <c r="AD525" i="25"/>
  <c r="AC525" i="25"/>
  <c r="AB525" i="25"/>
  <c r="AD524" i="25"/>
  <c r="AC524" i="25"/>
  <c r="AB524" i="25"/>
  <c r="AD523" i="25"/>
  <c r="AC523" i="25"/>
  <c r="AB523" i="25"/>
  <c r="AD522" i="25"/>
  <c r="AC522" i="25"/>
  <c r="AB522" i="25"/>
  <c r="AD521" i="25"/>
  <c r="AC521" i="25"/>
  <c r="AB521" i="25"/>
  <c r="AD520" i="25"/>
  <c r="AC520" i="25"/>
  <c r="AB520" i="25"/>
  <c r="AD519" i="25"/>
  <c r="AC519" i="25"/>
  <c r="AB519" i="25"/>
  <c r="AD518" i="25"/>
  <c r="AC518" i="25"/>
  <c r="AB518" i="25"/>
  <c r="AD517" i="25"/>
  <c r="AC517" i="25"/>
  <c r="AB517" i="25"/>
  <c r="AD516" i="25"/>
  <c r="AC516" i="25"/>
  <c r="AB516" i="25"/>
  <c r="AD515" i="25"/>
  <c r="AC515" i="25"/>
  <c r="AB515" i="25"/>
  <c r="AD514" i="25"/>
  <c r="AC514" i="25"/>
  <c r="AB514" i="25"/>
  <c r="AD513" i="25"/>
  <c r="AC513" i="25"/>
  <c r="AB513" i="25"/>
  <c r="AD512" i="25"/>
  <c r="AC512" i="25"/>
  <c r="AB512" i="25"/>
  <c r="AD511" i="25"/>
  <c r="AC511" i="25"/>
  <c r="AB511" i="25"/>
  <c r="AD510" i="25"/>
  <c r="AC510" i="25"/>
  <c r="AB510" i="25"/>
  <c r="AD509" i="25"/>
  <c r="AC509" i="25"/>
  <c r="AB509" i="25"/>
  <c r="AD508" i="25"/>
  <c r="AC508" i="25"/>
  <c r="AB508" i="25"/>
  <c r="AD507" i="25"/>
  <c r="AC507" i="25"/>
  <c r="AB507" i="25"/>
  <c r="AD506" i="25"/>
  <c r="AC506" i="25"/>
  <c r="AB506" i="25"/>
  <c r="AD505" i="25"/>
  <c r="AC505" i="25"/>
  <c r="AB505" i="25"/>
  <c r="AD504" i="25"/>
  <c r="AC504" i="25"/>
  <c r="AB504" i="25"/>
  <c r="AD503" i="25"/>
  <c r="AC503" i="25"/>
  <c r="AB503" i="25"/>
  <c r="AD502" i="25"/>
  <c r="AC502" i="25"/>
  <c r="AB502" i="25"/>
  <c r="AD501" i="25"/>
  <c r="AC501" i="25"/>
  <c r="AB501" i="25"/>
  <c r="AD500" i="25"/>
  <c r="AC500" i="25"/>
  <c r="AB500" i="25"/>
  <c r="AD499" i="25"/>
  <c r="AC499" i="25"/>
  <c r="AB499" i="25"/>
  <c r="AD498" i="25"/>
  <c r="AC498" i="25"/>
  <c r="AB498" i="25"/>
  <c r="AD497" i="25"/>
  <c r="AC497" i="25"/>
  <c r="AB497" i="25"/>
  <c r="AD496" i="25"/>
  <c r="AC496" i="25"/>
  <c r="AB496" i="25"/>
  <c r="AD495" i="25"/>
  <c r="AC495" i="25"/>
  <c r="AB495" i="25"/>
  <c r="AD494" i="25"/>
  <c r="AC494" i="25"/>
  <c r="AB494" i="25"/>
  <c r="AD493" i="25"/>
  <c r="AC493" i="25"/>
  <c r="AB493" i="25"/>
  <c r="AD492" i="25"/>
  <c r="AC492" i="25"/>
  <c r="AB492" i="25"/>
  <c r="AD491" i="25"/>
  <c r="AC491" i="25"/>
  <c r="AB491" i="25"/>
  <c r="AD490" i="25"/>
  <c r="AC490" i="25"/>
  <c r="AB490" i="25"/>
  <c r="AD489" i="25"/>
  <c r="AC489" i="25"/>
  <c r="AB489" i="25"/>
  <c r="AD488" i="25"/>
  <c r="AC488" i="25"/>
  <c r="AB488" i="25"/>
  <c r="AD487" i="25"/>
  <c r="AC487" i="25"/>
  <c r="AB487" i="25"/>
  <c r="AD486" i="25"/>
  <c r="AC486" i="25"/>
  <c r="AB486" i="25"/>
  <c r="AD485" i="25"/>
  <c r="AC485" i="25"/>
  <c r="AB485" i="25"/>
  <c r="AD484" i="25"/>
  <c r="AC484" i="25"/>
  <c r="AB484" i="25"/>
  <c r="AD483" i="25"/>
  <c r="AC483" i="25"/>
  <c r="AB483" i="25"/>
  <c r="AD482" i="25"/>
  <c r="AC482" i="25"/>
  <c r="AB482" i="25"/>
  <c r="AD481" i="25"/>
  <c r="AC481" i="25"/>
  <c r="AB481" i="25"/>
  <c r="AD480" i="25"/>
  <c r="AC480" i="25"/>
  <c r="AB480" i="25"/>
  <c r="AD479" i="25"/>
  <c r="AC479" i="25"/>
  <c r="AB479" i="25"/>
  <c r="AD478" i="25"/>
  <c r="AC478" i="25"/>
  <c r="AB478" i="25"/>
  <c r="AD477" i="25"/>
  <c r="AC477" i="25"/>
  <c r="AB477" i="25"/>
  <c r="AD476" i="25"/>
  <c r="AC476" i="25"/>
  <c r="AB476" i="25"/>
  <c r="AD475" i="25"/>
  <c r="AC475" i="25"/>
  <c r="AB475" i="25"/>
  <c r="AD474" i="25"/>
  <c r="AC474" i="25"/>
  <c r="AB474" i="25"/>
  <c r="AD473" i="25"/>
  <c r="AC473" i="25"/>
  <c r="AB473" i="25"/>
  <c r="AD472" i="25"/>
  <c r="AC472" i="25"/>
  <c r="AB472" i="25"/>
  <c r="AD471" i="25"/>
  <c r="AC471" i="25"/>
  <c r="AB471" i="25"/>
  <c r="AD470" i="25"/>
  <c r="AC470" i="25"/>
  <c r="AB470" i="25"/>
  <c r="AD469" i="25"/>
  <c r="AC469" i="25"/>
  <c r="AB469" i="25"/>
  <c r="AD468" i="25"/>
  <c r="AC468" i="25"/>
  <c r="AB468" i="25"/>
  <c r="AD467" i="25"/>
  <c r="AC467" i="25"/>
  <c r="AB467" i="25"/>
  <c r="AD466" i="25"/>
  <c r="AC466" i="25"/>
  <c r="AB466" i="25"/>
  <c r="AD465" i="25"/>
  <c r="AC465" i="25"/>
  <c r="AB465" i="25"/>
  <c r="AD464" i="25"/>
  <c r="AC464" i="25"/>
  <c r="AB464" i="25"/>
  <c r="AD463" i="25"/>
  <c r="AC463" i="25"/>
  <c r="AB463" i="25"/>
  <c r="AD462" i="25"/>
  <c r="AC462" i="25"/>
  <c r="AB462" i="25"/>
  <c r="AD461" i="25"/>
  <c r="AC461" i="25"/>
  <c r="AB461" i="25"/>
  <c r="AD460" i="25"/>
  <c r="AC460" i="25"/>
  <c r="AB460" i="25"/>
  <c r="AD459" i="25"/>
  <c r="AC459" i="25"/>
  <c r="AB459" i="25"/>
  <c r="AD458" i="25"/>
  <c r="AC458" i="25"/>
  <c r="AB458" i="25"/>
  <c r="AD457" i="25"/>
  <c r="AC457" i="25"/>
  <c r="AB457" i="25"/>
  <c r="AD456" i="25"/>
  <c r="AC456" i="25"/>
  <c r="AB456" i="25"/>
  <c r="AD455" i="25"/>
  <c r="AC455" i="25"/>
  <c r="AB455" i="25"/>
  <c r="AD454" i="25"/>
  <c r="AC454" i="25"/>
  <c r="AB454" i="25"/>
  <c r="AD453" i="25"/>
  <c r="AC453" i="25"/>
  <c r="AB453" i="25"/>
  <c r="AD452" i="25"/>
  <c r="AC452" i="25"/>
  <c r="AB452" i="25"/>
  <c r="AD451" i="25"/>
  <c r="AC451" i="25"/>
  <c r="AB451" i="25"/>
  <c r="AD450" i="25"/>
  <c r="AC450" i="25"/>
  <c r="AB450" i="25"/>
  <c r="AD449" i="25"/>
  <c r="AC449" i="25"/>
  <c r="AB449" i="25"/>
  <c r="AD448" i="25"/>
  <c r="AC448" i="25"/>
  <c r="AB448" i="25"/>
  <c r="AD447" i="25"/>
  <c r="AC447" i="25"/>
  <c r="AB447" i="25"/>
  <c r="AD446" i="25"/>
  <c r="AC446" i="25"/>
  <c r="AB446" i="25"/>
  <c r="AD445" i="25"/>
  <c r="AC445" i="25"/>
  <c r="AB445" i="25"/>
  <c r="AD444" i="25"/>
  <c r="AC444" i="25"/>
  <c r="AB444" i="25"/>
  <c r="AD443" i="25"/>
  <c r="AC443" i="25"/>
  <c r="AB443" i="25"/>
  <c r="AD442" i="25"/>
  <c r="AC442" i="25"/>
  <c r="AB442" i="25"/>
  <c r="AD441" i="25"/>
  <c r="AC441" i="25"/>
  <c r="AB441" i="25"/>
  <c r="AD440" i="25"/>
  <c r="AC440" i="25"/>
  <c r="AB440" i="25"/>
  <c r="AD439" i="25"/>
  <c r="AC439" i="25"/>
  <c r="AB439" i="25"/>
  <c r="AD438" i="25"/>
  <c r="AC438" i="25"/>
  <c r="AB438" i="25"/>
  <c r="AD437" i="25"/>
  <c r="AC437" i="25"/>
  <c r="AB437" i="25"/>
  <c r="AD436" i="25"/>
  <c r="AC436" i="25"/>
  <c r="AB436" i="25"/>
  <c r="AD435" i="25"/>
  <c r="AC435" i="25"/>
  <c r="AB435" i="25"/>
  <c r="AD434" i="25"/>
  <c r="AC434" i="25"/>
  <c r="AB434" i="25"/>
  <c r="AD433" i="25"/>
  <c r="AC433" i="25"/>
  <c r="AB433" i="25"/>
  <c r="AD432" i="25"/>
  <c r="AC432" i="25"/>
  <c r="AB432" i="25"/>
  <c r="AD431" i="25"/>
  <c r="AC431" i="25"/>
  <c r="AB431" i="25"/>
  <c r="AD430" i="25"/>
  <c r="AC430" i="25"/>
  <c r="AB430" i="25"/>
  <c r="AD429" i="25"/>
  <c r="AC429" i="25"/>
  <c r="AB429" i="25"/>
  <c r="AD428" i="25"/>
  <c r="AC428" i="25"/>
  <c r="AB428" i="25"/>
  <c r="AD427" i="25"/>
  <c r="AC427" i="25"/>
  <c r="AB427" i="25"/>
  <c r="AD426" i="25"/>
  <c r="AC426" i="25"/>
  <c r="AB426" i="25"/>
  <c r="AD425" i="25"/>
  <c r="AC425" i="25"/>
  <c r="AB425" i="25"/>
  <c r="AD424" i="25"/>
  <c r="AC424" i="25"/>
  <c r="AB424" i="25"/>
  <c r="AD423" i="25"/>
  <c r="AC423" i="25"/>
  <c r="AB423" i="25"/>
  <c r="AD422" i="25"/>
  <c r="AC422" i="25"/>
  <c r="AB422" i="25"/>
  <c r="AD421" i="25"/>
  <c r="AC421" i="25"/>
  <c r="AB421" i="25"/>
  <c r="AD420" i="25"/>
  <c r="AC420" i="25"/>
  <c r="AB420" i="25"/>
  <c r="AD419" i="25"/>
  <c r="AC419" i="25"/>
  <c r="AB419" i="25"/>
  <c r="AD418" i="25"/>
  <c r="AC418" i="25"/>
  <c r="AB418" i="25"/>
  <c r="AD417" i="25"/>
  <c r="AC417" i="25"/>
  <c r="AB417" i="25"/>
  <c r="AD416" i="25"/>
  <c r="AC416" i="25"/>
  <c r="AB416" i="25"/>
  <c r="AD415" i="25"/>
  <c r="AC415" i="25"/>
  <c r="AB415" i="25"/>
  <c r="AD414" i="25"/>
  <c r="AC414" i="25"/>
  <c r="AB414" i="25"/>
  <c r="AD413" i="25"/>
  <c r="AC413" i="25"/>
  <c r="AB413" i="25"/>
  <c r="AD412" i="25"/>
  <c r="AC412" i="25"/>
  <c r="AB412" i="25"/>
  <c r="AD411" i="25"/>
  <c r="AC411" i="25"/>
  <c r="AB411" i="25"/>
  <c r="AD410" i="25"/>
  <c r="AC410" i="25"/>
  <c r="AB410" i="25"/>
  <c r="AD409" i="25"/>
  <c r="AC409" i="25"/>
  <c r="AB409" i="25"/>
  <c r="AD408" i="25"/>
  <c r="AC408" i="25"/>
  <c r="AB408" i="25"/>
  <c r="AD407" i="25"/>
  <c r="AC407" i="25"/>
  <c r="AB407" i="25"/>
  <c r="AD406" i="25"/>
  <c r="AC406" i="25"/>
  <c r="AB406" i="25"/>
  <c r="AD405" i="25"/>
  <c r="AC405" i="25"/>
  <c r="AB405" i="25"/>
  <c r="AD404" i="25"/>
  <c r="AC404" i="25"/>
  <c r="AB404" i="25"/>
  <c r="AD403" i="25"/>
  <c r="AC403" i="25"/>
  <c r="AB403" i="25"/>
  <c r="AD402" i="25"/>
  <c r="AC402" i="25"/>
  <c r="AB402" i="25"/>
  <c r="AD401" i="25"/>
  <c r="AC401" i="25"/>
  <c r="AB401" i="25"/>
  <c r="AD400" i="25"/>
  <c r="AC400" i="25"/>
  <c r="AB400" i="25"/>
  <c r="AD399" i="25"/>
  <c r="AC399" i="25"/>
  <c r="AB399" i="25"/>
  <c r="AD398" i="25"/>
  <c r="AC398" i="25"/>
  <c r="AB398" i="25"/>
  <c r="AD397" i="25"/>
  <c r="AC397" i="25"/>
  <c r="AB397" i="25"/>
  <c r="AD396" i="25"/>
  <c r="AC396" i="25"/>
  <c r="AB396" i="25"/>
  <c r="AD395" i="25"/>
  <c r="AC395" i="25"/>
  <c r="AB395" i="25"/>
  <c r="AD394" i="25"/>
  <c r="AC394" i="25"/>
  <c r="AB394" i="25"/>
  <c r="AD393" i="25"/>
  <c r="AC393" i="25"/>
  <c r="AB393" i="25"/>
  <c r="AD392" i="25"/>
  <c r="AC392" i="25"/>
  <c r="AB392" i="25"/>
  <c r="AD391" i="25"/>
  <c r="AC391" i="25"/>
  <c r="AB391" i="25"/>
  <c r="AD390" i="25"/>
  <c r="AC390" i="25"/>
  <c r="AB390" i="25"/>
  <c r="AD389" i="25"/>
  <c r="AC389" i="25"/>
  <c r="AB389" i="25"/>
  <c r="AD388" i="25"/>
  <c r="AC388" i="25"/>
  <c r="AB388" i="25"/>
  <c r="AD387" i="25"/>
  <c r="AC387" i="25"/>
  <c r="AB387" i="25"/>
  <c r="AD386" i="25"/>
  <c r="AC386" i="25"/>
  <c r="AB386" i="25"/>
  <c r="AD385" i="25"/>
  <c r="AC385" i="25"/>
  <c r="AB385" i="25"/>
  <c r="AD384" i="25"/>
  <c r="AC384" i="25"/>
  <c r="AB384" i="25"/>
  <c r="AD383" i="25"/>
  <c r="AC383" i="25"/>
  <c r="AB383" i="25"/>
  <c r="AD382" i="25"/>
  <c r="AC382" i="25"/>
  <c r="AB382" i="25"/>
  <c r="AD381" i="25"/>
  <c r="AC381" i="25"/>
  <c r="AB381" i="25"/>
  <c r="AD380" i="25"/>
  <c r="AC380" i="25"/>
  <c r="AB380" i="25"/>
  <c r="AD379" i="25"/>
  <c r="AC379" i="25"/>
  <c r="AB379" i="25"/>
  <c r="AD378" i="25"/>
  <c r="AC378" i="25"/>
  <c r="AB378" i="25"/>
  <c r="AD377" i="25"/>
  <c r="AC377" i="25"/>
  <c r="AB377" i="25"/>
  <c r="AD376" i="25"/>
  <c r="AC376" i="25"/>
  <c r="AB376" i="25"/>
  <c r="AD375" i="25"/>
  <c r="AC375" i="25"/>
  <c r="AB375" i="25"/>
  <c r="AD374" i="25"/>
  <c r="AC374" i="25"/>
  <c r="AB374" i="25"/>
  <c r="AD373" i="25"/>
  <c r="AC373" i="25"/>
  <c r="AB373" i="25"/>
  <c r="AD372" i="25"/>
  <c r="AC372" i="25"/>
  <c r="AB372" i="25"/>
  <c r="AD371" i="25"/>
  <c r="AC371" i="25"/>
  <c r="AB371" i="25"/>
  <c r="AD370" i="25"/>
  <c r="AC370" i="25"/>
  <c r="AB370" i="25"/>
  <c r="AD369" i="25"/>
  <c r="AC369" i="25"/>
  <c r="AB369" i="25"/>
  <c r="AD368" i="25"/>
  <c r="AC368" i="25"/>
  <c r="AB368" i="25"/>
  <c r="AD367" i="25"/>
  <c r="AC367" i="25"/>
  <c r="AB367" i="25"/>
  <c r="AD366" i="25"/>
  <c r="AC366" i="25"/>
  <c r="AB366" i="25"/>
  <c r="AD365" i="25"/>
  <c r="AC365" i="25"/>
  <c r="AB365" i="25"/>
  <c r="AD364" i="25"/>
  <c r="AC364" i="25"/>
  <c r="AB364" i="25"/>
  <c r="AD363" i="25"/>
  <c r="AC363" i="25"/>
  <c r="AB363" i="25"/>
  <c r="AD362" i="25"/>
  <c r="AC362" i="25"/>
  <c r="AB362" i="25"/>
  <c r="AD361" i="25"/>
  <c r="AC361" i="25"/>
  <c r="AB361" i="25"/>
  <c r="AD360" i="25"/>
  <c r="AC360" i="25"/>
  <c r="AB360" i="25"/>
  <c r="AD359" i="25"/>
  <c r="AC359" i="25"/>
  <c r="AB359" i="25"/>
  <c r="AD358" i="25"/>
  <c r="AC358" i="25"/>
  <c r="AB358" i="25"/>
  <c r="AD357" i="25"/>
  <c r="AC357" i="25"/>
  <c r="AB357" i="25"/>
  <c r="AD356" i="25"/>
  <c r="AC356" i="25"/>
  <c r="AB356" i="25"/>
  <c r="AD355" i="25"/>
  <c r="AC355" i="25"/>
  <c r="AB355" i="25"/>
  <c r="AD354" i="25"/>
  <c r="AC354" i="25"/>
  <c r="AB354" i="25"/>
  <c r="AD353" i="25"/>
  <c r="AC353" i="25"/>
  <c r="AB353" i="25"/>
  <c r="AD352" i="25"/>
  <c r="AC352" i="25"/>
  <c r="AB352" i="25"/>
  <c r="AD351" i="25"/>
  <c r="AC351" i="25"/>
  <c r="AB351" i="25"/>
  <c r="AD350" i="25"/>
  <c r="AC350" i="25"/>
  <c r="AB350" i="25"/>
  <c r="AD349" i="25"/>
  <c r="AC349" i="25"/>
  <c r="AB349" i="25"/>
  <c r="AD348" i="25"/>
  <c r="AC348" i="25"/>
  <c r="AB348" i="25"/>
  <c r="AD347" i="25"/>
  <c r="AC347" i="25"/>
  <c r="AB347" i="25"/>
  <c r="AD346" i="25"/>
  <c r="AC346" i="25"/>
  <c r="AB346" i="25"/>
  <c r="AD345" i="25"/>
  <c r="AC345" i="25"/>
  <c r="AB345" i="25"/>
  <c r="AD344" i="25"/>
  <c r="AC344" i="25"/>
  <c r="AB344" i="25"/>
  <c r="AD343" i="25"/>
  <c r="AC343" i="25"/>
  <c r="AB343" i="25"/>
  <c r="AD342" i="25"/>
  <c r="AC342" i="25"/>
  <c r="AB342" i="25"/>
  <c r="AD341" i="25"/>
  <c r="AC341" i="25"/>
  <c r="AB341" i="25"/>
  <c r="AD340" i="25"/>
  <c r="AC340" i="25"/>
  <c r="AB340" i="25"/>
  <c r="AD339" i="25"/>
  <c r="AC339" i="25"/>
  <c r="AB339" i="25"/>
  <c r="AD338" i="25"/>
  <c r="AC338" i="25"/>
  <c r="AB338" i="25"/>
  <c r="AD337" i="25"/>
  <c r="AC337" i="25"/>
  <c r="AB337" i="25"/>
  <c r="AD336" i="25"/>
  <c r="AC336" i="25"/>
  <c r="AB336" i="25"/>
  <c r="AD335" i="25"/>
  <c r="AC335" i="25"/>
  <c r="AB335" i="25"/>
  <c r="AD334" i="25"/>
  <c r="AC334" i="25"/>
  <c r="AB334" i="25"/>
  <c r="AD333" i="25"/>
  <c r="AC333" i="25"/>
  <c r="AB333" i="25"/>
  <c r="AD332" i="25"/>
  <c r="AC332" i="25"/>
  <c r="AB332" i="25"/>
  <c r="AD331" i="25"/>
  <c r="AC331" i="25"/>
  <c r="AB331" i="25"/>
  <c r="AD330" i="25"/>
  <c r="AC330" i="25"/>
  <c r="AB330" i="25"/>
  <c r="AD329" i="25"/>
  <c r="AC329" i="25"/>
  <c r="AB329" i="25"/>
  <c r="AD328" i="25"/>
  <c r="AC328" i="25"/>
  <c r="AB328" i="25"/>
  <c r="AD327" i="25"/>
  <c r="AC327" i="25"/>
  <c r="AB327" i="25"/>
  <c r="AD326" i="25"/>
  <c r="AC326" i="25"/>
  <c r="AB326" i="25"/>
  <c r="AD325" i="25"/>
  <c r="AC325" i="25"/>
  <c r="AB325" i="25"/>
  <c r="AD324" i="25"/>
  <c r="AC324" i="25"/>
  <c r="AB324" i="25"/>
  <c r="AD323" i="25"/>
  <c r="AC323" i="25"/>
  <c r="AB323" i="25"/>
  <c r="AD322" i="25"/>
  <c r="AC322" i="25"/>
  <c r="AB322" i="25"/>
  <c r="AD321" i="25"/>
  <c r="AC321" i="25"/>
  <c r="AB321" i="25"/>
  <c r="AD320" i="25"/>
  <c r="AC320" i="25"/>
  <c r="AB320" i="25"/>
  <c r="AD319" i="25"/>
  <c r="AC319" i="25"/>
  <c r="AB319" i="25"/>
  <c r="AD318" i="25"/>
  <c r="AC318" i="25"/>
  <c r="AB318" i="25"/>
  <c r="AD317" i="25"/>
  <c r="AC317" i="25"/>
  <c r="AB317" i="25"/>
  <c r="AD316" i="25"/>
  <c r="AC316" i="25"/>
  <c r="AB316" i="25"/>
  <c r="AD315" i="25"/>
  <c r="AC315" i="25"/>
  <c r="AB315" i="25"/>
  <c r="AD314" i="25"/>
  <c r="AC314" i="25"/>
  <c r="AB314" i="25"/>
  <c r="AD313" i="25"/>
  <c r="AC313" i="25"/>
  <c r="AB313" i="25"/>
  <c r="AD312" i="25"/>
  <c r="AC312" i="25"/>
  <c r="AB312" i="25"/>
  <c r="AD311" i="25"/>
  <c r="AC311" i="25"/>
  <c r="AB311" i="25"/>
  <c r="AD310" i="25"/>
  <c r="AC310" i="25"/>
  <c r="AB310" i="25"/>
  <c r="AD309" i="25"/>
  <c r="AC309" i="25"/>
  <c r="AB309" i="25"/>
  <c r="AD308" i="25"/>
  <c r="AC308" i="25"/>
  <c r="AB308" i="25"/>
  <c r="AD307" i="25"/>
  <c r="AC307" i="25"/>
  <c r="AB307" i="25"/>
  <c r="AD306" i="25"/>
  <c r="AC306" i="25"/>
  <c r="AB306" i="25"/>
  <c r="AD305" i="25"/>
  <c r="AC305" i="25"/>
  <c r="AB305" i="25"/>
  <c r="AD304" i="25"/>
  <c r="AC304" i="25"/>
  <c r="AB304" i="25"/>
  <c r="AD303" i="25"/>
  <c r="AC303" i="25"/>
  <c r="AB303" i="25"/>
  <c r="AD302" i="25"/>
  <c r="AC302" i="25"/>
  <c r="AB302" i="25"/>
  <c r="AD301" i="25"/>
  <c r="AC301" i="25"/>
  <c r="AB301" i="25"/>
  <c r="AD300" i="25"/>
  <c r="AC300" i="25"/>
  <c r="AB300" i="25"/>
  <c r="AD299" i="25"/>
  <c r="AC299" i="25"/>
  <c r="AB299" i="25"/>
  <c r="AD298" i="25"/>
  <c r="AC298" i="25"/>
  <c r="AB298" i="25"/>
  <c r="AD297" i="25"/>
  <c r="AC297" i="25"/>
  <c r="AB297" i="25"/>
  <c r="AD296" i="25"/>
  <c r="AC296" i="25"/>
  <c r="AB296" i="25"/>
  <c r="AD295" i="25"/>
  <c r="AC295" i="25"/>
  <c r="AB295" i="25"/>
  <c r="AD294" i="25"/>
  <c r="AC294" i="25"/>
  <c r="AB294" i="25"/>
  <c r="AD293" i="25"/>
  <c r="AC293" i="25"/>
  <c r="AB293" i="25"/>
  <c r="AD292" i="25"/>
  <c r="AC292" i="25"/>
  <c r="AB292" i="25"/>
  <c r="AD291" i="25"/>
  <c r="AC291" i="25"/>
  <c r="AB291" i="25"/>
  <c r="AD290" i="25"/>
  <c r="AC290" i="25"/>
  <c r="AB290" i="25"/>
  <c r="AD289" i="25"/>
  <c r="AC289" i="25"/>
  <c r="AB289" i="25"/>
  <c r="AD288" i="25"/>
  <c r="AC288" i="25"/>
  <c r="AB288" i="25"/>
  <c r="AD287" i="25"/>
  <c r="AC287" i="25"/>
  <c r="AB287" i="25"/>
  <c r="AD286" i="25"/>
  <c r="AC286" i="25"/>
  <c r="AB286" i="25"/>
  <c r="AD285" i="25"/>
  <c r="AC285" i="25"/>
  <c r="AB285" i="25"/>
  <c r="AD284" i="25"/>
  <c r="AC284" i="25"/>
  <c r="AB284" i="25"/>
  <c r="AD283" i="25"/>
  <c r="AC283" i="25"/>
  <c r="AB283" i="25"/>
  <c r="AD282" i="25"/>
  <c r="AC282" i="25"/>
  <c r="AB282" i="25"/>
  <c r="AD281" i="25"/>
  <c r="AC281" i="25"/>
  <c r="AB281" i="25"/>
  <c r="AD280" i="25"/>
  <c r="AC280" i="25"/>
  <c r="AB280" i="25"/>
  <c r="AD279" i="25"/>
  <c r="AC279" i="25"/>
  <c r="AB279" i="25"/>
  <c r="AD278" i="25"/>
  <c r="AC278" i="25"/>
  <c r="AB278" i="25"/>
  <c r="AD277" i="25"/>
  <c r="AC277" i="25"/>
  <c r="AB277" i="25"/>
  <c r="AD276" i="25"/>
  <c r="AC276" i="25"/>
  <c r="AB276" i="25"/>
  <c r="AD275" i="25"/>
  <c r="AC275" i="25"/>
  <c r="AB275" i="25"/>
  <c r="AD274" i="25"/>
  <c r="AC274" i="25"/>
  <c r="AB274" i="25"/>
  <c r="AD273" i="25"/>
  <c r="AC273" i="25"/>
  <c r="AB273" i="25"/>
  <c r="AD272" i="25"/>
  <c r="AC272" i="25"/>
  <c r="AB272" i="25"/>
  <c r="AD271" i="25"/>
  <c r="AC271" i="25"/>
  <c r="AB271" i="25"/>
  <c r="AD270" i="25"/>
  <c r="AC270" i="25"/>
  <c r="AB270" i="25"/>
  <c r="AD269" i="25"/>
  <c r="AC269" i="25"/>
  <c r="AB269" i="25"/>
  <c r="AD268" i="25"/>
  <c r="AC268" i="25"/>
  <c r="AB268" i="25"/>
  <c r="AD267" i="25"/>
  <c r="AC267" i="25"/>
  <c r="AB267" i="25"/>
  <c r="AD266" i="25"/>
  <c r="AC266" i="25"/>
  <c r="AB266" i="25"/>
  <c r="AD265" i="25"/>
  <c r="AC265" i="25"/>
  <c r="AB265" i="25"/>
  <c r="AD264" i="25"/>
  <c r="AC264" i="25"/>
  <c r="AB264" i="25"/>
  <c r="AD263" i="25"/>
  <c r="AC263" i="25"/>
  <c r="AB263" i="25"/>
  <c r="AD262" i="25"/>
  <c r="AC262" i="25"/>
  <c r="AB262" i="25"/>
  <c r="AD261" i="25"/>
  <c r="AC261" i="25"/>
  <c r="AB261" i="25"/>
  <c r="AD260" i="25"/>
  <c r="AC260" i="25"/>
  <c r="AB260" i="25"/>
  <c r="AD259" i="25"/>
  <c r="AC259" i="25"/>
  <c r="AB259" i="25"/>
  <c r="AD258" i="25"/>
  <c r="AC258" i="25"/>
  <c r="AB258" i="25"/>
  <c r="AD257" i="25"/>
  <c r="AC257" i="25"/>
  <c r="AB257" i="25"/>
  <c r="AD256" i="25"/>
  <c r="AC256" i="25"/>
  <c r="AB256" i="25"/>
  <c r="AD255" i="25"/>
  <c r="AC255" i="25"/>
  <c r="AB255" i="25"/>
  <c r="AD254" i="25"/>
  <c r="AC254" i="25"/>
  <c r="AB254" i="25"/>
  <c r="AD253" i="25"/>
  <c r="AC253" i="25"/>
  <c r="AB253" i="25"/>
  <c r="AD252" i="25"/>
  <c r="AC252" i="25"/>
  <c r="AB252" i="25"/>
  <c r="AD251" i="25"/>
  <c r="AC251" i="25"/>
  <c r="AB251" i="25"/>
  <c r="AD250" i="25"/>
  <c r="AC250" i="25"/>
  <c r="AB250" i="25"/>
  <c r="AD249" i="25"/>
  <c r="AC249" i="25"/>
  <c r="AB249" i="25"/>
  <c r="AD248" i="25"/>
  <c r="AC248" i="25"/>
  <c r="AB248" i="25"/>
  <c r="AD247" i="25"/>
  <c r="AC247" i="25"/>
  <c r="AB247" i="25"/>
  <c r="AD246" i="25"/>
  <c r="AC246" i="25"/>
  <c r="AB246" i="25"/>
  <c r="AD245" i="25"/>
  <c r="AC245" i="25"/>
  <c r="AB245" i="25"/>
  <c r="AD244" i="25"/>
  <c r="AC244" i="25"/>
  <c r="AB244" i="25"/>
  <c r="AD243" i="25"/>
  <c r="AC243" i="25"/>
  <c r="AB243" i="25"/>
  <c r="AD242" i="25"/>
  <c r="AC242" i="25"/>
  <c r="AB242" i="25"/>
  <c r="AD241" i="25"/>
  <c r="AC241" i="25"/>
  <c r="AB241" i="25"/>
  <c r="AD240" i="25"/>
  <c r="AC240" i="25"/>
  <c r="AB240" i="25"/>
  <c r="AD239" i="25"/>
  <c r="AC239" i="25"/>
  <c r="AB239" i="25"/>
  <c r="AD238" i="25"/>
  <c r="AC238" i="25"/>
  <c r="AB238" i="25"/>
  <c r="AD237" i="25"/>
  <c r="AC237" i="25"/>
  <c r="AB237" i="25"/>
  <c r="AD236" i="25"/>
  <c r="AC236" i="25"/>
  <c r="AB236" i="25"/>
  <c r="AD235" i="25"/>
  <c r="AC235" i="25"/>
  <c r="AB235" i="25"/>
  <c r="AD234" i="25"/>
  <c r="AC234" i="25"/>
  <c r="AB234" i="25"/>
  <c r="AD233" i="25"/>
  <c r="AC233" i="25"/>
  <c r="AB233" i="25"/>
  <c r="AD232" i="25"/>
  <c r="AC232" i="25"/>
  <c r="AB232" i="25"/>
  <c r="AD231" i="25"/>
  <c r="AC231" i="25"/>
  <c r="AB231" i="25"/>
  <c r="AD230" i="25"/>
  <c r="AC230" i="25"/>
  <c r="AB230" i="25"/>
  <c r="AD229" i="25"/>
  <c r="AC229" i="25"/>
  <c r="AB229" i="25"/>
  <c r="AD228" i="25"/>
  <c r="AC228" i="25"/>
  <c r="AB228" i="25"/>
  <c r="AD227" i="25"/>
  <c r="AC227" i="25"/>
  <c r="AB227" i="25"/>
  <c r="AD226" i="25"/>
  <c r="AC226" i="25"/>
  <c r="AB226" i="25"/>
  <c r="AD225" i="25"/>
  <c r="AC225" i="25"/>
  <c r="AB225" i="25"/>
  <c r="AD224" i="25"/>
  <c r="AC224" i="25"/>
  <c r="AB224" i="25"/>
  <c r="AD223" i="25"/>
  <c r="AC223" i="25"/>
  <c r="AB223" i="25"/>
  <c r="AD222" i="25"/>
  <c r="AC222" i="25"/>
  <c r="AB222" i="25"/>
  <c r="AD221" i="25"/>
  <c r="AC221" i="25"/>
  <c r="AB221" i="25"/>
  <c r="AD220" i="25"/>
  <c r="AC220" i="25"/>
  <c r="AB220" i="25"/>
  <c r="AD219" i="25"/>
  <c r="AC219" i="25"/>
  <c r="AB219" i="25"/>
  <c r="AD218" i="25"/>
  <c r="AC218" i="25"/>
  <c r="AB218" i="25"/>
  <c r="AD217" i="25"/>
  <c r="AC217" i="25"/>
  <c r="AB217" i="25"/>
  <c r="AD216" i="25"/>
  <c r="AC216" i="25"/>
  <c r="AB216" i="25"/>
  <c r="AD215" i="25"/>
  <c r="AC215" i="25"/>
  <c r="AB215" i="25"/>
  <c r="AD214" i="25"/>
  <c r="AC214" i="25"/>
  <c r="AB214" i="25"/>
  <c r="AD213" i="25"/>
  <c r="AC213" i="25"/>
  <c r="AB213" i="25"/>
  <c r="AD212" i="25"/>
  <c r="AC212" i="25"/>
  <c r="AB212" i="25"/>
  <c r="AD211" i="25"/>
  <c r="AC211" i="25"/>
  <c r="AB211" i="25"/>
  <c r="AD210" i="25"/>
  <c r="AC210" i="25"/>
  <c r="AB210" i="25"/>
  <c r="AD209" i="25"/>
  <c r="AC209" i="25"/>
  <c r="AB209" i="25"/>
  <c r="AD208" i="25"/>
  <c r="AC208" i="25"/>
  <c r="AB208" i="25"/>
  <c r="AD207" i="25"/>
  <c r="AC207" i="25"/>
  <c r="AB207" i="25"/>
  <c r="AD206" i="25"/>
  <c r="AC206" i="25"/>
  <c r="AB206" i="25"/>
  <c r="AD205" i="25"/>
  <c r="AC205" i="25"/>
  <c r="AB205" i="25"/>
  <c r="AD204" i="25"/>
  <c r="AC204" i="25"/>
  <c r="AB204" i="25"/>
  <c r="AD203" i="25"/>
  <c r="AC203" i="25"/>
  <c r="AB203" i="25"/>
  <c r="AD202" i="25"/>
  <c r="AC202" i="25"/>
  <c r="AB202" i="25"/>
  <c r="AD201" i="25"/>
  <c r="AC201" i="25"/>
  <c r="AB201" i="25"/>
  <c r="AD200" i="25"/>
  <c r="AC200" i="25"/>
  <c r="AB200" i="25"/>
  <c r="AD199" i="25"/>
  <c r="AC199" i="25"/>
  <c r="AB199" i="25"/>
  <c r="AD198" i="25"/>
  <c r="AC198" i="25"/>
  <c r="AB198" i="25"/>
  <c r="AD197" i="25"/>
  <c r="AC197" i="25"/>
  <c r="AB197" i="25"/>
  <c r="AD196" i="25"/>
  <c r="AC196" i="25"/>
  <c r="AB196" i="25"/>
  <c r="AD195" i="25"/>
  <c r="AC195" i="25"/>
  <c r="AB195" i="25"/>
  <c r="AD194" i="25"/>
  <c r="AC194" i="25"/>
  <c r="AB194" i="25"/>
  <c r="AD193" i="25"/>
  <c r="AC193" i="25"/>
  <c r="AB193" i="25"/>
  <c r="AD192" i="25"/>
  <c r="AC192" i="25"/>
  <c r="AB192" i="25"/>
  <c r="AD191" i="25"/>
  <c r="AC191" i="25"/>
  <c r="AB191" i="25"/>
  <c r="AD190" i="25"/>
  <c r="AC190" i="25"/>
  <c r="AB190" i="25"/>
  <c r="AD189" i="25"/>
  <c r="AC189" i="25"/>
  <c r="AB189" i="25"/>
  <c r="AD188" i="25"/>
  <c r="AC188" i="25"/>
  <c r="AB188" i="25"/>
  <c r="AD187" i="25"/>
  <c r="AC187" i="25"/>
  <c r="AB187" i="25"/>
  <c r="AD186" i="25"/>
  <c r="AC186" i="25"/>
  <c r="AB186" i="25"/>
  <c r="AD185" i="25"/>
  <c r="AC185" i="25"/>
  <c r="AB185" i="25"/>
  <c r="AD184" i="25"/>
  <c r="AC184" i="25"/>
  <c r="AB184" i="25"/>
  <c r="AD183" i="25"/>
  <c r="AC183" i="25"/>
  <c r="AB183" i="25"/>
  <c r="AD182" i="25"/>
  <c r="AC182" i="25"/>
  <c r="AB182" i="25"/>
  <c r="AD181" i="25"/>
  <c r="AC181" i="25"/>
  <c r="AB181" i="25"/>
  <c r="AD180" i="25"/>
  <c r="AC180" i="25"/>
  <c r="AB180" i="25"/>
  <c r="AD179" i="25"/>
  <c r="AC179" i="25"/>
  <c r="AB179" i="25"/>
  <c r="AD178" i="25"/>
  <c r="AC178" i="25"/>
  <c r="AB178" i="25"/>
  <c r="AD177" i="25"/>
  <c r="AC177" i="25"/>
  <c r="AB177" i="25"/>
  <c r="AD176" i="25"/>
  <c r="AC176" i="25"/>
  <c r="AB176" i="25"/>
  <c r="AD175" i="25"/>
  <c r="AC175" i="25"/>
  <c r="AB175" i="25"/>
  <c r="AD174" i="25"/>
  <c r="AC174" i="25"/>
  <c r="AB174" i="25"/>
  <c r="AD173" i="25"/>
  <c r="AC173" i="25"/>
  <c r="AB173" i="25"/>
  <c r="AD172" i="25"/>
  <c r="AC172" i="25"/>
  <c r="AB172" i="25"/>
  <c r="AD171" i="25"/>
  <c r="AC171" i="25"/>
  <c r="AB171" i="25"/>
  <c r="AD170" i="25"/>
  <c r="AC170" i="25"/>
  <c r="AB170" i="25"/>
  <c r="AD169" i="25"/>
  <c r="AC169" i="25"/>
  <c r="AB169" i="25"/>
  <c r="AD168" i="25"/>
  <c r="AC168" i="25"/>
  <c r="AB168" i="25"/>
  <c r="AD167" i="25"/>
  <c r="AC167" i="25"/>
  <c r="AB167" i="25"/>
  <c r="AD166" i="25"/>
  <c r="AC166" i="25"/>
  <c r="AB166" i="25"/>
  <c r="AD165" i="25"/>
  <c r="AC165" i="25"/>
  <c r="AB165" i="25"/>
  <c r="AD164" i="25"/>
  <c r="AC164" i="25"/>
  <c r="AB164" i="25"/>
  <c r="AD163" i="25"/>
  <c r="AC163" i="25"/>
  <c r="AB163" i="25"/>
  <c r="AD162" i="25"/>
  <c r="AC162" i="25"/>
  <c r="AB162" i="25"/>
  <c r="AD161" i="25"/>
  <c r="AC161" i="25"/>
  <c r="AB161" i="25"/>
  <c r="AD160" i="25"/>
  <c r="AC160" i="25"/>
  <c r="AB160" i="25"/>
  <c r="AD159" i="25"/>
  <c r="AC159" i="25"/>
  <c r="AB159" i="25"/>
  <c r="AD158" i="25"/>
  <c r="AC158" i="25"/>
  <c r="AB158" i="25"/>
  <c r="AD157" i="25"/>
  <c r="AC157" i="25"/>
  <c r="AB157" i="25"/>
  <c r="AD156" i="25"/>
  <c r="AC156" i="25"/>
  <c r="AB156" i="25"/>
  <c r="AD155" i="25"/>
  <c r="AC155" i="25"/>
  <c r="AB155" i="25"/>
  <c r="AD154" i="25"/>
  <c r="AC154" i="25"/>
  <c r="AB154" i="25"/>
  <c r="AD153" i="25"/>
  <c r="AC153" i="25"/>
  <c r="AB153" i="25"/>
  <c r="AD152" i="25"/>
  <c r="AC152" i="25"/>
  <c r="AB152" i="25"/>
  <c r="AD151" i="25"/>
  <c r="AC151" i="25"/>
  <c r="AB151" i="25"/>
  <c r="AD150" i="25"/>
  <c r="AC150" i="25"/>
  <c r="AB150" i="25"/>
  <c r="AD149" i="25"/>
  <c r="AC149" i="25"/>
  <c r="AB149" i="25"/>
  <c r="AD148" i="25"/>
  <c r="AC148" i="25"/>
  <c r="AB148" i="25"/>
  <c r="AD147" i="25"/>
  <c r="AC147" i="25"/>
  <c r="AB147" i="25"/>
  <c r="AD146" i="25"/>
  <c r="AC146" i="25"/>
  <c r="AB146" i="25"/>
  <c r="AD145" i="25"/>
  <c r="AC145" i="25"/>
  <c r="AB145" i="25"/>
  <c r="AD144" i="25"/>
  <c r="AC144" i="25"/>
  <c r="AB144" i="25"/>
  <c r="AD143" i="25"/>
  <c r="AC143" i="25"/>
  <c r="AB143" i="25"/>
  <c r="AD142" i="25"/>
  <c r="AC142" i="25"/>
  <c r="AB142" i="25"/>
  <c r="AD141" i="25"/>
  <c r="AC141" i="25"/>
  <c r="AB141" i="25"/>
  <c r="AD140" i="25"/>
  <c r="AC140" i="25"/>
  <c r="AB140" i="25"/>
  <c r="AD139" i="25"/>
  <c r="AC139" i="25"/>
  <c r="AB139" i="25"/>
  <c r="AD138" i="25"/>
  <c r="AC138" i="25"/>
  <c r="AB138" i="25"/>
  <c r="AD137" i="25"/>
  <c r="AC137" i="25"/>
  <c r="AB137" i="25"/>
  <c r="AD136" i="25"/>
  <c r="AC136" i="25"/>
  <c r="AB136" i="25"/>
  <c r="AD135" i="25"/>
  <c r="AC135" i="25"/>
  <c r="AB135" i="25"/>
  <c r="AD134" i="25"/>
  <c r="AC134" i="25"/>
  <c r="AB134" i="25"/>
  <c r="AD133" i="25"/>
  <c r="AC133" i="25"/>
  <c r="AB133" i="25"/>
  <c r="AD132" i="25"/>
  <c r="AC132" i="25"/>
  <c r="AB132" i="25"/>
  <c r="AD131" i="25"/>
  <c r="AC131" i="25"/>
  <c r="AB131" i="25"/>
  <c r="AD130" i="25"/>
  <c r="AC130" i="25"/>
  <c r="AB130" i="25"/>
  <c r="AD129" i="25"/>
  <c r="AC129" i="25"/>
  <c r="AB129" i="25"/>
  <c r="AD128" i="25"/>
  <c r="AC128" i="25"/>
  <c r="AB128" i="25"/>
  <c r="AD127" i="25"/>
  <c r="AC127" i="25"/>
  <c r="AB127" i="25"/>
  <c r="AD126" i="25"/>
  <c r="AC126" i="25"/>
  <c r="AB126" i="25"/>
  <c r="AD125" i="25"/>
  <c r="AC125" i="25"/>
  <c r="AB125" i="25"/>
  <c r="AD124" i="25"/>
  <c r="AC124" i="25"/>
  <c r="AB124" i="25"/>
  <c r="AD123" i="25"/>
  <c r="AC123" i="25"/>
  <c r="AB123" i="25"/>
  <c r="AD122" i="25"/>
  <c r="AC122" i="25"/>
  <c r="AB122" i="25"/>
  <c r="AD121" i="25"/>
  <c r="AC121" i="25"/>
  <c r="AB121" i="25"/>
  <c r="AD120" i="25"/>
  <c r="AC120" i="25"/>
  <c r="AB120" i="25"/>
  <c r="AD119" i="25"/>
  <c r="AC119" i="25"/>
  <c r="AB119" i="25"/>
  <c r="AD118" i="25"/>
  <c r="AC118" i="25"/>
  <c r="AB118" i="25"/>
  <c r="AD117" i="25"/>
  <c r="AC117" i="25"/>
  <c r="AB117" i="25"/>
  <c r="AD116" i="25"/>
  <c r="AC116" i="25"/>
  <c r="AB116" i="25"/>
  <c r="AD115" i="25"/>
  <c r="AC115" i="25"/>
  <c r="AB115" i="25"/>
  <c r="AD114" i="25"/>
  <c r="AC114" i="25"/>
  <c r="AB114" i="25"/>
  <c r="AD113" i="25"/>
  <c r="AC113" i="25"/>
  <c r="AB113" i="25"/>
  <c r="AD112" i="25"/>
  <c r="AC112" i="25"/>
  <c r="AB112" i="25"/>
  <c r="AD111" i="25"/>
  <c r="AC111" i="25"/>
  <c r="AB111" i="25"/>
  <c r="AD110" i="25"/>
  <c r="AC110" i="25"/>
  <c r="AB110" i="25"/>
  <c r="AD109" i="25"/>
  <c r="AC109" i="25"/>
  <c r="AB109" i="25"/>
  <c r="AD108" i="25"/>
  <c r="AC108" i="25"/>
  <c r="AB108" i="25"/>
  <c r="AD107" i="25"/>
  <c r="AC107" i="25"/>
  <c r="AB107" i="25"/>
  <c r="AD106" i="25"/>
  <c r="AC106" i="25"/>
  <c r="AB106" i="25"/>
  <c r="AD105" i="25"/>
  <c r="AC105" i="25"/>
  <c r="AB105" i="25"/>
  <c r="AD104" i="25"/>
  <c r="AC104" i="25"/>
  <c r="AB104" i="25"/>
  <c r="AD103" i="25"/>
  <c r="AC103" i="25"/>
  <c r="AB103" i="25"/>
  <c r="AD102" i="25"/>
  <c r="AC102" i="25"/>
  <c r="AB102" i="25"/>
  <c r="AD101" i="25"/>
  <c r="AC101" i="25"/>
  <c r="AB101" i="25"/>
  <c r="AD100" i="25"/>
  <c r="AC100" i="25"/>
  <c r="AB100" i="25"/>
  <c r="AD99" i="25"/>
  <c r="AC99" i="25"/>
  <c r="AB99" i="25"/>
  <c r="AD98" i="25"/>
  <c r="AC98" i="25"/>
  <c r="AB98" i="25"/>
  <c r="AD97" i="25"/>
  <c r="AC97" i="25"/>
  <c r="AB97" i="25"/>
  <c r="AD96" i="25"/>
  <c r="AC96" i="25"/>
  <c r="AB96" i="25"/>
  <c r="AD95" i="25"/>
  <c r="AC95" i="25"/>
  <c r="AB95" i="25"/>
  <c r="AD94" i="25"/>
  <c r="AC94" i="25"/>
  <c r="AB94" i="25"/>
  <c r="AD93" i="25"/>
  <c r="AC93" i="25"/>
  <c r="AB93" i="25"/>
  <c r="AD92" i="25"/>
  <c r="AC92" i="25"/>
  <c r="AB92" i="25"/>
  <c r="AD91" i="25"/>
  <c r="AC91" i="25"/>
  <c r="AB91" i="25"/>
  <c r="AD90" i="25"/>
  <c r="AC90" i="25"/>
  <c r="AB90" i="25"/>
  <c r="AD89" i="25"/>
  <c r="AC89" i="25"/>
  <c r="AB89" i="25"/>
  <c r="AD88" i="25"/>
  <c r="AC88" i="25"/>
  <c r="AB88" i="25"/>
  <c r="AD87" i="25"/>
  <c r="AC87" i="25"/>
  <c r="AB87" i="25"/>
  <c r="AD86" i="25"/>
  <c r="AC86" i="25"/>
  <c r="AB86" i="25"/>
  <c r="AD85" i="25"/>
  <c r="AC85" i="25"/>
  <c r="AB85" i="25"/>
  <c r="AD84" i="25"/>
  <c r="AC84" i="25"/>
  <c r="AB84" i="25"/>
  <c r="AD83" i="25"/>
  <c r="AC83" i="25"/>
  <c r="AB83" i="25"/>
  <c r="AD82" i="25"/>
  <c r="AC82" i="25"/>
  <c r="AB82" i="25"/>
  <c r="AD81" i="25"/>
  <c r="AC81" i="25"/>
  <c r="AB81" i="25"/>
  <c r="AD80" i="25"/>
  <c r="AC80" i="25"/>
  <c r="AB80" i="25"/>
  <c r="AD79" i="25"/>
  <c r="AC79" i="25"/>
  <c r="AB79" i="25"/>
  <c r="AD78" i="25"/>
  <c r="AC78" i="25"/>
  <c r="AB78" i="25"/>
  <c r="AD77" i="25"/>
  <c r="AC77" i="25"/>
  <c r="AB77" i="25"/>
  <c r="AD76" i="25"/>
  <c r="AC76" i="25"/>
  <c r="AB76" i="25"/>
  <c r="AD75" i="25"/>
  <c r="AC75" i="25"/>
  <c r="AB75" i="25"/>
  <c r="AD74" i="25"/>
  <c r="AC74" i="25"/>
  <c r="AB74" i="25"/>
  <c r="AD73" i="25"/>
  <c r="AC73" i="25"/>
  <c r="AB73" i="25"/>
  <c r="AD72" i="25"/>
  <c r="AC72" i="25"/>
  <c r="AB72" i="25"/>
  <c r="AD71" i="25"/>
  <c r="AC71" i="25"/>
  <c r="AB71" i="25"/>
  <c r="AD70" i="25"/>
  <c r="AC70" i="25"/>
  <c r="AB70" i="25"/>
  <c r="AD69" i="25"/>
  <c r="AC69" i="25"/>
  <c r="AB69" i="25"/>
  <c r="AD68" i="25"/>
  <c r="AC68" i="25"/>
  <c r="AB68" i="25"/>
  <c r="AD67" i="25"/>
  <c r="AC67" i="25"/>
  <c r="AB67" i="25"/>
  <c r="AD66" i="25"/>
  <c r="AC66" i="25"/>
  <c r="AB66" i="25"/>
  <c r="AD65" i="25"/>
  <c r="AC65" i="25"/>
  <c r="AB65" i="25"/>
  <c r="AD64" i="25"/>
  <c r="AC64" i="25"/>
  <c r="AB64" i="25"/>
  <c r="AD63" i="25"/>
  <c r="AC63" i="25"/>
  <c r="AB63" i="25"/>
  <c r="AD62" i="25"/>
  <c r="AC62" i="25"/>
  <c r="AB62" i="25"/>
  <c r="AD61" i="25"/>
  <c r="AC61" i="25"/>
  <c r="AB61" i="25"/>
  <c r="AD60" i="25"/>
  <c r="AC60" i="25"/>
  <c r="AB60" i="25"/>
  <c r="AD59" i="25"/>
  <c r="AC59" i="25"/>
  <c r="AB59" i="25"/>
  <c r="AD58" i="25"/>
  <c r="AC58" i="25"/>
  <c r="AB58" i="25"/>
  <c r="AD57" i="25"/>
  <c r="AC57" i="25"/>
  <c r="AB57" i="25"/>
  <c r="AD56" i="25"/>
  <c r="AC56" i="25"/>
  <c r="AB56" i="25"/>
  <c r="AD55" i="25"/>
  <c r="AC55" i="25"/>
  <c r="AB55" i="25"/>
  <c r="AD54" i="25"/>
  <c r="AC54" i="25"/>
  <c r="AB54" i="25"/>
  <c r="AD53" i="25"/>
  <c r="AC53" i="25"/>
  <c r="AB53" i="25"/>
  <c r="AD52" i="25"/>
  <c r="AC52" i="25"/>
  <c r="AB52" i="25"/>
  <c r="AD51" i="25"/>
  <c r="AC51" i="25"/>
  <c r="AB51" i="25"/>
  <c r="AD50" i="25"/>
  <c r="AC50" i="25"/>
  <c r="AB50" i="25"/>
  <c r="AD49" i="25"/>
  <c r="AC49" i="25"/>
  <c r="AB49" i="25"/>
  <c r="AD48" i="25"/>
  <c r="AC48" i="25"/>
  <c r="AB48" i="25"/>
  <c r="AD47" i="25"/>
  <c r="AC47" i="25"/>
  <c r="AB47" i="25"/>
  <c r="AD46" i="25"/>
  <c r="AC46" i="25"/>
  <c r="AB46" i="25"/>
  <c r="AD45" i="25"/>
  <c r="AC45" i="25"/>
  <c r="AB45" i="25"/>
  <c r="AD44" i="25"/>
  <c r="AC44" i="25"/>
  <c r="AB44" i="25"/>
  <c r="AD43" i="25"/>
  <c r="AC43" i="25"/>
  <c r="AB43" i="25"/>
  <c r="AD42" i="25"/>
  <c r="AC42" i="25"/>
  <c r="AB42" i="25"/>
  <c r="AD41" i="25"/>
  <c r="AC41" i="25"/>
  <c r="AB41" i="25"/>
  <c r="AD40" i="25"/>
  <c r="AC40" i="25"/>
  <c r="AB40" i="25"/>
  <c r="AD39" i="25"/>
  <c r="AC39" i="25"/>
  <c r="AB39" i="25"/>
  <c r="AD38" i="25"/>
  <c r="AC38" i="25"/>
  <c r="AB38" i="25"/>
  <c r="AD37" i="25"/>
  <c r="AC37" i="25"/>
  <c r="AB37" i="25"/>
  <c r="AD36" i="25"/>
  <c r="AC36" i="25"/>
  <c r="AB36" i="25"/>
  <c r="AD35" i="25"/>
  <c r="AC35" i="25"/>
  <c r="AB35" i="25"/>
  <c r="AD34" i="25"/>
  <c r="AC34" i="25"/>
  <c r="AB34" i="25"/>
  <c r="AD33" i="25"/>
  <c r="AC33" i="25"/>
  <c r="AB33" i="25"/>
  <c r="AD32" i="25"/>
  <c r="AC32" i="25"/>
  <c r="AB32" i="25"/>
  <c r="AD31" i="25"/>
  <c r="AC31" i="25"/>
  <c r="AB31" i="25"/>
  <c r="AD30" i="25"/>
  <c r="AC30" i="25"/>
  <c r="AB30" i="25"/>
  <c r="AD29" i="25"/>
  <c r="AC29" i="25"/>
  <c r="AB29" i="25"/>
  <c r="AD28" i="25"/>
  <c r="AC28" i="25"/>
  <c r="AB28" i="25"/>
  <c r="AD27" i="25"/>
  <c r="AC27" i="25"/>
  <c r="AB27" i="25"/>
  <c r="AD26" i="25"/>
  <c r="AC26" i="25"/>
  <c r="AB26" i="25"/>
  <c r="AD25" i="25"/>
  <c r="AC25" i="25"/>
  <c r="AB25" i="25"/>
  <c r="AB1025" i="25" s="1"/>
  <c r="AD24" i="25"/>
  <c r="AC24" i="25"/>
  <c r="AB24" i="25"/>
  <c r="AQ23" i="25"/>
  <c r="AP23" i="25"/>
  <c r="AO23" i="25"/>
  <c r="AN23" i="25"/>
  <c r="AM23" i="25"/>
  <c r="AL23" i="25"/>
  <c r="D1" i="24"/>
  <c r="B18" i="27" l="1"/>
  <c r="AI190" i="25"/>
  <c r="AH190" i="25"/>
  <c r="AH254" i="25"/>
  <c r="AI254" i="25"/>
  <c r="AH334" i="25"/>
  <c r="AI334" i="25"/>
  <c r="AH430" i="25"/>
  <c r="AI430" i="25"/>
  <c r="AI169" i="25"/>
  <c r="AH169" i="25"/>
  <c r="AH201" i="25"/>
  <c r="AI201" i="25"/>
  <c r="AH633" i="25"/>
  <c r="AI633" i="25"/>
  <c r="AH68" i="25"/>
  <c r="AI68" i="25"/>
  <c r="AH100" i="25"/>
  <c r="AI100" i="25"/>
  <c r="AI148" i="25"/>
  <c r="AH148" i="25"/>
  <c r="AH228" i="25"/>
  <c r="AI228" i="25"/>
  <c r="AH244" i="25"/>
  <c r="AI244" i="25"/>
  <c r="AH404" i="25"/>
  <c r="AI404" i="25"/>
  <c r="AH420" i="25"/>
  <c r="AI420" i="25"/>
  <c r="AH500" i="25"/>
  <c r="AI500" i="25"/>
  <c r="AH596" i="25"/>
  <c r="AI596" i="25"/>
  <c r="AH628" i="25"/>
  <c r="AI628" i="25"/>
  <c r="AH692" i="25"/>
  <c r="AI692" i="25"/>
  <c r="AH772" i="25"/>
  <c r="AI772" i="25"/>
  <c r="AH964" i="25"/>
  <c r="AI964" i="25"/>
  <c r="AH79" i="25"/>
  <c r="AI79" i="25"/>
  <c r="AH95" i="25"/>
  <c r="AI95" i="25"/>
  <c r="AI111" i="25"/>
  <c r="AH111" i="25"/>
  <c r="AH207" i="25"/>
  <c r="AI207" i="25"/>
  <c r="AH239" i="25"/>
  <c r="AI239" i="25"/>
  <c r="AH287" i="25"/>
  <c r="AI287" i="25"/>
  <c r="AH351" i="25"/>
  <c r="AI351" i="25"/>
  <c r="AH383" i="25"/>
  <c r="AI383" i="25"/>
  <c r="AH463" i="25"/>
  <c r="AI463" i="25"/>
  <c r="AH511" i="25"/>
  <c r="AI511" i="25"/>
  <c r="AH559" i="25"/>
  <c r="AI559" i="25"/>
  <c r="AH639" i="25"/>
  <c r="AI639" i="25"/>
  <c r="AH687" i="25"/>
  <c r="AI687" i="25"/>
  <c r="AH751" i="25"/>
  <c r="AI751" i="25"/>
  <c r="AH783" i="25"/>
  <c r="AI783" i="25"/>
  <c r="AI879" i="25"/>
  <c r="AH879" i="25"/>
  <c r="AH943" i="25"/>
  <c r="AI943" i="25"/>
  <c r="AH975" i="25"/>
  <c r="AI975" i="25"/>
  <c r="AH90" i="25"/>
  <c r="AI90" i="25"/>
  <c r="AH266" i="25"/>
  <c r="AI266" i="25"/>
  <c r="AH298" i="25"/>
  <c r="AI298" i="25"/>
  <c r="AH314" i="25"/>
  <c r="AI314" i="25"/>
  <c r="AH362" i="25"/>
  <c r="AI362" i="25"/>
  <c r="AH378" i="25"/>
  <c r="AI378" i="25"/>
  <c r="AH410" i="25"/>
  <c r="AI410" i="25"/>
  <c r="AH426" i="25"/>
  <c r="AI426" i="25"/>
  <c r="AH442" i="25"/>
  <c r="AI442" i="25"/>
  <c r="AH458" i="25"/>
  <c r="AI458" i="25"/>
  <c r="AH474" i="25"/>
  <c r="AI474" i="25"/>
  <c r="AH490" i="25"/>
  <c r="AI490" i="25"/>
  <c r="AH506" i="25"/>
  <c r="AI506" i="25"/>
  <c r="AH522" i="25"/>
  <c r="AI522" i="25"/>
  <c r="AH538" i="25"/>
  <c r="AI538" i="25"/>
  <c r="AH554" i="25"/>
  <c r="AI554" i="25"/>
  <c r="AH570" i="25"/>
  <c r="AI570" i="25"/>
  <c r="AH586" i="25"/>
  <c r="AI586" i="25"/>
  <c r="AH602" i="25"/>
  <c r="AI602" i="25"/>
  <c r="AH618" i="25"/>
  <c r="AI618" i="25"/>
  <c r="AH634" i="25"/>
  <c r="AI634" i="25"/>
  <c r="AI650" i="25"/>
  <c r="AH650" i="25"/>
  <c r="AH666" i="25"/>
  <c r="AI666" i="25"/>
  <c r="AH682" i="25"/>
  <c r="AI682" i="25"/>
  <c r="AH698" i="25"/>
  <c r="AI698" i="25"/>
  <c r="AH714" i="25"/>
  <c r="AI714" i="25"/>
  <c r="AH730" i="25"/>
  <c r="AI730" i="25"/>
  <c r="AH746" i="25"/>
  <c r="AI746" i="25"/>
  <c r="AH762" i="25"/>
  <c r="AI762" i="25"/>
  <c r="AH778" i="25"/>
  <c r="AI778" i="25"/>
  <c r="AH794" i="25"/>
  <c r="AI794" i="25"/>
  <c r="AH842" i="25"/>
  <c r="AI842" i="25"/>
  <c r="AI858" i="25"/>
  <c r="AH858" i="25"/>
  <c r="AH874" i="25"/>
  <c r="AI874" i="25"/>
  <c r="AH890" i="25"/>
  <c r="AI890" i="25"/>
  <c r="AH906" i="25"/>
  <c r="AI906" i="25"/>
  <c r="AH922" i="25"/>
  <c r="AI922" i="25"/>
  <c r="AH938" i="25"/>
  <c r="AI938" i="25"/>
  <c r="AH954" i="25"/>
  <c r="AI954" i="25"/>
  <c r="AH970" i="25"/>
  <c r="AI970" i="25"/>
  <c r="AH986" i="25"/>
  <c r="AI986" i="25"/>
  <c r="AH1002" i="25"/>
  <c r="AI1002" i="25"/>
  <c r="AH1018" i="25"/>
  <c r="AI1018" i="25"/>
  <c r="AH37" i="25"/>
  <c r="AI37" i="25"/>
  <c r="AH53" i="25"/>
  <c r="AI53" i="25"/>
  <c r="AH69" i="25"/>
  <c r="AI69" i="25"/>
  <c r="AH85" i="25"/>
  <c r="AI85" i="25"/>
  <c r="AH101" i="25"/>
  <c r="AI101" i="25"/>
  <c r="AI117" i="25"/>
  <c r="AH117" i="25"/>
  <c r="AI133" i="25"/>
  <c r="AH133" i="25"/>
  <c r="AI149" i="25"/>
  <c r="AH149" i="25"/>
  <c r="AI165" i="25"/>
  <c r="AH165" i="25"/>
  <c r="AI181" i="25"/>
  <c r="AH181" i="25"/>
  <c r="AH197" i="25"/>
  <c r="AI197" i="25"/>
  <c r="AH213" i="25"/>
  <c r="AI213" i="25"/>
  <c r="AH229" i="25"/>
  <c r="AI229" i="25"/>
  <c r="AH245" i="25"/>
  <c r="AI245" i="25"/>
  <c r="AI261" i="25"/>
  <c r="AH261" i="25"/>
  <c r="AH277" i="25"/>
  <c r="AI277" i="25"/>
  <c r="AH293" i="25"/>
  <c r="AI293" i="25"/>
  <c r="AH309" i="25"/>
  <c r="AI309" i="25"/>
  <c r="AH325" i="25"/>
  <c r="AI325" i="25"/>
  <c r="AH341" i="25"/>
  <c r="AI341" i="25"/>
  <c r="AH357" i="25"/>
  <c r="AI357" i="25"/>
  <c r="AH373" i="25"/>
  <c r="AI373" i="25"/>
  <c r="AH389" i="25"/>
  <c r="AI389" i="25"/>
  <c r="AH405" i="25"/>
  <c r="AI405" i="25"/>
  <c r="AH421" i="25"/>
  <c r="AI421" i="25"/>
  <c r="AH437" i="25"/>
  <c r="AI437" i="25"/>
  <c r="AH453" i="25"/>
  <c r="AI453" i="25"/>
  <c r="AH469" i="25"/>
  <c r="AI469" i="25"/>
  <c r="AH485" i="25"/>
  <c r="AI485" i="25"/>
  <c r="AH501" i="25"/>
  <c r="AI501" i="25"/>
  <c r="AH517" i="25"/>
  <c r="AI517" i="25"/>
  <c r="AH533" i="25"/>
  <c r="AI533" i="25"/>
  <c r="AH549" i="25"/>
  <c r="AI549" i="25"/>
  <c r="AH565" i="25"/>
  <c r="AI565" i="25"/>
  <c r="AH581" i="25"/>
  <c r="AI581" i="25"/>
  <c r="AH597" i="25"/>
  <c r="AI597" i="25"/>
  <c r="AH613" i="25"/>
  <c r="AI613" i="25"/>
  <c r="AH629" i="25"/>
  <c r="AI629" i="25"/>
  <c r="AH645" i="25"/>
  <c r="AI645" i="25"/>
  <c r="AI661" i="25"/>
  <c r="AH661" i="25"/>
  <c r="AH677" i="25"/>
  <c r="AI677" i="25"/>
  <c r="AH693" i="25"/>
  <c r="AI693" i="25"/>
  <c r="AH709" i="25"/>
  <c r="AI709" i="25"/>
  <c r="AH725" i="25"/>
  <c r="AI725" i="25"/>
  <c r="AH741" i="25"/>
  <c r="AI741" i="25"/>
  <c r="AH757" i="25"/>
  <c r="AI757" i="25"/>
  <c r="AH773" i="25"/>
  <c r="AI773" i="25"/>
  <c r="AH789" i="25"/>
  <c r="AI789" i="25"/>
  <c r="AH805" i="25"/>
  <c r="AI805" i="25"/>
  <c r="AI821" i="25"/>
  <c r="AH821" i="25"/>
  <c r="AH837" i="25"/>
  <c r="AI837" i="25"/>
  <c r="AH853" i="25"/>
  <c r="AI853" i="25"/>
  <c r="AH869" i="25"/>
  <c r="AI869" i="25"/>
  <c r="AH885" i="25"/>
  <c r="AI885" i="25"/>
  <c r="AH901" i="25"/>
  <c r="AI901" i="25"/>
  <c r="AH917" i="25"/>
  <c r="AI917" i="25"/>
  <c r="AH933" i="25"/>
  <c r="AI933" i="25"/>
  <c r="AH949" i="25"/>
  <c r="AI949" i="25"/>
  <c r="AH965" i="25"/>
  <c r="AI965" i="25"/>
  <c r="AH981" i="25"/>
  <c r="AI981" i="25"/>
  <c r="AH997" i="25"/>
  <c r="AI997" i="25"/>
  <c r="AH1013" i="25"/>
  <c r="AI1013" i="25"/>
  <c r="AH94" i="25"/>
  <c r="AI94" i="25"/>
  <c r="AH238" i="25"/>
  <c r="AI238" i="25"/>
  <c r="AH654" i="25"/>
  <c r="AI654" i="25"/>
  <c r="AH862" i="25"/>
  <c r="AI862" i="25"/>
  <c r="AH990" i="25"/>
  <c r="AI990" i="25"/>
  <c r="AI153" i="25"/>
  <c r="AH153" i="25"/>
  <c r="AI681" i="25"/>
  <c r="AH681" i="25"/>
  <c r="AH873" i="25"/>
  <c r="AI873" i="25"/>
  <c r="AH985" i="25"/>
  <c r="AI985" i="25"/>
  <c r="AH36" i="25"/>
  <c r="AI36" i="25"/>
  <c r="AH196" i="25"/>
  <c r="AI196" i="25"/>
  <c r="AH580" i="25"/>
  <c r="AI580" i="25"/>
  <c r="AH575" i="25"/>
  <c r="AI575" i="25"/>
  <c r="AH767" i="25"/>
  <c r="AI767" i="25"/>
  <c r="AH911" i="25"/>
  <c r="AI911" i="25"/>
  <c r="AH58" i="25"/>
  <c r="AI58" i="25"/>
  <c r="AH250" i="25"/>
  <c r="AI250" i="25"/>
  <c r="AH80" i="25"/>
  <c r="AI80" i="25"/>
  <c r="AH96" i="25"/>
  <c r="AI96" i="25"/>
  <c r="AI112" i="25"/>
  <c r="AH112" i="25"/>
  <c r="AI128" i="25"/>
  <c r="AH128" i="25"/>
  <c r="AI144" i="25"/>
  <c r="AH144" i="25"/>
  <c r="AI160" i="25"/>
  <c r="AH160" i="25"/>
  <c r="AI176" i="25"/>
  <c r="AH176" i="25"/>
  <c r="AH192" i="25"/>
  <c r="AI192" i="25"/>
  <c r="AI208" i="25"/>
  <c r="AH208" i="25"/>
  <c r="AH224" i="25"/>
  <c r="AI224" i="25"/>
  <c r="AI240" i="25"/>
  <c r="AH240" i="25"/>
  <c r="AH256" i="25"/>
  <c r="AI256" i="25"/>
  <c r="AH272" i="25"/>
  <c r="AI272" i="25"/>
  <c r="AH288" i="25"/>
  <c r="AI288" i="25"/>
  <c r="AH304" i="25"/>
  <c r="AI304" i="25"/>
  <c r="AH320" i="25"/>
  <c r="AI320" i="25"/>
  <c r="AH336" i="25"/>
  <c r="AI336" i="25"/>
  <c r="AH352" i="25"/>
  <c r="AI352" i="25"/>
  <c r="AH368" i="25"/>
  <c r="AI368" i="25"/>
  <c r="AH384" i="25"/>
  <c r="AI384" i="25"/>
  <c r="AH400" i="25"/>
  <c r="AI400" i="25"/>
  <c r="AH416" i="25"/>
  <c r="AI416" i="25"/>
  <c r="AH432" i="25"/>
  <c r="AI432" i="25"/>
  <c r="AH448" i="25"/>
  <c r="AI448" i="25"/>
  <c r="AH464" i="25"/>
  <c r="AI464" i="25"/>
  <c r="AH480" i="25"/>
  <c r="AI480" i="25"/>
  <c r="AH496" i="25"/>
  <c r="AI496" i="25"/>
  <c r="AH512" i="25"/>
  <c r="AI512" i="25"/>
  <c r="AH528" i="25"/>
  <c r="AI528" i="25"/>
  <c r="AH544" i="25"/>
  <c r="AI544" i="25"/>
  <c r="AH560" i="25"/>
  <c r="AI560" i="25"/>
  <c r="AH576" i="25"/>
  <c r="AI576" i="25"/>
  <c r="AH592" i="25"/>
  <c r="AI592" i="25"/>
  <c r="AH608" i="25"/>
  <c r="AI608" i="25"/>
  <c r="AH624" i="25"/>
  <c r="AI624" i="25"/>
  <c r="AI640" i="25"/>
  <c r="AH640" i="25"/>
  <c r="AI656" i="25"/>
  <c r="AH656" i="25"/>
  <c r="AH672" i="25"/>
  <c r="AI672" i="25"/>
  <c r="AH688" i="25"/>
  <c r="AI688" i="25"/>
  <c r="AH704" i="25"/>
  <c r="AI704" i="25"/>
  <c r="AH720" i="25"/>
  <c r="AI720" i="25"/>
  <c r="AH736" i="25"/>
  <c r="AI736" i="25"/>
  <c r="AH752" i="25"/>
  <c r="AI752" i="25"/>
  <c r="AI768" i="25"/>
  <c r="AH768" i="25"/>
  <c r="AH784" i="25"/>
  <c r="AI784" i="25"/>
  <c r="AH800" i="25"/>
  <c r="AI800" i="25"/>
  <c r="AI816" i="25"/>
  <c r="AH816" i="25"/>
  <c r="AH832" i="25"/>
  <c r="AI832" i="25"/>
  <c r="AH848" i="25"/>
  <c r="AI848" i="25"/>
  <c r="AH864" i="25"/>
  <c r="AI864" i="25"/>
  <c r="AI880" i="25"/>
  <c r="AH880" i="25"/>
  <c r="AH896" i="25"/>
  <c r="AI896" i="25"/>
  <c r="AH912" i="25"/>
  <c r="AI912" i="25"/>
  <c r="AH928" i="25"/>
  <c r="AI928" i="25"/>
  <c r="AH944" i="25"/>
  <c r="AI944" i="25"/>
  <c r="AH960" i="25"/>
  <c r="AI960" i="25"/>
  <c r="AH976" i="25"/>
  <c r="AI976" i="25"/>
  <c r="AH992" i="25"/>
  <c r="AI992" i="25"/>
  <c r="AH1008" i="25"/>
  <c r="AI1008" i="25"/>
  <c r="AH366" i="25"/>
  <c r="AI366" i="25"/>
  <c r="AH558" i="25"/>
  <c r="AI558" i="25"/>
  <c r="AI846" i="25"/>
  <c r="AH846" i="25"/>
  <c r="AH958" i="25"/>
  <c r="AI958" i="25"/>
  <c r="AH329" i="25"/>
  <c r="AI329" i="25"/>
  <c r="AH457" i="25"/>
  <c r="AI457" i="25"/>
  <c r="AI889" i="25"/>
  <c r="AH889" i="25"/>
  <c r="AI116" i="25"/>
  <c r="AH116" i="25"/>
  <c r="AI820" i="25"/>
  <c r="AH820" i="25"/>
  <c r="AH75" i="25"/>
  <c r="AI75" i="25"/>
  <c r="AH107" i="25"/>
  <c r="AI107" i="25"/>
  <c r="AI123" i="25"/>
  <c r="AH123" i="25"/>
  <c r="AI139" i="25"/>
  <c r="AH139" i="25"/>
  <c r="AI155" i="25"/>
  <c r="AH155" i="25"/>
  <c r="AI171" i="25"/>
  <c r="AH171" i="25"/>
  <c r="AI187" i="25"/>
  <c r="AH187" i="25"/>
  <c r="AH203" i="25"/>
  <c r="AI203" i="25"/>
  <c r="AH219" i="25"/>
  <c r="AI219" i="25"/>
  <c r="AH235" i="25"/>
  <c r="AI235" i="25"/>
  <c r="AH251" i="25"/>
  <c r="AI251" i="25"/>
  <c r="AH267" i="25"/>
  <c r="AI267" i="25"/>
  <c r="AH283" i="25"/>
  <c r="AI283" i="25"/>
  <c r="AH299" i="25"/>
  <c r="AI299" i="25"/>
  <c r="AH315" i="25"/>
  <c r="AI315" i="25"/>
  <c r="AH331" i="25"/>
  <c r="AI331" i="25"/>
  <c r="AH347" i="25"/>
  <c r="AI347" i="25"/>
  <c r="AH363" i="25"/>
  <c r="AI363" i="25"/>
  <c r="AH379" i="25"/>
  <c r="AI379" i="25"/>
  <c r="AH395" i="25"/>
  <c r="AI395" i="25"/>
  <c r="AH411" i="25"/>
  <c r="AI411" i="25"/>
  <c r="AH427" i="25"/>
  <c r="AI427" i="25"/>
  <c r="AH443" i="25"/>
  <c r="AI443" i="25"/>
  <c r="AH459" i="25"/>
  <c r="AI459" i="25"/>
  <c r="AH475" i="25"/>
  <c r="AI475" i="25"/>
  <c r="AH491" i="25"/>
  <c r="AI491" i="25"/>
  <c r="AH507" i="25"/>
  <c r="AI507" i="25"/>
  <c r="AH523" i="25"/>
  <c r="AI523" i="25"/>
  <c r="AH539" i="25"/>
  <c r="AI539" i="25"/>
  <c r="AH555" i="25"/>
  <c r="AI555" i="25"/>
  <c r="AH571" i="25"/>
  <c r="AI571" i="25"/>
  <c r="AH587" i="25"/>
  <c r="AI587" i="25"/>
  <c r="AH603" i="25"/>
  <c r="AI603" i="25"/>
  <c r="AH619" i="25"/>
  <c r="AI619" i="25"/>
  <c r="AH635" i="25"/>
  <c r="AI635" i="25"/>
  <c r="AI651" i="25"/>
  <c r="AH651" i="25"/>
  <c r="AH667" i="25"/>
  <c r="AI667" i="25"/>
  <c r="AH683" i="25"/>
  <c r="AI683" i="25"/>
  <c r="AH699" i="25"/>
  <c r="AI699" i="25"/>
  <c r="AH715" i="25"/>
  <c r="AI715" i="25"/>
  <c r="AH731" i="25"/>
  <c r="AI731" i="25"/>
  <c r="AH747" i="25"/>
  <c r="AI747" i="25"/>
  <c r="AH763" i="25"/>
  <c r="AI763" i="25"/>
  <c r="AH779" i="25"/>
  <c r="AI779" i="25"/>
  <c r="AH795" i="25"/>
  <c r="AI795" i="25"/>
  <c r="AI811" i="25"/>
  <c r="AH811" i="25"/>
  <c r="AH827" i="25"/>
  <c r="AI827" i="25"/>
  <c r="AH843" i="25"/>
  <c r="AI843" i="25"/>
  <c r="AI859" i="25"/>
  <c r="AH859" i="25"/>
  <c r="AH875" i="25"/>
  <c r="AI875" i="25"/>
  <c r="AH891" i="25"/>
  <c r="AI891" i="25"/>
  <c r="AH907" i="25"/>
  <c r="AI907" i="25"/>
  <c r="AH923" i="25"/>
  <c r="AI923" i="25"/>
  <c r="AH939" i="25"/>
  <c r="AI939" i="25"/>
  <c r="AH955" i="25"/>
  <c r="AI955" i="25"/>
  <c r="AH971" i="25"/>
  <c r="AI971" i="25"/>
  <c r="AH987" i="25"/>
  <c r="AI987" i="25"/>
  <c r="AH1003" i="25"/>
  <c r="AI1003" i="25"/>
  <c r="AH1019" i="25"/>
  <c r="AI1019" i="25"/>
  <c r="AH78" i="25"/>
  <c r="AI78" i="25"/>
  <c r="AH222" i="25"/>
  <c r="AI222" i="25"/>
  <c r="AH446" i="25"/>
  <c r="AI446" i="25"/>
  <c r="AH622" i="25"/>
  <c r="AI622" i="25"/>
  <c r="AH702" i="25"/>
  <c r="AI702" i="25"/>
  <c r="AH942" i="25"/>
  <c r="AI942" i="25"/>
  <c r="AH761" i="25"/>
  <c r="AI761" i="25"/>
  <c r="AH857" i="25"/>
  <c r="AI857" i="25"/>
  <c r="AH676" i="25"/>
  <c r="AI676" i="25"/>
  <c r="AH996" i="25"/>
  <c r="AI996" i="25"/>
  <c r="AH47" i="25"/>
  <c r="AI47" i="25"/>
  <c r="AH319" i="25"/>
  <c r="AI319" i="25"/>
  <c r="AH447" i="25"/>
  <c r="AI447" i="25"/>
  <c r="AH671" i="25"/>
  <c r="AI671" i="25"/>
  <c r="AH831" i="25"/>
  <c r="AI831" i="25"/>
  <c r="AH895" i="25"/>
  <c r="AI895" i="25"/>
  <c r="AH959" i="25"/>
  <c r="AI959" i="25"/>
  <c r="AH1007" i="25"/>
  <c r="AI1007" i="25"/>
  <c r="AH42" i="25"/>
  <c r="AI42" i="25"/>
  <c r="AH234" i="25"/>
  <c r="AI234" i="25"/>
  <c r="AH330" i="25"/>
  <c r="AI330" i="25"/>
  <c r="AH86" i="25"/>
  <c r="AI86" i="25"/>
  <c r="AI134" i="25"/>
  <c r="AH134" i="25"/>
  <c r="AI150" i="25"/>
  <c r="AH150" i="25"/>
  <c r="AI166" i="25"/>
  <c r="AH166" i="25"/>
  <c r="AI182" i="25"/>
  <c r="AH182" i="25"/>
  <c r="AH198" i="25"/>
  <c r="AI198" i="25"/>
  <c r="AH214" i="25"/>
  <c r="AI214" i="25"/>
  <c r="AH230" i="25"/>
  <c r="AI230" i="25"/>
  <c r="AH246" i="25"/>
  <c r="AI246" i="25"/>
  <c r="AH262" i="25"/>
  <c r="AI262" i="25"/>
  <c r="AH278" i="25"/>
  <c r="AI278" i="25"/>
  <c r="AH294" i="25"/>
  <c r="AI294" i="25"/>
  <c r="AH310" i="25"/>
  <c r="AI310" i="25"/>
  <c r="AH326" i="25"/>
  <c r="AI326" i="25"/>
  <c r="AH342" i="25"/>
  <c r="AI342" i="25"/>
  <c r="AH358" i="25"/>
  <c r="AI358" i="25"/>
  <c r="AH374" i="25"/>
  <c r="AI374" i="25"/>
  <c r="AH390" i="25"/>
  <c r="AI390" i="25"/>
  <c r="AH406" i="25"/>
  <c r="AI406" i="25"/>
  <c r="AH422" i="25"/>
  <c r="AI422" i="25"/>
  <c r="AH438" i="25"/>
  <c r="AI438" i="25"/>
  <c r="AH454" i="25"/>
  <c r="AI454" i="25"/>
  <c r="AH470" i="25"/>
  <c r="AI470" i="25"/>
  <c r="AH486" i="25"/>
  <c r="AI486" i="25"/>
  <c r="AH502" i="25"/>
  <c r="AI502" i="25"/>
  <c r="AH518" i="25"/>
  <c r="AI518" i="25"/>
  <c r="AH534" i="25"/>
  <c r="AI534" i="25"/>
  <c r="AH550" i="25"/>
  <c r="AI550" i="25"/>
  <c r="AH566" i="25"/>
  <c r="AI566" i="25"/>
  <c r="AH582" i="25"/>
  <c r="AI582" i="25"/>
  <c r="AH598" i="25"/>
  <c r="AI598" i="25"/>
  <c r="AH614" i="25"/>
  <c r="AI614" i="25"/>
  <c r="AH630" i="25"/>
  <c r="AI630" i="25"/>
  <c r="AH646" i="25"/>
  <c r="AI646" i="25"/>
  <c r="AI662" i="25"/>
  <c r="AH662" i="25"/>
  <c r="AH678" i="25"/>
  <c r="AI678" i="25"/>
  <c r="AI694" i="25"/>
  <c r="AH694" i="25"/>
  <c r="AH710" i="25"/>
  <c r="AI710" i="25"/>
  <c r="AI726" i="25"/>
  <c r="AH726" i="25"/>
  <c r="AH742" i="25"/>
  <c r="AI742" i="25"/>
  <c r="AI758" i="25"/>
  <c r="AH758" i="25"/>
  <c r="AH774" i="25"/>
  <c r="AI774" i="25"/>
  <c r="AI790" i="25"/>
  <c r="AH790" i="25"/>
  <c r="AH806" i="25"/>
  <c r="AI806" i="25"/>
  <c r="AI822" i="25"/>
  <c r="AH822" i="25"/>
  <c r="AH838" i="25"/>
  <c r="AI838" i="25"/>
  <c r="AI854" i="25"/>
  <c r="AH854" i="25"/>
  <c r="AH870" i="25"/>
  <c r="AI870" i="25"/>
  <c r="AH886" i="25"/>
  <c r="AI886" i="25"/>
  <c r="AH902" i="25"/>
  <c r="AI902" i="25"/>
  <c r="AH918" i="25"/>
  <c r="AI918" i="25"/>
  <c r="AH934" i="25"/>
  <c r="AI934" i="25"/>
  <c r="AH950" i="25"/>
  <c r="AI950" i="25"/>
  <c r="AH966" i="25"/>
  <c r="AI966" i="25"/>
  <c r="AH982" i="25"/>
  <c r="AI982" i="25"/>
  <c r="AH998" i="25"/>
  <c r="AI998" i="25"/>
  <c r="AH1014" i="25"/>
  <c r="AI1014" i="25"/>
  <c r="AH350" i="25"/>
  <c r="AI350" i="25"/>
  <c r="AH830" i="25"/>
  <c r="AI830" i="25"/>
  <c r="AH1001" i="25"/>
  <c r="AI1001" i="25"/>
  <c r="AH212" i="25"/>
  <c r="AI212" i="25"/>
  <c r="AH340" i="25"/>
  <c r="AI340" i="25"/>
  <c r="AH468" i="25"/>
  <c r="AI468" i="25"/>
  <c r="AH884" i="25"/>
  <c r="AI884" i="25"/>
  <c r="AI159" i="25"/>
  <c r="AH159" i="25"/>
  <c r="AH431" i="25"/>
  <c r="AI431" i="25"/>
  <c r="AH106" i="25"/>
  <c r="AI106" i="25"/>
  <c r="AH826" i="25"/>
  <c r="AI826" i="25"/>
  <c r="AH27" i="25"/>
  <c r="AI27" i="25"/>
  <c r="AH91" i="25"/>
  <c r="AI91" i="25"/>
  <c r="AH81" i="25"/>
  <c r="AI81" i="25"/>
  <c r="AI129" i="25"/>
  <c r="AH129" i="25"/>
  <c r="AI177" i="25"/>
  <c r="AH177" i="25"/>
  <c r="AH193" i="25"/>
  <c r="AI193" i="25"/>
  <c r="AI209" i="25"/>
  <c r="AH209" i="25"/>
  <c r="AH225" i="25"/>
  <c r="AI225" i="25"/>
  <c r="AI241" i="25"/>
  <c r="AH241" i="25"/>
  <c r="AH257" i="25"/>
  <c r="AI257" i="25"/>
  <c r="AH273" i="25"/>
  <c r="AI273" i="25"/>
  <c r="AH289" i="25"/>
  <c r="AI289" i="25"/>
  <c r="AH305" i="25"/>
  <c r="AI305" i="25"/>
  <c r="AH321" i="25"/>
  <c r="AI321" i="25"/>
  <c r="AH337" i="25"/>
  <c r="AI337" i="25"/>
  <c r="AH353" i="25"/>
  <c r="AI353" i="25"/>
  <c r="AH369" i="25"/>
  <c r="AI369" i="25"/>
  <c r="AH385" i="25"/>
  <c r="AI385" i="25"/>
  <c r="AH401" i="25"/>
  <c r="AI401" i="25"/>
  <c r="AH417" i="25"/>
  <c r="AI417" i="25"/>
  <c r="AH433" i="25"/>
  <c r="AI433" i="25"/>
  <c r="AH449" i="25"/>
  <c r="AI449" i="25"/>
  <c r="AH465" i="25"/>
  <c r="AI465" i="25"/>
  <c r="AH481" i="25"/>
  <c r="AI481" i="25"/>
  <c r="AH497" i="25"/>
  <c r="AI497" i="25"/>
  <c r="AH513" i="25"/>
  <c r="AI513" i="25"/>
  <c r="AH529" i="25"/>
  <c r="AI529" i="25"/>
  <c r="AH545" i="25"/>
  <c r="AI545" i="25"/>
  <c r="AH561" i="25"/>
  <c r="AI561" i="25"/>
  <c r="AH577" i="25"/>
  <c r="AI577" i="25"/>
  <c r="AH593" i="25"/>
  <c r="AI593" i="25"/>
  <c r="AH609" i="25"/>
  <c r="AI609" i="25"/>
  <c r="AH625" i="25"/>
  <c r="AI625" i="25"/>
  <c r="AI641" i="25"/>
  <c r="AH641" i="25"/>
  <c r="AI657" i="25"/>
  <c r="AH657" i="25"/>
  <c r="AH673" i="25"/>
  <c r="AI673" i="25"/>
  <c r="AH689" i="25"/>
  <c r="AI689" i="25"/>
  <c r="AH705" i="25"/>
  <c r="AI705" i="25"/>
  <c r="AH721" i="25"/>
  <c r="AI721" i="25"/>
  <c r="AH737" i="25"/>
  <c r="AI737" i="25"/>
  <c r="AH753" i="25"/>
  <c r="AI753" i="25"/>
  <c r="AI769" i="25"/>
  <c r="AH769" i="25"/>
  <c r="AH785" i="25"/>
  <c r="AI785" i="25"/>
  <c r="AH801" i="25"/>
  <c r="AI801" i="25"/>
  <c r="AI817" i="25"/>
  <c r="AH817" i="25"/>
  <c r="AH833" i="25"/>
  <c r="AI833" i="25"/>
  <c r="AH849" i="25"/>
  <c r="AI849" i="25"/>
  <c r="AH865" i="25"/>
  <c r="AI865" i="25"/>
  <c r="AH881" i="25"/>
  <c r="AI881" i="25"/>
  <c r="AH897" i="25"/>
  <c r="AI897" i="25"/>
  <c r="AH913" i="25"/>
  <c r="AI913" i="25"/>
  <c r="AH929" i="25"/>
  <c r="AI929" i="25"/>
  <c r="AH945" i="25"/>
  <c r="AI945" i="25"/>
  <c r="AH961" i="25"/>
  <c r="AI961" i="25"/>
  <c r="AH977" i="25"/>
  <c r="AI977" i="25"/>
  <c r="AH993" i="25"/>
  <c r="AI993" i="25"/>
  <c r="AH1009" i="25"/>
  <c r="AI1009" i="25"/>
  <c r="AH382" i="25"/>
  <c r="AI382" i="25"/>
  <c r="AH590" i="25"/>
  <c r="AI590" i="25"/>
  <c r="AH686" i="25"/>
  <c r="AI686" i="25"/>
  <c r="AH441" i="25"/>
  <c r="AI441" i="25"/>
  <c r="AH708" i="25"/>
  <c r="AI708" i="25"/>
  <c r="AH703" i="25"/>
  <c r="AI703" i="25"/>
  <c r="AH394" i="25"/>
  <c r="AI394" i="25"/>
  <c r="AH43" i="25"/>
  <c r="AI43" i="25"/>
  <c r="AH102" i="25"/>
  <c r="AI102" i="25"/>
  <c r="AH97" i="25"/>
  <c r="AI97" i="25"/>
  <c r="AH28" i="25"/>
  <c r="AI28" i="25"/>
  <c r="AH92" i="25"/>
  <c r="AI92" i="25"/>
  <c r="AH108" i="25"/>
  <c r="AI108" i="25"/>
  <c r="AI124" i="25"/>
  <c r="AH124" i="25"/>
  <c r="AI140" i="25"/>
  <c r="AH140" i="25"/>
  <c r="AI156" i="25"/>
  <c r="AH156" i="25"/>
  <c r="AI172" i="25"/>
  <c r="AH172" i="25"/>
  <c r="AI188" i="25"/>
  <c r="AH188" i="25"/>
  <c r="AH204" i="25"/>
  <c r="AI204" i="25"/>
  <c r="AH220" i="25"/>
  <c r="AI220" i="25"/>
  <c r="AH236" i="25"/>
  <c r="AI236" i="25"/>
  <c r="AH252" i="25"/>
  <c r="AI252" i="25"/>
  <c r="AH268" i="25"/>
  <c r="AI268" i="25"/>
  <c r="AH284" i="25"/>
  <c r="AI284" i="25"/>
  <c r="AH300" i="25"/>
  <c r="AI300" i="25"/>
  <c r="AH316" i="25"/>
  <c r="AI316" i="25"/>
  <c r="AH332" i="25"/>
  <c r="AI332" i="25"/>
  <c r="AH348" i="25"/>
  <c r="AI348" i="25"/>
  <c r="AH364" i="25"/>
  <c r="AI364" i="25"/>
  <c r="AH380" i="25"/>
  <c r="AI380" i="25"/>
  <c r="AH396" i="25"/>
  <c r="AI396" i="25"/>
  <c r="AH412" i="25"/>
  <c r="AI412" i="25"/>
  <c r="AH428" i="25"/>
  <c r="AI428" i="25"/>
  <c r="AH444" i="25"/>
  <c r="AI444" i="25"/>
  <c r="AH460" i="25"/>
  <c r="AI460" i="25"/>
  <c r="AH476" i="25"/>
  <c r="AI476" i="25"/>
  <c r="AH492" i="25"/>
  <c r="AI492" i="25"/>
  <c r="AH508" i="25"/>
  <c r="AI508" i="25"/>
  <c r="AH524" i="25"/>
  <c r="AI524" i="25"/>
  <c r="AH540" i="25"/>
  <c r="AI540" i="25"/>
  <c r="AH556" i="25"/>
  <c r="AI556" i="25"/>
  <c r="AH572" i="25"/>
  <c r="AI572" i="25"/>
  <c r="AH588" i="25"/>
  <c r="AI588" i="25"/>
  <c r="AH604" i="25"/>
  <c r="AI604" i="25"/>
  <c r="AH620" i="25"/>
  <c r="AI620" i="25"/>
  <c r="AH636" i="25"/>
  <c r="AI636" i="25"/>
  <c r="AH652" i="25"/>
  <c r="AI652" i="25"/>
  <c r="AH668" i="25"/>
  <c r="AI668" i="25"/>
  <c r="AH684" i="25"/>
  <c r="AI684" i="25"/>
  <c r="AH700" i="25"/>
  <c r="AI700" i="25"/>
  <c r="AH716" i="25"/>
  <c r="AI716" i="25"/>
  <c r="AH732" i="25"/>
  <c r="AI732" i="25"/>
  <c r="AH748" i="25"/>
  <c r="AI748" i="25"/>
  <c r="AH764" i="25"/>
  <c r="AI764" i="25"/>
  <c r="AH780" i="25"/>
  <c r="AI780" i="25"/>
  <c r="AH796" i="25"/>
  <c r="AI796" i="25"/>
  <c r="AH812" i="25"/>
  <c r="AI812" i="25"/>
  <c r="AI828" i="25"/>
  <c r="AH828" i="25"/>
  <c r="AH844" i="25"/>
  <c r="AI844" i="25"/>
  <c r="AH860" i="25"/>
  <c r="AI860" i="25"/>
  <c r="AH876" i="25"/>
  <c r="AI876" i="25"/>
  <c r="AH892" i="25"/>
  <c r="AI892" i="25"/>
  <c r="AH908" i="25"/>
  <c r="AI908" i="25"/>
  <c r="AH924" i="25"/>
  <c r="AI924" i="25"/>
  <c r="AH940" i="25"/>
  <c r="AI940" i="25"/>
  <c r="AH956" i="25"/>
  <c r="AI956" i="25"/>
  <c r="AH972" i="25"/>
  <c r="AI972" i="25"/>
  <c r="AH988" i="25"/>
  <c r="AI988" i="25"/>
  <c r="AH1004" i="25"/>
  <c r="AI1004" i="25"/>
  <c r="AH1020" i="25"/>
  <c r="AI1020" i="25"/>
  <c r="AI158" i="25"/>
  <c r="AH158" i="25"/>
  <c r="AH286" i="25"/>
  <c r="AI286" i="25"/>
  <c r="AH398" i="25"/>
  <c r="AI398" i="25"/>
  <c r="AH494" i="25"/>
  <c r="AI494" i="25"/>
  <c r="AH782" i="25"/>
  <c r="AI782" i="25"/>
  <c r="AH217" i="25"/>
  <c r="AI217" i="25"/>
  <c r="AH345" i="25"/>
  <c r="AI345" i="25"/>
  <c r="AH585" i="25"/>
  <c r="AI585" i="25"/>
  <c r="AH777" i="25"/>
  <c r="AI777" i="25"/>
  <c r="AH921" i="25"/>
  <c r="AI921" i="25"/>
  <c r="AH1017" i="25"/>
  <c r="AI1017" i="25"/>
  <c r="AH308" i="25"/>
  <c r="AI308" i="25"/>
  <c r="AH436" i="25"/>
  <c r="AI436" i="25"/>
  <c r="AH836" i="25"/>
  <c r="AI836" i="25"/>
  <c r="AH916" i="25"/>
  <c r="AI916" i="25"/>
  <c r="AH271" i="25"/>
  <c r="AI271" i="25"/>
  <c r="AH623" i="25"/>
  <c r="AI623" i="25"/>
  <c r="AI847" i="25"/>
  <c r="AH847" i="25"/>
  <c r="AH64" i="25"/>
  <c r="AI64" i="25"/>
  <c r="AI135" i="25"/>
  <c r="AH135" i="25"/>
  <c r="AI151" i="25"/>
  <c r="AH151" i="25"/>
  <c r="AI167" i="25"/>
  <c r="AH167" i="25"/>
  <c r="AI183" i="25"/>
  <c r="AH183" i="25"/>
  <c r="AH199" i="25"/>
  <c r="AI199" i="25"/>
  <c r="AH215" i="25"/>
  <c r="AI215" i="25"/>
  <c r="AH231" i="25"/>
  <c r="AI231" i="25"/>
  <c r="AH247" i="25"/>
  <c r="AI247" i="25"/>
  <c r="AH263" i="25"/>
  <c r="AI263" i="25"/>
  <c r="AH279" i="25"/>
  <c r="AI279" i="25"/>
  <c r="AH295" i="25"/>
  <c r="AI295" i="25"/>
  <c r="AH311" i="25"/>
  <c r="AI311" i="25"/>
  <c r="AH327" i="25"/>
  <c r="AI327" i="25"/>
  <c r="AH343" i="25"/>
  <c r="AI343" i="25"/>
  <c r="AH359" i="25"/>
  <c r="AI359" i="25"/>
  <c r="AH375" i="25"/>
  <c r="AI375" i="25"/>
  <c r="AH391" i="25"/>
  <c r="AI391" i="25"/>
  <c r="AH407" i="25"/>
  <c r="AI407" i="25"/>
  <c r="AH423" i="25"/>
  <c r="AI423" i="25"/>
  <c r="AH439" i="25"/>
  <c r="AI439" i="25"/>
  <c r="AH455" i="25"/>
  <c r="AI455" i="25"/>
  <c r="AH471" i="25"/>
  <c r="AI471" i="25"/>
  <c r="AH487" i="25"/>
  <c r="AI487" i="25"/>
  <c r="AH503" i="25"/>
  <c r="AI503" i="25"/>
  <c r="AH519" i="25"/>
  <c r="AI519" i="25"/>
  <c r="AH535" i="25"/>
  <c r="AI535" i="25"/>
  <c r="AH551" i="25"/>
  <c r="AI551" i="25"/>
  <c r="AH567" i="25"/>
  <c r="AI567" i="25"/>
  <c r="AH583" i="25"/>
  <c r="AI583" i="25"/>
  <c r="AH599" i="25"/>
  <c r="AI599" i="25"/>
  <c r="AH615" i="25"/>
  <c r="AI615" i="25"/>
  <c r="AH631" i="25"/>
  <c r="AI631" i="25"/>
  <c r="AH647" i="25"/>
  <c r="AI647" i="25"/>
  <c r="AI663" i="25"/>
  <c r="AH663" i="25"/>
  <c r="AH679" i="25"/>
  <c r="AI679" i="25"/>
  <c r="AI695" i="25"/>
  <c r="AH695" i="25"/>
  <c r="AH711" i="25"/>
  <c r="AI711" i="25"/>
  <c r="AI727" i="25"/>
  <c r="AH727" i="25"/>
  <c r="AH743" i="25"/>
  <c r="AI743" i="25"/>
  <c r="AI759" i="25"/>
  <c r="AH759" i="25"/>
  <c r="AH775" i="25"/>
  <c r="AI775" i="25"/>
  <c r="AI791" i="25"/>
  <c r="AH791" i="25"/>
  <c r="AH807" i="25"/>
  <c r="AI807" i="25"/>
  <c r="AI823" i="25"/>
  <c r="AH823" i="25"/>
  <c r="AH839" i="25"/>
  <c r="AI839" i="25"/>
  <c r="AI855" i="25"/>
  <c r="AH855" i="25"/>
  <c r="AH871" i="25"/>
  <c r="AI871" i="25"/>
  <c r="AH887" i="25"/>
  <c r="AI887" i="25"/>
  <c r="AH903" i="25"/>
  <c r="AI903" i="25"/>
  <c r="AH919" i="25"/>
  <c r="AI919" i="25"/>
  <c r="AH935" i="25"/>
  <c r="AI935" i="25"/>
  <c r="AH951" i="25"/>
  <c r="AI951" i="25"/>
  <c r="AH967" i="25"/>
  <c r="AI967" i="25"/>
  <c r="AH983" i="25"/>
  <c r="AI983" i="25"/>
  <c r="AH999" i="25"/>
  <c r="AI999" i="25"/>
  <c r="AH1015" i="25"/>
  <c r="AI1015" i="25"/>
  <c r="AI174" i="25"/>
  <c r="AH174" i="25"/>
  <c r="AH302" i="25"/>
  <c r="AI302" i="25"/>
  <c r="AH414" i="25"/>
  <c r="AI414" i="25"/>
  <c r="AH1006" i="25"/>
  <c r="AI1006" i="25"/>
  <c r="AH489" i="25"/>
  <c r="AI489" i="25"/>
  <c r="AH937" i="25"/>
  <c r="AI937" i="25"/>
  <c r="AH548" i="25"/>
  <c r="AI548" i="25"/>
  <c r="AI660" i="25"/>
  <c r="AH660" i="25"/>
  <c r="AH756" i="25"/>
  <c r="AI756" i="25"/>
  <c r="AH543" i="25"/>
  <c r="AI543" i="25"/>
  <c r="AH735" i="25"/>
  <c r="AI735" i="25"/>
  <c r="AH927" i="25"/>
  <c r="AI927" i="25"/>
  <c r="AH991" i="25"/>
  <c r="AI991" i="25"/>
  <c r="AI186" i="25"/>
  <c r="AH186" i="25"/>
  <c r="AH54" i="25"/>
  <c r="AI54" i="25"/>
  <c r="AH49" i="25"/>
  <c r="AI49" i="25"/>
  <c r="AI145" i="25"/>
  <c r="AH145" i="25"/>
  <c r="AH44" i="25"/>
  <c r="AI44" i="25"/>
  <c r="AH103" i="25"/>
  <c r="AI103" i="25"/>
  <c r="AH66" i="25"/>
  <c r="AI66" i="25"/>
  <c r="AI146" i="25"/>
  <c r="AH146" i="25"/>
  <c r="AH194" i="25"/>
  <c r="AI194" i="25"/>
  <c r="AH210" i="25"/>
  <c r="AI210" i="25"/>
  <c r="AH242" i="25"/>
  <c r="AI242" i="25"/>
  <c r="AH258" i="25"/>
  <c r="AI258" i="25"/>
  <c r="AH274" i="25"/>
  <c r="AI274" i="25"/>
  <c r="AH290" i="25"/>
  <c r="AI290" i="25"/>
  <c r="AH306" i="25"/>
  <c r="AI306" i="25"/>
  <c r="AH322" i="25"/>
  <c r="AI322" i="25"/>
  <c r="AH338" i="25"/>
  <c r="AI338" i="25"/>
  <c r="AH354" i="25"/>
  <c r="AI354" i="25"/>
  <c r="AH370" i="25"/>
  <c r="AI370" i="25"/>
  <c r="AH386" i="25"/>
  <c r="AI386" i="25"/>
  <c r="AH402" i="25"/>
  <c r="AI402" i="25"/>
  <c r="AH418" i="25"/>
  <c r="AI418" i="25"/>
  <c r="AH434" i="25"/>
  <c r="AI434" i="25"/>
  <c r="AH450" i="25"/>
  <c r="AI450" i="25"/>
  <c r="AH466" i="25"/>
  <c r="AI466" i="25"/>
  <c r="AH482" i="25"/>
  <c r="AI482" i="25"/>
  <c r="AH498" i="25"/>
  <c r="AI498" i="25"/>
  <c r="AH514" i="25"/>
  <c r="AI514" i="25"/>
  <c r="AH530" i="25"/>
  <c r="AI530" i="25"/>
  <c r="AH546" i="25"/>
  <c r="AI546" i="25"/>
  <c r="AH562" i="25"/>
  <c r="AI562" i="25"/>
  <c r="AH578" i="25"/>
  <c r="AI578" i="25"/>
  <c r="AH594" i="25"/>
  <c r="AI594" i="25"/>
  <c r="AH610" i="25"/>
  <c r="AI610" i="25"/>
  <c r="AH626" i="25"/>
  <c r="AI626" i="25"/>
  <c r="AI642" i="25"/>
  <c r="AH642" i="25"/>
  <c r="AI658" i="25"/>
  <c r="AH658" i="25"/>
  <c r="AI674" i="25"/>
  <c r="AH674" i="25"/>
  <c r="AH690" i="25"/>
  <c r="AI690" i="25"/>
  <c r="AI706" i="25"/>
  <c r="AH706" i="25"/>
  <c r="AH722" i="25"/>
  <c r="AI722" i="25"/>
  <c r="AI738" i="25"/>
  <c r="AH738" i="25"/>
  <c r="AH754" i="25"/>
  <c r="AI754" i="25"/>
  <c r="AI770" i="25"/>
  <c r="AH770" i="25"/>
  <c r="AH786" i="25"/>
  <c r="AI786" i="25"/>
  <c r="AI802" i="25"/>
  <c r="AH802" i="25"/>
  <c r="AI818" i="25"/>
  <c r="AH818" i="25"/>
  <c r="AI834" i="25"/>
  <c r="AH834" i="25"/>
  <c r="AH850" i="25"/>
  <c r="AI850" i="25"/>
  <c r="AI866" i="25"/>
  <c r="AH866" i="25"/>
  <c r="AH882" i="25"/>
  <c r="AI882" i="25"/>
  <c r="AH898" i="25"/>
  <c r="AI898" i="25"/>
  <c r="AH914" i="25"/>
  <c r="AI914" i="25"/>
  <c r="AH930" i="25"/>
  <c r="AI930" i="25"/>
  <c r="AH946" i="25"/>
  <c r="AI946" i="25"/>
  <c r="AH962" i="25"/>
  <c r="AI962" i="25"/>
  <c r="AH978" i="25"/>
  <c r="AI978" i="25"/>
  <c r="AH994" i="25"/>
  <c r="AI994" i="25"/>
  <c r="AH1010" i="25"/>
  <c r="AI1010" i="25"/>
  <c r="AI126" i="25"/>
  <c r="AH126" i="25"/>
  <c r="AH478" i="25"/>
  <c r="AI478" i="25"/>
  <c r="AH574" i="25"/>
  <c r="AI574" i="25"/>
  <c r="AH670" i="25"/>
  <c r="AI670" i="25"/>
  <c r="AH910" i="25"/>
  <c r="AI910" i="25"/>
  <c r="AH1022" i="25"/>
  <c r="AI1022" i="25"/>
  <c r="AI185" i="25"/>
  <c r="AH185" i="25"/>
  <c r="AH313" i="25"/>
  <c r="AI313" i="25"/>
  <c r="AH553" i="25"/>
  <c r="AI553" i="25"/>
  <c r="AH665" i="25"/>
  <c r="AI665" i="25"/>
  <c r="AH841" i="25"/>
  <c r="AI841" i="25"/>
  <c r="AI164" i="25"/>
  <c r="AH164" i="25"/>
  <c r="AH276" i="25"/>
  <c r="AI276" i="25"/>
  <c r="AH516" i="25"/>
  <c r="AI516" i="25"/>
  <c r="AH804" i="25"/>
  <c r="AI804" i="25"/>
  <c r="AH1012" i="25"/>
  <c r="AI1012" i="25"/>
  <c r="AI143" i="25"/>
  <c r="AH143" i="25"/>
  <c r="AH527" i="25"/>
  <c r="AI527" i="25"/>
  <c r="AH719" i="25"/>
  <c r="AI719" i="25"/>
  <c r="AH863" i="25"/>
  <c r="AI863" i="25"/>
  <c r="AH218" i="25"/>
  <c r="AI218" i="25"/>
  <c r="AI810" i="25"/>
  <c r="AH810" i="25"/>
  <c r="AH48" i="25"/>
  <c r="AI48" i="25"/>
  <c r="AH65" i="25"/>
  <c r="AI65" i="25"/>
  <c r="AH60" i="25"/>
  <c r="AI60" i="25"/>
  <c r="AH50" i="25"/>
  <c r="AI50" i="25"/>
  <c r="AI130" i="25"/>
  <c r="AH130" i="25"/>
  <c r="AH349" i="25"/>
  <c r="AI349" i="25"/>
  <c r="AH381" i="25"/>
  <c r="AI381" i="25"/>
  <c r="AH397" i="25"/>
  <c r="AI397" i="25"/>
  <c r="AH413" i="25"/>
  <c r="AI413" i="25"/>
  <c r="AH429" i="25"/>
  <c r="AI429" i="25"/>
  <c r="AH445" i="25"/>
  <c r="AI445" i="25"/>
  <c r="AH461" i="25"/>
  <c r="AI461" i="25"/>
  <c r="AH477" i="25"/>
  <c r="AI477" i="25"/>
  <c r="AH493" i="25"/>
  <c r="AI493" i="25"/>
  <c r="AH509" i="25"/>
  <c r="AI509" i="25"/>
  <c r="AH525" i="25"/>
  <c r="AI525" i="25"/>
  <c r="AH541" i="25"/>
  <c r="AI541" i="25"/>
  <c r="AH557" i="25"/>
  <c r="AI557" i="25"/>
  <c r="AH573" i="25"/>
  <c r="AI573" i="25"/>
  <c r="AH589" i="25"/>
  <c r="AI589" i="25"/>
  <c r="AH605" i="25"/>
  <c r="AI605" i="25"/>
  <c r="AH621" i="25"/>
  <c r="AI621" i="25"/>
  <c r="AH637" i="25"/>
  <c r="AI637" i="25"/>
  <c r="AH653" i="25"/>
  <c r="AI653" i="25"/>
  <c r="AH669" i="25"/>
  <c r="AI669" i="25"/>
  <c r="AH685" i="25"/>
  <c r="AI685" i="25"/>
  <c r="AH701" i="25"/>
  <c r="AI701" i="25"/>
  <c r="AH717" i="25"/>
  <c r="AI717" i="25"/>
  <c r="AH733" i="25"/>
  <c r="AI733" i="25"/>
  <c r="AH749" i="25"/>
  <c r="AI749" i="25"/>
  <c r="AH765" i="25"/>
  <c r="AI765" i="25"/>
  <c r="AH781" i="25"/>
  <c r="AI781" i="25"/>
  <c r="AH797" i="25"/>
  <c r="AI797" i="25"/>
  <c r="AH813" i="25"/>
  <c r="AI813" i="25"/>
  <c r="AI829" i="25"/>
  <c r="AH829" i="25"/>
  <c r="AH845" i="25"/>
  <c r="AI845" i="25"/>
  <c r="AH861" i="25"/>
  <c r="AI861" i="25"/>
  <c r="AH877" i="25"/>
  <c r="AI877" i="25"/>
  <c r="AH893" i="25"/>
  <c r="AI893" i="25"/>
  <c r="AH909" i="25"/>
  <c r="AI909" i="25"/>
  <c r="AH925" i="25"/>
  <c r="AI925" i="25"/>
  <c r="AH941" i="25"/>
  <c r="AI941" i="25"/>
  <c r="AH957" i="25"/>
  <c r="AI957" i="25"/>
  <c r="AH973" i="25"/>
  <c r="AI973" i="25"/>
  <c r="AH989" i="25"/>
  <c r="AI989" i="25"/>
  <c r="AH1005" i="25"/>
  <c r="AI1005" i="25"/>
  <c r="AH1021" i="25"/>
  <c r="AI1021" i="25"/>
  <c r="AH30" i="25"/>
  <c r="AI30" i="25"/>
  <c r="AH46" i="25"/>
  <c r="AI46" i="25"/>
  <c r="AH62" i="25"/>
  <c r="AI62" i="25"/>
  <c r="AH206" i="25"/>
  <c r="AI206" i="25"/>
  <c r="AH606" i="25"/>
  <c r="AI606" i="25"/>
  <c r="AH750" i="25"/>
  <c r="AI750" i="25"/>
  <c r="AI878" i="25"/>
  <c r="AH878" i="25"/>
  <c r="AH25" i="25"/>
  <c r="AI25" i="25"/>
  <c r="AH41" i="25"/>
  <c r="AI41" i="25"/>
  <c r="AH73" i="25"/>
  <c r="AI73" i="25"/>
  <c r="AH233" i="25"/>
  <c r="AI233" i="25"/>
  <c r="AH265" i="25"/>
  <c r="AI265" i="25"/>
  <c r="AH297" i="25"/>
  <c r="AI297" i="25"/>
  <c r="AH361" i="25"/>
  <c r="AI361" i="25"/>
  <c r="AH393" i="25"/>
  <c r="AI393" i="25"/>
  <c r="AH569" i="25"/>
  <c r="AI569" i="25"/>
  <c r="AH601" i="25"/>
  <c r="AI601" i="25"/>
  <c r="AH713" i="25"/>
  <c r="AI713" i="25"/>
  <c r="AH729" i="25"/>
  <c r="AI729" i="25"/>
  <c r="AH793" i="25"/>
  <c r="AI793" i="25"/>
  <c r="AH953" i="25"/>
  <c r="AI953" i="25"/>
  <c r="AH969" i="25"/>
  <c r="AI969" i="25"/>
  <c r="AH52" i="25"/>
  <c r="AI52" i="25"/>
  <c r="AI132" i="25"/>
  <c r="AH132" i="25"/>
  <c r="AI180" i="25"/>
  <c r="AH180" i="25"/>
  <c r="AI260" i="25"/>
  <c r="AH260" i="25"/>
  <c r="AH324" i="25"/>
  <c r="AI324" i="25"/>
  <c r="AH372" i="25"/>
  <c r="AI372" i="25"/>
  <c r="AH452" i="25"/>
  <c r="AI452" i="25"/>
  <c r="AH532" i="25"/>
  <c r="AI532" i="25"/>
  <c r="AH564" i="25"/>
  <c r="AI564" i="25"/>
  <c r="AH612" i="25"/>
  <c r="AI612" i="25"/>
  <c r="AH644" i="25"/>
  <c r="AI644" i="25"/>
  <c r="AH724" i="25"/>
  <c r="AI724" i="25"/>
  <c r="AH788" i="25"/>
  <c r="AI788" i="25"/>
  <c r="AH852" i="25"/>
  <c r="AI852" i="25"/>
  <c r="AH868" i="25"/>
  <c r="AI868" i="25"/>
  <c r="AH900" i="25"/>
  <c r="AI900" i="25"/>
  <c r="AH932" i="25"/>
  <c r="AI932" i="25"/>
  <c r="AH948" i="25"/>
  <c r="AI948" i="25"/>
  <c r="AH980" i="25"/>
  <c r="AI980" i="25"/>
  <c r="AH31" i="25"/>
  <c r="AI31" i="25"/>
  <c r="AI175" i="25"/>
  <c r="AH175" i="25"/>
  <c r="AH223" i="25"/>
  <c r="AI223" i="25"/>
  <c r="AH367" i="25"/>
  <c r="AI367" i="25"/>
  <c r="AH399" i="25"/>
  <c r="AI399" i="25"/>
  <c r="AH495" i="25"/>
  <c r="AI495" i="25"/>
  <c r="AH591" i="25"/>
  <c r="AI591" i="25"/>
  <c r="AH655" i="25"/>
  <c r="AI655" i="25"/>
  <c r="AI799" i="25"/>
  <c r="AH799" i="25"/>
  <c r="AH815" i="25"/>
  <c r="AI815" i="25"/>
  <c r="AH74" i="25"/>
  <c r="AI74" i="25"/>
  <c r="AI138" i="25"/>
  <c r="AH138" i="25"/>
  <c r="AI154" i="25"/>
  <c r="AH154" i="25"/>
  <c r="AH282" i="25"/>
  <c r="AI282" i="25"/>
  <c r="AH346" i="25"/>
  <c r="AI346" i="25"/>
  <c r="AH32" i="25"/>
  <c r="AI32" i="25"/>
  <c r="AH59" i="25"/>
  <c r="AI59" i="25"/>
  <c r="AI113" i="25"/>
  <c r="AH113" i="25"/>
  <c r="AH76" i="25"/>
  <c r="AI76" i="25"/>
  <c r="AH39" i="25"/>
  <c r="AI39" i="25"/>
  <c r="AH55" i="25"/>
  <c r="AI55" i="25"/>
  <c r="AH71" i="25"/>
  <c r="AI71" i="25"/>
  <c r="AI119" i="25"/>
  <c r="AH119" i="25"/>
  <c r="AH82" i="25"/>
  <c r="AI82" i="25"/>
  <c r="AH98" i="25"/>
  <c r="AI98" i="25"/>
  <c r="AI114" i="25"/>
  <c r="AH114" i="25"/>
  <c r="AI162" i="25"/>
  <c r="AH162" i="25"/>
  <c r="AI178" i="25"/>
  <c r="AH178" i="25"/>
  <c r="AH77" i="25"/>
  <c r="AI77" i="25"/>
  <c r="AH93" i="25"/>
  <c r="AI93" i="25"/>
  <c r="AI109" i="25"/>
  <c r="AH109" i="25"/>
  <c r="AI125" i="25"/>
  <c r="AH125" i="25"/>
  <c r="AI141" i="25"/>
  <c r="AH141" i="25"/>
  <c r="AI157" i="25"/>
  <c r="AH157" i="25"/>
  <c r="AI173" i="25"/>
  <c r="AH173" i="25"/>
  <c r="AH221" i="25"/>
  <c r="AI221" i="25"/>
  <c r="AH269" i="25"/>
  <c r="AI269" i="25"/>
  <c r="AH285" i="25"/>
  <c r="AI285" i="25"/>
  <c r="AH301" i="25"/>
  <c r="AI301" i="25"/>
  <c r="AH24" i="25"/>
  <c r="AI24" i="25"/>
  <c r="AH40" i="25"/>
  <c r="AI40" i="25"/>
  <c r="AH56" i="25"/>
  <c r="AI56" i="25"/>
  <c r="AH72" i="25"/>
  <c r="AI72" i="25"/>
  <c r="AH88" i="25"/>
  <c r="AI88" i="25"/>
  <c r="AH104" i="25"/>
  <c r="AI104" i="25"/>
  <c r="AI120" i="25"/>
  <c r="AH120" i="25"/>
  <c r="AI136" i="25"/>
  <c r="AH136" i="25"/>
  <c r="AI152" i="25"/>
  <c r="AH152" i="25"/>
  <c r="AI168" i="25"/>
  <c r="AH168" i="25"/>
  <c r="AI184" i="25"/>
  <c r="AH184" i="25"/>
  <c r="AH200" i="25"/>
  <c r="AI200" i="25"/>
  <c r="AH216" i="25"/>
  <c r="AI216" i="25"/>
  <c r="AH232" i="25"/>
  <c r="AI232" i="25"/>
  <c r="AH248" i="25"/>
  <c r="AI248" i="25"/>
  <c r="AH264" i="25"/>
  <c r="AI264" i="25"/>
  <c r="AH280" i="25"/>
  <c r="AI280" i="25"/>
  <c r="AH296" i="25"/>
  <c r="AI296" i="25"/>
  <c r="AH312" i="25"/>
  <c r="AI312" i="25"/>
  <c r="AH328" i="25"/>
  <c r="AI328" i="25"/>
  <c r="AH344" i="25"/>
  <c r="AI344" i="25"/>
  <c r="AH360" i="25"/>
  <c r="AI360" i="25"/>
  <c r="AH376" i="25"/>
  <c r="AI376" i="25"/>
  <c r="AH392" i="25"/>
  <c r="AI392" i="25"/>
  <c r="AH408" i="25"/>
  <c r="AI408" i="25"/>
  <c r="AH424" i="25"/>
  <c r="AI424" i="25"/>
  <c r="AH440" i="25"/>
  <c r="AI440" i="25"/>
  <c r="AH456" i="25"/>
  <c r="AI456" i="25"/>
  <c r="AH472" i="25"/>
  <c r="AI472" i="25"/>
  <c r="AH488" i="25"/>
  <c r="AI488" i="25"/>
  <c r="AH504" i="25"/>
  <c r="AI504" i="25"/>
  <c r="AH520" i="25"/>
  <c r="AI520" i="25"/>
  <c r="AH536" i="25"/>
  <c r="AI536" i="25"/>
  <c r="AH552" i="25"/>
  <c r="AI552" i="25"/>
  <c r="AH568" i="25"/>
  <c r="AI568" i="25"/>
  <c r="AH584" i="25"/>
  <c r="AI584" i="25"/>
  <c r="AH600" i="25"/>
  <c r="AI600" i="25"/>
  <c r="AH616" i="25"/>
  <c r="AI616" i="25"/>
  <c r="AH632" i="25"/>
  <c r="AI632" i="25"/>
  <c r="AH648" i="25"/>
  <c r="AI648" i="25"/>
  <c r="AH664" i="25"/>
  <c r="AI664" i="25"/>
  <c r="AI680" i="25"/>
  <c r="AH680" i="25"/>
  <c r="AH696" i="25"/>
  <c r="AI696" i="25"/>
  <c r="AH712" i="25"/>
  <c r="AI712" i="25"/>
  <c r="AH728" i="25"/>
  <c r="AI728" i="25"/>
  <c r="AH744" i="25"/>
  <c r="AI744" i="25"/>
  <c r="AH760" i="25"/>
  <c r="AI760" i="25"/>
  <c r="AH776" i="25"/>
  <c r="AI776" i="25"/>
  <c r="AH792" i="25"/>
  <c r="AI792" i="25"/>
  <c r="AH808" i="25"/>
  <c r="AI808" i="25"/>
  <c r="AH824" i="25"/>
  <c r="AI824" i="25"/>
  <c r="AH840" i="25"/>
  <c r="AI840" i="25"/>
  <c r="AH856" i="25"/>
  <c r="AI856" i="25"/>
  <c r="AH872" i="25"/>
  <c r="AI872" i="25"/>
  <c r="AH888" i="25"/>
  <c r="AI888" i="25"/>
  <c r="AH904" i="25"/>
  <c r="AI904" i="25"/>
  <c r="AH920" i="25"/>
  <c r="AI920" i="25"/>
  <c r="AH936" i="25"/>
  <c r="AI936" i="25"/>
  <c r="AH952" i="25"/>
  <c r="AI952" i="25"/>
  <c r="AH968" i="25"/>
  <c r="AI968" i="25"/>
  <c r="AH984" i="25"/>
  <c r="AI984" i="25"/>
  <c r="AH1000" i="25"/>
  <c r="AI1000" i="25"/>
  <c r="AH1016" i="25"/>
  <c r="AI1016" i="25"/>
  <c r="AI110" i="25"/>
  <c r="AH110" i="25"/>
  <c r="AI142" i="25"/>
  <c r="AH142" i="25"/>
  <c r="AH270" i="25"/>
  <c r="AI270" i="25"/>
  <c r="AH318" i="25"/>
  <c r="AI318" i="25"/>
  <c r="AH462" i="25"/>
  <c r="AI462" i="25"/>
  <c r="AH510" i="25"/>
  <c r="AI510" i="25"/>
  <c r="AH526" i="25"/>
  <c r="AI526" i="25"/>
  <c r="AH542" i="25"/>
  <c r="AI542" i="25"/>
  <c r="AH638" i="25"/>
  <c r="AI638" i="25"/>
  <c r="AH718" i="25"/>
  <c r="AI718" i="25"/>
  <c r="AH734" i="25"/>
  <c r="AI734" i="25"/>
  <c r="AH766" i="25"/>
  <c r="AI766" i="25"/>
  <c r="AI798" i="25"/>
  <c r="AH798" i="25"/>
  <c r="AH814" i="25"/>
  <c r="AI814" i="25"/>
  <c r="AH894" i="25"/>
  <c r="AI894" i="25"/>
  <c r="AH926" i="25"/>
  <c r="AI926" i="25"/>
  <c r="AH974" i="25"/>
  <c r="AI974" i="25"/>
  <c r="AH57" i="25"/>
  <c r="AI57" i="25"/>
  <c r="AH89" i="25"/>
  <c r="AI89" i="25"/>
  <c r="AH105" i="25"/>
  <c r="AI105" i="25"/>
  <c r="AI121" i="25"/>
  <c r="AH121" i="25"/>
  <c r="AI137" i="25"/>
  <c r="AH137" i="25"/>
  <c r="AH249" i="25"/>
  <c r="AI249" i="25"/>
  <c r="AH281" i="25"/>
  <c r="AI281" i="25"/>
  <c r="AH377" i="25"/>
  <c r="AI377" i="25"/>
  <c r="AH409" i="25"/>
  <c r="AI409" i="25"/>
  <c r="AH425" i="25"/>
  <c r="AI425" i="25"/>
  <c r="AH473" i="25"/>
  <c r="AI473" i="25"/>
  <c r="AH505" i="25"/>
  <c r="AI505" i="25"/>
  <c r="AH521" i="25"/>
  <c r="AI521" i="25"/>
  <c r="AH537" i="25"/>
  <c r="AI537" i="25"/>
  <c r="AH617" i="25"/>
  <c r="AI617" i="25"/>
  <c r="AH649" i="25"/>
  <c r="AI649" i="25"/>
  <c r="AH697" i="25"/>
  <c r="AI697" i="25"/>
  <c r="AH745" i="25"/>
  <c r="AI745" i="25"/>
  <c r="AH809" i="25"/>
  <c r="AI809" i="25"/>
  <c r="AH825" i="25"/>
  <c r="AI825" i="25"/>
  <c r="AH905" i="25"/>
  <c r="AI905" i="25"/>
  <c r="AH84" i="25"/>
  <c r="AI84" i="25"/>
  <c r="AH292" i="25"/>
  <c r="AI292" i="25"/>
  <c r="AH356" i="25"/>
  <c r="AI356" i="25"/>
  <c r="AH388" i="25"/>
  <c r="AI388" i="25"/>
  <c r="AH484" i="25"/>
  <c r="AI484" i="25"/>
  <c r="AH740" i="25"/>
  <c r="AI740" i="25"/>
  <c r="AH63" i="25"/>
  <c r="AI63" i="25"/>
  <c r="AI127" i="25"/>
  <c r="AH127" i="25"/>
  <c r="AH191" i="25"/>
  <c r="AI191" i="25"/>
  <c r="AH255" i="25"/>
  <c r="AI255" i="25"/>
  <c r="AH303" i="25"/>
  <c r="AI303" i="25"/>
  <c r="AH335" i="25"/>
  <c r="AI335" i="25"/>
  <c r="AH415" i="25"/>
  <c r="AI415" i="25"/>
  <c r="AH479" i="25"/>
  <c r="AI479" i="25"/>
  <c r="AH607" i="25"/>
  <c r="AI607" i="25"/>
  <c r="AH26" i="25"/>
  <c r="AI26" i="25"/>
  <c r="AI122" i="25"/>
  <c r="AH122" i="25"/>
  <c r="AI170" i="25"/>
  <c r="AH170" i="25"/>
  <c r="AH202" i="25"/>
  <c r="AI202" i="25"/>
  <c r="AH38" i="25"/>
  <c r="AI38" i="25"/>
  <c r="AH70" i="25"/>
  <c r="AI70" i="25"/>
  <c r="AI118" i="25"/>
  <c r="AH118" i="25"/>
  <c r="AH33" i="25"/>
  <c r="AI33" i="25"/>
  <c r="AI161" i="25"/>
  <c r="AH161" i="25"/>
  <c r="AH87" i="25"/>
  <c r="AI87" i="25"/>
  <c r="AH34" i="25"/>
  <c r="AI34" i="25"/>
  <c r="AH226" i="25"/>
  <c r="AI226" i="25"/>
  <c r="AH29" i="25"/>
  <c r="AI29" i="25"/>
  <c r="AH45" i="25"/>
  <c r="AI45" i="25"/>
  <c r="AH61" i="25"/>
  <c r="AI61" i="25"/>
  <c r="AI189" i="25"/>
  <c r="AH189" i="25"/>
  <c r="AH205" i="25"/>
  <c r="AI205" i="25"/>
  <c r="AH237" i="25"/>
  <c r="AI237" i="25"/>
  <c r="AH253" i="25"/>
  <c r="AI253" i="25"/>
  <c r="AH317" i="25"/>
  <c r="AI317" i="25"/>
  <c r="AH333" i="25"/>
  <c r="AI333" i="25"/>
  <c r="AH365" i="25"/>
  <c r="AI365" i="25"/>
  <c r="AC1025" i="25"/>
  <c r="AH35" i="25"/>
  <c r="AI35" i="25"/>
  <c r="AH51" i="25"/>
  <c r="AI51" i="25"/>
  <c r="AH67" i="25"/>
  <c r="AI67" i="25"/>
  <c r="AH83" i="25"/>
  <c r="AI83" i="25"/>
  <c r="AH99" i="25"/>
  <c r="AI99" i="25"/>
  <c r="AI115" i="25"/>
  <c r="AH115" i="25"/>
  <c r="AI131" i="25"/>
  <c r="AH131" i="25"/>
  <c r="AI147" i="25"/>
  <c r="AH147" i="25"/>
  <c r="AI163" i="25"/>
  <c r="AH163" i="25"/>
  <c r="AI179" i="25"/>
  <c r="AH179" i="25"/>
  <c r="AH195" i="25"/>
  <c r="AI195" i="25"/>
  <c r="AH211" i="25"/>
  <c r="AI211" i="25"/>
  <c r="AH227" i="25"/>
  <c r="AI227" i="25"/>
  <c r="AH243" i="25"/>
  <c r="AI243" i="25"/>
  <c r="AH259" i="25"/>
  <c r="AI259" i="25"/>
  <c r="AH275" i="25"/>
  <c r="AI275" i="25"/>
  <c r="AH291" i="25"/>
  <c r="AI291" i="25"/>
  <c r="AH307" i="25"/>
  <c r="AI307" i="25"/>
  <c r="AH323" i="25"/>
  <c r="AI323" i="25"/>
  <c r="AH339" i="25"/>
  <c r="AI339" i="25"/>
  <c r="AH355" i="25"/>
  <c r="AI355" i="25"/>
  <c r="AH371" i="25"/>
  <c r="AI371" i="25"/>
  <c r="AH387" i="25"/>
  <c r="AI387" i="25"/>
  <c r="AH403" i="25"/>
  <c r="AI403" i="25"/>
  <c r="AH419" i="25"/>
  <c r="AI419" i="25"/>
  <c r="AH435" i="25"/>
  <c r="AI435" i="25"/>
  <c r="AH451" i="25"/>
  <c r="AI451" i="25"/>
  <c r="AH467" i="25"/>
  <c r="AI467" i="25"/>
  <c r="AH483" i="25"/>
  <c r="AI483" i="25"/>
  <c r="AH499" i="25"/>
  <c r="AI499" i="25"/>
  <c r="AH515" i="25"/>
  <c r="AI515" i="25"/>
  <c r="AH531" i="25"/>
  <c r="AI531" i="25"/>
  <c r="AH547" i="25"/>
  <c r="AI547" i="25"/>
  <c r="AH563" i="25"/>
  <c r="AI563" i="25"/>
  <c r="AH579" i="25"/>
  <c r="AI579" i="25"/>
  <c r="AH595" i="25"/>
  <c r="AI595" i="25"/>
  <c r="AH611" i="25"/>
  <c r="AI611" i="25"/>
  <c r="AH627" i="25"/>
  <c r="AI627" i="25"/>
  <c r="AI643" i="25"/>
  <c r="AH643" i="25"/>
  <c r="AI659" i="25"/>
  <c r="AH659" i="25"/>
  <c r="AI675" i="25"/>
  <c r="AH675" i="25"/>
  <c r="AH691" i="25"/>
  <c r="AI691" i="25"/>
  <c r="AI707" i="25"/>
  <c r="AH707" i="25"/>
  <c r="AH723" i="25"/>
  <c r="AI723" i="25"/>
  <c r="AI739" i="25"/>
  <c r="AH739" i="25"/>
  <c r="AH755" i="25"/>
  <c r="AI755" i="25"/>
  <c r="AI771" i="25"/>
  <c r="AH771" i="25"/>
  <c r="AH787" i="25"/>
  <c r="AI787" i="25"/>
  <c r="AI803" i="25"/>
  <c r="AH803" i="25"/>
  <c r="AI819" i="25"/>
  <c r="AH819" i="25"/>
  <c r="AI835" i="25"/>
  <c r="AH835" i="25"/>
  <c r="AH851" i="25"/>
  <c r="AI851" i="25"/>
  <c r="AI867" i="25"/>
  <c r="AH867" i="25"/>
  <c r="AH883" i="25"/>
  <c r="AI883" i="25"/>
  <c r="AH899" i="25"/>
  <c r="AI899" i="25"/>
  <c r="AH915" i="25"/>
  <c r="AI915" i="25"/>
  <c r="AH931" i="25"/>
  <c r="AI931" i="25"/>
  <c r="AH947" i="25"/>
  <c r="AI947" i="25"/>
  <c r="AH963" i="25"/>
  <c r="AI963" i="25"/>
  <c r="AH979" i="25"/>
  <c r="AI979" i="25"/>
  <c r="AH995" i="25"/>
  <c r="AI995" i="25"/>
  <c r="AH1011" i="25"/>
  <c r="AI1011" i="25"/>
  <c r="AR23" i="25"/>
  <c r="AS23" i="25" s="1"/>
  <c r="AS22" i="25" s="1"/>
  <c r="AD1025" i="25"/>
  <c r="AI22" i="25" l="1"/>
  <c r="AH22" i="25"/>
  <c r="P27" i="23"/>
  <c r="K26" i="23"/>
  <c r="P26" i="23" s="1"/>
  <c r="K27" i="23"/>
  <c r="D25" i="23"/>
  <c r="K28" i="23"/>
  <c r="P28" i="23" s="1"/>
  <c r="P9" i="23" l="1"/>
  <c r="L103" i="22" l="1"/>
  <c r="L102" i="22"/>
  <c r="L101" i="22"/>
  <c r="C142" i="8"/>
  <c r="C112" i="8" l="1"/>
  <c r="O15" i="9" l="1"/>
  <c r="O14" i="9"/>
  <c r="O13" i="9"/>
  <c r="O12" i="9"/>
  <c r="O8" i="9"/>
  <c r="Q15" i="9"/>
  <c r="Q14" i="9"/>
  <c r="Q13" i="9"/>
  <c r="Q12" i="9"/>
  <c r="O6" i="17" l="1"/>
  <c r="O16" i="17"/>
  <c r="Q27" i="23"/>
  <c r="R27" i="23"/>
  <c r="Q28" i="23"/>
  <c r="R28" i="23"/>
  <c r="Q29" i="23"/>
  <c r="R29" i="23"/>
  <c r="Q30" i="23"/>
  <c r="R30" i="23"/>
  <c r="Q31" i="23"/>
  <c r="R31" i="23"/>
  <c r="Q32" i="23"/>
  <c r="R32" i="23"/>
  <c r="Q33" i="23"/>
  <c r="R33" i="23"/>
  <c r="Q34" i="23"/>
  <c r="R34" i="23"/>
  <c r="Q35" i="23"/>
  <c r="R35" i="23"/>
  <c r="Q36" i="23"/>
  <c r="R36" i="23"/>
  <c r="Q37" i="23"/>
  <c r="R37" i="23"/>
  <c r="Q38" i="23"/>
  <c r="R38" i="23"/>
  <c r="Q39" i="23"/>
  <c r="R39" i="23"/>
  <c r="Q40" i="23"/>
  <c r="R40" i="23"/>
  <c r="Q41" i="23"/>
  <c r="R41" i="23"/>
  <c r="Q42" i="23"/>
  <c r="R42" i="23"/>
  <c r="Q43" i="23"/>
  <c r="R43" i="23"/>
  <c r="Q44" i="23"/>
  <c r="R44" i="23"/>
  <c r="Q45" i="23"/>
  <c r="R45" i="23"/>
  <c r="Q46" i="23"/>
  <c r="R46" i="23"/>
  <c r="Q47" i="23"/>
  <c r="R47" i="23"/>
  <c r="Q48" i="23"/>
  <c r="R48" i="23"/>
  <c r="Q49" i="23"/>
  <c r="R49" i="23"/>
  <c r="Q50" i="23"/>
  <c r="R50" i="23"/>
  <c r="Q51" i="23"/>
  <c r="R51" i="23"/>
  <c r="Q52" i="23"/>
  <c r="R52" i="23"/>
  <c r="Q53" i="23"/>
  <c r="R53" i="23"/>
  <c r="Q54" i="23"/>
  <c r="R54" i="23"/>
  <c r="Q55" i="23"/>
  <c r="R55" i="23"/>
  <c r="Q56" i="23"/>
  <c r="R56" i="23"/>
  <c r="Q57" i="23"/>
  <c r="R57" i="23"/>
  <c r="Q58" i="23"/>
  <c r="R58" i="23"/>
  <c r="Q59" i="23"/>
  <c r="R59" i="23"/>
  <c r="Q60" i="23"/>
  <c r="R60" i="23"/>
  <c r="Q61" i="23"/>
  <c r="R61" i="23"/>
  <c r="Q62" i="23"/>
  <c r="R62" i="23"/>
  <c r="Q63" i="23"/>
  <c r="R63" i="23"/>
  <c r="Q64" i="23"/>
  <c r="R64" i="23"/>
  <c r="Q65" i="23"/>
  <c r="R65" i="23"/>
  <c r="Q66" i="23"/>
  <c r="R66" i="23"/>
  <c r="Q67" i="23"/>
  <c r="R67" i="23"/>
  <c r="Q68" i="23"/>
  <c r="R68" i="23"/>
  <c r="Q69" i="23"/>
  <c r="R69" i="23"/>
  <c r="Q70" i="23"/>
  <c r="R70" i="23"/>
  <c r="Q71" i="23"/>
  <c r="R71" i="23"/>
  <c r="Q72" i="23"/>
  <c r="R72" i="23"/>
  <c r="Q73" i="23"/>
  <c r="R73" i="23"/>
  <c r="Q74" i="23"/>
  <c r="R74" i="23"/>
  <c r="Q75" i="23"/>
  <c r="R75" i="23"/>
  <c r="Q76" i="23"/>
  <c r="R76" i="23"/>
  <c r="Q77" i="23"/>
  <c r="R77" i="23"/>
  <c r="Q78" i="23"/>
  <c r="R78" i="23"/>
  <c r="Q79" i="23"/>
  <c r="R79" i="23"/>
  <c r="Q80" i="23"/>
  <c r="R80" i="23"/>
  <c r="Q81" i="23"/>
  <c r="R81" i="23"/>
  <c r="Q82" i="23"/>
  <c r="R82" i="23"/>
  <c r="Q83" i="23"/>
  <c r="R83" i="23"/>
  <c r="Q84" i="23"/>
  <c r="R84" i="23"/>
  <c r="Q85" i="23"/>
  <c r="R85" i="23"/>
  <c r="Q86" i="23"/>
  <c r="R86" i="23"/>
  <c r="Q87" i="23"/>
  <c r="R87" i="23"/>
  <c r="Q88" i="23"/>
  <c r="R88" i="23"/>
  <c r="Q89" i="23"/>
  <c r="R89" i="23"/>
  <c r="Q90" i="23"/>
  <c r="R90" i="23"/>
  <c r="Q91" i="23"/>
  <c r="R91" i="23"/>
  <c r="Q92" i="23"/>
  <c r="R92" i="23"/>
  <c r="Q93" i="23"/>
  <c r="R93" i="23"/>
  <c r="Q94" i="23"/>
  <c r="R94" i="23"/>
  <c r="Q95" i="23"/>
  <c r="R95" i="23"/>
  <c r="Q96" i="23"/>
  <c r="R96" i="23"/>
  <c r="Q97" i="23"/>
  <c r="R97" i="23"/>
  <c r="Q98" i="23"/>
  <c r="R98" i="23"/>
  <c r="Q99" i="23"/>
  <c r="R99" i="23"/>
  <c r="Q100" i="23"/>
  <c r="R100" i="23"/>
  <c r="Q101" i="23"/>
  <c r="R101" i="23"/>
  <c r="Q102" i="23"/>
  <c r="R102" i="23"/>
  <c r="Q103" i="23"/>
  <c r="R103" i="23"/>
  <c r="Q104" i="23"/>
  <c r="R104" i="23"/>
  <c r="Q105" i="23"/>
  <c r="R105" i="23"/>
  <c r="Q106" i="23"/>
  <c r="R106" i="23"/>
  <c r="Q107" i="23"/>
  <c r="R107" i="23"/>
  <c r="Q108" i="23"/>
  <c r="R108" i="23"/>
  <c r="Q109" i="23"/>
  <c r="R109" i="23"/>
  <c r="Q110" i="23"/>
  <c r="R110" i="23"/>
  <c r="Q111" i="23"/>
  <c r="R111" i="23"/>
  <c r="Q112" i="23"/>
  <c r="R112" i="23"/>
  <c r="Q113" i="23"/>
  <c r="R113" i="23"/>
  <c r="Q114" i="23"/>
  <c r="R114" i="23"/>
  <c r="Q115" i="23"/>
  <c r="R115" i="23"/>
  <c r="Q116" i="23"/>
  <c r="R116" i="23"/>
  <c r="Q117" i="23"/>
  <c r="R117" i="23"/>
  <c r="Q118" i="23"/>
  <c r="R118" i="23"/>
  <c r="Q119" i="23"/>
  <c r="R119" i="23"/>
  <c r="Q120" i="23"/>
  <c r="R120" i="23"/>
  <c r="Q121" i="23"/>
  <c r="R121" i="23"/>
  <c r="Q122" i="23"/>
  <c r="R122" i="23"/>
  <c r="Q123" i="23"/>
  <c r="R123" i="23"/>
  <c r="Q124" i="23"/>
  <c r="R124" i="23"/>
  <c r="Q125" i="23"/>
  <c r="R125" i="23"/>
  <c r="Q126" i="23"/>
  <c r="R126" i="23"/>
  <c r="Q127" i="23"/>
  <c r="R127" i="23"/>
  <c r="Q128" i="23"/>
  <c r="R128" i="23"/>
  <c r="Q129" i="23"/>
  <c r="R129" i="23"/>
  <c r="Q130" i="23"/>
  <c r="R130" i="23"/>
  <c r="Q131" i="23"/>
  <c r="R131" i="23"/>
  <c r="Q132" i="23"/>
  <c r="R132" i="23"/>
  <c r="Q133" i="23"/>
  <c r="R133" i="23"/>
  <c r="Q134" i="23"/>
  <c r="R134" i="23"/>
  <c r="Q135" i="23"/>
  <c r="R135" i="23"/>
  <c r="Q136" i="23"/>
  <c r="R136" i="23"/>
  <c r="Q137" i="23"/>
  <c r="R137" i="23"/>
  <c r="Q138" i="23"/>
  <c r="R138" i="23"/>
  <c r="Q139" i="23"/>
  <c r="R139" i="23"/>
  <c r="Q140" i="23"/>
  <c r="R140" i="23"/>
  <c r="Q141" i="23"/>
  <c r="R141" i="23"/>
  <c r="Q142" i="23"/>
  <c r="R142" i="23"/>
  <c r="Q143" i="23"/>
  <c r="R143" i="23"/>
  <c r="Q144" i="23"/>
  <c r="R144" i="23"/>
  <c r="Q145" i="23"/>
  <c r="R145" i="23"/>
  <c r="Q146" i="23"/>
  <c r="R146" i="23"/>
  <c r="Q147" i="23"/>
  <c r="R147" i="23"/>
  <c r="Q148" i="23"/>
  <c r="R148" i="23"/>
  <c r="Q149" i="23"/>
  <c r="R149" i="23"/>
  <c r="Q150" i="23"/>
  <c r="R150" i="23"/>
  <c r="Q151" i="23"/>
  <c r="R151" i="23"/>
  <c r="Q152" i="23"/>
  <c r="R152" i="23"/>
  <c r="Q153" i="23"/>
  <c r="R153" i="23"/>
  <c r="Q154" i="23"/>
  <c r="R154" i="23"/>
  <c r="Q155" i="23"/>
  <c r="R155" i="23"/>
  <c r="Q156" i="23"/>
  <c r="R156" i="23"/>
  <c r="Q157" i="23"/>
  <c r="R157" i="23"/>
  <c r="Q158" i="23"/>
  <c r="R158" i="23"/>
  <c r="Q159" i="23"/>
  <c r="R159" i="23"/>
  <c r="Q160" i="23"/>
  <c r="R160" i="23"/>
  <c r="Q161" i="23"/>
  <c r="R161" i="23"/>
  <c r="Q162" i="23"/>
  <c r="R162" i="23"/>
  <c r="Q163" i="23"/>
  <c r="R163" i="23"/>
  <c r="Q164" i="23"/>
  <c r="R164" i="23"/>
  <c r="Q165" i="23"/>
  <c r="R165" i="23"/>
  <c r="Q166" i="23"/>
  <c r="R166" i="23"/>
  <c r="Q167" i="23"/>
  <c r="R167" i="23"/>
  <c r="Q168" i="23"/>
  <c r="R168" i="23"/>
  <c r="Q169" i="23"/>
  <c r="R169" i="23"/>
  <c r="Q170" i="23"/>
  <c r="R170" i="23"/>
  <c r="Q171" i="23"/>
  <c r="R171" i="23"/>
  <c r="Q172" i="23"/>
  <c r="R172" i="23"/>
  <c r="Q173" i="23"/>
  <c r="R173" i="23"/>
  <c r="Q174" i="23"/>
  <c r="R174" i="23"/>
  <c r="Q175" i="23"/>
  <c r="R175" i="23"/>
  <c r="Q176" i="23"/>
  <c r="R176" i="23"/>
  <c r="Q177" i="23"/>
  <c r="R177" i="23"/>
  <c r="Q178" i="23"/>
  <c r="R178" i="23"/>
  <c r="Q179" i="23"/>
  <c r="R179" i="23"/>
  <c r="Q180" i="23"/>
  <c r="R180" i="23"/>
  <c r="Q181" i="23"/>
  <c r="R181" i="23"/>
  <c r="Q182" i="23"/>
  <c r="R182" i="23"/>
  <c r="Q183" i="23"/>
  <c r="R183" i="23"/>
  <c r="Q184" i="23"/>
  <c r="R184" i="23"/>
  <c r="Q185" i="23"/>
  <c r="R185" i="23"/>
  <c r="Q186" i="23"/>
  <c r="R186" i="23"/>
  <c r="Q187" i="23"/>
  <c r="R187" i="23"/>
  <c r="Q188" i="23"/>
  <c r="R188" i="23"/>
  <c r="Q189" i="23"/>
  <c r="R189" i="23"/>
  <c r="Q190" i="23"/>
  <c r="R190" i="23"/>
  <c r="Q191" i="23"/>
  <c r="R191" i="23"/>
  <c r="Q192" i="23"/>
  <c r="R192" i="23"/>
  <c r="Q193" i="23"/>
  <c r="R193" i="23"/>
  <c r="Q194" i="23"/>
  <c r="R194" i="23"/>
  <c r="Q195" i="23"/>
  <c r="R195" i="23"/>
  <c r="Q196" i="23"/>
  <c r="R196" i="23"/>
  <c r="Q197" i="23"/>
  <c r="R197" i="23"/>
  <c r="Q198" i="23"/>
  <c r="R198" i="23"/>
  <c r="Q199" i="23"/>
  <c r="R199" i="23"/>
  <c r="Q200" i="23"/>
  <c r="R200" i="23"/>
  <c r="Q201" i="23"/>
  <c r="R201" i="23"/>
  <c r="Q202" i="23"/>
  <c r="R202" i="23"/>
  <c r="Q203" i="23"/>
  <c r="R203" i="23"/>
  <c r="Q204" i="23"/>
  <c r="R204" i="23"/>
  <c r="Q205" i="23"/>
  <c r="R205" i="23"/>
  <c r="Q206" i="23"/>
  <c r="R206" i="23"/>
  <c r="Q207" i="23"/>
  <c r="R207" i="23"/>
  <c r="Q208" i="23"/>
  <c r="R208" i="23"/>
  <c r="Q209" i="23"/>
  <c r="R209" i="23"/>
  <c r="Q210" i="23"/>
  <c r="R210" i="23"/>
  <c r="Q211" i="23"/>
  <c r="R211" i="23"/>
  <c r="Q212" i="23"/>
  <c r="R212" i="23"/>
  <c r="Q213" i="23"/>
  <c r="R213" i="23"/>
  <c r="Q214" i="23"/>
  <c r="R214" i="23"/>
  <c r="Q215" i="23"/>
  <c r="R215" i="23"/>
  <c r="Q216" i="23"/>
  <c r="R216" i="23"/>
  <c r="Q217" i="23"/>
  <c r="R217" i="23"/>
  <c r="Q218" i="23"/>
  <c r="R218" i="23"/>
  <c r="Q219" i="23"/>
  <c r="R219" i="23"/>
  <c r="Q220" i="23"/>
  <c r="R220" i="23"/>
  <c r="Q221" i="23"/>
  <c r="R221" i="23"/>
  <c r="Q222" i="23"/>
  <c r="R222" i="23"/>
  <c r="Q223" i="23"/>
  <c r="R223" i="23"/>
  <c r="Q224" i="23"/>
  <c r="R224" i="23"/>
  <c r="Q225" i="23"/>
  <c r="R225" i="23"/>
  <c r="Q226" i="23"/>
  <c r="R226" i="23"/>
  <c r="Q227" i="23"/>
  <c r="R227" i="23"/>
  <c r="Q228" i="23"/>
  <c r="R228" i="23"/>
  <c r="Q229" i="23"/>
  <c r="R229" i="23"/>
  <c r="Q230" i="23"/>
  <c r="R230" i="23"/>
  <c r="Q231" i="23"/>
  <c r="R231" i="23"/>
  <c r="Q232" i="23"/>
  <c r="R232" i="23"/>
  <c r="Q233" i="23"/>
  <c r="R233" i="23"/>
  <c r="Q234" i="23"/>
  <c r="R234" i="23"/>
  <c r="Q235" i="23"/>
  <c r="R235" i="23"/>
  <c r="Q236" i="23"/>
  <c r="R236" i="23"/>
  <c r="Q237" i="23"/>
  <c r="R237" i="23"/>
  <c r="Q238" i="23"/>
  <c r="R238" i="23"/>
  <c r="Q239" i="23"/>
  <c r="R239" i="23"/>
  <c r="Q240" i="23"/>
  <c r="R240" i="23"/>
  <c r="Q241" i="23"/>
  <c r="R241" i="23"/>
  <c r="Q242" i="23"/>
  <c r="R242" i="23"/>
  <c r="Q243" i="23"/>
  <c r="R243" i="23"/>
  <c r="Q244" i="23"/>
  <c r="R244" i="23"/>
  <c r="Q245" i="23"/>
  <c r="R245" i="23"/>
  <c r="Q246" i="23"/>
  <c r="R246" i="23"/>
  <c r="Q247" i="23"/>
  <c r="R247" i="23"/>
  <c r="Q248" i="23"/>
  <c r="R248" i="23"/>
  <c r="Q249" i="23"/>
  <c r="R249" i="23"/>
  <c r="Q250" i="23"/>
  <c r="R250" i="23"/>
  <c r="Q251" i="23"/>
  <c r="R251" i="23"/>
  <c r="Q252" i="23"/>
  <c r="R252" i="23"/>
  <c r="Q253" i="23"/>
  <c r="R253" i="23"/>
  <c r="Q254" i="23"/>
  <c r="R254" i="23"/>
  <c r="Q255" i="23"/>
  <c r="R255" i="23"/>
  <c r="Q256" i="23"/>
  <c r="R256" i="23"/>
  <c r="Q257" i="23"/>
  <c r="R257" i="23"/>
  <c r="Q258" i="23"/>
  <c r="R258" i="23"/>
  <c r="Q259" i="23"/>
  <c r="R259" i="23"/>
  <c r="Q260" i="23"/>
  <c r="R260" i="23"/>
  <c r="Q261" i="23"/>
  <c r="R261" i="23"/>
  <c r="Q262" i="23"/>
  <c r="R262" i="23"/>
  <c r="Q263" i="23"/>
  <c r="R263" i="23"/>
  <c r="Q264" i="23"/>
  <c r="R264" i="23"/>
  <c r="Q265" i="23"/>
  <c r="R265" i="23"/>
  <c r="Q266" i="23"/>
  <c r="R266" i="23"/>
  <c r="Q267" i="23"/>
  <c r="R267" i="23"/>
  <c r="Q268" i="23"/>
  <c r="R268" i="23"/>
  <c r="Q269" i="23"/>
  <c r="R269" i="23"/>
  <c r="Q270" i="23"/>
  <c r="R270" i="23"/>
  <c r="Q271" i="23"/>
  <c r="R271" i="23"/>
  <c r="Q272" i="23"/>
  <c r="R272" i="23"/>
  <c r="Q273" i="23"/>
  <c r="R273" i="23"/>
  <c r="Q274" i="23"/>
  <c r="R274" i="23"/>
  <c r="Q275" i="23"/>
  <c r="R275" i="23"/>
  <c r="Q276" i="23"/>
  <c r="R276" i="23"/>
  <c r="Q277" i="23"/>
  <c r="R277" i="23"/>
  <c r="Q278" i="23"/>
  <c r="R278" i="23"/>
  <c r="Q279" i="23"/>
  <c r="R279" i="23"/>
  <c r="Q280" i="23"/>
  <c r="R280" i="23"/>
  <c r="Q281" i="23"/>
  <c r="R281" i="23"/>
  <c r="Q282" i="23"/>
  <c r="R282" i="23"/>
  <c r="Q283" i="23"/>
  <c r="R283" i="23"/>
  <c r="Q284" i="23"/>
  <c r="R284" i="23"/>
  <c r="Q285" i="23"/>
  <c r="R285" i="23"/>
  <c r="Q286" i="23"/>
  <c r="R286" i="23"/>
  <c r="Q287" i="23"/>
  <c r="R287" i="23"/>
  <c r="Q288" i="23"/>
  <c r="R288" i="23"/>
  <c r="Q289" i="23"/>
  <c r="R289" i="23"/>
  <c r="Q290" i="23"/>
  <c r="R290" i="23"/>
  <c r="Q291" i="23"/>
  <c r="R291" i="23"/>
  <c r="Q292" i="23"/>
  <c r="R292" i="23"/>
  <c r="Q293" i="23"/>
  <c r="R293" i="23"/>
  <c r="Q294" i="23"/>
  <c r="R294" i="23"/>
  <c r="Q295" i="23"/>
  <c r="R295" i="23"/>
  <c r="Q296" i="23"/>
  <c r="R296" i="23"/>
  <c r="Q297" i="23"/>
  <c r="R297" i="23"/>
  <c r="Q298" i="23"/>
  <c r="R298" i="23"/>
  <c r="Q299" i="23"/>
  <c r="R299" i="23"/>
  <c r="Q300" i="23"/>
  <c r="R300" i="23"/>
  <c r="Q301" i="23"/>
  <c r="R301" i="23"/>
  <c r="Q302" i="23"/>
  <c r="R302" i="23"/>
  <c r="Q303" i="23"/>
  <c r="R303" i="23"/>
  <c r="Q304" i="23"/>
  <c r="R304" i="23"/>
  <c r="Q305" i="23"/>
  <c r="R305" i="23"/>
  <c r="Q306" i="23"/>
  <c r="R306" i="23"/>
  <c r="Q307" i="23"/>
  <c r="R307" i="23"/>
  <c r="Q308" i="23"/>
  <c r="R308" i="23"/>
  <c r="Q309" i="23"/>
  <c r="R309" i="23"/>
  <c r="Q310" i="23"/>
  <c r="R310" i="23"/>
  <c r="Q311" i="23"/>
  <c r="R311" i="23"/>
  <c r="Q312" i="23"/>
  <c r="R312" i="23"/>
  <c r="Q313" i="23"/>
  <c r="R313" i="23"/>
  <c r="Q314" i="23"/>
  <c r="R314" i="23"/>
  <c r="Q315" i="23"/>
  <c r="R315" i="23"/>
  <c r="Q316" i="23"/>
  <c r="R316" i="23"/>
  <c r="Q317" i="23"/>
  <c r="R317" i="23"/>
  <c r="Q318" i="23"/>
  <c r="R318" i="23"/>
  <c r="Q319" i="23"/>
  <c r="R319" i="23"/>
  <c r="Q320" i="23"/>
  <c r="R320" i="23"/>
  <c r="Q321" i="23"/>
  <c r="R321" i="23"/>
  <c r="Q322" i="23"/>
  <c r="R322" i="23"/>
  <c r="Q323" i="23"/>
  <c r="R323" i="23"/>
  <c r="Q324" i="23"/>
  <c r="R324" i="23"/>
  <c r="Q325" i="23"/>
  <c r="R325" i="23"/>
  <c r="Q326" i="23"/>
  <c r="R326" i="23"/>
  <c r="Q327" i="23"/>
  <c r="R327" i="23"/>
  <c r="Q328" i="23"/>
  <c r="R328" i="23"/>
  <c r="Q329" i="23"/>
  <c r="R329" i="23"/>
  <c r="Q330" i="23"/>
  <c r="R330" i="23"/>
  <c r="Q331" i="23"/>
  <c r="R331" i="23"/>
  <c r="Q332" i="23"/>
  <c r="R332" i="23"/>
  <c r="Q333" i="23"/>
  <c r="R333" i="23"/>
  <c r="Q334" i="23"/>
  <c r="R334" i="23"/>
  <c r="Q335" i="23"/>
  <c r="R335" i="23"/>
  <c r="Q336" i="23"/>
  <c r="R336" i="23"/>
  <c r="Q337" i="23"/>
  <c r="R337" i="23"/>
  <c r="Q338" i="23"/>
  <c r="R338" i="23"/>
  <c r="Q339" i="23"/>
  <c r="R339" i="23"/>
  <c r="Q340" i="23"/>
  <c r="R340" i="23"/>
  <c r="Q341" i="23"/>
  <c r="R341" i="23"/>
  <c r="Q342" i="23"/>
  <c r="R342" i="23"/>
  <c r="Q343" i="23"/>
  <c r="R343" i="23"/>
  <c r="Q344" i="23"/>
  <c r="R344" i="23"/>
  <c r="Q345" i="23"/>
  <c r="R345" i="23"/>
  <c r="Q346" i="23"/>
  <c r="R346" i="23"/>
  <c r="Q347" i="23"/>
  <c r="R347" i="23"/>
  <c r="Q348" i="23"/>
  <c r="R348" i="23"/>
  <c r="Q349" i="23"/>
  <c r="R349" i="23"/>
  <c r="Q350" i="23"/>
  <c r="R350" i="23"/>
  <c r="Q351" i="23"/>
  <c r="R351" i="23"/>
  <c r="Q352" i="23"/>
  <c r="R352" i="23"/>
  <c r="Q353" i="23"/>
  <c r="R353" i="23"/>
  <c r="Q354" i="23"/>
  <c r="R354" i="23"/>
  <c r="Q355" i="23"/>
  <c r="R355" i="23"/>
  <c r="Q356" i="23"/>
  <c r="R356" i="23"/>
  <c r="Q357" i="23"/>
  <c r="R357" i="23"/>
  <c r="Q358" i="23"/>
  <c r="R358" i="23"/>
  <c r="Q359" i="23"/>
  <c r="R359" i="23"/>
  <c r="Q360" i="23"/>
  <c r="R360" i="23"/>
  <c r="Q361" i="23"/>
  <c r="R361" i="23"/>
  <c r="Q362" i="23"/>
  <c r="R362" i="23"/>
  <c r="Q363" i="23"/>
  <c r="R363" i="23"/>
  <c r="Q364" i="23"/>
  <c r="R364" i="23"/>
  <c r="Q365" i="23"/>
  <c r="R365" i="23"/>
  <c r="Q366" i="23"/>
  <c r="R366" i="23"/>
  <c r="Q367" i="23"/>
  <c r="R367" i="23"/>
  <c r="Q368" i="23"/>
  <c r="R368" i="23"/>
  <c r="Q369" i="23"/>
  <c r="R369" i="23"/>
  <c r="Q370" i="23"/>
  <c r="R370" i="23"/>
  <c r="Q371" i="23"/>
  <c r="R371" i="23"/>
  <c r="Q372" i="23"/>
  <c r="R372" i="23"/>
  <c r="Q373" i="23"/>
  <c r="R373" i="23"/>
  <c r="Q374" i="23"/>
  <c r="R374" i="23"/>
  <c r="Q375" i="23"/>
  <c r="R375" i="23"/>
  <c r="Q376" i="23"/>
  <c r="R376" i="23"/>
  <c r="Q377" i="23"/>
  <c r="R377" i="23"/>
  <c r="Q378" i="23"/>
  <c r="R378" i="23"/>
  <c r="Q379" i="23"/>
  <c r="R379" i="23"/>
  <c r="Q380" i="23"/>
  <c r="R380" i="23"/>
  <c r="Q381" i="23"/>
  <c r="R381" i="23"/>
  <c r="Q382" i="23"/>
  <c r="R382" i="23"/>
  <c r="Q383" i="23"/>
  <c r="R383" i="23"/>
  <c r="Q384" i="23"/>
  <c r="R384" i="23"/>
  <c r="Q385" i="23"/>
  <c r="R385" i="23"/>
  <c r="Q386" i="23"/>
  <c r="R386" i="23"/>
  <c r="Q387" i="23"/>
  <c r="R387" i="23"/>
  <c r="Q388" i="23"/>
  <c r="R388" i="23"/>
  <c r="Q389" i="23"/>
  <c r="R389" i="23"/>
  <c r="Q390" i="23"/>
  <c r="R390" i="23"/>
  <c r="Q391" i="23"/>
  <c r="R391" i="23"/>
  <c r="Q392" i="23"/>
  <c r="R392" i="23"/>
  <c r="Q393" i="23"/>
  <c r="R393" i="23"/>
  <c r="Q394" i="23"/>
  <c r="R394" i="23"/>
  <c r="Q395" i="23"/>
  <c r="R395" i="23"/>
  <c r="Q396" i="23"/>
  <c r="R396" i="23"/>
  <c r="Q397" i="23"/>
  <c r="R397" i="23"/>
  <c r="Q398" i="23"/>
  <c r="R398" i="23"/>
  <c r="Q399" i="23"/>
  <c r="R399" i="23"/>
  <c r="Q400" i="23"/>
  <c r="R400" i="23"/>
  <c r="Q401" i="23"/>
  <c r="R401" i="23"/>
  <c r="Q402" i="23"/>
  <c r="R402" i="23"/>
  <c r="Q403" i="23"/>
  <c r="R403" i="23"/>
  <c r="Q404" i="23"/>
  <c r="R404" i="23"/>
  <c r="Q405" i="23"/>
  <c r="R405" i="23"/>
  <c r="Q406" i="23"/>
  <c r="R406" i="23"/>
  <c r="Q407" i="23"/>
  <c r="R407" i="23"/>
  <c r="Q408" i="23"/>
  <c r="R408" i="23"/>
  <c r="Q409" i="23"/>
  <c r="R409" i="23"/>
  <c r="Q410" i="23"/>
  <c r="R410" i="23"/>
  <c r="Q411" i="23"/>
  <c r="R411" i="23"/>
  <c r="Q412" i="23"/>
  <c r="R412" i="23"/>
  <c r="Q413" i="23"/>
  <c r="R413" i="23"/>
  <c r="Q414" i="23"/>
  <c r="R414" i="23"/>
  <c r="Q415" i="23"/>
  <c r="R415" i="23"/>
  <c r="Q416" i="23"/>
  <c r="R416" i="23"/>
  <c r="Q417" i="23"/>
  <c r="R417" i="23"/>
  <c r="Q418" i="23"/>
  <c r="R418" i="23"/>
  <c r="Q419" i="23"/>
  <c r="R419" i="23"/>
  <c r="Q420" i="23"/>
  <c r="R420" i="23"/>
  <c r="Q421" i="23"/>
  <c r="R421" i="23"/>
  <c r="Q422" i="23"/>
  <c r="R422" i="23"/>
  <c r="Q423" i="23"/>
  <c r="R423" i="23"/>
  <c r="Q424" i="23"/>
  <c r="R424" i="23"/>
  <c r="Q425" i="23"/>
  <c r="R425" i="23"/>
  <c r="Q426" i="23"/>
  <c r="R426" i="23"/>
  <c r="Q427" i="23"/>
  <c r="R427" i="23"/>
  <c r="Q428" i="23"/>
  <c r="R428" i="23"/>
  <c r="Q429" i="23"/>
  <c r="R429" i="23"/>
  <c r="Q430" i="23"/>
  <c r="R430" i="23"/>
  <c r="Q431" i="23"/>
  <c r="R431" i="23"/>
  <c r="Q432" i="23"/>
  <c r="R432" i="23"/>
  <c r="Q433" i="23"/>
  <c r="R433" i="23"/>
  <c r="Q434" i="23"/>
  <c r="R434" i="23"/>
  <c r="Q435" i="23"/>
  <c r="R435" i="23"/>
  <c r="Q436" i="23"/>
  <c r="R436" i="23"/>
  <c r="Q437" i="23"/>
  <c r="R437" i="23"/>
  <c r="Q438" i="23"/>
  <c r="R438" i="23"/>
  <c r="Q439" i="23"/>
  <c r="R439" i="23"/>
  <c r="Q440" i="23"/>
  <c r="R440" i="23"/>
  <c r="Q441" i="23"/>
  <c r="R441" i="23"/>
  <c r="Q442" i="23"/>
  <c r="R442" i="23"/>
  <c r="Q443" i="23"/>
  <c r="R443" i="23"/>
  <c r="Q444" i="23"/>
  <c r="R444" i="23"/>
  <c r="Q445" i="23"/>
  <c r="R445" i="23"/>
  <c r="Q446" i="23"/>
  <c r="R446" i="23"/>
  <c r="Q447" i="23"/>
  <c r="R447" i="23"/>
  <c r="Q448" i="23"/>
  <c r="R448" i="23"/>
  <c r="Q449" i="23"/>
  <c r="R449" i="23"/>
  <c r="Q450" i="23"/>
  <c r="R450" i="23"/>
  <c r="Q451" i="23"/>
  <c r="R451" i="23"/>
  <c r="Q452" i="23"/>
  <c r="R452" i="23"/>
  <c r="Q453" i="23"/>
  <c r="R453" i="23"/>
  <c r="Q454" i="23"/>
  <c r="R454" i="23"/>
  <c r="Q455" i="23"/>
  <c r="R455" i="23"/>
  <c r="Q456" i="23"/>
  <c r="R456" i="23"/>
  <c r="Q457" i="23"/>
  <c r="R457" i="23"/>
  <c r="Q458" i="23"/>
  <c r="R458" i="23"/>
  <c r="Q459" i="23"/>
  <c r="R459" i="23"/>
  <c r="Q460" i="23"/>
  <c r="R460" i="23"/>
  <c r="Q461" i="23"/>
  <c r="R461" i="23"/>
  <c r="Q462" i="23"/>
  <c r="R462" i="23"/>
  <c r="Q463" i="23"/>
  <c r="R463" i="23"/>
  <c r="Q464" i="23"/>
  <c r="R464" i="23"/>
  <c r="Q465" i="23"/>
  <c r="R465" i="23"/>
  <c r="Q466" i="23"/>
  <c r="R466" i="23"/>
  <c r="Q467" i="23"/>
  <c r="R467" i="23"/>
  <c r="Q468" i="23"/>
  <c r="R468" i="23"/>
  <c r="Q469" i="23"/>
  <c r="R469" i="23"/>
  <c r="Q470" i="23"/>
  <c r="R470" i="23"/>
  <c r="Q471" i="23"/>
  <c r="R471" i="23"/>
  <c r="Q472" i="23"/>
  <c r="R472" i="23"/>
  <c r="Q473" i="23"/>
  <c r="R473" i="23"/>
  <c r="Q474" i="23"/>
  <c r="R474" i="23"/>
  <c r="Q475" i="23"/>
  <c r="R475" i="23"/>
  <c r="Q476" i="23"/>
  <c r="R476" i="23"/>
  <c r="Q477" i="23"/>
  <c r="R477" i="23"/>
  <c r="Q478" i="23"/>
  <c r="R478" i="23"/>
  <c r="Q479" i="23"/>
  <c r="R479" i="23"/>
  <c r="Q480" i="23"/>
  <c r="R480" i="23"/>
  <c r="Q481" i="23"/>
  <c r="R481" i="23"/>
  <c r="Q482" i="23"/>
  <c r="R482" i="23"/>
  <c r="Q483" i="23"/>
  <c r="R483" i="23"/>
  <c r="Q484" i="23"/>
  <c r="R484" i="23"/>
  <c r="Q485" i="23"/>
  <c r="R485" i="23"/>
  <c r="Q486" i="23"/>
  <c r="R486" i="23"/>
  <c r="Q487" i="23"/>
  <c r="R487" i="23"/>
  <c r="Q488" i="23"/>
  <c r="R488" i="23"/>
  <c r="Q489" i="23"/>
  <c r="R489" i="23"/>
  <c r="Q490" i="23"/>
  <c r="R490" i="23"/>
  <c r="Q491" i="23"/>
  <c r="R491" i="23"/>
  <c r="Q492" i="23"/>
  <c r="R492" i="23"/>
  <c r="Q493" i="23"/>
  <c r="R493" i="23"/>
  <c r="Q494" i="23"/>
  <c r="R494" i="23"/>
  <c r="Q495" i="23"/>
  <c r="R495" i="23"/>
  <c r="Q496" i="23"/>
  <c r="R496" i="23"/>
  <c r="Q497" i="23"/>
  <c r="R497" i="23"/>
  <c r="Q498" i="23"/>
  <c r="R498" i="23"/>
  <c r="Q499" i="23"/>
  <c r="R499" i="23"/>
  <c r="Q500" i="23"/>
  <c r="R500" i="23"/>
  <c r="Q501" i="23"/>
  <c r="R501" i="23"/>
  <c r="Q502" i="23"/>
  <c r="R502" i="23"/>
  <c r="Q503" i="23"/>
  <c r="R503" i="23"/>
  <c r="Q504" i="23"/>
  <c r="R504" i="23"/>
  <c r="Q505" i="23"/>
  <c r="R505" i="23"/>
  <c r="Q506" i="23"/>
  <c r="R506" i="23"/>
  <c r="Q507" i="23"/>
  <c r="R507" i="23"/>
  <c r="Q508" i="23"/>
  <c r="R508" i="23"/>
  <c r="Q509" i="23"/>
  <c r="R509" i="23"/>
  <c r="Q510" i="23"/>
  <c r="R510" i="23"/>
  <c r="Q511" i="23"/>
  <c r="R511" i="23"/>
  <c r="Q512" i="23"/>
  <c r="R512" i="23"/>
  <c r="Q513" i="23"/>
  <c r="R513" i="23"/>
  <c r="Q514" i="23"/>
  <c r="R514" i="23"/>
  <c r="Q515" i="23"/>
  <c r="R515" i="23"/>
  <c r="Q516" i="23"/>
  <c r="R516" i="23"/>
  <c r="Q517" i="23"/>
  <c r="R517" i="23"/>
  <c r="Q518" i="23"/>
  <c r="R518" i="23"/>
  <c r="Q519" i="23"/>
  <c r="R519" i="23"/>
  <c r="Q520" i="23"/>
  <c r="R520" i="23"/>
  <c r="Q521" i="23"/>
  <c r="R521" i="23"/>
  <c r="Q522" i="23"/>
  <c r="R522" i="23"/>
  <c r="Q523" i="23"/>
  <c r="R523" i="23"/>
  <c r="Q524" i="23"/>
  <c r="R524" i="23"/>
  <c r="Q525" i="23"/>
  <c r="R525" i="23"/>
  <c r="Q526" i="23"/>
  <c r="R526" i="23"/>
  <c r="Q527" i="23"/>
  <c r="R527" i="23"/>
  <c r="Q528" i="23"/>
  <c r="R528" i="23"/>
  <c r="Q529" i="23"/>
  <c r="R529" i="23"/>
  <c r="Q530" i="23"/>
  <c r="R530" i="23"/>
  <c r="Q531" i="23"/>
  <c r="R531" i="23"/>
  <c r="Q532" i="23"/>
  <c r="R532" i="23"/>
  <c r="Q533" i="23"/>
  <c r="R533" i="23"/>
  <c r="Q534" i="23"/>
  <c r="R534" i="23"/>
  <c r="Q535" i="23"/>
  <c r="R535" i="23"/>
  <c r="Q536" i="23"/>
  <c r="R536" i="23"/>
  <c r="Q537" i="23"/>
  <c r="R537" i="23"/>
  <c r="Q538" i="23"/>
  <c r="R538" i="23"/>
  <c r="Q539" i="23"/>
  <c r="R539" i="23"/>
  <c r="Q540" i="23"/>
  <c r="R540" i="23"/>
  <c r="Q541" i="23"/>
  <c r="R541" i="23"/>
  <c r="Q542" i="23"/>
  <c r="R542" i="23"/>
  <c r="Q543" i="23"/>
  <c r="R543" i="23"/>
  <c r="Q544" i="23"/>
  <c r="R544" i="23"/>
  <c r="Q545" i="23"/>
  <c r="R545" i="23"/>
  <c r="Q546" i="23"/>
  <c r="R546" i="23"/>
  <c r="Q547" i="23"/>
  <c r="R547" i="23"/>
  <c r="Q548" i="23"/>
  <c r="R548" i="23"/>
  <c r="Q549" i="23"/>
  <c r="R549" i="23"/>
  <c r="Q550" i="23"/>
  <c r="R550" i="23"/>
  <c r="Q551" i="23"/>
  <c r="R551" i="23"/>
  <c r="Q552" i="23"/>
  <c r="R552" i="23"/>
  <c r="Q553" i="23"/>
  <c r="R553" i="23"/>
  <c r="Q554" i="23"/>
  <c r="R554" i="23"/>
  <c r="Q555" i="23"/>
  <c r="R555" i="23"/>
  <c r="Q556" i="23"/>
  <c r="R556" i="23"/>
  <c r="Q557" i="23"/>
  <c r="R557" i="23"/>
  <c r="Q558" i="23"/>
  <c r="R558" i="23"/>
  <c r="Q559" i="23"/>
  <c r="R559" i="23"/>
  <c r="Q560" i="23"/>
  <c r="R560" i="23"/>
  <c r="Q561" i="23"/>
  <c r="R561" i="23"/>
  <c r="Q562" i="23"/>
  <c r="R562" i="23"/>
  <c r="Q563" i="23"/>
  <c r="R563" i="23"/>
  <c r="Q564" i="23"/>
  <c r="R564" i="23"/>
  <c r="Q565" i="23"/>
  <c r="R565" i="23"/>
  <c r="Q566" i="23"/>
  <c r="R566" i="23"/>
  <c r="Q567" i="23"/>
  <c r="R567" i="23"/>
  <c r="Q568" i="23"/>
  <c r="R568" i="23"/>
  <c r="Q569" i="23"/>
  <c r="R569" i="23"/>
  <c r="Q570" i="23"/>
  <c r="R570" i="23"/>
  <c r="Q571" i="23"/>
  <c r="R571" i="23"/>
  <c r="Q572" i="23"/>
  <c r="R572" i="23"/>
  <c r="Q573" i="23"/>
  <c r="R573" i="23"/>
  <c r="Q574" i="23"/>
  <c r="R574" i="23"/>
  <c r="Q575" i="23"/>
  <c r="R575" i="23"/>
  <c r="Q576" i="23"/>
  <c r="R576" i="23"/>
  <c r="Q577" i="23"/>
  <c r="R577" i="23"/>
  <c r="Q578" i="23"/>
  <c r="R578" i="23"/>
  <c r="Q579" i="23"/>
  <c r="R579" i="23"/>
  <c r="Q580" i="23"/>
  <c r="R580" i="23"/>
  <c r="Q581" i="23"/>
  <c r="R581" i="23"/>
  <c r="Q582" i="23"/>
  <c r="R582" i="23"/>
  <c r="Q583" i="23"/>
  <c r="R583" i="23"/>
  <c r="Q584" i="23"/>
  <c r="R584" i="23"/>
  <c r="Q585" i="23"/>
  <c r="R585" i="23"/>
  <c r="Q586" i="23"/>
  <c r="R586" i="23"/>
  <c r="Q587" i="23"/>
  <c r="R587" i="23"/>
  <c r="Q588" i="23"/>
  <c r="R588" i="23"/>
  <c r="Q589" i="23"/>
  <c r="R589" i="23"/>
  <c r="Q590" i="23"/>
  <c r="R590" i="23"/>
  <c r="Q591" i="23"/>
  <c r="R591" i="23"/>
  <c r="Q592" i="23"/>
  <c r="R592" i="23"/>
  <c r="Q593" i="23"/>
  <c r="R593" i="23"/>
  <c r="Q594" i="23"/>
  <c r="R594" i="23"/>
  <c r="Q595" i="23"/>
  <c r="R595" i="23"/>
  <c r="Q596" i="23"/>
  <c r="R596" i="23"/>
  <c r="Q597" i="23"/>
  <c r="R597" i="23"/>
  <c r="Q598" i="23"/>
  <c r="R598" i="23"/>
  <c r="Q599" i="23"/>
  <c r="R599" i="23"/>
  <c r="Q600" i="23"/>
  <c r="R600" i="23"/>
  <c r="Q601" i="23"/>
  <c r="R601" i="23"/>
  <c r="Q602" i="23"/>
  <c r="R602" i="23"/>
  <c r="Q603" i="23"/>
  <c r="R603" i="23"/>
  <c r="Q604" i="23"/>
  <c r="R604" i="23"/>
  <c r="Q605" i="23"/>
  <c r="R605" i="23"/>
  <c r="Q606" i="23"/>
  <c r="R606" i="23"/>
  <c r="Q607" i="23"/>
  <c r="R607" i="23"/>
  <c r="Q608" i="23"/>
  <c r="R608" i="23"/>
  <c r="Q609" i="23"/>
  <c r="R609" i="23"/>
  <c r="Q610" i="23"/>
  <c r="R610" i="23"/>
  <c r="Q611" i="23"/>
  <c r="R611" i="23"/>
  <c r="Q612" i="23"/>
  <c r="R612" i="23"/>
  <c r="Q613" i="23"/>
  <c r="R613" i="23"/>
  <c r="Q614" i="23"/>
  <c r="R614" i="23"/>
  <c r="Q615" i="23"/>
  <c r="R615" i="23"/>
  <c r="Q616" i="23"/>
  <c r="R616" i="23"/>
  <c r="Q617" i="23"/>
  <c r="R617" i="23"/>
  <c r="Q618" i="23"/>
  <c r="R618" i="23"/>
  <c r="Q619" i="23"/>
  <c r="R619" i="23"/>
  <c r="Q620" i="23"/>
  <c r="R620" i="23"/>
  <c r="Q621" i="23"/>
  <c r="R621" i="23"/>
  <c r="Q622" i="23"/>
  <c r="R622" i="23"/>
  <c r="Q623" i="23"/>
  <c r="R623" i="23"/>
  <c r="Q624" i="23"/>
  <c r="R624" i="23"/>
  <c r="Q625" i="23"/>
  <c r="R625" i="23"/>
  <c r="Q626" i="23"/>
  <c r="R626" i="23"/>
  <c r="Q627" i="23"/>
  <c r="R627" i="23"/>
  <c r="Q628" i="23"/>
  <c r="R628" i="23"/>
  <c r="Q629" i="23"/>
  <c r="R629" i="23"/>
  <c r="Q630" i="23"/>
  <c r="R630" i="23"/>
  <c r="Q631" i="23"/>
  <c r="R631" i="23"/>
  <c r="Q632" i="23"/>
  <c r="R632" i="23"/>
  <c r="Q633" i="23"/>
  <c r="R633" i="23"/>
  <c r="Q634" i="23"/>
  <c r="R634" i="23"/>
  <c r="Q635" i="23"/>
  <c r="R635" i="23"/>
  <c r="Q636" i="23"/>
  <c r="R636" i="23"/>
  <c r="Q637" i="23"/>
  <c r="R637" i="23"/>
  <c r="Q638" i="23"/>
  <c r="R638" i="23"/>
  <c r="Q639" i="23"/>
  <c r="R639" i="23"/>
  <c r="Q640" i="23"/>
  <c r="R640" i="23"/>
  <c r="Q641" i="23"/>
  <c r="R641" i="23"/>
  <c r="Q642" i="23"/>
  <c r="R642" i="23"/>
  <c r="Q643" i="23"/>
  <c r="R643" i="23"/>
  <c r="Q644" i="23"/>
  <c r="R644" i="23"/>
  <c r="Q645" i="23"/>
  <c r="R645" i="23"/>
  <c r="Q646" i="23"/>
  <c r="R646" i="23"/>
  <c r="Q647" i="23"/>
  <c r="R647" i="23"/>
  <c r="Q648" i="23"/>
  <c r="R648" i="23"/>
  <c r="Q649" i="23"/>
  <c r="R649" i="23"/>
  <c r="Q650" i="23"/>
  <c r="R650" i="23"/>
  <c r="Q651" i="23"/>
  <c r="R651" i="23"/>
  <c r="Q652" i="23"/>
  <c r="R652" i="23"/>
  <c r="Q653" i="23"/>
  <c r="R653" i="23"/>
  <c r="Q654" i="23"/>
  <c r="R654" i="23"/>
  <c r="Q655" i="23"/>
  <c r="R655" i="23"/>
  <c r="Q656" i="23"/>
  <c r="R656" i="23"/>
  <c r="Q657" i="23"/>
  <c r="R657" i="23"/>
  <c r="Q658" i="23"/>
  <c r="R658" i="23"/>
  <c r="Q659" i="23"/>
  <c r="R659" i="23"/>
  <c r="Q660" i="23"/>
  <c r="R660" i="23"/>
  <c r="Q661" i="23"/>
  <c r="R661" i="23"/>
  <c r="Q662" i="23"/>
  <c r="R662" i="23"/>
  <c r="Q663" i="23"/>
  <c r="R663" i="23"/>
  <c r="Q664" i="23"/>
  <c r="R664" i="23"/>
  <c r="Q665" i="23"/>
  <c r="R665" i="23"/>
  <c r="Q666" i="23"/>
  <c r="R666" i="23"/>
  <c r="Q667" i="23"/>
  <c r="R667" i="23"/>
  <c r="Q668" i="23"/>
  <c r="R668" i="23"/>
  <c r="Q669" i="23"/>
  <c r="R669" i="23"/>
  <c r="Q670" i="23"/>
  <c r="R670" i="23"/>
  <c r="Q671" i="23"/>
  <c r="R671" i="23"/>
  <c r="Q672" i="23"/>
  <c r="R672" i="23"/>
  <c r="Q673" i="23"/>
  <c r="R673" i="23"/>
  <c r="Q674" i="23"/>
  <c r="R674" i="23"/>
  <c r="Q675" i="23"/>
  <c r="R675" i="23"/>
  <c r="Q676" i="23"/>
  <c r="R676" i="23"/>
  <c r="Q677" i="23"/>
  <c r="R677" i="23"/>
  <c r="Q678" i="23"/>
  <c r="R678" i="23"/>
  <c r="Q679" i="23"/>
  <c r="R679" i="23"/>
  <c r="Q680" i="23"/>
  <c r="R680" i="23"/>
  <c r="Q681" i="23"/>
  <c r="R681" i="23"/>
  <c r="Q682" i="23"/>
  <c r="R682" i="23"/>
  <c r="Q683" i="23"/>
  <c r="R683" i="23"/>
  <c r="Q684" i="23"/>
  <c r="R684" i="23"/>
  <c r="Q685" i="23"/>
  <c r="R685" i="23"/>
  <c r="Q686" i="23"/>
  <c r="R686" i="23"/>
  <c r="Q687" i="23"/>
  <c r="R687" i="23"/>
  <c r="Q688" i="23"/>
  <c r="R688" i="23"/>
  <c r="Q689" i="23"/>
  <c r="R689" i="23"/>
  <c r="Q690" i="23"/>
  <c r="R690" i="23"/>
  <c r="Q691" i="23"/>
  <c r="R691" i="23"/>
  <c r="Q692" i="23"/>
  <c r="R692" i="23"/>
  <c r="Q693" i="23"/>
  <c r="R693" i="23"/>
  <c r="Q694" i="23"/>
  <c r="R694" i="23"/>
  <c r="Q695" i="23"/>
  <c r="R695" i="23"/>
  <c r="Q696" i="23"/>
  <c r="R696" i="23"/>
  <c r="Q697" i="23"/>
  <c r="R697" i="23"/>
  <c r="Q698" i="23"/>
  <c r="R698" i="23"/>
  <c r="Q699" i="23"/>
  <c r="R699" i="23"/>
  <c r="Q700" i="23"/>
  <c r="R700" i="23"/>
  <c r="Q701" i="23"/>
  <c r="R701" i="23"/>
  <c r="Q702" i="23"/>
  <c r="R702" i="23"/>
  <c r="Q703" i="23"/>
  <c r="R703" i="23"/>
  <c r="Q704" i="23"/>
  <c r="R704" i="23"/>
  <c r="Q705" i="23"/>
  <c r="R705" i="23"/>
  <c r="Q706" i="23"/>
  <c r="R706" i="23"/>
  <c r="Q707" i="23"/>
  <c r="R707" i="23"/>
  <c r="Q708" i="23"/>
  <c r="R708" i="23"/>
  <c r="Q709" i="23"/>
  <c r="R709" i="23"/>
  <c r="Q710" i="23"/>
  <c r="R710" i="23"/>
  <c r="Q711" i="23"/>
  <c r="R711" i="23"/>
  <c r="Q712" i="23"/>
  <c r="R712" i="23"/>
  <c r="Q713" i="23"/>
  <c r="R713" i="23"/>
  <c r="Q714" i="23"/>
  <c r="R714" i="23"/>
  <c r="Q715" i="23"/>
  <c r="R715" i="23"/>
  <c r="Q716" i="23"/>
  <c r="R716" i="23"/>
  <c r="Q717" i="23"/>
  <c r="R717" i="23"/>
  <c r="Q718" i="23"/>
  <c r="R718" i="23"/>
  <c r="Q719" i="23"/>
  <c r="R719" i="23"/>
  <c r="Q720" i="23"/>
  <c r="R720" i="23"/>
  <c r="Q721" i="23"/>
  <c r="R721" i="23"/>
  <c r="Q722" i="23"/>
  <c r="R722" i="23"/>
  <c r="Q723" i="23"/>
  <c r="R723" i="23"/>
  <c r="Q724" i="23"/>
  <c r="R724" i="23"/>
  <c r="Q725" i="23"/>
  <c r="R725" i="23"/>
  <c r="Q726" i="23"/>
  <c r="R726" i="23"/>
  <c r="Q727" i="23"/>
  <c r="R727" i="23"/>
  <c r="Q728" i="23"/>
  <c r="R728" i="23"/>
  <c r="Q729" i="23"/>
  <c r="R729" i="23"/>
  <c r="Q730" i="23"/>
  <c r="R730" i="23"/>
  <c r="Q731" i="23"/>
  <c r="R731" i="23"/>
  <c r="Q732" i="23"/>
  <c r="R732" i="23"/>
  <c r="Q733" i="23"/>
  <c r="R733" i="23"/>
  <c r="Q734" i="23"/>
  <c r="R734" i="23"/>
  <c r="Q735" i="23"/>
  <c r="R735" i="23"/>
  <c r="Q736" i="23"/>
  <c r="R736" i="23"/>
  <c r="Q737" i="23"/>
  <c r="R737" i="23"/>
  <c r="Q738" i="23"/>
  <c r="R738" i="23"/>
  <c r="Q739" i="23"/>
  <c r="R739" i="23"/>
  <c r="Q740" i="23"/>
  <c r="R740" i="23"/>
  <c r="Q741" i="23"/>
  <c r="R741" i="23"/>
  <c r="Q742" i="23"/>
  <c r="R742" i="23"/>
  <c r="Q743" i="23"/>
  <c r="R743" i="23"/>
  <c r="Q744" i="23"/>
  <c r="R744" i="23"/>
  <c r="Q745" i="23"/>
  <c r="R745" i="23"/>
  <c r="Q746" i="23"/>
  <c r="R746" i="23"/>
  <c r="Q747" i="23"/>
  <c r="R747" i="23"/>
  <c r="Q748" i="23"/>
  <c r="R748" i="23"/>
  <c r="Q749" i="23"/>
  <c r="R749" i="23"/>
  <c r="Q750" i="23"/>
  <c r="R750" i="23"/>
  <c r="Q751" i="23"/>
  <c r="R751" i="23"/>
  <c r="Q752" i="23"/>
  <c r="R752" i="23"/>
  <c r="Q753" i="23"/>
  <c r="R753" i="23"/>
  <c r="Q754" i="23"/>
  <c r="R754" i="23"/>
  <c r="Q755" i="23"/>
  <c r="R755" i="23"/>
  <c r="Q756" i="23"/>
  <c r="R756" i="23"/>
  <c r="Q757" i="23"/>
  <c r="R757" i="23"/>
  <c r="Q758" i="23"/>
  <c r="R758" i="23"/>
  <c r="Q759" i="23"/>
  <c r="R759" i="23"/>
  <c r="Q760" i="23"/>
  <c r="R760" i="23"/>
  <c r="Q761" i="23"/>
  <c r="R761" i="23"/>
  <c r="Q762" i="23"/>
  <c r="R762" i="23"/>
  <c r="Q763" i="23"/>
  <c r="R763" i="23"/>
  <c r="Q764" i="23"/>
  <c r="R764" i="23"/>
  <c r="Q765" i="23"/>
  <c r="R765" i="23"/>
  <c r="Q766" i="23"/>
  <c r="R766" i="23"/>
  <c r="Q767" i="23"/>
  <c r="R767" i="23"/>
  <c r="Q768" i="23"/>
  <c r="R768" i="23"/>
  <c r="Q769" i="23"/>
  <c r="R769" i="23"/>
  <c r="Q770" i="23"/>
  <c r="R770" i="23"/>
  <c r="Q771" i="23"/>
  <c r="R771" i="23"/>
  <c r="Q772" i="23"/>
  <c r="R772" i="23"/>
  <c r="Q773" i="23"/>
  <c r="R773" i="23"/>
  <c r="Q774" i="23"/>
  <c r="R774" i="23"/>
  <c r="Q775" i="23"/>
  <c r="R775" i="23"/>
  <c r="Q776" i="23"/>
  <c r="R776" i="23"/>
  <c r="Q777" i="23"/>
  <c r="R777" i="23"/>
  <c r="Q778" i="23"/>
  <c r="R778" i="23"/>
  <c r="Q779" i="23"/>
  <c r="R779" i="23"/>
  <c r="Q780" i="23"/>
  <c r="R780" i="23"/>
  <c r="Q781" i="23"/>
  <c r="R781" i="23"/>
  <c r="Q782" i="23"/>
  <c r="R782" i="23"/>
  <c r="Q783" i="23"/>
  <c r="R783" i="23"/>
  <c r="Q784" i="23"/>
  <c r="R784" i="23"/>
  <c r="Q785" i="23"/>
  <c r="R785" i="23"/>
  <c r="Q786" i="23"/>
  <c r="R786" i="23"/>
  <c r="Q787" i="23"/>
  <c r="R787" i="23"/>
  <c r="Q788" i="23"/>
  <c r="R788" i="23"/>
  <c r="Q789" i="23"/>
  <c r="R789" i="23"/>
  <c r="Q790" i="23"/>
  <c r="R790" i="23"/>
  <c r="Q791" i="23"/>
  <c r="R791" i="23"/>
  <c r="Q792" i="23"/>
  <c r="R792" i="23"/>
  <c r="Q793" i="23"/>
  <c r="R793" i="23"/>
  <c r="Q794" i="23"/>
  <c r="R794" i="23"/>
  <c r="Q795" i="23"/>
  <c r="R795" i="23"/>
  <c r="Q796" i="23"/>
  <c r="R796" i="23"/>
  <c r="Q797" i="23"/>
  <c r="R797" i="23"/>
  <c r="Q798" i="23"/>
  <c r="R798" i="23"/>
  <c r="Q799" i="23"/>
  <c r="R799" i="23"/>
  <c r="Q800" i="23"/>
  <c r="R800" i="23"/>
  <c r="Q801" i="23"/>
  <c r="R801" i="23"/>
  <c r="Q802" i="23"/>
  <c r="R802" i="23"/>
  <c r="Q803" i="23"/>
  <c r="R803" i="23"/>
  <c r="Q804" i="23"/>
  <c r="R804" i="23"/>
  <c r="Q805" i="23"/>
  <c r="R805" i="23"/>
  <c r="Q806" i="23"/>
  <c r="R806" i="23"/>
  <c r="Q807" i="23"/>
  <c r="R807" i="23"/>
  <c r="Q808" i="23"/>
  <c r="R808" i="23"/>
  <c r="Q809" i="23"/>
  <c r="R809" i="23"/>
  <c r="Q810" i="23"/>
  <c r="R810" i="23"/>
  <c r="Q811" i="23"/>
  <c r="R811" i="23"/>
  <c r="Q812" i="23"/>
  <c r="R812" i="23"/>
  <c r="Q813" i="23"/>
  <c r="R813" i="23"/>
  <c r="Q814" i="23"/>
  <c r="R814" i="23"/>
  <c r="Q815" i="23"/>
  <c r="R815" i="23"/>
  <c r="Q816" i="23"/>
  <c r="R816" i="23"/>
  <c r="Q817" i="23"/>
  <c r="R817" i="23"/>
  <c r="Q818" i="23"/>
  <c r="R818" i="23"/>
  <c r="Q819" i="23"/>
  <c r="R819" i="23"/>
  <c r="Q820" i="23"/>
  <c r="R820" i="23"/>
  <c r="Q821" i="23"/>
  <c r="R821" i="23"/>
  <c r="Q822" i="23"/>
  <c r="R822" i="23"/>
  <c r="Q823" i="23"/>
  <c r="R823" i="23"/>
  <c r="Q824" i="23"/>
  <c r="R824" i="23"/>
  <c r="Q825" i="23"/>
  <c r="R825" i="23"/>
  <c r="Q826" i="23"/>
  <c r="R826" i="23"/>
  <c r="Q827" i="23"/>
  <c r="R827" i="23"/>
  <c r="Q828" i="23"/>
  <c r="R828" i="23"/>
  <c r="Q829" i="23"/>
  <c r="R829" i="23"/>
  <c r="Q830" i="23"/>
  <c r="R830" i="23"/>
  <c r="Q831" i="23"/>
  <c r="R831" i="23"/>
  <c r="Q832" i="23"/>
  <c r="R832" i="23"/>
  <c r="Q833" i="23"/>
  <c r="R833" i="23"/>
  <c r="Q834" i="23"/>
  <c r="R834" i="23"/>
  <c r="Q835" i="23"/>
  <c r="R835" i="23"/>
  <c r="Q836" i="23"/>
  <c r="R836" i="23"/>
  <c r="Q837" i="23"/>
  <c r="R837" i="23"/>
  <c r="Q838" i="23"/>
  <c r="R838" i="23"/>
  <c r="Q839" i="23"/>
  <c r="R839" i="23"/>
  <c r="Q840" i="23"/>
  <c r="R840" i="23"/>
  <c r="Q841" i="23"/>
  <c r="R841" i="23"/>
  <c r="Q842" i="23"/>
  <c r="R842" i="23"/>
  <c r="Q843" i="23"/>
  <c r="R843" i="23"/>
  <c r="Q844" i="23"/>
  <c r="R844" i="23"/>
  <c r="Q845" i="23"/>
  <c r="R845" i="23"/>
  <c r="Q846" i="23"/>
  <c r="R846" i="23"/>
  <c r="Q847" i="23"/>
  <c r="R847" i="23"/>
  <c r="Q848" i="23"/>
  <c r="R848" i="23"/>
  <c r="Q849" i="23"/>
  <c r="R849" i="23"/>
  <c r="Q850" i="23"/>
  <c r="R850" i="23"/>
  <c r="Q851" i="23"/>
  <c r="R851" i="23"/>
  <c r="Q852" i="23"/>
  <c r="R852" i="23"/>
  <c r="Q853" i="23"/>
  <c r="R853" i="23"/>
  <c r="Q854" i="23"/>
  <c r="R854" i="23"/>
  <c r="Q855" i="23"/>
  <c r="R855" i="23"/>
  <c r="Q856" i="23"/>
  <c r="R856" i="23"/>
  <c r="Q857" i="23"/>
  <c r="R857" i="23"/>
  <c r="Q858" i="23"/>
  <c r="R858" i="23"/>
  <c r="Q859" i="23"/>
  <c r="R859" i="23"/>
  <c r="Q860" i="23"/>
  <c r="R860" i="23"/>
  <c r="Q861" i="23"/>
  <c r="R861" i="23"/>
  <c r="Q862" i="23"/>
  <c r="R862" i="23"/>
  <c r="Q863" i="23"/>
  <c r="R863" i="23"/>
  <c r="Q864" i="23"/>
  <c r="R864" i="23"/>
  <c r="Q865" i="23"/>
  <c r="R865" i="23"/>
  <c r="Q866" i="23"/>
  <c r="R866" i="23"/>
  <c r="Q867" i="23"/>
  <c r="R867" i="23"/>
  <c r="Q868" i="23"/>
  <c r="R868" i="23"/>
  <c r="Q869" i="23"/>
  <c r="R869" i="23"/>
  <c r="Q870" i="23"/>
  <c r="R870" i="23"/>
  <c r="Q871" i="23"/>
  <c r="R871" i="23"/>
  <c r="Q872" i="23"/>
  <c r="R872" i="23"/>
  <c r="Q873" i="23"/>
  <c r="R873" i="23"/>
  <c r="Q874" i="23"/>
  <c r="R874" i="23"/>
  <c r="Q875" i="23"/>
  <c r="R875" i="23"/>
  <c r="Q876" i="23"/>
  <c r="R876" i="23"/>
  <c r="Q877" i="23"/>
  <c r="R877" i="23"/>
  <c r="Q878" i="23"/>
  <c r="R878" i="23"/>
  <c r="Q879" i="23"/>
  <c r="R879" i="23"/>
  <c r="Q880" i="23"/>
  <c r="R880" i="23"/>
  <c r="Q881" i="23"/>
  <c r="R881" i="23"/>
  <c r="Q882" i="23"/>
  <c r="R882" i="23"/>
  <c r="Q883" i="23"/>
  <c r="R883" i="23"/>
  <c r="Q884" i="23"/>
  <c r="R884" i="23"/>
  <c r="Q885" i="23"/>
  <c r="R885" i="23"/>
  <c r="Q886" i="23"/>
  <c r="R886" i="23"/>
  <c r="Q887" i="23"/>
  <c r="R887" i="23"/>
  <c r="Q888" i="23"/>
  <c r="R888" i="23"/>
  <c r="Q889" i="23"/>
  <c r="R889" i="23"/>
  <c r="Q890" i="23"/>
  <c r="R890" i="23"/>
  <c r="Q891" i="23"/>
  <c r="R891" i="23"/>
  <c r="Q892" i="23"/>
  <c r="R892" i="23"/>
  <c r="Q893" i="23"/>
  <c r="R893" i="23"/>
  <c r="Q894" i="23"/>
  <c r="R894" i="23"/>
  <c r="Q895" i="23"/>
  <c r="R895" i="23"/>
  <c r="Q896" i="23"/>
  <c r="R896" i="23"/>
  <c r="Q897" i="23"/>
  <c r="R897" i="23"/>
  <c r="Q898" i="23"/>
  <c r="R898" i="23"/>
  <c r="Q899" i="23"/>
  <c r="R899" i="23"/>
  <c r="Q900" i="23"/>
  <c r="R900" i="23"/>
  <c r="Q901" i="23"/>
  <c r="R901" i="23"/>
  <c r="Q902" i="23"/>
  <c r="R902" i="23"/>
  <c r="Q903" i="23"/>
  <c r="R903" i="23"/>
  <c r="Q904" i="23"/>
  <c r="R904" i="23"/>
  <c r="Q905" i="23"/>
  <c r="R905" i="23"/>
  <c r="Q906" i="23"/>
  <c r="R906" i="23"/>
  <c r="Q907" i="23"/>
  <c r="R907" i="23"/>
  <c r="Q908" i="23"/>
  <c r="R908" i="23"/>
  <c r="Q909" i="23"/>
  <c r="R909" i="23"/>
  <c r="Q910" i="23"/>
  <c r="R910" i="23"/>
  <c r="Q911" i="23"/>
  <c r="R911" i="23"/>
  <c r="Q912" i="23"/>
  <c r="R912" i="23"/>
  <c r="Q913" i="23"/>
  <c r="R913" i="23"/>
  <c r="Q914" i="23"/>
  <c r="R914" i="23"/>
  <c r="Q915" i="23"/>
  <c r="R915" i="23"/>
  <c r="Q916" i="23"/>
  <c r="R916" i="23"/>
  <c r="Q917" i="23"/>
  <c r="R917" i="23"/>
  <c r="Q918" i="23"/>
  <c r="R918" i="23"/>
  <c r="Q919" i="23"/>
  <c r="R919" i="23"/>
  <c r="Q920" i="23"/>
  <c r="R920" i="23"/>
  <c r="Q921" i="23"/>
  <c r="R921" i="23"/>
  <c r="Q922" i="23"/>
  <c r="R922" i="23"/>
  <c r="Q923" i="23"/>
  <c r="R923" i="23"/>
  <c r="Q924" i="23"/>
  <c r="R924" i="23"/>
  <c r="Q925" i="23"/>
  <c r="R925" i="23"/>
  <c r="Q926" i="23"/>
  <c r="R926" i="23"/>
  <c r="Q927" i="23"/>
  <c r="R927" i="23"/>
  <c r="Q928" i="23"/>
  <c r="R928" i="23"/>
  <c r="Q929" i="23"/>
  <c r="R929" i="23"/>
  <c r="Q930" i="23"/>
  <c r="R930" i="23"/>
  <c r="Q931" i="23"/>
  <c r="R931" i="23"/>
  <c r="Q932" i="23"/>
  <c r="R932" i="23"/>
  <c r="Q933" i="23"/>
  <c r="R933" i="23"/>
  <c r="Q934" i="23"/>
  <c r="R934" i="23"/>
  <c r="Q935" i="23"/>
  <c r="R935" i="23"/>
  <c r="Q936" i="23"/>
  <c r="R936" i="23"/>
  <c r="Q937" i="23"/>
  <c r="R937" i="23"/>
  <c r="Q938" i="23"/>
  <c r="R938" i="23"/>
  <c r="Q939" i="23"/>
  <c r="R939" i="23"/>
  <c r="Q940" i="23"/>
  <c r="R940" i="23"/>
  <c r="Q941" i="23"/>
  <c r="R941" i="23"/>
  <c r="Q942" i="23"/>
  <c r="R942" i="23"/>
  <c r="Q943" i="23"/>
  <c r="R943" i="23"/>
  <c r="Q944" i="23"/>
  <c r="R944" i="23"/>
  <c r="Q945" i="23"/>
  <c r="R945" i="23"/>
  <c r="Q946" i="23"/>
  <c r="R946" i="23"/>
  <c r="Q947" i="23"/>
  <c r="R947" i="23"/>
  <c r="Q948" i="23"/>
  <c r="R948" i="23"/>
  <c r="Q949" i="23"/>
  <c r="R949" i="23"/>
  <c r="Q950" i="23"/>
  <c r="R950" i="23"/>
  <c r="Q951" i="23"/>
  <c r="R951" i="23"/>
  <c r="Q952" i="23"/>
  <c r="R952" i="23"/>
  <c r="Q953" i="23"/>
  <c r="R953" i="23"/>
  <c r="Q954" i="23"/>
  <c r="R954" i="23"/>
  <c r="Q955" i="23"/>
  <c r="R955" i="23"/>
  <c r="Q956" i="23"/>
  <c r="R956" i="23"/>
  <c r="Q957" i="23"/>
  <c r="R957" i="23"/>
  <c r="Q958" i="23"/>
  <c r="R958" i="23"/>
  <c r="Q959" i="23"/>
  <c r="R959" i="23"/>
  <c r="Q960" i="23"/>
  <c r="R960" i="23"/>
  <c r="Q961" i="23"/>
  <c r="R961" i="23"/>
  <c r="Q962" i="23"/>
  <c r="R962" i="23"/>
  <c r="Q963" i="23"/>
  <c r="R963" i="23"/>
  <c r="Q964" i="23"/>
  <c r="R964" i="23"/>
  <c r="Q965" i="23"/>
  <c r="R965" i="23"/>
  <c r="Q966" i="23"/>
  <c r="R966" i="23"/>
  <c r="Q967" i="23"/>
  <c r="R967" i="23"/>
  <c r="Q968" i="23"/>
  <c r="R968" i="23"/>
  <c r="Q969" i="23"/>
  <c r="R969" i="23"/>
  <c r="Q970" i="23"/>
  <c r="R970" i="23"/>
  <c r="Q971" i="23"/>
  <c r="R971" i="23"/>
  <c r="Q972" i="23"/>
  <c r="R972" i="23"/>
  <c r="Q973" i="23"/>
  <c r="R973" i="23"/>
  <c r="Q974" i="23"/>
  <c r="R974" i="23"/>
  <c r="Q975" i="23"/>
  <c r="R975" i="23"/>
  <c r="Q976" i="23"/>
  <c r="R976" i="23"/>
  <c r="Q977" i="23"/>
  <c r="R977" i="23"/>
  <c r="Q978" i="23"/>
  <c r="R978" i="23"/>
  <c r="Q979" i="23"/>
  <c r="R979" i="23"/>
  <c r="Q980" i="23"/>
  <c r="R980" i="23"/>
  <c r="Q981" i="23"/>
  <c r="R981" i="23"/>
  <c r="Q982" i="23"/>
  <c r="R982" i="23"/>
  <c r="Q983" i="23"/>
  <c r="R983" i="23"/>
  <c r="Q984" i="23"/>
  <c r="R984" i="23"/>
  <c r="Q985" i="23"/>
  <c r="R985" i="23"/>
  <c r="Q986" i="23"/>
  <c r="R986" i="23"/>
  <c r="Q987" i="23"/>
  <c r="R987" i="23"/>
  <c r="Q988" i="23"/>
  <c r="R988" i="23"/>
  <c r="Q989" i="23"/>
  <c r="R989" i="23"/>
  <c r="Q990" i="23"/>
  <c r="R990" i="23"/>
  <c r="Q991" i="23"/>
  <c r="R991" i="23"/>
  <c r="Q992" i="23"/>
  <c r="R992" i="23"/>
  <c r="Q993" i="23"/>
  <c r="R993" i="23"/>
  <c r="Q994" i="23"/>
  <c r="R994" i="23"/>
  <c r="Q995" i="23"/>
  <c r="R995" i="23"/>
  <c r="Q996" i="23"/>
  <c r="R996" i="23"/>
  <c r="Q997" i="23"/>
  <c r="R997" i="23"/>
  <c r="Q998" i="23"/>
  <c r="R998" i="23"/>
  <c r="Q999" i="23"/>
  <c r="R999" i="23"/>
  <c r="Q1000" i="23"/>
  <c r="R1000" i="23"/>
  <c r="Q1001" i="23"/>
  <c r="R1001" i="23"/>
  <c r="Q1002" i="23"/>
  <c r="R1002" i="23"/>
  <c r="Q1003" i="23"/>
  <c r="R1003" i="23"/>
  <c r="Q1004" i="23"/>
  <c r="R1004" i="23"/>
  <c r="Q1005" i="23"/>
  <c r="R1005" i="23"/>
  <c r="Q1006" i="23"/>
  <c r="R1006" i="23"/>
  <c r="Q1007" i="23"/>
  <c r="R1007" i="23"/>
  <c r="Q1008" i="23"/>
  <c r="R1008" i="23"/>
  <c r="Q1009" i="23"/>
  <c r="R1009" i="23"/>
  <c r="Q1010" i="23"/>
  <c r="R1010" i="23"/>
  <c r="Q1011" i="23"/>
  <c r="R1011" i="23"/>
  <c r="Q1012" i="23"/>
  <c r="R1012" i="23"/>
  <c r="Q1013" i="23"/>
  <c r="R1013" i="23"/>
  <c r="Q1014" i="23"/>
  <c r="R1014" i="23"/>
  <c r="Q1015" i="23"/>
  <c r="R1015" i="23"/>
  <c r="Q1016" i="23"/>
  <c r="R1016" i="23"/>
  <c r="Q1017" i="23"/>
  <c r="R1017" i="23"/>
  <c r="Q1018" i="23"/>
  <c r="R1018" i="23"/>
  <c r="Q1019" i="23"/>
  <c r="R1019" i="23"/>
  <c r="Q1020" i="23"/>
  <c r="R1020" i="23"/>
  <c r="Q1021" i="23"/>
  <c r="R1021" i="23"/>
  <c r="Q1022" i="23"/>
  <c r="R1022" i="23"/>
  <c r="Q1023" i="23"/>
  <c r="R1023" i="23"/>
  <c r="Q1024" i="23"/>
  <c r="R1024" i="23"/>
  <c r="Q1025" i="23"/>
  <c r="R1025" i="23"/>
  <c r="O28" i="23"/>
  <c r="O29" i="23"/>
  <c r="O30" i="23"/>
  <c r="O31" i="23"/>
  <c r="O32" i="23"/>
  <c r="O33" i="23"/>
  <c r="O34" i="23"/>
  <c r="O35" i="23"/>
  <c r="O36" i="23"/>
  <c r="O37" i="23"/>
  <c r="O38" i="23"/>
  <c r="O39" i="23"/>
  <c r="O40" i="23"/>
  <c r="O41" i="23"/>
  <c r="O42" i="23"/>
  <c r="O43" i="23"/>
  <c r="O44" i="23"/>
  <c r="O45" i="23"/>
  <c r="O46" i="23"/>
  <c r="O47" i="23"/>
  <c r="O48" i="23"/>
  <c r="O49" i="23"/>
  <c r="O50" i="23"/>
  <c r="O51" i="23"/>
  <c r="O52" i="23"/>
  <c r="O53" i="23"/>
  <c r="O54" i="23"/>
  <c r="O55" i="23"/>
  <c r="O56" i="23"/>
  <c r="O57" i="23"/>
  <c r="O58" i="23"/>
  <c r="O59" i="23"/>
  <c r="O60" i="23"/>
  <c r="O61" i="23"/>
  <c r="O62" i="23"/>
  <c r="O63" i="23"/>
  <c r="O64" i="23"/>
  <c r="O65" i="23"/>
  <c r="O66" i="23"/>
  <c r="O67" i="23"/>
  <c r="O68" i="23"/>
  <c r="O69" i="23"/>
  <c r="O70" i="23"/>
  <c r="O71" i="23"/>
  <c r="O72" i="23"/>
  <c r="O73" i="23"/>
  <c r="O74" i="23"/>
  <c r="O75" i="23"/>
  <c r="O76" i="23"/>
  <c r="O77" i="23"/>
  <c r="O78" i="23"/>
  <c r="O79" i="23"/>
  <c r="O80" i="23"/>
  <c r="O81" i="23"/>
  <c r="O82" i="23"/>
  <c r="O83" i="23"/>
  <c r="O84" i="23"/>
  <c r="O85" i="23"/>
  <c r="O86" i="23"/>
  <c r="O87" i="23"/>
  <c r="O88" i="23"/>
  <c r="O89" i="23"/>
  <c r="O90" i="23"/>
  <c r="O91" i="23"/>
  <c r="O92" i="23"/>
  <c r="O93" i="23"/>
  <c r="O94" i="23"/>
  <c r="O95" i="23"/>
  <c r="O96" i="23"/>
  <c r="O97" i="23"/>
  <c r="O98" i="23"/>
  <c r="O99" i="23"/>
  <c r="O100" i="23"/>
  <c r="O101" i="23"/>
  <c r="O102" i="23"/>
  <c r="O103" i="23"/>
  <c r="O104" i="23"/>
  <c r="O105" i="23"/>
  <c r="O106" i="23"/>
  <c r="O107" i="23"/>
  <c r="O108" i="23"/>
  <c r="O109" i="23"/>
  <c r="O110" i="23"/>
  <c r="O111" i="23"/>
  <c r="O112" i="23"/>
  <c r="O113" i="23"/>
  <c r="O114" i="23"/>
  <c r="O115" i="23"/>
  <c r="O116" i="23"/>
  <c r="O117" i="23"/>
  <c r="O118" i="23"/>
  <c r="O119" i="23"/>
  <c r="O120" i="23"/>
  <c r="O121" i="23"/>
  <c r="O122" i="23"/>
  <c r="O123" i="23"/>
  <c r="O124" i="23"/>
  <c r="O125" i="23"/>
  <c r="O126" i="23"/>
  <c r="O127" i="23"/>
  <c r="O128" i="23"/>
  <c r="O129" i="23"/>
  <c r="O130" i="23"/>
  <c r="O131" i="23"/>
  <c r="O132" i="23"/>
  <c r="O133" i="23"/>
  <c r="O134" i="23"/>
  <c r="O135" i="23"/>
  <c r="O136" i="23"/>
  <c r="O137" i="23"/>
  <c r="O138" i="23"/>
  <c r="O139" i="23"/>
  <c r="O140" i="23"/>
  <c r="O141" i="23"/>
  <c r="O142" i="23"/>
  <c r="O143" i="23"/>
  <c r="O144" i="23"/>
  <c r="O145" i="23"/>
  <c r="O146" i="23"/>
  <c r="O147" i="23"/>
  <c r="O148" i="23"/>
  <c r="O149" i="23"/>
  <c r="O150" i="23"/>
  <c r="O151" i="23"/>
  <c r="O152" i="23"/>
  <c r="O153" i="23"/>
  <c r="O154" i="23"/>
  <c r="O155" i="23"/>
  <c r="O156" i="23"/>
  <c r="O157" i="23"/>
  <c r="O158" i="23"/>
  <c r="O159" i="23"/>
  <c r="O160" i="23"/>
  <c r="O161" i="23"/>
  <c r="O162" i="23"/>
  <c r="O163" i="23"/>
  <c r="O164" i="23"/>
  <c r="O165" i="23"/>
  <c r="O166" i="23"/>
  <c r="O167" i="23"/>
  <c r="O168" i="23"/>
  <c r="O169" i="23"/>
  <c r="O170" i="23"/>
  <c r="O171" i="23"/>
  <c r="O172" i="23"/>
  <c r="O173" i="23"/>
  <c r="O174" i="23"/>
  <c r="O175" i="23"/>
  <c r="O176" i="23"/>
  <c r="O177" i="23"/>
  <c r="O178" i="23"/>
  <c r="O179" i="23"/>
  <c r="O180" i="23"/>
  <c r="O181" i="23"/>
  <c r="O182" i="23"/>
  <c r="O183" i="23"/>
  <c r="O184" i="23"/>
  <c r="O185" i="23"/>
  <c r="O186" i="23"/>
  <c r="O187" i="23"/>
  <c r="O188" i="23"/>
  <c r="O189" i="23"/>
  <c r="O190" i="23"/>
  <c r="O191" i="23"/>
  <c r="O192" i="23"/>
  <c r="O193" i="23"/>
  <c r="O194" i="23"/>
  <c r="O195" i="23"/>
  <c r="O196" i="23"/>
  <c r="O197" i="23"/>
  <c r="O198" i="23"/>
  <c r="O199" i="23"/>
  <c r="O200" i="23"/>
  <c r="O201" i="23"/>
  <c r="O202" i="23"/>
  <c r="O203" i="23"/>
  <c r="O204" i="23"/>
  <c r="O205" i="23"/>
  <c r="O206" i="23"/>
  <c r="O207" i="23"/>
  <c r="O208" i="23"/>
  <c r="O209" i="23"/>
  <c r="O210" i="23"/>
  <c r="O211" i="23"/>
  <c r="O212" i="23"/>
  <c r="O213" i="23"/>
  <c r="O214" i="23"/>
  <c r="O215" i="23"/>
  <c r="O216" i="23"/>
  <c r="O217" i="23"/>
  <c r="O218" i="23"/>
  <c r="O219" i="23"/>
  <c r="O220" i="23"/>
  <c r="O221" i="23"/>
  <c r="O222" i="23"/>
  <c r="O223" i="23"/>
  <c r="O224" i="23"/>
  <c r="O225" i="23"/>
  <c r="O226" i="23"/>
  <c r="O227" i="23"/>
  <c r="O228" i="23"/>
  <c r="O229" i="23"/>
  <c r="O230" i="23"/>
  <c r="O231" i="23"/>
  <c r="O232" i="23"/>
  <c r="O233" i="23"/>
  <c r="O234" i="23"/>
  <c r="O235" i="23"/>
  <c r="O236" i="23"/>
  <c r="O237" i="23"/>
  <c r="O238" i="23"/>
  <c r="O239" i="23"/>
  <c r="O240" i="23"/>
  <c r="O241" i="23"/>
  <c r="O242" i="23"/>
  <c r="O243" i="23"/>
  <c r="O244" i="23"/>
  <c r="O245" i="23"/>
  <c r="O246" i="23"/>
  <c r="O247" i="23"/>
  <c r="O248" i="23"/>
  <c r="O249" i="23"/>
  <c r="O250" i="23"/>
  <c r="O251" i="23"/>
  <c r="O252" i="23"/>
  <c r="O253" i="23"/>
  <c r="O254" i="23"/>
  <c r="O255" i="23"/>
  <c r="O256" i="23"/>
  <c r="O257" i="23"/>
  <c r="O258" i="23"/>
  <c r="O259" i="23"/>
  <c r="O260" i="23"/>
  <c r="O261" i="23"/>
  <c r="O262" i="23"/>
  <c r="O263" i="23"/>
  <c r="O264" i="23"/>
  <c r="O265" i="23"/>
  <c r="O266" i="23"/>
  <c r="O267" i="23"/>
  <c r="O268" i="23"/>
  <c r="O269" i="23"/>
  <c r="O270" i="23"/>
  <c r="O271" i="23"/>
  <c r="O272" i="23"/>
  <c r="O273" i="23"/>
  <c r="O274" i="23"/>
  <c r="O275" i="23"/>
  <c r="O276" i="23"/>
  <c r="O277" i="23"/>
  <c r="O278" i="23"/>
  <c r="O279" i="23"/>
  <c r="O280" i="23"/>
  <c r="O281" i="23"/>
  <c r="O282" i="23"/>
  <c r="O283" i="23"/>
  <c r="O284" i="23"/>
  <c r="O285" i="23"/>
  <c r="O286" i="23"/>
  <c r="O287" i="23"/>
  <c r="O288" i="23"/>
  <c r="O289" i="23"/>
  <c r="O290" i="23"/>
  <c r="O291" i="23"/>
  <c r="O292" i="23"/>
  <c r="O293" i="23"/>
  <c r="O294" i="23"/>
  <c r="O295" i="23"/>
  <c r="O296" i="23"/>
  <c r="O297" i="23"/>
  <c r="O298" i="23"/>
  <c r="O299" i="23"/>
  <c r="O300" i="23"/>
  <c r="O301" i="23"/>
  <c r="O302" i="23"/>
  <c r="O303" i="23"/>
  <c r="O304" i="23"/>
  <c r="O305" i="23"/>
  <c r="O306" i="23"/>
  <c r="O307" i="23"/>
  <c r="O308" i="23"/>
  <c r="O309" i="23"/>
  <c r="O310" i="23"/>
  <c r="O311" i="23"/>
  <c r="O312" i="23"/>
  <c r="O313" i="23"/>
  <c r="O314" i="23"/>
  <c r="O315" i="23"/>
  <c r="O316" i="23"/>
  <c r="O317" i="23"/>
  <c r="O318" i="23"/>
  <c r="O319" i="23"/>
  <c r="O320" i="23"/>
  <c r="O321" i="23"/>
  <c r="O322" i="23"/>
  <c r="O323" i="23"/>
  <c r="O324" i="23"/>
  <c r="O325" i="23"/>
  <c r="O326" i="23"/>
  <c r="O327" i="23"/>
  <c r="O328" i="23"/>
  <c r="O329" i="23"/>
  <c r="O330" i="23"/>
  <c r="O331" i="23"/>
  <c r="O332" i="23"/>
  <c r="O333" i="23"/>
  <c r="O334" i="23"/>
  <c r="O335" i="23"/>
  <c r="O336" i="23"/>
  <c r="O337" i="23"/>
  <c r="O338" i="23"/>
  <c r="O339" i="23"/>
  <c r="O340" i="23"/>
  <c r="O341" i="23"/>
  <c r="O342" i="23"/>
  <c r="O343" i="23"/>
  <c r="O344" i="23"/>
  <c r="O345" i="23"/>
  <c r="O346" i="23"/>
  <c r="O347" i="23"/>
  <c r="O348" i="23"/>
  <c r="O349" i="23"/>
  <c r="O350" i="23"/>
  <c r="O351" i="23"/>
  <c r="O352" i="23"/>
  <c r="O353" i="23"/>
  <c r="O354" i="23"/>
  <c r="O355" i="23"/>
  <c r="O356" i="23"/>
  <c r="O357" i="23"/>
  <c r="O358" i="23"/>
  <c r="O359" i="23"/>
  <c r="O360" i="23"/>
  <c r="O361" i="23"/>
  <c r="O362" i="23"/>
  <c r="O363" i="23"/>
  <c r="O364" i="23"/>
  <c r="O365" i="23"/>
  <c r="O366" i="23"/>
  <c r="O367" i="23"/>
  <c r="O368" i="23"/>
  <c r="O369" i="23"/>
  <c r="O370" i="23"/>
  <c r="O371" i="23"/>
  <c r="O372" i="23"/>
  <c r="O373" i="23"/>
  <c r="O374" i="23"/>
  <c r="O375" i="23"/>
  <c r="O376" i="23"/>
  <c r="O377" i="23"/>
  <c r="O378" i="23"/>
  <c r="O379" i="23"/>
  <c r="O380" i="23"/>
  <c r="O381" i="23"/>
  <c r="O382" i="23"/>
  <c r="O383" i="23"/>
  <c r="O384" i="23"/>
  <c r="O385" i="23"/>
  <c r="O386" i="23"/>
  <c r="O387" i="23"/>
  <c r="O388" i="23"/>
  <c r="O389" i="23"/>
  <c r="O390" i="23"/>
  <c r="O391" i="23"/>
  <c r="O392" i="23"/>
  <c r="O393" i="23"/>
  <c r="O394" i="23"/>
  <c r="O395" i="23"/>
  <c r="O396" i="23"/>
  <c r="O397" i="23"/>
  <c r="O398" i="23"/>
  <c r="O399" i="23"/>
  <c r="O400" i="23"/>
  <c r="O401" i="23"/>
  <c r="O402" i="23"/>
  <c r="O403" i="23"/>
  <c r="O404" i="23"/>
  <c r="O405" i="23"/>
  <c r="O406" i="23"/>
  <c r="O407" i="23"/>
  <c r="O408" i="23"/>
  <c r="O409" i="23"/>
  <c r="O410" i="23"/>
  <c r="O411" i="23"/>
  <c r="O412" i="23"/>
  <c r="O413" i="23"/>
  <c r="O414" i="23"/>
  <c r="O415" i="23"/>
  <c r="O416" i="23"/>
  <c r="O417" i="23"/>
  <c r="O418" i="23"/>
  <c r="O419" i="23"/>
  <c r="O420" i="23"/>
  <c r="O421" i="23"/>
  <c r="O422" i="23"/>
  <c r="O423" i="23"/>
  <c r="O424" i="23"/>
  <c r="O425" i="23"/>
  <c r="O426" i="23"/>
  <c r="O427" i="23"/>
  <c r="O428" i="23"/>
  <c r="O429" i="23"/>
  <c r="O430" i="23"/>
  <c r="O431" i="23"/>
  <c r="O432" i="23"/>
  <c r="O433" i="23"/>
  <c r="O434" i="23"/>
  <c r="O435" i="23"/>
  <c r="O436" i="23"/>
  <c r="O437" i="23"/>
  <c r="O438" i="23"/>
  <c r="O439" i="23"/>
  <c r="O440" i="23"/>
  <c r="O441" i="23"/>
  <c r="O442" i="23"/>
  <c r="O443" i="23"/>
  <c r="O444" i="23"/>
  <c r="O445" i="23"/>
  <c r="O446" i="23"/>
  <c r="O447" i="23"/>
  <c r="O448" i="23"/>
  <c r="O449" i="23"/>
  <c r="O450" i="23"/>
  <c r="O451" i="23"/>
  <c r="O452" i="23"/>
  <c r="O453" i="23"/>
  <c r="O454" i="23"/>
  <c r="O455" i="23"/>
  <c r="O456" i="23"/>
  <c r="O457" i="23"/>
  <c r="O458" i="23"/>
  <c r="O459" i="23"/>
  <c r="O460" i="23"/>
  <c r="O461" i="23"/>
  <c r="O462" i="23"/>
  <c r="O463" i="23"/>
  <c r="O464" i="23"/>
  <c r="O465" i="23"/>
  <c r="O466" i="23"/>
  <c r="O467" i="23"/>
  <c r="O468" i="23"/>
  <c r="O469" i="23"/>
  <c r="O470" i="23"/>
  <c r="O471" i="23"/>
  <c r="O472" i="23"/>
  <c r="O473" i="23"/>
  <c r="O474" i="23"/>
  <c r="O475" i="23"/>
  <c r="O476" i="23"/>
  <c r="O477" i="23"/>
  <c r="O478" i="23"/>
  <c r="O479" i="23"/>
  <c r="O480" i="23"/>
  <c r="O481" i="23"/>
  <c r="O482" i="23"/>
  <c r="O483" i="23"/>
  <c r="O484" i="23"/>
  <c r="O485" i="23"/>
  <c r="O486" i="23"/>
  <c r="O487" i="23"/>
  <c r="O488" i="23"/>
  <c r="O489" i="23"/>
  <c r="O490" i="23"/>
  <c r="O491" i="23"/>
  <c r="O492" i="23"/>
  <c r="O493" i="23"/>
  <c r="O494" i="23"/>
  <c r="O495" i="23"/>
  <c r="O496" i="23"/>
  <c r="O497" i="23"/>
  <c r="O498" i="23"/>
  <c r="O499" i="23"/>
  <c r="O500" i="23"/>
  <c r="O501" i="23"/>
  <c r="O502" i="23"/>
  <c r="O503" i="23"/>
  <c r="O504" i="23"/>
  <c r="O505" i="23"/>
  <c r="O506" i="23"/>
  <c r="O507" i="23"/>
  <c r="O508" i="23"/>
  <c r="O509" i="23"/>
  <c r="O510" i="23"/>
  <c r="O511" i="23"/>
  <c r="O512" i="23"/>
  <c r="O513" i="23"/>
  <c r="O514" i="23"/>
  <c r="O515" i="23"/>
  <c r="O516" i="23"/>
  <c r="O517" i="23"/>
  <c r="O518" i="23"/>
  <c r="O519" i="23"/>
  <c r="O520" i="23"/>
  <c r="O521" i="23"/>
  <c r="O522" i="23"/>
  <c r="O523" i="23"/>
  <c r="O524" i="23"/>
  <c r="O525" i="23"/>
  <c r="O526" i="23"/>
  <c r="O527" i="23"/>
  <c r="O528" i="23"/>
  <c r="O529" i="23"/>
  <c r="O530" i="23"/>
  <c r="O531" i="23"/>
  <c r="O532" i="23"/>
  <c r="O533" i="23"/>
  <c r="O534" i="23"/>
  <c r="O535" i="23"/>
  <c r="O536" i="23"/>
  <c r="O537" i="23"/>
  <c r="O538" i="23"/>
  <c r="O539" i="23"/>
  <c r="O540" i="23"/>
  <c r="O541" i="23"/>
  <c r="O542" i="23"/>
  <c r="O543" i="23"/>
  <c r="O544" i="23"/>
  <c r="O545" i="23"/>
  <c r="O546" i="23"/>
  <c r="O547" i="23"/>
  <c r="O548" i="23"/>
  <c r="O549" i="23"/>
  <c r="O550" i="23"/>
  <c r="O551" i="23"/>
  <c r="O552" i="23"/>
  <c r="O553" i="23"/>
  <c r="O554" i="23"/>
  <c r="O555" i="23"/>
  <c r="O556" i="23"/>
  <c r="O557" i="23"/>
  <c r="O558" i="23"/>
  <c r="O559" i="23"/>
  <c r="O560" i="23"/>
  <c r="O561" i="23"/>
  <c r="O562" i="23"/>
  <c r="O563" i="23"/>
  <c r="O564" i="23"/>
  <c r="O565" i="23"/>
  <c r="O566" i="23"/>
  <c r="O567" i="23"/>
  <c r="O568" i="23"/>
  <c r="O569" i="23"/>
  <c r="O570" i="23"/>
  <c r="O571" i="23"/>
  <c r="O572" i="23"/>
  <c r="O573" i="23"/>
  <c r="O574" i="23"/>
  <c r="O575" i="23"/>
  <c r="O576" i="23"/>
  <c r="O577" i="23"/>
  <c r="O578" i="23"/>
  <c r="O579" i="23"/>
  <c r="O580" i="23"/>
  <c r="O581" i="23"/>
  <c r="O582" i="23"/>
  <c r="O583" i="23"/>
  <c r="O584" i="23"/>
  <c r="O585" i="23"/>
  <c r="O586" i="23"/>
  <c r="O587" i="23"/>
  <c r="O588" i="23"/>
  <c r="O589" i="23"/>
  <c r="O590" i="23"/>
  <c r="O591" i="23"/>
  <c r="O592" i="23"/>
  <c r="O593" i="23"/>
  <c r="O594" i="23"/>
  <c r="O595" i="23"/>
  <c r="O596" i="23"/>
  <c r="O597" i="23"/>
  <c r="O598" i="23"/>
  <c r="O599" i="23"/>
  <c r="O600" i="23"/>
  <c r="O601" i="23"/>
  <c r="O602" i="23"/>
  <c r="O603" i="23"/>
  <c r="O604" i="23"/>
  <c r="O605" i="23"/>
  <c r="O606" i="23"/>
  <c r="O607" i="23"/>
  <c r="O608" i="23"/>
  <c r="O609" i="23"/>
  <c r="O610" i="23"/>
  <c r="O611" i="23"/>
  <c r="O612" i="23"/>
  <c r="O613" i="23"/>
  <c r="O614" i="23"/>
  <c r="O615" i="23"/>
  <c r="O616" i="23"/>
  <c r="O617" i="23"/>
  <c r="O618" i="23"/>
  <c r="O619" i="23"/>
  <c r="O620" i="23"/>
  <c r="O621" i="23"/>
  <c r="O622" i="23"/>
  <c r="O623" i="23"/>
  <c r="O624" i="23"/>
  <c r="O625" i="23"/>
  <c r="O626" i="23"/>
  <c r="O627" i="23"/>
  <c r="O628" i="23"/>
  <c r="O629" i="23"/>
  <c r="O630" i="23"/>
  <c r="O631" i="23"/>
  <c r="O632" i="23"/>
  <c r="O633" i="23"/>
  <c r="O634" i="23"/>
  <c r="O635" i="23"/>
  <c r="O636" i="23"/>
  <c r="O637" i="23"/>
  <c r="O638" i="23"/>
  <c r="O639" i="23"/>
  <c r="O640" i="23"/>
  <c r="O641" i="23"/>
  <c r="O642" i="23"/>
  <c r="O643" i="23"/>
  <c r="O644" i="23"/>
  <c r="O645" i="23"/>
  <c r="O646" i="23"/>
  <c r="O647" i="23"/>
  <c r="O648" i="23"/>
  <c r="O649" i="23"/>
  <c r="O650" i="23"/>
  <c r="O651" i="23"/>
  <c r="O652" i="23"/>
  <c r="O653" i="23"/>
  <c r="O654" i="23"/>
  <c r="O655" i="23"/>
  <c r="O656" i="23"/>
  <c r="O657" i="23"/>
  <c r="O658" i="23"/>
  <c r="O659" i="23"/>
  <c r="O660" i="23"/>
  <c r="O661" i="23"/>
  <c r="O662" i="23"/>
  <c r="O663" i="23"/>
  <c r="O664" i="23"/>
  <c r="O665" i="23"/>
  <c r="O666" i="23"/>
  <c r="O667" i="23"/>
  <c r="O668" i="23"/>
  <c r="O669" i="23"/>
  <c r="O670" i="23"/>
  <c r="O671" i="23"/>
  <c r="O672" i="23"/>
  <c r="O673" i="23"/>
  <c r="O674" i="23"/>
  <c r="O675" i="23"/>
  <c r="O676" i="23"/>
  <c r="O677" i="23"/>
  <c r="O678" i="23"/>
  <c r="O679" i="23"/>
  <c r="O680" i="23"/>
  <c r="O681" i="23"/>
  <c r="O682" i="23"/>
  <c r="O683" i="23"/>
  <c r="O684" i="23"/>
  <c r="O685" i="23"/>
  <c r="O686" i="23"/>
  <c r="O687" i="23"/>
  <c r="O688" i="23"/>
  <c r="O689" i="23"/>
  <c r="O690" i="23"/>
  <c r="O691" i="23"/>
  <c r="O692" i="23"/>
  <c r="O693" i="23"/>
  <c r="O694" i="23"/>
  <c r="O695" i="23"/>
  <c r="O696" i="23"/>
  <c r="O697" i="23"/>
  <c r="O698" i="23"/>
  <c r="O699" i="23"/>
  <c r="O700" i="23"/>
  <c r="O701" i="23"/>
  <c r="O702" i="23"/>
  <c r="O703" i="23"/>
  <c r="O704" i="23"/>
  <c r="O705" i="23"/>
  <c r="O706" i="23"/>
  <c r="O707" i="23"/>
  <c r="O708" i="23"/>
  <c r="O709" i="23"/>
  <c r="O710" i="23"/>
  <c r="O711" i="23"/>
  <c r="O712" i="23"/>
  <c r="O713" i="23"/>
  <c r="O714" i="23"/>
  <c r="O715" i="23"/>
  <c r="O716" i="23"/>
  <c r="O717" i="23"/>
  <c r="O718" i="23"/>
  <c r="O719" i="23"/>
  <c r="O720" i="23"/>
  <c r="O721" i="23"/>
  <c r="O722" i="23"/>
  <c r="O723" i="23"/>
  <c r="O724" i="23"/>
  <c r="O725" i="23"/>
  <c r="O726" i="23"/>
  <c r="O727" i="23"/>
  <c r="O728" i="23"/>
  <c r="O729" i="23"/>
  <c r="O730" i="23"/>
  <c r="O731" i="23"/>
  <c r="O732" i="23"/>
  <c r="O733" i="23"/>
  <c r="O734" i="23"/>
  <c r="O735" i="23"/>
  <c r="O736" i="23"/>
  <c r="O737" i="23"/>
  <c r="O738" i="23"/>
  <c r="O739" i="23"/>
  <c r="O740" i="23"/>
  <c r="O741" i="23"/>
  <c r="O742" i="23"/>
  <c r="O743" i="23"/>
  <c r="O744" i="23"/>
  <c r="O745" i="23"/>
  <c r="O746" i="23"/>
  <c r="O747" i="23"/>
  <c r="O748" i="23"/>
  <c r="O749" i="23"/>
  <c r="O750" i="23"/>
  <c r="O751" i="23"/>
  <c r="O752" i="23"/>
  <c r="O753" i="23"/>
  <c r="O754" i="23"/>
  <c r="O755" i="23"/>
  <c r="O756" i="23"/>
  <c r="O757" i="23"/>
  <c r="O758" i="23"/>
  <c r="O759" i="23"/>
  <c r="O760" i="23"/>
  <c r="O761" i="23"/>
  <c r="O762" i="23"/>
  <c r="O763" i="23"/>
  <c r="O764" i="23"/>
  <c r="O765" i="23"/>
  <c r="O766" i="23"/>
  <c r="O767" i="23"/>
  <c r="O768" i="23"/>
  <c r="O769" i="23"/>
  <c r="O770" i="23"/>
  <c r="O771" i="23"/>
  <c r="O772" i="23"/>
  <c r="O773" i="23"/>
  <c r="O774" i="23"/>
  <c r="O775" i="23"/>
  <c r="O776" i="23"/>
  <c r="O777" i="23"/>
  <c r="O778" i="23"/>
  <c r="O779" i="23"/>
  <c r="O780" i="23"/>
  <c r="O781" i="23"/>
  <c r="O782" i="23"/>
  <c r="O783" i="23"/>
  <c r="O784" i="23"/>
  <c r="O785" i="23"/>
  <c r="O786" i="23"/>
  <c r="O787" i="23"/>
  <c r="O788" i="23"/>
  <c r="O789" i="23"/>
  <c r="O790" i="23"/>
  <c r="O791" i="23"/>
  <c r="O792" i="23"/>
  <c r="O793" i="23"/>
  <c r="O794" i="23"/>
  <c r="O795" i="23"/>
  <c r="O796" i="23"/>
  <c r="O797" i="23"/>
  <c r="O798" i="23"/>
  <c r="O799" i="23"/>
  <c r="O800" i="23"/>
  <c r="O801" i="23"/>
  <c r="O802" i="23"/>
  <c r="O803" i="23"/>
  <c r="O804" i="23"/>
  <c r="O805" i="23"/>
  <c r="O806" i="23"/>
  <c r="O807" i="23"/>
  <c r="O808" i="23"/>
  <c r="O809" i="23"/>
  <c r="O810" i="23"/>
  <c r="O811" i="23"/>
  <c r="O812" i="23"/>
  <c r="O813" i="23"/>
  <c r="O814" i="23"/>
  <c r="O815" i="23"/>
  <c r="O816" i="23"/>
  <c r="O817" i="23"/>
  <c r="O818" i="23"/>
  <c r="O819" i="23"/>
  <c r="O820" i="23"/>
  <c r="O821" i="23"/>
  <c r="O822" i="23"/>
  <c r="O823" i="23"/>
  <c r="O824" i="23"/>
  <c r="O825" i="23"/>
  <c r="O826" i="23"/>
  <c r="O827" i="23"/>
  <c r="O828" i="23"/>
  <c r="O829" i="23"/>
  <c r="O830" i="23"/>
  <c r="O831" i="23"/>
  <c r="O832" i="23"/>
  <c r="O833" i="23"/>
  <c r="O834" i="23"/>
  <c r="O835" i="23"/>
  <c r="O836" i="23"/>
  <c r="O837" i="23"/>
  <c r="O838" i="23"/>
  <c r="O839" i="23"/>
  <c r="O840" i="23"/>
  <c r="O841" i="23"/>
  <c r="O842" i="23"/>
  <c r="O843" i="23"/>
  <c r="O844" i="23"/>
  <c r="O845" i="23"/>
  <c r="O846" i="23"/>
  <c r="O847" i="23"/>
  <c r="O848" i="23"/>
  <c r="O849" i="23"/>
  <c r="O850" i="23"/>
  <c r="O851" i="23"/>
  <c r="O852" i="23"/>
  <c r="O853" i="23"/>
  <c r="O854" i="23"/>
  <c r="O855" i="23"/>
  <c r="O856" i="23"/>
  <c r="O857" i="23"/>
  <c r="O858" i="23"/>
  <c r="O859" i="23"/>
  <c r="O860" i="23"/>
  <c r="O861" i="23"/>
  <c r="O862" i="23"/>
  <c r="O863" i="23"/>
  <c r="O864" i="23"/>
  <c r="O865" i="23"/>
  <c r="O866" i="23"/>
  <c r="O867" i="23"/>
  <c r="O868" i="23"/>
  <c r="O869" i="23"/>
  <c r="O870" i="23"/>
  <c r="O871" i="23"/>
  <c r="O872" i="23"/>
  <c r="O873" i="23"/>
  <c r="O874" i="23"/>
  <c r="O875" i="23"/>
  <c r="O876" i="23"/>
  <c r="O877" i="23"/>
  <c r="O878" i="23"/>
  <c r="O879" i="23"/>
  <c r="O880" i="23"/>
  <c r="O881" i="23"/>
  <c r="O882" i="23"/>
  <c r="O883" i="23"/>
  <c r="O884" i="23"/>
  <c r="O885" i="23"/>
  <c r="O886" i="23"/>
  <c r="O887" i="23"/>
  <c r="O888" i="23"/>
  <c r="O889" i="23"/>
  <c r="O890" i="23"/>
  <c r="O891" i="23"/>
  <c r="O892" i="23"/>
  <c r="O893" i="23"/>
  <c r="O894" i="23"/>
  <c r="O895" i="23"/>
  <c r="O896" i="23"/>
  <c r="O897" i="23"/>
  <c r="O898" i="23"/>
  <c r="O899" i="23"/>
  <c r="O900" i="23"/>
  <c r="O901" i="23"/>
  <c r="O902" i="23"/>
  <c r="O903" i="23"/>
  <c r="O904" i="23"/>
  <c r="O905" i="23"/>
  <c r="O906" i="23"/>
  <c r="O907" i="23"/>
  <c r="O908" i="23"/>
  <c r="O909" i="23"/>
  <c r="O910" i="23"/>
  <c r="O911" i="23"/>
  <c r="O912" i="23"/>
  <c r="O913" i="23"/>
  <c r="O914" i="23"/>
  <c r="O915" i="23"/>
  <c r="O916" i="23"/>
  <c r="O917" i="23"/>
  <c r="O918" i="23"/>
  <c r="O919" i="23"/>
  <c r="O920" i="23"/>
  <c r="O921" i="23"/>
  <c r="O922" i="23"/>
  <c r="O923" i="23"/>
  <c r="O924" i="23"/>
  <c r="O925" i="23"/>
  <c r="O926" i="23"/>
  <c r="O927" i="23"/>
  <c r="O928" i="23"/>
  <c r="O929" i="23"/>
  <c r="O930" i="23"/>
  <c r="O931" i="23"/>
  <c r="O932" i="23"/>
  <c r="O933" i="23"/>
  <c r="O934" i="23"/>
  <c r="O935" i="23"/>
  <c r="O936" i="23"/>
  <c r="O937" i="23"/>
  <c r="O938" i="23"/>
  <c r="O939" i="23"/>
  <c r="O940" i="23"/>
  <c r="O941" i="23"/>
  <c r="O942" i="23"/>
  <c r="O943" i="23"/>
  <c r="O944" i="23"/>
  <c r="O945" i="23"/>
  <c r="O946" i="23"/>
  <c r="O947" i="23"/>
  <c r="O948" i="23"/>
  <c r="O949" i="23"/>
  <c r="O950" i="23"/>
  <c r="O951" i="23"/>
  <c r="O952" i="23"/>
  <c r="O953" i="23"/>
  <c r="O954" i="23"/>
  <c r="O955" i="23"/>
  <c r="O956" i="23"/>
  <c r="O957" i="23"/>
  <c r="O958" i="23"/>
  <c r="O959" i="23"/>
  <c r="O960" i="23"/>
  <c r="O961" i="23"/>
  <c r="O962" i="23"/>
  <c r="O963" i="23"/>
  <c r="O964" i="23"/>
  <c r="O965" i="23"/>
  <c r="O966" i="23"/>
  <c r="O967" i="23"/>
  <c r="O968" i="23"/>
  <c r="O969" i="23"/>
  <c r="O970" i="23"/>
  <c r="O971" i="23"/>
  <c r="O972" i="23"/>
  <c r="O973" i="23"/>
  <c r="O974" i="23"/>
  <c r="O975" i="23"/>
  <c r="O976" i="23"/>
  <c r="O977" i="23"/>
  <c r="O978" i="23"/>
  <c r="O979" i="23"/>
  <c r="O980" i="23"/>
  <c r="O981" i="23"/>
  <c r="O982" i="23"/>
  <c r="O983" i="23"/>
  <c r="O984" i="23"/>
  <c r="O985" i="23"/>
  <c r="O986" i="23"/>
  <c r="O987" i="23"/>
  <c r="O988" i="23"/>
  <c r="O989" i="23"/>
  <c r="O990" i="23"/>
  <c r="O991" i="23"/>
  <c r="O992" i="23"/>
  <c r="O993" i="23"/>
  <c r="O994" i="23"/>
  <c r="O995" i="23"/>
  <c r="O996" i="23"/>
  <c r="O997" i="23"/>
  <c r="O998" i="23"/>
  <c r="O999" i="23"/>
  <c r="O1000" i="23"/>
  <c r="O1001" i="23"/>
  <c r="O1002" i="23"/>
  <c r="O1003" i="23"/>
  <c r="O1004" i="23"/>
  <c r="O1005" i="23"/>
  <c r="O1006" i="23"/>
  <c r="O1007" i="23"/>
  <c r="O1008" i="23"/>
  <c r="O1009" i="23"/>
  <c r="O1010" i="23"/>
  <c r="O1011" i="23"/>
  <c r="O1012" i="23"/>
  <c r="O1013" i="23"/>
  <c r="O1014" i="23"/>
  <c r="O1015" i="23"/>
  <c r="O1016" i="23"/>
  <c r="O1017" i="23"/>
  <c r="O1018" i="23"/>
  <c r="O1019" i="23"/>
  <c r="O1020" i="23"/>
  <c r="O1021" i="23"/>
  <c r="O1022" i="23"/>
  <c r="O1023" i="23"/>
  <c r="O1024" i="23"/>
  <c r="O1025" i="23"/>
  <c r="N28" i="23"/>
  <c r="N29" i="23"/>
  <c r="N30" i="23"/>
  <c r="N31" i="23"/>
  <c r="N32" i="23"/>
  <c r="N33" i="23"/>
  <c r="N34" i="23"/>
  <c r="N35" i="23"/>
  <c r="N36" i="23"/>
  <c r="N37" i="23"/>
  <c r="N38" i="23"/>
  <c r="N39" i="23"/>
  <c r="N40" i="23"/>
  <c r="N41" i="23"/>
  <c r="N42" i="23"/>
  <c r="N43" i="23"/>
  <c r="N44" i="23"/>
  <c r="N45" i="23"/>
  <c r="N46" i="23"/>
  <c r="N47" i="23"/>
  <c r="N48" i="23"/>
  <c r="N49" i="23"/>
  <c r="N50" i="23"/>
  <c r="N51" i="23"/>
  <c r="N52" i="23"/>
  <c r="N53" i="23"/>
  <c r="N54" i="23"/>
  <c r="N55" i="23"/>
  <c r="N56" i="23"/>
  <c r="N57" i="23"/>
  <c r="N58" i="23"/>
  <c r="N59" i="23"/>
  <c r="N60" i="23"/>
  <c r="N61" i="23"/>
  <c r="N62" i="23"/>
  <c r="N63" i="23"/>
  <c r="N64" i="23"/>
  <c r="N65" i="23"/>
  <c r="N66" i="23"/>
  <c r="N67" i="23"/>
  <c r="N68" i="23"/>
  <c r="N69" i="23"/>
  <c r="N70" i="23"/>
  <c r="N71" i="23"/>
  <c r="N72" i="23"/>
  <c r="N73" i="23"/>
  <c r="N74" i="23"/>
  <c r="N75" i="23"/>
  <c r="N76" i="23"/>
  <c r="N77" i="23"/>
  <c r="N78" i="23"/>
  <c r="N79" i="23"/>
  <c r="N80" i="23"/>
  <c r="N81" i="23"/>
  <c r="N82" i="23"/>
  <c r="N83" i="23"/>
  <c r="N84" i="23"/>
  <c r="N85" i="23"/>
  <c r="N86" i="23"/>
  <c r="N87" i="23"/>
  <c r="N88" i="23"/>
  <c r="N89" i="23"/>
  <c r="N90" i="23"/>
  <c r="N91" i="23"/>
  <c r="N92" i="23"/>
  <c r="N93" i="23"/>
  <c r="N94" i="23"/>
  <c r="N95" i="23"/>
  <c r="N96" i="23"/>
  <c r="N97" i="23"/>
  <c r="N98" i="23"/>
  <c r="N99" i="23"/>
  <c r="N100" i="23"/>
  <c r="N101" i="23"/>
  <c r="N102" i="23"/>
  <c r="N103" i="23"/>
  <c r="N104" i="23"/>
  <c r="N105" i="23"/>
  <c r="N106" i="23"/>
  <c r="N107" i="23"/>
  <c r="N108" i="23"/>
  <c r="N109" i="23"/>
  <c r="N110" i="23"/>
  <c r="N111" i="23"/>
  <c r="N112" i="23"/>
  <c r="N113" i="23"/>
  <c r="N114" i="23"/>
  <c r="N115" i="23"/>
  <c r="N116" i="23"/>
  <c r="N117" i="23"/>
  <c r="N118" i="23"/>
  <c r="N119" i="23"/>
  <c r="N120" i="23"/>
  <c r="N121" i="23"/>
  <c r="N122" i="23"/>
  <c r="N123" i="23"/>
  <c r="N124" i="23"/>
  <c r="N125" i="23"/>
  <c r="N126" i="23"/>
  <c r="N127" i="23"/>
  <c r="N128" i="23"/>
  <c r="N129" i="23"/>
  <c r="N130" i="23"/>
  <c r="N131" i="23"/>
  <c r="N132" i="23"/>
  <c r="N133" i="23"/>
  <c r="N134" i="23"/>
  <c r="N135" i="23"/>
  <c r="N136" i="23"/>
  <c r="N137" i="23"/>
  <c r="N138" i="23"/>
  <c r="N139" i="23"/>
  <c r="N140" i="23"/>
  <c r="N141" i="23"/>
  <c r="N142" i="23"/>
  <c r="N143" i="23"/>
  <c r="N144" i="23"/>
  <c r="N145" i="23"/>
  <c r="N146" i="23"/>
  <c r="N147" i="23"/>
  <c r="N148" i="23"/>
  <c r="N149" i="23"/>
  <c r="N150" i="23"/>
  <c r="N151" i="23"/>
  <c r="N152" i="23"/>
  <c r="N153" i="23"/>
  <c r="N154" i="23"/>
  <c r="N155" i="23"/>
  <c r="N156" i="23"/>
  <c r="N157" i="23"/>
  <c r="N158" i="23"/>
  <c r="N159" i="23"/>
  <c r="N160" i="23"/>
  <c r="N161" i="23"/>
  <c r="N162" i="23"/>
  <c r="N163" i="23"/>
  <c r="N164" i="23"/>
  <c r="N165" i="23"/>
  <c r="N166" i="23"/>
  <c r="N167" i="23"/>
  <c r="N168" i="23"/>
  <c r="N169" i="23"/>
  <c r="N170" i="23"/>
  <c r="N171" i="23"/>
  <c r="N172" i="23"/>
  <c r="N173" i="23"/>
  <c r="N174" i="23"/>
  <c r="N175" i="23"/>
  <c r="N176" i="23"/>
  <c r="N177" i="23"/>
  <c r="N178" i="23"/>
  <c r="N179" i="23"/>
  <c r="N180" i="23"/>
  <c r="N181" i="23"/>
  <c r="N182" i="23"/>
  <c r="N183" i="23"/>
  <c r="N184" i="23"/>
  <c r="N185" i="23"/>
  <c r="N186" i="23"/>
  <c r="N187" i="23"/>
  <c r="N188" i="23"/>
  <c r="N189" i="23"/>
  <c r="N190" i="23"/>
  <c r="N191" i="23"/>
  <c r="N192" i="23"/>
  <c r="N193" i="23"/>
  <c r="N194" i="23"/>
  <c r="N195" i="23"/>
  <c r="N196" i="23"/>
  <c r="N197" i="23"/>
  <c r="N198" i="23"/>
  <c r="N199" i="23"/>
  <c r="N200" i="23"/>
  <c r="N201" i="23"/>
  <c r="N202" i="23"/>
  <c r="N203" i="23"/>
  <c r="N204" i="23"/>
  <c r="N205" i="23"/>
  <c r="N206" i="23"/>
  <c r="N207" i="23"/>
  <c r="N208" i="23"/>
  <c r="N209" i="23"/>
  <c r="N210" i="23"/>
  <c r="N211" i="23"/>
  <c r="N212" i="23"/>
  <c r="N213" i="23"/>
  <c r="N214" i="23"/>
  <c r="N215" i="23"/>
  <c r="N216" i="23"/>
  <c r="N217" i="23"/>
  <c r="N218" i="23"/>
  <c r="N219" i="23"/>
  <c r="N220" i="23"/>
  <c r="N221" i="23"/>
  <c r="N222" i="23"/>
  <c r="N223" i="23"/>
  <c r="N224" i="23"/>
  <c r="N225" i="23"/>
  <c r="N226" i="23"/>
  <c r="N227" i="23"/>
  <c r="N228" i="23"/>
  <c r="N229" i="23"/>
  <c r="N230" i="23"/>
  <c r="N231" i="23"/>
  <c r="N232" i="23"/>
  <c r="N233" i="23"/>
  <c r="N234" i="23"/>
  <c r="N235" i="23"/>
  <c r="N236" i="23"/>
  <c r="N237" i="23"/>
  <c r="N238" i="23"/>
  <c r="N239" i="23"/>
  <c r="N240" i="23"/>
  <c r="N241" i="23"/>
  <c r="N242" i="23"/>
  <c r="N243" i="23"/>
  <c r="N244" i="23"/>
  <c r="N245" i="23"/>
  <c r="N246" i="23"/>
  <c r="N247" i="23"/>
  <c r="N248" i="23"/>
  <c r="N249" i="23"/>
  <c r="N250" i="23"/>
  <c r="N251" i="23"/>
  <c r="N252" i="23"/>
  <c r="N253" i="23"/>
  <c r="N254" i="23"/>
  <c r="N255" i="23"/>
  <c r="N256" i="23"/>
  <c r="N257" i="23"/>
  <c r="N258" i="23"/>
  <c r="N259" i="23"/>
  <c r="N260" i="23"/>
  <c r="N261" i="23"/>
  <c r="N262" i="23"/>
  <c r="N263" i="23"/>
  <c r="N264" i="23"/>
  <c r="N265" i="23"/>
  <c r="N266" i="23"/>
  <c r="N267" i="23"/>
  <c r="N268" i="23"/>
  <c r="N269" i="23"/>
  <c r="N270" i="23"/>
  <c r="N271" i="23"/>
  <c r="N272" i="23"/>
  <c r="N273" i="23"/>
  <c r="N274" i="23"/>
  <c r="N275" i="23"/>
  <c r="N276" i="23"/>
  <c r="N277" i="23"/>
  <c r="N278" i="23"/>
  <c r="N279" i="23"/>
  <c r="N280" i="23"/>
  <c r="N281" i="23"/>
  <c r="N282" i="23"/>
  <c r="N283" i="23"/>
  <c r="N284" i="23"/>
  <c r="N285" i="23"/>
  <c r="N286" i="23"/>
  <c r="N287" i="23"/>
  <c r="N288" i="23"/>
  <c r="N289" i="23"/>
  <c r="N290" i="23"/>
  <c r="N291" i="23"/>
  <c r="N292" i="23"/>
  <c r="N293" i="23"/>
  <c r="N294" i="23"/>
  <c r="N295" i="23"/>
  <c r="N296" i="23"/>
  <c r="N297" i="23"/>
  <c r="N298" i="23"/>
  <c r="N299" i="23"/>
  <c r="N300" i="23"/>
  <c r="N301" i="23"/>
  <c r="N302" i="23"/>
  <c r="N303" i="23"/>
  <c r="N304" i="23"/>
  <c r="N305" i="23"/>
  <c r="N306" i="23"/>
  <c r="N307" i="23"/>
  <c r="N308" i="23"/>
  <c r="N309" i="23"/>
  <c r="N310" i="23"/>
  <c r="N311" i="23"/>
  <c r="N312" i="23"/>
  <c r="N313" i="23"/>
  <c r="N314" i="23"/>
  <c r="N315" i="23"/>
  <c r="N316" i="23"/>
  <c r="N317" i="23"/>
  <c r="N318" i="23"/>
  <c r="N319" i="23"/>
  <c r="N320" i="23"/>
  <c r="N321" i="23"/>
  <c r="N322" i="23"/>
  <c r="N323" i="23"/>
  <c r="N324" i="23"/>
  <c r="N325" i="23"/>
  <c r="N326" i="23"/>
  <c r="N327" i="23"/>
  <c r="N328" i="23"/>
  <c r="N329" i="23"/>
  <c r="N330" i="23"/>
  <c r="N331" i="23"/>
  <c r="N332" i="23"/>
  <c r="N333" i="23"/>
  <c r="N334" i="23"/>
  <c r="N335" i="23"/>
  <c r="N336" i="23"/>
  <c r="N337" i="23"/>
  <c r="N338" i="23"/>
  <c r="N339" i="23"/>
  <c r="N340" i="23"/>
  <c r="N341" i="23"/>
  <c r="N342" i="23"/>
  <c r="N343" i="23"/>
  <c r="N344" i="23"/>
  <c r="N345" i="23"/>
  <c r="N346" i="23"/>
  <c r="N347" i="23"/>
  <c r="N348" i="23"/>
  <c r="N349" i="23"/>
  <c r="N350" i="23"/>
  <c r="N351" i="23"/>
  <c r="N352" i="23"/>
  <c r="N353" i="23"/>
  <c r="N354" i="23"/>
  <c r="N355" i="23"/>
  <c r="N356" i="23"/>
  <c r="N357" i="23"/>
  <c r="N358" i="23"/>
  <c r="N359" i="23"/>
  <c r="N360" i="23"/>
  <c r="N361" i="23"/>
  <c r="N362" i="23"/>
  <c r="N363" i="23"/>
  <c r="N364" i="23"/>
  <c r="N365" i="23"/>
  <c r="N366" i="23"/>
  <c r="N367" i="23"/>
  <c r="N368" i="23"/>
  <c r="N369" i="23"/>
  <c r="N370" i="23"/>
  <c r="N371" i="23"/>
  <c r="N372" i="23"/>
  <c r="N373" i="23"/>
  <c r="N374" i="23"/>
  <c r="N375" i="23"/>
  <c r="N376" i="23"/>
  <c r="N377" i="23"/>
  <c r="N378" i="23"/>
  <c r="N379" i="23"/>
  <c r="N380" i="23"/>
  <c r="N381" i="23"/>
  <c r="N382" i="23"/>
  <c r="N383" i="23"/>
  <c r="N384" i="23"/>
  <c r="N385" i="23"/>
  <c r="N386" i="23"/>
  <c r="N387" i="23"/>
  <c r="N388" i="23"/>
  <c r="N389" i="23"/>
  <c r="N390" i="23"/>
  <c r="N391" i="23"/>
  <c r="N392" i="23"/>
  <c r="N393" i="23"/>
  <c r="N394" i="23"/>
  <c r="N395" i="23"/>
  <c r="N396" i="23"/>
  <c r="N397" i="23"/>
  <c r="N398" i="23"/>
  <c r="N399" i="23"/>
  <c r="N400" i="23"/>
  <c r="N401" i="23"/>
  <c r="N402" i="23"/>
  <c r="N403" i="23"/>
  <c r="N404" i="23"/>
  <c r="N405" i="23"/>
  <c r="N406" i="23"/>
  <c r="N407" i="23"/>
  <c r="N408" i="23"/>
  <c r="N409" i="23"/>
  <c r="N410" i="23"/>
  <c r="N411" i="23"/>
  <c r="N412" i="23"/>
  <c r="N413" i="23"/>
  <c r="N414" i="23"/>
  <c r="N415" i="23"/>
  <c r="N416" i="23"/>
  <c r="N417" i="23"/>
  <c r="N418" i="23"/>
  <c r="N419" i="23"/>
  <c r="N420" i="23"/>
  <c r="N421" i="23"/>
  <c r="N422" i="23"/>
  <c r="N423" i="23"/>
  <c r="N424" i="23"/>
  <c r="N425" i="23"/>
  <c r="N426" i="23"/>
  <c r="N427" i="23"/>
  <c r="N428" i="23"/>
  <c r="N429" i="23"/>
  <c r="N430" i="23"/>
  <c r="N431" i="23"/>
  <c r="N432" i="23"/>
  <c r="N433" i="23"/>
  <c r="N434" i="23"/>
  <c r="N435" i="23"/>
  <c r="N436" i="23"/>
  <c r="N437" i="23"/>
  <c r="N438" i="23"/>
  <c r="N439" i="23"/>
  <c r="N440" i="23"/>
  <c r="N441" i="23"/>
  <c r="N442" i="23"/>
  <c r="N443" i="23"/>
  <c r="N444" i="23"/>
  <c r="N445" i="23"/>
  <c r="N446" i="23"/>
  <c r="N447" i="23"/>
  <c r="N448" i="23"/>
  <c r="N449" i="23"/>
  <c r="N450" i="23"/>
  <c r="N451" i="23"/>
  <c r="N452" i="23"/>
  <c r="N453" i="23"/>
  <c r="N454" i="23"/>
  <c r="N455" i="23"/>
  <c r="N456" i="23"/>
  <c r="N457" i="23"/>
  <c r="N458" i="23"/>
  <c r="N459" i="23"/>
  <c r="N460" i="23"/>
  <c r="N461" i="23"/>
  <c r="N462" i="23"/>
  <c r="N463" i="23"/>
  <c r="N464" i="23"/>
  <c r="N465" i="23"/>
  <c r="N466" i="23"/>
  <c r="N467" i="23"/>
  <c r="N468" i="23"/>
  <c r="N469" i="23"/>
  <c r="N470" i="23"/>
  <c r="N471" i="23"/>
  <c r="N472" i="23"/>
  <c r="N473" i="23"/>
  <c r="N474" i="23"/>
  <c r="N475" i="23"/>
  <c r="N476" i="23"/>
  <c r="N477" i="23"/>
  <c r="N478" i="23"/>
  <c r="N479" i="23"/>
  <c r="N480" i="23"/>
  <c r="N481" i="23"/>
  <c r="N482" i="23"/>
  <c r="N483" i="23"/>
  <c r="N484" i="23"/>
  <c r="N485" i="23"/>
  <c r="N486" i="23"/>
  <c r="N487" i="23"/>
  <c r="N488" i="23"/>
  <c r="N489" i="23"/>
  <c r="N490" i="23"/>
  <c r="N491" i="23"/>
  <c r="N492" i="23"/>
  <c r="N493" i="23"/>
  <c r="N494" i="23"/>
  <c r="N495" i="23"/>
  <c r="N496" i="23"/>
  <c r="N497" i="23"/>
  <c r="N498" i="23"/>
  <c r="N499" i="23"/>
  <c r="N500" i="23"/>
  <c r="N501" i="23"/>
  <c r="N502" i="23"/>
  <c r="N503" i="23"/>
  <c r="N504" i="23"/>
  <c r="N505" i="23"/>
  <c r="N506" i="23"/>
  <c r="N507" i="23"/>
  <c r="N508" i="23"/>
  <c r="N509" i="23"/>
  <c r="N510" i="23"/>
  <c r="N511" i="23"/>
  <c r="N512" i="23"/>
  <c r="N513" i="23"/>
  <c r="N514" i="23"/>
  <c r="N515" i="23"/>
  <c r="N516" i="23"/>
  <c r="N517" i="23"/>
  <c r="N518" i="23"/>
  <c r="N519" i="23"/>
  <c r="N520" i="23"/>
  <c r="N521" i="23"/>
  <c r="N522" i="23"/>
  <c r="N523" i="23"/>
  <c r="N524" i="23"/>
  <c r="N525" i="23"/>
  <c r="N526" i="23"/>
  <c r="N527" i="23"/>
  <c r="N528" i="23"/>
  <c r="N529" i="23"/>
  <c r="N530" i="23"/>
  <c r="N531" i="23"/>
  <c r="N532" i="23"/>
  <c r="N533" i="23"/>
  <c r="N534" i="23"/>
  <c r="N535" i="23"/>
  <c r="N536" i="23"/>
  <c r="N537" i="23"/>
  <c r="N538" i="23"/>
  <c r="N539" i="23"/>
  <c r="N540" i="23"/>
  <c r="N541" i="23"/>
  <c r="N542" i="23"/>
  <c r="N543" i="23"/>
  <c r="N544" i="23"/>
  <c r="N545" i="23"/>
  <c r="N546" i="23"/>
  <c r="N547" i="23"/>
  <c r="N548" i="23"/>
  <c r="N549" i="23"/>
  <c r="N550" i="23"/>
  <c r="N551" i="23"/>
  <c r="N552" i="23"/>
  <c r="N553" i="23"/>
  <c r="N554" i="23"/>
  <c r="N555" i="23"/>
  <c r="N556" i="23"/>
  <c r="N557" i="23"/>
  <c r="N558" i="23"/>
  <c r="N559" i="23"/>
  <c r="N560" i="23"/>
  <c r="N561" i="23"/>
  <c r="N562" i="23"/>
  <c r="N563" i="23"/>
  <c r="N564" i="23"/>
  <c r="N565" i="23"/>
  <c r="N566" i="23"/>
  <c r="N567" i="23"/>
  <c r="N568" i="23"/>
  <c r="N569" i="23"/>
  <c r="N570" i="23"/>
  <c r="N571" i="23"/>
  <c r="N572" i="23"/>
  <c r="N573" i="23"/>
  <c r="N574" i="23"/>
  <c r="N575" i="23"/>
  <c r="N576" i="23"/>
  <c r="N577" i="23"/>
  <c r="N578" i="23"/>
  <c r="N579" i="23"/>
  <c r="N580" i="23"/>
  <c r="N581" i="23"/>
  <c r="N582" i="23"/>
  <c r="N583" i="23"/>
  <c r="N584" i="23"/>
  <c r="N585" i="23"/>
  <c r="N586" i="23"/>
  <c r="N587" i="23"/>
  <c r="N588" i="23"/>
  <c r="N589" i="23"/>
  <c r="N590" i="23"/>
  <c r="N591" i="23"/>
  <c r="N592" i="23"/>
  <c r="N593" i="23"/>
  <c r="N594" i="23"/>
  <c r="N595" i="23"/>
  <c r="N596" i="23"/>
  <c r="N597" i="23"/>
  <c r="N598" i="23"/>
  <c r="N599" i="23"/>
  <c r="N600" i="23"/>
  <c r="N601" i="23"/>
  <c r="N602" i="23"/>
  <c r="N603" i="23"/>
  <c r="N604" i="23"/>
  <c r="N605" i="23"/>
  <c r="N606" i="23"/>
  <c r="N607" i="23"/>
  <c r="N608" i="23"/>
  <c r="N609" i="23"/>
  <c r="N610" i="23"/>
  <c r="N611" i="23"/>
  <c r="N612" i="23"/>
  <c r="N613" i="23"/>
  <c r="N614" i="23"/>
  <c r="N615" i="23"/>
  <c r="N616" i="23"/>
  <c r="N617" i="23"/>
  <c r="N618" i="23"/>
  <c r="N619" i="23"/>
  <c r="N620" i="23"/>
  <c r="N621" i="23"/>
  <c r="N622" i="23"/>
  <c r="N623" i="23"/>
  <c r="N624" i="23"/>
  <c r="N625" i="23"/>
  <c r="N626" i="23"/>
  <c r="N627" i="23"/>
  <c r="N628" i="23"/>
  <c r="N629" i="23"/>
  <c r="N630" i="23"/>
  <c r="N631" i="23"/>
  <c r="N632" i="23"/>
  <c r="N633" i="23"/>
  <c r="N634" i="23"/>
  <c r="N635" i="23"/>
  <c r="N636" i="23"/>
  <c r="N637" i="23"/>
  <c r="N638" i="23"/>
  <c r="N639" i="23"/>
  <c r="N640" i="23"/>
  <c r="N641" i="23"/>
  <c r="N642" i="23"/>
  <c r="N643" i="23"/>
  <c r="N644" i="23"/>
  <c r="N645" i="23"/>
  <c r="N646" i="23"/>
  <c r="N647" i="23"/>
  <c r="N648" i="23"/>
  <c r="N649" i="23"/>
  <c r="N650" i="23"/>
  <c r="N651" i="23"/>
  <c r="N652" i="23"/>
  <c r="N653" i="23"/>
  <c r="N654" i="23"/>
  <c r="N655" i="23"/>
  <c r="N656" i="23"/>
  <c r="N657" i="23"/>
  <c r="N658" i="23"/>
  <c r="N659" i="23"/>
  <c r="N660" i="23"/>
  <c r="N661" i="23"/>
  <c r="N662" i="23"/>
  <c r="N663" i="23"/>
  <c r="N664" i="23"/>
  <c r="N665" i="23"/>
  <c r="N666" i="23"/>
  <c r="N667" i="23"/>
  <c r="N668" i="23"/>
  <c r="N669" i="23"/>
  <c r="N670" i="23"/>
  <c r="N671" i="23"/>
  <c r="N672" i="23"/>
  <c r="N673" i="23"/>
  <c r="N674" i="23"/>
  <c r="N675" i="23"/>
  <c r="N676" i="23"/>
  <c r="N677" i="23"/>
  <c r="N678" i="23"/>
  <c r="N679" i="23"/>
  <c r="N680" i="23"/>
  <c r="N681" i="23"/>
  <c r="N682" i="23"/>
  <c r="N683" i="23"/>
  <c r="N684" i="23"/>
  <c r="N685" i="23"/>
  <c r="N686" i="23"/>
  <c r="N687" i="23"/>
  <c r="N688" i="23"/>
  <c r="N689" i="23"/>
  <c r="N690" i="23"/>
  <c r="N691" i="23"/>
  <c r="N692" i="23"/>
  <c r="N693" i="23"/>
  <c r="N694" i="23"/>
  <c r="N695" i="23"/>
  <c r="N696" i="23"/>
  <c r="N697" i="23"/>
  <c r="N698" i="23"/>
  <c r="N699" i="23"/>
  <c r="N700" i="23"/>
  <c r="N701" i="23"/>
  <c r="N702" i="23"/>
  <c r="N703" i="23"/>
  <c r="N704" i="23"/>
  <c r="N705" i="23"/>
  <c r="N706" i="23"/>
  <c r="N707" i="23"/>
  <c r="N708" i="23"/>
  <c r="N709" i="23"/>
  <c r="N710" i="23"/>
  <c r="N711" i="23"/>
  <c r="N712" i="23"/>
  <c r="N713" i="23"/>
  <c r="N714" i="23"/>
  <c r="N715" i="23"/>
  <c r="N716" i="23"/>
  <c r="N717" i="23"/>
  <c r="N718" i="23"/>
  <c r="N719" i="23"/>
  <c r="N720" i="23"/>
  <c r="N721" i="23"/>
  <c r="N722" i="23"/>
  <c r="N723" i="23"/>
  <c r="N724" i="23"/>
  <c r="N725" i="23"/>
  <c r="N726" i="23"/>
  <c r="N727" i="23"/>
  <c r="N728" i="23"/>
  <c r="N729" i="23"/>
  <c r="N730" i="23"/>
  <c r="N731" i="23"/>
  <c r="N732" i="23"/>
  <c r="N733" i="23"/>
  <c r="N734" i="23"/>
  <c r="N735" i="23"/>
  <c r="N736" i="23"/>
  <c r="N737" i="23"/>
  <c r="N738" i="23"/>
  <c r="N739" i="23"/>
  <c r="N740" i="23"/>
  <c r="N741" i="23"/>
  <c r="N742" i="23"/>
  <c r="N743" i="23"/>
  <c r="N744" i="23"/>
  <c r="N745" i="23"/>
  <c r="N746" i="23"/>
  <c r="N747" i="23"/>
  <c r="N748" i="23"/>
  <c r="N749" i="23"/>
  <c r="N750" i="23"/>
  <c r="N751" i="23"/>
  <c r="N752" i="23"/>
  <c r="N753" i="23"/>
  <c r="N754" i="23"/>
  <c r="N755" i="23"/>
  <c r="N756" i="23"/>
  <c r="N757" i="23"/>
  <c r="N758" i="23"/>
  <c r="N759" i="23"/>
  <c r="N760" i="23"/>
  <c r="N761" i="23"/>
  <c r="N762" i="23"/>
  <c r="N763" i="23"/>
  <c r="N764" i="23"/>
  <c r="N765" i="23"/>
  <c r="N766" i="23"/>
  <c r="N767" i="23"/>
  <c r="N768" i="23"/>
  <c r="N769" i="23"/>
  <c r="N770" i="23"/>
  <c r="N771" i="23"/>
  <c r="N772" i="23"/>
  <c r="N773" i="23"/>
  <c r="N774" i="23"/>
  <c r="N775" i="23"/>
  <c r="N776" i="23"/>
  <c r="N777" i="23"/>
  <c r="N778" i="23"/>
  <c r="N779" i="23"/>
  <c r="N780" i="23"/>
  <c r="N781" i="23"/>
  <c r="N782" i="23"/>
  <c r="N783" i="23"/>
  <c r="N784" i="23"/>
  <c r="N785" i="23"/>
  <c r="N786" i="23"/>
  <c r="N787" i="23"/>
  <c r="N788" i="23"/>
  <c r="N789" i="23"/>
  <c r="N790" i="23"/>
  <c r="N791" i="23"/>
  <c r="N792" i="23"/>
  <c r="N793" i="23"/>
  <c r="N794" i="23"/>
  <c r="N795" i="23"/>
  <c r="N796" i="23"/>
  <c r="N797" i="23"/>
  <c r="N798" i="23"/>
  <c r="N799" i="23"/>
  <c r="N800" i="23"/>
  <c r="N801" i="23"/>
  <c r="N802" i="23"/>
  <c r="N803" i="23"/>
  <c r="N804" i="23"/>
  <c r="N805" i="23"/>
  <c r="N806" i="23"/>
  <c r="N807" i="23"/>
  <c r="N808" i="23"/>
  <c r="N809" i="23"/>
  <c r="N810" i="23"/>
  <c r="N811" i="23"/>
  <c r="N812" i="23"/>
  <c r="N813" i="23"/>
  <c r="N814" i="23"/>
  <c r="N815" i="23"/>
  <c r="N816" i="23"/>
  <c r="N817" i="23"/>
  <c r="N818" i="23"/>
  <c r="N819" i="23"/>
  <c r="N820" i="23"/>
  <c r="N821" i="23"/>
  <c r="N822" i="23"/>
  <c r="N823" i="23"/>
  <c r="N824" i="23"/>
  <c r="N825" i="23"/>
  <c r="N826" i="23"/>
  <c r="N827" i="23"/>
  <c r="N828" i="23"/>
  <c r="N829" i="23"/>
  <c r="N830" i="23"/>
  <c r="N831" i="23"/>
  <c r="N832" i="23"/>
  <c r="N833" i="23"/>
  <c r="N834" i="23"/>
  <c r="N835" i="23"/>
  <c r="N836" i="23"/>
  <c r="N837" i="23"/>
  <c r="N838" i="23"/>
  <c r="N839" i="23"/>
  <c r="N840" i="23"/>
  <c r="N841" i="23"/>
  <c r="N842" i="23"/>
  <c r="N843" i="23"/>
  <c r="N844" i="23"/>
  <c r="N845" i="23"/>
  <c r="N846" i="23"/>
  <c r="N847" i="23"/>
  <c r="N848" i="23"/>
  <c r="N849" i="23"/>
  <c r="N850" i="23"/>
  <c r="N851" i="23"/>
  <c r="N852" i="23"/>
  <c r="N853" i="23"/>
  <c r="N854" i="23"/>
  <c r="N855" i="23"/>
  <c r="N856" i="23"/>
  <c r="N857" i="23"/>
  <c r="N858" i="23"/>
  <c r="N859" i="23"/>
  <c r="N860" i="23"/>
  <c r="N861" i="23"/>
  <c r="N862" i="23"/>
  <c r="N863" i="23"/>
  <c r="N864" i="23"/>
  <c r="N865" i="23"/>
  <c r="N866" i="23"/>
  <c r="N867" i="23"/>
  <c r="N868" i="23"/>
  <c r="N869" i="23"/>
  <c r="N870" i="23"/>
  <c r="N871" i="23"/>
  <c r="N872" i="23"/>
  <c r="N873" i="23"/>
  <c r="N874" i="23"/>
  <c r="N875" i="23"/>
  <c r="N876" i="23"/>
  <c r="N877" i="23"/>
  <c r="N878" i="23"/>
  <c r="N879" i="23"/>
  <c r="N880" i="23"/>
  <c r="N881" i="23"/>
  <c r="N882" i="23"/>
  <c r="N883" i="23"/>
  <c r="N884" i="23"/>
  <c r="N885" i="23"/>
  <c r="N886" i="23"/>
  <c r="N887" i="23"/>
  <c r="N888" i="23"/>
  <c r="N889" i="23"/>
  <c r="N890" i="23"/>
  <c r="N891" i="23"/>
  <c r="N892" i="23"/>
  <c r="N893" i="23"/>
  <c r="N894" i="23"/>
  <c r="N895" i="23"/>
  <c r="N896" i="23"/>
  <c r="N897" i="23"/>
  <c r="N898" i="23"/>
  <c r="N899" i="23"/>
  <c r="N900" i="23"/>
  <c r="N901" i="23"/>
  <c r="N902" i="23"/>
  <c r="N903" i="23"/>
  <c r="N904" i="23"/>
  <c r="N905" i="23"/>
  <c r="N906" i="23"/>
  <c r="N907" i="23"/>
  <c r="N908" i="23"/>
  <c r="N909" i="23"/>
  <c r="N910" i="23"/>
  <c r="N911" i="23"/>
  <c r="N912" i="23"/>
  <c r="N913" i="23"/>
  <c r="N914" i="23"/>
  <c r="N915" i="23"/>
  <c r="N916" i="23"/>
  <c r="N917" i="23"/>
  <c r="N918" i="23"/>
  <c r="N919" i="23"/>
  <c r="N920" i="23"/>
  <c r="N921" i="23"/>
  <c r="N922" i="23"/>
  <c r="N923" i="23"/>
  <c r="N924" i="23"/>
  <c r="N925" i="23"/>
  <c r="N926" i="23"/>
  <c r="N927" i="23"/>
  <c r="N928" i="23"/>
  <c r="N929" i="23"/>
  <c r="N930" i="23"/>
  <c r="N931" i="23"/>
  <c r="N932" i="23"/>
  <c r="N933" i="23"/>
  <c r="N934" i="23"/>
  <c r="N935" i="23"/>
  <c r="N936" i="23"/>
  <c r="N937" i="23"/>
  <c r="N938" i="23"/>
  <c r="N939" i="23"/>
  <c r="N940" i="23"/>
  <c r="N941" i="23"/>
  <c r="N942" i="23"/>
  <c r="N943" i="23"/>
  <c r="N944" i="23"/>
  <c r="N945" i="23"/>
  <c r="N946" i="23"/>
  <c r="N947" i="23"/>
  <c r="N948" i="23"/>
  <c r="N949" i="23"/>
  <c r="N950" i="23"/>
  <c r="N951" i="23"/>
  <c r="N952" i="23"/>
  <c r="N953" i="23"/>
  <c r="N954" i="23"/>
  <c r="N955" i="23"/>
  <c r="N956" i="23"/>
  <c r="N957" i="23"/>
  <c r="N958" i="23"/>
  <c r="N959" i="23"/>
  <c r="N960" i="23"/>
  <c r="N961" i="23"/>
  <c r="N962" i="23"/>
  <c r="N963" i="23"/>
  <c r="N964" i="23"/>
  <c r="N965" i="23"/>
  <c r="N966" i="23"/>
  <c r="N967" i="23"/>
  <c r="N968" i="23"/>
  <c r="N969" i="23"/>
  <c r="N970" i="23"/>
  <c r="N971" i="23"/>
  <c r="N972" i="23"/>
  <c r="N973" i="23"/>
  <c r="N974" i="23"/>
  <c r="N975" i="23"/>
  <c r="N976" i="23"/>
  <c r="N977" i="23"/>
  <c r="N978" i="23"/>
  <c r="N979" i="23"/>
  <c r="N980" i="23"/>
  <c r="N981" i="23"/>
  <c r="N982" i="23"/>
  <c r="N983" i="23"/>
  <c r="N984" i="23"/>
  <c r="N985" i="23"/>
  <c r="N986" i="23"/>
  <c r="N987" i="23"/>
  <c r="N988" i="23"/>
  <c r="N989" i="23"/>
  <c r="N990" i="23"/>
  <c r="N991" i="23"/>
  <c r="N992" i="23"/>
  <c r="N993" i="23"/>
  <c r="N994" i="23"/>
  <c r="N995" i="23"/>
  <c r="N996" i="23"/>
  <c r="N997" i="23"/>
  <c r="N998" i="23"/>
  <c r="N999" i="23"/>
  <c r="N1000" i="23"/>
  <c r="N1001" i="23"/>
  <c r="N1002" i="23"/>
  <c r="N1003" i="23"/>
  <c r="N1004" i="23"/>
  <c r="N1005" i="23"/>
  <c r="N1006" i="23"/>
  <c r="N1007" i="23"/>
  <c r="N1008" i="23"/>
  <c r="N1009" i="23"/>
  <c r="N1010" i="23"/>
  <c r="N1011" i="23"/>
  <c r="N1012" i="23"/>
  <c r="N1013" i="23"/>
  <c r="N1014" i="23"/>
  <c r="N1015" i="23"/>
  <c r="N1016" i="23"/>
  <c r="N1017" i="23"/>
  <c r="N1018" i="23"/>
  <c r="N1019" i="23"/>
  <c r="N1020" i="23"/>
  <c r="N1021" i="23"/>
  <c r="N1022" i="23"/>
  <c r="N1023" i="23"/>
  <c r="N1024" i="23"/>
  <c r="N1025" i="23"/>
  <c r="N27" i="23"/>
  <c r="R26" i="23"/>
  <c r="Q26" i="23"/>
  <c r="O26" i="23"/>
  <c r="K29" i="23"/>
  <c r="P29" i="23" s="1"/>
  <c r="K30" i="23"/>
  <c r="P30" i="23" s="1"/>
  <c r="K31" i="23"/>
  <c r="P31" i="23" s="1"/>
  <c r="K32" i="23"/>
  <c r="P32" i="23" s="1"/>
  <c r="K33" i="23"/>
  <c r="P33" i="23" s="1"/>
  <c r="K34" i="23"/>
  <c r="P34" i="23" s="1"/>
  <c r="K35" i="23"/>
  <c r="P35" i="23" s="1"/>
  <c r="K36" i="23"/>
  <c r="P36" i="23" s="1"/>
  <c r="K37" i="23"/>
  <c r="P37" i="23" s="1"/>
  <c r="K38" i="23"/>
  <c r="P38" i="23" s="1"/>
  <c r="K39" i="23"/>
  <c r="P39" i="23" s="1"/>
  <c r="K40" i="23"/>
  <c r="P40" i="23" s="1"/>
  <c r="K41" i="23"/>
  <c r="P41" i="23" s="1"/>
  <c r="K42" i="23"/>
  <c r="P42" i="23" s="1"/>
  <c r="K43" i="23"/>
  <c r="P43" i="23" s="1"/>
  <c r="K44" i="23"/>
  <c r="P44" i="23" s="1"/>
  <c r="K45" i="23"/>
  <c r="P45" i="23" s="1"/>
  <c r="K46" i="23"/>
  <c r="P46" i="23" s="1"/>
  <c r="K47" i="23"/>
  <c r="P47" i="23" s="1"/>
  <c r="K48" i="23"/>
  <c r="P48" i="23" s="1"/>
  <c r="K49" i="23"/>
  <c r="P49" i="23" s="1"/>
  <c r="K50" i="23"/>
  <c r="P50" i="23" s="1"/>
  <c r="K51" i="23"/>
  <c r="P51" i="23" s="1"/>
  <c r="K52" i="23"/>
  <c r="P52" i="23" s="1"/>
  <c r="K53" i="23"/>
  <c r="P53" i="23" s="1"/>
  <c r="K54" i="23"/>
  <c r="P54" i="23" s="1"/>
  <c r="K55" i="23"/>
  <c r="P55" i="23" s="1"/>
  <c r="K56" i="23"/>
  <c r="P56" i="23" s="1"/>
  <c r="K57" i="23"/>
  <c r="P57" i="23" s="1"/>
  <c r="K58" i="23"/>
  <c r="P58" i="23" s="1"/>
  <c r="K59" i="23"/>
  <c r="P59" i="23" s="1"/>
  <c r="K60" i="23"/>
  <c r="P60" i="23" s="1"/>
  <c r="K61" i="23"/>
  <c r="P61" i="23" s="1"/>
  <c r="K62" i="23"/>
  <c r="P62" i="23" s="1"/>
  <c r="K63" i="23"/>
  <c r="P63" i="23" s="1"/>
  <c r="K64" i="23"/>
  <c r="P64" i="23" s="1"/>
  <c r="K65" i="23"/>
  <c r="P65" i="23" s="1"/>
  <c r="K66" i="23"/>
  <c r="P66" i="23" s="1"/>
  <c r="K67" i="23"/>
  <c r="P67" i="23" s="1"/>
  <c r="K68" i="23"/>
  <c r="P68" i="23" s="1"/>
  <c r="K69" i="23"/>
  <c r="P69" i="23" s="1"/>
  <c r="K70" i="23"/>
  <c r="P70" i="23" s="1"/>
  <c r="K71" i="23"/>
  <c r="P71" i="23" s="1"/>
  <c r="K72" i="23"/>
  <c r="P72" i="23" s="1"/>
  <c r="K73" i="23"/>
  <c r="P73" i="23" s="1"/>
  <c r="K74" i="23"/>
  <c r="P74" i="23" s="1"/>
  <c r="K75" i="23"/>
  <c r="P75" i="23" s="1"/>
  <c r="K76" i="23"/>
  <c r="P76" i="23" s="1"/>
  <c r="K77" i="23"/>
  <c r="P77" i="23" s="1"/>
  <c r="K78" i="23"/>
  <c r="P78" i="23" s="1"/>
  <c r="K79" i="23"/>
  <c r="P79" i="23" s="1"/>
  <c r="K80" i="23"/>
  <c r="P80" i="23" s="1"/>
  <c r="K81" i="23"/>
  <c r="P81" i="23" s="1"/>
  <c r="K82" i="23"/>
  <c r="P82" i="23" s="1"/>
  <c r="K83" i="23"/>
  <c r="P83" i="23" s="1"/>
  <c r="K84" i="23"/>
  <c r="P84" i="23" s="1"/>
  <c r="K85" i="23"/>
  <c r="P85" i="23" s="1"/>
  <c r="K86" i="23"/>
  <c r="P86" i="23" s="1"/>
  <c r="K87" i="23"/>
  <c r="P87" i="23" s="1"/>
  <c r="K88" i="23"/>
  <c r="P88" i="23" s="1"/>
  <c r="K89" i="23"/>
  <c r="P89" i="23" s="1"/>
  <c r="K90" i="23"/>
  <c r="P90" i="23" s="1"/>
  <c r="K91" i="23"/>
  <c r="P91" i="23" s="1"/>
  <c r="K92" i="23"/>
  <c r="P92" i="23" s="1"/>
  <c r="K93" i="23"/>
  <c r="P93" i="23" s="1"/>
  <c r="K94" i="23"/>
  <c r="P94" i="23" s="1"/>
  <c r="K95" i="23"/>
  <c r="P95" i="23" s="1"/>
  <c r="K96" i="23"/>
  <c r="P96" i="23" s="1"/>
  <c r="K97" i="23"/>
  <c r="P97" i="23" s="1"/>
  <c r="K98" i="23"/>
  <c r="P98" i="23" s="1"/>
  <c r="K99" i="23"/>
  <c r="P99" i="23" s="1"/>
  <c r="K100" i="23"/>
  <c r="P100" i="23" s="1"/>
  <c r="K101" i="23"/>
  <c r="P101" i="23" s="1"/>
  <c r="K102" i="23"/>
  <c r="P102" i="23" s="1"/>
  <c r="K103" i="23"/>
  <c r="P103" i="23" s="1"/>
  <c r="K104" i="23"/>
  <c r="P104" i="23" s="1"/>
  <c r="K105" i="23"/>
  <c r="P105" i="23" s="1"/>
  <c r="K106" i="23"/>
  <c r="P106" i="23" s="1"/>
  <c r="K107" i="23"/>
  <c r="P107" i="23" s="1"/>
  <c r="K108" i="23"/>
  <c r="P108" i="23" s="1"/>
  <c r="K109" i="23"/>
  <c r="P109" i="23" s="1"/>
  <c r="K110" i="23"/>
  <c r="P110" i="23" s="1"/>
  <c r="K111" i="23"/>
  <c r="P111" i="23" s="1"/>
  <c r="K112" i="23"/>
  <c r="P112" i="23" s="1"/>
  <c r="K113" i="23"/>
  <c r="P113" i="23" s="1"/>
  <c r="K114" i="23"/>
  <c r="P114" i="23" s="1"/>
  <c r="K115" i="23"/>
  <c r="P115" i="23" s="1"/>
  <c r="K116" i="23"/>
  <c r="P116" i="23" s="1"/>
  <c r="K117" i="23"/>
  <c r="P117" i="23" s="1"/>
  <c r="K118" i="23"/>
  <c r="P118" i="23" s="1"/>
  <c r="K119" i="23"/>
  <c r="P119" i="23" s="1"/>
  <c r="K120" i="23"/>
  <c r="P120" i="23" s="1"/>
  <c r="K121" i="23"/>
  <c r="P121" i="23" s="1"/>
  <c r="K122" i="23"/>
  <c r="P122" i="23" s="1"/>
  <c r="K123" i="23"/>
  <c r="P123" i="23" s="1"/>
  <c r="K124" i="23"/>
  <c r="P124" i="23" s="1"/>
  <c r="K125" i="23"/>
  <c r="P125" i="23" s="1"/>
  <c r="K126" i="23"/>
  <c r="P126" i="23" s="1"/>
  <c r="K127" i="23"/>
  <c r="P127" i="23" s="1"/>
  <c r="K128" i="23"/>
  <c r="P128" i="23" s="1"/>
  <c r="K129" i="23"/>
  <c r="P129" i="23" s="1"/>
  <c r="K130" i="23"/>
  <c r="P130" i="23" s="1"/>
  <c r="K131" i="23"/>
  <c r="P131" i="23" s="1"/>
  <c r="K132" i="23"/>
  <c r="P132" i="23" s="1"/>
  <c r="K133" i="23"/>
  <c r="P133" i="23" s="1"/>
  <c r="K134" i="23"/>
  <c r="P134" i="23" s="1"/>
  <c r="K135" i="23"/>
  <c r="P135" i="23" s="1"/>
  <c r="K136" i="23"/>
  <c r="P136" i="23" s="1"/>
  <c r="K137" i="23"/>
  <c r="P137" i="23" s="1"/>
  <c r="K138" i="23"/>
  <c r="P138" i="23" s="1"/>
  <c r="K139" i="23"/>
  <c r="P139" i="23" s="1"/>
  <c r="K140" i="23"/>
  <c r="P140" i="23" s="1"/>
  <c r="K141" i="23"/>
  <c r="P141" i="23" s="1"/>
  <c r="K142" i="23"/>
  <c r="P142" i="23" s="1"/>
  <c r="K143" i="23"/>
  <c r="P143" i="23" s="1"/>
  <c r="K144" i="23"/>
  <c r="P144" i="23" s="1"/>
  <c r="K145" i="23"/>
  <c r="P145" i="23" s="1"/>
  <c r="K146" i="23"/>
  <c r="P146" i="23" s="1"/>
  <c r="K147" i="23"/>
  <c r="P147" i="23" s="1"/>
  <c r="K148" i="23"/>
  <c r="P148" i="23" s="1"/>
  <c r="K149" i="23"/>
  <c r="P149" i="23" s="1"/>
  <c r="K150" i="23"/>
  <c r="P150" i="23" s="1"/>
  <c r="K151" i="23"/>
  <c r="P151" i="23" s="1"/>
  <c r="K152" i="23"/>
  <c r="P152" i="23" s="1"/>
  <c r="K153" i="23"/>
  <c r="P153" i="23" s="1"/>
  <c r="K154" i="23"/>
  <c r="P154" i="23" s="1"/>
  <c r="K155" i="23"/>
  <c r="P155" i="23" s="1"/>
  <c r="K156" i="23"/>
  <c r="P156" i="23" s="1"/>
  <c r="K157" i="23"/>
  <c r="P157" i="23" s="1"/>
  <c r="K158" i="23"/>
  <c r="P158" i="23" s="1"/>
  <c r="K159" i="23"/>
  <c r="P159" i="23" s="1"/>
  <c r="K160" i="23"/>
  <c r="P160" i="23" s="1"/>
  <c r="K161" i="23"/>
  <c r="P161" i="23" s="1"/>
  <c r="K162" i="23"/>
  <c r="P162" i="23" s="1"/>
  <c r="K163" i="23"/>
  <c r="P163" i="23" s="1"/>
  <c r="K164" i="23"/>
  <c r="P164" i="23" s="1"/>
  <c r="K165" i="23"/>
  <c r="P165" i="23" s="1"/>
  <c r="K166" i="23"/>
  <c r="P166" i="23" s="1"/>
  <c r="K167" i="23"/>
  <c r="P167" i="23" s="1"/>
  <c r="K168" i="23"/>
  <c r="P168" i="23" s="1"/>
  <c r="K169" i="23"/>
  <c r="P169" i="23" s="1"/>
  <c r="K170" i="23"/>
  <c r="P170" i="23" s="1"/>
  <c r="K171" i="23"/>
  <c r="P171" i="23" s="1"/>
  <c r="K172" i="23"/>
  <c r="P172" i="23" s="1"/>
  <c r="K173" i="23"/>
  <c r="P173" i="23" s="1"/>
  <c r="K174" i="23"/>
  <c r="P174" i="23" s="1"/>
  <c r="K175" i="23"/>
  <c r="P175" i="23" s="1"/>
  <c r="K176" i="23"/>
  <c r="P176" i="23" s="1"/>
  <c r="K177" i="23"/>
  <c r="P177" i="23" s="1"/>
  <c r="K178" i="23"/>
  <c r="P178" i="23" s="1"/>
  <c r="K179" i="23"/>
  <c r="P179" i="23" s="1"/>
  <c r="K180" i="23"/>
  <c r="P180" i="23" s="1"/>
  <c r="K181" i="23"/>
  <c r="P181" i="23" s="1"/>
  <c r="K182" i="23"/>
  <c r="P182" i="23" s="1"/>
  <c r="K183" i="23"/>
  <c r="P183" i="23" s="1"/>
  <c r="K184" i="23"/>
  <c r="P184" i="23" s="1"/>
  <c r="K185" i="23"/>
  <c r="P185" i="23" s="1"/>
  <c r="K186" i="23"/>
  <c r="P186" i="23" s="1"/>
  <c r="K187" i="23"/>
  <c r="P187" i="23" s="1"/>
  <c r="K188" i="23"/>
  <c r="P188" i="23" s="1"/>
  <c r="K189" i="23"/>
  <c r="P189" i="23" s="1"/>
  <c r="K190" i="23"/>
  <c r="P190" i="23" s="1"/>
  <c r="K191" i="23"/>
  <c r="P191" i="23" s="1"/>
  <c r="K192" i="23"/>
  <c r="P192" i="23" s="1"/>
  <c r="K193" i="23"/>
  <c r="P193" i="23" s="1"/>
  <c r="K194" i="23"/>
  <c r="P194" i="23" s="1"/>
  <c r="K195" i="23"/>
  <c r="P195" i="23" s="1"/>
  <c r="K196" i="23"/>
  <c r="P196" i="23" s="1"/>
  <c r="K197" i="23"/>
  <c r="P197" i="23" s="1"/>
  <c r="K198" i="23"/>
  <c r="P198" i="23" s="1"/>
  <c r="K199" i="23"/>
  <c r="P199" i="23" s="1"/>
  <c r="K200" i="23"/>
  <c r="P200" i="23" s="1"/>
  <c r="K201" i="23"/>
  <c r="P201" i="23" s="1"/>
  <c r="K202" i="23"/>
  <c r="P202" i="23" s="1"/>
  <c r="K203" i="23"/>
  <c r="P203" i="23" s="1"/>
  <c r="K204" i="23"/>
  <c r="P204" i="23" s="1"/>
  <c r="K205" i="23"/>
  <c r="P205" i="23" s="1"/>
  <c r="K206" i="23"/>
  <c r="P206" i="23" s="1"/>
  <c r="K207" i="23"/>
  <c r="P207" i="23" s="1"/>
  <c r="K208" i="23"/>
  <c r="P208" i="23" s="1"/>
  <c r="K209" i="23"/>
  <c r="P209" i="23" s="1"/>
  <c r="K210" i="23"/>
  <c r="P210" i="23" s="1"/>
  <c r="K211" i="23"/>
  <c r="P211" i="23" s="1"/>
  <c r="K212" i="23"/>
  <c r="P212" i="23" s="1"/>
  <c r="K213" i="23"/>
  <c r="P213" i="23" s="1"/>
  <c r="K214" i="23"/>
  <c r="P214" i="23" s="1"/>
  <c r="K215" i="23"/>
  <c r="P215" i="23" s="1"/>
  <c r="K216" i="23"/>
  <c r="P216" i="23" s="1"/>
  <c r="K217" i="23"/>
  <c r="P217" i="23" s="1"/>
  <c r="K218" i="23"/>
  <c r="P218" i="23" s="1"/>
  <c r="K219" i="23"/>
  <c r="P219" i="23" s="1"/>
  <c r="K220" i="23"/>
  <c r="P220" i="23" s="1"/>
  <c r="K221" i="23"/>
  <c r="P221" i="23" s="1"/>
  <c r="K222" i="23"/>
  <c r="P222" i="23" s="1"/>
  <c r="K223" i="23"/>
  <c r="P223" i="23" s="1"/>
  <c r="K224" i="23"/>
  <c r="P224" i="23" s="1"/>
  <c r="K225" i="23"/>
  <c r="P225" i="23" s="1"/>
  <c r="K226" i="23"/>
  <c r="P226" i="23" s="1"/>
  <c r="K227" i="23"/>
  <c r="P227" i="23" s="1"/>
  <c r="K228" i="23"/>
  <c r="P228" i="23" s="1"/>
  <c r="K229" i="23"/>
  <c r="P229" i="23" s="1"/>
  <c r="K230" i="23"/>
  <c r="P230" i="23" s="1"/>
  <c r="K231" i="23"/>
  <c r="P231" i="23" s="1"/>
  <c r="K232" i="23"/>
  <c r="P232" i="23" s="1"/>
  <c r="K233" i="23"/>
  <c r="P233" i="23" s="1"/>
  <c r="K234" i="23"/>
  <c r="P234" i="23" s="1"/>
  <c r="K235" i="23"/>
  <c r="P235" i="23" s="1"/>
  <c r="K236" i="23"/>
  <c r="P236" i="23" s="1"/>
  <c r="K237" i="23"/>
  <c r="P237" i="23" s="1"/>
  <c r="K238" i="23"/>
  <c r="P238" i="23" s="1"/>
  <c r="K239" i="23"/>
  <c r="P239" i="23" s="1"/>
  <c r="K240" i="23"/>
  <c r="P240" i="23" s="1"/>
  <c r="K241" i="23"/>
  <c r="P241" i="23" s="1"/>
  <c r="K242" i="23"/>
  <c r="P242" i="23" s="1"/>
  <c r="K243" i="23"/>
  <c r="P243" i="23" s="1"/>
  <c r="K244" i="23"/>
  <c r="P244" i="23" s="1"/>
  <c r="K245" i="23"/>
  <c r="P245" i="23" s="1"/>
  <c r="K246" i="23"/>
  <c r="P246" i="23" s="1"/>
  <c r="K247" i="23"/>
  <c r="P247" i="23" s="1"/>
  <c r="K248" i="23"/>
  <c r="P248" i="23" s="1"/>
  <c r="K249" i="23"/>
  <c r="P249" i="23" s="1"/>
  <c r="K250" i="23"/>
  <c r="P250" i="23" s="1"/>
  <c r="K251" i="23"/>
  <c r="P251" i="23" s="1"/>
  <c r="K252" i="23"/>
  <c r="P252" i="23" s="1"/>
  <c r="K253" i="23"/>
  <c r="P253" i="23" s="1"/>
  <c r="K254" i="23"/>
  <c r="P254" i="23" s="1"/>
  <c r="K255" i="23"/>
  <c r="P255" i="23" s="1"/>
  <c r="K256" i="23"/>
  <c r="P256" i="23" s="1"/>
  <c r="K257" i="23"/>
  <c r="P257" i="23" s="1"/>
  <c r="K258" i="23"/>
  <c r="P258" i="23" s="1"/>
  <c r="K259" i="23"/>
  <c r="P259" i="23" s="1"/>
  <c r="K260" i="23"/>
  <c r="P260" i="23" s="1"/>
  <c r="K261" i="23"/>
  <c r="P261" i="23" s="1"/>
  <c r="K262" i="23"/>
  <c r="P262" i="23" s="1"/>
  <c r="K263" i="23"/>
  <c r="P263" i="23" s="1"/>
  <c r="K264" i="23"/>
  <c r="P264" i="23" s="1"/>
  <c r="K265" i="23"/>
  <c r="P265" i="23" s="1"/>
  <c r="K266" i="23"/>
  <c r="P266" i="23" s="1"/>
  <c r="K267" i="23"/>
  <c r="P267" i="23" s="1"/>
  <c r="K268" i="23"/>
  <c r="P268" i="23" s="1"/>
  <c r="K269" i="23"/>
  <c r="P269" i="23" s="1"/>
  <c r="K270" i="23"/>
  <c r="P270" i="23" s="1"/>
  <c r="K271" i="23"/>
  <c r="P271" i="23" s="1"/>
  <c r="K272" i="23"/>
  <c r="P272" i="23" s="1"/>
  <c r="K273" i="23"/>
  <c r="P273" i="23" s="1"/>
  <c r="K274" i="23"/>
  <c r="P274" i="23" s="1"/>
  <c r="K275" i="23"/>
  <c r="P275" i="23" s="1"/>
  <c r="K276" i="23"/>
  <c r="P276" i="23" s="1"/>
  <c r="K277" i="23"/>
  <c r="P277" i="23" s="1"/>
  <c r="K278" i="23"/>
  <c r="P278" i="23" s="1"/>
  <c r="K279" i="23"/>
  <c r="P279" i="23" s="1"/>
  <c r="K280" i="23"/>
  <c r="P280" i="23" s="1"/>
  <c r="K281" i="23"/>
  <c r="P281" i="23" s="1"/>
  <c r="K282" i="23"/>
  <c r="P282" i="23" s="1"/>
  <c r="K283" i="23"/>
  <c r="P283" i="23" s="1"/>
  <c r="K284" i="23"/>
  <c r="P284" i="23" s="1"/>
  <c r="K285" i="23"/>
  <c r="P285" i="23" s="1"/>
  <c r="K286" i="23"/>
  <c r="P286" i="23" s="1"/>
  <c r="K287" i="23"/>
  <c r="P287" i="23" s="1"/>
  <c r="K288" i="23"/>
  <c r="P288" i="23" s="1"/>
  <c r="K289" i="23"/>
  <c r="P289" i="23" s="1"/>
  <c r="K290" i="23"/>
  <c r="P290" i="23" s="1"/>
  <c r="K291" i="23"/>
  <c r="P291" i="23" s="1"/>
  <c r="K292" i="23"/>
  <c r="P292" i="23" s="1"/>
  <c r="K293" i="23"/>
  <c r="P293" i="23" s="1"/>
  <c r="K294" i="23"/>
  <c r="P294" i="23" s="1"/>
  <c r="K295" i="23"/>
  <c r="P295" i="23" s="1"/>
  <c r="K296" i="23"/>
  <c r="P296" i="23" s="1"/>
  <c r="K297" i="23"/>
  <c r="P297" i="23" s="1"/>
  <c r="K298" i="23"/>
  <c r="P298" i="23" s="1"/>
  <c r="K299" i="23"/>
  <c r="P299" i="23" s="1"/>
  <c r="K300" i="23"/>
  <c r="P300" i="23" s="1"/>
  <c r="K301" i="23"/>
  <c r="P301" i="23" s="1"/>
  <c r="K302" i="23"/>
  <c r="P302" i="23" s="1"/>
  <c r="K303" i="23"/>
  <c r="P303" i="23" s="1"/>
  <c r="K304" i="23"/>
  <c r="P304" i="23" s="1"/>
  <c r="K305" i="23"/>
  <c r="P305" i="23" s="1"/>
  <c r="K306" i="23"/>
  <c r="P306" i="23" s="1"/>
  <c r="K307" i="23"/>
  <c r="P307" i="23" s="1"/>
  <c r="K308" i="23"/>
  <c r="P308" i="23" s="1"/>
  <c r="K309" i="23"/>
  <c r="P309" i="23" s="1"/>
  <c r="K310" i="23"/>
  <c r="P310" i="23" s="1"/>
  <c r="K311" i="23"/>
  <c r="P311" i="23" s="1"/>
  <c r="K312" i="23"/>
  <c r="P312" i="23" s="1"/>
  <c r="K313" i="23"/>
  <c r="P313" i="23" s="1"/>
  <c r="K314" i="23"/>
  <c r="P314" i="23" s="1"/>
  <c r="K315" i="23"/>
  <c r="P315" i="23" s="1"/>
  <c r="K316" i="23"/>
  <c r="P316" i="23" s="1"/>
  <c r="K317" i="23"/>
  <c r="P317" i="23" s="1"/>
  <c r="K318" i="23"/>
  <c r="P318" i="23" s="1"/>
  <c r="K319" i="23"/>
  <c r="P319" i="23" s="1"/>
  <c r="K320" i="23"/>
  <c r="P320" i="23" s="1"/>
  <c r="K321" i="23"/>
  <c r="P321" i="23" s="1"/>
  <c r="K322" i="23"/>
  <c r="P322" i="23" s="1"/>
  <c r="K323" i="23"/>
  <c r="P323" i="23" s="1"/>
  <c r="K324" i="23"/>
  <c r="P324" i="23" s="1"/>
  <c r="K325" i="23"/>
  <c r="P325" i="23" s="1"/>
  <c r="K326" i="23"/>
  <c r="P326" i="23" s="1"/>
  <c r="K327" i="23"/>
  <c r="P327" i="23" s="1"/>
  <c r="K328" i="23"/>
  <c r="P328" i="23" s="1"/>
  <c r="K329" i="23"/>
  <c r="P329" i="23" s="1"/>
  <c r="K330" i="23"/>
  <c r="P330" i="23" s="1"/>
  <c r="K331" i="23"/>
  <c r="P331" i="23" s="1"/>
  <c r="K332" i="23"/>
  <c r="P332" i="23" s="1"/>
  <c r="K333" i="23"/>
  <c r="P333" i="23" s="1"/>
  <c r="K334" i="23"/>
  <c r="P334" i="23" s="1"/>
  <c r="K335" i="23"/>
  <c r="P335" i="23" s="1"/>
  <c r="K336" i="23"/>
  <c r="P336" i="23" s="1"/>
  <c r="K337" i="23"/>
  <c r="P337" i="23" s="1"/>
  <c r="K338" i="23"/>
  <c r="P338" i="23" s="1"/>
  <c r="K339" i="23"/>
  <c r="P339" i="23" s="1"/>
  <c r="K340" i="23"/>
  <c r="P340" i="23" s="1"/>
  <c r="K341" i="23"/>
  <c r="P341" i="23" s="1"/>
  <c r="K342" i="23"/>
  <c r="P342" i="23" s="1"/>
  <c r="K343" i="23"/>
  <c r="P343" i="23" s="1"/>
  <c r="K344" i="23"/>
  <c r="P344" i="23" s="1"/>
  <c r="K345" i="23"/>
  <c r="P345" i="23" s="1"/>
  <c r="K346" i="23"/>
  <c r="P346" i="23" s="1"/>
  <c r="K347" i="23"/>
  <c r="P347" i="23" s="1"/>
  <c r="K348" i="23"/>
  <c r="P348" i="23" s="1"/>
  <c r="K349" i="23"/>
  <c r="P349" i="23" s="1"/>
  <c r="K350" i="23"/>
  <c r="P350" i="23" s="1"/>
  <c r="K351" i="23"/>
  <c r="P351" i="23" s="1"/>
  <c r="K352" i="23"/>
  <c r="P352" i="23" s="1"/>
  <c r="K353" i="23"/>
  <c r="P353" i="23" s="1"/>
  <c r="K354" i="23"/>
  <c r="P354" i="23" s="1"/>
  <c r="K355" i="23"/>
  <c r="P355" i="23" s="1"/>
  <c r="K356" i="23"/>
  <c r="P356" i="23" s="1"/>
  <c r="K357" i="23"/>
  <c r="P357" i="23" s="1"/>
  <c r="K358" i="23"/>
  <c r="P358" i="23" s="1"/>
  <c r="K359" i="23"/>
  <c r="P359" i="23" s="1"/>
  <c r="K360" i="23"/>
  <c r="P360" i="23" s="1"/>
  <c r="K361" i="23"/>
  <c r="P361" i="23" s="1"/>
  <c r="K362" i="23"/>
  <c r="P362" i="23" s="1"/>
  <c r="K363" i="23"/>
  <c r="P363" i="23" s="1"/>
  <c r="K364" i="23"/>
  <c r="P364" i="23" s="1"/>
  <c r="K365" i="23"/>
  <c r="P365" i="23" s="1"/>
  <c r="K366" i="23"/>
  <c r="P366" i="23" s="1"/>
  <c r="K367" i="23"/>
  <c r="P367" i="23" s="1"/>
  <c r="K368" i="23"/>
  <c r="P368" i="23" s="1"/>
  <c r="K369" i="23"/>
  <c r="P369" i="23" s="1"/>
  <c r="K370" i="23"/>
  <c r="P370" i="23" s="1"/>
  <c r="K371" i="23"/>
  <c r="P371" i="23" s="1"/>
  <c r="K372" i="23"/>
  <c r="P372" i="23" s="1"/>
  <c r="K373" i="23"/>
  <c r="P373" i="23" s="1"/>
  <c r="K374" i="23"/>
  <c r="P374" i="23" s="1"/>
  <c r="K375" i="23"/>
  <c r="P375" i="23" s="1"/>
  <c r="K376" i="23"/>
  <c r="P376" i="23" s="1"/>
  <c r="K377" i="23"/>
  <c r="P377" i="23" s="1"/>
  <c r="K378" i="23"/>
  <c r="P378" i="23" s="1"/>
  <c r="K379" i="23"/>
  <c r="P379" i="23" s="1"/>
  <c r="K380" i="23"/>
  <c r="P380" i="23" s="1"/>
  <c r="K381" i="23"/>
  <c r="P381" i="23" s="1"/>
  <c r="K382" i="23"/>
  <c r="P382" i="23" s="1"/>
  <c r="K383" i="23"/>
  <c r="P383" i="23" s="1"/>
  <c r="K384" i="23"/>
  <c r="P384" i="23" s="1"/>
  <c r="K385" i="23"/>
  <c r="P385" i="23" s="1"/>
  <c r="K386" i="23"/>
  <c r="P386" i="23" s="1"/>
  <c r="K387" i="23"/>
  <c r="P387" i="23" s="1"/>
  <c r="K388" i="23"/>
  <c r="P388" i="23" s="1"/>
  <c r="K389" i="23"/>
  <c r="P389" i="23" s="1"/>
  <c r="K390" i="23"/>
  <c r="P390" i="23" s="1"/>
  <c r="K391" i="23"/>
  <c r="P391" i="23" s="1"/>
  <c r="K392" i="23"/>
  <c r="P392" i="23" s="1"/>
  <c r="K393" i="23"/>
  <c r="P393" i="23" s="1"/>
  <c r="K394" i="23"/>
  <c r="P394" i="23" s="1"/>
  <c r="K395" i="23"/>
  <c r="P395" i="23" s="1"/>
  <c r="K396" i="23"/>
  <c r="P396" i="23" s="1"/>
  <c r="K397" i="23"/>
  <c r="P397" i="23" s="1"/>
  <c r="K398" i="23"/>
  <c r="P398" i="23" s="1"/>
  <c r="K399" i="23"/>
  <c r="P399" i="23" s="1"/>
  <c r="K400" i="23"/>
  <c r="P400" i="23" s="1"/>
  <c r="K401" i="23"/>
  <c r="P401" i="23" s="1"/>
  <c r="K402" i="23"/>
  <c r="P402" i="23" s="1"/>
  <c r="K403" i="23"/>
  <c r="P403" i="23" s="1"/>
  <c r="K404" i="23"/>
  <c r="P404" i="23" s="1"/>
  <c r="K405" i="23"/>
  <c r="P405" i="23" s="1"/>
  <c r="K406" i="23"/>
  <c r="P406" i="23" s="1"/>
  <c r="K407" i="23"/>
  <c r="P407" i="23" s="1"/>
  <c r="K408" i="23"/>
  <c r="P408" i="23" s="1"/>
  <c r="K409" i="23"/>
  <c r="P409" i="23" s="1"/>
  <c r="K410" i="23"/>
  <c r="P410" i="23" s="1"/>
  <c r="K411" i="23"/>
  <c r="P411" i="23" s="1"/>
  <c r="K412" i="23"/>
  <c r="P412" i="23" s="1"/>
  <c r="K413" i="23"/>
  <c r="P413" i="23" s="1"/>
  <c r="K414" i="23"/>
  <c r="P414" i="23" s="1"/>
  <c r="K415" i="23"/>
  <c r="P415" i="23" s="1"/>
  <c r="K416" i="23"/>
  <c r="P416" i="23" s="1"/>
  <c r="K417" i="23"/>
  <c r="P417" i="23" s="1"/>
  <c r="K418" i="23"/>
  <c r="P418" i="23" s="1"/>
  <c r="K419" i="23"/>
  <c r="P419" i="23" s="1"/>
  <c r="K420" i="23"/>
  <c r="P420" i="23" s="1"/>
  <c r="K421" i="23"/>
  <c r="P421" i="23" s="1"/>
  <c r="K422" i="23"/>
  <c r="P422" i="23" s="1"/>
  <c r="K423" i="23"/>
  <c r="P423" i="23" s="1"/>
  <c r="K424" i="23"/>
  <c r="P424" i="23" s="1"/>
  <c r="K425" i="23"/>
  <c r="P425" i="23" s="1"/>
  <c r="K426" i="23"/>
  <c r="P426" i="23" s="1"/>
  <c r="K427" i="23"/>
  <c r="P427" i="23" s="1"/>
  <c r="K428" i="23"/>
  <c r="P428" i="23" s="1"/>
  <c r="K429" i="23"/>
  <c r="P429" i="23" s="1"/>
  <c r="K430" i="23"/>
  <c r="P430" i="23" s="1"/>
  <c r="K431" i="23"/>
  <c r="P431" i="23" s="1"/>
  <c r="K432" i="23"/>
  <c r="P432" i="23" s="1"/>
  <c r="K433" i="23"/>
  <c r="P433" i="23" s="1"/>
  <c r="K434" i="23"/>
  <c r="P434" i="23" s="1"/>
  <c r="K435" i="23"/>
  <c r="P435" i="23" s="1"/>
  <c r="K436" i="23"/>
  <c r="P436" i="23" s="1"/>
  <c r="K437" i="23"/>
  <c r="P437" i="23" s="1"/>
  <c r="K438" i="23"/>
  <c r="P438" i="23" s="1"/>
  <c r="K439" i="23"/>
  <c r="P439" i="23" s="1"/>
  <c r="K440" i="23"/>
  <c r="P440" i="23" s="1"/>
  <c r="K441" i="23"/>
  <c r="P441" i="23" s="1"/>
  <c r="K442" i="23"/>
  <c r="P442" i="23" s="1"/>
  <c r="K443" i="23"/>
  <c r="P443" i="23" s="1"/>
  <c r="K444" i="23"/>
  <c r="P444" i="23" s="1"/>
  <c r="K445" i="23"/>
  <c r="P445" i="23" s="1"/>
  <c r="K446" i="23"/>
  <c r="P446" i="23" s="1"/>
  <c r="K447" i="23"/>
  <c r="P447" i="23" s="1"/>
  <c r="K448" i="23"/>
  <c r="P448" i="23" s="1"/>
  <c r="K449" i="23"/>
  <c r="P449" i="23" s="1"/>
  <c r="K450" i="23"/>
  <c r="P450" i="23" s="1"/>
  <c r="K451" i="23"/>
  <c r="P451" i="23" s="1"/>
  <c r="K452" i="23"/>
  <c r="P452" i="23" s="1"/>
  <c r="K453" i="23"/>
  <c r="P453" i="23" s="1"/>
  <c r="K454" i="23"/>
  <c r="P454" i="23" s="1"/>
  <c r="K455" i="23"/>
  <c r="P455" i="23" s="1"/>
  <c r="K456" i="23"/>
  <c r="P456" i="23" s="1"/>
  <c r="K457" i="23"/>
  <c r="P457" i="23" s="1"/>
  <c r="K458" i="23"/>
  <c r="P458" i="23" s="1"/>
  <c r="K459" i="23"/>
  <c r="P459" i="23" s="1"/>
  <c r="K460" i="23"/>
  <c r="P460" i="23" s="1"/>
  <c r="K461" i="23"/>
  <c r="P461" i="23" s="1"/>
  <c r="K462" i="23"/>
  <c r="P462" i="23" s="1"/>
  <c r="K463" i="23"/>
  <c r="P463" i="23" s="1"/>
  <c r="K464" i="23"/>
  <c r="P464" i="23" s="1"/>
  <c r="K465" i="23"/>
  <c r="P465" i="23" s="1"/>
  <c r="K466" i="23"/>
  <c r="P466" i="23" s="1"/>
  <c r="K467" i="23"/>
  <c r="P467" i="23" s="1"/>
  <c r="K468" i="23"/>
  <c r="P468" i="23" s="1"/>
  <c r="K469" i="23"/>
  <c r="P469" i="23" s="1"/>
  <c r="K470" i="23"/>
  <c r="P470" i="23" s="1"/>
  <c r="K471" i="23"/>
  <c r="P471" i="23" s="1"/>
  <c r="K472" i="23"/>
  <c r="P472" i="23" s="1"/>
  <c r="K473" i="23"/>
  <c r="P473" i="23" s="1"/>
  <c r="K474" i="23"/>
  <c r="P474" i="23" s="1"/>
  <c r="K475" i="23"/>
  <c r="P475" i="23" s="1"/>
  <c r="K476" i="23"/>
  <c r="P476" i="23" s="1"/>
  <c r="K477" i="23"/>
  <c r="P477" i="23" s="1"/>
  <c r="K478" i="23"/>
  <c r="P478" i="23" s="1"/>
  <c r="K479" i="23"/>
  <c r="P479" i="23" s="1"/>
  <c r="K480" i="23"/>
  <c r="P480" i="23" s="1"/>
  <c r="K481" i="23"/>
  <c r="P481" i="23" s="1"/>
  <c r="K482" i="23"/>
  <c r="P482" i="23" s="1"/>
  <c r="K483" i="23"/>
  <c r="P483" i="23" s="1"/>
  <c r="K484" i="23"/>
  <c r="P484" i="23" s="1"/>
  <c r="K485" i="23"/>
  <c r="P485" i="23" s="1"/>
  <c r="K486" i="23"/>
  <c r="P486" i="23" s="1"/>
  <c r="K487" i="23"/>
  <c r="P487" i="23" s="1"/>
  <c r="K488" i="23"/>
  <c r="P488" i="23" s="1"/>
  <c r="K489" i="23"/>
  <c r="P489" i="23" s="1"/>
  <c r="K490" i="23"/>
  <c r="P490" i="23" s="1"/>
  <c r="K491" i="23"/>
  <c r="P491" i="23" s="1"/>
  <c r="K492" i="23"/>
  <c r="P492" i="23" s="1"/>
  <c r="K493" i="23"/>
  <c r="P493" i="23" s="1"/>
  <c r="K494" i="23"/>
  <c r="P494" i="23" s="1"/>
  <c r="K495" i="23"/>
  <c r="P495" i="23" s="1"/>
  <c r="K496" i="23"/>
  <c r="P496" i="23" s="1"/>
  <c r="K497" i="23"/>
  <c r="P497" i="23" s="1"/>
  <c r="K498" i="23"/>
  <c r="P498" i="23" s="1"/>
  <c r="K499" i="23"/>
  <c r="P499" i="23" s="1"/>
  <c r="K500" i="23"/>
  <c r="P500" i="23" s="1"/>
  <c r="K501" i="23"/>
  <c r="P501" i="23" s="1"/>
  <c r="K502" i="23"/>
  <c r="P502" i="23" s="1"/>
  <c r="K503" i="23"/>
  <c r="P503" i="23" s="1"/>
  <c r="K504" i="23"/>
  <c r="P504" i="23" s="1"/>
  <c r="K505" i="23"/>
  <c r="P505" i="23" s="1"/>
  <c r="K506" i="23"/>
  <c r="P506" i="23" s="1"/>
  <c r="K507" i="23"/>
  <c r="P507" i="23" s="1"/>
  <c r="K508" i="23"/>
  <c r="P508" i="23" s="1"/>
  <c r="K509" i="23"/>
  <c r="P509" i="23" s="1"/>
  <c r="K510" i="23"/>
  <c r="P510" i="23" s="1"/>
  <c r="K511" i="23"/>
  <c r="P511" i="23" s="1"/>
  <c r="K512" i="23"/>
  <c r="P512" i="23" s="1"/>
  <c r="K513" i="23"/>
  <c r="P513" i="23" s="1"/>
  <c r="K514" i="23"/>
  <c r="P514" i="23" s="1"/>
  <c r="K515" i="23"/>
  <c r="P515" i="23" s="1"/>
  <c r="K516" i="23"/>
  <c r="P516" i="23" s="1"/>
  <c r="K517" i="23"/>
  <c r="P517" i="23" s="1"/>
  <c r="K518" i="23"/>
  <c r="P518" i="23" s="1"/>
  <c r="K519" i="23"/>
  <c r="P519" i="23" s="1"/>
  <c r="K520" i="23"/>
  <c r="P520" i="23" s="1"/>
  <c r="K521" i="23"/>
  <c r="P521" i="23" s="1"/>
  <c r="K522" i="23"/>
  <c r="P522" i="23" s="1"/>
  <c r="K523" i="23"/>
  <c r="P523" i="23" s="1"/>
  <c r="K524" i="23"/>
  <c r="P524" i="23" s="1"/>
  <c r="K525" i="23"/>
  <c r="P525" i="23" s="1"/>
  <c r="K526" i="23"/>
  <c r="P526" i="23" s="1"/>
  <c r="K527" i="23"/>
  <c r="P527" i="23" s="1"/>
  <c r="K528" i="23"/>
  <c r="P528" i="23" s="1"/>
  <c r="K529" i="23"/>
  <c r="P529" i="23" s="1"/>
  <c r="K530" i="23"/>
  <c r="P530" i="23" s="1"/>
  <c r="K531" i="23"/>
  <c r="P531" i="23" s="1"/>
  <c r="K532" i="23"/>
  <c r="P532" i="23" s="1"/>
  <c r="K533" i="23"/>
  <c r="P533" i="23" s="1"/>
  <c r="K534" i="23"/>
  <c r="P534" i="23" s="1"/>
  <c r="K535" i="23"/>
  <c r="P535" i="23" s="1"/>
  <c r="K536" i="23"/>
  <c r="P536" i="23" s="1"/>
  <c r="K537" i="23"/>
  <c r="P537" i="23" s="1"/>
  <c r="K538" i="23"/>
  <c r="P538" i="23" s="1"/>
  <c r="K539" i="23"/>
  <c r="P539" i="23" s="1"/>
  <c r="K540" i="23"/>
  <c r="P540" i="23" s="1"/>
  <c r="K541" i="23"/>
  <c r="P541" i="23" s="1"/>
  <c r="K542" i="23"/>
  <c r="P542" i="23" s="1"/>
  <c r="K543" i="23"/>
  <c r="P543" i="23" s="1"/>
  <c r="K544" i="23"/>
  <c r="P544" i="23" s="1"/>
  <c r="K545" i="23"/>
  <c r="P545" i="23" s="1"/>
  <c r="K546" i="23"/>
  <c r="P546" i="23" s="1"/>
  <c r="K547" i="23"/>
  <c r="P547" i="23" s="1"/>
  <c r="K548" i="23"/>
  <c r="P548" i="23" s="1"/>
  <c r="K549" i="23"/>
  <c r="P549" i="23" s="1"/>
  <c r="K550" i="23"/>
  <c r="P550" i="23" s="1"/>
  <c r="K551" i="23"/>
  <c r="P551" i="23" s="1"/>
  <c r="K552" i="23"/>
  <c r="P552" i="23" s="1"/>
  <c r="K553" i="23"/>
  <c r="P553" i="23" s="1"/>
  <c r="K554" i="23"/>
  <c r="P554" i="23" s="1"/>
  <c r="K555" i="23"/>
  <c r="P555" i="23" s="1"/>
  <c r="K556" i="23"/>
  <c r="P556" i="23" s="1"/>
  <c r="K557" i="23"/>
  <c r="P557" i="23" s="1"/>
  <c r="K558" i="23"/>
  <c r="P558" i="23" s="1"/>
  <c r="K559" i="23"/>
  <c r="P559" i="23" s="1"/>
  <c r="K560" i="23"/>
  <c r="P560" i="23" s="1"/>
  <c r="K561" i="23"/>
  <c r="P561" i="23" s="1"/>
  <c r="K562" i="23"/>
  <c r="P562" i="23" s="1"/>
  <c r="K563" i="23"/>
  <c r="P563" i="23" s="1"/>
  <c r="K564" i="23"/>
  <c r="P564" i="23" s="1"/>
  <c r="K565" i="23"/>
  <c r="P565" i="23" s="1"/>
  <c r="K566" i="23"/>
  <c r="P566" i="23" s="1"/>
  <c r="K567" i="23"/>
  <c r="P567" i="23" s="1"/>
  <c r="K568" i="23"/>
  <c r="P568" i="23" s="1"/>
  <c r="K569" i="23"/>
  <c r="P569" i="23" s="1"/>
  <c r="K570" i="23"/>
  <c r="P570" i="23" s="1"/>
  <c r="K571" i="23"/>
  <c r="P571" i="23" s="1"/>
  <c r="K572" i="23"/>
  <c r="P572" i="23" s="1"/>
  <c r="K573" i="23"/>
  <c r="P573" i="23" s="1"/>
  <c r="K574" i="23"/>
  <c r="P574" i="23" s="1"/>
  <c r="K575" i="23"/>
  <c r="P575" i="23" s="1"/>
  <c r="K576" i="23"/>
  <c r="P576" i="23" s="1"/>
  <c r="K577" i="23"/>
  <c r="P577" i="23" s="1"/>
  <c r="K578" i="23"/>
  <c r="P578" i="23" s="1"/>
  <c r="K579" i="23"/>
  <c r="P579" i="23" s="1"/>
  <c r="K580" i="23"/>
  <c r="P580" i="23" s="1"/>
  <c r="K581" i="23"/>
  <c r="P581" i="23" s="1"/>
  <c r="K582" i="23"/>
  <c r="P582" i="23" s="1"/>
  <c r="K583" i="23"/>
  <c r="P583" i="23" s="1"/>
  <c r="K584" i="23"/>
  <c r="P584" i="23" s="1"/>
  <c r="K585" i="23"/>
  <c r="P585" i="23" s="1"/>
  <c r="K586" i="23"/>
  <c r="P586" i="23" s="1"/>
  <c r="K587" i="23"/>
  <c r="P587" i="23" s="1"/>
  <c r="K588" i="23"/>
  <c r="P588" i="23" s="1"/>
  <c r="K589" i="23"/>
  <c r="P589" i="23" s="1"/>
  <c r="K590" i="23"/>
  <c r="P590" i="23" s="1"/>
  <c r="K591" i="23"/>
  <c r="P591" i="23" s="1"/>
  <c r="K592" i="23"/>
  <c r="P592" i="23" s="1"/>
  <c r="K593" i="23"/>
  <c r="P593" i="23" s="1"/>
  <c r="K594" i="23"/>
  <c r="P594" i="23" s="1"/>
  <c r="K595" i="23"/>
  <c r="P595" i="23" s="1"/>
  <c r="K596" i="23"/>
  <c r="P596" i="23" s="1"/>
  <c r="K597" i="23"/>
  <c r="P597" i="23" s="1"/>
  <c r="K598" i="23"/>
  <c r="P598" i="23" s="1"/>
  <c r="K599" i="23"/>
  <c r="P599" i="23" s="1"/>
  <c r="K600" i="23"/>
  <c r="P600" i="23" s="1"/>
  <c r="K601" i="23"/>
  <c r="P601" i="23" s="1"/>
  <c r="K602" i="23"/>
  <c r="P602" i="23" s="1"/>
  <c r="K603" i="23"/>
  <c r="P603" i="23" s="1"/>
  <c r="K604" i="23"/>
  <c r="P604" i="23" s="1"/>
  <c r="K605" i="23"/>
  <c r="P605" i="23" s="1"/>
  <c r="K606" i="23"/>
  <c r="P606" i="23" s="1"/>
  <c r="K607" i="23"/>
  <c r="P607" i="23" s="1"/>
  <c r="K608" i="23"/>
  <c r="P608" i="23" s="1"/>
  <c r="K609" i="23"/>
  <c r="P609" i="23" s="1"/>
  <c r="K610" i="23"/>
  <c r="P610" i="23" s="1"/>
  <c r="K611" i="23"/>
  <c r="P611" i="23" s="1"/>
  <c r="K612" i="23"/>
  <c r="P612" i="23" s="1"/>
  <c r="K613" i="23"/>
  <c r="P613" i="23" s="1"/>
  <c r="K614" i="23"/>
  <c r="P614" i="23" s="1"/>
  <c r="K615" i="23"/>
  <c r="P615" i="23" s="1"/>
  <c r="K616" i="23"/>
  <c r="P616" i="23" s="1"/>
  <c r="K617" i="23"/>
  <c r="P617" i="23" s="1"/>
  <c r="K618" i="23"/>
  <c r="P618" i="23" s="1"/>
  <c r="K619" i="23"/>
  <c r="P619" i="23" s="1"/>
  <c r="K620" i="23"/>
  <c r="P620" i="23" s="1"/>
  <c r="K621" i="23"/>
  <c r="P621" i="23" s="1"/>
  <c r="K622" i="23"/>
  <c r="P622" i="23" s="1"/>
  <c r="K623" i="23"/>
  <c r="P623" i="23" s="1"/>
  <c r="K624" i="23"/>
  <c r="P624" i="23" s="1"/>
  <c r="K625" i="23"/>
  <c r="P625" i="23" s="1"/>
  <c r="K626" i="23"/>
  <c r="P626" i="23" s="1"/>
  <c r="K627" i="23"/>
  <c r="P627" i="23" s="1"/>
  <c r="K628" i="23"/>
  <c r="P628" i="23" s="1"/>
  <c r="K629" i="23"/>
  <c r="P629" i="23" s="1"/>
  <c r="K630" i="23"/>
  <c r="P630" i="23" s="1"/>
  <c r="K631" i="23"/>
  <c r="P631" i="23" s="1"/>
  <c r="K632" i="23"/>
  <c r="P632" i="23" s="1"/>
  <c r="K633" i="23"/>
  <c r="P633" i="23" s="1"/>
  <c r="K634" i="23"/>
  <c r="P634" i="23" s="1"/>
  <c r="K635" i="23"/>
  <c r="P635" i="23" s="1"/>
  <c r="K636" i="23"/>
  <c r="P636" i="23" s="1"/>
  <c r="K637" i="23"/>
  <c r="P637" i="23" s="1"/>
  <c r="K638" i="23"/>
  <c r="P638" i="23" s="1"/>
  <c r="K639" i="23"/>
  <c r="P639" i="23" s="1"/>
  <c r="K640" i="23"/>
  <c r="P640" i="23" s="1"/>
  <c r="K641" i="23"/>
  <c r="P641" i="23" s="1"/>
  <c r="K642" i="23"/>
  <c r="P642" i="23" s="1"/>
  <c r="K643" i="23"/>
  <c r="P643" i="23" s="1"/>
  <c r="K644" i="23"/>
  <c r="P644" i="23" s="1"/>
  <c r="K645" i="23"/>
  <c r="P645" i="23" s="1"/>
  <c r="K646" i="23"/>
  <c r="P646" i="23" s="1"/>
  <c r="K647" i="23"/>
  <c r="P647" i="23" s="1"/>
  <c r="K648" i="23"/>
  <c r="P648" i="23" s="1"/>
  <c r="K649" i="23"/>
  <c r="P649" i="23" s="1"/>
  <c r="K650" i="23"/>
  <c r="P650" i="23" s="1"/>
  <c r="K651" i="23"/>
  <c r="P651" i="23" s="1"/>
  <c r="K652" i="23"/>
  <c r="P652" i="23" s="1"/>
  <c r="K653" i="23"/>
  <c r="P653" i="23" s="1"/>
  <c r="K654" i="23"/>
  <c r="P654" i="23" s="1"/>
  <c r="K655" i="23"/>
  <c r="P655" i="23" s="1"/>
  <c r="K656" i="23"/>
  <c r="P656" i="23" s="1"/>
  <c r="K657" i="23"/>
  <c r="P657" i="23" s="1"/>
  <c r="K658" i="23"/>
  <c r="P658" i="23" s="1"/>
  <c r="K659" i="23"/>
  <c r="P659" i="23" s="1"/>
  <c r="K660" i="23"/>
  <c r="P660" i="23" s="1"/>
  <c r="K661" i="23"/>
  <c r="P661" i="23" s="1"/>
  <c r="K662" i="23"/>
  <c r="P662" i="23" s="1"/>
  <c r="K663" i="23"/>
  <c r="P663" i="23" s="1"/>
  <c r="K664" i="23"/>
  <c r="P664" i="23" s="1"/>
  <c r="K665" i="23"/>
  <c r="P665" i="23" s="1"/>
  <c r="K666" i="23"/>
  <c r="P666" i="23" s="1"/>
  <c r="K667" i="23"/>
  <c r="P667" i="23" s="1"/>
  <c r="K668" i="23"/>
  <c r="P668" i="23" s="1"/>
  <c r="K669" i="23"/>
  <c r="P669" i="23" s="1"/>
  <c r="K670" i="23"/>
  <c r="P670" i="23" s="1"/>
  <c r="K671" i="23"/>
  <c r="P671" i="23" s="1"/>
  <c r="K672" i="23"/>
  <c r="P672" i="23" s="1"/>
  <c r="K673" i="23"/>
  <c r="P673" i="23" s="1"/>
  <c r="K674" i="23"/>
  <c r="P674" i="23" s="1"/>
  <c r="K675" i="23"/>
  <c r="P675" i="23" s="1"/>
  <c r="K676" i="23"/>
  <c r="P676" i="23" s="1"/>
  <c r="K677" i="23"/>
  <c r="P677" i="23" s="1"/>
  <c r="K678" i="23"/>
  <c r="P678" i="23" s="1"/>
  <c r="K679" i="23"/>
  <c r="P679" i="23" s="1"/>
  <c r="K680" i="23"/>
  <c r="P680" i="23" s="1"/>
  <c r="K681" i="23"/>
  <c r="P681" i="23" s="1"/>
  <c r="K682" i="23"/>
  <c r="P682" i="23" s="1"/>
  <c r="K683" i="23"/>
  <c r="P683" i="23" s="1"/>
  <c r="K684" i="23"/>
  <c r="P684" i="23" s="1"/>
  <c r="K685" i="23"/>
  <c r="P685" i="23" s="1"/>
  <c r="K686" i="23"/>
  <c r="P686" i="23" s="1"/>
  <c r="K687" i="23"/>
  <c r="P687" i="23" s="1"/>
  <c r="K688" i="23"/>
  <c r="P688" i="23" s="1"/>
  <c r="K689" i="23"/>
  <c r="P689" i="23" s="1"/>
  <c r="K690" i="23"/>
  <c r="P690" i="23" s="1"/>
  <c r="K691" i="23"/>
  <c r="P691" i="23" s="1"/>
  <c r="K692" i="23"/>
  <c r="P692" i="23" s="1"/>
  <c r="K693" i="23"/>
  <c r="P693" i="23" s="1"/>
  <c r="K694" i="23"/>
  <c r="P694" i="23" s="1"/>
  <c r="K695" i="23"/>
  <c r="P695" i="23" s="1"/>
  <c r="K696" i="23"/>
  <c r="P696" i="23" s="1"/>
  <c r="K697" i="23"/>
  <c r="P697" i="23" s="1"/>
  <c r="K698" i="23"/>
  <c r="P698" i="23" s="1"/>
  <c r="K699" i="23"/>
  <c r="P699" i="23" s="1"/>
  <c r="K700" i="23"/>
  <c r="P700" i="23" s="1"/>
  <c r="K701" i="23"/>
  <c r="P701" i="23" s="1"/>
  <c r="K702" i="23"/>
  <c r="P702" i="23" s="1"/>
  <c r="K703" i="23"/>
  <c r="P703" i="23" s="1"/>
  <c r="K704" i="23"/>
  <c r="P704" i="23" s="1"/>
  <c r="K705" i="23"/>
  <c r="P705" i="23" s="1"/>
  <c r="K706" i="23"/>
  <c r="P706" i="23" s="1"/>
  <c r="K707" i="23"/>
  <c r="P707" i="23" s="1"/>
  <c r="K708" i="23"/>
  <c r="P708" i="23" s="1"/>
  <c r="K709" i="23"/>
  <c r="P709" i="23" s="1"/>
  <c r="K710" i="23"/>
  <c r="P710" i="23" s="1"/>
  <c r="K711" i="23"/>
  <c r="P711" i="23" s="1"/>
  <c r="K712" i="23"/>
  <c r="P712" i="23" s="1"/>
  <c r="K713" i="23"/>
  <c r="P713" i="23" s="1"/>
  <c r="K714" i="23"/>
  <c r="P714" i="23" s="1"/>
  <c r="K715" i="23"/>
  <c r="P715" i="23" s="1"/>
  <c r="K716" i="23"/>
  <c r="P716" i="23" s="1"/>
  <c r="K717" i="23"/>
  <c r="P717" i="23" s="1"/>
  <c r="K718" i="23"/>
  <c r="P718" i="23" s="1"/>
  <c r="K719" i="23"/>
  <c r="P719" i="23" s="1"/>
  <c r="K720" i="23"/>
  <c r="P720" i="23" s="1"/>
  <c r="K721" i="23"/>
  <c r="P721" i="23" s="1"/>
  <c r="K722" i="23"/>
  <c r="P722" i="23" s="1"/>
  <c r="K723" i="23"/>
  <c r="P723" i="23" s="1"/>
  <c r="K724" i="23"/>
  <c r="P724" i="23" s="1"/>
  <c r="K725" i="23"/>
  <c r="P725" i="23" s="1"/>
  <c r="K726" i="23"/>
  <c r="P726" i="23" s="1"/>
  <c r="K727" i="23"/>
  <c r="P727" i="23" s="1"/>
  <c r="K728" i="23"/>
  <c r="P728" i="23" s="1"/>
  <c r="K729" i="23"/>
  <c r="P729" i="23" s="1"/>
  <c r="K730" i="23"/>
  <c r="P730" i="23" s="1"/>
  <c r="K731" i="23"/>
  <c r="P731" i="23" s="1"/>
  <c r="K732" i="23"/>
  <c r="P732" i="23" s="1"/>
  <c r="K733" i="23"/>
  <c r="P733" i="23" s="1"/>
  <c r="K734" i="23"/>
  <c r="P734" i="23" s="1"/>
  <c r="K735" i="23"/>
  <c r="P735" i="23" s="1"/>
  <c r="K736" i="23"/>
  <c r="P736" i="23" s="1"/>
  <c r="K737" i="23"/>
  <c r="P737" i="23" s="1"/>
  <c r="K738" i="23"/>
  <c r="P738" i="23" s="1"/>
  <c r="K739" i="23"/>
  <c r="P739" i="23" s="1"/>
  <c r="K740" i="23"/>
  <c r="P740" i="23" s="1"/>
  <c r="K741" i="23"/>
  <c r="P741" i="23" s="1"/>
  <c r="K742" i="23"/>
  <c r="P742" i="23" s="1"/>
  <c r="K743" i="23"/>
  <c r="P743" i="23" s="1"/>
  <c r="K744" i="23"/>
  <c r="P744" i="23" s="1"/>
  <c r="K745" i="23"/>
  <c r="P745" i="23" s="1"/>
  <c r="K746" i="23"/>
  <c r="P746" i="23" s="1"/>
  <c r="K747" i="23"/>
  <c r="P747" i="23" s="1"/>
  <c r="K748" i="23"/>
  <c r="P748" i="23" s="1"/>
  <c r="K749" i="23"/>
  <c r="P749" i="23" s="1"/>
  <c r="K750" i="23"/>
  <c r="P750" i="23" s="1"/>
  <c r="K751" i="23"/>
  <c r="P751" i="23" s="1"/>
  <c r="K752" i="23"/>
  <c r="P752" i="23" s="1"/>
  <c r="K753" i="23"/>
  <c r="P753" i="23" s="1"/>
  <c r="K754" i="23"/>
  <c r="P754" i="23" s="1"/>
  <c r="K755" i="23"/>
  <c r="P755" i="23" s="1"/>
  <c r="K756" i="23"/>
  <c r="P756" i="23" s="1"/>
  <c r="K757" i="23"/>
  <c r="P757" i="23" s="1"/>
  <c r="K758" i="23"/>
  <c r="P758" i="23" s="1"/>
  <c r="K759" i="23"/>
  <c r="P759" i="23" s="1"/>
  <c r="K760" i="23"/>
  <c r="P760" i="23" s="1"/>
  <c r="K761" i="23"/>
  <c r="P761" i="23" s="1"/>
  <c r="K762" i="23"/>
  <c r="P762" i="23" s="1"/>
  <c r="K763" i="23"/>
  <c r="P763" i="23" s="1"/>
  <c r="K764" i="23"/>
  <c r="P764" i="23" s="1"/>
  <c r="K765" i="23"/>
  <c r="P765" i="23" s="1"/>
  <c r="K766" i="23"/>
  <c r="P766" i="23" s="1"/>
  <c r="K767" i="23"/>
  <c r="P767" i="23" s="1"/>
  <c r="K768" i="23"/>
  <c r="P768" i="23" s="1"/>
  <c r="K769" i="23"/>
  <c r="P769" i="23" s="1"/>
  <c r="K770" i="23"/>
  <c r="P770" i="23" s="1"/>
  <c r="K771" i="23"/>
  <c r="P771" i="23" s="1"/>
  <c r="K772" i="23"/>
  <c r="P772" i="23" s="1"/>
  <c r="K773" i="23"/>
  <c r="P773" i="23" s="1"/>
  <c r="K774" i="23"/>
  <c r="P774" i="23" s="1"/>
  <c r="K775" i="23"/>
  <c r="P775" i="23" s="1"/>
  <c r="K776" i="23"/>
  <c r="P776" i="23" s="1"/>
  <c r="K777" i="23"/>
  <c r="P777" i="23" s="1"/>
  <c r="K778" i="23"/>
  <c r="P778" i="23" s="1"/>
  <c r="K779" i="23"/>
  <c r="P779" i="23" s="1"/>
  <c r="K780" i="23"/>
  <c r="P780" i="23" s="1"/>
  <c r="K781" i="23"/>
  <c r="P781" i="23" s="1"/>
  <c r="K782" i="23"/>
  <c r="P782" i="23" s="1"/>
  <c r="K783" i="23"/>
  <c r="P783" i="23" s="1"/>
  <c r="K784" i="23"/>
  <c r="P784" i="23" s="1"/>
  <c r="K785" i="23"/>
  <c r="P785" i="23" s="1"/>
  <c r="K786" i="23"/>
  <c r="P786" i="23" s="1"/>
  <c r="K787" i="23"/>
  <c r="P787" i="23" s="1"/>
  <c r="K788" i="23"/>
  <c r="P788" i="23" s="1"/>
  <c r="K789" i="23"/>
  <c r="P789" i="23" s="1"/>
  <c r="K790" i="23"/>
  <c r="P790" i="23" s="1"/>
  <c r="K791" i="23"/>
  <c r="P791" i="23" s="1"/>
  <c r="K792" i="23"/>
  <c r="P792" i="23" s="1"/>
  <c r="K793" i="23"/>
  <c r="P793" i="23" s="1"/>
  <c r="K794" i="23"/>
  <c r="P794" i="23" s="1"/>
  <c r="K795" i="23"/>
  <c r="P795" i="23" s="1"/>
  <c r="K796" i="23"/>
  <c r="P796" i="23" s="1"/>
  <c r="K797" i="23"/>
  <c r="P797" i="23" s="1"/>
  <c r="K798" i="23"/>
  <c r="P798" i="23" s="1"/>
  <c r="K799" i="23"/>
  <c r="P799" i="23" s="1"/>
  <c r="K800" i="23"/>
  <c r="P800" i="23" s="1"/>
  <c r="K801" i="23"/>
  <c r="P801" i="23" s="1"/>
  <c r="K802" i="23"/>
  <c r="P802" i="23" s="1"/>
  <c r="K803" i="23"/>
  <c r="P803" i="23" s="1"/>
  <c r="K804" i="23"/>
  <c r="P804" i="23" s="1"/>
  <c r="K805" i="23"/>
  <c r="P805" i="23" s="1"/>
  <c r="K806" i="23"/>
  <c r="P806" i="23" s="1"/>
  <c r="K807" i="23"/>
  <c r="P807" i="23" s="1"/>
  <c r="K808" i="23"/>
  <c r="P808" i="23" s="1"/>
  <c r="K809" i="23"/>
  <c r="P809" i="23" s="1"/>
  <c r="K810" i="23"/>
  <c r="P810" i="23" s="1"/>
  <c r="K811" i="23"/>
  <c r="P811" i="23" s="1"/>
  <c r="K812" i="23"/>
  <c r="P812" i="23" s="1"/>
  <c r="K813" i="23"/>
  <c r="P813" i="23" s="1"/>
  <c r="K814" i="23"/>
  <c r="P814" i="23" s="1"/>
  <c r="K815" i="23"/>
  <c r="P815" i="23" s="1"/>
  <c r="K816" i="23"/>
  <c r="P816" i="23" s="1"/>
  <c r="K817" i="23"/>
  <c r="P817" i="23" s="1"/>
  <c r="K818" i="23"/>
  <c r="P818" i="23" s="1"/>
  <c r="K819" i="23"/>
  <c r="P819" i="23" s="1"/>
  <c r="K820" i="23"/>
  <c r="P820" i="23" s="1"/>
  <c r="K821" i="23"/>
  <c r="P821" i="23" s="1"/>
  <c r="K822" i="23"/>
  <c r="P822" i="23" s="1"/>
  <c r="K823" i="23"/>
  <c r="P823" i="23" s="1"/>
  <c r="K824" i="23"/>
  <c r="P824" i="23" s="1"/>
  <c r="K825" i="23"/>
  <c r="P825" i="23" s="1"/>
  <c r="K826" i="23"/>
  <c r="P826" i="23" s="1"/>
  <c r="K827" i="23"/>
  <c r="P827" i="23" s="1"/>
  <c r="K828" i="23"/>
  <c r="P828" i="23" s="1"/>
  <c r="K829" i="23"/>
  <c r="P829" i="23" s="1"/>
  <c r="K830" i="23"/>
  <c r="P830" i="23" s="1"/>
  <c r="K831" i="23"/>
  <c r="P831" i="23" s="1"/>
  <c r="K832" i="23"/>
  <c r="P832" i="23" s="1"/>
  <c r="K833" i="23"/>
  <c r="P833" i="23" s="1"/>
  <c r="K834" i="23"/>
  <c r="P834" i="23" s="1"/>
  <c r="K835" i="23"/>
  <c r="P835" i="23" s="1"/>
  <c r="K836" i="23"/>
  <c r="P836" i="23" s="1"/>
  <c r="K837" i="23"/>
  <c r="P837" i="23" s="1"/>
  <c r="K838" i="23"/>
  <c r="P838" i="23" s="1"/>
  <c r="K839" i="23"/>
  <c r="P839" i="23" s="1"/>
  <c r="K840" i="23"/>
  <c r="P840" i="23" s="1"/>
  <c r="K841" i="23"/>
  <c r="P841" i="23" s="1"/>
  <c r="K842" i="23"/>
  <c r="P842" i="23" s="1"/>
  <c r="K843" i="23"/>
  <c r="P843" i="23" s="1"/>
  <c r="K844" i="23"/>
  <c r="P844" i="23" s="1"/>
  <c r="K845" i="23"/>
  <c r="P845" i="23" s="1"/>
  <c r="K846" i="23"/>
  <c r="P846" i="23" s="1"/>
  <c r="K847" i="23"/>
  <c r="P847" i="23" s="1"/>
  <c r="K848" i="23"/>
  <c r="P848" i="23" s="1"/>
  <c r="K849" i="23"/>
  <c r="P849" i="23" s="1"/>
  <c r="K850" i="23"/>
  <c r="P850" i="23" s="1"/>
  <c r="K851" i="23"/>
  <c r="P851" i="23" s="1"/>
  <c r="K852" i="23"/>
  <c r="P852" i="23" s="1"/>
  <c r="K853" i="23"/>
  <c r="P853" i="23" s="1"/>
  <c r="K854" i="23"/>
  <c r="P854" i="23" s="1"/>
  <c r="K855" i="23"/>
  <c r="P855" i="23" s="1"/>
  <c r="K856" i="23"/>
  <c r="P856" i="23" s="1"/>
  <c r="K857" i="23"/>
  <c r="P857" i="23" s="1"/>
  <c r="K858" i="23"/>
  <c r="P858" i="23" s="1"/>
  <c r="K859" i="23"/>
  <c r="P859" i="23" s="1"/>
  <c r="K860" i="23"/>
  <c r="P860" i="23" s="1"/>
  <c r="K861" i="23"/>
  <c r="P861" i="23" s="1"/>
  <c r="K862" i="23"/>
  <c r="P862" i="23" s="1"/>
  <c r="K863" i="23"/>
  <c r="P863" i="23" s="1"/>
  <c r="K864" i="23"/>
  <c r="P864" i="23" s="1"/>
  <c r="K865" i="23"/>
  <c r="P865" i="23" s="1"/>
  <c r="K866" i="23"/>
  <c r="P866" i="23" s="1"/>
  <c r="K867" i="23"/>
  <c r="P867" i="23" s="1"/>
  <c r="K868" i="23"/>
  <c r="P868" i="23" s="1"/>
  <c r="K869" i="23"/>
  <c r="P869" i="23" s="1"/>
  <c r="K870" i="23"/>
  <c r="P870" i="23" s="1"/>
  <c r="K871" i="23"/>
  <c r="P871" i="23" s="1"/>
  <c r="K872" i="23"/>
  <c r="P872" i="23" s="1"/>
  <c r="K873" i="23"/>
  <c r="P873" i="23" s="1"/>
  <c r="K874" i="23"/>
  <c r="P874" i="23" s="1"/>
  <c r="K875" i="23"/>
  <c r="P875" i="23" s="1"/>
  <c r="K876" i="23"/>
  <c r="P876" i="23" s="1"/>
  <c r="K877" i="23"/>
  <c r="P877" i="23" s="1"/>
  <c r="K878" i="23"/>
  <c r="P878" i="23" s="1"/>
  <c r="K879" i="23"/>
  <c r="P879" i="23" s="1"/>
  <c r="K880" i="23"/>
  <c r="P880" i="23" s="1"/>
  <c r="K881" i="23"/>
  <c r="P881" i="23" s="1"/>
  <c r="K882" i="23"/>
  <c r="P882" i="23" s="1"/>
  <c r="K883" i="23"/>
  <c r="P883" i="23" s="1"/>
  <c r="K884" i="23"/>
  <c r="P884" i="23" s="1"/>
  <c r="K885" i="23"/>
  <c r="P885" i="23" s="1"/>
  <c r="K886" i="23"/>
  <c r="P886" i="23" s="1"/>
  <c r="K887" i="23"/>
  <c r="P887" i="23" s="1"/>
  <c r="K888" i="23"/>
  <c r="P888" i="23" s="1"/>
  <c r="K889" i="23"/>
  <c r="P889" i="23" s="1"/>
  <c r="K890" i="23"/>
  <c r="P890" i="23" s="1"/>
  <c r="K891" i="23"/>
  <c r="P891" i="23" s="1"/>
  <c r="K892" i="23"/>
  <c r="P892" i="23" s="1"/>
  <c r="K893" i="23"/>
  <c r="P893" i="23" s="1"/>
  <c r="K894" i="23"/>
  <c r="P894" i="23" s="1"/>
  <c r="K895" i="23"/>
  <c r="P895" i="23" s="1"/>
  <c r="K896" i="23"/>
  <c r="P896" i="23" s="1"/>
  <c r="K897" i="23"/>
  <c r="P897" i="23" s="1"/>
  <c r="K898" i="23"/>
  <c r="P898" i="23" s="1"/>
  <c r="K899" i="23"/>
  <c r="P899" i="23" s="1"/>
  <c r="K900" i="23"/>
  <c r="P900" i="23" s="1"/>
  <c r="K901" i="23"/>
  <c r="P901" i="23" s="1"/>
  <c r="K902" i="23"/>
  <c r="P902" i="23" s="1"/>
  <c r="K903" i="23"/>
  <c r="P903" i="23" s="1"/>
  <c r="K904" i="23"/>
  <c r="P904" i="23" s="1"/>
  <c r="K905" i="23"/>
  <c r="P905" i="23" s="1"/>
  <c r="K906" i="23"/>
  <c r="P906" i="23" s="1"/>
  <c r="K907" i="23"/>
  <c r="P907" i="23" s="1"/>
  <c r="K908" i="23"/>
  <c r="P908" i="23" s="1"/>
  <c r="K909" i="23"/>
  <c r="P909" i="23" s="1"/>
  <c r="K910" i="23"/>
  <c r="P910" i="23" s="1"/>
  <c r="K911" i="23"/>
  <c r="P911" i="23" s="1"/>
  <c r="K912" i="23"/>
  <c r="P912" i="23" s="1"/>
  <c r="K913" i="23"/>
  <c r="P913" i="23" s="1"/>
  <c r="K914" i="23"/>
  <c r="P914" i="23" s="1"/>
  <c r="K915" i="23"/>
  <c r="P915" i="23" s="1"/>
  <c r="K916" i="23"/>
  <c r="P916" i="23" s="1"/>
  <c r="K917" i="23"/>
  <c r="P917" i="23" s="1"/>
  <c r="K918" i="23"/>
  <c r="P918" i="23" s="1"/>
  <c r="K919" i="23"/>
  <c r="P919" i="23" s="1"/>
  <c r="K920" i="23"/>
  <c r="P920" i="23" s="1"/>
  <c r="K921" i="23"/>
  <c r="P921" i="23" s="1"/>
  <c r="K922" i="23"/>
  <c r="P922" i="23" s="1"/>
  <c r="K923" i="23"/>
  <c r="P923" i="23" s="1"/>
  <c r="K924" i="23"/>
  <c r="P924" i="23" s="1"/>
  <c r="K925" i="23"/>
  <c r="P925" i="23" s="1"/>
  <c r="K926" i="23"/>
  <c r="P926" i="23" s="1"/>
  <c r="K927" i="23"/>
  <c r="P927" i="23" s="1"/>
  <c r="K928" i="23"/>
  <c r="P928" i="23" s="1"/>
  <c r="K929" i="23"/>
  <c r="P929" i="23" s="1"/>
  <c r="K930" i="23"/>
  <c r="P930" i="23" s="1"/>
  <c r="K931" i="23"/>
  <c r="P931" i="23" s="1"/>
  <c r="K932" i="23"/>
  <c r="P932" i="23" s="1"/>
  <c r="K933" i="23"/>
  <c r="P933" i="23" s="1"/>
  <c r="K934" i="23"/>
  <c r="P934" i="23" s="1"/>
  <c r="K935" i="23"/>
  <c r="P935" i="23" s="1"/>
  <c r="K936" i="23"/>
  <c r="P936" i="23" s="1"/>
  <c r="K937" i="23"/>
  <c r="P937" i="23" s="1"/>
  <c r="K938" i="23"/>
  <c r="P938" i="23" s="1"/>
  <c r="K939" i="23"/>
  <c r="P939" i="23" s="1"/>
  <c r="K940" i="23"/>
  <c r="P940" i="23" s="1"/>
  <c r="K941" i="23"/>
  <c r="P941" i="23" s="1"/>
  <c r="K942" i="23"/>
  <c r="P942" i="23" s="1"/>
  <c r="K943" i="23"/>
  <c r="P943" i="23" s="1"/>
  <c r="K944" i="23"/>
  <c r="P944" i="23" s="1"/>
  <c r="K945" i="23"/>
  <c r="P945" i="23" s="1"/>
  <c r="K946" i="23"/>
  <c r="P946" i="23" s="1"/>
  <c r="K947" i="23"/>
  <c r="P947" i="23" s="1"/>
  <c r="K948" i="23"/>
  <c r="P948" i="23" s="1"/>
  <c r="K949" i="23"/>
  <c r="P949" i="23" s="1"/>
  <c r="K950" i="23"/>
  <c r="P950" i="23" s="1"/>
  <c r="K951" i="23"/>
  <c r="P951" i="23" s="1"/>
  <c r="K952" i="23"/>
  <c r="P952" i="23" s="1"/>
  <c r="K953" i="23"/>
  <c r="P953" i="23" s="1"/>
  <c r="K954" i="23"/>
  <c r="P954" i="23" s="1"/>
  <c r="K955" i="23"/>
  <c r="P955" i="23" s="1"/>
  <c r="K956" i="23"/>
  <c r="P956" i="23" s="1"/>
  <c r="K957" i="23"/>
  <c r="P957" i="23" s="1"/>
  <c r="K958" i="23"/>
  <c r="P958" i="23" s="1"/>
  <c r="K959" i="23"/>
  <c r="P959" i="23" s="1"/>
  <c r="K960" i="23"/>
  <c r="P960" i="23" s="1"/>
  <c r="K961" i="23"/>
  <c r="P961" i="23" s="1"/>
  <c r="K962" i="23"/>
  <c r="P962" i="23" s="1"/>
  <c r="K963" i="23"/>
  <c r="P963" i="23" s="1"/>
  <c r="K964" i="23"/>
  <c r="P964" i="23" s="1"/>
  <c r="K965" i="23"/>
  <c r="P965" i="23" s="1"/>
  <c r="K966" i="23"/>
  <c r="P966" i="23" s="1"/>
  <c r="K967" i="23"/>
  <c r="P967" i="23" s="1"/>
  <c r="K968" i="23"/>
  <c r="P968" i="23" s="1"/>
  <c r="K969" i="23"/>
  <c r="P969" i="23" s="1"/>
  <c r="K970" i="23"/>
  <c r="P970" i="23" s="1"/>
  <c r="K971" i="23"/>
  <c r="P971" i="23" s="1"/>
  <c r="K972" i="23"/>
  <c r="P972" i="23" s="1"/>
  <c r="K973" i="23"/>
  <c r="P973" i="23" s="1"/>
  <c r="K974" i="23"/>
  <c r="P974" i="23" s="1"/>
  <c r="K975" i="23"/>
  <c r="P975" i="23" s="1"/>
  <c r="K976" i="23"/>
  <c r="P976" i="23" s="1"/>
  <c r="K977" i="23"/>
  <c r="P977" i="23" s="1"/>
  <c r="K978" i="23"/>
  <c r="P978" i="23" s="1"/>
  <c r="K979" i="23"/>
  <c r="P979" i="23" s="1"/>
  <c r="K980" i="23"/>
  <c r="P980" i="23" s="1"/>
  <c r="K981" i="23"/>
  <c r="P981" i="23" s="1"/>
  <c r="K982" i="23"/>
  <c r="P982" i="23" s="1"/>
  <c r="K983" i="23"/>
  <c r="P983" i="23" s="1"/>
  <c r="K984" i="23"/>
  <c r="P984" i="23" s="1"/>
  <c r="K985" i="23"/>
  <c r="P985" i="23" s="1"/>
  <c r="K986" i="23"/>
  <c r="P986" i="23" s="1"/>
  <c r="K987" i="23"/>
  <c r="P987" i="23" s="1"/>
  <c r="K988" i="23"/>
  <c r="P988" i="23" s="1"/>
  <c r="K989" i="23"/>
  <c r="P989" i="23" s="1"/>
  <c r="K990" i="23"/>
  <c r="P990" i="23" s="1"/>
  <c r="K991" i="23"/>
  <c r="P991" i="23" s="1"/>
  <c r="K992" i="23"/>
  <c r="P992" i="23" s="1"/>
  <c r="K993" i="23"/>
  <c r="P993" i="23" s="1"/>
  <c r="K994" i="23"/>
  <c r="P994" i="23" s="1"/>
  <c r="K995" i="23"/>
  <c r="P995" i="23" s="1"/>
  <c r="K996" i="23"/>
  <c r="P996" i="23" s="1"/>
  <c r="K997" i="23"/>
  <c r="P997" i="23" s="1"/>
  <c r="K998" i="23"/>
  <c r="P998" i="23" s="1"/>
  <c r="K999" i="23"/>
  <c r="P999" i="23" s="1"/>
  <c r="K1000" i="23"/>
  <c r="P1000" i="23" s="1"/>
  <c r="K1001" i="23"/>
  <c r="P1001" i="23" s="1"/>
  <c r="K1002" i="23"/>
  <c r="P1002" i="23" s="1"/>
  <c r="K1003" i="23"/>
  <c r="P1003" i="23" s="1"/>
  <c r="K1004" i="23"/>
  <c r="P1004" i="23" s="1"/>
  <c r="K1005" i="23"/>
  <c r="P1005" i="23" s="1"/>
  <c r="K1006" i="23"/>
  <c r="P1006" i="23" s="1"/>
  <c r="K1007" i="23"/>
  <c r="P1007" i="23" s="1"/>
  <c r="K1008" i="23"/>
  <c r="P1008" i="23" s="1"/>
  <c r="K1009" i="23"/>
  <c r="P1009" i="23" s="1"/>
  <c r="K1010" i="23"/>
  <c r="P1010" i="23" s="1"/>
  <c r="K1011" i="23"/>
  <c r="P1011" i="23" s="1"/>
  <c r="K1012" i="23"/>
  <c r="P1012" i="23" s="1"/>
  <c r="K1013" i="23"/>
  <c r="P1013" i="23" s="1"/>
  <c r="K1014" i="23"/>
  <c r="P1014" i="23" s="1"/>
  <c r="K1015" i="23"/>
  <c r="P1015" i="23" s="1"/>
  <c r="K1016" i="23"/>
  <c r="P1016" i="23" s="1"/>
  <c r="K1017" i="23"/>
  <c r="P1017" i="23" s="1"/>
  <c r="K1018" i="23"/>
  <c r="P1018" i="23" s="1"/>
  <c r="K1019" i="23"/>
  <c r="P1019" i="23" s="1"/>
  <c r="K1020" i="23"/>
  <c r="P1020" i="23" s="1"/>
  <c r="K1021" i="23"/>
  <c r="P1021" i="23" s="1"/>
  <c r="K1022" i="23"/>
  <c r="P1022" i="23" s="1"/>
  <c r="K1023" i="23"/>
  <c r="P1023" i="23" s="1"/>
  <c r="K1024" i="23"/>
  <c r="P1024" i="23" s="1"/>
  <c r="K1025" i="23"/>
  <c r="P1025" i="23" s="1"/>
  <c r="E25" i="23"/>
  <c r="F25" i="23"/>
  <c r="G25" i="23"/>
  <c r="H25" i="23"/>
  <c r="I25" i="23"/>
  <c r="J25" i="23"/>
  <c r="L25" i="23"/>
  <c r="M25" i="23"/>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339" i="14"/>
  <c r="U340" i="14"/>
  <c r="U341" i="14"/>
  <c r="U342" i="14"/>
  <c r="U343" i="14"/>
  <c r="U344" i="14"/>
  <c r="U345" i="14"/>
  <c r="U346" i="14"/>
  <c r="U347" i="14"/>
  <c r="U348" i="14"/>
  <c r="U349" i="14"/>
  <c r="U350" i="14"/>
  <c r="U351" i="14"/>
  <c r="U352" i="14"/>
  <c r="U353" i="14"/>
  <c r="U354" i="14"/>
  <c r="U355" i="14"/>
  <c r="U356" i="14"/>
  <c r="U357" i="14"/>
  <c r="U358" i="14"/>
  <c r="U359" i="14"/>
  <c r="U360" i="14"/>
  <c r="U361" i="14"/>
  <c r="U362" i="14"/>
  <c r="U363" i="14"/>
  <c r="U364" i="14"/>
  <c r="U365" i="14"/>
  <c r="U366" i="14"/>
  <c r="U367" i="14"/>
  <c r="U368" i="14"/>
  <c r="U369" i="14"/>
  <c r="U370" i="14"/>
  <c r="U371" i="14"/>
  <c r="U372" i="14"/>
  <c r="U373" i="14"/>
  <c r="U374" i="14"/>
  <c r="U375" i="14"/>
  <c r="U376" i="14"/>
  <c r="U377" i="14"/>
  <c r="U378" i="14"/>
  <c r="U379" i="14"/>
  <c r="U380" i="14"/>
  <c r="U381" i="14"/>
  <c r="U382" i="14"/>
  <c r="U383" i="14"/>
  <c r="U384" i="14"/>
  <c r="U385" i="14"/>
  <c r="U386" i="14"/>
  <c r="U387" i="14"/>
  <c r="U388" i="14"/>
  <c r="U389" i="14"/>
  <c r="U390" i="14"/>
  <c r="U391" i="14"/>
  <c r="U392" i="14"/>
  <c r="U393" i="14"/>
  <c r="U394" i="14"/>
  <c r="U395" i="14"/>
  <c r="U396" i="14"/>
  <c r="U397" i="14"/>
  <c r="U398" i="14"/>
  <c r="U399" i="14"/>
  <c r="U400" i="14"/>
  <c r="U401" i="14"/>
  <c r="U402" i="14"/>
  <c r="U403" i="14"/>
  <c r="U404" i="14"/>
  <c r="U405" i="14"/>
  <c r="U406" i="14"/>
  <c r="U407" i="14"/>
  <c r="U408" i="14"/>
  <c r="U409" i="14"/>
  <c r="U410" i="14"/>
  <c r="U411" i="14"/>
  <c r="U412" i="14"/>
  <c r="U413" i="14"/>
  <c r="U414" i="14"/>
  <c r="U415" i="14"/>
  <c r="U416" i="14"/>
  <c r="U417" i="14"/>
  <c r="U418" i="14"/>
  <c r="U419" i="14"/>
  <c r="U420" i="14"/>
  <c r="U421" i="14"/>
  <c r="U422" i="14"/>
  <c r="U423" i="14"/>
  <c r="U424" i="14"/>
  <c r="U425" i="14"/>
  <c r="U426" i="14"/>
  <c r="U427" i="14"/>
  <c r="U428" i="14"/>
  <c r="U429" i="14"/>
  <c r="U430" i="14"/>
  <c r="U431" i="14"/>
  <c r="U432" i="14"/>
  <c r="U433" i="14"/>
  <c r="U434" i="14"/>
  <c r="U435" i="14"/>
  <c r="U436" i="14"/>
  <c r="U437" i="14"/>
  <c r="U438" i="14"/>
  <c r="U439" i="14"/>
  <c r="U440" i="14"/>
  <c r="U441" i="14"/>
  <c r="U442" i="14"/>
  <c r="U443" i="14"/>
  <c r="U444" i="14"/>
  <c r="U445" i="14"/>
  <c r="U446" i="14"/>
  <c r="U447" i="14"/>
  <c r="U448" i="14"/>
  <c r="U449" i="14"/>
  <c r="U450" i="14"/>
  <c r="U451" i="14"/>
  <c r="U452" i="14"/>
  <c r="U453" i="14"/>
  <c r="U454" i="14"/>
  <c r="U455" i="14"/>
  <c r="U456" i="14"/>
  <c r="U457" i="14"/>
  <c r="U458" i="14"/>
  <c r="U459" i="14"/>
  <c r="U460" i="14"/>
  <c r="U461" i="14"/>
  <c r="U462" i="14"/>
  <c r="U463" i="14"/>
  <c r="U464" i="14"/>
  <c r="U465" i="14"/>
  <c r="U466" i="14"/>
  <c r="U467" i="14"/>
  <c r="U468" i="14"/>
  <c r="U469" i="14"/>
  <c r="U470" i="14"/>
  <c r="U471" i="14"/>
  <c r="U472" i="14"/>
  <c r="U473" i="14"/>
  <c r="U474" i="14"/>
  <c r="U475" i="14"/>
  <c r="U476" i="14"/>
  <c r="U477" i="14"/>
  <c r="U478" i="14"/>
  <c r="U479" i="14"/>
  <c r="U480" i="14"/>
  <c r="U481" i="14"/>
  <c r="U482" i="14"/>
  <c r="U483" i="14"/>
  <c r="U484" i="14"/>
  <c r="U485" i="14"/>
  <c r="U486" i="14"/>
  <c r="U487" i="14"/>
  <c r="U488" i="14"/>
  <c r="U489" i="14"/>
  <c r="U490" i="14"/>
  <c r="U491" i="14"/>
  <c r="U492" i="14"/>
  <c r="U493" i="14"/>
  <c r="U494" i="14"/>
  <c r="U495" i="14"/>
  <c r="U496" i="14"/>
  <c r="U497" i="14"/>
  <c r="U498" i="14"/>
  <c r="U499" i="14"/>
  <c r="U500" i="14"/>
  <c r="U501" i="14"/>
  <c r="U502" i="14"/>
  <c r="U503" i="14"/>
  <c r="U504" i="14"/>
  <c r="U505" i="14"/>
  <c r="U506" i="14"/>
  <c r="U507" i="14"/>
  <c r="U508" i="14"/>
  <c r="U509" i="14"/>
  <c r="U510" i="14"/>
  <c r="U511" i="14"/>
  <c r="U512" i="14"/>
  <c r="U513" i="14"/>
  <c r="U514" i="14"/>
  <c r="U515" i="14"/>
  <c r="U516" i="14"/>
  <c r="U517" i="14"/>
  <c r="U518" i="14"/>
  <c r="U519" i="14"/>
  <c r="U520" i="14"/>
  <c r="U521" i="14"/>
  <c r="U522" i="14"/>
  <c r="U523" i="14"/>
  <c r="U524" i="14"/>
  <c r="U525" i="14"/>
  <c r="U526" i="14"/>
  <c r="U527" i="14"/>
  <c r="U528" i="14"/>
  <c r="U529" i="14"/>
  <c r="U530" i="14"/>
  <c r="U531" i="14"/>
  <c r="U532" i="14"/>
  <c r="U533" i="14"/>
  <c r="U534" i="14"/>
  <c r="U535" i="14"/>
  <c r="U536" i="14"/>
  <c r="U537" i="14"/>
  <c r="U538" i="14"/>
  <c r="U539" i="14"/>
  <c r="U540" i="14"/>
  <c r="U541" i="14"/>
  <c r="U542" i="14"/>
  <c r="U543" i="14"/>
  <c r="U544" i="14"/>
  <c r="U545" i="14"/>
  <c r="U546" i="14"/>
  <c r="U547" i="14"/>
  <c r="U548" i="14"/>
  <c r="U549" i="14"/>
  <c r="U550" i="14"/>
  <c r="U551" i="14"/>
  <c r="U552" i="14"/>
  <c r="U553" i="14"/>
  <c r="U554" i="14"/>
  <c r="U555" i="14"/>
  <c r="U556" i="14"/>
  <c r="U557" i="14"/>
  <c r="U558" i="14"/>
  <c r="U559" i="14"/>
  <c r="U560" i="14"/>
  <c r="U561" i="14"/>
  <c r="U562" i="14"/>
  <c r="U563" i="14"/>
  <c r="U564" i="14"/>
  <c r="U565" i="14"/>
  <c r="U566" i="14"/>
  <c r="U567" i="14"/>
  <c r="U568" i="14"/>
  <c r="U569" i="14"/>
  <c r="U570" i="14"/>
  <c r="U571" i="14"/>
  <c r="U572" i="14"/>
  <c r="U573" i="14"/>
  <c r="U574" i="14"/>
  <c r="U575" i="14"/>
  <c r="U576" i="14"/>
  <c r="U577" i="14"/>
  <c r="U578" i="14"/>
  <c r="U579" i="14"/>
  <c r="U580" i="14"/>
  <c r="U581" i="14"/>
  <c r="U582" i="14"/>
  <c r="U583" i="14"/>
  <c r="U584" i="14"/>
  <c r="U585" i="14"/>
  <c r="U586" i="14"/>
  <c r="U587" i="14"/>
  <c r="U588" i="14"/>
  <c r="U589" i="14"/>
  <c r="U590" i="14"/>
  <c r="U591" i="14"/>
  <c r="U592" i="14"/>
  <c r="U593" i="14"/>
  <c r="U594" i="14"/>
  <c r="U595" i="14"/>
  <c r="U596" i="14"/>
  <c r="U597" i="14"/>
  <c r="U598" i="14"/>
  <c r="U599" i="14"/>
  <c r="U600" i="14"/>
  <c r="U601" i="14"/>
  <c r="U602" i="14"/>
  <c r="U603" i="14"/>
  <c r="U604" i="14"/>
  <c r="U605" i="14"/>
  <c r="U606" i="14"/>
  <c r="U607" i="14"/>
  <c r="U608" i="14"/>
  <c r="U609" i="14"/>
  <c r="U610" i="14"/>
  <c r="U611" i="14"/>
  <c r="U612" i="14"/>
  <c r="U613" i="14"/>
  <c r="U614" i="14"/>
  <c r="U615" i="14"/>
  <c r="U616" i="14"/>
  <c r="U617" i="14"/>
  <c r="U618" i="14"/>
  <c r="U619" i="14"/>
  <c r="U620" i="14"/>
  <c r="U621" i="14"/>
  <c r="U622" i="14"/>
  <c r="U623" i="14"/>
  <c r="U624" i="14"/>
  <c r="U625" i="14"/>
  <c r="U626" i="14"/>
  <c r="U627" i="14"/>
  <c r="U628" i="14"/>
  <c r="U629" i="14"/>
  <c r="U630" i="14"/>
  <c r="U631" i="14"/>
  <c r="U632" i="14"/>
  <c r="U633" i="14"/>
  <c r="U634" i="14"/>
  <c r="U635" i="14"/>
  <c r="U636" i="14"/>
  <c r="U637" i="14"/>
  <c r="U638" i="14"/>
  <c r="U639" i="14"/>
  <c r="U640" i="14"/>
  <c r="U641" i="14"/>
  <c r="U642" i="14"/>
  <c r="U643" i="14"/>
  <c r="U644" i="14"/>
  <c r="U645" i="14"/>
  <c r="U646" i="14"/>
  <c r="U647" i="14"/>
  <c r="U648" i="14"/>
  <c r="U649" i="14"/>
  <c r="U650" i="14"/>
  <c r="U651" i="14"/>
  <c r="U652" i="14"/>
  <c r="U653" i="14"/>
  <c r="U654" i="14"/>
  <c r="U655" i="14"/>
  <c r="U656" i="14"/>
  <c r="U657" i="14"/>
  <c r="U658" i="14"/>
  <c r="U659" i="14"/>
  <c r="U660" i="14"/>
  <c r="U661" i="14"/>
  <c r="U662" i="14"/>
  <c r="U663" i="14"/>
  <c r="U664" i="14"/>
  <c r="U665" i="14"/>
  <c r="U666" i="14"/>
  <c r="U667" i="14"/>
  <c r="U668" i="14"/>
  <c r="U669" i="14"/>
  <c r="U670" i="14"/>
  <c r="U671" i="14"/>
  <c r="U672" i="14"/>
  <c r="U673" i="14"/>
  <c r="U674" i="14"/>
  <c r="U675" i="14"/>
  <c r="U676" i="14"/>
  <c r="U677" i="14"/>
  <c r="U678" i="14"/>
  <c r="U679" i="14"/>
  <c r="U680" i="14"/>
  <c r="U681" i="14"/>
  <c r="U682" i="14"/>
  <c r="U683" i="14"/>
  <c r="U684" i="14"/>
  <c r="U685" i="14"/>
  <c r="U686" i="14"/>
  <c r="U687" i="14"/>
  <c r="U688" i="14"/>
  <c r="U689" i="14"/>
  <c r="U690" i="14"/>
  <c r="U691" i="14"/>
  <c r="U692" i="14"/>
  <c r="U693" i="14"/>
  <c r="U694" i="14"/>
  <c r="U695" i="14"/>
  <c r="U696" i="14"/>
  <c r="U697" i="14"/>
  <c r="U698" i="14"/>
  <c r="U699" i="14"/>
  <c r="U700" i="14"/>
  <c r="U701" i="14"/>
  <c r="U702" i="14"/>
  <c r="U703" i="14"/>
  <c r="U704" i="14"/>
  <c r="U705" i="14"/>
  <c r="U706" i="14"/>
  <c r="U707" i="14"/>
  <c r="U708" i="14"/>
  <c r="U709" i="14"/>
  <c r="U710" i="14"/>
  <c r="U711" i="14"/>
  <c r="U712" i="14"/>
  <c r="U713" i="14"/>
  <c r="U714" i="14"/>
  <c r="U715" i="14"/>
  <c r="U716" i="14"/>
  <c r="U717" i="14"/>
  <c r="U718" i="14"/>
  <c r="U719" i="14"/>
  <c r="U720" i="14"/>
  <c r="U721" i="14"/>
  <c r="U722" i="14"/>
  <c r="U723" i="14"/>
  <c r="U724" i="14"/>
  <c r="U725" i="14"/>
  <c r="U726" i="14"/>
  <c r="U727" i="14"/>
  <c r="U728" i="14"/>
  <c r="U729" i="14"/>
  <c r="U730" i="14"/>
  <c r="U731" i="14"/>
  <c r="U732" i="14"/>
  <c r="U733" i="14"/>
  <c r="U734" i="14"/>
  <c r="U735" i="14"/>
  <c r="U736" i="14"/>
  <c r="U737" i="14"/>
  <c r="U738" i="14"/>
  <c r="U739" i="14"/>
  <c r="U740" i="14"/>
  <c r="U741" i="14"/>
  <c r="U742" i="14"/>
  <c r="U743" i="14"/>
  <c r="U744" i="14"/>
  <c r="U745" i="14"/>
  <c r="U746" i="14"/>
  <c r="U747" i="14"/>
  <c r="U748" i="14"/>
  <c r="U749" i="14"/>
  <c r="U750" i="14"/>
  <c r="U751" i="14"/>
  <c r="U752" i="14"/>
  <c r="U753" i="14"/>
  <c r="U754" i="14"/>
  <c r="U755" i="14"/>
  <c r="U756" i="14"/>
  <c r="U757" i="14"/>
  <c r="U758" i="14"/>
  <c r="U759" i="14"/>
  <c r="U760" i="14"/>
  <c r="U761" i="14"/>
  <c r="U762" i="14"/>
  <c r="U763" i="14"/>
  <c r="U764" i="14"/>
  <c r="U765" i="14"/>
  <c r="U766" i="14"/>
  <c r="U767" i="14"/>
  <c r="U768" i="14"/>
  <c r="U769" i="14"/>
  <c r="U770" i="14"/>
  <c r="U771" i="14"/>
  <c r="U772" i="14"/>
  <c r="U773" i="14"/>
  <c r="U774" i="14"/>
  <c r="U775" i="14"/>
  <c r="U776" i="14"/>
  <c r="U777" i="14"/>
  <c r="U778" i="14"/>
  <c r="U779" i="14"/>
  <c r="U780" i="14"/>
  <c r="U781" i="14"/>
  <c r="U782" i="14"/>
  <c r="U783" i="14"/>
  <c r="U784" i="14"/>
  <c r="U785" i="14"/>
  <c r="U786" i="14"/>
  <c r="U787" i="14"/>
  <c r="U788" i="14"/>
  <c r="U789" i="14"/>
  <c r="U790" i="14"/>
  <c r="U791" i="14"/>
  <c r="U792" i="14"/>
  <c r="U793" i="14"/>
  <c r="U794" i="14"/>
  <c r="U795" i="14"/>
  <c r="U796" i="14"/>
  <c r="U797" i="14"/>
  <c r="U798" i="14"/>
  <c r="U799" i="14"/>
  <c r="U800" i="14"/>
  <c r="U801" i="14"/>
  <c r="U802" i="14"/>
  <c r="U803" i="14"/>
  <c r="U804" i="14"/>
  <c r="U805" i="14"/>
  <c r="U806" i="14"/>
  <c r="U807" i="14"/>
  <c r="U808" i="14"/>
  <c r="U809" i="14"/>
  <c r="U810" i="14"/>
  <c r="U811" i="14"/>
  <c r="U812" i="14"/>
  <c r="U813" i="14"/>
  <c r="U814" i="14"/>
  <c r="U815" i="14"/>
  <c r="U816" i="14"/>
  <c r="U817" i="14"/>
  <c r="U818" i="14"/>
  <c r="U819" i="14"/>
  <c r="U820" i="14"/>
  <c r="U821" i="14"/>
  <c r="U822" i="14"/>
  <c r="U823" i="14"/>
  <c r="U824" i="14"/>
  <c r="U825" i="14"/>
  <c r="U826" i="14"/>
  <c r="U827" i="14"/>
  <c r="U828" i="14"/>
  <c r="U829" i="14"/>
  <c r="U830" i="14"/>
  <c r="U831" i="14"/>
  <c r="U832" i="14"/>
  <c r="U833" i="14"/>
  <c r="U834" i="14"/>
  <c r="U835" i="14"/>
  <c r="U836" i="14"/>
  <c r="U837" i="14"/>
  <c r="U838" i="14"/>
  <c r="U839" i="14"/>
  <c r="U840" i="14"/>
  <c r="U841" i="14"/>
  <c r="U842" i="14"/>
  <c r="U843" i="14"/>
  <c r="U844" i="14"/>
  <c r="U845" i="14"/>
  <c r="U846" i="14"/>
  <c r="U847" i="14"/>
  <c r="U848" i="14"/>
  <c r="U849" i="14"/>
  <c r="U850" i="14"/>
  <c r="U851" i="14"/>
  <c r="U852" i="14"/>
  <c r="U853" i="14"/>
  <c r="U854" i="14"/>
  <c r="U855" i="14"/>
  <c r="U856" i="14"/>
  <c r="U857" i="14"/>
  <c r="U858" i="14"/>
  <c r="U859" i="14"/>
  <c r="U860" i="14"/>
  <c r="U861" i="14"/>
  <c r="U862" i="14"/>
  <c r="U863" i="14"/>
  <c r="U864" i="14"/>
  <c r="U865" i="14"/>
  <c r="U866" i="14"/>
  <c r="U867" i="14"/>
  <c r="U868" i="14"/>
  <c r="U869" i="14"/>
  <c r="U870" i="14"/>
  <c r="U871" i="14"/>
  <c r="U872" i="14"/>
  <c r="U873" i="14"/>
  <c r="U874" i="14"/>
  <c r="U875" i="14"/>
  <c r="U876" i="14"/>
  <c r="U877" i="14"/>
  <c r="U878" i="14"/>
  <c r="U879" i="14"/>
  <c r="U880" i="14"/>
  <c r="U881" i="14"/>
  <c r="U882" i="14"/>
  <c r="U883" i="14"/>
  <c r="U884" i="14"/>
  <c r="U885" i="14"/>
  <c r="U886" i="14"/>
  <c r="U887" i="14"/>
  <c r="U888" i="14"/>
  <c r="U889" i="14"/>
  <c r="U890" i="14"/>
  <c r="U891" i="14"/>
  <c r="U892" i="14"/>
  <c r="U893" i="14"/>
  <c r="U894" i="14"/>
  <c r="U895" i="14"/>
  <c r="U896" i="14"/>
  <c r="U897" i="14"/>
  <c r="U898" i="14"/>
  <c r="U899" i="14"/>
  <c r="U900" i="14"/>
  <c r="U901" i="14"/>
  <c r="U902" i="14"/>
  <c r="U903" i="14"/>
  <c r="U904" i="14"/>
  <c r="U905" i="14"/>
  <c r="U906" i="14"/>
  <c r="U907" i="14"/>
  <c r="U908" i="14"/>
  <c r="U909" i="14"/>
  <c r="U910" i="14"/>
  <c r="U911" i="14"/>
  <c r="U912" i="14"/>
  <c r="U913" i="14"/>
  <c r="U914" i="14"/>
  <c r="U915" i="14"/>
  <c r="U916" i="14"/>
  <c r="U917" i="14"/>
  <c r="U918" i="14"/>
  <c r="U919" i="14"/>
  <c r="U920" i="14"/>
  <c r="U921" i="14"/>
  <c r="U922" i="14"/>
  <c r="U923" i="14"/>
  <c r="U924" i="14"/>
  <c r="U925" i="14"/>
  <c r="U926" i="14"/>
  <c r="U927" i="14"/>
  <c r="U928" i="14"/>
  <c r="U929" i="14"/>
  <c r="U930" i="14"/>
  <c r="U931" i="14"/>
  <c r="U932" i="14"/>
  <c r="U933" i="14"/>
  <c r="U934" i="14"/>
  <c r="U935" i="14"/>
  <c r="U936" i="14"/>
  <c r="U937" i="14"/>
  <c r="U938" i="14"/>
  <c r="U939" i="14"/>
  <c r="U940" i="14"/>
  <c r="U941" i="14"/>
  <c r="U942" i="14"/>
  <c r="U943" i="14"/>
  <c r="U944" i="14"/>
  <c r="U945" i="14"/>
  <c r="U946" i="14"/>
  <c r="U947" i="14"/>
  <c r="U948" i="14"/>
  <c r="U949" i="14"/>
  <c r="U950" i="14"/>
  <c r="U951" i="14"/>
  <c r="U952" i="14"/>
  <c r="U953" i="14"/>
  <c r="U954" i="14"/>
  <c r="U955" i="14"/>
  <c r="U956" i="14"/>
  <c r="U957" i="14"/>
  <c r="U958" i="14"/>
  <c r="U959" i="14"/>
  <c r="U960" i="14"/>
  <c r="U961" i="14"/>
  <c r="U962" i="14"/>
  <c r="U963" i="14"/>
  <c r="U964" i="14"/>
  <c r="U965" i="14"/>
  <c r="U966" i="14"/>
  <c r="U967" i="14"/>
  <c r="U968" i="14"/>
  <c r="U969" i="14"/>
  <c r="U970" i="14"/>
  <c r="U971" i="14"/>
  <c r="U972" i="14"/>
  <c r="U973" i="14"/>
  <c r="U974" i="14"/>
  <c r="U975" i="14"/>
  <c r="U976" i="14"/>
  <c r="U977" i="14"/>
  <c r="U978" i="14"/>
  <c r="U979" i="14"/>
  <c r="U980" i="14"/>
  <c r="U981" i="14"/>
  <c r="U982" i="14"/>
  <c r="U983" i="14"/>
  <c r="U984" i="14"/>
  <c r="U985" i="14"/>
  <c r="U986" i="14"/>
  <c r="U987" i="14"/>
  <c r="U988" i="14"/>
  <c r="U989" i="14"/>
  <c r="U990" i="14"/>
  <c r="U991" i="14"/>
  <c r="U992" i="14"/>
  <c r="U993" i="14"/>
  <c r="U994" i="14"/>
  <c r="U995" i="14"/>
  <c r="U996" i="14"/>
  <c r="U997" i="14"/>
  <c r="U998" i="14"/>
  <c r="U999" i="14"/>
  <c r="U1000" i="14"/>
  <c r="U1001" i="14"/>
  <c r="U1002" i="14"/>
  <c r="U1003" i="14"/>
  <c r="U1004" i="14"/>
  <c r="U1005" i="14"/>
  <c r="U1006" i="14"/>
  <c r="U1007" i="14"/>
  <c r="U1008" i="14"/>
  <c r="U1009" i="14"/>
  <c r="U1010" i="14"/>
  <c r="U1011" i="14"/>
  <c r="U1012" i="14"/>
  <c r="U1013" i="14"/>
  <c r="U1014" i="14"/>
  <c r="U1015" i="14"/>
  <c r="U1016" i="14"/>
  <c r="U1017" i="14"/>
  <c r="U1018" i="14"/>
  <c r="U1019" i="14"/>
  <c r="U1020" i="14"/>
  <c r="U1021" i="14"/>
  <c r="U1022" i="14"/>
  <c r="U1023" i="14"/>
  <c r="U1024" i="14"/>
  <c r="U1025" i="14"/>
  <c r="U26" i="14"/>
  <c r="T27" i="14"/>
  <c r="T28" i="14"/>
  <c r="T29" i="14"/>
  <c r="T30" i="14"/>
  <c r="T31" i="14"/>
  <c r="T32" i="14"/>
  <c r="T33" i="14"/>
  <c r="T34" i="14"/>
  <c r="T35" i="14"/>
  <c r="T36" i="14"/>
  <c r="T37" i="14"/>
  <c r="T38" i="14"/>
  <c r="T39" i="14"/>
  <c r="T40" i="14"/>
  <c r="T41" i="14"/>
  <c r="T42" i="14"/>
  <c r="T43" i="14"/>
  <c r="T44" i="14"/>
  <c r="T45" i="14"/>
  <c r="T46" i="14"/>
  <c r="T47" i="14"/>
  <c r="T48" i="14"/>
  <c r="T49" i="14"/>
  <c r="T50" i="14"/>
  <c r="T51" i="14"/>
  <c r="T52" i="14"/>
  <c r="T53" i="14"/>
  <c r="T54" i="14"/>
  <c r="T55" i="14"/>
  <c r="T56" i="14"/>
  <c r="T57" i="14"/>
  <c r="T58" i="14"/>
  <c r="T59" i="14"/>
  <c r="T60" i="14"/>
  <c r="T61" i="14"/>
  <c r="T62" i="14"/>
  <c r="T63" i="14"/>
  <c r="T64" i="14"/>
  <c r="T65" i="14"/>
  <c r="T66" i="14"/>
  <c r="T67" i="14"/>
  <c r="T68" i="14"/>
  <c r="T69" i="14"/>
  <c r="T70" i="14"/>
  <c r="T71" i="14"/>
  <c r="T72" i="14"/>
  <c r="T73" i="14"/>
  <c r="T74" i="14"/>
  <c r="T75" i="14"/>
  <c r="T76" i="14"/>
  <c r="T77" i="14"/>
  <c r="T78" i="14"/>
  <c r="T79" i="14"/>
  <c r="T80" i="14"/>
  <c r="T81" i="14"/>
  <c r="T82" i="14"/>
  <c r="T83" i="14"/>
  <c r="T84" i="14"/>
  <c r="T85" i="14"/>
  <c r="T86" i="14"/>
  <c r="T87" i="14"/>
  <c r="T88" i="14"/>
  <c r="T89" i="14"/>
  <c r="T90" i="14"/>
  <c r="T91" i="14"/>
  <c r="T92" i="14"/>
  <c r="T93" i="14"/>
  <c r="T94" i="14"/>
  <c r="T95" i="14"/>
  <c r="T96" i="14"/>
  <c r="T97" i="14"/>
  <c r="T98" i="14"/>
  <c r="T99" i="14"/>
  <c r="T100" i="14"/>
  <c r="T101" i="14"/>
  <c r="T102" i="14"/>
  <c r="T103" i="14"/>
  <c r="T104" i="14"/>
  <c r="T105" i="14"/>
  <c r="T106" i="14"/>
  <c r="T107" i="14"/>
  <c r="T108" i="14"/>
  <c r="T109" i="14"/>
  <c r="T110" i="14"/>
  <c r="T111" i="14"/>
  <c r="T112" i="14"/>
  <c r="T113" i="14"/>
  <c r="T114" i="14"/>
  <c r="T115" i="14"/>
  <c r="T116" i="14"/>
  <c r="T117" i="14"/>
  <c r="T118" i="14"/>
  <c r="T119" i="14"/>
  <c r="T120" i="14"/>
  <c r="T121" i="14"/>
  <c r="T122" i="14"/>
  <c r="T123" i="14"/>
  <c r="T124" i="14"/>
  <c r="T125" i="14"/>
  <c r="T126" i="14"/>
  <c r="T127" i="14"/>
  <c r="T128" i="14"/>
  <c r="T129" i="14"/>
  <c r="T130" i="14"/>
  <c r="T131" i="14"/>
  <c r="T132" i="14"/>
  <c r="T133" i="14"/>
  <c r="T134" i="14"/>
  <c r="T135" i="14"/>
  <c r="T136" i="14"/>
  <c r="T137" i="14"/>
  <c r="T138" i="14"/>
  <c r="T139" i="14"/>
  <c r="T140" i="14"/>
  <c r="T141" i="14"/>
  <c r="T142" i="14"/>
  <c r="T143" i="14"/>
  <c r="T144" i="14"/>
  <c r="T145" i="14"/>
  <c r="T146" i="14"/>
  <c r="T147" i="14"/>
  <c r="T148" i="14"/>
  <c r="T149" i="14"/>
  <c r="T150" i="14"/>
  <c r="T151" i="14"/>
  <c r="T152" i="14"/>
  <c r="T153" i="14"/>
  <c r="T154" i="14"/>
  <c r="T155" i="14"/>
  <c r="T156" i="14"/>
  <c r="T157" i="14"/>
  <c r="T158" i="14"/>
  <c r="T159" i="14"/>
  <c r="T160" i="14"/>
  <c r="T161" i="14"/>
  <c r="T162" i="14"/>
  <c r="T163" i="14"/>
  <c r="T164" i="14"/>
  <c r="T165" i="14"/>
  <c r="T166" i="14"/>
  <c r="T167" i="14"/>
  <c r="T168" i="14"/>
  <c r="T169" i="14"/>
  <c r="T170" i="14"/>
  <c r="T171" i="14"/>
  <c r="T172" i="14"/>
  <c r="T173" i="14"/>
  <c r="T174" i="14"/>
  <c r="T175" i="14"/>
  <c r="T176" i="14"/>
  <c r="T177" i="14"/>
  <c r="T178" i="14"/>
  <c r="T179" i="14"/>
  <c r="T180" i="14"/>
  <c r="T181" i="14"/>
  <c r="T182" i="14"/>
  <c r="T183" i="14"/>
  <c r="T184" i="14"/>
  <c r="T185" i="14"/>
  <c r="T186" i="14"/>
  <c r="T187" i="14"/>
  <c r="T188" i="14"/>
  <c r="T189" i="14"/>
  <c r="T190" i="14"/>
  <c r="T191" i="14"/>
  <c r="T192" i="14"/>
  <c r="T193" i="14"/>
  <c r="T194" i="14"/>
  <c r="T195" i="14"/>
  <c r="T196" i="14"/>
  <c r="T197" i="14"/>
  <c r="T198" i="14"/>
  <c r="T199" i="14"/>
  <c r="T200" i="14"/>
  <c r="T201" i="14"/>
  <c r="T202" i="14"/>
  <c r="T203" i="14"/>
  <c r="T204" i="14"/>
  <c r="T205" i="14"/>
  <c r="T206" i="14"/>
  <c r="T207" i="14"/>
  <c r="T208" i="14"/>
  <c r="T209" i="14"/>
  <c r="T210" i="14"/>
  <c r="T211" i="14"/>
  <c r="T212" i="14"/>
  <c r="T213" i="14"/>
  <c r="T214" i="14"/>
  <c r="T215" i="14"/>
  <c r="T216" i="14"/>
  <c r="T217" i="14"/>
  <c r="T218" i="14"/>
  <c r="T219" i="14"/>
  <c r="T220" i="14"/>
  <c r="T221" i="14"/>
  <c r="T222" i="14"/>
  <c r="T223" i="14"/>
  <c r="T224" i="14"/>
  <c r="T225" i="14"/>
  <c r="T226" i="14"/>
  <c r="T227" i="14"/>
  <c r="T228" i="14"/>
  <c r="T229" i="14"/>
  <c r="T230" i="14"/>
  <c r="T231" i="14"/>
  <c r="T232" i="14"/>
  <c r="T233" i="14"/>
  <c r="T234" i="14"/>
  <c r="T235" i="14"/>
  <c r="T236" i="14"/>
  <c r="T237" i="14"/>
  <c r="T238" i="14"/>
  <c r="T239" i="14"/>
  <c r="T240" i="14"/>
  <c r="T241" i="14"/>
  <c r="T242" i="14"/>
  <c r="T243" i="14"/>
  <c r="T244" i="14"/>
  <c r="T245" i="14"/>
  <c r="T246" i="14"/>
  <c r="T247" i="14"/>
  <c r="T248" i="14"/>
  <c r="T249" i="14"/>
  <c r="T250" i="14"/>
  <c r="T251" i="14"/>
  <c r="T252" i="14"/>
  <c r="T253" i="14"/>
  <c r="T254" i="14"/>
  <c r="T255" i="14"/>
  <c r="T256" i="14"/>
  <c r="T257" i="14"/>
  <c r="T258" i="14"/>
  <c r="T259" i="14"/>
  <c r="T260" i="14"/>
  <c r="T261" i="14"/>
  <c r="T262" i="14"/>
  <c r="T263" i="14"/>
  <c r="T264" i="14"/>
  <c r="T265" i="14"/>
  <c r="T266" i="14"/>
  <c r="T267" i="14"/>
  <c r="T268" i="14"/>
  <c r="T269" i="14"/>
  <c r="T270" i="14"/>
  <c r="T271" i="14"/>
  <c r="T272" i="14"/>
  <c r="T273" i="14"/>
  <c r="T274" i="14"/>
  <c r="T275" i="14"/>
  <c r="T276" i="14"/>
  <c r="T277" i="14"/>
  <c r="T278" i="14"/>
  <c r="T279" i="14"/>
  <c r="T280" i="14"/>
  <c r="T281" i="14"/>
  <c r="T282" i="14"/>
  <c r="T283" i="14"/>
  <c r="T284" i="14"/>
  <c r="T285" i="14"/>
  <c r="T286" i="14"/>
  <c r="T287" i="14"/>
  <c r="T288" i="14"/>
  <c r="T289" i="14"/>
  <c r="T290" i="14"/>
  <c r="T291" i="14"/>
  <c r="T292" i="14"/>
  <c r="T293" i="14"/>
  <c r="T294" i="14"/>
  <c r="T295" i="14"/>
  <c r="T296" i="14"/>
  <c r="T297" i="14"/>
  <c r="T298" i="14"/>
  <c r="T299" i="14"/>
  <c r="T300" i="14"/>
  <c r="T301" i="14"/>
  <c r="T302" i="14"/>
  <c r="T303" i="14"/>
  <c r="T304" i="14"/>
  <c r="T305" i="14"/>
  <c r="T306" i="14"/>
  <c r="T307" i="14"/>
  <c r="T308" i="14"/>
  <c r="T309" i="14"/>
  <c r="T310" i="14"/>
  <c r="T311" i="14"/>
  <c r="T312" i="14"/>
  <c r="T313" i="14"/>
  <c r="T314" i="14"/>
  <c r="T315" i="14"/>
  <c r="T316" i="14"/>
  <c r="T317" i="14"/>
  <c r="T318" i="14"/>
  <c r="T319" i="14"/>
  <c r="T320" i="14"/>
  <c r="T321" i="14"/>
  <c r="T322" i="14"/>
  <c r="T323" i="14"/>
  <c r="T324" i="14"/>
  <c r="T325" i="14"/>
  <c r="T326" i="14"/>
  <c r="T327" i="14"/>
  <c r="T328" i="14"/>
  <c r="T329" i="14"/>
  <c r="T330" i="14"/>
  <c r="T331" i="14"/>
  <c r="T332" i="14"/>
  <c r="T333" i="14"/>
  <c r="T334" i="14"/>
  <c r="T335" i="14"/>
  <c r="T336" i="14"/>
  <c r="T337" i="14"/>
  <c r="T338" i="14"/>
  <c r="T339" i="14"/>
  <c r="T340" i="14"/>
  <c r="T341" i="14"/>
  <c r="T342" i="14"/>
  <c r="T343" i="14"/>
  <c r="T344" i="14"/>
  <c r="T345" i="14"/>
  <c r="T346" i="14"/>
  <c r="T347" i="14"/>
  <c r="T348" i="14"/>
  <c r="T349" i="14"/>
  <c r="T350" i="14"/>
  <c r="T351" i="14"/>
  <c r="T352" i="14"/>
  <c r="T353" i="14"/>
  <c r="T354" i="14"/>
  <c r="T355" i="14"/>
  <c r="T356" i="14"/>
  <c r="T357" i="14"/>
  <c r="T358" i="14"/>
  <c r="T359" i="14"/>
  <c r="T360" i="14"/>
  <c r="T361" i="14"/>
  <c r="T362" i="14"/>
  <c r="T363" i="14"/>
  <c r="T364" i="14"/>
  <c r="T365" i="14"/>
  <c r="T366" i="14"/>
  <c r="T367" i="14"/>
  <c r="T368" i="14"/>
  <c r="T369" i="14"/>
  <c r="T370" i="14"/>
  <c r="T371" i="14"/>
  <c r="T372" i="14"/>
  <c r="T373" i="14"/>
  <c r="T374" i="14"/>
  <c r="T375" i="14"/>
  <c r="T376" i="14"/>
  <c r="T377" i="14"/>
  <c r="T378" i="14"/>
  <c r="T379" i="14"/>
  <c r="T380" i="14"/>
  <c r="T381" i="14"/>
  <c r="T382" i="14"/>
  <c r="T383" i="14"/>
  <c r="T384" i="14"/>
  <c r="T385" i="14"/>
  <c r="T386" i="14"/>
  <c r="T387" i="14"/>
  <c r="T388" i="14"/>
  <c r="T389" i="14"/>
  <c r="T390" i="14"/>
  <c r="T391" i="14"/>
  <c r="T392" i="14"/>
  <c r="T393" i="14"/>
  <c r="T394" i="14"/>
  <c r="T395" i="14"/>
  <c r="T396" i="14"/>
  <c r="T397" i="14"/>
  <c r="T398" i="14"/>
  <c r="T399" i="14"/>
  <c r="T400" i="14"/>
  <c r="T401" i="14"/>
  <c r="T402" i="14"/>
  <c r="T403" i="14"/>
  <c r="T404" i="14"/>
  <c r="T405" i="14"/>
  <c r="T406" i="14"/>
  <c r="T407" i="14"/>
  <c r="T408" i="14"/>
  <c r="T409" i="14"/>
  <c r="T410" i="14"/>
  <c r="T411" i="14"/>
  <c r="T412" i="14"/>
  <c r="T413" i="14"/>
  <c r="T414" i="14"/>
  <c r="T415" i="14"/>
  <c r="T416" i="14"/>
  <c r="T417" i="14"/>
  <c r="T418" i="14"/>
  <c r="T419" i="14"/>
  <c r="T420" i="14"/>
  <c r="T421" i="14"/>
  <c r="T422" i="14"/>
  <c r="T423" i="14"/>
  <c r="T424" i="14"/>
  <c r="T425" i="14"/>
  <c r="T426" i="14"/>
  <c r="T427" i="14"/>
  <c r="T428" i="14"/>
  <c r="T429" i="14"/>
  <c r="T430" i="14"/>
  <c r="T431" i="14"/>
  <c r="T432" i="14"/>
  <c r="T433" i="14"/>
  <c r="T434" i="14"/>
  <c r="T435" i="14"/>
  <c r="T436" i="14"/>
  <c r="T437" i="14"/>
  <c r="T438" i="14"/>
  <c r="T439" i="14"/>
  <c r="T440" i="14"/>
  <c r="T441" i="14"/>
  <c r="T442" i="14"/>
  <c r="T443" i="14"/>
  <c r="T444" i="14"/>
  <c r="T445" i="14"/>
  <c r="T446" i="14"/>
  <c r="T447" i="14"/>
  <c r="T448" i="14"/>
  <c r="T449" i="14"/>
  <c r="T450" i="14"/>
  <c r="T451" i="14"/>
  <c r="T452" i="14"/>
  <c r="T453" i="14"/>
  <c r="T454" i="14"/>
  <c r="T455" i="14"/>
  <c r="T456" i="14"/>
  <c r="T457" i="14"/>
  <c r="T458" i="14"/>
  <c r="T459" i="14"/>
  <c r="T460" i="14"/>
  <c r="T461" i="14"/>
  <c r="T462" i="14"/>
  <c r="T463" i="14"/>
  <c r="T464" i="14"/>
  <c r="T465" i="14"/>
  <c r="T466" i="14"/>
  <c r="T467" i="14"/>
  <c r="T468" i="14"/>
  <c r="T469" i="14"/>
  <c r="T470" i="14"/>
  <c r="T471" i="14"/>
  <c r="T472" i="14"/>
  <c r="T473" i="14"/>
  <c r="T474" i="14"/>
  <c r="T475" i="14"/>
  <c r="T476" i="14"/>
  <c r="T477" i="14"/>
  <c r="T478" i="14"/>
  <c r="T479" i="14"/>
  <c r="T480" i="14"/>
  <c r="T481" i="14"/>
  <c r="T482" i="14"/>
  <c r="T483" i="14"/>
  <c r="T484" i="14"/>
  <c r="T485" i="14"/>
  <c r="T486" i="14"/>
  <c r="T487" i="14"/>
  <c r="T488" i="14"/>
  <c r="T489" i="14"/>
  <c r="T490" i="14"/>
  <c r="T491" i="14"/>
  <c r="T492" i="14"/>
  <c r="T493" i="14"/>
  <c r="T494" i="14"/>
  <c r="T495" i="14"/>
  <c r="T496" i="14"/>
  <c r="T497" i="14"/>
  <c r="T498" i="14"/>
  <c r="T499" i="14"/>
  <c r="T500" i="14"/>
  <c r="T501" i="14"/>
  <c r="T502" i="14"/>
  <c r="T503" i="14"/>
  <c r="T504" i="14"/>
  <c r="T505" i="14"/>
  <c r="T506" i="14"/>
  <c r="T507" i="14"/>
  <c r="T508" i="14"/>
  <c r="T509" i="14"/>
  <c r="T510" i="14"/>
  <c r="T511" i="14"/>
  <c r="T512" i="14"/>
  <c r="T513" i="14"/>
  <c r="T514" i="14"/>
  <c r="T515" i="14"/>
  <c r="T516" i="14"/>
  <c r="T517" i="14"/>
  <c r="T518" i="14"/>
  <c r="T519" i="14"/>
  <c r="T520" i="14"/>
  <c r="T521" i="14"/>
  <c r="T522" i="14"/>
  <c r="T523" i="14"/>
  <c r="T524" i="14"/>
  <c r="T525" i="14"/>
  <c r="T526" i="14"/>
  <c r="T527" i="14"/>
  <c r="T528" i="14"/>
  <c r="T529" i="14"/>
  <c r="T530" i="14"/>
  <c r="T531" i="14"/>
  <c r="T532" i="14"/>
  <c r="T533" i="14"/>
  <c r="T534" i="14"/>
  <c r="T535" i="14"/>
  <c r="T536" i="14"/>
  <c r="T537" i="14"/>
  <c r="T538" i="14"/>
  <c r="T539" i="14"/>
  <c r="T540" i="14"/>
  <c r="T541" i="14"/>
  <c r="T542" i="14"/>
  <c r="T543" i="14"/>
  <c r="T544" i="14"/>
  <c r="T545" i="14"/>
  <c r="T546" i="14"/>
  <c r="T547" i="14"/>
  <c r="T548" i="14"/>
  <c r="T549" i="14"/>
  <c r="T550" i="14"/>
  <c r="T551" i="14"/>
  <c r="T552" i="14"/>
  <c r="T553" i="14"/>
  <c r="T554" i="14"/>
  <c r="T555" i="14"/>
  <c r="T556" i="14"/>
  <c r="T557" i="14"/>
  <c r="T558" i="14"/>
  <c r="T559" i="14"/>
  <c r="T560" i="14"/>
  <c r="T561" i="14"/>
  <c r="T562" i="14"/>
  <c r="T563" i="14"/>
  <c r="T564" i="14"/>
  <c r="T565" i="14"/>
  <c r="T566" i="14"/>
  <c r="T567" i="14"/>
  <c r="T568" i="14"/>
  <c r="T569" i="14"/>
  <c r="T570" i="14"/>
  <c r="T571" i="14"/>
  <c r="T572" i="14"/>
  <c r="T573" i="14"/>
  <c r="T574" i="14"/>
  <c r="T575" i="14"/>
  <c r="T576" i="14"/>
  <c r="T577" i="14"/>
  <c r="T578" i="14"/>
  <c r="T579" i="14"/>
  <c r="T580" i="14"/>
  <c r="T581" i="14"/>
  <c r="T582" i="14"/>
  <c r="T583" i="14"/>
  <c r="T584" i="14"/>
  <c r="T585" i="14"/>
  <c r="T586" i="14"/>
  <c r="T587" i="14"/>
  <c r="T588" i="14"/>
  <c r="T589" i="14"/>
  <c r="T590" i="14"/>
  <c r="T591" i="14"/>
  <c r="T592" i="14"/>
  <c r="T593" i="14"/>
  <c r="T594" i="14"/>
  <c r="T595" i="14"/>
  <c r="T596" i="14"/>
  <c r="T597" i="14"/>
  <c r="T598" i="14"/>
  <c r="T599" i="14"/>
  <c r="T600" i="14"/>
  <c r="T601" i="14"/>
  <c r="T602" i="14"/>
  <c r="T603" i="14"/>
  <c r="T604" i="14"/>
  <c r="T605" i="14"/>
  <c r="T606" i="14"/>
  <c r="T607" i="14"/>
  <c r="T608" i="14"/>
  <c r="T609" i="14"/>
  <c r="T610" i="14"/>
  <c r="T611" i="14"/>
  <c r="T612" i="14"/>
  <c r="T613" i="14"/>
  <c r="T614" i="14"/>
  <c r="T615" i="14"/>
  <c r="T616" i="14"/>
  <c r="T617" i="14"/>
  <c r="T618" i="14"/>
  <c r="T619" i="14"/>
  <c r="T620" i="14"/>
  <c r="T621" i="14"/>
  <c r="T622" i="14"/>
  <c r="T623" i="14"/>
  <c r="T624" i="14"/>
  <c r="T625" i="14"/>
  <c r="T626" i="14"/>
  <c r="T627" i="14"/>
  <c r="T628" i="14"/>
  <c r="T629" i="14"/>
  <c r="T630" i="14"/>
  <c r="T631" i="14"/>
  <c r="T632" i="14"/>
  <c r="T633" i="14"/>
  <c r="T634" i="14"/>
  <c r="T635" i="14"/>
  <c r="T636" i="14"/>
  <c r="T637" i="14"/>
  <c r="T638" i="14"/>
  <c r="T639" i="14"/>
  <c r="T640" i="14"/>
  <c r="T641" i="14"/>
  <c r="T642" i="14"/>
  <c r="T643" i="14"/>
  <c r="T644" i="14"/>
  <c r="T645" i="14"/>
  <c r="T646" i="14"/>
  <c r="T647" i="14"/>
  <c r="T648" i="14"/>
  <c r="T649" i="14"/>
  <c r="T650" i="14"/>
  <c r="T651" i="14"/>
  <c r="T652" i="14"/>
  <c r="T653" i="14"/>
  <c r="T654" i="14"/>
  <c r="T655" i="14"/>
  <c r="T656" i="14"/>
  <c r="T657" i="14"/>
  <c r="T658" i="14"/>
  <c r="T659" i="14"/>
  <c r="T660" i="14"/>
  <c r="T661" i="14"/>
  <c r="T662" i="14"/>
  <c r="T663" i="14"/>
  <c r="T664" i="14"/>
  <c r="T665" i="14"/>
  <c r="T666" i="14"/>
  <c r="T667" i="14"/>
  <c r="T668" i="14"/>
  <c r="T669" i="14"/>
  <c r="T670" i="14"/>
  <c r="T671" i="14"/>
  <c r="T672" i="14"/>
  <c r="T673" i="14"/>
  <c r="T674" i="14"/>
  <c r="T675" i="14"/>
  <c r="T676" i="14"/>
  <c r="T677" i="14"/>
  <c r="T678" i="14"/>
  <c r="T679" i="14"/>
  <c r="T680" i="14"/>
  <c r="T681" i="14"/>
  <c r="T682" i="14"/>
  <c r="T683" i="14"/>
  <c r="T684" i="14"/>
  <c r="T685" i="14"/>
  <c r="T686" i="14"/>
  <c r="T687" i="14"/>
  <c r="T688" i="14"/>
  <c r="T689" i="14"/>
  <c r="T690" i="14"/>
  <c r="T691" i="14"/>
  <c r="T692" i="14"/>
  <c r="T693" i="14"/>
  <c r="T694" i="14"/>
  <c r="T695" i="14"/>
  <c r="T696" i="14"/>
  <c r="T697" i="14"/>
  <c r="T698" i="14"/>
  <c r="T699" i="14"/>
  <c r="T700" i="14"/>
  <c r="T701" i="14"/>
  <c r="T702" i="14"/>
  <c r="T703" i="14"/>
  <c r="T704" i="14"/>
  <c r="T705" i="14"/>
  <c r="T706" i="14"/>
  <c r="T707" i="14"/>
  <c r="T708" i="14"/>
  <c r="T709" i="14"/>
  <c r="T710" i="14"/>
  <c r="T711" i="14"/>
  <c r="T712" i="14"/>
  <c r="T713" i="14"/>
  <c r="T714" i="14"/>
  <c r="T715" i="14"/>
  <c r="T716" i="14"/>
  <c r="T717" i="14"/>
  <c r="T718" i="14"/>
  <c r="T719" i="14"/>
  <c r="T720" i="14"/>
  <c r="T721" i="14"/>
  <c r="T722" i="14"/>
  <c r="T723" i="14"/>
  <c r="T724" i="14"/>
  <c r="T725" i="14"/>
  <c r="T726" i="14"/>
  <c r="T727" i="14"/>
  <c r="T728" i="14"/>
  <c r="T729" i="14"/>
  <c r="T730" i="14"/>
  <c r="T731" i="14"/>
  <c r="T732" i="14"/>
  <c r="T733" i="14"/>
  <c r="T734" i="14"/>
  <c r="T735" i="14"/>
  <c r="T736" i="14"/>
  <c r="T737" i="14"/>
  <c r="T738" i="14"/>
  <c r="T739" i="14"/>
  <c r="T740" i="14"/>
  <c r="T741" i="14"/>
  <c r="T742" i="14"/>
  <c r="T743" i="14"/>
  <c r="T744" i="14"/>
  <c r="T745" i="14"/>
  <c r="T746" i="14"/>
  <c r="T747" i="14"/>
  <c r="T748" i="14"/>
  <c r="T749" i="14"/>
  <c r="T750" i="14"/>
  <c r="T751" i="14"/>
  <c r="T752" i="14"/>
  <c r="T753" i="14"/>
  <c r="T754" i="14"/>
  <c r="T755" i="14"/>
  <c r="T756" i="14"/>
  <c r="T757" i="14"/>
  <c r="T758" i="14"/>
  <c r="T759" i="14"/>
  <c r="T760" i="14"/>
  <c r="T761" i="14"/>
  <c r="T762" i="14"/>
  <c r="T763" i="14"/>
  <c r="T764" i="14"/>
  <c r="T765" i="14"/>
  <c r="T766" i="14"/>
  <c r="T767" i="14"/>
  <c r="T768" i="14"/>
  <c r="T769" i="14"/>
  <c r="T770" i="14"/>
  <c r="T771" i="14"/>
  <c r="T772" i="14"/>
  <c r="T773" i="14"/>
  <c r="T774" i="14"/>
  <c r="T775" i="14"/>
  <c r="T776" i="14"/>
  <c r="T777" i="14"/>
  <c r="T778" i="14"/>
  <c r="T779" i="14"/>
  <c r="T780" i="14"/>
  <c r="T781" i="14"/>
  <c r="T782" i="14"/>
  <c r="T783" i="14"/>
  <c r="T784" i="14"/>
  <c r="T785" i="14"/>
  <c r="T786" i="14"/>
  <c r="T787" i="14"/>
  <c r="T788" i="14"/>
  <c r="T789" i="14"/>
  <c r="T790" i="14"/>
  <c r="T791" i="14"/>
  <c r="T792" i="14"/>
  <c r="T793" i="14"/>
  <c r="T794" i="14"/>
  <c r="T795" i="14"/>
  <c r="T796" i="14"/>
  <c r="T797" i="14"/>
  <c r="T798" i="14"/>
  <c r="T799" i="14"/>
  <c r="T800" i="14"/>
  <c r="T801" i="14"/>
  <c r="T802" i="14"/>
  <c r="T803" i="14"/>
  <c r="T804" i="14"/>
  <c r="T805" i="14"/>
  <c r="T806" i="14"/>
  <c r="T807" i="14"/>
  <c r="T808" i="14"/>
  <c r="T809" i="14"/>
  <c r="T810" i="14"/>
  <c r="T811" i="14"/>
  <c r="T812" i="14"/>
  <c r="T813" i="14"/>
  <c r="T814" i="14"/>
  <c r="T815" i="14"/>
  <c r="T816" i="14"/>
  <c r="T817" i="14"/>
  <c r="T818" i="14"/>
  <c r="T819" i="14"/>
  <c r="T820" i="14"/>
  <c r="T821" i="14"/>
  <c r="T822" i="14"/>
  <c r="T823" i="14"/>
  <c r="T824" i="14"/>
  <c r="T825" i="14"/>
  <c r="T826" i="14"/>
  <c r="T827" i="14"/>
  <c r="T828" i="14"/>
  <c r="T829" i="14"/>
  <c r="T830" i="14"/>
  <c r="T831" i="14"/>
  <c r="T832" i="14"/>
  <c r="T833" i="14"/>
  <c r="T834" i="14"/>
  <c r="T835" i="14"/>
  <c r="T836" i="14"/>
  <c r="T837" i="14"/>
  <c r="T838" i="14"/>
  <c r="T839" i="14"/>
  <c r="T840" i="14"/>
  <c r="T841" i="14"/>
  <c r="T842" i="14"/>
  <c r="T843" i="14"/>
  <c r="T844" i="14"/>
  <c r="T845" i="14"/>
  <c r="T846" i="14"/>
  <c r="T847" i="14"/>
  <c r="T848" i="14"/>
  <c r="T849" i="14"/>
  <c r="T850" i="14"/>
  <c r="T851" i="14"/>
  <c r="T852" i="14"/>
  <c r="T853" i="14"/>
  <c r="T854" i="14"/>
  <c r="T855" i="14"/>
  <c r="T856" i="14"/>
  <c r="T857" i="14"/>
  <c r="T858" i="14"/>
  <c r="T859" i="14"/>
  <c r="T860" i="14"/>
  <c r="T861" i="14"/>
  <c r="T862" i="14"/>
  <c r="T863" i="14"/>
  <c r="T864" i="14"/>
  <c r="T865" i="14"/>
  <c r="T866" i="14"/>
  <c r="T867" i="14"/>
  <c r="T868" i="14"/>
  <c r="T869" i="14"/>
  <c r="T870" i="14"/>
  <c r="T871" i="14"/>
  <c r="T872" i="14"/>
  <c r="T873" i="14"/>
  <c r="T874" i="14"/>
  <c r="T875" i="14"/>
  <c r="T876" i="14"/>
  <c r="T877" i="14"/>
  <c r="T878" i="14"/>
  <c r="T879" i="14"/>
  <c r="T880" i="14"/>
  <c r="T881" i="14"/>
  <c r="T882" i="14"/>
  <c r="T883" i="14"/>
  <c r="T884" i="14"/>
  <c r="T885" i="14"/>
  <c r="T886" i="14"/>
  <c r="T887" i="14"/>
  <c r="T888" i="14"/>
  <c r="T889" i="14"/>
  <c r="T890" i="14"/>
  <c r="T891" i="14"/>
  <c r="T892" i="14"/>
  <c r="T893" i="14"/>
  <c r="T894" i="14"/>
  <c r="T895" i="14"/>
  <c r="T896" i="14"/>
  <c r="T897" i="14"/>
  <c r="T898" i="14"/>
  <c r="T899" i="14"/>
  <c r="T900" i="14"/>
  <c r="T901" i="14"/>
  <c r="T902" i="14"/>
  <c r="T903" i="14"/>
  <c r="T904" i="14"/>
  <c r="T905" i="14"/>
  <c r="T906" i="14"/>
  <c r="T907" i="14"/>
  <c r="T908" i="14"/>
  <c r="T909" i="14"/>
  <c r="T910" i="14"/>
  <c r="T911" i="14"/>
  <c r="T912" i="14"/>
  <c r="T913" i="14"/>
  <c r="T914" i="14"/>
  <c r="T915" i="14"/>
  <c r="T916" i="14"/>
  <c r="T917" i="14"/>
  <c r="T918" i="14"/>
  <c r="T919" i="14"/>
  <c r="T920" i="14"/>
  <c r="T921" i="14"/>
  <c r="T922" i="14"/>
  <c r="T923" i="14"/>
  <c r="T924" i="14"/>
  <c r="T925" i="14"/>
  <c r="T926" i="14"/>
  <c r="T927" i="14"/>
  <c r="T928" i="14"/>
  <c r="T929" i="14"/>
  <c r="T930" i="14"/>
  <c r="T931" i="14"/>
  <c r="T932" i="14"/>
  <c r="T933" i="14"/>
  <c r="T934" i="14"/>
  <c r="T935" i="14"/>
  <c r="T936" i="14"/>
  <c r="T937" i="14"/>
  <c r="T938" i="14"/>
  <c r="T939" i="14"/>
  <c r="T940" i="14"/>
  <c r="T941" i="14"/>
  <c r="T942" i="14"/>
  <c r="T943" i="14"/>
  <c r="T944" i="14"/>
  <c r="T945" i="14"/>
  <c r="T946" i="14"/>
  <c r="T947" i="14"/>
  <c r="T948" i="14"/>
  <c r="T949" i="14"/>
  <c r="T950" i="14"/>
  <c r="T951" i="14"/>
  <c r="T952" i="14"/>
  <c r="T953" i="14"/>
  <c r="T954" i="14"/>
  <c r="T955" i="14"/>
  <c r="T956" i="14"/>
  <c r="T957" i="14"/>
  <c r="T958" i="14"/>
  <c r="T959" i="14"/>
  <c r="T960" i="14"/>
  <c r="T961" i="14"/>
  <c r="T962" i="14"/>
  <c r="T963" i="14"/>
  <c r="T964" i="14"/>
  <c r="T965" i="14"/>
  <c r="T966" i="14"/>
  <c r="T967" i="14"/>
  <c r="T968" i="14"/>
  <c r="T969" i="14"/>
  <c r="T970" i="14"/>
  <c r="T971" i="14"/>
  <c r="T972" i="14"/>
  <c r="T973" i="14"/>
  <c r="T974" i="14"/>
  <c r="T975" i="14"/>
  <c r="T976" i="14"/>
  <c r="T977" i="14"/>
  <c r="T978" i="14"/>
  <c r="T979" i="14"/>
  <c r="T980" i="14"/>
  <c r="T981" i="14"/>
  <c r="T982" i="14"/>
  <c r="T983" i="14"/>
  <c r="T984" i="14"/>
  <c r="T985" i="14"/>
  <c r="T986" i="14"/>
  <c r="T987" i="14"/>
  <c r="T988" i="14"/>
  <c r="T989" i="14"/>
  <c r="T990" i="14"/>
  <c r="T991" i="14"/>
  <c r="T992" i="14"/>
  <c r="T993" i="14"/>
  <c r="T994" i="14"/>
  <c r="T995" i="14"/>
  <c r="T996" i="14"/>
  <c r="T997" i="14"/>
  <c r="T998" i="14"/>
  <c r="T999" i="14"/>
  <c r="T1000" i="14"/>
  <c r="T1001" i="14"/>
  <c r="T1002" i="14"/>
  <c r="T1003" i="14"/>
  <c r="T1004" i="14"/>
  <c r="T1005" i="14"/>
  <c r="T1006" i="14"/>
  <c r="T1007" i="14"/>
  <c r="T1008" i="14"/>
  <c r="T1009" i="14"/>
  <c r="T1010" i="14"/>
  <c r="T1011" i="14"/>
  <c r="T1012" i="14"/>
  <c r="T1013" i="14"/>
  <c r="T1014" i="14"/>
  <c r="T1015" i="14"/>
  <c r="T1016" i="14"/>
  <c r="T1017" i="14"/>
  <c r="T1018" i="14"/>
  <c r="T1019" i="14"/>
  <c r="T1020" i="14"/>
  <c r="T1021" i="14"/>
  <c r="T1022" i="14"/>
  <c r="T1023" i="14"/>
  <c r="T1024" i="14"/>
  <c r="T1025" i="14"/>
  <c r="T26" i="14"/>
  <c r="S31" i="14"/>
  <c r="S41" i="14"/>
  <c r="S42" i="14"/>
  <c r="S81" i="14"/>
  <c r="S89" i="14"/>
  <c r="S90" i="14"/>
  <c r="S129" i="14"/>
  <c r="S137" i="14"/>
  <c r="S138" i="14"/>
  <c r="S139" i="14"/>
  <c r="S177" i="14"/>
  <c r="S185" i="14"/>
  <c r="S186" i="14"/>
  <c r="S187" i="14"/>
  <c r="S188" i="14"/>
  <c r="S225" i="14"/>
  <c r="S233" i="14"/>
  <c r="S234" i="14"/>
  <c r="S235" i="14"/>
  <c r="S236" i="14"/>
  <c r="S273" i="14"/>
  <c r="S289" i="14"/>
  <c r="S321" i="14"/>
  <c r="S337" i="14"/>
  <c r="S369" i="14"/>
  <c r="S385" i="14"/>
  <c r="S393" i="14"/>
  <c r="S433" i="14"/>
  <c r="S441" i="14"/>
  <c r="S442" i="14"/>
  <c r="S481" i="14"/>
  <c r="S489" i="14"/>
  <c r="S490" i="14"/>
  <c r="S529" i="14"/>
  <c r="S537" i="14"/>
  <c r="S538" i="14"/>
  <c r="S539" i="14"/>
  <c r="S577" i="14"/>
  <c r="S585" i="14"/>
  <c r="S586" i="14"/>
  <c r="S587" i="14"/>
  <c r="S588" i="14"/>
  <c r="S625" i="14"/>
  <c r="S633" i="14"/>
  <c r="S634" i="14"/>
  <c r="S635" i="14"/>
  <c r="S636" i="14"/>
  <c r="S673" i="14"/>
  <c r="S689" i="14"/>
  <c r="S721" i="14"/>
  <c r="S737" i="14"/>
  <c r="S769" i="14"/>
  <c r="S785" i="14"/>
  <c r="S793" i="14"/>
  <c r="S833" i="14"/>
  <c r="S836" i="14"/>
  <c r="S841" i="14"/>
  <c r="S881" i="14"/>
  <c r="S889" i="14"/>
  <c r="S929" i="14"/>
  <c r="S937" i="14"/>
  <c r="S938" i="14"/>
  <c r="S977" i="14"/>
  <c r="S985" i="14"/>
  <c r="S986" i="14"/>
  <c r="S1025"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302" i="14"/>
  <c r="R303" i="14"/>
  <c r="R304" i="14"/>
  <c r="R305" i="14"/>
  <c r="R306" i="14"/>
  <c r="R307" i="14"/>
  <c r="R308" i="14"/>
  <c r="R309" i="14"/>
  <c r="R310" i="14"/>
  <c r="R311" i="14"/>
  <c r="R312" i="14"/>
  <c r="R313" i="14"/>
  <c r="R314" i="14"/>
  <c r="R315" i="14"/>
  <c r="R316" i="14"/>
  <c r="R317" i="14"/>
  <c r="R318" i="14"/>
  <c r="R319" i="14"/>
  <c r="R320" i="14"/>
  <c r="R321" i="14"/>
  <c r="R322" i="14"/>
  <c r="R323" i="14"/>
  <c r="R324" i="14"/>
  <c r="R325" i="14"/>
  <c r="R326" i="14"/>
  <c r="R327" i="14"/>
  <c r="R328" i="14"/>
  <c r="R329" i="14"/>
  <c r="R330" i="14"/>
  <c r="R331" i="14"/>
  <c r="R332" i="14"/>
  <c r="R333" i="14"/>
  <c r="R334" i="14"/>
  <c r="R335" i="14"/>
  <c r="R336" i="14"/>
  <c r="R337" i="14"/>
  <c r="R338" i="14"/>
  <c r="R339" i="14"/>
  <c r="R340" i="14"/>
  <c r="R341" i="14"/>
  <c r="R342" i="14"/>
  <c r="R343" i="14"/>
  <c r="R344" i="14"/>
  <c r="R345" i="14"/>
  <c r="R346" i="14"/>
  <c r="R347" i="14"/>
  <c r="R348" i="14"/>
  <c r="R349" i="14"/>
  <c r="R350" i="14"/>
  <c r="R351" i="14"/>
  <c r="R352" i="14"/>
  <c r="R353" i="14"/>
  <c r="R354" i="14"/>
  <c r="R355" i="14"/>
  <c r="R356" i="14"/>
  <c r="R357" i="14"/>
  <c r="R358" i="14"/>
  <c r="R359" i="14"/>
  <c r="R360" i="14"/>
  <c r="R361" i="14"/>
  <c r="R362" i="14"/>
  <c r="R363" i="14"/>
  <c r="R364" i="14"/>
  <c r="R365" i="14"/>
  <c r="R366" i="14"/>
  <c r="R367" i="14"/>
  <c r="R368" i="14"/>
  <c r="R369" i="14"/>
  <c r="R370" i="14"/>
  <c r="R371" i="14"/>
  <c r="R372" i="14"/>
  <c r="R373" i="14"/>
  <c r="R374" i="14"/>
  <c r="R375" i="14"/>
  <c r="R376" i="14"/>
  <c r="R377" i="14"/>
  <c r="R378" i="14"/>
  <c r="R379" i="14"/>
  <c r="R380" i="14"/>
  <c r="R381" i="14"/>
  <c r="R382" i="14"/>
  <c r="R383" i="14"/>
  <c r="R384" i="14"/>
  <c r="R385" i="14"/>
  <c r="R386" i="14"/>
  <c r="R387" i="14"/>
  <c r="R388" i="14"/>
  <c r="R389" i="14"/>
  <c r="R390" i="14"/>
  <c r="R391" i="14"/>
  <c r="R392" i="14"/>
  <c r="R393" i="14"/>
  <c r="R394" i="14"/>
  <c r="R395" i="14"/>
  <c r="R396" i="14"/>
  <c r="R397" i="14"/>
  <c r="R398" i="14"/>
  <c r="R399" i="14"/>
  <c r="R400" i="14"/>
  <c r="R401" i="14"/>
  <c r="R402" i="14"/>
  <c r="R403" i="14"/>
  <c r="R404" i="14"/>
  <c r="R405" i="14"/>
  <c r="R406" i="14"/>
  <c r="R407" i="14"/>
  <c r="R408" i="14"/>
  <c r="R409" i="14"/>
  <c r="R410" i="14"/>
  <c r="R411" i="14"/>
  <c r="R412" i="14"/>
  <c r="R413" i="14"/>
  <c r="R414" i="14"/>
  <c r="R415" i="14"/>
  <c r="R416" i="14"/>
  <c r="R417" i="14"/>
  <c r="R418" i="14"/>
  <c r="R419" i="14"/>
  <c r="R420" i="14"/>
  <c r="R421" i="14"/>
  <c r="R422" i="14"/>
  <c r="R423" i="14"/>
  <c r="R424" i="14"/>
  <c r="R425" i="14"/>
  <c r="R426" i="14"/>
  <c r="R427" i="14"/>
  <c r="R428" i="14"/>
  <c r="R429" i="14"/>
  <c r="R430" i="14"/>
  <c r="R431" i="14"/>
  <c r="R432" i="14"/>
  <c r="R433" i="14"/>
  <c r="R434" i="14"/>
  <c r="R435" i="14"/>
  <c r="R436" i="14"/>
  <c r="R437" i="14"/>
  <c r="R438" i="14"/>
  <c r="R439" i="14"/>
  <c r="R440" i="14"/>
  <c r="R441" i="14"/>
  <c r="R442" i="14"/>
  <c r="R443" i="14"/>
  <c r="R444" i="14"/>
  <c r="R445" i="14"/>
  <c r="R446" i="14"/>
  <c r="R447" i="14"/>
  <c r="R448" i="14"/>
  <c r="R449" i="14"/>
  <c r="R450" i="14"/>
  <c r="R451" i="14"/>
  <c r="R452" i="14"/>
  <c r="R453" i="14"/>
  <c r="R454" i="14"/>
  <c r="R455" i="14"/>
  <c r="R456" i="14"/>
  <c r="R457" i="14"/>
  <c r="R458" i="14"/>
  <c r="R459" i="14"/>
  <c r="R460" i="14"/>
  <c r="R461" i="14"/>
  <c r="R462" i="14"/>
  <c r="R463" i="14"/>
  <c r="R464" i="14"/>
  <c r="R465" i="14"/>
  <c r="R466" i="14"/>
  <c r="R467" i="14"/>
  <c r="R468" i="14"/>
  <c r="R469" i="14"/>
  <c r="R470" i="14"/>
  <c r="R471" i="14"/>
  <c r="R472" i="14"/>
  <c r="R473" i="14"/>
  <c r="R474" i="14"/>
  <c r="R475" i="14"/>
  <c r="R476" i="14"/>
  <c r="R477" i="14"/>
  <c r="R478" i="14"/>
  <c r="R479" i="14"/>
  <c r="R480" i="14"/>
  <c r="R481" i="14"/>
  <c r="R482" i="14"/>
  <c r="R483" i="14"/>
  <c r="R484" i="14"/>
  <c r="R485" i="14"/>
  <c r="R486" i="14"/>
  <c r="R487" i="14"/>
  <c r="R488" i="14"/>
  <c r="R489" i="14"/>
  <c r="R490" i="14"/>
  <c r="R491" i="14"/>
  <c r="R492" i="14"/>
  <c r="R493" i="14"/>
  <c r="R494" i="14"/>
  <c r="R495" i="14"/>
  <c r="R496" i="14"/>
  <c r="R497" i="14"/>
  <c r="R498" i="14"/>
  <c r="R499" i="14"/>
  <c r="R500" i="14"/>
  <c r="R501" i="14"/>
  <c r="R502" i="14"/>
  <c r="R503" i="14"/>
  <c r="R504" i="14"/>
  <c r="R505" i="14"/>
  <c r="R506" i="14"/>
  <c r="R507" i="14"/>
  <c r="R508" i="14"/>
  <c r="R509" i="14"/>
  <c r="R510" i="14"/>
  <c r="R511" i="14"/>
  <c r="R512" i="14"/>
  <c r="R513" i="14"/>
  <c r="R514" i="14"/>
  <c r="R515" i="14"/>
  <c r="R516" i="14"/>
  <c r="R517" i="14"/>
  <c r="R518" i="14"/>
  <c r="R519" i="14"/>
  <c r="R520" i="14"/>
  <c r="R521" i="14"/>
  <c r="R522" i="14"/>
  <c r="R523" i="14"/>
  <c r="R524" i="14"/>
  <c r="R525" i="14"/>
  <c r="R526" i="14"/>
  <c r="R527" i="14"/>
  <c r="R528" i="14"/>
  <c r="R529" i="14"/>
  <c r="R530" i="14"/>
  <c r="R531" i="14"/>
  <c r="R532" i="14"/>
  <c r="R533" i="14"/>
  <c r="R534" i="14"/>
  <c r="R535" i="14"/>
  <c r="R536" i="14"/>
  <c r="R537" i="14"/>
  <c r="R538" i="14"/>
  <c r="R539" i="14"/>
  <c r="R540" i="14"/>
  <c r="R541" i="14"/>
  <c r="R542" i="14"/>
  <c r="R543" i="14"/>
  <c r="R544" i="14"/>
  <c r="R545" i="14"/>
  <c r="R546" i="14"/>
  <c r="R547" i="14"/>
  <c r="R548" i="14"/>
  <c r="R549" i="14"/>
  <c r="R550" i="14"/>
  <c r="R551" i="14"/>
  <c r="R552" i="14"/>
  <c r="R553" i="14"/>
  <c r="R554" i="14"/>
  <c r="R555" i="14"/>
  <c r="R556" i="14"/>
  <c r="R557" i="14"/>
  <c r="R558" i="14"/>
  <c r="R559" i="14"/>
  <c r="R560" i="14"/>
  <c r="R561" i="14"/>
  <c r="R562" i="14"/>
  <c r="R563" i="14"/>
  <c r="R564" i="14"/>
  <c r="R565" i="14"/>
  <c r="R566" i="14"/>
  <c r="R567" i="14"/>
  <c r="R568" i="14"/>
  <c r="R569" i="14"/>
  <c r="R570" i="14"/>
  <c r="R571" i="14"/>
  <c r="R572" i="14"/>
  <c r="R573" i="14"/>
  <c r="R574" i="14"/>
  <c r="R575" i="14"/>
  <c r="R576" i="14"/>
  <c r="R577" i="14"/>
  <c r="R578" i="14"/>
  <c r="R579" i="14"/>
  <c r="R580" i="14"/>
  <c r="R581" i="14"/>
  <c r="R582" i="14"/>
  <c r="R583" i="14"/>
  <c r="R584" i="14"/>
  <c r="R585" i="14"/>
  <c r="R586" i="14"/>
  <c r="R587" i="14"/>
  <c r="R588" i="14"/>
  <c r="R589" i="14"/>
  <c r="R590" i="14"/>
  <c r="R591" i="14"/>
  <c r="R592" i="14"/>
  <c r="R593" i="14"/>
  <c r="R594" i="14"/>
  <c r="R595" i="14"/>
  <c r="R596" i="14"/>
  <c r="R597" i="14"/>
  <c r="R598" i="14"/>
  <c r="R599" i="14"/>
  <c r="R600" i="14"/>
  <c r="R601" i="14"/>
  <c r="R602" i="14"/>
  <c r="R603" i="14"/>
  <c r="R604" i="14"/>
  <c r="R605" i="14"/>
  <c r="R606" i="14"/>
  <c r="R607" i="14"/>
  <c r="R608" i="14"/>
  <c r="R609" i="14"/>
  <c r="R610" i="14"/>
  <c r="R611" i="14"/>
  <c r="R612" i="14"/>
  <c r="R613" i="14"/>
  <c r="R614" i="14"/>
  <c r="R615" i="14"/>
  <c r="R616" i="14"/>
  <c r="R617" i="14"/>
  <c r="R618" i="14"/>
  <c r="R619" i="14"/>
  <c r="R620" i="14"/>
  <c r="R621" i="14"/>
  <c r="R622" i="14"/>
  <c r="R623" i="14"/>
  <c r="R624" i="14"/>
  <c r="R625" i="14"/>
  <c r="R626" i="14"/>
  <c r="R627" i="14"/>
  <c r="R628" i="14"/>
  <c r="R629" i="14"/>
  <c r="R630" i="14"/>
  <c r="R631" i="14"/>
  <c r="R632" i="14"/>
  <c r="R633" i="14"/>
  <c r="R634" i="14"/>
  <c r="R635" i="14"/>
  <c r="R636" i="14"/>
  <c r="R637" i="14"/>
  <c r="R638" i="14"/>
  <c r="R639" i="14"/>
  <c r="R640" i="14"/>
  <c r="R641" i="14"/>
  <c r="R642" i="14"/>
  <c r="R643" i="14"/>
  <c r="R644" i="14"/>
  <c r="R645" i="14"/>
  <c r="R646" i="14"/>
  <c r="R647" i="14"/>
  <c r="R648" i="14"/>
  <c r="R649" i="14"/>
  <c r="R650" i="14"/>
  <c r="R651" i="14"/>
  <c r="R652" i="14"/>
  <c r="R653" i="14"/>
  <c r="R654" i="14"/>
  <c r="R655" i="14"/>
  <c r="R656" i="14"/>
  <c r="R657" i="14"/>
  <c r="R658" i="14"/>
  <c r="R659" i="14"/>
  <c r="R660" i="14"/>
  <c r="R661" i="14"/>
  <c r="R662" i="14"/>
  <c r="R663" i="14"/>
  <c r="R664" i="14"/>
  <c r="R665" i="14"/>
  <c r="R666" i="14"/>
  <c r="R667" i="14"/>
  <c r="R668" i="14"/>
  <c r="R669" i="14"/>
  <c r="R670" i="14"/>
  <c r="R671" i="14"/>
  <c r="R672" i="14"/>
  <c r="R673" i="14"/>
  <c r="R674" i="14"/>
  <c r="R675" i="14"/>
  <c r="R676" i="14"/>
  <c r="R677" i="14"/>
  <c r="R678" i="14"/>
  <c r="R679" i="14"/>
  <c r="R680" i="14"/>
  <c r="R681" i="14"/>
  <c r="R682" i="14"/>
  <c r="R683" i="14"/>
  <c r="R684" i="14"/>
  <c r="R685" i="14"/>
  <c r="R686" i="14"/>
  <c r="R687" i="14"/>
  <c r="R688" i="14"/>
  <c r="R689" i="14"/>
  <c r="R690" i="14"/>
  <c r="R691" i="14"/>
  <c r="R692" i="14"/>
  <c r="R693" i="14"/>
  <c r="R694" i="14"/>
  <c r="R695" i="14"/>
  <c r="R696" i="14"/>
  <c r="R697" i="14"/>
  <c r="R698" i="14"/>
  <c r="R699" i="14"/>
  <c r="R700" i="14"/>
  <c r="R701" i="14"/>
  <c r="R702" i="14"/>
  <c r="R703" i="14"/>
  <c r="R704" i="14"/>
  <c r="R705" i="14"/>
  <c r="R706" i="14"/>
  <c r="R707" i="14"/>
  <c r="R708" i="14"/>
  <c r="R709" i="14"/>
  <c r="R710" i="14"/>
  <c r="R711" i="14"/>
  <c r="R712" i="14"/>
  <c r="R713" i="14"/>
  <c r="R714" i="14"/>
  <c r="R715" i="14"/>
  <c r="R716" i="14"/>
  <c r="R717" i="14"/>
  <c r="R718" i="14"/>
  <c r="R719" i="14"/>
  <c r="R720" i="14"/>
  <c r="R721" i="14"/>
  <c r="R722" i="14"/>
  <c r="R723" i="14"/>
  <c r="R724" i="14"/>
  <c r="R725" i="14"/>
  <c r="R726" i="14"/>
  <c r="R727" i="14"/>
  <c r="R728" i="14"/>
  <c r="R729" i="14"/>
  <c r="R730" i="14"/>
  <c r="R731" i="14"/>
  <c r="R732" i="14"/>
  <c r="R733" i="14"/>
  <c r="R734" i="14"/>
  <c r="R735" i="14"/>
  <c r="R736" i="14"/>
  <c r="R737" i="14"/>
  <c r="R738" i="14"/>
  <c r="R739" i="14"/>
  <c r="R740" i="14"/>
  <c r="R741" i="14"/>
  <c r="R742" i="14"/>
  <c r="R743" i="14"/>
  <c r="R744" i="14"/>
  <c r="R745" i="14"/>
  <c r="R746" i="14"/>
  <c r="R747" i="14"/>
  <c r="R748" i="14"/>
  <c r="R749" i="14"/>
  <c r="R750" i="14"/>
  <c r="R751" i="14"/>
  <c r="R752" i="14"/>
  <c r="R753" i="14"/>
  <c r="R754" i="14"/>
  <c r="R755" i="14"/>
  <c r="R756" i="14"/>
  <c r="R757" i="14"/>
  <c r="R758" i="14"/>
  <c r="R759" i="14"/>
  <c r="R760" i="14"/>
  <c r="R761" i="14"/>
  <c r="R762" i="14"/>
  <c r="R763" i="14"/>
  <c r="R764" i="14"/>
  <c r="R765" i="14"/>
  <c r="R766" i="14"/>
  <c r="R767" i="14"/>
  <c r="R768" i="14"/>
  <c r="R769" i="14"/>
  <c r="R770" i="14"/>
  <c r="R771" i="14"/>
  <c r="R772" i="14"/>
  <c r="R773" i="14"/>
  <c r="R774" i="14"/>
  <c r="R775" i="14"/>
  <c r="R776" i="14"/>
  <c r="R777" i="14"/>
  <c r="R778" i="14"/>
  <c r="R779" i="14"/>
  <c r="R780" i="14"/>
  <c r="R781" i="14"/>
  <c r="R782" i="14"/>
  <c r="R783" i="14"/>
  <c r="R784" i="14"/>
  <c r="R785" i="14"/>
  <c r="R786" i="14"/>
  <c r="R787" i="14"/>
  <c r="R788" i="14"/>
  <c r="R789" i="14"/>
  <c r="R790" i="14"/>
  <c r="R791" i="14"/>
  <c r="R792" i="14"/>
  <c r="R793" i="14"/>
  <c r="R794" i="14"/>
  <c r="R795" i="14"/>
  <c r="R796" i="14"/>
  <c r="R797" i="14"/>
  <c r="R798" i="14"/>
  <c r="R799" i="14"/>
  <c r="R800" i="14"/>
  <c r="R801" i="14"/>
  <c r="R802" i="14"/>
  <c r="R803" i="14"/>
  <c r="R804" i="14"/>
  <c r="R805" i="14"/>
  <c r="R806" i="14"/>
  <c r="R807" i="14"/>
  <c r="R808" i="14"/>
  <c r="R809" i="14"/>
  <c r="R810" i="14"/>
  <c r="R811" i="14"/>
  <c r="R812" i="14"/>
  <c r="R813" i="14"/>
  <c r="R814" i="14"/>
  <c r="R815" i="14"/>
  <c r="R816" i="14"/>
  <c r="R817" i="14"/>
  <c r="R818" i="14"/>
  <c r="R819" i="14"/>
  <c r="R820" i="14"/>
  <c r="R821" i="14"/>
  <c r="R822" i="14"/>
  <c r="R823" i="14"/>
  <c r="R824" i="14"/>
  <c r="R825" i="14"/>
  <c r="R826" i="14"/>
  <c r="R827" i="14"/>
  <c r="R828" i="14"/>
  <c r="R829" i="14"/>
  <c r="R830" i="14"/>
  <c r="R831" i="14"/>
  <c r="R832" i="14"/>
  <c r="R833" i="14"/>
  <c r="R834" i="14"/>
  <c r="R835" i="14"/>
  <c r="R836" i="14"/>
  <c r="R837" i="14"/>
  <c r="R838" i="14"/>
  <c r="R839" i="14"/>
  <c r="R840" i="14"/>
  <c r="R841" i="14"/>
  <c r="R842" i="14"/>
  <c r="R843" i="14"/>
  <c r="R844" i="14"/>
  <c r="R845" i="14"/>
  <c r="R846" i="14"/>
  <c r="R847" i="14"/>
  <c r="R848" i="14"/>
  <c r="R849" i="14"/>
  <c r="R850" i="14"/>
  <c r="R851" i="14"/>
  <c r="R852" i="14"/>
  <c r="R853" i="14"/>
  <c r="R854" i="14"/>
  <c r="R855" i="14"/>
  <c r="R856" i="14"/>
  <c r="R857" i="14"/>
  <c r="R858" i="14"/>
  <c r="R859" i="14"/>
  <c r="R860" i="14"/>
  <c r="R861" i="14"/>
  <c r="R862" i="14"/>
  <c r="R863" i="14"/>
  <c r="R864" i="14"/>
  <c r="R865" i="14"/>
  <c r="R866" i="14"/>
  <c r="R867" i="14"/>
  <c r="R868" i="14"/>
  <c r="R869" i="14"/>
  <c r="R870" i="14"/>
  <c r="R871" i="14"/>
  <c r="R872" i="14"/>
  <c r="R873" i="14"/>
  <c r="R874" i="14"/>
  <c r="R875" i="14"/>
  <c r="R876" i="14"/>
  <c r="R877" i="14"/>
  <c r="R878" i="14"/>
  <c r="R879" i="14"/>
  <c r="R880" i="14"/>
  <c r="R881" i="14"/>
  <c r="R882" i="14"/>
  <c r="R883" i="14"/>
  <c r="R884" i="14"/>
  <c r="R885" i="14"/>
  <c r="R886" i="14"/>
  <c r="R887" i="14"/>
  <c r="R888" i="14"/>
  <c r="R889" i="14"/>
  <c r="R890" i="14"/>
  <c r="R891" i="14"/>
  <c r="R892" i="14"/>
  <c r="R893" i="14"/>
  <c r="R894" i="14"/>
  <c r="R895" i="14"/>
  <c r="R896" i="14"/>
  <c r="R897" i="14"/>
  <c r="R898" i="14"/>
  <c r="R899" i="14"/>
  <c r="R900" i="14"/>
  <c r="R901" i="14"/>
  <c r="R902" i="14"/>
  <c r="R903" i="14"/>
  <c r="R904" i="14"/>
  <c r="R905" i="14"/>
  <c r="R906" i="14"/>
  <c r="R907" i="14"/>
  <c r="R908" i="14"/>
  <c r="R909" i="14"/>
  <c r="R910" i="14"/>
  <c r="R911" i="14"/>
  <c r="R912" i="14"/>
  <c r="R913" i="14"/>
  <c r="R914" i="14"/>
  <c r="R915" i="14"/>
  <c r="R916" i="14"/>
  <c r="R917" i="14"/>
  <c r="R918" i="14"/>
  <c r="R919" i="14"/>
  <c r="R920" i="14"/>
  <c r="R921" i="14"/>
  <c r="R922" i="14"/>
  <c r="R923" i="14"/>
  <c r="R924" i="14"/>
  <c r="R925" i="14"/>
  <c r="R926" i="14"/>
  <c r="R927" i="14"/>
  <c r="R928" i="14"/>
  <c r="R929" i="14"/>
  <c r="R930" i="14"/>
  <c r="R931" i="14"/>
  <c r="R932" i="14"/>
  <c r="R933" i="14"/>
  <c r="R934" i="14"/>
  <c r="R935" i="14"/>
  <c r="R936" i="14"/>
  <c r="R937" i="14"/>
  <c r="R938" i="14"/>
  <c r="R939" i="14"/>
  <c r="R940" i="14"/>
  <c r="R941" i="14"/>
  <c r="R942" i="14"/>
  <c r="R943" i="14"/>
  <c r="R944" i="14"/>
  <c r="R945" i="14"/>
  <c r="R946" i="14"/>
  <c r="R947" i="14"/>
  <c r="R948" i="14"/>
  <c r="R949" i="14"/>
  <c r="R950" i="14"/>
  <c r="R951" i="14"/>
  <c r="R952" i="14"/>
  <c r="R953" i="14"/>
  <c r="R954" i="14"/>
  <c r="R955" i="14"/>
  <c r="R956" i="14"/>
  <c r="R957" i="14"/>
  <c r="R958" i="14"/>
  <c r="R959" i="14"/>
  <c r="R960" i="14"/>
  <c r="R961" i="14"/>
  <c r="R962" i="14"/>
  <c r="R963" i="14"/>
  <c r="R964" i="14"/>
  <c r="R965" i="14"/>
  <c r="R966" i="14"/>
  <c r="R967" i="14"/>
  <c r="R968" i="14"/>
  <c r="R969" i="14"/>
  <c r="R970" i="14"/>
  <c r="R971" i="14"/>
  <c r="R972" i="14"/>
  <c r="R973" i="14"/>
  <c r="R974" i="14"/>
  <c r="R975" i="14"/>
  <c r="R976" i="14"/>
  <c r="R977" i="14"/>
  <c r="R978" i="14"/>
  <c r="R979" i="14"/>
  <c r="R980" i="14"/>
  <c r="R981" i="14"/>
  <c r="R982" i="14"/>
  <c r="R983" i="14"/>
  <c r="R984" i="14"/>
  <c r="R985" i="14"/>
  <c r="R986" i="14"/>
  <c r="R987" i="14"/>
  <c r="R988" i="14"/>
  <c r="R989" i="14"/>
  <c r="R990" i="14"/>
  <c r="R991" i="14"/>
  <c r="R992" i="14"/>
  <c r="R993" i="14"/>
  <c r="R994" i="14"/>
  <c r="R995" i="14"/>
  <c r="R996" i="14"/>
  <c r="R997" i="14"/>
  <c r="R998" i="14"/>
  <c r="R999" i="14"/>
  <c r="R1000" i="14"/>
  <c r="R1001" i="14"/>
  <c r="R1002" i="14"/>
  <c r="R1003" i="14"/>
  <c r="R1004" i="14"/>
  <c r="R1005" i="14"/>
  <c r="R1006" i="14"/>
  <c r="R1007" i="14"/>
  <c r="R1008" i="14"/>
  <c r="R1009" i="14"/>
  <c r="R1010" i="14"/>
  <c r="R1011" i="14"/>
  <c r="R1012" i="14"/>
  <c r="R1013" i="14"/>
  <c r="R1014" i="14"/>
  <c r="R1015" i="14"/>
  <c r="R1016" i="14"/>
  <c r="R1017" i="14"/>
  <c r="R1018" i="14"/>
  <c r="R1019" i="14"/>
  <c r="R1020" i="14"/>
  <c r="R1021" i="14"/>
  <c r="R1022" i="14"/>
  <c r="R1023" i="14"/>
  <c r="R1024" i="14"/>
  <c r="R1025" i="14"/>
  <c r="R27" i="14"/>
  <c r="R26"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63" i="14"/>
  <c r="Q264" i="14"/>
  <c r="Q265" i="14"/>
  <c r="Q266" i="14"/>
  <c r="Q267" i="14"/>
  <c r="Q268" i="14"/>
  <c r="Q269" i="14"/>
  <c r="Q270" i="14"/>
  <c r="Q271" i="14"/>
  <c r="Q272" i="14"/>
  <c r="Q273" i="14"/>
  <c r="Q274" i="14"/>
  <c r="Q275" i="14"/>
  <c r="Q276" i="14"/>
  <c r="Q277" i="14"/>
  <c r="Q278" i="14"/>
  <c r="Q279" i="14"/>
  <c r="Q280" i="14"/>
  <c r="Q281" i="14"/>
  <c r="Q282" i="14"/>
  <c r="Q283" i="14"/>
  <c r="Q284" i="14"/>
  <c r="Q285" i="14"/>
  <c r="Q286" i="14"/>
  <c r="Q287" i="14"/>
  <c r="Q288" i="14"/>
  <c r="Q289" i="14"/>
  <c r="Q290" i="14"/>
  <c r="Q291" i="14"/>
  <c r="Q292" i="14"/>
  <c r="Q293" i="14"/>
  <c r="Q294" i="14"/>
  <c r="Q295" i="14"/>
  <c r="Q296" i="14"/>
  <c r="Q297" i="14"/>
  <c r="Q298" i="14"/>
  <c r="Q299" i="14"/>
  <c r="Q300" i="14"/>
  <c r="Q301" i="14"/>
  <c r="Q302" i="14"/>
  <c r="Q303" i="14"/>
  <c r="Q304" i="14"/>
  <c r="Q305" i="14"/>
  <c r="Q306" i="14"/>
  <c r="Q307" i="14"/>
  <c r="Q308" i="14"/>
  <c r="Q309" i="14"/>
  <c r="Q310" i="14"/>
  <c r="Q311" i="14"/>
  <c r="Q312" i="14"/>
  <c r="Q313" i="14"/>
  <c r="Q314" i="14"/>
  <c r="Q315" i="14"/>
  <c r="Q316" i="14"/>
  <c r="Q317" i="14"/>
  <c r="Q318" i="14"/>
  <c r="Q319" i="14"/>
  <c r="Q320" i="14"/>
  <c r="Q321" i="14"/>
  <c r="Q322" i="14"/>
  <c r="Q323" i="14"/>
  <c r="Q324" i="14"/>
  <c r="Q325" i="14"/>
  <c r="Q326" i="14"/>
  <c r="Q327" i="14"/>
  <c r="Q328" i="14"/>
  <c r="Q329" i="14"/>
  <c r="Q330" i="14"/>
  <c r="Q331" i="14"/>
  <c r="Q332" i="14"/>
  <c r="Q333" i="14"/>
  <c r="Q334" i="14"/>
  <c r="Q335" i="14"/>
  <c r="Q336" i="14"/>
  <c r="Q337" i="14"/>
  <c r="Q338" i="14"/>
  <c r="Q339" i="14"/>
  <c r="Q340" i="14"/>
  <c r="Q341" i="14"/>
  <c r="Q342" i="14"/>
  <c r="Q343" i="14"/>
  <c r="Q344" i="14"/>
  <c r="Q345" i="14"/>
  <c r="Q346" i="14"/>
  <c r="Q347" i="14"/>
  <c r="Q348" i="14"/>
  <c r="Q349" i="14"/>
  <c r="Q350" i="14"/>
  <c r="Q351" i="14"/>
  <c r="Q352" i="14"/>
  <c r="Q353" i="14"/>
  <c r="Q354" i="14"/>
  <c r="Q355" i="14"/>
  <c r="Q356" i="14"/>
  <c r="Q357" i="14"/>
  <c r="Q358" i="14"/>
  <c r="Q359" i="14"/>
  <c r="Q360" i="14"/>
  <c r="Q361" i="14"/>
  <c r="Q362" i="14"/>
  <c r="Q363" i="14"/>
  <c r="Q364" i="14"/>
  <c r="Q365" i="14"/>
  <c r="Q366" i="14"/>
  <c r="Q367" i="14"/>
  <c r="Q368" i="14"/>
  <c r="Q369" i="14"/>
  <c r="Q370" i="14"/>
  <c r="Q371" i="14"/>
  <c r="Q372" i="14"/>
  <c r="Q373" i="14"/>
  <c r="Q374" i="14"/>
  <c r="Q375" i="14"/>
  <c r="Q376" i="14"/>
  <c r="Q377" i="14"/>
  <c r="Q378" i="14"/>
  <c r="Q379" i="14"/>
  <c r="Q380" i="14"/>
  <c r="Q381" i="14"/>
  <c r="Q382" i="14"/>
  <c r="Q383" i="14"/>
  <c r="Q384" i="14"/>
  <c r="Q385" i="14"/>
  <c r="Q386" i="14"/>
  <c r="Q387" i="14"/>
  <c r="Q388" i="14"/>
  <c r="Q389" i="14"/>
  <c r="Q390" i="14"/>
  <c r="Q391" i="14"/>
  <c r="Q392" i="14"/>
  <c r="Q393" i="14"/>
  <c r="Q394" i="14"/>
  <c r="Q395" i="14"/>
  <c r="Q396" i="14"/>
  <c r="Q397" i="14"/>
  <c r="Q398" i="14"/>
  <c r="Q399" i="14"/>
  <c r="Q400" i="14"/>
  <c r="Q401" i="14"/>
  <c r="Q402" i="14"/>
  <c r="Q403" i="14"/>
  <c r="Q404" i="14"/>
  <c r="Q405" i="14"/>
  <c r="Q406" i="14"/>
  <c r="Q407" i="14"/>
  <c r="Q408" i="14"/>
  <c r="Q409" i="14"/>
  <c r="Q410" i="14"/>
  <c r="Q411" i="14"/>
  <c r="Q412" i="14"/>
  <c r="Q413" i="14"/>
  <c r="Q414" i="14"/>
  <c r="Q415" i="14"/>
  <c r="Q416" i="14"/>
  <c r="Q417" i="14"/>
  <c r="Q418" i="14"/>
  <c r="Q419" i="14"/>
  <c r="Q420" i="14"/>
  <c r="Q421" i="14"/>
  <c r="Q422" i="14"/>
  <c r="Q423" i="14"/>
  <c r="Q424" i="14"/>
  <c r="Q425" i="14"/>
  <c r="Q426" i="14"/>
  <c r="Q427" i="14"/>
  <c r="Q428" i="14"/>
  <c r="Q429" i="14"/>
  <c r="Q430" i="14"/>
  <c r="Q431" i="14"/>
  <c r="Q432" i="14"/>
  <c r="Q433" i="14"/>
  <c r="Q434" i="14"/>
  <c r="Q435" i="14"/>
  <c r="Q436" i="14"/>
  <c r="Q437" i="14"/>
  <c r="Q438" i="14"/>
  <c r="Q439" i="14"/>
  <c r="Q440" i="14"/>
  <c r="Q441" i="14"/>
  <c r="Q442" i="14"/>
  <c r="Q443" i="14"/>
  <c r="Q444" i="14"/>
  <c r="Q445" i="14"/>
  <c r="Q446" i="14"/>
  <c r="Q447" i="14"/>
  <c r="Q448" i="14"/>
  <c r="Q449" i="14"/>
  <c r="Q450" i="14"/>
  <c r="Q451" i="14"/>
  <c r="Q452" i="14"/>
  <c r="Q453" i="14"/>
  <c r="Q454" i="14"/>
  <c r="Q455" i="14"/>
  <c r="Q456" i="14"/>
  <c r="Q457" i="14"/>
  <c r="Q458" i="14"/>
  <c r="Q459" i="14"/>
  <c r="Q460" i="14"/>
  <c r="Q461" i="14"/>
  <c r="Q462" i="14"/>
  <c r="Q463" i="14"/>
  <c r="Q464" i="14"/>
  <c r="Q465" i="14"/>
  <c r="Q466" i="14"/>
  <c r="Q467" i="14"/>
  <c r="Q468" i="14"/>
  <c r="Q469" i="14"/>
  <c r="Q470" i="14"/>
  <c r="Q471" i="14"/>
  <c r="Q472" i="14"/>
  <c r="Q473" i="14"/>
  <c r="Q474" i="14"/>
  <c r="Q475" i="14"/>
  <c r="Q476" i="14"/>
  <c r="Q477" i="14"/>
  <c r="Q478" i="14"/>
  <c r="Q479" i="14"/>
  <c r="Q480" i="14"/>
  <c r="Q481" i="14"/>
  <c r="Q482" i="14"/>
  <c r="Q483" i="14"/>
  <c r="Q484" i="14"/>
  <c r="Q485" i="14"/>
  <c r="Q486" i="14"/>
  <c r="Q487" i="14"/>
  <c r="Q488" i="14"/>
  <c r="Q489" i="14"/>
  <c r="Q490" i="14"/>
  <c r="Q491" i="14"/>
  <c r="Q492" i="14"/>
  <c r="Q493" i="14"/>
  <c r="Q494" i="14"/>
  <c r="Q495" i="14"/>
  <c r="Q496" i="14"/>
  <c r="Q497" i="14"/>
  <c r="Q498" i="14"/>
  <c r="Q499" i="14"/>
  <c r="Q500" i="14"/>
  <c r="Q501" i="14"/>
  <c r="Q502" i="14"/>
  <c r="Q503" i="14"/>
  <c r="Q504" i="14"/>
  <c r="Q505" i="14"/>
  <c r="Q506" i="14"/>
  <c r="Q507" i="14"/>
  <c r="Q508" i="14"/>
  <c r="Q509" i="14"/>
  <c r="Q510" i="14"/>
  <c r="Q511" i="14"/>
  <c r="Q512" i="14"/>
  <c r="Q513" i="14"/>
  <c r="Q514" i="14"/>
  <c r="Q515" i="14"/>
  <c r="Q516" i="14"/>
  <c r="Q517" i="14"/>
  <c r="Q518" i="14"/>
  <c r="Q519" i="14"/>
  <c r="Q520" i="14"/>
  <c r="Q521" i="14"/>
  <c r="Q522" i="14"/>
  <c r="Q523" i="14"/>
  <c r="Q524" i="14"/>
  <c r="Q525" i="14"/>
  <c r="Q526" i="14"/>
  <c r="Q527" i="14"/>
  <c r="Q528" i="14"/>
  <c r="Q529" i="14"/>
  <c r="Q530" i="14"/>
  <c r="Q531" i="14"/>
  <c r="Q532" i="14"/>
  <c r="Q533" i="14"/>
  <c r="Q534" i="14"/>
  <c r="Q535" i="14"/>
  <c r="Q536" i="14"/>
  <c r="Q537" i="14"/>
  <c r="Q538" i="14"/>
  <c r="Q539" i="14"/>
  <c r="Q540" i="14"/>
  <c r="Q541" i="14"/>
  <c r="Q542" i="14"/>
  <c r="Q543" i="14"/>
  <c r="Q544" i="14"/>
  <c r="Q545" i="14"/>
  <c r="Q546" i="14"/>
  <c r="Q547" i="14"/>
  <c r="Q548" i="14"/>
  <c r="Q549" i="14"/>
  <c r="Q550" i="14"/>
  <c r="Q551" i="14"/>
  <c r="Q552" i="14"/>
  <c r="Q553" i="14"/>
  <c r="Q554" i="14"/>
  <c r="Q555" i="14"/>
  <c r="Q556" i="14"/>
  <c r="Q557" i="14"/>
  <c r="Q558" i="14"/>
  <c r="Q559" i="14"/>
  <c r="Q560" i="14"/>
  <c r="Q561" i="14"/>
  <c r="Q562" i="14"/>
  <c r="Q563" i="14"/>
  <c r="Q564" i="14"/>
  <c r="Q565" i="14"/>
  <c r="Q566" i="14"/>
  <c r="Q567" i="14"/>
  <c r="Q568" i="14"/>
  <c r="Q569" i="14"/>
  <c r="Q570" i="14"/>
  <c r="Q571" i="14"/>
  <c r="Q572" i="14"/>
  <c r="Q573" i="14"/>
  <c r="Q574" i="14"/>
  <c r="Q575" i="14"/>
  <c r="Q576" i="14"/>
  <c r="Q577" i="14"/>
  <c r="Q578" i="14"/>
  <c r="Q579" i="14"/>
  <c r="Q580" i="14"/>
  <c r="Q581" i="14"/>
  <c r="Q582" i="14"/>
  <c r="Q583" i="14"/>
  <c r="Q584" i="14"/>
  <c r="Q585" i="14"/>
  <c r="Q586" i="14"/>
  <c r="Q587" i="14"/>
  <c r="Q588" i="14"/>
  <c r="Q589" i="14"/>
  <c r="Q590" i="14"/>
  <c r="Q591" i="14"/>
  <c r="Q592" i="14"/>
  <c r="Q593" i="14"/>
  <c r="Q594" i="14"/>
  <c r="Q595" i="14"/>
  <c r="Q596" i="14"/>
  <c r="Q597" i="14"/>
  <c r="Q598" i="14"/>
  <c r="Q599" i="14"/>
  <c r="Q600" i="14"/>
  <c r="Q601" i="14"/>
  <c r="Q602" i="14"/>
  <c r="Q603" i="14"/>
  <c r="Q604" i="14"/>
  <c r="Q605" i="14"/>
  <c r="Q606" i="14"/>
  <c r="Q607" i="14"/>
  <c r="Q608" i="14"/>
  <c r="Q609" i="14"/>
  <c r="Q610" i="14"/>
  <c r="Q611" i="14"/>
  <c r="Q612" i="14"/>
  <c r="Q613" i="14"/>
  <c r="Q614" i="14"/>
  <c r="Q615" i="14"/>
  <c r="Q616" i="14"/>
  <c r="Q617" i="14"/>
  <c r="Q618" i="14"/>
  <c r="Q619" i="14"/>
  <c r="Q620" i="14"/>
  <c r="Q621" i="14"/>
  <c r="Q622" i="14"/>
  <c r="Q623" i="14"/>
  <c r="Q624" i="14"/>
  <c r="Q625" i="14"/>
  <c r="Q626" i="14"/>
  <c r="Q627" i="14"/>
  <c r="Q628" i="14"/>
  <c r="Q629" i="14"/>
  <c r="Q630" i="14"/>
  <c r="Q631" i="14"/>
  <c r="Q632" i="14"/>
  <c r="Q633" i="14"/>
  <c r="Q634" i="14"/>
  <c r="Q635" i="14"/>
  <c r="Q636" i="14"/>
  <c r="Q637" i="14"/>
  <c r="Q638" i="14"/>
  <c r="Q639" i="14"/>
  <c r="Q640" i="14"/>
  <c r="Q641" i="14"/>
  <c r="Q642" i="14"/>
  <c r="Q643" i="14"/>
  <c r="Q644" i="14"/>
  <c r="Q645" i="14"/>
  <c r="Q646" i="14"/>
  <c r="Q647" i="14"/>
  <c r="Q648" i="14"/>
  <c r="Q649" i="14"/>
  <c r="Q650" i="14"/>
  <c r="Q651" i="14"/>
  <c r="Q652" i="14"/>
  <c r="Q653" i="14"/>
  <c r="Q654" i="14"/>
  <c r="Q655" i="14"/>
  <c r="Q656" i="14"/>
  <c r="Q657" i="14"/>
  <c r="Q658" i="14"/>
  <c r="Q659" i="14"/>
  <c r="Q660" i="14"/>
  <c r="Q661" i="14"/>
  <c r="Q662" i="14"/>
  <c r="Q663" i="14"/>
  <c r="Q664" i="14"/>
  <c r="Q665" i="14"/>
  <c r="Q666" i="14"/>
  <c r="Q667" i="14"/>
  <c r="Q668" i="14"/>
  <c r="Q669" i="14"/>
  <c r="Q670" i="14"/>
  <c r="Q671" i="14"/>
  <c r="Q672" i="14"/>
  <c r="Q673" i="14"/>
  <c r="Q674" i="14"/>
  <c r="Q675" i="14"/>
  <c r="Q676" i="14"/>
  <c r="Q677" i="14"/>
  <c r="Q678" i="14"/>
  <c r="Q679" i="14"/>
  <c r="Q680" i="14"/>
  <c r="Q681" i="14"/>
  <c r="Q682" i="14"/>
  <c r="Q683" i="14"/>
  <c r="Q684" i="14"/>
  <c r="Q685" i="14"/>
  <c r="Q686" i="14"/>
  <c r="Q687" i="14"/>
  <c r="Q688" i="14"/>
  <c r="Q689" i="14"/>
  <c r="Q690" i="14"/>
  <c r="Q691" i="14"/>
  <c r="Q692" i="14"/>
  <c r="Q693" i="14"/>
  <c r="Q694" i="14"/>
  <c r="Q695" i="14"/>
  <c r="Q696" i="14"/>
  <c r="Q697" i="14"/>
  <c r="Q698" i="14"/>
  <c r="Q699" i="14"/>
  <c r="Q700" i="14"/>
  <c r="Q701" i="14"/>
  <c r="Q702" i="14"/>
  <c r="Q703" i="14"/>
  <c r="Q704" i="14"/>
  <c r="Q705" i="14"/>
  <c r="Q706" i="14"/>
  <c r="Q707" i="14"/>
  <c r="Q708" i="14"/>
  <c r="Q709" i="14"/>
  <c r="Q710" i="14"/>
  <c r="Q711" i="14"/>
  <c r="Q712" i="14"/>
  <c r="Q713" i="14"/>
  <c r="Q714" i="14"/>
  <c r="Q715" i="14"/>
  <c r="Q716" i="14"/>
  <c r="Q717" i="14"/>
  <c r="Q718" i="14"/>
  <c r="Q719" i="14"/>
  <c r="Q720" i="14"/>
  <c r="Q721" i="14"/>
  <c r="Q722" i="14"/>
  <c r="Q723" i="14"/>
  <c r="Q724" i="14"/>
  <c r="Q725" i="14"/>
  <c r="Q726" i="14"/>
  <c r="Q727" i="14"/>
  <c r="Q728" i="14"/>
  <c r="Q729" i="14"/>
  <c r="Q730" i="14"/>
  <c r="Q731" i="14"/>
  <c r="Q732" i="14"/>
  <c r="Q733" i="14"/>
  <c r="Q734" i="14"/>
  <c r="Q735" i="14"/>
  <c r="Q736" i="14"/>
  <c r="Q737" i="14"/>
  <c r="Q738" i="14"/>
  <c r="Q739" i="14"/>
  <c r="Q740" i="14"/>
  <c r="Q741" i="14"/>
  <c r="Q742" i="14"/>
  <c r="Q743" i="14"/>
  <c r="Q744" i="14"/>
  <c r="Q745" i="14"/>
  <c r="Q746" i="14"/>
  <c r="Q747" i="14"/>
  <c r="Q748" i="14"/>
  <c r="Q749" i="14"/>
  <c r="Q750" i="14"/>
  <c r="Q751" i="14"/>
  <c r="Q752" i="14"/>
  <c r="Q753" i="14"/>
  <c r="Q754" i="14"/>
  <c r="Q755" i="14"/>
  <c r="Q756" i="14"/>
  <c r="Q757" i="14"/>
  <c r="Q758" i="14"/>
  <c r="Q759" i="14"/>
  <c r="Q760" i="14"/>
  <c r="Q761" i="14"/>
  <c r="Q762" i="14"/>
  <c r="Q763" i="14"/>
  <c r="Q764" i="14"/>
  <c r="Q765" i="14"/>
  <c r="Q766" i="14"/>
  <c r="Q767" i="14"/>
  <c r="Q768" i="14"/>
  <c r="Q769" i="14"/>
  <c r="Q770" i="14"/>
  <c r="Q771" i="14"/>
  <c r="Q772" i="14"/>
  <c r="Q773" i="14"/>
  <c r="Q774" i="14"/>
  <c r="Q775" i="14"/>
  <c r="Q776" i="14"/>
  <c r="Q777" i="14"/>
  <c r="Q778" i="14"/>
  <c r="Q779" i="14"/>
  <c r="Q780" i="14"/>
  <c r="Q781" i="14"/>
  <c r="Q782" i="14"/>
  <c r="Q783" i="14"/>
  <c r="Q784" i="14"/>
  <c r="Q785" i="14"/>
  <c r="Q786" i="14"/>
  <c r="Q787" i="14"/>
  <c r="Q788" i="14"/>
  <c r="Q789" i="14"/>
  <c r="Q790" i="14"/>
  <c r="Q791" i="14"/>
  <c r="Q792" i="14"/>
  <c r="Q793" i="14"/>
  <c r="Q794" i="14"/>
  <c r="Q795" i="14"/>
  <c r="Q796" i="14"/>
  <c r="Q797" i="14"/>
  <c r="Q798" i="14"/>
  <c r="Q799" i="14"/>
  <c r="Q800" i="14"/>
  <c r="Q801" i="14"/>
  <c r="Q802" i="14"/>
  <c r="Q803" i="14"/>
  <c r="Q804" i="14"/>
  <c r="Q805" i="14"/>
  <c r="Q806" i="14"/>
  <c r="Q807" i="14"/>
  <c r="Q808" i="14"/>
  <c r="Q809" i="14"/>
  <c r="Q810" i="14"/>
  <c r="Q811" i="14"/>
  <c r="Q812" i="14"/>
  <c r="Q813" i="14"/>
  <c r="Q814" i="14"/>
  <c r="Q815" i="14"/>
  <c r="Q816" i="14"/>
  <c r="Q817" i="14"/>
  <c r="Q818" i="14"/>
  <c r="Q819" i="14"/>
  <c r="Q820" i="14"/>
  <c r="Q821" i="14"/>
  <c r="Q822" i="14"/>
  <c r="Q823" i="14"/>
  <c r="Q824" i="14"/>
  <c r="Q825" i="14"/>
  <c r="Q826" i="14"/>
  <c r="Q827" i="14"/>
  <c r="Q828" i="14"/>
  <c r="Q829" i="14"/>
  <c r="Q830" i="14"/>
  <c r="Q831" i="14"/>
  <c r="Q832" i="14"/>
  <c r="Q833" i="14"/>
  <c r="Q834" i="14"/>
  <c r="Q835" i="14"/>
  <c r="Q836" i="14"/>
  <c r="Q837" i="14"/>
  <c r="Q838" i="14"/>
  <c r="Q839" i="14"/>
  <c r="Q840" i="14"/>
  <c r="Q841" i="14"/>
  <c r="Q842" i="14"/>
  <c r="Q843" i="14"/>
  <c r="Q844" i="14"/>
  <c r="Q845" i="14"/>
  <c r="Q846" i="14"/>
  <c r="Q847" i="14"/>
  <c r="Q848" i="14"/>
  <c r="Q849" i="14"/>
  <c r="Q850" i="14"/>
  <c r="Q851" i="14"/>
  <c r="Q852" i="14"/>
  <c r="Q853" i="14"/>
  <c r="Q854" i="14"/>
  <c r="Q855" i="14"/>
  <c r="Q856" i="14"/>
  <c r="Q857" i="14"/>
  <c r="Q858" i="14"/>
  <c r="Q859" i="14"/>
  <c r="Q860" i="14"/>
  <c r="Q861" i="14"/>
  <c r="Q862" i="14"/>
  <c r="Q863" i="14"/>
  <c r="Q864" i="14"/>
  <c r="Q865" i="14"/>
  <c r="Q866" i="14"/>
  <c r="Q867" i="14"/>
  <c r="Q868" i="14"/>
  <c r="Q869" i="14"/>
  <c r="Q870" i="14"/>
  <c r="Q871" i="14"/>
  <c r="Q872" i="14"/>
  <c r="Q873" i="14"/>
  <c r="Q874" i="14"/>
  <c r="Q875" i="14"/>
  <c r="Q876" i="14"/>
  <c r="Q877" i="14"/>
  <c r="Q878" i="14"/>
  <c r="Q879" i="14"/>
  <c r="Q880" i="14"/>
  <c r="Q881" i="14"/>
  <c r="Q882" i="14"/>
  <c r="Q883" i="14"/>
  <c r="Q884" i="14"/>
  <c r="Q885" i="14"/>
  <c r="Q886" i="14"/>
  <c r="Q887" i="14"/>
  <c r="Q888" i="14"/>
  <c r="Q889" i="14"/>
  <c r="Q890" i="14"/>
  <c r="Q891" i="14"/>
  <c r="Q892" i="14"/>
  <c r="Q893" i="14"/>
  <c r="Q894" i="14"/>
  <c r="Q895" i="14"/>
  <c r="Q896" i="14"/>
  <c r="Q897" i="14"/>
  <c r="Q898" i="14"/>
  <c r="Q899" i="14"/>
  <c r="Q900" i="14"/>
  <c r="Q901" i="14"/>
  <c r="Q902" i="14"/>
  <c r="Q903" i="14"/>
  <c r="Q904" i="14"/>
  <c r="Q905" i="14"/>
  <c r="Q906" i="14"/>
  <c r="Q907" i="14"/>
  <c r="Q908" i="14"/>
  <c r="Q909" i="14"/>
  <c r="Q910" i="14"/>
  <c r="Q911" i="14"/>
  <c r="Q912" i="14"/>
  <c r="Q913" i="14"/>
  <c r="Q914" i="14"/>
  <c r="Q915" i="14"/>
  <c r="Q916" i="14"/>
  <c r="Q917" i="14"/>
  <c r="Q918" i="14"/>
  <c r="Q919" i="14"/>
  <c r="Q920" i="14"/>
  <c r="Q921" i="14"/>
  <c r="Q922" i="14"/>
  <c r="Q923" i="14"/>
  <c r="Q924" i="14"/>
  <c r="Q925" i="14"/>
  <c r="Q926" i="14"/>
  <c r="Q927" i="14"/>
  <c r="Q928" i="14"/>
  <c r="Q929" i="14"/>
  <c r="Q930" i="14"/>
  <c r="Q931" i="14"/>
  <c r="Q932" i="14"/>
  <c r="Q933" i="14"/>
  <c r="Q934" i="14"/>
  <c r="Q935" i="14"/>
  <c r="Q936" i="14"/>
  <c r="Q937" i="14"/>
  <c r="Q938" i="14"/>
  <c r="Q939" i="14"/>
  <c r="Q940" i="14"/>
  <c r="Q941" i="14"/>
  <c r="Q942" i="14"/>
  <c r="Q943" i="14"/>
  <c r="Q944" i="14"/>
  <c r="Q945" i="14"/>
  <c r="Q946" i="14"/>
  <c r="Q947" i="14"/>
  <c r="Q948" i="14"/>
  <c r="Q949" i="14"/>
  <c r="Q950" i="14"/>
  <c r="Q951" i="14"/>
  <c r="Q952" i="14"/>
  <c r="Q953" i="14"/>
  <c r="Q954" i="14"/>
  <c r="Q955" i="14"/>
  <c r="Q956" i="14"/>
  <c r="Q957" i="14"/>
  <c r="Q958" i="14"/>
  <c r="Q959" i="14"/>
  <c r="Q960" i="14"/>
  <c r="Q961" i="14"/>
  <c r="Q962" i="14"/>
  <c r="Q963" i="14"/>
  <c r="Q964" i="14"/>
  <c r="Q965" i="14"/>
  <c r="Q966" i="14"/>
  <c r="Q967" i="14"/>
  <c r="Q968" i="14"/>
  <c r="Q969" i="14"/>
  <c r="Q970" i="14"/>
  <c r="Q971" i="14"/>
  <c r="Q972" i="14"/>
  <c r="Q973" i="14"/>
  <c r="Q974" i="14"/>
  <c r="Q975" i="14"/>
  <c r="Q976" i="14"/>
  <c r="Q977" i="14"/>
  <c r="Q978" i="14"/>
  <c r="Q979" i="14"/>
  <c r="Q980" i="14"/>
  <c r="Q981" i="14"/>
  <c r="Q982" i="14"/>
  <c r="Q983" i="14"/>
  <c r="Q984" i="14"/>
  <c r="Q985" i="14"/>
  <c r="Q986" i="14"/>
  <c r="Q987" i="14"/>
  <c r="Q988" i="14"/>
  <c r="Q989" i="14"/>
  <c r="Q990" i="14"/>
  <c r="Q991" i="14"/>
  <c r="Q992" i="14"/>
  <c r="Q993" i="14"/>
  <c r="Q994" i="14"/>
  <c r="Q995" i="14"/>
  <c r="Q996" i="14"/>
  <c r="Q997" i="14"/>
  <c r="Q998" i="14"/>
  <c r="Q999" i="14"/>
  <c r="Q1000" i="14"/>
  <c r="Q1001" i="14"/>
  <c r="Q1002" i="14"/>
  <c r="Q1003" i="14"/>
  <c r="Q1004" i="14"/>
  <c r="Q1005" i="14"/>
  <c r="Q1006" i="14"/>
  <c r="Q1007" i="14"/>
  <c r="Q1008" i="14"/>
  <c r="Q1009" i="14"/>
  <c r="Q1010" i="14"/>
  <c r="Q1011" i="14"/>
  <c r="Q1012" i="14"/>
  <c r="Q1013" i="14"/>
  <c r="Q1014" i="14"/>
  <c r="Q1015" i="14"/>
  <c r="Q1016" i="14"/>
  <c r="Q1017" i="14"/>
  <c r="Q1018" i="14"/>
  <c r="Q1019" i="14"/>
  <c r="Q1020" i="14"/>
  <c r="Q1021" i="14"/>
  <c r="Q1022" i="14"/>
  <c r="Q1023" i="14"/>
  <c r="Q1024" i="14"/>
  <c r="Q1025" i="14"/>
  <c r="Q27" i="14"/>
  <c r="P38" i="14"/>
  <c r="S38" i="14" s="1"/>
  <c r="P27" i="14"/>
  <c r="S27" i="14" s="1"/>
  <c r="P28" i="14"/>
  <c r="S28" i="14" s="1"/>
  <c r="P29" i="14"/>
  <c r="S29" i="14" s="1"/>
  <c r="P30" i="14"/>
  <c r="S30" i="14" s="1"/>
  <c r="P31" i="14"/>
  <c r="P32" i="14"/>
  <c r="S32" i="14" s="1"/>
  <c r="P33" i="14"/>
  <c r="S33" i="14" s="1"/>
  <c r="P34" i="14"/>
  <c r="S34" i="14" s="1"/>
  <c r="P35" i="14"/>
  <c r="S35" i="14" s="1"/>
  <c r="P36" i="14"/>
  <c r="S36" i="14" s="1"/>
  <c r="P37" i="14"/>
  <c r="S37" i="14" s="1"/>
  <c r="P39" i="14"/>
  <c r="S39" i="14" s="1"/>
  <c r="P40" i="14"/>
  <c r="S40" i="14" s="1"/>
  <c r="P41" i="14"/>
  <c r="P42" i="14"/>
  <c r="P43" i="14"/>
  <c r="S43" i="14" s="1"/>
  <c r="P44" i="14"/>
  <c r="S44" i="14" s="1"/>
  <c r="P45" i="14"/>
  <c r="S45" i="14" s="1"/>
  <c r="P46" i="14"/>
  <c r="S46" i="14" s="1"/>
  <c r="P47" i="14"/>
  <c r="S47" i="14" s="1"/>
  <c r="P48" i="14"/>
  <c r="S48" i="14" s="1"/>
  <c r="P49" i="14"/>
  <c r="S49" i="14" s="1"/>
  <c r="P50" i="14"/>
  <c r="S50" i="14" s="1"/>
  <c r="P51" i="14"/>
  <c r="S51" i="14" s="1"/>
  <c r="P52" i="14"/>
  <c r="S52" i="14" s="1"/>
  <c r="P53" i="14"/>
  <c r="S53" i="14" s="1"/>
  <c r="P54" i="14"/>
  <c r="S54" i="14" s="1"/>
  <c r="P55" i="14"/>
  <c r="S55" i="14" s="1"/>
  <c r="P56" i="14"/>
  <c r="S56" i="14" s="1"/>
  <c r="P57" i="14"/>
  <c r="S57" i="14" s="1"/>
  <c r="P58" i="14"/>
  <c r="S58" i="14" s="1"/>
  <c r="P59" i="14"/>
  <c r="S59" i="14" s="1"/>
  <c r="P60" i="14"/>
  <c r="S60" i="14" s="1"/>
  <c r="P61" i="14"/>
  <c r="S61" i="14" s="1"/>
  <c r="P62" i="14"/>
  <c r="S62" i="14" s="1"/>
  <c r="P63" i="14"/>
  <c r="S63" i="14" s="1"/>
  <c r="P64" i="14"/>
  <c r="S64" i="14" s="1"/>
  <c r="P65" i="14"/>
  <c r="S65" i="14" s="1"/>
  <c r="P66" i="14"/>
  <c r="S66" i="14" s="1"/>
  <c r="P67" i="14"/>
  <c r="S67" i="14" s="1"/>
  <c r="P68" i="14"/>
  <c r="S68" i="14" s="1"/>
  <c r="P69" i="14"/>
  <c r="S69" i="14" s="1"/>
  <c r="P70" i="14"/>
  <c r="S70" i="14" s="1"/>
  <c r="P71" i="14"/>
  <c r="S71" i="14" s="1"/>
  <c r="P72" i="14"/>
  <c r="S72" i="14" s="1"/>
  <c r="P73" i="14"/>
  <c r="S73" i="14" s="1"/>
  <c r="P74" i="14"/>
  <c r="S74" i="14" s="1"/>
  <c r="P75" i="14"/>
  <c r="S75" i="14" s="1"/>
  <c r="P76" i="14"/>
  <c r="S76" i="14" s="1"/>
  <c r="P77" i="14"/>
  <c r="S77" i="14" s="1"/>
  <c r="P78" i="14"/>
  <c r="S78" i="14" s="1"/>
  <c r="P79" i="14"/>
  <c r="S79" i="14" s="1"/>
  <c r="P80" i="14"/>
  <c r="S80" i="14" s="1"/>
  <c r="P81" i="14"/>
  <c r="P82" i="14"/>
  <c r="S82" i="14" s="1"/>
  <c r="P83" i="14"/>
  <c r="S83" i="14" s="1"/>
  <c r="P84" i="14"/>
  <c r="S84" i="14" s="1"/>
  <c r="P85" i="14"/>
  <c r="S85" i="14" s="1"/>
  <c r="P86" i="14"/>
  <c r="S86" i="14" s="1"/>
  <c r="P87" i="14"/>
  <c r="S87" i="14" s="1"/>
  <c r="P88" i="14"/>
  <c r="S88" i="14" s="1"/>
  <c r="P89" i="14"/>
  <c r="P90" i="14"/>
  <c r="P91" i="14"/>
  <c r="S91" i="14" s="1"/>
  <c r="P92" i="14"/>
  <c r="S92" i="14" s="1"/>
  <c r="P93" i="14"/>
  <c r="S93" i="14" s="1"/>
  <c r="P94" i="14"/>
  <c r="S94" i="14" s="1"/>
  <c r="P95" i="14"/>
  <c r="S95" i="14" s="1"/>
  <c r="P96" i="14"/>
  <c r="S96" i="14" s="1"/>
  <c r="P97" i="14"/>
  <c r="S97" i="14" s="1"/>
  <c r="P98" i="14"/>
  <c r="S98" i="14" s="1"/>
  <c r="P99" i="14"/>
  <c r="S99" i="14" s="1"/>
  <c r="P100" i="14"/>
  <c r="S100" i="14" s="1"/>
  <c r="P101" i="14"/>
  <c r="S101" i="14" s="1"/>
  <c r="P102" i="14"/>
  <c r="S102" i="14" s="1"/>
  <c r="P103" i="14"/>
  <c r="S103" i="14" s="1"/>
  <c r="P104" i="14"/>
  <c r="S104" i="14" s="1"/>
  <c r="P105" i="14"/>
  <c r="S105" i="14" s="1"/>
  <c r="P106" i="14"/>
  <c r="S106" i="14" s="1"/>
  <c r="P107" i="14"/>
  <c r="S107" i="14" s="1"/>
  <c r="P108" i="14"/>
  <c r="S108" i="14" s="1"/>
  <c r="P109" i="14"/>
  <c r="S109" i="14" s="1"/>
  <c r="P110" i="14"/>
  <c r="S110" i="14" s="1"/>
  <c r="P111" i="14"/>
  <c r="S111" i="14" s="1"/>
  <c r="P112" i="14"/>
  <c r="S112" i="14" s="1"/>
  <c r="P113" i="14"/>
  <c r="S113" i="14" s="1"/>
  <c r="P114" i="14"/>
  <c r="S114" i="14" s="1"/>
  <c r="P115" i="14"/>
  <c r="S115" i="14" s="1"/>
  <c r="P116" i="14"/>
  <c r="S116" i="14" s="1"/>
  <c r="P117" i="14"/>
  <c r="S117" i="14" s="1"/>
  <c r="P118" i="14"/>
  <c r="S118" i="14" s="1"/>
  <c r="P119" i="14"/>
  <c r="S119" i="14" s="1"/>
  <c r="P120" i="14"/>
  <c r="S120" i="14" s="1"/>
  <c r="P121" i="14"/>
  <c r="S121" i="14" s="1"/>
  <c r="P122" i="14"/>
  <c r="S122" i="14" s="1"/>
  <c r="P123" i="14"/>
  <c r="S123" i="14" s="1"/>
  <c r="P124" i="14"/>
  <c r="S124" i="14" s="1"/>
  <c r="P125" i="14"/>
  <c r="S125" i="14" s="1"/>
  <c r="P126" i="14"/>
  <c r="S126" i="14" s="1"/>
  <c r="P127" i="14"/>
  <c r="S127" i="14" s="1"/>
  <c r="P128" i="14"/>
  <c r="S128" i="14" s="1"/>
  <c r="P129" i="14"/>
  <c r="P130" i="14"/>
  <c r="S130" i="14" s="1"/>
  <c r="P131" i="14"/>
  <c r="S131" i="14" s="1"/>
  <c r="P132" i="14"/>
  <c r="S132" i="14" s="1"/>
  <c r="P133" i="14"/>
  <c r="S133" i="14" s="1"/>
  <c r="P134" i="14"/>
  <c r="S134" i="14" s="1"/>
  <c r="P135" i="14"/>
  <c r="S135" i="14" s="1"/>
  <c r="P136" i="14"/>
  <c r="S136" i="14" s="1"/>
  <c r="P137" i="14"/>
  <c r="P138" i="14"/>
  <c r="P139" i="14"/>
  <c r="P140" i="14"/>
  <c r="S140" i="14" s="1"/>
  <c r="P141" i="14"/>
  <c r="S141" i="14" s="1"/>
  <c r="P142" i="14"/>
  <c r="S142" i="14" s="1"/>
  <c r="P143" i="14"/>
  <c r="S143" i="14" s="1"/>
  <c r="P144" i="14"/>
  <c r="S144" i="14" s="1"/>
  <c r="P145" i="14"/>
  <c r="S145" i="14" s="1"/>
  <c r="P146" i="14"/>
  <c r="S146" i="14" s="1"/>
  <c r="P147" i="14"/>
  <c r="S147" i="14" s="1"/>
  <c r="P148" i="14"/>
  <c r="S148" i="14" s="1"/>
  <c r="P149" i="14"/>
  <c r="S149" i="14" s="1"/>
  <c r="P150" i="14"/>
  <c r="S150" i="14" s="1"/>
  <c r="P151" i="14"/>
  <c r="S151" i="14" s="1"/>
  <c r="P152" i="14"/>
  <c r="S152" i="14" s="1"/>
  <c r="P153" i="14"/>
  <c r="S153" i="14" s="1"/>
  <c r="P154" i="14"/>
  <c r="S154" i="14" s="1"/>
  <c r="P155" i="14"/>
  <c r="S155" i="14" s="1"/>
  <c r="P156" i="14"/>
  <c r="S156" i="14" s="1"/>
  <c r="P157" i="14"/>
  <c r="S157" i="14" s="1"/>
  <c r="P158" i="14"/>
  <c r="S158" i="14" s="1"/>
  <c r="P159" i="14"/>
  <c r="S159" i="14" s="1"/>
  <c r="P160" i="14"/>
  <c r="S160" i="14" s="1"/>
  <c r="P161" i="14"/>
  <c r="S161" i="14" s="1"/>
  <c r="P162" i="14"/>
  <c r="S162" i="14" s="1"/>
  <c r="P163" i="14"/>
  <c r="S163" i="14" s="1"/>
  <c r="P164" i="14"/>
  <c r="S164" i="14" s="1"/>
  <c r="P165" i="14"/>
  <c r="S165" i="14" s="1"/>
  <c r="P166" i="14"/>
  <c r="S166" i="14" s="1"/>
  <c r="P167" i="14"/>
  <c r="S167" i="14" s="1"/>
  <c r="P168" i="14"/>
  <c r="S168" i="14" s="1"/>
  <c r="P169" i="14"/>
  <c r="S169" i="14" s="1"/>
  <c r="P170" i="14"/>
  <c r="S170" i="14" s="1"/>
  <c r="P171" i="14"/>
  <c r="S171" i="14" s="1"/>
  <c r="P172" i="14"/>
  <c r="S172" i="14" s="1"/>
  <c r="P173" i="14"/>
  <c r="S173" i="14" s="1"/>
  <c r="P174" i="14"/>
  <c r="S174" i="14" s="1"/>
  <c r="P175" i="14"/>
  <c r="S175" i="14" s="1"/>
  <c r="P176" i="14"/>
  <c r="S176" i="14" s="1"/>
  <c r="P177" i="14"/>
  <c r="P178" i="14"/>
  <c r="S178" i="14" s="1"/>
  <c r="P179" i="14"/>
  <c r="S179" i="14" s="1"/>
  <c r="P180" i="14"/>
  <c r="S180" i="14" s="1"/>
  <c r="P181" i="14"/>
  <c r="S181" i="14" s="1"/>
  <c r="P182" i="14"/>
  <c r="S182" i="14" s="1"/>
  <c r="P183" i="14"/>
  <c r="S183" i="14" s="1"/>
  <c r="P184" i="14"/>
  <c r="S184" i="14" s="1"/>
  <c r="P185" i="14"/>
  <c r="P186" i="14"/>
  <c r="P187" i="14"/>
  <c r="P188" i="14"/>
  <c r="P189" i="14"/>
  <c r="S189" i="14" s="1"/>
  <c r="P190" i="14"/>
  <c r="S190" i="14" s="1"/>
  <c r="P191" i="14"/>
  <c r="S191" i="14" s="1"/>
  <c r="P192" i="14"/>
  <c r="S192" i="14" s="1"/>
  <c r="P193" i="14"/>
  <c r="S193" i="14" s="1"/>
  <c r="P194" i="14"/>
  <c r="S194" i="14" s="1"/>
  <c r="P195" i="14"/>
  <c r="S195" i="14" s="1"/>
  <c r="P196" i="14"/>
  <c r="S196" i="14" s="1"/>
  <c r="P197" i="14"/>
  <c r="S197" i="14" s="1"/>
  <c r="P198" i="14"/>
  <c r="S198" i="14" s="1"/>
  <c r="P199" i="14"/>
  <c r="S199" i="14" s="1"/>
  <c r="P200" i="14"/>
  <c r="S200" i="14" s="1"/>
  <c r="P201" i="14"/>
  <c r="S201" i="14" s="1"/>
  <c r="P202" i="14"/>
  <c r="S202" i="14" s="1"/>
  <c r="P203" i="14"/>
  <c r="S203" i="14" s="1"/>
  <c r="P204" i="14"/>
  <c r="S204" i="14" s="1"/>
  <c r="P205" i="14"/>
  <c r="S205" i="14" s="1"/>
  <c r="P206" i="14"/>
  <c r="S206" i="14" s="1"/>
  <c r="P207" i="14"/>
  <c r="S207" i="14" s="1"/>
  <c r="P208" i="14"/>
  <c r="S208" i="14" s="1"/>
  <c r="P209" i="14"/>
  <c r="S209" i="14" s="1"/>
  <c r="P210" i="14"/>
  <c r="S210" i="14" s="1"/>
  <c r="P211" i="14"/>
  <c r="S211" i="14" s="1"/>
  <c r="P212" i="14"/>
  <c r="S212" i="14" s="1"/>
  <c r="P213" i="14"/>
  <c r="S213" i="14" s="1"/>
  <c r="P214" i="14"/>
  <c r="S214" i="14" s="1"/>
  <c r="P215" i="14"/>
  <c r="S215" i="14" s="1"/>
  <c r="P216" i="14"/>
  <c r="S216" i="14" s="1"/>
  <c r="P217" i="14"/>
  <c r="S217" i="14" s="1"/>
  <c r="P218" i="14"/>
  <c r="S218" i="14" s="1"/>
  <c r="P219" i="14"/>
  <c r="S219" i="14" s="1"/>
  <c r="P220" i="14"/>
  <c r="S220" i="14" s="1"/>
  <c r="P221" i="14"/>
  <c r="S221" i="14" s="1"/>
  <c r="P222" i="14"/>
  <c r="S222" i="14" s="1"/>
  <c r="P223" i="14"/>
  <c r="S223" i="14" s="1"/>
  <c r="P224" i="14"/>
  <c r="S224" i="14" s="1"/>
  <c r="P225" i="14"/>
  <c r="P226" i="14"/>
  <c r="S226" i="14" s="1"/>
  <c r="P227" i="14"/>
  <c r="S227" i="14" s="1"/>
  <c r="P228" i="14"/>
  <c r="S228" i="14" s="1"/>
  <c r="P229" i="14"/>
  <c r="S229" i="14" s="1"/>
  <c r="P230" i="14"/>
  <c r="S230" i="14" s="1"/>
  <c r="P231" i="14"/>
  <c r="S231" i="14" s="1"/>
  <c r="P232" i="14"/>
  <c r="S232" i="14" s="1"/>
  <c r="P233" i="14"/>
  <c r="P234" i="14"/>
  <c r="P235" i="14"/>
  <c r="P236" i="14"/>
  <c r="P237" i="14"/>
  <c r="S237" i="14" s="1"/>
  <c r="P238" i="14"/>
  <c r="S238" i="14" s="1"/>
  <c r="P239" i="14"/>
  <c r="S239" i="14" s="1"/>
  <c r="P240" i="14"/>
  <c r="S240" i="14" s="1"/>
  <c r="P241" i="14"/>
  <c r="S241" i="14" s="1"/>
  <c r="P242" i="14"/>
  <c r="S242" i="14" s="1"/>
  <c r="P243" i="14"/>
  <c r="S243" i="14" s="1"/>
  <c r="P244" i="14"/>
  <c r="S244" i="14" s="1"/>
  <c r="P245" i="14"/>
  <c r="S245" i="14" s="1"/>
  <c r="P246" i="14"/>
  <c r="S246" i="14" s="1"/>
  <c r="P247" i="14"/>
  <c r="S247" i="14" s="1"/>
  <c r="P248" i="14"/>
  <c r="S248" i="14" s="1"/>
  <c r="P249" i="14"/>
  <c r="S249" i="14" s="1"/>
  <c r="P250" i="14"/>
  <c r="S250" i="14" s="1"/>
  <c r="P251" i="14"/>
  <c r="S251" i="14" s="1"/>
  <c r="P252" i="14"/>
  <c r="S252" i="14" s="1"/>
  <c r="P253" i="14"/>
  <c r="S253" i="14" s="1"/>
  <c r="P254" i="14"/>
  <c r="S254" i="14" s="1"/>
  <c r="P255" i="14"/>
  <c r="S255" i="14" s="1"/>
  <c r="P256" i="14"/>
  <c r="S256" i="14" s="1"/>
  <c r="P257" i="14"/>
  <c r="S257" i="14" s="1"/>
  <c r="P258" i="14"/>
  <c r="S258" i="14" s="1"/>
  <c r="P259" i="14"/>
  <c r="S259" i="14" s="1"/>
  <c r="P260" i="14"/>
  <c r="S260" i="14" s="1"/>
  <c r="P261" i="14"/>
  <c r="S261" i="14" s="1"/>
  <c r="P262" i="14"/>
  <c r="S262" i="14" s="1"/>
  <c r="P263" i="14"/>
  <c r="S263" i="14" s="1"/>
  <c r="P264" i="14"/>
  <c r="S264" i="14" s="1"/>
  <c r="P265" i="14"/>
  <c r="S265" i="14" s="1"/>
  <c r="P266" i="14"/>
  <c r="S266" i="14" s="1"/>
  <c r="P267" i="14"/>
  <c r="S267" i="14" s="1"/>
  <c r="P268" i="14"/>
  <c r="S268" i="14" s="1"/>
  <c r="P269" i="14"/>
  <c r="S269" i="14" s="1"/>
  <c r="P270" i="14"/>
  <c r="S270" i="14" s="1"/>
  <c r="P271" i="14"/>
  <c r="S271" i="14" s="1"/>
  <c r="P272" i="14"/>
  <c r="S272" i="14" s="1"/>
  <c r="P273" i="14"/>
  <c r="P274" i="14"/>
  <c r="S274" i="14" s="1"/>
  <c r="P275" i="14"/>
  <c r="S275" i="14" s="1"/>
  <c r="P276" i="14"/>
  <c r="S276" i="14" s="1"/>
  <c r="P277" i="14"/>
  <c r="S277" i="14" s="1"/>
  <c r="P278" i="14"/>
  <c r="S278" i="14" s="1"/>
  <c r="P279" i="14"/>
  <c r="S279" i="14" s="1"/>
  <c r="P280" i="14"/>
  <c r="S280" i="14" s="1"/>
  <c r="P281" i="14"/>
  <c r="S281" i="14" s="1"/>
  <c r="P282" i="14"/>
  <c r="S282" i="14" s="1"/>
  <c r="P283" i="14"/>
  <c r="S283" i="14" s="1"/>
  <c r="P284" i="14"/>
  <c r="S284" i="14" s="1"/>
  <c r="P285" i="14"/>
  <c r="S285" i="14" s="1"/>
  <c r="P286" i="14"/>
  <c r="S286" i="14" s="1"/>
  <c r="P287" i="14"/>
  <c r="S287" i="14" s="1"/>
  <c r="P288" i="14"/>
  <c r="S288" i="14" s="1"/>
  <c r="P289" i="14"/>
  <c r="P290" i="14"/>
  <c r="S290" i="14" s="1"/>
  <c r="P291" i="14"/>
  <c r="S291" i="14" s="1"/>
  <c r="P292" i="14"/>
  <c r="S292" i="14" s="1"/>
  <c r="P293" i="14"/>
  <c r="S293" i="14" s="1"/>
  <c r="P294" i="14"/>
  <c r="S294" i="14" s="1"/>
  <c r="P295" i="14"/>
  <c r="S295" i="14" s="1"/>
  <c r="P296" i="14"/>
  <c r="S296" i="14" s="1"/>
  <c r="P297" i="14"/>
  <c r="S297" i="14" s="1"/>
  <c r="P298" i="14"/>
  <c r="S298" i="14" s="1"/>
  <c r="P299" i="14"/>
  <c r="S299" i="14" s="1"/>
  <c r="P300" i="14"/>
  <c r="S300" i="14" s="1"/>
  <c r="P301" i="14"/>
  <c r="S301" i="14" s="1"/>
  <c r="P302" i="14"/>
  <c r="S302" i="14" s="1"/>
  <c r="P303" i="14"/>
  <c r="S303" i="14" s="1"/>
  <c r="P304" i="14"/>
  <c r="S304" i="14" s="1"/>
  <c r="P305" i="14"/>
  <c r="S305" i="14" s="1"/>
  <c r="P306" i="14"/>
  <c r="S306" i="14" s="1"/>
  <c r="P307" i="14"/>
  <c r="S307" i="14" s="1"/>
  <c r="P308" i="14"/>
  <c r="S308" i="14" s="1"/>
  <c r="P309" i="14"/>
  <c r="S309" i="14" s="1"/>
  <c r="P310" i="14"/>
  <c r="S310" i="14" s="1"/>
  <c r="P311" i="14"/>
  <c r="S311" i="14" s="1"/>
  <c r="P312" i="14"/>
  <c r="S312" i="14" s="1"/>
  <c r="P313" i="14"/>
  <c r="S313" i="14" s="1"/>
  <c r="P314" i="14"/>
  <c r="S314" i="14" s="1"/>
  <c r="P315" i="14"/>
  <c r="S315" i="14" s="1"/>
  <c r="P316" i="14"/>
  <c r="S316" i="14" s="1"/>
  <c r="P317" i="14"/>
  <c r="S317" i="14" s="1"/>
  <c r="P318" i="14"/>
  <c r="S318" i="14" s="1"/>
  <c r="P319" i="14"/>
  <c r="S319" i="14" s="1"/>
  <c r="P320" i="14"/>
  <c r="S320" i="14" s="1"/>
  <c r="P321" i="14"/>
  <c r="P322" i="14"/>
  <c r="S322" i="14" s="1"/>
  <c r="P323" i="14"/>
  <c r="S323" i="14" s="1"/>
  <c r="P324" i="14"/>
  <c r="S324" i="14" s="1"/>
  <c r="P325" i="14"/>
  <c r="S325" i="14" s="1"/>
  <c r="P326" i="14"/>
  <c r="S326" i="14" s="1"/>
  <c r="P327" i="14"/>
  <c r="S327" i="14" s="1"/>
  <c r="P328" i="14"/>
  <c r="S328" i="14" s="1"/>
  <c r="P329" i="14"/>
  <c r="S329" i="14" s="1"/>
  <c r="P330" i="14"/>
  <c r="S330" i="14" s="1"/>
  <c r="P331" i="14"/>
  <c r="S331" i="14" s="1"/>
  <c r="P332" i="14"/>
  <c r="S332" i="14" s="1"/>
  <c r="P333" i="14"/>
  <c r="S333" i="14" s="1"/>
  <c r="P334" i="14"/>
  <c r="S334" i="14" s="1"/>
  <c r="P335" i="14"/>
  <c r="S335" i="14" s="1"/>
  <c r="P336" i="14"/>
  <c r="S336" i="14" s="1"/>
  <c r="P337" i="14"/>
  <c r="P338" i="14"/>
  <c r="S338" i="14" s="1"/>
  <c r="P339" i="14"/>
  <c r="S339" i="14" s="1"/>
  <c r="P340" i="14"/>
  <c r="S340" i="14" s="1"/>
  <c r="P341" i="14"/>
  <c r="S341" i="14" s="1"/>
  <c r="P342" i="14"/>
  <c r="S342" i="14" s="1"/>
  <c r="P343" i="14"/>
  <c r="S343" i="14" s="1"/>
  <c r="P344" i="14"/>
  <c r="S344" i="14" s="1"/>
  <c r="P345" i="14"/>
  <c r="S345" i="14" s="1"/>
  <c r="P346" i="14"/>
  <c r="S346" i="14" s="1"/>
  <c r="P347" i="14"/>
  <c r="S347" i="14" s="1"/>
  <c r="P348" i="14"/>
  <c r="S348" i="14" s="1"/>
  <c r="P349" i="14"/>
  <c r="S349" i="14" s="1"/>
  <c r="P350" i="14"/>
  <c r="S350" i="14" s="1"/>
  <c r="P351" i="14"/>
  <c r="S351" i="14" s="1"/>
  <c r="P352" i="14"/>
  <c r="S352" i="14" s="1"/>
  <c r="P353" i="14"/>
  <c r="S353" i="14" s="1"/>
  <c r="P354" i="14"/>
  <c r="S354" i="14" s="1"/>
  <c r="P355" i="14"/>
  <c r="S355" i="14" s="1"/>
  <c r="P356" i="14"/>
  <c r="S356" i="14" s="1"/>
  <c r="P357" i="14"/>
  <c r="S357" i="14" s="1"/>
  <c r="P358" i="14"/>
  <c r="S358" i="14" s="1"/>
  <c r="P359" i="14"/>
  <c r="S359" i="14" s="1"/>
  <c r="P360" i="14"/>
  <c r="S360" i="14" s="1"/>
  <c r="P361" i="14"/>
  <c r="S361" i="14" s="1"/>
  <c r="P362" i="14"/>
  <c r="S362" i="14" s="1"/>
  <c r="P363" i="14"/>
  <c r="S363" i="14" s="1"/>
  <c r="P364" i="14"/>
  <c r="S364" i="14" s="1"/>
  <c r="P365" i="14"/>
  <c r="S365" i="14" s="1"/>
  <c r="P366" i="14"/>
  <c r="S366" i="14" s="1"/>
  <c r="P367" i="14"/>
  <c r="S367" i="14" s="1"/>
  <c r="P368" i="14"/>
  <c r="S368" i="14" s="1"/>
  <c r="P369" i="14"/>
  <c r="P370" i="14"/>
  <c r="S370" i="14" s="1"/>
  <c r="P371" i="14"/>
  <c r="S371" i="14" s="1"/>
  <c r="P372" i="14"/>
  <c r="S372" i="14" s="1"/>
  <c r="P373" i="14"/>
  <c r="S373" i="14" s="1"/>
  <c r="P374" i="14"/>
  <c r="S374" i="14" s="1"/>
  <c r="P375" i="14"/>
  <c r="S375" i="14" s="1"/>
  <c r="P376" i="14"/>
  <c r="S376" i="14" s="1"/>
  <c r="P377" i="14"/>
  <c r="S377" i="14" s="1"/>
  <c r="P378" i="14"/>
  <c r="S378" i="14" s="1"/>
  <c r="P379" i="14"/>
  <c r="S379" i="14" s="1"/>
  <c r="P380" i="14"/>
  <c r="S380" i="14" s="1"/>
  <c r="P381" i="14"/>
  <c r="S381" i="14" s="1"/>
  <c r="P382" i="14"/>
  <c r="S382" i="14" s="1"/>
  <c r="P383" i="14"/>
  <c r="S383" i="14" s="1"/>
  <c r="P384" i="14"/>
  <c r="S384" i="14" s="1"/>
  <c r="P385" i="14"/>
  <c r="P386" i="14"/>
  <c r="S386" i="14" s="1"/>
  <c r="P387" i="14"/>
  <c r="S387" i="14" s="1"/>
  <c r="P388" i="14"/>
  <c r="S388" i="14" s="1"/>
  <c r="P389" i="14"/>
  <c r="S389" i="14" s="1"/>
  <c r="P390" i="14"/>
  <c r="S390" i="14" s="1"/>
  <c r="P391" i="14"/>
  <c r="S391" i="14" s="1"/>
  <c r="P392" i="14"/>
  <c r="S392" i="14" s="1"/>
  <c r="P393" i="14"/>
  <c r="P394" i="14"/>
  <c r="S394" i="14" s="1"/>
  <c r="P395" i="14"/>
  <c r="S395" i="14" s="1"/>
  <c r="P396" i="14"/>
  <c r="S396" i="14" s="1"/>
  <c r="P397" i="14"/>
  <c r="S397" i="14" s="1"/>
  <c r="P398" i="14"/>
  <c r="S398" i="14" s="1"/>
  <c r="P399" i="14"/>
  <c r="S399" i="14" s="1"/>
  <c r="P400" i="14"/>
  <c r="S400" i="14" s="1"/>
  <c r="P401" i="14"/>
  <c r="S401" i="14" s="1"/>
  <c r="P402" i="14"/>
  <c r="S402" i="14" s="1"/>
  <c r="P403" i="14"/>
  <c r="S403" i="14" s="1"/>
  <c r="P404" i="14"/>
  <c r="S404" i="14" s="1"/>
  <c r="P405" i="14"/>
  <c r="S405" i="14" s="1"/>
  <c r="P406" i="14"/>
  <c r="S406" i="14" s="1"/>
  <c r="P407" i="14"/>
  <c r="S407" i="14" s="1"/>
  <c r="P408" i="14"/>
  <c r="S408" i="14" s="1"/>
  <c r="P409" i="14"/>
  <c r="S409" i="14" s="1"/>
  <c r="P410" i="14"/>
  <c r="S410" i="14" s="1"/>
  <c r="P411" i="14"/>
  <c r="S411" i="14" s="1"/>
  <c r="P412" i="14"/>
  <c r="S412" i="14" s="1"/>
  <c r="P413" i="14"/>
  <c r="S413" i="14" s="1"/>
  <c r="P414" i="14"/>
  <c r="S414" i="14" s="1"/>
  <c r="P415" i="14"/>
  <c r="S415" i="14" s="1"/>
  <c r="P416" i="14"/>
  <c r="S416" i="14" s="1"/>
  <c r="P417" i="14"/>
  <c r="S417" i="14" s="1"/>
  <c r="P418" i="14"/>
  <c r="S418" i="14" s="1"/>
  <c r="P419" i="14"/>
  <c r="S419" i="14" s="1"/>
  <c r="P420" i="14"/>
  <c r="S420" i="14" s="1"/>
  <c r="P421" i="14"/>
  <c r="S421" i="14" s="1"/>
  <c r="P422" i="14"/>
  <c r="S422" i="14" s="1"/>
  <c r="P423" i="14"/>
  <c r="S423" i="14" s="1"/>
  <c r="P424" i="14"/>
  <c r="S424" i="14" s="1"/>
  <c r="P425" i="14"/>
  <c r="S425" i="14" s="1"/>
  <c r="P426" i="14"/>
  <c r="S426" i="14" s="1"/>
  <c r="P427" i="14"/>
  <c r="S427" i="14" s="1"/>
  <c r="P428" i="14"/>
  <c r="S428" i="14" s="1"/>
  <c r="P429" i="14"/>
  <c r="S429" i="14" s="1"/>
  <c r="P430" i="14"/>
  <c r="S430" i="14" s="1"/>
  <c r="P431" i="14"/>
  <c r="S431" i="14" s="1"/>
  <c r="P432" i="14"/>
  <c r="S432" i="14" s="1"/>
  <c r="P433" i="14"/>
  <c r="P434" i="14"/>
  <c r="S434" i="14" s="1"/>
  <c r="P435" i="14"/>
  <c r="S435" i="14" s="1"/>
  <c r="P436" i="14"/>
  <c r="S436" i="14" s="1"/>
  <c r="P437" i="14"/>
  <c r="S437" i="14" s="1"/>
  <c r="P438" i="14"/>
  <c r="S438" i="14" s="1"/>
  <c r="P439" i="14"/>
  <c r="S439" i="14" s="1"/>
  <c r="P440" i="14"/>
  <c r="S440" i="14" s="1"/>
  <c r="P441" i="14"/>
  <c r="P442" i="14"/>
  <c r="P443" i="14"/>
  <c r="S443" i="14" s="1"/>
  <c r="P444" i="14"/>
  <c r="S444" i="14" s="1"/>
  <c r="P445" i="14"/>
  <c r="S445" i="14" s="1"/>
  <c r="P446" i="14"/>
  <c r="S446" i="14" s="1"/>
  <c r="P447" i="14"/>
  <c r="S447" i="14" s="1"/>
  <c r="P448" i="14"/>
  <c r="S448" i="14" s="1"/>
  <c r="P449" i="14"/>
  <c r="S449" i="14" s="1"/>
  <c r="P450" i="14"/>
  <c r="S450" i="14" s="1"/>
  <c r="P451" i="14"/>
  <c r="S451" i="14" s="1"/>
  <c r="P452" i="14"/>
  <c r="S452" i="14" s="1"/>
  <c r="P453" i="14"/>
  <c r="S453" i="14" s="1"/>
  <c r="P454" i="14"/>
  <c r="S454" i="14" s="1"/>
  <c r="P455" i="14"/>
  <c r="S455" i="14" s="1"/>
  <c r="P456" i="14"/>
  <c r="S456" i="14" s="1"/>
  <c r="P457" i="14"/>
  <c r="S457" i="14" s="1"/>
  <c r="P458" i="14"/>
  <c r="S458" i="14" s="1"/>
  <c r="P459" i="14"/>
  <c r="S459" i="14" s="1"/>
  <c r="P460" i="14"/>
  <c r="S460" i="14" s="1"/>
  <c r="P461" i="14"/>
  <c r="S461" i="14" s="1"/>
  <c r="P462" i="14"/>
  <c r="S462" i="14" s="1"/>
  <c r="P463" i="14"/>
  <c r="S463" i="14" s="1"/>
  <c r="P464" i="14"/>
  <c r="S464" i="14" s="1"/>
  <c r="P465" i="14"/>
  <c r="S465" i="14" s="1"/>
  <c r="P466" i="14"/>
  <c r="S466" i="14" s="1"/>
  <c r="P467" i="14"/>
  <c r="S467" i="14" s="1"/>
  <c r="P468" i="14"/>
  <c r="S468" i="14" s="1"/>
  <c r="P469" i="14"/>
  <c r="S469" i="14" s="1"/>
  <c r="P470" i="14"/>
  <c r="S470" i="14" s="1"/>
  <c r="P471" i="14"/>
  <c r="S471" i="14" s="1"/>
  <c r="P472" i="14"/>
  <c r="S472" i="14" s="1"/>
  <c r="P473" i="14"/>
  <c r="S473" i="14" s="1"/>
  <c r="P474" i="14"/>
  <c r="S474" i="14" s="1"/>
  <c r="P475" i="14"/>
  <c r="S475" i="14" s="1"/>
  <c r="P476" i="14"/>
  <c r="S476" i="14" s="1"/>
  <c r="P477" i="14"/>
  <c r="S477" i="14" s="1"/>
  <c r="P478" i="14"/>
  <c r="S478" i="14" s="1"/>
  <c r="P479" i="14"/>
  <c r="S479" i="14" s="1"/>
  <c r="P480" i="14"/>
  <c r="S480" i="14" s="1"/>
  <c r="P481" i="14"/>
  <c r="P482" i="14"/>
  <c r="S482" i="14" s="1"/>
  <c r="P483" i="14"/>
  <c r="S483" i="14" s="1"/>
  <c r="P484" i="14"/>
  <c r="S484" i="14" s="1"/>
  <c r="P485" i="14"/>
  <c r="S485" i="14" s="1"/>
  <c r="P486" i="14"/>
  <c r="S486" i="14" s="1"/>
  <c r="P487" i="14"/>
  <c r="S487" i="14" s="1"/>
  <c r="P488" i="14"/>
  <c r="S488" i="14" s="1"/>
  <c r="P489" i="14"/>
  <c r="P490" i="14"/>
  <c r="P491" i="14"/>
  <c r="S491" i="14" s="1"/>
  <c r="P492" i="14"/>
  <c r="S492" i="14" s="1"/>
  <c r="P493" i="14"/>
  <c r="S493" i="14" s="1"/>
  <c r="P494" i="14"/>
  <c r="S494" i="14" s="1"/>
  <c r="P495" i="14"/>
  <c r="S495" i="14" s="1"/>
  <c r="P496" i="14"/>
  <c r="S496" i="14" s="1"/>
  <c r="P497" i="14"/>
  <c r="S497" i="14" s="1"/>
  <c r="P498" i="14"/>
  <c r="S498" i="14" s="1"/>
  <c r="P499" i="14"/>
  <c r="S499" i="14" s="1"/>
  <c r="P500" i="14"/>
  <c r="S500" i="14" s="1"/>
  <c r="P501" i="14"/>
  <c r="S501" i="14" s="1"/>
  <c r="P502" i="14"/>
  <c r="S502" i="14" s="1"/>
  <c r="P503" i="14"/>
  <c r="S503" i="14" s="1"/>
  <c r="P504" i="14"/>
  <c r="S504" i="14" s="1"/>
  <c r="P505" i="14"/>
  <c r="S505" i="14" s="1"/>
  <c r="P506" i="14"/>
  <c r="S506" i="14" s="1"/>
  <c r="P507" i="14"/>
  <c r="S507" i="14" s="1"/>
  <c r="P508" i="14"/>
  <c r="S508" i="14" s="1"/>
  <c r="P509" i="14"/>
  <c r="S509" i="14" s="1"/>
  <c r="P510" i="14"/>
  <c r="S510" i="14" s="1"/>
  <c r="P511" i="14"/>
  <c r="S511" i="14" s="1"/>
  <c r="P512" i="14"/>
  <c r="S512" i="14" s="1"/>
  <c r="P513" i="14"/>
  <c r="S513" i="14" s="1"/>
  <c r="P514" i="14"/>
  <c r="S514" i="14" s="1"/>
  <c r="P515" i="14"/>
  <c r="S515" i="14" s="1"/>
  <c r="P516" i="14"/>
  <c r="S516" i="14" s="1"/>
  <c r="P517" i="14"/>
  <c r="S517" i="14" s="1"/>
  <c r="P518" i="14"/>
  <c r="S518" i="14" s="1"/>
  <c r="P519" i="14"/>
  <c r="S519" i="14" s="1"/>
  <c r="P520" i="14"/>
  <c r="S520" i="14" s="1"/>
  <c r="P521" i="14"/>
  <c r="S521" i="14" s="1"/>
  <c r="P522" i="14"/>
  <c r="S522" i="14" s="1"/>
  <c r="P523" i="14"/>
  <c r="S523" i="14" s="1"/>
  <c r="P524" i="14"/>
  <c r="S524" i="14" s="1"/>
  <c r="P525" i="14"/>
  <c r="S525" i="14" s="1"/>
  <c r="P526" i="14"/>
  <c r="S526" i="14" s="1"/>
  <c r="P527" i="14"/>
  <c r="S527" i="14" s="1"/>
  <c r="P528" i="14"/>
  <c r="S528" i="14" s="1"/>
  <c r="P529" i="14"/>
  <c r="P530" i="14"/>
  <c r="S530" i="14" s="1"/>
  <c r="P531" i="14"/>
  <c r="S531" i="14" s="1"/>
  <c r="P532" i="14"/>
  <c r="S532" i="14" s="1"/>
  <c r="P533" i="14"/>
  <c r="S533" i="14" s="1"/>
  <c r="P534" i="14"/>
  <c r="S534" i="14" s="1"/>
  <c r="P535" i="14"/>
  <c r="S535" i="14" s="1"/>
  <c r="P536" i="14"/>
  <c r="S536" i="14" s="1"/>
  <c r="P537" i="14"/>
  <c r="P538" i="14"/>
  <c r="P539" i="14"/>
  <c r="P540" i="14"/>
  <c r="S540" i="14" s="1"/>
  <c r="P541" i="14"/>
  <c r="S541" i="14" s="1"/>
  <c r="P542" i="14"/>
  <c r="S542" i="14" s="1"/>
  <c r="P543" i="14"/>
  <c r="S543" i="14" s="1"/>
  <c r="P544" i="14"/>
  <c r="S544" i="14" s="1"/>
  <c r="P545" i="14"/>
  <c r="S545" i="14" s="1"/>
  <c r="P546" i="14"/>
  <c r="S546" i="14" s="1"/>
  <c r="P547" i="14"/>
  <c r="S547" i="14" s="1"/>
  <c r="P548" i="14"/>
  <c r="S548" i="14" s="1"/>
  <c r="P549" i="14"/>
  <c r="S549" i="14" s="1"/>
  <c r="P550" i="14"/>
  <c r="S550" i="14" s="1"/>
  <c r="P551" i="14"/>
  <c r="S551" i="14" s="1"/>
  <c r="P552" i="14"/>
  <c r="S552" i="14" s="1"/>
  <c r="P553" i="14"/>
  <c r="S553" i="14" s="1"/>
  <c r="P554" i="14"/>
  <c r="S554" i="14" s="1"/>
  <c r="P555" i="14"/>
  <c r="S555" i="14" s="1"/>
  <c r="P556" i="14"/>
  <c r="S556" i="14" s="1"/>
  <c r="P557" i="14"/>
  <c r="S557" i="14" s="1"/>
  <c r="P558" i="14"/>
  <c r="S558" i="14" s="1"/>
  <c r="P559" i="14"/>
  <c r="S559" i="14" s="1"/>
  <c r="P560" i="14"/>
  <c r="S560" i="14" s="1"/>
  <c r="P561" i="14"/>
  <c r="S561" i="14" s="1"/>
  <c r="P562" i="14"/>
  <c r="S562" i="14" s="1"/>
  <c r="P563" i="14"/>
  <c r="S563" i="14" s="1"/>
  <c r="P564" i="14"/>
  <c r="S564" i="14" s="1"/>
  <c r="P565" i="14"/>
  <c r="S565" i="14" s="1"/>
  <c r="P566" i="14"/>
  <c r="S566" i="14" s="1"/>
  <c r="P567" i="14"/>
  <c r="S567" i="14" s="1"/>
  <c r="P568" i="14"/>
  <c r="S568" i="14" s="1"/>
  <c r="P569" i="14"/>
  <c r="S569" i="14" s="1"/>
  <c r="P570" i="14"/>
  <c r="S570" i="14" s="1"/>
  <c r="P571" i="14"/>
  <c r="S571" i="14" s="1"/>
  <c r="P572" i="14"/>
  <c r="S572" i="14" s="1"/>
  <c r="P573" i="14"/>
  <c r="S573" i="14" s="1"/>
  <c r="P574" i="14"/>
  <c r="S574" i="14" s="1"/>
  <c r="P575" i="14"/>
  <c r="S575" i="14" s="1"/>
  <c r="P576" i="14"/>
  <c r="S576" i="14" s="1"/>
  <c r="P577" i="14"/>
  <c r="P578" i="14"/>
  <c r="S578" i="14" s="1"/>
  <c r="P579" i="14"/>
  <c r="S579" i="14" s="1"/>
  <c r="P580" i="14"/>
  <c r="S580" i="14" s="1"/>
  <c r="P581" i="14"/>
  <c r="S581" i="14" s="1"/>
  <c r="P582" i="14"/>
  <c r="S582" i="14" s="1"/>
  <c r="P583" i="14"/>
  <c r="S583" i="14" s="1"/>
  <c r="P584" i="14"/>
  <c r="S584" i="14" s="1"/>
  <c r="P585" i="14"/>
  <c r="P586" i="14"/>
  <c r="P587" i="14"/>
  <c r="P588" i="14"/>
  <c r="P589" i="14"/>
  <c r="S589" i="14" s="1"/>
  <c r="P590" i="14"/>
  <c r="S590" i="14" s="1"/>
  <c r="P591" i="14"/>
  <c r="S591" i="14" s="1"/>
  <c r="P592" i="14"/>
  <c r="S592" i="14" s="1"/>
  <c r="P593" i="14"/>
  <c r="S593" i="14" s="1"/>
  <c r="P594" i="14"/>
  <c r="S594" i="14" s="1"/>
  <c r="P595" i="14"/>
  <c r="S595" i="14" s="1"/>
  <c r="P596" i="14"/>
  <c r="S596" i="14" s="1"/>
  <c r="P597" i="14"/>
  <c r="S597" i="14" s="1"/>
  <c r="P598" i="14"/>
  <c r="S598" i="14" s="1"/>
  <c r="P599" i="14"/>
  <c r="S599" i="14" s="1"/>
  <c r="P600" i="14"/>
  <c r="S600" i="14" s="1"/>
  <c r="P601" i="14"/>
  <c r="S601" i="14" s="1"/>
  <c r="P602" i="14"/>
  <c r="S602" i="14" s="1"/>
  <c r="P603" i="14"/>
  <c r="S603" i="14" s="1"/>
  <c r="P604" i="14"/>
  <c r="S604" i="14" s="1"/>
  <c r="P605" i="14"/>
  <c r="S605" i="14" s="1"/>
  <c r="P606" i="14"/>
  <c r="S606" i="14" s="1"/>
  <c r="P607" i="14"/>
  <c r="S607" i="14" s="1"/>
  <c r="P608" i="14"/>
  <c r="S608" i="14" s="1"/>
  <c r="P609" i="14"/>
  <c r="S609" i="14" s="1"/>
  <c r="P610" i="14"/>
  <c r="S610" i="14" s="1"/>
  <c r="P611" i="14"/>
  <c r="S611" i="14" s="1"/>
  <c r="P612" i="14"/>
  <c r="S612" i="14" s="1"/>
  <c r="P613" i="14"/>
  <c r="S613" i="14" s="1"/>
  <c r="P614" i="14"/>
  <c r="S614" i="14" s="1"/>
  <c r="P615" i="14"/>
  <c r="S615" i="14" s="1"/>
  <c r="P616" i="14"/>
  <c r="S616" i="14" s="1"/>
  <c r="P617" i="14"/>
  <c r="S617" i="14" s="1"/>
  <c r="P618" i="14"/>
  <c r="S618" i="14" s="1"/>
  <c r="P619" i="14"/>
  <c r="S619" i="14" s="1"/>
  <c r="P620" i="14"/>
  <c r="S620" i="14" s="1"/>
  <c r="P621" i="14"/>
  <c r="S621" i="14" s="1"/>
  <c r="P622" i="14"/>
  <c r="S622" i="14" s="1"/>
  <c r="P623" i="14"/>
  <c r="S623" i="14" s="1"/>
  <c r="P624" i="14"/>
  <c r="S624" i="14" s="1"/>
  <c r="P625" i="14"/>
  <c r="P626" i="14"/>
  <c r="S626" i="14" s="1"/>
  <c r="P627" i="14"/>
  <c r="S627" i="14" s="1"/>
  <c r="P628" i="14"/>
  <c r="S628" i="14" s="1"/>
  <c r="P629" i="14"/>
  <c r="S629" i="14" s="1"/>
  <c r="P630" i="14"/>
  <c r="S630" i="14" s="1"/>
  <c r="P631" i="14"/>
  <c r="S631" i="14" s="1"/>
  <c r="P632" i="14"/>
  <c r="S632" i="14" s="1"/>
  <c r="P633" i="14"/>
  <c r="P634" i="14"/>
  <c r="P635" i="14"/>
  <c r="P636" i="14"/>
  <c r="P637" i="14"/>
  <c r="S637" i="14" s="1"/>
  <c r="P638" i="14"/>
  <c r="S638" i="14" s="1"/>
  <c r="P639" i="14"/>
  <c r="S639" i="14" s="1"/>
  <c r="P640" i="14"/>
  <c r="S640" i="14" s="1"/>
  <c r="P641" i="14"/>
  <c r="S641" i="14" s="1"/>
  <c r="P642" i="14"/>
  <c r="S642" i="14" s="1"/>
  <c r="P643" i="14"/>
  <c r="S643" i="14" s="1"/>
  <c r="P644" i="14"/>
  <c r="S644" i="14" s="1"/>
  <c r="P645" i="14"/>
  <c r="S645" i="14" s="1"/>
  <c r="P646" i="14"/>
  <c r="S646" i="14" s="1"/>
  <c r="P647" i="14"/>
  <c r="S647" i="14" s="1"/>
  <c r="P648" i="14"/>
  <c r="S648" i="14" s="1"/>
  <c r="P649" i="14"/>
  <c r="S649" i="14" s="1"/>
  <c r="P650" i="14"/>
  <c r="S650" i="14" s="1"/>
  <c r="P651" i="14"/>
  <c r="S651" i="14" s="1"/>
  <c r="P652" i="14"/>
  <c r="S652" i="14" s="1"/>
  <c r="P653" i="14"/>
  <c r="S653" i="14" s="1"/>
  <c r="P654" i="14"/>
  <c r="S654" i="14" s="1"/>
  <c r="P655" i="14"/>
  <c r="S655" i="14" s="1"/>
  <c r="P656" i="14"/>
  <c r="S656" i="14" s="1"/>
  <c r="P657" i="14"/>
  <c r="S657" i="14" s="1"/>
  <c r="P658" i="14"/>
  <c r="S658" i="14" s="1"/>
  <c r="P659" i="14"/>
  <c r="S659" i="14" s="1"/>
  <c r="P660" i="14"/>
  <c r="S660" i="14" s="1"/>
  <c r="P661" i="14"/>
  <c r="S661" i="14" s="1"/>
  <c r="P662" i="14"/>
  <c r="S662" i="14" s="1"/>
  <c r="P663" i="14"/>
  <c r="S663" i="14" s="1"/>
  <c r="P664" i="14"/>
  <c r="S664" i="14" s="1"/>
  <c r="P665" i="14"/>
  <c r="S665" i="14" s="1"/>
  <c r="P666" i="14"/>
  <c r="S666" i="14" s="1"/>
  <c r="P667" i="14"/>
  <c r="S667" i="14" s="1"/>
  <c r="P668" i="14"/>
  <c r="S668" i="14" s="1"/>
  <c r="P669" i="14"/>
  <c r="S669" i="14" s="1"/>
  <c r="P670" i="14"/>
  <c r="S670" i="14" s="1"/>
  <c r="P671" i="14"/>
  <c r="S671" i="14" s="1"/>
  <c r="P672" i="14"/>
  <c r="S672" i="14" s="1"/>
  <c r="P673" i="14"/>
  <c r="P674" i="14"/>
  <c r="S674" i="14" s="1"/>
  <c r="P675" i="14"/>
  <c r="S675" i="14" s="1"/>
  <c r="P676" i="14"/>
  <c r="S676" i="14" s="1"/>
  <c r="P677" i="14"/>
  <c r="S677" i="14" s="1"/>
  <c r="P678" i="14"/>
  <c r="S678" i="14" s="1"/>
  <c r="P679" i="14"/>
  <c r="S679" i="14" s="1"/>
  <c r="P680" i="14"/>
  <c r="S680" i="14" s="1"/>
  <c r="P681" i="14"/>
  <c r="S681" i="14" s="1"/>
  <c r="P682" i="14"/>
  <c r="S682" i="14" s="1"/>
  <c r="P683" i="14"/>
  <c r="S683" i="14" s="1"/>
  <c r="P684" i="14"/>
  <c r="S684" i="14" s="1"/>
  <c r="P685" i="14"/>
  <c r="S685" i="14" s="1"/>
  <c r="P686" i="14"/>
  <c r="S686" i="14" s="1"/>
  <c r="P687" i="14"/>
  <c r="S687" i="14" s="1"/>
  <c r="P688" i="14"/>
  <c r="S688" i="14" s="1"/>
  <c r="P689" i="14"/>
  <c r="P690" i="14"/>
  <c r="S690" i="14" s="1"/>
  <c r="P691" i="14"/>
  <c r="S691" i="14" s="1"/>
  <c r="P692" i="14"/>
  <c r="S692" i="14" s="1"/>
  <c r="P693" i="14"/>
  <c r="S693" i="14" s="1"/>
  <c r="P694" i="14"/>
  <c r="S694" i="14" s="1"/>
  <c r="P695" i="14"/>
  <c r="S695" i="14" s="1"/>
  <c r="P696" i="14"/>
  <c r="S696" i="14" s="1"/>
  <c r="P697" i="14"/>
  <c r="S697" i="14" s="1"/>
  <c r="P698" i="14"/>
  <c r="S698" i="14" s="1"/>
  <c r="P699" i="14"/>
  <c r="S699" i="14" s="1"/>
  <c r="P700" i="14"/>
  <c r="S700" i="14" s="1"/>
  <c r="P701" i="14"/>
  <c r="S701" i="14" s="1"/>
  <c r="P702" i="14"/>
  <c r="S702" i="14" s="1"/>
  <c r="P703" i="14"/>
  <c r="S703" i="14" s="1"/>
  <c r="P704" i="14"/>
  <c r="S704" i="14" s="1"/>
  <c r="P705" i="14"/>
  <c r="S705" i="14" s="1"/>
  <c r="P706" i="14"/>
  <c r="S706" i="14" s="1"/>
  <c r="P707" i="14"/>
  <c r="S707" i="14" s="1"/>
  <c r="P708" i="14"/>
  <c r="S708" i="14" s="1"/>
  <c r="P709" i="14"/>
  <c r="S709" i="14" s="1"/>
  <c r="P710" i="14"/>
  <c r="S710" i="14" s="1"/>
  <c r="P711" i="14"/>
  <c r="S711" i="14" s="1"/>
  <c r="P712" i="14"/>
  <c r="S712" i="14" s="1"/>
  <c r="P713" i="14"/>
  <c r="S713" i="14" s="1"/>
  <c r="P714" i="14"/>
  <c r="S714" i="14" s="1"/>
  <c r="P715" i="14"/>
  <c r="S715" i="14" s="1"/>
  <c r="P716" i="14"/>
  <c r="S716" i="14" s="1"/>
  <c r="P717" i="14"/>
  <c r="S717" i="14" s="1"/>
  <c r="P718" i="14"/>
  <c r="S718" i="14" s="1"/>
  <c r="P719" i="14"/>
  <c r="S719" i="14" s="1"/>
  <c r="P720" i="14"/>
  <c r="S720" i="14" s="1"/>
  <c r="P721" i="14"/>
  <c r="P722" i="14"/>
  <c r="S722" i="14" s="1"/>
  <c r="P723" i="14"/>
  <c r="S723" i="14" s="1"/>
  <c r="P724" i="14"/>
  <c r="S724" i="14" s="1"/>
  <c r="P725" i="14"/>
  <c r="S725" i="14" s="1"/>
  <c r="P726" i="14"/>
  <c r="S726" i="14" s="1"/>
  <c r="P727" i="14"/>
  <c r="S727" i="14" s="1"/>
  <c r="P728" i="14"/>
  <c r="S728" i="14" s="1"/>
  <c r="P729" i="14"/>
  <c r="S729" i="14" s="1"/>
  <c r="P730" i="14"/>
  <c r="S730" i="14" s="1"/>
  <c r="P731" i="14"/>
  <c r="S731" i="14" s="1"/>
  <c r="P732" i="14"/>
  <c r="S732" i="14" s="1"/>
  <c r="P733" i="14"/>
  <c r="S733" i="14" s="1"/>
  <c r="P734" i="14"/>
  <c r="S734" i="14" s="1"/>
  <c r="P735" i="14"/>
  <c r="S735" i="14" s="1"/>
  <c r="P736" i="14"/>
  <c r="S736" i="14" s="1"/>
  <c r="P737" i="14"/>
  <c r="P738" i="14"/>
  <c r="S738" i="14" s="1"/>
  <c r="P739" i="14"/>
  <c r="S739" i="14" s="1"/>
  <c r="P740" i="14"/>
  <c r="S740" i="14" s="1"/>
  <c r="P741" i="14"/>
  <c r="S741" i="14" s="1"/>
  <c r="P742" i="14"/>
  <c r="S742" i="14" s="1"/>
  <c r="P743" i="14"/>
  <c r="S743" i="14" s="1"/>
  <c r="P744" i="14"/>
  <c r="S744" i="14" s="1"/>
  <c r="P745" i="14"/>
  <c r="S745" i="14" s="1"/>
  <c r="P746" i="14"/>
  <c r="S746" i="14" s="1"/>
  <c r="P747" i="14"/>
  <c r="S747" i="14" s="1"/>
  <c r="P748" i="14"/>
  <c r="S748" i="14" s="1"/>
  <c r="P749" i="14"/>
  <c r="S749" i="14" s="1"/>
  <c r="P750" i="14"/>
  <c r="S750" i="14" s="1"/>
  <c r="P751" i="14"/>
  <c r="S751" i="14" s="1"/>
  <c r="P752" i="14"/>
  <c r="S752" i="14" s="1"/>
  <c r="P753" i="14"/>
  <c r="S753" i="14" s="1"/>
  <c r="P754" i="14"/>
  <c r="S754" i="14" s="1"/>
  <c r="P755" i="14"/>
  <c r="S755" i="14" s="1"/>
  <c r="P756" i="14"/>
  <c r="S756" i="14" s="1"/>
  <c r="P757" i="14"/>
  <c r="S757" i="14" s="1"/>
  <c r="P758" i="14"/>
  <c r="S758" i="14" s="1"/>
  <c r="P759" i="14"/>
  <c r="S759" i="14" s="1"/>
  <c r="P760" i="14"/>
  <c r="S760" i="14" s="1"/>
  <c r="P761" i="14"/>
  <c r="S761" i="14" s="1"/>
  <c r="P762" i="14"/>
  <c r="S762" i="14" s="1"/>
  <c r="P763" i="14"/>
  <c r="S763" i="14" s="1"/>
  <c r="P764" i="14"/>
  <c r="S764" i="14" s="1"/>
  <c r="P765" i="14"/>
  <c r="S765" i="14" s="1"/>
  <c r="P766" i="14"/>
  <c r="S766" i="14" s="1"/>
  <c r="P767" i="14"/>
  <c r="S767" i="14" s="1"/>
  <c r="P768" i="14"/>
  <c r="S768" i="14" s="1"/>
  <c r="P769" i="14"/>
  <c r="P770" i="14"/>
  <c r="S770" i="14" s="1"/>
  <c r="P771" i="14"/>
  <c r="S771" i="14" s="1"/>
  <c r="P772" i="14"/>
  <c r="S772" i="14" s="1"/>
  <c r="P773" i="14"/>
  <c r="S773" i="14" s="1"/>
  <c r="P774" i="14"/>
  <c r="S774" i="14" s="1"/>
  <c r="P775" i="14"/>
  <c r="S775" i="14" s="1"/>
  <c r="P776" i="14"/>
  <c r="S776" i="14" s="1"/>
  <c r="P777" i="14"/>
  <c r="S777" i="14" s="1"/>
  <c r="P778" i="14"/>
  <c r="S778" i="14" s="1"/>
  <c r="P779" i="14"/>
  <c r="S779" i="14" s="1"/>
  <c r="P780" i="14"/>
  <c r="S780" i="14" s="1"/>
  <c r="P781" i="14"/>
  <c r="S781" i="14" s="1"/>
  <c r="P782" i="14"/>
  <c r="S782" i="14" s="1"/>
  <c r="P783" i="14"/>
  <c r="S783" i="14" s="1"/>
  <c r="P784" i="14"/>
  <c r="S784" i="14" s="1"/>
  <c r="P785" i="14"/>
  <c r="P786" i="14"/>
  <c r="S786" i="14" s="1"/>
  <c r="P787" i="14"/>
  <c r="S787" i="14" s="1"/>
  <c r="P788" i="14"/>
  <c r="S788" i="14" s="1"/>
  <c r="P789" i="14"/>
  <c r="S789" i="14" s="1"/>
  <c r="P790" i="14"/>
  <c r="S790" i="14" s="1"/>
  <c r="P791" i="14"/>
  <c r="S791" i="14" s="1"/>
  <c r="P792" i="14"/>
  <c r="S792" i="14" s="1"/>
  <c r="P793" i="14"/>
  <c r="P794" i="14"/>
  <c r="S794" i="14" s="1"/>
  <c r="P795" i="14"/>
  <c r="S795" i="14" s="1"/>
  <c r="P796" i="14"/>
  <c r="S796" i="14" s="1"/>
  <c r="P797" i="14"/>
  <c r="S797" i="14" s="1"/>
  <c r="P798" i="14"/>
  <c r="S798" i="14" s="1"/>
  <c r="P799" i="14"/>
  <c r="S799" i="14" s="1"/>
  <c r="P800" i="14"/>
  <c r="S800" i="14" s="1"/>
  <c r="P801" i="14"/>
  <c r="S801" i="14" s="1"/>
  <c r="P802" i="14"/>
  <c r="S802" i="14" s="1"/>
  <c r="P803" i="14"/>
  <c r="S803" i="14" s="1"/>
  <c r="P804" i="14"/>
  <c r="S804" i="14" s="1"/>
  <c r="P805" i="14"/>
  <c r="S805" i="14" s="1"/>
  <c r="P806" i="14"/>
  <c r="S806" i="14" s="1"/>
  <c r="P807" i="14"/>
  <c r="S807" i="14" s="1"/>
  <c r="P808" i="14"/>
  <c r="S808" i="14" s="1"/>
  <c r="P809" i="14"/>
  <c r="S809" i="14" s="1"/>
  <c r="P810" i="14"/>
  <c r="S810" i="14" s="1"/>
  <c r="P811" i="14"/>
  <c r="S811" i="14" s="1"/>
  <c r="P812" i="14"/>
  <c r="S812" i="14" s="1"/>
  <c r="P813" i="14"/>
  <c r="S813" i="14" s="1"/>
  <c r="P814" i="14"/>
  <c r="S814" i="14" s="1"/>
  <c r="P815" i="14"/>
  <c r="S815" i="14" s="1"/>
  <c r="P816" i="14"/>
  <c r="S816" i="14" s="1"/>
  <c r="P817" i="14"/>
  <c r="S817" i="14" s="1"/>
  <c r="P818" i="14"/>
  <c r="S818" i="14" s="1"/>
  <c r="P819" i="14"/>
  <c r="S819" i="14" s="1"/>
  <c r="P820" i="14"/>
  <c r="S820" i="14" s="1"/>
  <c r="P821" i="14"/>
  <c r="S821" i="14" s="1"/>
  <c r="P822" i="14"/>
  <c r="S822" i="14" s="1"/>
  <c r="P823" i="14"/>
  <c r="S823" i="14" s="1"/>
  <c r="P824" i="14"/>
  <c r="S824" i="14" s="1"/>
  <c r="P825" i="14"/>
  <c r="S825" i="14" s="1"/>
  <c r="P826" i="14"/>
  <c r="S826" i="14" s="1"/>
  <c r="P827" i="14"/>
  <c r="S827" i="14" s="1"/>
  <c r="P828" i="14"/>
  <c r="S828" i="14" s="1"/>
  <c r="P829" i="14"/>
  <c r="S829" i="14" s="1"/>
  <c r="P830" i="14"/>
  <c r="S830" i="14" s="1"/>
  <c r="P831" i="14"/>
  <c r="S831" i="14" s="1"/>
  <c r="P832" i="14"/>
  <c r="S832" i="14" s="1"/>
  <c r="P833" i="14"/>
  <c r="P834" i="14"/>
  <c r="S834" i="14" s="1"/>
  <c r="P835" i="14"/>
  <c r="S835" i="14" s="1"/>
  <c r="P836" i="14"/>
  <c r="P837" i="14"/>
  <c r="S837" i="14" s="1"/>
  <c r="P838" i="14"/>
  <c r="S838" i="14" s="1"/>
  <c r="P839" i="14"/>
  <c r="S839" i="14" s="1"/>
  <c r="P840" i="14"/>
  <c r="S840" i="14" s="1"/>
  <c r="P841" i="14"/>
  <c r="P842" i="14"/>
  <c r="S842" i="14" s="1"/>
  <c r="P843" i="14"/>
  <c r="S843" i="14" s="1"/>
  <c r="P844" i="14"/>
  <c r="S844" i="14" s="1"/>
  <c r="P845" i="14"/>
  <c r="S845" i="14" s="1"/>
  <c r="P846" i="14"/>
  <c r="S846" i="14" s="1"/>
  <c r="P847" i="14"/>
  <c r="S847" i="14" s="1"/>
  <c r="P848" i="14"/>
  <c r="S848" i="14" s="1"/>
  <c r="P849" i="14"/>
  <c r="S849" i="14" s="1"/>
  <c r="P850" i="14"/>
  <c r="S850" i="14" s="1"/>
  <c r="P851" i="14"/>
  <c r="S851" i="14" s="1"/>
  <c r="P852" i="14"/>
  <c r="S852" i="14" s="1"/>
  <c r="P853" i="14"/>
  <c r="S853" i="14" s="1"/>
  <c r="P854" i="14"/>
  <c r="S854" i="14" s="1"/>
  <c r="P855" i="14"/>
  <c r="S855" i="14" s="1"/>
  <c r="P856" i="14"/>
  <c r="S856" i="14" s="1"/>
  <c r="P857" i="14"/>
  <c r="S857" i="14" s="1"/>
  <c r="P858" i="14"/>
  <c r="S858" i="14" s="1"/>
  <c r="P859" i="14"/>
  <c r="S859" i="14" s="1"/>
  <c r="P860" i="14"/>
  <c r="S860" i="14" s="1"/>
  <c r="P861" i="14"/>
  <c r="S861" i="14" s="1"/>
  <c r="P862" i="14"/>
  <c r="S862" i="14" s="1"/>
  <c r="P863" i="14"/>
  <c r="S863" i="14" s="1"/>
  <c r="P864" i="14"/>
  <c r="S864" i="14" s="1"/>
  <c r="P865" i="14"/>
  <c r="S865" i="14" s="1"/>
  <c r="P866" i="14"/>
  <c r="S866" i="14" s="1"/>
  <c r="P867" i="14"/>
  <c r="S867" i="14" s="1"/>
  <c r="P868" i="14"/>
  <c r="S868" i="14" s="1"/>
  <c r="P869" i="14"/>
  <c r="S869" i="14" s="1"/>
  <c r="P870" i="14"/>
  <c r="S870" i="14" s="1"/>
  <c r="P871" i="14"/>
  <c r="S871" i="14" s="1"/>
  <c r="P872" i="14"/>
  <c r="S872" i="14" s="1"/>
  <c r="P873" i="14"/>
  <c r="S873" i="14" s="1"/>
  <c r="P874" i="14"/>
  <c r="S874" i="14" s="1"/>
  <c r="P875" i="14"/>
  <c r="S875" i="14" s="1"/>
  <c r="P876" i="14"/>
  <c r="S876" i="14" s="1"/>
  <c r="P877" i="14"/>
  <c r="S877" i="14" s="1"/>
  <c r="P878" i="14"/>
  <c r="S878" i="14" s="1"/>
  <c r="P879" i="14"/>
  <c r="S879" i="14" s="1"/>
  <c r="P880" i="14"/>
  <c r="S880" i="14" s="1"/>
  <c r="P881" i="14"/>
  <c r="P882" i="14"/>
  <c r="S882" i="14" s="1"/>
  <c r="P883" i="14"/>
  <c r="S883" i="14" s="1"/>
  <c r="P884" i="14"/>
  <c r="S884" i="14" s="1"/>
  <c r="P885" i="14"/>
  <c r="S885" i="14" s="1"/>
  <c r="P886" i="14"/>
  <c r="S886" i="14" s="1"/>
  <c r="P887" i="14"/>
  <c r="S887" i="14" s="1"/>
  <c r="P888" i="14"/>
  <c r="S888" i="14" s="1"/>
  <c r="P889" i="14"/>
  <c r="P890" i="14"/>
  <c r="S890" i="14" s="1"/>
  <c r="P891" i="14"/>
  <c r="S891" i="14" s="1"/>
  <c r="P892" i="14"/>
  <c r="S892" i="14" s="1"/>
  <c r="P893" i="14"/>
  <c r="S893" i="14" s="1"/>
  <c r="P894" i="14"/>
  <c r="S894" i="14" s="1"/>
  <c r="P895" i="14"/>
  <c r="S895" i="14" s="1"/>
  <c r="P896" i="14"/>
  <c r="S896" i="14" s="1"/>
  <c r="P897" i="14"/>
  <c r="S897" i="14" s="1"/>
  <c r="P898" i="14"/>
  <c r="S898" i="14" s="1"/>
  <c r="P899" i="14"/>
  <c r="S899" i="14" s="1"/>
  <c r="P900" i="14"/>
  <c r="S900" i="14" s="1"/>
  <c r="P901" i="14"/>
  <c r="S901" i="14" s="1"/>
  <c r="P902" i="14"/>
  <c r="S902" i="14" s="1"/>
  <c r="P903" i="14"/>
  <c r="S903" i="14" s="1"/>
  <c r="P904" i="14"/>
  <c r="S904" i="14" s="1"/>
  <c r="P905" i="14"/>
  <c r="S905" i="14" s="1"/>
  <c r="P906" i="14"/>
  <c r="S906" i="14" s="1"/>
  <c r="P907" i="14"/>
  <c r="S907" i="14" s="1"/>
  <c r="P908" i="14"/>
  <c r="S908" i="14" s="1"/>
  <c r="P909" i="14"/>
  <c r="S909" i="14" s="1"/>
  <c r="P910" i="14"/>
  <c r="S910" i="14" s="1"/>
  <c r="P911" i="14"/>
  <c r="S911" i="14" s="1"/>
  <c r="P912" i="14"/>
  <c r="S912" i="14" s="1"/>
  <c r="P913" i="14"/>
  <c r="S913" i="14" s="1"/>
  <c r="P914" i="14"/>
  <c r="S914" i="14" s="1"/>
  <c r="P915" i="14"/>
  <c r="S915" i="14" s="1"/>
  <c r="P916" i="14"/>
  <c r="S916" i="14" s="1"/>
  <c r="P917" i="14"/>
  <c r="S917" i="14" s="1"/>
  <c r="P918" i="14"/>
  <c r="S918" i="14" s="1"/>
  <c r="P919" i="14"/>
  <c r="S919" i="14" s="1"/>
  <c r="P920" i="14"/>
  <c r="S920" i="14" s="1"/>
  <c r="P921" i="14"/>
  <c r="S921" i="14" s="1"/>
  <c r="P922" i="14"/>
  <c r="S922" i="14" s="1"/>
  <c r="P923" i="14"/>
  <c r="S923" i="14" s="1"/>
  <c r="P924" i="14"/>
  <c r="S924" i="14" s="1"/>
  <c r="P925" i="14"/>
  <c r="S925" i="14" s="1"/>
  <c r="P926" i="14"/>
  <c r="S926" i="14" s="1"/>
  <c r="P927" i="14"/>
  <c r="S927" i="14" s="1"/>
  <c r="P928" i="14"/>
  <c r="S928" i="14" s="1"/>
  <c r="P929" i="14"/>
  <c r="P930" i="14"/>
  <c r="S930" i="14" s="1"/>
  <c r="P931" i="14"/>
  <c r="S931" i="14" s="1"/>
  <c r="P932" i="14"/>
  <c r="S932" i="14" s="1"/>
  <c r="P933" i="14"/>
  <c r="S933" i="14" s="1"/>
  <c r="P934" i="14"/>
  <c r="S934" i="14" s="1"/>
  <c r="P935" i="14"/>
  <c r="S935" i="14" s="1"/>
  <c r="P936" i="14"/>
  <c r="S936" i="14" s="1"/>
  <c r="P937" i="14"/>
  <c r="P938" i="14"/>
  <c r="P939" i="14"/>
  <c r="S939" i="14" s="1"/>
  <c r="P940" i="14"/>
  <c r="S940" i="14" s="1"/>
  <c r="P941" i="14"/>
  <c r="S941" i="14" s="1"/>
  <c r="P942" i="14"/>
  <c r="S942" i="14" s="1"/>
  <c r="P943" i="14"/>
  <c r="S943" i="14" s="1"/>
  <c r="P944" i="14"/>
  <c r="S944" i="14" s="1"/>
  <c r="P945" i="14"/>
  <c r="S945" i="14" s="1"/>
  <c r="P946" i="14"/>
  <c r="S946" i="14" s="1"/>
  <c r="P947" i="14"/>
  <c r="S947" i="14" s="1"/>
  <c r="P948" i="14"/>
  <c r="S948" i="14" s="1"/>
  <c r="P949" i="14"/>
  <c r="S949" i="14" s="1"/>
  <c r="P950" i="14"/>
  <c r="S950" i="14" s="1"/>
  <c r="P951" i="14"/>
  <c r="S951" i="14" s="1"/>
  <c r="P952" i="14"/>
  <c r="S952" i="14" s="1"/>
  <c r="P953" i="14"/>
  <c r="S953" i="14" s="1"/>
  <c r="P954" i="14"/>
  <c r="S954" i="14" s="1"/>
  <c r="P955" i="14"/>
  <c r="S955" i="14" s="1"/>
  <c r="P956" i="14"/>
  <c r="S956" i="14" s="1"/>
  <c r="P957" i="14"/>
  <c r="S957" i="14" s="1"/>
  <c r="P958" i="14"/>
  <c r="S958" i="14" s="1"/>
  <c r="P959" i="14"/>
  <c r="S959" i="14" s="1"/>
  <c r="P960" i="14"/>
  <c r="S960" i="14" s="1"/>
  <c r="P961" i="14"/>
  <c r="S961" i="14" s="1"/>
  <c r="P962" i="14"/>
  <c r="S962" i="14" s="1"/>
  <c r="P963" i="14"/>
  <c r="S963" i="14" s="1"/>
  <c r="P964" i="14"/>
  <c r="S964" i="14" s="1"/>
  <c r="P965" i="14"/>
  <c r="S965" i="14" s="1"/>
  <c r="P966" i="14"/>
  <c r="S966" i="14" s="1"/>
  <c r="P967" i="14"/>
  <c r="S967" i="14" s="1"/>
  <c r="P968" i="14"/>
  <c r="S968" i="14" s="1"/>
  <c r="P969" i="14"/>
  <c r="S969" i="14" s="1"/>
  <c r="P970" i="14"/>
  <c r="S970" i="14" s="1"/>
  <c r="P971" i="14"/>
  <c r="S971" i="14" s="1"/>
  <c r="P972" i="14"/>
  <c r="S972" i="14" s="1"/>
  <c r="P973" i="14"/>
  <c r="S973" i="14" s="1"/>
  <c r="P974" i="14"/>
  <c r="S974" i="14" s="1"/>
  <c r="P975" i="14"/>
  <c r="S975" i="14" s="1"/>
  <c r="P976" i="14"/>
  <c r="S976" i="14" s="1"/>
  <c r="P977" i="14"/>
  <c r="P978" i="14"/>
  <c r="S978" i="14" s="1"/>
  <c r="P979" i="14"/>
  <c r="S979" i="14" s="1"/>
  <c r="P980" i="14"/>
  <c r="S980" i="14" s="1"/>
  <c r="P981" i="14"/>
  <c r="S981" i="14" s="1"/>
  <c r="P982" i="14"/>
  <c r="S982" i="14" s="1"/>
  <c r="P983" i="14"/>
  <c r="S983" i="14" s="1"/>
  <c r="P984" i="14"/>
  <c r="S984" i="14" s="1"/>
  <c r="P985" i="14"/>
  <c r="P986" i="14"/>
  <c r="P987" i="14"/>
  <c r="S987" i="14" s="1"/>
  <c r="P988" i="14"/>
  <c r="S988" i="14" s="1"/>
  <c r="P989" i="14"/>
  <c r="S989" i="14" s="1"/>
  <c r="P990" i="14"/>
  <c r="S990" i="14" s="1"/>
  <c r="P991" i="14"/>
  <c r="S991" i="14" s="1"/>
  <c r="P992" i="14"/>
  <c r="S992" i="14" s="1"/>
  <c r="P993" i="14"/>
  <c r="S993" i="14" s="1"/>
  <c r="P994" i="14"/>
  <c r="S994" i="14" s="1"/>
  <c r="P995" i="14"/>
  <c r="S995" i="14" s="1"/>
  <c r="P996" i="14"/>
  <c r="S996" i="14" s="1"/>
  <c r="P997" i="14"/>
  <c r="S997" i="14" s="1"/>
  <c r="P998" i="14"/>
  <c r="S998" i="14" s="1"/>
  <c r="P999" i="14"/>
  <c r="S999" i="14" s="1"/>
  <c r="P1000" i="14"/>
  <c r="S1000" i="14" s="1"/>
  <c r="P1001" i="14"/>
  <c r="S1001" i="14" s="1"/>
  <c r="P1002" i="14"/>
  <c r="S1002" i="14" s="1"/>
  <c r="P1003" i="14"/>
  <c r="S1003" i="14" s="1"/>
  <c r="P1004" i="14"/>
  <c r="S1004" i="14" s="1"/>
  <c r="P1005" i="14"/>
  <c r="S1005" i="14" s="1"/>
  <c r="P1006" i="14"/>
  <c r="S1006" i="14" s="1"/>
  <c r="P1007" i="14"/>
  <c r="S1007" i="14" s="1"/>
  <c r="P1008" i="14"/>
  <c r="S1008" i="14" s="1"/>
  <c r="P1009" i="14"/>
  <c r="S1009" i="14" s="1"/>
  <c r="P1010" i="14"/>
  <c r="S1010" i="14" s="1"/>
  <c r="P1011" i="14"/>
  <c r="S1011" i="14" s="1"/>
  <c r="P1012" i="14"/>
  <c r="S1012" i="14" s="1"/>
  <c r="P1013" i="14"/>
  <c r="S1013" i="14" s="1"/>
  <c r="P1014" i="14"/>
  <c r="S1014" i="14" s="1"/>
  <c r="P1015" i="14"/>
  <c r="S1015" i="14" s="1"/>
  <c r="P1016" i="14"/>
  <c r="S1016" i="14" s="1"/>
  <c r="P1017" i="14"/>
  <c r="S1017" i="14" s="1"/>
  <c r="P1018" i="14"/>
  <c r="S1018" i="14" s="1"/>
  <c r="P1019" i="14"/>
  <c r="S1019" i="14" s="1"/>
  <c r="P1020" i="14"/>
  <c r="S1020" i="14" s="1"/>
  <c r="P1021" i="14"/>
  <c r="S1021" i="14" s="1"/>
  <c r="P1022" i="14"/>
  <c r="S1022" i="14" s="1"/>
  <c r="P1023" i="14"/>
  <c r="S1023" i="14" s="1"/>
  <c r="P1024" i="14"/>
  <c r="S1024" i="14" s="1"/>
  <c r="P1025" i="14"/>
  <c r="P26" i="14"/>
  <c r="S26" i="14" s="1"/>
  <c r="S9" i="14" s="1"/>
  <c r="F25" i="14"/>
  <c r="G25" i="14"/>
  <c r="H25" i="14"/>
  <c r="I25" i="14"/>
  <c r="J25" i="14"/>
  <c r="K25" i="14"/>
  <c r="L25" i="14"/>
  <c r="M25" i="14"/>
  <c r="N25" i="14"/>
  <c r="O25" i="14"/>
  <c r="E25" i="14"/>
  <c r="C25" i="14"/>
  <c r="J23" i="14"/>
  <c r="I23" i="14"/>
  <c r="H23" i="14"/>
  <c r="R9" i="14" l="1"/>
  <c r="Q9" i="23"/>
  <c r="K25" i="23"/>
  <c r="C82" i="8" s="1"/>
  <c r="N26" i="23"/>
  <c r="N9" i="23" s="1"/>
  <c r="P25" i="14"/>
  <c r="C134" i="8" s="1"/>
  <c r="Q26" i="14"/>
  <c r="Q9" i="14" s="1"/>
  <c r="T9" i="14"/>
  <c r="N13" i="14" s="1"/>
  <c r="U9" i="14"/>
  <c r="R9" i="23"/>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M557" i="17"/>
  <c r="M558" i="17"/>
  <c r="M559" i="17"/>
  <c r="M560" i="17"/>
  <c r="M561" i="17"/>
  <c r="M562" i="17"/>
  <c r="M563" i="17"/>
  <c r="M564" i="17"/>
  <c r="M565" i="17"/>
  <c r="M566" i="17"/>
  <c r="M567" i="17"/>
  <c r="M568" i="17"/>
  <c r="M569" i="17"/>
  <c r="M570" i="17"/>
  <c r="M571" i="17"/>
  <c r="M572" i="17"/>
  <c r="M573" i="17"/>
  <c r="M574" i="17"/>
  <c r="M575" i="17"/>
  <c r="M576" i="17"/>
  <c r="M577" i="17"/>
  <c r="M578" i="17"/>
  <c r="M579" i="17"/>
  <c r="M580" i="17"/>
  <c r="M581" i="17"/>
  <c r="M582" i="17"/>
  <c r="M583" i="17"/>
  <c r="M584" i="17"/>
  <c r="M585" i="17"/>
  <c r="M586" i="17"/>
  <c r="M587" i="17"/>
  <c r="M588" i="17"/>
  <c r="M589" i="17"/>
  <c r="M590" i="17"/>
  <c r="M591" i="17"/>
  <c r="M592" i="17"/>
  <c r="M593" i="17"/>
  <c r="M594" i="17"/>
  <c r="M595" i="17"/>
  <c r="M596" i="17"/>
  <c r="M597" i="17"/>
  <c r="M598" i="17"/>
  <c r="M599" i="17"/>
  <c r="M600" i="17"/>
  <c r="M601" i="17"/>
  <c r="M602" i="17"/>
  <c r="M603" i="17"/>
  <c r="M604" i="17"/>
  <c r="M605" i="17"/>
  <c r="M606" i="17"/>
  <c r="M607" i="17"/>
  <c r="M608" i="17"/>
  <c r="M609" i="17"/>
  <c r="M610" i="17"/>
  <c r="M611" i="17"/>
  <c r="M612" i="17"/>
  <c r="M613" i="17"/>
  <c r="M614" i="17"/>
  <c r="M615" i="17"/>
  <c r="M616" i="17"/>
  <c r="M617" i="17"/>
  <c r="M618" i="17"/>
  <c r="M619" i="17"/>
  <c r="M620" i="17"/>
  <c r="M621" i="17"/>
  <c r="M622" i="17"/>
  <c r="M623" i="17"/>
  <c r="M624" i="17"/>
  <c r="M625" i="17"/>
  <c r="M626" i="17"/>
  <c r="M627" i="17"/>
  <c r="M628" i="17"/>
  <c r="M629" i="17"/>
  <c r="M630" i="17"/>
  <c r="M631" i="17"/>
  <c r="M632" i="17"/>
  <c r="M633" i="17"/>
  <c r="M634" i="17"/>
  <c r="M635" i="17"/>
  <c r="M636" i="17"/>
  <c r="M637" i="17"/>
  <c r="M638" i="17"/>
  <c r="M639" i="17"/>
  <c r="M640" i="17"/>
  <c r="M641" i="17"/>
  <c r="M642" i="17"/>
  <c r="M643" i="17"/>
  <c r="M644" i="17"/>
  <c r="M645" i="17"/>
  <c r="M646" i="17"/>
  <c r="M647" i="17"/>
  <c r="M648" i="17"/>
  <c r="M649" i="17"/>
  <c r="M650" i="17"/>
  <c r="M651" i="17"/>
  <c r="M652" i="17"/>
  <c r="M653" i="17"/>
  <c r="M654" i="17"/>
  <c r="M655" i="17"/>
  <c r="M656" i="17"/>
  <c r="M657" i="17"/>
  <c r="M658" i="17"/>
  <c r="M659" i="17"/>
  <c r="M660" i="17"/>
  <c r="M661" i="17"/>
  <c r="M662" i="17"/>
  <c r="M663" i="17"/>
  <c r="M664" i="17"/>
  <c r="M665" i="17"/>
  <c r="M666" i="17"/>
  <c r="M667" i="17"/>
  <c r="M668" i="17"/>
  <c r="M669" i="17"/>
  <c r="M670" i="17"/>
  <c r="M671" i="17"/>
  <c r="M672" i="17"/>
  <c r="M673" i="17"/>
  <c r="M674" i="17"/>
  <c r="M675" i="17"/>
  <c r="M676" i="17"/>
  <c r="M677" i="17"/>
  <c r="M678" i="17"/>
  <c r="M679" i="17"/>
  <c r="M680" i="17"/>
  <c r="M681" i="17"/>
  <c r="M682" i="17"/>
  <c r="M683" i="17"/>
  <c r="M684" i="17"/>
  <c r="M685" i="17"/>
  <c r="M686" i="17"/>
  <c r="M687" i="17"/>
  <c r="M688" i="17"/>
  <c r="M689" i="17"/>
  <c r="M690" i="17"/>
  <c r="M691" i="17"/>
  <c r="M692" i="17"/>
  <c r="M693" i="17"/>
  <c r="M694" i="17"/>
  <c r="M695" i="17"/>
  <c r="M696" i="17"/>
  <c r="M697" i="17"/>
  <c r="M698" i="17"/>
  <c r="M699" i="17"/>
  <c r="M700" i="17"/>
  <c r="M701" i="17"/>
  <c r="M702" i="17"/>
  <c r="M703" i="17"/>
  <c r="M704" i="17"/>
  <c r="M705" i="17"/>
  <c r="M706" i="17"/>
  <c r="M707" i="17"/>
  <c r="M708" i="17"/>
  <c r="M709" i="17"/>
  <c r="M710" i="17"/>
  <c r="M711" i="17"/>
  <c r="M712" i="17"/>
  <c r="M713" i="17"/>
  <c r="M714" i="17"/>
  <c r="M715" i="17"/>
  <c r="M716" i="17"/>
  <c r="M717" i="17"/>
  <c r="M718" i="17"/>
  <c r="M719" i="17"/>
  <c r="M720" i="17"/>
  <c r="M721" i="17"/>
  <c r="M722" i="17"/>
  <c r="M723" i="17"/>
  <c r="M724" i="17"/>
  <c r="M725" i="17"/>
  <c r="M726" i="17"/>
  <c r="M727" i="17"/>
  <c r="M728" i="17"/>
  <c r="M729" i="17"/>
  <c r="M730" i="17"/>
  <c r="M731" i="17"/>
  <c r="M732" i="17"/>
  <c r="M733" i="17"/>
  <c r="M734" i="17"/>
  <c r="M735" i="17"/>
  <c r="M736" i="17"/>
  <c r="M737" i="17"/>
  <c r="M738" i="17"/>
  <c r="M739" i="17"/>
  <c r="M740" i="17"/>
  <c r="M741" i="17"/>
  <c r="M742" i="17"/>
  <c r="M743" i="17"/>
  <c r="M744" i="17"/>
  <c r="M745" i="17"/>
  <c r="M746" i="17"/>
  <c r="M747" i="17"/>
  <c r="M748" i="17"/>
  <c r="M749" i="17"/>
  <c r="M750" i="17"/>
  <c r="M751" i="17"/>
  <c r="M752" i="17"/>
  <c r="M753" i="17"/>
  <c r="M754" i="17"/>
  <c r="M755" i="17"/>
  <c r="M756" i="17"/>
  <c r="M757" i="17"/>
  <c r="M758" i="17"/>
  <c r="M759" i="17"/>
  <c r="M760" i="17"/>
  <c r="M761" i="17"/>
  <c r="M762" i="17"/>
  <c r="M763" i="17"/>
  <c r="M764" i="17"/>
  <c r="M765" i="17"/>
  <c r="M766" i="17"/>
  <c r="M767" i="17"/>
  <c r="M768" i="17"/>
  <c r="M769" i="17"/>
  <c r="M770" i="17"/>
  <c r="M771" i="17"/>
  <c r="M772" i="17"/>
  <c r="M773" i="17"/>
  <c r="M774" i="17"/>
  <c r="M775" i="17"/>
  <c r="M776" i="17"/>
  <c r="M777" i="17"/>
  <c r="M778" i="17"/>
  <c r="M779" i="17"/>
  <c r="M780" i="17"/>
  <c r="M781" i="17"/>
  <c r="M782" i="17"/>
  <c r="M783" i="17"/>
  <c r="M784" i="17"/>
  <c r="M785" i="17"/>
  <c r="M786" i="17"/>
  <c r="M787" i="17"/>
  <c r="M788" i="17"/>
  <c r="M789" i="17"/>
  <c r="M790" i="17"/>
  <c r="M791" i="17"/>
  <c r="M792" i="17"/>
  <c r="M793" i="17"/>
  <c r="M794" i="17"/>
  <c r="M795" i="17"/>
  <c r="M796" i="17"/>
  <c r="M797" i="17"/>
  <c r="M798" i="17"/>
  <c r="M799" i="17"/>
  <c r="M800" i="17"/>
  <c r="M801" i="17"/>
  <c r="M802" i="17"/>
  <c r="M803" i="17"/>
  <c r="M804" i="17"/>
  <c r="M805" i="17"/>
  <c r="M806" i="17"/>
  <c r="M807" i="17"/>
  <c r="M808" i="17"/>
  <c r="M809" i="17"/>
  <c r="M810" i="17"/>
  <c r="M811" i="17"/>
  <c r="M812" i="17"/>
  <c r="M813" i="17"/>
  <c r="M814" i="17"/>
  <c r="M815" i="17"/>
  <c r="M816" i="17"/>
  <c r="M817" i="17"/>
  <c r="M818" i="17"/>
  <c r="M819" i="17"/>
  <c r="M820" i="17"/>
  <c r="M821" i="17"/>
  <c r="M822" i="17"/>
  <c r="M823" i="17"/>
  <c r="M824" i="17"/>
  <c r="M825" i="17"/>
  <c r="M826" i="17"/>
  <c r="M827" i="17"/>
  <c r="M828" i="17"/>
  <c r="M829" i="17"/>
  <c r="M830" i="17"/>
  <c r="M831" i="17"/>
  <c r="M832" i="17"/>
  <c r="M833" i="17"/>
  <c r="M834" i="17"/>
  <c r="M835" i="17"/>
  <c r="M836" i="17"/>
  <c r="M837" i="17"/>
  <c r="M838" i="17"/>
  <c r="M839" i="17"/>
  <c r="M840" i="17"/>
  <c r="M841" i="17"/>
  <c r="M842" i="17"/>
  <c r="M843" i="17"/>
  <c r="M844" i="17"/>
  <c r="M845" i="17"/>
  <c r="M846" i="17"/>
  <c r="M847" i="17"/>
  <c r="M848" i="17"/>
  <c r="M849" i="17"/>
  <c r="M850" i="17"/>
  <c r="M851" i="17"/>
  <c r="M852" i="17"/>
  <c r="M853" i="17"/>
  <c r="M854" i="17"/>
  <c r="M855" i="17"/>
  <c r="M856" i="17"/>
  <c r="M857" i="17"/>
  <c r="M858" i="17"/>
  <c r="M859" i="17"/>
  <c r="M860" i="17"/>
  <c r="M861" i="17"/>
  <c r="M862" i="17"/>
  <c r="M863" i="17"/>
  <c r="M864" i="17"/>
  <c r="M865" i="17"/>
  <c r="M866" i="17"/>
  <c r="M867" i="17"/>
  <c r="M868" i="17"/>
  <c r="M869" i="17"/>
  <c r="M870" i="17"/>
  <c r="M871" i="17"/>
  <c r="M872" i="17"/>
  <c r="M873" i="17"/>
  <c r="M874" i="17"/>
  <c r="M875" i="17"/>
  <c r="M876" i="17"/>
  <c r="M877" i="17"/>
  <c r="M878" i="17"/>
  <c r="M879" i="17"/>
  <c r="M880" i="17"/>
  <c r="M881" i="17"/>
  <c r="M882" i="17"/>
  <c r="M883" i="17"/>
  <c r="M884" i="17"/>
  <c r="M885" i="17"/>
  <c r="M886" i="17"/>
  <c r="M887" i="17"/>
  <c r="M888" i="17"/>
  <c r="M889" i="17"/>
  <c r="M890" i="17"/>
  <c r="M891" i="17"/>
  <c r="M892" i="17"/>
  <c r="M893" i="17"/>
  <c r="M894" i="17"/>
  <c r="M895" i="17"/>
  <c r="M896" i="17"/>
  <c r="M897" i="17"/>
  <c r="M898" i="17"/>
  <c r="M899" i="17"/>
  <c r="M900" i="17"/>
  <c r="M901" i="17"/>
  <c r="M902" i="17"/>
  <c r="M903" i="17"/>
  <c r="M904" i="17"/>
  <c r="M905" i="17"/>
  <c r="M906" i="17"/>
  <c r="M907" i="17"/>
  <c r="M908" i="17"/>
  <c r="M909" i="17"/>
  <c r="M910" i="17"/>
  <c r="M911" i="17"/>
  <c r="M912" i="17"/>
  <c r="M913" i="17"/>
  <c r="M914" i="17"/>
  <c r="M915" i="17"/>
  <c r="M916" i="17"/>
  <c r="M917" i="17"/>
  <c r="M918" i="17"/>
  <c r="M919" i="17"/>
  <c r="M920" i="17"/>
  <c r="M921" i="17"/>
  <c r="M922" i="17"/>
  <c r="M923" i="17"/>
  <c r="M924" i="17"/>
  <c r="M925" i="17"/>
  <c r="M926" i="17"/>
  <c r="M927" i="17"/>
  <c r="M928" i="17"/>
  <c r="M929" i="17"/>
  <c r="M930" i="17"/>
  <c r="M931" i="17"/>
  <c r="M932" i="17"/>
  <c r="M933" i="17"/>
  <c r="M934" i="17"/>
  <c r="M935" i="17"/>
  <c r="M936" i="17"/>
  <c r="M937" i="17"/>
  <c r="M938" i="17"/>
  <c r="M939" i="17"/>
  <c r="M940" i="17"/>
  <c r="M941" i="17"/>
  <c r="M942" i="17"/>
  <c r="M943" i="17"/>
  <c r="M944" i="17"/>
  <c r="M945" i="17"/>
  <c r="M946" i="17"/>
  <c r="M947" i="17"/>
  <c r="M948" i="17"/>
  <c r="M949" i="17"/>
  <c r="M950" i="17"/>
  <c r="M951" i="17"/>
  <c r="M952" i="17"/>
  <c r="M953" i="17"/>
  <c r="M954" i="17"/>
  <c r="M955" i="17"/>
  <c r="M956" i="17"/>
  <c r="M957" i="17"/>
  <c r="M958" i="17"/>
  <c r="M959" i="17"/>
  <c r="M960" i="17"/>
  <c r="M961" i="17"/>
  <c r="M962" i="17"/>
  <c r="M963" i="17"/>
  <c r="M964" i="17"/>
  <c r="M965" i="17"/>
  <c r="M966" i="17"/>
  <c r="M967" i="17"/>
  <c r="M968" i="17"/>
  <c r="M969" i="17"/>
  <c r="M970" i="17"/>
  <c r="M971" i="17"/>
  <c r="M972" i="17"/>
  <c r="M973" i="17"/>
  <c r="M974" i="17"/>
  <c r="M975" i="17"/>
  <c r="M976" i="17"/>
  <c r="M977" i="17"/>
  <c r="M978" i="17"/>
  <c r="M979" i="17"/>
  <c r="M980" i="17"/>
  <c r="M981" i="17"/>
  <c r="M982" i="17"/>
  <c r="M983" i="17"/>
  <c r="M984" i="17"/>
  <c r="M985" i="17"/>
  <c r="M986" i="17"/>
  <c r="M987" i="17"/>
  <c r="M988" i="17"/>
  <c r="M989" i="17"/>
  <c r="M990" i="17"/>
  <c r="M991" i="17"/>
  <c r="M992" i="17"/>
  <c r="M993" i="17"/>
  <c r="M994" i="17"/>
  <c r="M995" i="17"/>
  <c r="M996" i="17"/>
  <c r="M997" i="17"/>
  <c r="M998" i="17"/>
  <c r="M999" i="17"/>
  <c r="M1000" i="17"/>
  <c r="M1001" i="17"/>
  <c r="M1002" i="17"/>
  <c r="M1003" i="17"/>
  <c r="M1004" i="17"/>
  <c r="M1005" i="17"/>
  <c r="M1006" i="17"/>
  <c r="M1007" i="17"/>
  <c r="M1008" i="17"/>
  <c r="M1009" i="17"/>
  <c r="M1010" i="17"/>
  <c r="M1011" i="17"/>
  <c r="M1012" i="17"/>
  <c r="M1013" i="17"/>
  <c r="M1014" i="17"/>
  <c r="M1015" i="17"/>
  <c r="M16" i="17"/>
  <c r="H15" i="17"/>
  <c r="I15" i="17"/>
  <c r="J15" i="17"/>
  <c r="K15" i="17"/>
  <c r="L15" i="17"/>
  <c r="N15" i="17"/>
  <c r="G15" i="17"/>
  <c r="Q54" i="9"/>
  <c r="Q53" i="9"/>
  <c r="Q52" i="9"/>
  <c r="Q51" i="9"/>
  <c r="Q50" i="9"/>
  <c r="Q49" i="9"/>
  <c r="Q48" i="9"/>
  <c r="Q44" i="9"/>
  <c r="Q43" i="9"/>
  <c r="Q42" i="9"/>
  <c r="Q41" i="9"/>
  <c r="Q40" i="9"/>
  <c r="Q39" i="9"/>
  <c r="Q38" i="9"/>
  <c r="Q37" i="9"/>
  <c r="Q36" i="9"/>
  <c r="Q30" i="9"/>
  <c r="Q29" i="9"/>
  <c r="Q28" i="9"/>
  <c r="Q22" i="9"/>
  <c r="Q10" i="9"/>
  <c r="Q8" i="9"/>
  <c r="K14" i="23" l="1"/>
  <c r="C80" i="8"/>
  <c r="Q5" i="9"/>
  <c r="E57" i="9" s="1"/>
  <c r="C128" i="8"/>
  <c r="C62" i="8"/>
  <c r="C74" i="8"/>
  <c r="C76" i="8"/>
  <c r="C72" i="8"/>
  <c r="C68" i="8"/>
  <c r="C70" i="8"/>
  <c r="C78" i="8"/>
  <c r="M15" i="17"/>
  <c r="C28" i="8" s="1"/>
  <c r="O27" i="23"/>
  <c r="O9" i="23" s="1"/>
  <c r="M23" i="23"/>
  <c r="L23" i="23"/>
  <c r="K23" i="23"/>
  <c r="J23" i="23"/>
  <c r="I23" i="23"/>
  <c r="H23" i="23"/>
  <c r="G23" i="23"/>
  <c r="F23" i="23"/>
  <c r="E23" i="23"/>
  <c r="D23" i="23"/>
  <c r="D1" i="23"/>
  <c r="H11" i="22" l="1"/>
  <c r="F11" i="22"/>
  <c r="D11" i="22"/>
  <c r="A3" i="22" l="1"/>
  <c r="G40" i="19" l="1"/>
  <c r="L20" i="20" l="1"/>
  <c r="K21" i="20"/>
  <c r="K20" i="20"/>
  <c r="J21" i="20"/>
  <c r="J20" i="20"/>
  <c r="J12" i="20" s="1"/>
  <c r="H19"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370" i="20"/>
  <c r="N371" i="20"/>
  <c r="N372" i="20"/>
  <c r="N373" i="20"/>
  <c r="N374" i="20"/>
  <c r="N375" i="20"/>
  <c r="N376" i="20"/>
  <c r="N377" i="20"/>
  <c r="N378" i="20"/>
  <c r="N379" i="20"/>
  <c r="N380" i="20"/>
  <c r="N381" i="20"/>
  <c r="N382" i="20"/>
  <c r="N383" i="20"/>
  <c r="N384" i="20"/>
  <c r="N385" i="20"/>
  <c r="N386" i="20"/>
  <c r="N387" i="20"/>
  <c r="N388" i="20"/>
  <c r="N389" i="20"/>
  <c r="N390" i="20"/>
  <c r="N391" i="20"/>
  <c r="N392" i="20"/>
  <c r="N393" i="20"/>
  <c r="N394" i="20"/>
  <c r="N395" i="20"/>
  <c r="N396" i="20"/>
  <c r="N397" i="20"/>
  <c r="N398" i="20"/>
  <c r="N399" i="20"/>
  <c r="N400" i="20"/>
  <c r="N401" i="20"/>
  <c r="N402" i="20"/>
  <c r="N403" i="20"/>
  <c r="N404" i="20"/>
  <c r="N405" i="20"/>
  <c r="N406" i="20"/>
  <c r="N407" i="20"/>
  <c r="N408" i="20"/>
  <c r="N409" i="20"/>
  <c r="N410" i="20"/>
  <c r="N411" i="20"/>
  <c r="N412" i="20"/>
  <c r="N413" i="20"/>
  <c r="N414" i="20"/>
  <c r="N415" i="20"/>
  <c r="N416" i="20"/>
  <c r="N417" i="20"/>
  <c r="N418" i="20"/>
  <c r="N419" i="20"/>
  <c r="N420" i="20"/>
  <c r="N421" i="20"/>
  <c r="N422" i="20"/>
  <c r="N423" i="20"/>
  <c r="N424" i="20"/>
  <c r="N425" i="20"/>
  <c r="N426" i="20"/>
  <c r="N427" i="20"/>
  <c r="N428" i="20"/>
  <c r="N429" i="20"/>
  <c r="N430" i="20"/>
  <c r="N431" i="20"/>
  <c r="N432" i="20"/>
  <c r="N433" i="20"/>
  <c r="N434" i="20"/>
  <c r="N435" i="20"/>
  <c r="N436" i="20"/>
  <c r="N437" i="20"/>
  <c r="N438" i="20"/>
  <c r="N439" i="20"/>
  <c r="N440" i="20"/>
  <c r="N441" i="20"/>
  <c r="N442" i="20"/>
  <c r="N443" i="20"/>
  <c r="N444" i="20"/>
  <c r="N445" i="20"/>
  <c r="N446" i="20"/>
  <c r="N447" i="20"/>
  <c r="N448" i="20"/>
  <c r="N449" i="20"/>
  <c r="N450" i="20"/>
  <c r="N451" i="20"/>
  <c r="N452" i="20"/>
  <c r="N453" i="20"/>
  <c r="N454" i="20"/>
  <c r="N455" i="20"/>
  <c r="N456" i="20"/>
  <c r="N457" i="20"/>
  <c r="N458" i="20"/>
  <c r="N459" i="20"/>
  <c r="N460" i="20"/>
  <c r="N461" i="20"/>
  <c r="N462" i="20"/>
  <c r="N463" i="20"/>
  <c r="N464" i="20"/>
  <c r="N465" i="20"/>
  <c r="N466" i="20"/>
  <c r="N467" i="20"/>
  <c r="N468" i="20"/>
  <c r="N469" i="20"/>
  <c r="N470" i="20"/>
  <c r="N471" i="20"/>
  <c r="N472" i="20"/>
  <c r="N473" i="20"/>
  <c r="N474" i="20"/>
  <c r="N475" i="20"/>
  <c r="N476" i="20"/>
  <c r="N477" i="20"/>
  <c r="N478" i="20"/>
  <c r="N479" i="20"/>
  <c r="N480" i="20"/>
  <c r="N481" i="20"/>
  <c r="N482" i="20"/>
  <c r="N483" i="20"/>
  <c r="N484" i="20"/>
  <c r="N485" i="20"/>
  <c r="N486" i="20"/>
  <c r="N487" i="20"/>
  <c r="N488" i="20"/>
  <c r="N489" i="20"/>
  <c r="N490" i="20"/>
  <c r="N491" i="20"/>
  <c r="N492" i="20"/>
  <c r="N493" i="20"/>
  <c r="N494" i="20"/>
  <c r="N495" i="20"/>
  <c r="N496" i="20"/>
  <c r="N497" i="20"/>
  <c r="N498" i="20"/>
  <c r="N499" i="20"/>
  <c r="N500" i="20"/>
  <c r="N501" i="20"/>
  <c r="N502" i="20"/>
  <c r="N503" i="20"/>
  <c r="N504" i="20"/>
  <c r="N505" i="20"/>
  <c r="N506" i="20"/>
  <c r="N507" i="20"/>
  <c r="N508" i="20"/>
  <c r="N509" i="20"/>
  <c r="N510" i="20"/>
  <c r="N511" i="20"/>
  <c r="N512" i="20"/>
  <c r="N513" i="20"/>
  <c r="N514" i="20"/>
  <c r="N515" i="20"/>
  <c r="N516" i="20"/>
  <c r="N517" i="20"/>
  <c r="N518" i="20"/>
  <c r="N519" i="20"/>
  <c r="N520" i="20"/>
  <c r="N521" i="20"/>
  <c r="N522" i="20"/>
  <c r="N523" i="20"/>
  <c r="N524" i="20"/>
  <c r="N525" i="20"/>
  <c r="N526" i="20"/>
  <c r="N527" i="20"/>
  <c r="N528" i="20"/>
  <c r="N529" i="20"/>
  <c r="N530" i="20"/>
  <c r="N531" i="20"/>
  <c r="N532" i="20"/>
  <c r="N533" i="20"/>
  <c r="N534" i="20"/>
  <c r="N535" i="20"/>
  <c r="N536" i="20"/>
  <c r="N537" i="20"/>
  <c r="N538" i="20"/>
  <c r="N539" i="20"/>
  <c r="N540" i="20"/>
  <c r="N541" i="20"/>
  <c r="N542" i="20"/>
  <c r="N543" i="20"/>
  <c r="N544" i="20"/>
  <c r="N545" i="20"/>
  <c r="N546" i="20"/>
  <c r="N547" i="20"/>
  <c r="N548" i="20"/>
  <c r="N549" i="20"/>
  <c r="N550" i="20"/>
  <c r="N551" i="20"/>
  <c r="N552" i="20"/>
  <c r="N553" i="20"/>
  <c r="N554" i="20"/>
  <c r="N555" i="20"/>
  <c r="N556" i="20"/>
  <c r="N557" i="20"/>
  <c r="N558" i="20"/>
  <c r="N559" i="20"/>
  <c r="N560" i="20"/>
  <c r="N561" i="20"/>
  <c r="N562" i="20"/>
  <c r="N563" i="20"/>
  <c r="N564" i="20"/>
  <c r="N565" i="20"/>
  <c r="N566" i="20"/>
  <c r="N567" i="20"/>
  <c r="N568" i="20"/>
  <c r="N569" i="20"/>
  <c r="N570" i="20"/>
  <c r="N571" i="20"/>
  <c r="N572" i="20"/>
  <c r="N573" i="20"/>
  <c r="N574" i="20"/>
  <c r="N575" i="20"/>
  <c r="N576" i="20"/>
  <c r="N577" i="20"/>
  <c r="N578" i="20"/>
  <c r="N579" i="20"/>
  <c r="N580" i="20"/>
  <c r="N581" i="20"/>
  <c r="N582" i="20"/>
  <c r="N583" i="20"/>
  <c r="N584" i="20"/>
  <c r="N585" i="20"/>
  <c r="N586" i="20"/>
  <c r="N587" i="20"/>
  <c r="N588" i="20"/>
  <c r="N589" i="20"/>
  <c r="N590" i="20"/>
  <c r="N591" i="20"/>
  <c r="N592" i="20"/>
  <c r="N593" i="20"/>
  <c r="N594" i="20"/>
  <c r="N595" i="20"/>
  <c r="N596" i="20"/>
  <c r="N597" i="20"/>
  <c r="N598" i="20"/>
  <c r="N599" i="20"/>
  <c r="N600" i="20"/>
  <c r="N601" i="20"/>
  <c r="N602" i="20"/>
  <c r="N603" i="20"/>
  <c r="N604" i="20"/>
  <c r="N605" i="20"/>
  <c r="N606" i="20"/>
  <c r="N607" i="20"/>
  <c r="N608" i="20"/>
  <c r="N609" i="20"/>
  <c r="N610" i="20"/>
  <c r="N611" i="20"/>
  <c r="N612" i="20"/>
  <c r="N613" i="20"/>
  <c r="N614" i="20"/>
  <c r="N615" i="20"/>
  <c r="N616" i="20"/>
  <c r="N617" i="20"/>
  <c r="N618" i="20"/>
  <c r="N619" i="20"/>
  <c r="N620" i="20"/>
  <c r="N621" i="20"/>
  <c r="N622" i="20"/>
  <c r="N623" i="20"/>
  <c r="N624" i="20"/>
  <c r="N625" i="20"/>
  <c r="N626" i="20"/>
  <c r="N627" i="20"/>
  <c r="N628" i="20"/>
  <c r="N629" i="20"/>
  <c r="N630" i="20"/>
  <c r="N631" i="20"/>
  <c r="N632" i="20"/>
  <c r="N633" i="20"/>
  <c r="N634" i="20"/>
  <c r="N635" i="20"/>
  <c r="N636" i="20"/>
  <c r="N637" i="20"/>
  <c r="N638" i="20"/>
  <c r="N639" i="20"/>
  <c r="N640" i="20"/>
  <c r="N641" i="20"/>
  <c r="N642" i="20"/>
  <c r="N643" i="20"/>
  <c r="N644" i="20"/>
  <c r="N645" i="20"/>
  <c r="N646" i="20"/>
  <c r="N647" i="20"/>
  <c r="N648" i="20"/>
  <c r="N649" i="20"/>
  <c r="N650" i="20"/>
  <c r="N651" i="20"/>
  <c r="N652" i="20"/>
  <c r="N653" i="20"/>
  <c r="N654" i="20"/>
  <c r="N655" i="20"/>
  <c r="N656" i="20"/>
  <c r="N657" i="20"/>
  <c r="N658" i="20"/>
  <c r="N659" i="20"/>
  <c r="N660" i="20"/>
  <c r="N661" i="20"/>
  <c r="N662" i="20"/>
  <c r="N663" i="20"/>
  <c r="N664" i="20"/>
  <c r="N665" i="20"/>
  <c r="N666" i="20"/>
  <c r="N667" i="20"/>
  <c r="N668" i="20"/>
  <c r="N669" i="20"/>
  <c r="N670" i="20"/>
  <c r="N671" i="20"/>
  <c r="N672" i="20"/>
  <c r="N673" i="20"/>
  <c r="N674" i="20"/>
  <c r="N675" i="20"/>
  <c r="N676" i="20"/>
  <c r="N677" i="20"/>
  <c r="N678" i="20"/>
  <c r="N679" i="20"/>
  <c r="N680" i="20"/>
  <c r="N681" i="20"/>
  <c r="N682" i="20"/>
  <c r="N683" i="20"/>
  <c r="N684" i="20"/>
  <c r="N685" i="20"/>
  <c r="N686" i="20"/>
  <c r="N687" i="20"/>
  <c r="N688" i="20"/>
  <c r="N689" i="20"/>
  <c r="N690" i="20"/>
  <c r="N691" i="20"/>
  <c r="N692" i="20"/>
  <c r="N693" i="20"/>
  <c r="N694" i="20"/>
  <c r="N695" i="20"/>
  <c r="N696" i="20"/>
  <c r="N697" i="20"/>
  <c r="N698" i="20"/>
  <c r="N699" i="20"/>
  <c r="N700" i="20"/>
  <c r="N701" i="20"/>
  <c r="N702" i="20"/>
  <c r="N703" i="20"/>
  <c r="N704" i="20"/>
  <c r="N705" i="20"/>
  <c r="N706" i="20"/>
  <c r="N707" i="20"/>
  <c r="N708" i="20"/>
  <c r="N709" i="20"/>
  <c r="N710" i="20"/>
  <c r="N711" i="20"/>
  <c r="N712" i="20"/>
  <c r="N713" i="20"/>
  <c r="N714" i="20"/>
  <c r="N715" i="20"/>
  <c r="N716" i="20"/>
  <c r="N717" i="20"/>
  <c r="N718" i="20"/>
  <c r="N719" i="20"/>
  <c r="N720" i="20"/>
  <c r="N721" i="20"/>
  <c r="N722" i="20"/>
  <c r="N723" i="20"/>
  <c r="N724" i="20"/>
  <c r="N725" i="20"/>
  <c r="N726" i="20"/>
  <c r="N727" i="20"/>
  <c r="N728" i="20"/>
  <c r="N729" i="20"/>
  <c r="N730" i="20"/>
  <c r="N731" i="20"/>
  <c r="N732" i="20"/>
  <c r="N733" i="20"/>
  <c r="N734" i="20"/>
  <c r="N735" i="20"/>
  <c r="N736" i="20"/>
  <c r="N737" i="20"/>
  <c r="N738" i="20"/>
  <c r="N739" i="20"/>
  <c r="N740" i="20"/>
  <c r="N741" i="20"/>
  <c r="N742" i="20"/>
  <c r="N743" i="20"/>
  <c r="N744" i="20"/>
  <c r="N745" i="20"/>
  <c r="N746" i="20"/>
  <c r="N747" i="20"/>
  <c r="N748" i="20"/>
  <c r="N749" i="20"/>
  <c r="N750" i="20"/>
  <c r="N751" i="20"/>
  <c r="N752" i="20"/>
  <c r="N753" i="20"/>
  <c r="N754" i="20"/>
  <c r="N755" i="20"/>
  <c r="N756" i="20"/>
  <c r="N757" i="20"/>
  <c r="N758" i="20"/>
  <c r="N759" i="20"/>
  <c r="N760" i="20"/>
  <c r="N761" i="20"/>
  <c r="N762" i="20"/>
  <c r="N763" i="20"/>
  <c r="N764" i="20"/>
  <c r="N765" i="20"/>
  <c r="N766" i="20"/>
  <c r="N767" i="20"/>
  <c r="N768" i="20"/>
  <c r="N769" i="20"/>
  <c r="N770" i="20"/>
  <c r="N771" i="20"/>
  <c r="N772" i="20"/>
  <c r="N773" i="20"/>
  <c r="N774" i="20"/>
  <c r="N775" i="20"/>
  <c r="N776" i="20"/>
  <c r="N777" i="20"/>
  <c r="N778" i="20"/>
  <c r="N779" i="20"/>
  <c r="N780" i="20"/>
  <c r="N781" i="20"/>
  <c r="N782" i="20"/>
  <c r="N783" i="20"/>
  <c r="N784" i="20"/>
  <c r="N785" i="20"/>
  <c r="N786" i="20"/>
  <c r="N787" i="20"/>
  <c r="N788" i="20"/>
  <c r="N789" i="20"/>
  <c r="N790" i="20"/>
  <c r="N791" i="20"/>
  <c r="N792" i="20"/>
  <c r="N793" i="20"/>
  <c r="N794" i="20"/>
  <c r="N795" i="20"/>
  <c r="N796" i="20"/>
  <c r="N797" i="20"/>
  <c r="N798" i="20"/>
  <c r="N799" i="20"/>
  <c r="N800" i="20"/>
  <c r="N801" i="20"/>
  <c r="N802" i="20"/>
  <c r="N803" i="20"/>
  <c r="N804" i="20"/>
  <c r="N805" i="20"/>
  <c r="N806" i="20"/>
  <c r="N807" i="20"/>
  <c r="N808" i="20"/>
  <c r="N809" i="20"/>
  <c r="N810" i="20"/>
  <c r="N811" i="20"/>
  <c r="N812" i="20"/>
  <c r="N813" i="20"/>
  <c r="N814" i="20"/>
  <c r="N815" i="20"/>
  <c r="N816" i="20"/>
  <c r="N817" i="20"/>
  <c r="N818" i="20"/>
  <c r="N819" i="20"/>
  <c r="N820" i="20"/>
  <c r="N821" i="20"/>
  <c r="N822" i="20"/>
  <c r="N823" i="20"/>
  <c r="N824" i="20"/>
  <c r="N825" i="20"/>
  <c r="N826" i="20"/>
  <c r="N827" i="20"/>
  <c r="N828" i="20"/>
  <c r="N829" i="20"/>
  <c r="N830" i="20"/>
  <c r="N831" i="20"/>
  <c r="N832" i="20"/>
  <c r="N833" i="20"/>
  <c r="N834" i="20"/>
  <c r="N835" i="20"/>
  <c r="N836" i="20"/>
  <c r="N837" i="20"/>
  <c r="N838" i="20"/>
  <c r="N839" i="20"/>
  <c r="N840" i="20"/>
  <c r="N841" i="20"/>
  <c r="N842" i="20"/>
  <c r="N843" i="20"/>
  <c r="N844" i="20"/>
  <c r="N845" i="20"/>
  <c r="N846" i="20"/>
  <c r="N847" i="20"/>
  <c r="N848" i="20"/>
  <c r="N849" i="20"/>
  <c r="N850" i="20"/>
  <c r="N851" i="20"/>
  <c r="N852" i="20"/>
  <c r="N853" i="20"/>
  <c r="N854" i="20"/>
  <c r="N855" i="20"/>
  <c r="N856" i="20"/>
  <c r="N857" i="20"/>
  <c r="N858" i="20"/>
  <c r="N859" i="20"/>
  <c r="N860" i="20"/>
  <c r="N861" i="20"/>
  <c r="N862" i="20"/>
  <c r="N863" i="20"/>
  <c r="N864" i="20"/>
  <c r="N865" i="20"/>
  <c r="N866" i="20"/>
  <c r="N867" i="20"/>
  <c r="N868" i="20"/>
  <c r="N869" i="20"/>
  <c r="N870" i="20"/>
  <c r="N871" i="20"/>
  <c r="N872" i="20"/>
  <c r="N873" i="20"/>
  <c r="N874" i="20"/>
  <c r="N875" i="20"/>
  <c r="N876" i="20"/>
  <c r="N877" i="20"/>
  <c r="N878" i="20"/>
  <c r="N879" i="20"/>
  <c r="N880" i="20"/>
  <c r="N881" i="20"/>
  <c r="N882" i="20"/>
  <c r="N883" i="20"/>
  <c r="N884" i="20"/>
  <c r="N885" i="20"/>
  <c r="N886" i="20"/>
  <c r="N887" i="20"/>
  <c r="N888" i="20"/>
  <c r="N889" i="20"/>
  <c r="N890" i="20"/>
  <c r="N891" i="20"/>
  <c r="N892" i="20"/>
  <c r="N893" i="20"/>
  <c r="N894" i="20"/>
  <c r="N895" i="20"/>
  <c r="N896" i="20"/>
  <c r="N897" i="20"/>
  <c r="N898" i="20"/>
  <c r="N899" i="20"/>
  <c r="N900" i="20"/>
  <c r="N901" i="20"/>
  <c r="N902" i="20"/>
  <c r="N903" i="20"/>
  <c r="N904" i="20"/>
  <c r="N905" i="20"/>
  <c r="N906" i="20"/>
  <c r="N907" i="20"/>
  <c r="N908" i="20"/>
  <c r="N909" i="20"/>
  <c r="N910" i="20"/>
  <c r="N911" i="20"/>
  <c r="N912" i="20"/>
  <c r="N913" i="20"/>
  <c r="N914" i="20"/>
  <c r="N915" i="20"/>
  <c r="N916" i="20"/>
  <c r="N917" i="20"/>
  <c r="N918" i="20"/>
  <c r="N919" i="20"/>
  <c r="N920" i="20"/>
  <c r="N921" i="20"/>
  <c r="N922" i="20"/>
  <c r="N923" i="20"/>
  <c r="N924" i="20"/>
  <c r="N925" i="20"/>
  <c r="N926" i="20"/>
  <c r="N927" i="20"/>
  <c r="N928" i="20"/>
  <c r="N929" i="20"/>
  <c r="N930" i="20"/>
  <c r="N931" i="20"/>
  <c r="N932" i="20"/>
  <c r="N933" i="20"/>
  <c r="N934" i="20"/>
  <c r="N935" i="20"/>
  <c r="N936" i="20"/>
  <c r="N937" i="20"/>
  <c r="N938" i="20"/>
  <c r="N939" i="20"/>
  <c r="N940" i="20"/>
  <c r="N941" i="20"/>
  <c r="N942" i="20"/>
  <c r="N943" i="20"/>
  <c r="N944" i="20"/>
  <c r="N945" i="20"/>
  <c r="N946" i="20"/>
  <c r="N947" i="20"/>
  <c r="N948" i="20"/>
  <c r="N949" i="20"/>
  <c r="N950" i="20"/>
  <c r="N951" i="20"/>
  <c r="N952" i="20"/>
  <c r="N953" i="20"/>
  <c r="N954" i="20"/>
  <c r="N955" i="20"/>
  <c r="N956" i="20"/>
  <c r="N957" i="20"/>
  <c r="N958" i="20"/>
  <c r="N959" i="20"/>
  <c r="N960" i="20"/>
  <c r="N961" i="20"/>
  <c r="N962" i="20"/>
  <c r="N963" i="20"/>
  <c r="N964" i="20"/>
  <c r="N965" i="20"/>
  <c r="N966" i="20"/>
  <c r="N967" i="20"/>
  <c r="N968" i="20"/>
  <c r="N969" i="20"/>
  <c r="N970" i="20"/>
  <c r="N971" i="20"/>
  <c r="N972" i="20"/>
  <c r="N973" i="20"/>
  <c r="N974" i="20"/>
  <c r="N975" i="20"/>
  <c r="N976" i="20"/>
  <c r="N977" i="20"/>
  <c r="N978" i="20"/>
  <c r="N979" i="20"/>
  <c r="N980" i="20"/>
  <c r="N981" i="20"/>
  <c r="N982" i="20"/>
  <c r="N983" i="20"/>
  <c r="N984" i="20"/>
  <c r="N985" i="20"/>
  <c r="N986" i="20"/>
  <c r="N987" i="20"/>
  <c r="N988" i="20"/>
  <c r="N989" i="20"/>
  <c r="N990" i="20"/>
  <c r="N991" i="20"/>
  <c r="N992" i="20"/>
  <c r="N993" i="20"/>
  <c r="N994" i="20"/>
  <c r="N995" i="20"/>
  <c r="N996" i="20"/>
  <c r="N997" i="20"/>
  <c r="N998" i="20"/>
  <c r="N999" i="20"/>
  <c r="N1000" i="20"/>
  <c r="N1001" i="20"/>
  <c r="N1002" i="20"/>
  <c r="N1003" i="20"/>
  <c r="N1004" i="20"/>
  <c r="N1005" i="20"/>
  <c r="N1006" i="20"/>
  <c r="N1007" i="20"/>
  <c r="N1008" i="20"/>
  <c r="N1009" i="20"/>
  <c r="N1010" i="20"/>
  <c r="N1011" i="20"/>
  <c r="N1012" i="20"/>
  <c r="N1013" i="20"/>
  <c r="N1014" i="20"/>
  <c r="N1015" i="20"/>
  <c r="N1016" i="20"/>
  <c r="N1017" i="20"/>
  <c r="N1018" i="20"/>
  <c r="N1019" i="20"/>
  <c r="N20" i="20"/>
  <c r="O1019" i="20"/>
  <c r="M1019" i="20"/>
  <c r="L1019" i="20"/>
  <c r="K1019" i="20"/>
  <c r="J1019" i="20"/>
  <c r="O1018" i="20"/>
  <c r="M1018" i="20"/>
  <c r="L1018" i="20"/>
  <c r="K1018" i="20"/>
  <c r="J1018" i="20"/>
  <c r="O1017" i="20"/>
  <c r="M1017" i="20"/>
  <c r="L1017" i="20"/>
  <c r="K1017" i="20"/>
  <c r="J1017" i="20"/>
  <c r="O1016" i="20"/>
  <c r="M1016" i="20"/>
  <c r="L1016" i="20"/>
  <c r="K1016" i="20"/>
  <c r="J1016" i="20"/>
  <c r="O1015" i="20"/>
  <c r="M1015" i="20"/>
  <c r="L1015" i="20"/>
  <c r="K1015" i="20"/>
  <c r="J1015" i="20"/>
  <c r="O1014" i="20"/>
  <c r="M1014" i="20"/>
  <c r="L1014" i="20"/>
  <c r="K1014" i="20"/>
  <c r="J1014" i="20"/>
  <c r="O1013" i="20"/>
  <c r="M1013" i="20"/>
  <c r="L1013" i="20"/>
  <c r="K1013" i="20"/>
  <c r="J1013" i="20"/>
  <c r="O1012" i="20"/>
  <c r="M1012" i="20"/>
  <c r="L1012" i="20"/>
  <c r="K1012" i="20"/>
  <c r="J1012" i="20"/>
  <c r="O1011" i="20"/>
  <c r="M1011" i="20"/>
  <c r="L1011" i="20"/>
  <c r="K1011" i="20"/>
  <c r="J1011" i="20"/>
  <c r="O1010" i="20"/>
  <c r="M1010" i="20"/>
  <c r="L1010" i="20"/>
  <c r="K1010" i="20"/>
  <c r="J1010" i="20"/>
  <c r="O1009" i="20"/>
  <c r="M1009" i="20"/>
  <c r="L1009" i="20"/>
  <c r="K1009" i="20"/>
  <c r="J1009" i="20"/>
  <c r="O1008" i="20"/>
  <c r="M1008" i="20"/>
  <c r="L1008" i="20"/>
  <c r="K1008" i="20"/>
  <c r="J1008" i="20"/>
  <c r="O1007" i="20"/>
  <c r="M1007" i="20"/>
  <c r="L1007" i="20"/>
  <c r="K1007" i="20"/>
  <c r="J1007" i="20"/>
  <c r="O1006" i="20"/>
  <c r="M1006" i="20"/>
  <c r="L1006" i="20"/>
  <c r="K1006" i="20"/>
  <c r="J1006" i="20"/>
  <c r="O1005" i="20"/>
  <c r="M1005" i="20"/>
  <c r="L1005" i="20"/>
  <c r="K1005" i="20"/>
  <c r="J1005" i="20"/>
  <c r="O1004" i="20"/>
  <c r="M1004" i="20"/>
  <c r="L1004" i="20"/>
  <c r="K1004" i="20"/>
  <c r="J1004" i="20"/>
  <c r="O1003" i="20"/>
  <c r="M1003" i="20"/>
  <c r="L1003" i="20"/>
  <c r="K1003" i="20"/>
  <c r="J1003" i="20"/>
  <c r="O1002" i="20"/>
  <c r="M1002" i="20"/>
  <c r="L1002" i="20"/>
  <c r="K1002" i="20"/>
  <c r="J1002" i="20"/>
  <c r="O1001" i="20"/>
  <c r="M1001" i="20"/>
  <c r="L1001" i="20"/>
  <c r="K1001" i="20"/>
  <c r="J1001" i="20"/>
  <c r="O1000" i="20"/>
  <c r="M1000" i="20"/>
  <c r="L1000" i="20"/>
  <c r="K1000" i="20"/>
  <c r="J1000" i="20"/>
  <c r="O999" i="20"/>
  <c r="M999" i="20"/>
  <c r="L999" i="20"/>
  <c r="K999" i="20"/>
  <c r="J999" i="20"/>
  <c r="O998" i="20"/>
  <c r="M998" i="20"/>
  <c r="L998" i="20"/>
  <c r="K998" i="20"/>
  <c r="J998" i="20"/>
  <c r="O997" i="20"/>
  <c r="M997" i="20"/>
  <c r="L997" i="20"/>
  <c r="K997" i="20"/>
  <c r="J997" i="20"/>
  <c r="O996" i="20"/>
  <c r="M996" i="20"/>
  <c r="L996" i="20"/>
  <c r="K996" i="20"/>
  <c r="J996" i="20"/>
  <c r="O995" i="20"/>
  <c r="M995" i="20"/>
  <c r="L995" i="20"/>
  <c r="K995" i="20"/>
  <c r="J995" i="20"/>
  <c r="O994" i="20"/>
  <c r="M994" i="20"/>
  <c r="L994" i="20"/>
  <c r="K994" i="20"/>
  <c r="J994" i="20"/>
  <c r="O993" i="20"/>
  <c r="M993" i="20"/>
  <c r="L993" i="20"/>
  <c r="K993" i="20"/>
  <c r="J993" i="20"/>
  <c r="O992" i="20"/>
  <c r="M992" i="20"/>
  <c r="L992" i="20"/>
  <c r="K992" i="20"/>
  <c r="J992" i="20"/>
  <c r="O991" i="20"/>
  <c r="M991" i="20"/>
  <c r="L991" i="20"/>
  <c r="K991" i="20"/>
  <c r="J991" i="20"/>
  <c r="O990" i="20"/>
  <c r="M990" i="20"/>
  <c r="L990" i="20"/>
  <c r="K990" i="20"/>
  <c r="J990" i="20"/>
  <c r="O989" i="20"/>
  <c r="M989" i="20"/>
  <c r="L989" i="20"/>
  <c r="K989" i="20"/>
  <c r="J989" i="20"/>
  <c r="O988" i="20"/>
  <c r="M988" i="20"/>
  <c r="L988" i="20"/>
  <c r="K988" i="20"/>
  <c r="J988" i="20"/>
  <c r="O987" i="20"/>
  <c r="M987" i="20"/>
  <c r="L987" i="20"/>
  <c r="K987" i="20"/>
  <c r="J987" i="20"/>
  <c r="O986" i="20"/>
  <c r="M986" i="20"/>
  <c r="L986" i="20"/>
  <c r="K986" i="20"/>
  <c r="J986" i="20"/>
  <c r="O985" i="20"/>
  <c r="M985" i="20"/>
  <c r="L985" i="20"/>
  <c r="K985" i="20"/>
  <c r="J985" i="20"/>
  <c r="O984" i="20"/>
  <c r="M984" i="20"/>
  <c r="L984" i="20"/>
  <c r="K984" i="20"/>
  <c r="J984" i="20"/>
  <c r="O983" i="20"/>
  <c r="M983" i="20"/>
  <c r="L983" i="20"/>
  <c r="K983" i="20"/>
  <c r="J983" i="20"/>
  <c r="O982" i="20"/>
  <c r="M982" i="20"/>
  <c r="L982" i="20"/>
  <c r="K982" i="20"/>
  <c r="J982" i="20"/>
  <c r="O981" i="20"/>
  <c r="M981" i="20"/>
  <c r="L981" i="20"/>
  <c r="K981" i="20"/>
  <c r="J981" i="20"/>
  <c r="O980" i="20"/>
  <c r="M980" i="20"/>
  <c r="L980" i="20"/>
  <c r="K980" i="20"/>
  <c r="J980" i="20"/>
  <c r="O979" i="20"/>
  <c r="M979" i="20"/>
  <c r="L979" i="20"/>
  <c r="K979" i="20"/>
  <c r="J979" i="20"/>
  <c r="O978" i="20"/>
  <c r="M978" i="20"/>
  <c r="L978" i="20"/>
  <c r="K978" i="20"/>
  <c r="J978" i="20"/>
  <c r="O977" i="20"/>
  <c r="M977" i="20"/>
  <c r="L977" i="20"/>
  <c r="K977" i="20"/>
  <c r="J977" i="20"/>
  <c r="O976" i="20"/>
  <c r="M976" i="20"/>
  <c r="L976" i="20"/>
  <c r="K976" i="20"/>
  <c r="J976" i="20"/>
  <c r="O975" i="20"/>
  <c r="M975" i="20"/>
  <c r="L975" i="20"/>
  <c r="K975" i="20"/>
  <c r="J975" i="20"/>
  <c r="O974" i="20"/>
  <c r="M974" i="20"/>
  <c r="L974" i="20"/>
  <c r="K974" i="20"/>
  <c r="J974" i="20"/>
  <c r="O973" i="20"/>
  <c r="M973" i="20"/>
  <c r="L973" i="20"/>
  <c r="K973" i="20"/>
  <c r="J973" i="20"/>
  <c r="O972" i="20"/>
  <c r="M972" i="20"/>
  <c r="L972" i="20"/>
  <c r="K972" i="20"/>
  <c r="J972" i="20"/>
  <c r="O971" i="20"/>
  <c r="M971" i="20"/>
  <c r="L971" i="20"/>
  <c r="K971" i="20"/>
  <c r="J971" i="20"/>
  <c r="O970" i="20"/>
  <c r="M970" i="20"/>
  <c r="L970" i="20"/>
  <c r="K970" i="20"/>
  <c r="J970" i="20"/>
  <c r="O969" i="20"/>
  <c r="M969" i="20"/>
  <c r="L969" i="20"/>
  <c r="K969" i="20"/>
  <c r="J969" i="20"/>
  <c r="O968" i="20"/>
  <c r="M968" i="20"/>
  <c r="L968" i="20"/>
  <c r="K968" i="20"/>
  <c r="J968" i="20"/>
  <c r="O967" i="20"/>
  <c r="M967" i="20"/>
  <c r="L967" i="20"/>
  <c r="K967" i="20"/>
  <c r="J967" i="20"/>
  <c r="O966" i="20"/>
  <c r="M966" i="20"/>
  <c r="L966" i="20"/>
  <c r="K966" i="20"/>
  <c r="J966" i="20"/>
  <c r="O965" i="20"/>
  <c r="M965" i="20"/>
  <c r="L965" i="20"/>
  <c r="K965" i="20"/>
  <c r="J965" i="20"/>
  <c r="O964" i="20"/>
  <c r="M964" i="20"/>
  <c r="L964" i="20"/>
  <c r="K964" i="20"/>
  <c r="J964" i="20"/>
  <c r="O963" i="20"/>
  <c r="M963" i="20"/>
  <c r="L963" i="20"/>
  <c r="K963" i="20"/>
  <c r="J963" i="20"/>
  <c r="O962" i="20"/>
  <c r="M962" i="20"/>
  <c r="L962" i="20"/>
  <c r="K962" i="20"/>
  <c r="J962" i="20"/>
  <c r="O961" i="20"/>
  <c r="M961" i="20"/>
  <c r="L961" i="20"/>
  <c r="K961" i="20"/>
  <c r="J961" i="20"/>
  <c r="O960" i="20"/>
  <c r="M960" i="20"/>
  <c r="L960" i="20"/>
  <c r="K960" i="20"/>
  <c r="J960" i="20"/>
  <c r="O959" i="20"/>
  <c r="M959" i="20"/>
  <c r="L959" i="20"/>
  <c r="K959" i="20"/>
  <c r="J959" i="20"/>
  <c r="O958" i="20"/>
  <c r="M958" i="20"/>
  <c r="L958" i="20"/>
  <c r="K958" i="20"/>
  <c r="J958" i="20"/>
  <c r="O957" i="20"/>
  <c r="M957" i="20"/>
  <c r="L957" i="20"/>
  <c r="K957" i="20"/>
  <c r="J957" i="20"/>
  <c r="O956" i="20"/>
  <c r="M956" i="20"/>
  <c r="L956" i="20"/>
  <c r="K956" i="20"/>
  <c r="J956" i="20"/>
  <c r="O955" i="20"/>
  <c r="M955" i="20"/>
  <c r="L955" i="20"/>
  <c r="K955" i="20"/>
  <c r="J955" i="20"/>
  <c r="O954" i="20"/>
  <c r="M954" i="20"/>
  <c r="L954" i="20"/>
  <c r="K954" i="20"/>
  <c r="J954" i="20"/>
  <c r="O953" i="20"/>
  <c r="M953" i="20"/>
  <c r="L953" i="20"/>
  <c r="K953" i="20"/>
  <c r="J953" i="20"/>
  <c r="O952" i="20"/>
  <c r="M952" i="20"/>
  <c r="L952" i="20"/>
  <c r="K952" i="20"/>
  <c r="J952" i="20"/>
  <c r="O951" i="20"/>
  <c r="M951" i="20"/>
  <c r="L951" i="20"/>
  <c r="K951" i="20"/>
  <c r="J951" i="20"/>
  <c r="O950" i="20"/>
  <c r="M950" i="20"/>
  <c r="L950" i="20"/>
  <c r="K950" i="20"/>
  <c r="J950" i="20"/>
  <c r="O949" i="20"/>
  <c r="M949" i="20"/>
  <c r="L949" i="20"/>
  <c r="K949" i="20"/>
  <c r="J949" i="20"/>
  <c r="O948" i="20"/>
  <c r="M948" i="20"/>
  <c r="L948" i="20"/>
  <c r="K948" i="20"/>
  <c r="J948" i="20"/>
  <c r="O947" i="20"/>
  <c r="M947" i="20"/>
  <c r="L947" i="20"/>
  <c r="K947" i="20"/>
  <c r="J947" i="20"/>
  <c r="O946" i="20"/>
  <c r="M946" i="20"/>
  <c r="L946" i="20"/>
  <c r="K946" i="20"/>
  <c r="J946" i="20"/>
  <c r="O945" i="20"/>
  <c r="M945" i="20"/>
  <c r="L945" i="20"/>
  <c r="K945" i="20"/>
  <c r="J945" i="20"/>
  <c r="O944" i="20"/>
  <c r="M944" i="20"/>
  <c r="L944" i="20"/>
  <c r="K944" i="20"/>
  <c r="J944" i="20"/>
  <c r="O943" i="20"/>
  <c r="M943" i="20"/>
  <c r="L943" i="20"/>
  <c r="K943" i="20"/>
  <c r="J943" i="20"/>
  <c r="O942" i="20"/>
  <c r="M942" i="20"/>
  <c r="L942" i="20"/>
  <c r="K942" i="20"/>
  <c r="J942" i="20"/>
  <c r="O941" i="20"/>
  <c r="M941" i="20"/>
  <c r="L941" i="20"/>
  <c r="K941" i="20"/>
  <c r="J941" i="20"/>
  <c r="O940" i="20"/>
  <c r="M940" i="20"/>
  <c r="L940" i="20"/>
  <c r="K940" i="20"/>
  <c r="J940" i="20"/>
  <c r="O939" i="20"/>
  <c r="M939" i="20"/>
  <c r="L939" i="20"/>
  <c r="K939" i="20"/>
  <c r="J939" i="20"/>
  <c r="O938" i="20"/>
  <c r="M938" i="20"/>
  <c r="L938" i="20"/>
  <c r="K938" i="20"/>
  <c r="J938" i="20"/>
  <c r="O937" i="20"/>
  <c r="M937" i="20"/>
  <c r="L937" i="20"/>
  <c r="K937" i="20"/>
  <c r="J937" i="20"/>
  <c r="O936" i="20"/>
  <c r="M936" i="20"/>
  <c r="L936" i="20"/>
  <c r="K936" i="20"/>
  <c r="J936" i="20"/>
  <c r="O935" i="20"/>
  <c r="M935" i="20"/>
  <c r="L935" i="20"/>
  <c r="K935" i="20"/>
  <c r="J935" i="20"/>
  <c r="O934" i="20"/>
  <c r="M934" i="20"/>
  <c r="L934" i="20"/>
  <c r="K934" i="20"/>
  <c r="J934" i="20"/>
  <c r="O933" i="20"/>
  <c r="M933" i="20"/>
  <c r="L933" i="20"/>
  <c r="K933" i="20"/>
  <c r="J933" i="20"/>
  <c r="O932" i="20"/>
  <c r="M932" i="20"/>
  <c r="L932" i="20"/>
  <c r="K932" i="20"/>
  <c r="J932" i="20"/>
  <c r="O931" i="20"/>
  <c r="M931" i="20"/>
  <c r="L931" i="20"/>
  <c r="K931" i="20"/>
  <c r="J931" i="20"/>
  <c r="O930" i="20"/>
  <c r="M930" i="20"/>
  <c r="L930" i="20"/>
  <c r="K930" i="20"/>
  <c r="J930" i="20"/>
  <c r="O929" i="20"/>
  <c r="M929" i="20"/>
  <c r="L929" i="20"/>
  <c r="K929" i="20"/>
  <c r="J929" i="20"/>
  <c r="O928" i="20"/>
  <c r="M928" i="20"/>
  <c r="L928" i="20"/>
  <c r="K928" i="20"/>
  <c r="J928" i="20"/>
  <c r="O927" i="20"/>
  <c r="M927" i="20"/>
  <c r="L927" i="20"/>
  <c r="K927" i="20"/>
  <c r="J927" i="20"/>
  <c r="O926" i="20"/>
  <c r="M926" i="20"/>
  <c r="L926" i="20"/>
  <c r="K926" i="20"/>
  <c r="J926" i="20"/>
  <c r="O925" i="20"/>
  <c r="M925" i="20"/>
  <c r="L925" i="20"/>
  <c r="K925" i="20"/>
  <c r="J925" i="20"/>
  <c r="O924" i="20"/>
  <c r="M924" i="20"/>
  <c r="L924" i="20"/>
  <c r="K924" i="20"/>
  <c r="J924" i="20"/>
  <c r="O923" i="20"/>
  <c r="M923" i="20"/>
  <c r="L923" i="20"/>
  <c r="K923" i="20"/>
  <c r="J923" i="20"/>
  <c r="O922" i="20"/>
  <c r="M922" i="20"/>
  <c r="L922" i="20"/>
  <c r="K922" i="20"/>
  <c r="J922" i="20"/>
  <c r="O921" i="20"/>
  <c r="M921" i="20"/>
  <c r="L921" i="20"/>
  <c r="K921" i="20"/>
  <c r="J921" i="20"/>
  <c r="O920" i="20"/>
  <c r="M920" i="20"/>
  <c r="L920" i="20"/>
  <c r="K920" i="20"/>
  <c r="J920" i="20"/>
  <c r="O919" i="20"/>
  <c r="M919" i="20"/>
  <c r="L919" i="20"/>
  <c r="K919" i="20"/>
  <c r="J919" i="20"/>
  <c r="O918" i="20"/>
  <c r="M918" i="20"/>
  <c r="L918" i="20"/>
  <c r="K918" i="20"/>
  <c r="J918" i="20"/>
  <c r="O917" i="20"/>
  <c r="M917" i="20"/>
  <c r="L917" i="20"/>
  <c r="K917" i="20"/>
  <c r="J917" i="20"/>
  <c r="O916" i="20"/>
  <c r="M916" i="20"/>
  <c r="L916" i="20"/>
  <c r="K916" i="20"/>
  <c r="J916" i="20"/>
  <c r="O915" i="20"/>
  <c r="M915" i="20"/>
  <c r="L915" i="20"/>
  <c r="K915" i="20"/>
  <c r="J915" i="20"/>
  <c r="O914" i="20"/>
  <c r="M914" i="20"/>
  <c r="L914" i="20"/>
  <c r="K914" i="20"/>
  <c r="J914" i="20"/>
  <c r="O913" i="20"/>
  <c r="M913" i="20"/>
  <c r="L913" i="20"/>
  <c r="K913" i="20"/>
  <c r="J913" i="20"/>
  <c r="O912" i="20"/>
  <c r="M912" i="20"/>
  <c r="L912" i="20"/>
  <c r="K912" i="20"/>
  <c r="J912" i="20"/>
  <c r="O911" i="20"/>
  <c r="M911" i="20"/>
  <c r="L911" i="20"/>
  <c r="K911" i="20"/>
  <c r="J911" i="20"/>
  <c r="O910" i="20"/>
  <c r="M910" i="20"/>
  <c r="L910" i="20"/>
  <c r="K910" i="20"/>
  <c r="J910" i="20"/>
  <c r="O909" i="20"/>
  <c r="M909" i="20"/>
  <c r="L909" i="20"/>
  <c r="K909" i="20"/>
  <c r="J909" i="20"/>
  <c r="O908" i="20"/>
  <c r="M908" i="20"/>
  <c r="L908" i="20"/>
  <c r="K908" i="20"/>
  <c r="J908" i="20"/>
  <c r="O907" i="20"/>
  <c r="M907" i="20"/>
  <c r="L907" i="20"/>
  <c r="K907" i="20"/>
  <c r="J907" i="20"/>
  <c r="O906" i="20"/>
  <c r="M906" i="20"/>
  <c r="L906" i="20"/>
  <c r="K906" i="20"/>
  <c r="J906" i="20"/>
  <c r="O905" i="20"/>
  <c r="M905" i="20"/>
  <c r="L905" i="20"/>
  <c r="K905" i="20"/>
  <c r="J905" i="20"/>
  <c r="O904" i="20"/>
  <c r="M904" i="20"/>
  <c r="L904" i="20"/>
  <c r="K904" i="20"/>
  <c r="J904" i="20"/>
  <c r="O903" i="20"/>
  <c r="M903" i="20"/>
  <c r="L903" i="20"/>
  <c r="K903" i="20"/>
  <c r="J903" i="20"/>
  <c r="O902" i="20"/>
  <c r="M902" i="20"/>
  <c r="L902" i="20"/>
  <c r="K902" i="20"/>
  <c r="J902" i="20"/>
  <c r="O901" i="20"/>
  <c r="M901" i="20"/>
  <c r="L901" i="20"/>
  <c r="K901" i="20"/>
  <c r="J901" i="20"/>
  <c r="O900" i="20"/>
  <c r="M900" i="20"/>
  <c r="L900" i="20"/>
  <c r="K900" i="20"/>
  <c r="J900" i="20"/>
  <c r="O899" i="20"/>
  <c r="M899" i="20"/>
  <c r="L899" i="20"/>
  <c r="K899" i="20"/>
  <c r="J899" i="20"/>
  <c r="O898" i="20"/>
  <c r="M898" i="20"/>
  <c r="L898" i="20"/>
  <c r="K898" i="20"/>
  <c r="J898" i="20"/>
  <c r="O897" i="20"/>
  <c r="M897" i="20"/>
  <c r="L897" i="20"/>
  <c r="K897" i="20"/>
  <c r="J897" i="20"/>
  <c r="O896" i="20"/>
  <c r="M896" i="20"/>
  <c r="L896" i="20"/>
  <c r="K896" i="20"/>
  <c r="J896" i="20"/>
  <c r="O895" i="20"/>
  <c r="M895" i="20"/>
  <c r="L895" i="20"/>
  <c r="K895" i="20"/>
  <c r="J895" i="20"/>
  <c r="O894" i="20"/>
  <c r="M894" i="20"/>
  <c r="L894" i="20"/>
  <c r="K894" i="20"/>
  <c r="J894" i="20"/>
  <c r="O893" i="20"/>
  <c r="M893" i="20"/>
  <c r="L893" i="20"/>
  <c r="K893" i="20"/>
  <c r="J893" i="20"/>
  <c r="O892" i="20"/>
  <c r="M892" i="20"/>
  <c r="L892" i="20"/>
  <c r="K892" i="20"/>
  <c r="J892" i="20"/>
  <c r="O891" i="20"/>
  <c r="M891" i="20"/>
  <c r="L891" i="20"/>
  <c r="K891" i="20"/>
  <c r="J891" i="20"/>
  <c r="O890" i="20"/>
  <c r="M890" i="20"/>
  <c r="L890" i="20"/>
  <c r="K890" i="20"/>
  <c r="J890" i="20"/>
  <c r="O889" i="20"/>
  <c r="M889" i="20"/>
  <c r="L889" i="20"/>
  <c r="K889" i="20"/>
  <c r="J889" i="20"/>
  <c r="O888" i="20"/>
  <c r="M888" i="20"/>
  <c r="L888" i="20"/>
  <c r="K888" i="20"/>
  <c r="J888" i="20"/>
  <c r="O887" i="20"/>
  <c r="M887" i="20"/>
  <c r="L887" i="20"/>
  <c r="K887" i="20"/>
  <c r="J887" i="20"/>
  <c r="O886" i="20"/>
  <c r="M886" i="20"/>
  <c r="L886" i="20"/>
  <c r="K886" i="20"/>
  <c r="J886" i="20"/>
  <c r="O885" i="20"/>
  <c r="M885" i="20"/>
  <c r="L885" i="20"/>
  <c r="K885" i="20"/>
  <c r="J885" i="20"/>
  <c r="O884" i="20"/>
  <c r="M884" i="20"/>
  <c r="L884" i="20"/>
  <c r="K884" i="20"/>
  <c r="J884" i="20"/>
  <c r="O883" i="20"/>
  <c r="M883" i="20"/>
  <c r="L883" i="20"/>
  <c r="K883" i="20"/>
  <c r="J883" i="20"/>
  <c r="O882" i="20"/>
  <c r="M882" i="20"/>
  <c r="L882" i="20"/>
  <c r="K882" i="20"/>
  <c r="J882" i="20"/>
  <c r="O881" i="20"/>
  <c r="M881" i="20"/>
  <c r="L881" i="20"/>
  <c r="K881" i="20"/>
  <c r="J881" i="20"/>
  <c r="O880" i="20"/>
  <c r="M880" i="20"/>
  <c r="L880" i="20"/>
  <c r="K880" i="20"/>
  <c r="J880" i="20"/>
  <c r="O879" i="20"/>
  <c r="M879" i="20"/>
  <c r="L879" i="20"/>
  <c r="K879" i="20"/>
  <c r="J879" i="20"/>
  <c r="O878" i="20"/>
  <c r="M878" i="20"/>
  <c r="L878" i="20"/>
  <c r="K878" i="20"/>
  <c r="J878" i="20"/>
  <c r="O877" i="20"/>
  <c r="M877" i="20"/>
  <c r="L877" i="20"/>
  <c r="K877" i="20"/>
  <c r="J877" i="20"/>
  <c r="O876" i="20"/>
  <c r="M876" i="20"/>
  <c r="L876" i="20"/>
  <c r="K876" i="20"/>
  <c r="J876" i="20"/>
  <c r="O875" i="20"/>
  <c r="M875" i="20"/>
  <c r="L875" i="20"/>
  <c r="K875" i="20"/>
  <c r="J875" i="20"/>
  <c r="O874" i="20"/>
  <c r="M874" i="20"/>
  <c r="L874" i="20"/>
  <c r="K874" i="20"/>
  <c r="J874" i="20"/>
  <c r="O873" i="20"/>
  <c r="M873" i="20"/>
  <c r="L873" i="20"/>
  <c r="K873" i="20"/>
  <c r="J873" i="20"/>
  <c r="O872" i="20"/>
  <c r="M872" i="20"/>
  <c r="L872" i="20"/>
  <c r="K872" i="20"/>
  <c r="J872" i="20"/>
  <c r="O871" i="20"/>
  <c r="M871" i="20"/>
  <c r="L871" i="20"/>
  <c r="K871" i="20"/>
  <c r="J871" i="20"/>
  <c r="O870" i="20"/>
  <c r="M870" i="20"/>
  <c r="L870" i="20"/>
  <c r="K870" i="20"/>
  <c r="J870" i="20"/>
  <c r="O869" i="20"/>
  <c r="M869" i="20"/>
  <c r="L869" i="20"/>
  <c r="K869" i="20"/>
  <c r="J869" i="20"/>
  <c r="O868" i="20"/>
  <c r="M868" i="20"/>
  <c r="L868" i="20"/>
  <c r="K868" i="20"/>
  <c r="J868" i="20"/>
  <c r="O867" i="20"/>
  <c r="M867" i="20"/>
  <c r="L867" i="20"/>
  <c r="K867" i="20"/>
  <c r="J867" i="20"/>
  <c r="O866" i="20"/>
  <c r="M866" i="20"/>
  <c r="L866" i="20"/>
  <c r="K866" i="20"/>
  <c r="J866" i="20"/>
  <c r="O865" i="20"/>
  <c r="M865" i="20"/>
  <c r="L865" i="20"/>
  <c r="K865" i="20"/>
  <c r="J865" i="20"/>
  <c r="O864" i="20"/>
  <c r="M864" i="20"/>
  <c r="L864" i="20"/>
  <c r="K864" i="20"/>
  <c r="J864" i="20"/>
  <c r="O863" i="20"/>
  <c r="M863" i="20"/>
  <c r="L863" i="20"/>
  <c r="K863" i="20"/>
  <c r="J863" i="20"/>
  <c r="O862" i="20"/>
  <c r="M862" i="20"/>
  <c r="L862" i="20"/>
  <c r="K862" i="20"/>
  <c r="J862" i="20"/>
  <c r="O861" i="20"/>
  <c r="M861" i="20"/>
  <c r="L861" i="20"/>
  <c r="K861" i="20"/>
  <c r="J861" i="20"/>
  <c r="O860" i="20"/>
  <c r="M860" i="20"/>
  <c r="L860" i="20"/>
  <c r="K860" i="20"/>
  <c r="J860" i="20"/>
  <c r="O859" i="20"/>
  <c r="M859" i="20"/>
  <c r="L859" i="20"/>
  <c r="K859" i="20"/>
  <c r="J859" i="20"/>
  <c r="O858" i="20"/>
  <c r="M858" i="20"/>
  <c r="L858" i="20"/>
  <c r="K858" i="20"/>
  <c r="J858" i="20"/>
  <c r="O857" i="20"/>
  <c r="M857" i="20"/>
  <c r="L857" i="20"/>
  <c r="K857" i="20"/>
  <c r="J857" i="20"/>
  <c r="O856" i="20"/>
  <c r="M856" i="20"/>
  <c r="L856" i="20"/>
  <c r="K856" i="20"/>
  <c r="J856" i="20"/>
  <c r="O855" i="20"/>
  <c r="M855" i="20"/>
  <c r="L855" i="20"/>
  <c r="K855" i="20"/>
  <c r="J855" i="20"/>
  <c r="O854" i="20"/>
  <c r="M854" i="20"/>
  <c r="L854" i="20"/>
  <c r="K854" i="20"/>
  <c r="J854" i="20"/>
  <c r="O853" i="20"/>
  <c r="M853" i="20"/>
  <c r="L853" i="20"/>
  <c r="K853" i="20"/>
  <c r="J853" i="20"/>
  <c r="O852" i="20"/>
  <c r="M852" i="20"/>
  <c r="L852" i="20"/>
  <c r="K852" i="20"/>
  <c r="J852" i="20"/>
  <c r="O851" i="20"/>
  <c r="M851" i="20"/>
  <c r="L851" i="20"/>
  <c r="K851" i="20"/>
  <c r="J851" i="20"/>
  <c r="O850" i="20"/>
  <c r="M850" i="20"/>
  <c r="L850" i="20"/>
  <c r="K850" i="20"/>
  <c r="J850" i="20"/>
  <c r="O849" i="20"/>
  <c r="M849" i="20"/>
  <c r="L849" i="20"/>
  <c r="K849" i="20"/>
  <c r="J849" i="20"/>
  <c r="O848" i="20"/>
  <c r="M848" i="20"/>
  <c r="L848" i="20"/>
  <c r="K848" i="20"/>
  <c r="J848" i="20"/>
  <c r="O847" i="20"/>
  <c r="M847" i="20"/>
  <c r="L847" i="20"/>
  <c r="K847" i="20"/>
  <c r="J847" i="20"/>
  <c r="O846" i="20"/>
  <c r="M846" i="20"/>
  <c r="L846" i="20"/>
  <c r="K846" i="20"/>
  <c r="J846" i="20"/>
  <c r="O845" i="20"/>
  <c r="M845" i="20"/>
  <c r="L845" i="20"/>
  <c r="K845" i="20"/>
  <c r="J845" i="20"/>
  <c r="O844" i="20"/>
  <c r="M844" i="20"/>
  <c r="L844" i="20"/>
  <c r="K844" i="20"/>
  <c r="J844" i="20"/>
  <c r="O843" i="20"/>
  <c r="M843" i="20"/>
  <c r="L843" i="20"/>
  <c r="K843" i="20"/>
  <c r="J843" i="20"/>
  <c r="O842" i="20"/>
  <c r="M842" i="20"/>
  <c r="L842" i="20"/>
  <c r="K842" i="20"/>
  <c r="J842" i="20"/>
  <c r="O841" i="20"/>
  <c r="M841" i="20"/>
  <c r="L841" i="20"/>
  <c r="K841" i="20"/>
  <c r="J841" i="20"/>
  <c r="O840" i="20"/>
  <c r="M840" i="20"/>
  <c r="L840" i="20"/>
  <c r="K840" i="20"/>
  <c r="J840" i="20"/>
  <c r="O839" i="20"/>
  <c r="M839" i="20"/>
  <c r="L839" i="20"/>
  <c r="K839" i="20"/>
  <c r="J839" i="20"/>
  <c r="O838" i="20"/>
  <c r="M838" i="20"/>
  <c r="L838" i="20"/>
  <c r="K838" i="20"/>
  <c r="J838" i="20"/>
  <c r="O837" i="20"/>
  <c r="M837" i="20"/>
  <c r="L837" i="20"/>
  <c r="K837" i="20"/>
  <c r="J837" i="20"/>
  <c r="O836" i="20"/>
  <c r="M836" i="20"/>
  <c r="L836" i="20"/>
  <c r="K836" i="20"/>
  <c r="J836" i="20"/>
  <c r="O835" i="20"/>
  <c r="M835" i="20"/>
  <c r="L835" i="20"/>
  <c r="K835" i="20"/>
  <c r="J835" i="20"/>
  <c r="O834" i="20"/>
  <c r="M834" i="20"/>
  <c r="L834" i="20"/>
  <c r="K834" i="20"/>
  <c r="J834" i="20"/>
  <c r="O833" i="20"/>
  <c r="M833" i="20"/>
  <c r="L833" i="20"/>
  <c r="K833" i="20"/>
  <c r="J833" i="20"/>
  <c r="O832" i="20"/>
  <c r="M832" i="20"/>
  <c r="L832" i="20"/>
  <c r="K832" i="20"/>
  <c r="J832" i="20"/>
  <c r="O831" i="20"/>
  <c r="M831" i="20"/>
  <c r="L831" i="20"/>
  <c r="K831" i="20"/>
  <c r="J831" i="20"/>
  <c r="O830" i="20"/>
  <c r="M830" i="20"/>
  <c r="L830" i="20"/>
  <c r="K830" i="20"/>
  <c r="J830" i="20"/>
  <c r="O829" i="20"/>
  <c r="M829" i="20"/>
  <c r="L829" i="20"/>
  <c r="K829" i="20"/>
  <c r="J829" i="20"/>
  <c r="O828" i="20"/>
  <c r="M828" i="20"/>
  <c r="L828" i="20"/>
  <c r="K828" i="20"/>
  <c r="J828" i="20"/>
  <c r="O827" i="20"/>
  <c r="M827" i="20"/>
  <c r="L827" i="20"/>
  <c r="K827" i="20"/>
  <c r="J827" i="20"/>
  <c r="O826" i="20"/>
  <c r="M826" i="20"/>
  <c r="L826" i="20"/>
  <c r="K826" i="20"/>
  <c r="J826" i="20"/>
  <c r="O825" i="20"/>
  <c r="M825" i="20"/>
  <c r="L825" i="20"/>
  <c r="K825" i="20"/>
  <c r="J825" i="20"/>
  <c r="O824" i="20"/>
  <c r="M824" i="20"/>
  <c r="L824" i="20"/>
  <c r="K824" i="20"/>
  <c r="J824" i="20"/>
  <c r="O823" i="20"/>
  <c r="M823" i="20"/>
  <c r="L823" i="20"/>
  <c r="K823" i="20"/>
  <c r="J823" i="20"/>
  <c r="O822" i="20"/>
  <c r="M822" i="20"/>
  <c r="L822" i="20"/>
  <c r="K822" i="20"/>
  <c r="J822" i="20"/>
  <c r="O821" i="20"/>
  <c r="M821" i="20"/>
  <c r="L821" i="20"/>
  <c r="K821" i="20"/>
  <c r="J821" i="20"/>
  <c r="O820" i="20"/>
  <c r="M820" i="20"/>
  <c r="L820" i="20"/>
  <c r="K820" i="20"/>
  <c r="J820" i="20"/>
  <c r="O819" i="20"/>
  <c r="M819" i="20"/>
  <c r="L819" i="20"/>
  <c r="K819" i="20"/>
  <c r="J819" i="20"/>
  <c r="O818" i="20"/>
  <c r="M818" i="20"/>
  <c r="L818" i="20"/>
  <c r="K818" i="20"/>
  <c r="J818" i="20"/>
  <c r="O817" i="20"/>
  <c r="M817" i="20"/>
  <c r="L817" i="20"/>
  <c r="K817" i="20"/>
  <c r="J817" i="20"/>
  <c r="O816" i="20"/>
  <c r="M816" i="20"/>
  <c r="L816" i="20"/>
  <c r="K816" i="20"/>
  <c r="J816" i="20"/>
  <c r="O815" i="20"/>
  <c r="M815" i="20"/>
  <c r="L815" i="20"/>
  <c r="K815" i="20"/>
  <c r="J815" i="20"/>
  <c r="O814" i="20"/>
  <c r="M814" i="20"/>
  <c r="L814" i="20"/>
  <c r="K814" i="20"/>
  <c r="J814" i="20"/>
  <c r="O813" i="20"/>
  <c r="M813" i="20"/>
  <c r="L813" i="20"/>
  <c r="K813" i="20"/>
  <c r="J813" i="20"/>
  <c r="O812" i="20"/>
  <c r="M812" i="20"/>
  <c r="L812" i="20"/>
  <c r="K812" i="20"/>
  <c r="J812" i="20"/>
  <c r="O811" i="20"/>
  <c r="M811" i="20"/>
  <c r="L811" i="20"/>
  <c r="K811" i="20"/>
  <c r="J811" i="20"/>
  <c r="O810" i="20"/>
  <c r="M810" i="20"/>
  <c r="L810" i="20"/>
  <c r="K810" i="20"/>
  <c r="J810" i="20"/>
  <c r="O809" i="20"/>
  <c r="M809" i="20"/>
  <c r="L809" i="20"/>
  <c r="K809" i="20"/>
  <c r="J809" i="20"/>
  <c r="O808" i="20"/>
  <c r="M808" i="20"/>
  <c r="L808" i="20"/>
  <c r="K808" i="20"/>
  <c r="J808" i="20"/>
  <c r="O807" i="20"/>
  <c r="M807" i="20"/>
  <c r="L807" i="20"/>
  <c r="K807" i="20"/>
  <c r="J807" i="20"/>
  <c r="O806" i="20"/>
  <c r="M806" i="20"/>
  <c r="L806" i="20"/>
  <c r="K806" i="20"/>
  <c r="J806" i="20"/>
  <c r="O805" i="20"/>
  <c r="M805" i="20"/>
  <c r="L805" i="20"/>
  <c r="K805" i="20"/>
  <c r="J805" i="20"/>
  <c r="O804" i="20"/>
  <c r="M804" i="20"/>
  <c r="L804" i="20"/>
  <c r="K804" i="20"/>
  <c r="J804" i="20"/>
  <c r="O803" i="20"/>
  <c r="M803" i="20"/>
  <c r="L803" i="20"/>
  <c r="K803" i="20"/>
  <c r="J803" i="20"/>
  <c r="O802" i="20"/>
  <c r="M802" i="20"/>
  <c r="L802" i="20"/>
  <c r="K802" i="20"/>
  <c r="J802" i="20"/>
  <c r="O801" i="20"/>
  <c r="M801" i="20"/>
  <c r="L801" i="20"/>
  <c r="K801" i="20"/>
  <c r="J801" i="20"/>
  <c r="O800" i="20"/>
  <c r="M800" i="20"/>
  <c r="L800" i="20"/>
  <c r="K800" i="20"/>
  <c r="J800" i="20"/>
  <c r="O799" i="20"/>
  <c r="M799" i="20"/>
  <c r="L799" i="20"/>
  <c r="K799" i="20"/>
  <c r="J799" i="20"/>
  <c r="O798" i="20"/>
  <c r="M798" i="20"/>
  <c r="L798" i="20"/>
  <c r="K798" i="20"/>
  <c r="J798" i="20"/>
  <c r="O797" i="20"/>
  <c r="M797" i="20"/>
  <c r="L797" i="20"/>
  <c r="K797" i="20"/>
  <c r="J797" i="20"/>
  <c r="O796" i="20"/>
  <c r="M796" i="20"/>
  <c r="L796" i="20"/>
  <c r="K796" i="20"/>
  <c r="J796" i="20"/>
  <c r="O795" i="20"/>
  <c r="M795" i="20"/>
  <c r="L795" i="20"/>
  <c r="K795" i="20"/>
  <c r="J795" i="20"/>
  <c r="O794" i="20"/>
  <c r="M794" i="20"/>
  <c r="L794" i="20"/>
  <c r="K794" i="20"/>
  <c r="J794" i="20"/>
  <c r="O793" i="20"/>
  <c r="M793" i="20"/>
  <c r="L793" i="20"/>
  <c r="K793" i="20"/>
  <c r="J793" i="20"/>
  <c r="O792" i="20"/>
  <c r="M792" i="20"/>
  <c r="L792" i="20"/>
  <c r="K792" i="20"/>
  <c r="J792" i="20"/>
  <c r="O791" i="20"/>
  <c r="M791" i="20"/>
  <c r="L791" i="20"/>
  <c r="K791" i="20"/>
  <c r="J791" i="20"/>
  <c r="O790" i="20"/>
  <c r="M790" i="20"/>
  <c r="L790" i="20"/>
  <c r="K790" i="20"/>
  <c r="J790" i="20"/>
  <c r="O789" i="20"/>
  <c r="M789" i="20"/>
  <c r="L789" i="20"/>
  <c r="K789" i="20"/>
  <c r="J789" i="20"/>
  <c r="O788" i="20"/>
  <c r="M788" i="20"/>
  <c r="L788" i="20"/>
  <c r="K788" i="20"/>
  <c r="J788" i="20"/>
  <c r="O787" i="20"/>
  <c r="M787" i="20"/>
  <c r="L787" i="20"/>
  <c r="K787" i="20"/>
  <c r="J787" i="20"/>
  <c r="O786" i="20"/>
  <c r="M786" i="20"/>
  <c r="L786" i="20"/>
  <c r="K786" i="20"/>
  <c r="J786" i="20"/>
  <c r="O785" i="20"/>
  <c r="M785" i="20"/>
  <c r="L785" i="20"/>
  <c r="K785" i="20"/>
  <c r="J785" i="20"/>
  <c r="O784" i="20"/>
  <c r="M784" i="20"/>
  <c r="L784" i="20"/>
  <c r="K784" i="20"/>
  <c r="J784" i="20"/>
  <c r="O783" i="20"/>
  <c r="M783" i="20"/>
  <c r="L783" i="20"/>
  <c r="K783" i="20"/>
  <c r="J783" i="20"/>
  <c r="O782" i="20"/>
  <c r="M782" i="20"/>
  <c r="L782" i="20"/>
  <c r="K782" i="20"/>
  <c r="J782" i="20"/>
  <c r="O781" i="20"/>
  <c r="M781" i="20"/>
  <c r="L781" i="20"/>
  <c r="K781" i="20"/>
  <c r="J781" i="20"/>
  <c r="O780" i="20"/>
  <c r="M780" i="20"/>
  <c r="L780" i="20"/>
  <c r="K780" i="20"/>
  <c r="J780" i="20"/>
  <c r="O779" i="20"/>
  <c r="M779" i="20"/>
  <c r="L779" i="20"/>
  <c r="K779" i="20"/>
  <c r="J779" i="20"/>
  <c r="O778" i="20"/>
  <c r="M778" i="20"/>
  <c r="L778" i="20"/>
  <c r="K778" i="20"/>
  <c r="J778" i="20"/>
  <c r="O777" i="20"/>
  <c r="M777" i="20"/>
  <c r="L777" i="20"/>
  <c r="K777" i="20"/>
  <c r="J777" i="20"/>
  <c r="O776" i="20"/>
  <c r="M776" i="20"/>
  <c r="L776" i="20"/>
  <c r="K776" i="20"/>
  <c r="J776" i="20"/>
  <c r="O775" i="20"/>
  <c r="M775" i="20"/>
  <c r="L775" i="20"/>
  <c r="K775" i="20"/>
  <c r="J775" i="20"/>
  <c r="O774" i="20"/>
  <c r="M774" i="20"/>
  <c r="L774" i="20"/>
  <c r="K774" i="20"/>
  <c r="J774" i="20"/>
  <c r="O773" i="20"/>
  <c r="M773" i="20"/>
  <c r="L773" i="20"/>
  <c r="K773" i="20"/>
  <c r="J773" i="20"/>
  <c r="O772" i="20"/>
  <c r="M772" i="20"/>
  <c r="L772" i="20"/>
  <c r="K772" i="20"/>
  <c r="J772" i="20"/>
  <c r="O771" i="20"/>
  <c r="M771" i="20"/>
  <c r="L771" i="20"/>
  <c r="K771" i="20"/>
  <c r="J771" i="20"/>
  <c r="O770" i="20"/>
  <c r="M770" i="20"/>
  <c r="L770" i="20"/>
  <c r="K770" i="20"/>
  <c r="J770" i="20"/>
  <c r="O769" i="20"/>
  <c r="M769" i="20"/>
  <c r="L769" i="20"/>
  <c r="K769" i="20"/>
  <c r="J769" i="20"/>
  <c r="O768" i="20"/>
  <c r="M768" i="20"/>
  <c r="L768" i="20"/>
  <c r="K768" i="20"/>
  <c r="J768" i="20"/>
  <c r="O767" i="20"/>
  <c r="M767" i="20"/>
  <c r="L767" i="20"/>
  <c r="K767" i="20"/>
  <c r="J767" i="20"/>
  <c r="O766" i="20"/>
  <c r="M766" i="20"/>
  <c r="L766" i="20"/>
  <c r="K766" i="20"/>
  <c r="J766" i="20"/>
  <c r="O765" i="20"/>
  <c r="M765" i="20"/>
  <c r="L765" i="20"/>
  <c r="K765" i="20"/>
  <c r="J765" i="20"/>
  <c r="O764" i="20"/>
  <c r="M764" i="20"/>
  <c r="L764" i="20"/>
  <c r="K764" i="20"/>
  <c r="J764" i="20"/>
  <c r="O763" i="20"/>
  <c r="M763" i="20"/>
  <c r="L763" i="20"/>
  <c r="K763" i="20"/>
  <c r="J763" i="20"/>
  <c r="O762" i="20"/>
  <c r="M762" i="20"/>
  <c r="L762" i="20"/>
  <c r="K762" i="20"/>
  <c r="J762" i="20"/>
  <c r="O761" i="20"/>
  <c r="M761" i="20"/>
  <c r="L761" i="20"/>
  <c r="K761" i="20"/>
  <c r="J761" i="20"/>
  <c r="O760" i="20"/>
  <c r="M760" i="20"/>
  <c r="L760" i="20"/>
  <c r="K760" i="20"/>
  <c r="J760" i="20"/>
  <c r="O759" i="20"/>
  <c r="M759" i="20"/>
  <c r="L759" i="20"/>
  <c r="K759" i="20"/>
  <c r="J759" i="20"/>
  <c r="O758" i="20"/>
  <c r="M758" i="20"/>
  <c r="L758" i="20"/>
  <c r="K758" i="20"/>
  <c r="J758" i="20"/>
  <c r="O757" i="20"/>
  <c r="M757" i="20"/>
  <c r="L757" i="20"/>
  <c r="K757" i="20"/>
  <c r="J757" i="20"/>
  <c r="O756" i="20"/>
  <c r="M756" i="20"/>
  <c r="L756" i="20"/>
  <c r="K756" i="20"/>
  <c r="J756" i="20"/>
  <c r="O755" i="20"/>
  <c r="M755" i="20"/>
  <c r="L755" i="20"/>
  <c r="K755" i="20"/>
  <c r="J755" i="20"/>
  <c r="O754" i="20"/>
  <c r="M754" i="20"/>
  <c r="L754" i="20"/>
  <c r="K754" i="20"/>
  <c r="J754" i="20"/>
  <c r="O753" i="20"/>
  <c r="M753" i="20"/>
  <c r="L753" i="20"/>
  <c r="K753" i="20"/>
  <c r="J753" i="20"/>
  <c r="O752" i="20"/>
  <c r="M752" i="20"/>
  <c r="L752" i="20"/>
  <c r="K752" i="20"/>
  <c r="J752" i="20"/>
  <c r="O751" i="20"/>
  <c r="M751" i="20"/>
  <c r="L751" i="20"/>
  <c r="K751" i="20"/>
  <c r="J751" i="20"/>
  <c r="O750" i="20"/>
  <c r="M750" i="20"/>
  <c r="L750" i="20"/>
  <c r="K750" i="20"/>
  <c r="J750" i="20"/>
  <c r="O749" i="20"/>
  <c r="M749" i="20"/>
  <c r="L749" i="20"/>
  <c r="K749" i="20"/>
  <c r="J749" i="20"/>
  <c r="O748" i="20"/>
  <c r="M748" i="20"/>
  <c r="L748" i="20"/>
  <c r="K748" i="20"/>
  <c r="J748" i="20"/>
  <c r="O747" i="20"/>
  <c r="M747" i="20"/>
  <c r="L747" i="20"/>
  <c r="K747" i="20"/>
  <c r="J747" i="20"/>
  <c r="O746" i="20"/>
  <c r="M746" i="20"/>
  <c r="L746" i="20"/>
  <c r="K746" i="20"/>
  <c r="J746" i="20"/>
  <c r="O745" i="20"/>
  <c r="M745" i="20"/>
  <c r="L745" i="20"/>
  <c r="K745" i="20"/>
  <c r="J745" i="20"/>
  <c r="O744" i="20"/>
  <c r="M744" i="20"/>
  <c r="L744" i="20"/>
  <c r="K744" i="20"/>
  <c r="J744" i="20"/>
  <c r="O743" i="20"/>
  <c r="M743" i="20"/>
  <c r="L743" i="20"/>
  <c r="K743" i="20"/>
  <c r="J743" i="20"/>
  <c r="O742" i="20"/>
  <c r="M742" i="20"/>
  <c r="L742" i="20"/>
  <c r="K742" i="20"/>
  <c r="J742" i="20"/>
  <c r="O741" i="20"/>
  <c r="M741" i="20"/>
  <c r="L741" i="20"/>
  <c r="K741" i="20"/>
  <c r="J741" i="20"/>
  <c r="O740" i="20"/>
  <c r="M740" i="20"/>
  <c r="L740" i="20"/>
  <c r="K740" i="20"/>
  <c r="J740" i="20"/>
  <c r="O739" i="20"/>
  <c r="M739" i="20"/>
  <c r="L739" i="20"/>
  <c r="K739" i="20"/>
  <c r="J739" i="20"/>
  <c r="O738" i="20"/>
  <c r="M738" i="20"/>
  <c r="L738" i="20"/>
  <c r="K738" i="20"/>
  <c r="J738" i="20"/>
  <c r="O737" i="20"/>
  <c r="M737" i="20"/>
  <c r="L737" i="20"/>
  <c r="K737" i="20"/>
  <c r="J737" i="20"/>
  <c r="O736" i="20"/>
  <c r="M736" i="20"/>
  <c r="L736" i="20"/>
  <c r="K736" i="20"/>
  <c r="J736" i="20"/>
  <c r="O735" i="20"/>
  <c r="M735" i="20"/>
  <c r="L735" i="20"/>
  <c r="K735" i="20"/>
  <c r="J735" i="20"/>
  <c r="O734" i="20"/>
  <c r="M734" i="20"/>
  <c r="L734" i="20"/>
  <c r="K734" i="20"/>
  <c r="J734" i="20"/>
  <c r="O733" i="20"/>
  <c r="M733" i="20"/>
  <c r="L733" i="20"/>
  <c r="K733" i="20"/>
  <c r="J733" i="20"/>
  <c r="O732" i="20"/>
  <c r="M732" i="20"/>
  <c r="L732" i="20"/>
  <c r="K732" i="20"/>
  <c r="J732" i="20"/>
  <c r="O731" i="20"/>
  <c r="M731" i="20"/>
  <c r="L731" i="20"/>
  <c r="K731" i="20"/>
  <c r="J731" i="20"/>
  <c r="O730" i="20"/>
  <c r="M730" i="20"/>
  <c r="L730" i="20"/>
  <c r="K730" i="20"/>
  <c r="J730" i="20"/>
  <c r="O729" i="20"/>
  <c r="M729" i="20"/>
  <c r="L729" i="20"/>
  <c r="K729" i="20"/>
  <c r="J729" i="20"/>
  <c r="O728" i="20"/>
  <c r="M728" i="20"/>
  <c r="L728" i="20"/>
  <c r="K728" i="20"/>
  <c r="J728" i="20"/>
  <c r="O727" i="20"/>
  <c r="M727" i="20"/>
  <c r="L727" i="20"/>
  <c r="K727" i="20"/>
  <c r="J727" i="20"/>
  <c r="O726" i="20"/>
  <c r="M726" i="20"/>
  <c r="L726" i="20"/>
  <c r="K726" i="20"/>
  <c r="J726" i="20"/>
  <c r="O725" i="20"/>
  <c r="M725" i="20"/>
  <c r="L725" i="20"/>
  <c r="K725" i="20"/>
  <c r="J725" i="20"/>
  <c r="O724" i="20"/>
  <c r="M724" i="20"/>
  <c r="L724" i="20"/>
  <c r="K724" i="20"/>
  <c r="J724" i="20"/>
  <c r="O723" i="20"/>
  <c r="M723" i="20"/>
  <c r="L723" i="20"/>
  <c r="K723" i="20"/>
  <c r="J723" i="20"/>
  <c r="O722" i="20"/>
  <c r="M722" i="20"/>
  <c r="L722" i="20"/>
  <c r="K722" i="20"/>
  <c r="J722" i="20"/>
  <c r="O721" i="20"/>
  <c r="M721" i="20"/>
  <c r="L721" i="20"/>
  <c r="K721" i="20"/>
  <c r="J721" i="20"/>
  <c r="O720" i="20"/>
  <c r="M720" i="20"/>
  <c r="L720" i="20"/>
  <c r="K720" i="20"/>
  <c r="J720" i="20"/>
  <c r="O719" i="20"/>
  <c r="M719" i="20"/>
  <c r="L719" i="20"/>
  <c r="K719" i="20"/>
  <c r="J719" i="20"/>
  <c r="O718" i="20"/>
  <c r="M718" i="20"/>
  <c r="L718" i="20"/>
  <c r="K718" i="20"/>
  <c r="J718" i="20"/>
  <c r="O717" i="20"/>
  <c r="M717" i="20"/>
  <c r="L717" i="20"/>
  <c r="K717" i="20"/>
  <c r="J717" i="20"/>
  <c r="O716" i="20"/>
  <c r="M716" i="20"/>
  <c r="L716" i="20"/>
  <c r="K716" i="20"/>
  <c r="J716" i="20"/>
  <c r="O715" i="20"/>
  <c r="M715" i="20"/>
  <c r="L715" i="20"/>
  <c r="K715" i="20"/>
  <c r="J715" i="20"/>
  <c r="O714" i="20"/>
  <c r="M714" i="20"/>
  <c r="L714" i="20"/>
  <c r="K714" i="20"/>
  <c r="J714" i="20"/>
  <c r="O713" i="20"/>
  <c r="M713" i="20"/>
  <c r="L713" i="20"/>
  <c r="K713" i="20"/>
  <c r="J713" i="20"/>
  <c r="O712" i="20"/>
  <c r="M712" i="20"/>
  <c r="L712" i="20"/>
  <c r="K712" i="20"/>
  <c r="J712" i="20"/>
  <c r="O711" i="20"/>
  <c r="M711" i="20"/>
  <c r="L711" i="20"/>
  <c r="K711" i="20"/>
  <c r="J711" i="20"/>
  <c r="O710" i="20"/>
  <c r="M710" i="20"/>
  <c r="L710" i="20"/>
  <c r="K710" i="20"/>
  <c r="J710" i="20"/>
  <c r="O709" i="20"/>
  <c r="M709" i="20"/>
  <c r="L709" i="20"/>
  <c r="K709" i="20"/>
  <c r="J709" i="20"/>
  <c r="O708" i="20"/>
  <c r="M708" i="20"/>
  <c r="L708" i="20"/>
  <c r="K708" i="20"/>
  <c r="J708" i="20"/>
  <c r="O707" i="20"/>
  <c r="M707" i="20"/>
  <c r="L707" i="20"/>
  <c r="K707" i="20"/>
  <c r="J707" i="20"/>
  <c r="O706" i="20"/>
  <c r="M706" i="20"/>
  <c r="L706" i="20"/>
  <c r="K706" i="20"/>
  <c r="J706" i="20"/>
  <c r="O705" i="20"/>
  <c r="M705" i="20"/>
  <c r="L705" i="20"/>
  <c r="K705" i="20"/>
  <c r="J705" i="20"/>
  <c r="O704" i="20"/>
  <c r="M704" i="20"/>
  <c r="L704" i="20"/>
  <c r="K704" i="20"/>
  <c r="J704" i="20"/>
  <c r="O703" i="20"/>
  <c r="M703" i="20"/>
  <c r="L703" i="20"/>
  <c r="K703" i="20"/>
  <c r="J703" i="20"/>
  <c r="O702" i="20"/>
  <c r="M702" i="20"/>
  <c r="L702" i="20"/>
  <c r="K702" i="20"/>
  <c r="J702" i="20"/>
  <c r="O701" i="20"/>
  <c r="M701" i="20"/>
  <c r="L701" i="20"/>
  <c r="K701" i="20"/>
  <c r="J701" i="20"/>
  <c r="O700" i="20"/>
  <c r="M700" i="20"/>
  <c r="L700" i="20"/>
  <c r="K700" i="20"/>
  <c r="J700" i="20"/>
  <c r="O699" i="20"/>
  <c r="M699" i="20"/>
  <c r="L699" i="20"/>
  <c r="K699" i="20"/>
  <c r="J699" i="20"/>
  <c r="O698" i="20"/>
  <c r="M698" i="20"/>
  <c r="L698" i="20"/>
  <c r="K698" i="20"/>
  <c r="J698" i="20"/>
  <c r="O697" i="20"/>
  <c r="M697" i="20"/>
  <c r="L697" i="20"/>
  <c r="K697" i="20"/>
  <c r="J697" i="20"/>
  <c r="O696" i="20"/>
  <c r="M696" i="20"/>
  <c r="L696" i="20"/>
  <c r="K696" i="20"/>
  <c r="J696" i="20"/>
  <c r="O695" i="20"/>
  <c r="M695" i="20"/>
  <c r="L695" i="20"/>
  <c r="K695" i="20"/>
  <c r="J695" i="20"/>
  <c r="O694" i="20"/>
  <c r="M694" i="20"/>
  <c r="L694" i="20"/>
  <c r="K694" i="20"/>
  <c r="J694" i="20"/>
  <c r="O693" i="20"/>
  <c r="M693" i="20"/>
  <c r="L693" i="20"/>
  <c r="K693" i="20"/>
  <c r="J693" i="20"/>
  <c r="O692" i="20"/>
  <c r="M692" i="20"/>
  <c r="L692" i="20"/>
  <c r="K692" i="20"/>
  <c r="J692" i="20"/>
  <c r="O691" i="20"/>
  <c r="M691" i="20"/>
  <c r="L691" i="20"/>
  <c r="K691" i="20"/>
  <c r="J691" i="20"/>
  <c r="O690" i="20"/>
  <c r="M690" i="20"/>
  <c r="L690" i="20"/>
  <c r="K690" i="20"/>
  <c r="J690" i="20"/>
  <c r="O689" i="20"/>
  <c r="M689" i="20"/>
  <c r="L689" i="20"/>
  <c r="K689" i="20"/>
  <c r="J689" i="20"/>
  <c r="O688" i="20"/>
  <c r="M688" i="20"/>
  <c r="L688" i="20"/>
  <c r="K688" i="20"/>
  <c r="J688" i="20"/>
  <c r="O687" i="20"/>
  <c r="M687" i="20"/>
  <c r="L687" i="20"/>
  <c r="K687" i="20"/>
  <c r="J687" i="20"/>
  <c r="O686" i="20"/>
  <c r="M686" i="20"/>
  <c r="L686" i="20"/>
  <c r="K686" i="20"/>
  <c r="J686" i="20"/>
  <c r="O685" i="20"/>
  <c r="M685" i="20"/>
  <c r="L685" i="20"/>
  <c r="K685" i="20"/>
  <c r="J685" i="20"/>
  <c r="O684" i="20"/>
  <c r="M684" i="20"/>
  <c r="L684" i="20"/>
  <c r="K684" i="20"/>
  <c r="J684" i="20"/>
  <c r="O683" i="20"/>
  <c r="M683" i="20"/>
  <c r="L683" i="20"/>
  <c r="K683" i="20"/>
  <c r="J683" i="20"/>
  <c r="O682" i="20"/>
  <c r="M682" i="20"/>
  <c r="L682" i="20"/>
  <c r="K682" i="20"/>
  <c r="J682" i="20"/>
  <c r="O681" i="20"/>
  <c r="M681" i="20"/>
  <c r="L681" i="20"/>
  <c r="K681" i="20"/>
  <c r="J681" i="20"/>
  <c r="O680" i="20"/>
  <c r="M680" i="20"/>
  <c r="L680" i="20"/>
  <c r="K680" i="20"/>
  <c r="J680" i="20"/>
  <c r="O679" i="20"/>
  <c r="M679" i="20"/>
  <c r="L679" i="20"/>
  <c r="K679" i="20"/>
  <c r="J679" i="20"/>
  <c r="O678" i="20"/>
  <c r="M678" i="20"/>
  <c r="L678" i="20"/>
  <c r="K678" i="20"/>
  <c r="J678" i="20"/>
  <c r="O677" i="20"/>
  <c r="M677" i="20"/>
  <c r="L677" i="20"/>
  <c r="K677" i="20"/>
  <c r="J677" i="20"/>
  <c r="O676" i="20"/>
  <c r="M676" i="20"/>
  <c r="L676" i="20"/>
  <c r="K676" i="20"/>
  <c r="J676" i="20"/>
  <c r="O675" i="20"/>
  <c r="M675" i="20"/>
  <c r="L675" i="20"/>
  <c r="K675" i="20"/>
  <c r="J675" i="20"/>
  <c r="O674" i="20"/>
  <c r="M674" i="20"/>
  <c r="L674" i="20"/>
  <c r="K674" i="20"/>
  <c r="J674" i="20"/>
  <c r="O673" i="20"/>
  <c r="M673" i="20"/>
  <c r="L673" i="20"/>
  <c r="K673" i="20"/>
  <c r="J673" i="20"/>
  <c r="O672" i="20"/>
  <c r="M672" i="20"/>
  <c r="L672" i="20"/>
  <c r="K672" i="20"/>
  <c r="J672" i="20"/>
  <c r="O671" i="20"/>
  <c r="M671" i="20"/>
  <c r="L671" i="20"/>
  <c r="K671" i="20"/>
  <c r="J671" i="20"/>
  <c r="O670" i="20"/>
  <c r="M670" i="20"/>
  <c r="L670" i="20"/>
  <c r="K670" i="20"/>
  <c r="J670" i="20"/>
  <c r="O669" i="20"/>
  <c r="M669" i="20"/>
  <c r="L669" i="20"/>
  <c r="K669" i="20"/>
  <c r="J669" i="20"/>
  <c r="O668" i="20"/>
  <c r="M668" i="20"/>
  <c r="L668" i="20"/>
  <c r="K668" i="20"/>
  <c r="J668" i="20"/>
  <c r="O667" i="20"/>
  <c r="M667" i="20"/>
  <c r="L667" i="20"/>
  <c r="K667" i="20"/>
  <c r="J667" i="20"/>
  <c r="O666" i="20"/>
  <c r="M666" i="20"/>
  <c r="L666" i="20"/>
  <c r="K666" i="20"/>
  <c r="J666" i="20"/>
  <c r="O665" i="20"/>
  <c r="M665" i="20"/>
  <c r="L665" i="20"/>
  <c r="K665" i="20"/>
  <c r="J665" i="20"/>
  <c r="O664" i="20"/>
  <c r="M664" i="20"/>
  <c r="L664" i="20"/>
  <c r="K664" i="20"/>
  <c r="J664" i="20"/>
  <c r="O663" i="20"/>
  <c r="M663" i="20"/>
  <c r="L663" i="20"/>
  <c r="K663" i="20"/>
  <c r="J663" i="20"/>
  <c r="O662" i="20"/>
  <c r="M662" i="20"/>
  <c r="L662" i="20"/>
  <c r="K662" i="20"/>
  <c r="J662" i="20"/>
  <c r="O661" i="20"/>
  <c r="M661" i="20"/>
  <c r="L661" i="20"/>
  <c r="K661" i="20"/>
  <c r="J661" i="20"/>
  <c r="O660" i="20"/>
  <c r="M660" i="20"/>
  <c r="L660" i="20"/>
  <c r="K660" i="20"/>
  <c r="J660" i="20"/>
  <c r="O659" i="20"/>
  <c r="M659" i="20"/>
  <c r="L659" i="20"/>
  <c r="K659" i="20"/>
  <c r="J659" i="20"/>
  <c r="O658" i="20"/>
  <c r="M658" i="20"/>
  <c r="L658" i="20"/>
  <c r="K658" i="20"/>
  <c r="J658" i="20"/>
  <c r="O657" i="20"/>
  <c r="M657" i="20"/>
  <c r="L657" i="20"/>
  <c r="K657" i="20"/>
  <c r="J657" i="20"/>
  <c r="O656" i="20"/>
  <c r="M656" i="20"/>
  <c r="L656" i="20"/>
  <c r="K656" i="20"/>
  <c r="J656" i="20"/>
  <c r="O655" i="20"/>
  <c r="M655" i="20"/>
  <c r="L655" i="20"/>
  <c r="K655" i="20"/>
  <c r="J655" i="20"/>
  <c r="O654" i="20"/>
  <c r="M654" i="20"/>
  <c r="L654" i="20"/>
  <c r="K654" i="20"/>
  <c r="J654" i="20"/>
  <c r="O653" i="20"/>
  <c r="M653" i="20"/>
  <c r="L653" i="20"/>
  <c r="K653" i="20"/>
  <c r="J653" i="20"/>
  <c r="O652" i="20"/>
  <c r="M652" i="20"/>
  <c r="L652" i="20"/>
  <c r="K652" i="20"/>
  <c r="J652" i="20"/>
  <c r="O651" i="20"/>
  <c r="M651" i="20"/>
  <c r="L651" i="20"/>
  <c r="K651" i="20"/>
  <c r="J651" i="20"/>
  <c r="O650" i="20"/>
  <c r="M650" i="20"/>
  <c r="L650" i="20"/>
  <c r="K650" i="20"/>
  <c r="J650" i="20"/>
  <c r="O649" i="20"/>
  <c r="M649" i="20"/>
  <c r="L649" i="20"/>
  <c r="K649" i="20"/>
  <c r="J649" i="20"/>
  <c r="O648" i="20"/>
  <c r="M648" i="20"/>
  <c r="L648" i="20"/>
  <c r="K648" i="20"/>
  <c r="J648" i="20"/>
  <c r="O647" i="20"/>
  <c r="M647" i="20"/>
  <c r="L647" i="20"/>
  <c r="K647" i="20"/>
  <c r="J647" i="20"/>
  <c r="O646" i="20"/>
  <c r="M646" i="20"/>
  <c r="L646" i="20"/>
  <c r="K646" i="20"/>
  <c r="J646" i="20"/>
  <c r="O645" i="20"/>
  <c r="M645" i="20"/>
  <c r="L645" i="20"/>
  <c r="K645" i="20"/>
  <c r="J645" i="20"/>
  <c r="O644" i="20"/>
  <c r="M644" i="20"/>
  <c r="L644" i="20"/>
  <c r="K644" i="20"/>
  <c r="J644" i="20"/>
  <c r="O643" i="20"/>
  <c r="M643" i="20"/>
  <c r="L643" i="20"/>
  <c r="K643" i="20"/>
  <c r="J643" i="20"/>
  <c r="O642" i="20"/>
  <c r="M642" i="20"/>
  <c r="L642" i="20"/>
  <c r="K642" i="20"/>
  <c r="J642" i="20"/>
  <c r="O641" i="20"/>
  <c r="M641" i="20"/>
  <c r="L641" i="20"/>
  <c r="K641" i="20"/>
  <c r="J641" i="20"/>
  <c r="O640" i="20"/>
  <c r="M640" i="20"/>
  <c r="L640" i="20"/>
  <c r="K640" i="20"/>
  <c r="J640" i="20"/>
  <c r="O639" i="20"/>
  <c r="M639" i="20"/>
  <c r="L639" i="20"/>
  <c r="K639" i="20"/>
  <c r="J639" i="20"/>
  <c r="O638" i="20"/>
  <c r="M638" i="20"/>
  <c r="L638" i="20"/>
  <c r="K638" i="20"/>
  <c r="J638" i="20"/>
  <c r="O637" i="20"/>
  <c r="M637" i="20"/>
  <c r="L637" i="20"/>
  <c r="K637" i="20"/>
  <c r="J637" i="20"/>
  <c r="O636" i="20"/>
  <c r="M636" i="20"/>
  <c r="L636" i="20"/>
  <c r="K636" i="20"/>
  <c r="J636" i="20"/>
  <c r="O635" i="20"/>
  <c r="M635" i="20"/>
  <c r="L635" i="20"/>
  <c r="K635" i="20"/>
  <c r="J635" i="20"/>
  <c r="O634" i="20"/>
  <c r="M634" i="20"/>
  <c r="L634" i="20"/>
  <c r="K634" i="20"/>
  <c r="J634" i="20"/>
  <c r="O633" i="20"/>
  <c r="M633" i="20"/>
  <c r="L633" i="20"/>
  <c r="K633" i="20"/>
  <c r="J633" i="20"/>
  <c r="O632" i="20"/>
  <c r="M632" i="20"/>
  <c r="L632" i="20"/>
  <c r="K632" i="20"/>
  <c r="J632" i="20"/>
  <c r="O631" i="20"/>
  <c r="M631" i="20"/>
  <c r="L631" i="20"/>
  <c r="K631" i="20"/>
  <c r="J631" i="20"/>
  <c r="O630" i="20"/>
  <c r="M630" i="20"/>
  <c r="L630" i="20"/>
  <c r="K630" i="20"/>
  <c r="J630" i="20"/>
  <c r="O629" i="20"/>
  <c r="M629" i="20"/>
  <c r="L629" i="20"/>
  <c r="K629" i="20"/>
  <c r="J629" i="20"/>
  <c r="O628" i="20"/>
  <c r="M628" i="20"/>
  <c r="L628" i="20"/>
  <c r="K628" i="20"/>
  <c r="J628" i="20"/>
  <c r="O627" i="20"/>
  <c r="M627" i="20"/>
  <c r="L627" i="20"/>
  <c r="K627" i="20"/>
  <c r="J627" i="20"/>
  <c r="O626" i="20"/>
  <c r="M626" i="20"/>
  <c r="L626" i="20"/>
  <c r="K626" i="20"/>
  <c r="J626" i="20"/>
  <c r="O625" i="20"/>
  <c r="M625" i="20"/>
  <c r="L625" i="20"/>
  <c r="K625" i="20"/>
  <c r="J625" i="20"/>
  <c r="O624" i="20"/>
  <c r="M624" i="20"/>
  <c r="L624" i="20"/>
  <c r="K624" i="20"/>
  <c r="J624" i="20"/>
  <c r="O623" i="20"/>
  <c r="M623" i="20"/>
  <c r="L623" i="20"/>
  <c r="K623" i="20"/>
  <c r="J623" i="20"/>
  <c r="O622" i="20"/>
  <c r="M622" i="20"/>
  <c r="L622" i="20"/>
  <c r="K622" i="20"/>
  <c r="J622" i="20"/>
  <c r="O621" i="20"/>
  <c r="M621" i="20"/>
  <c r="L621" i="20"/>
  <c r="K621" i="20"/>
  <c r="J621" i="20"/>
  <c r="O620" i="20"/>
  <c r="M620" i="20"/>
  <c r="L620" i="20"/>
  <c r="K620" i="20"/>
  <c r="J620" i="20"/>
  <c r="O619" i="20"/>
  <c r="M619" i="20"/>
  <c r="L619" i="20"/>
  <c r="K619" i="20"/>
  <c r="J619" i="20"/>
  <c r="O618" i="20"/>
  <c r="M618" i="20"/>
  <c r="L618" i="20"/>
  <c r="K618" i="20"/>
  <c r="J618" i="20"/>
  <c r="O617" i="20"/>
  <c r="M617" i="20"/>
  <c r="L617" i="20"/>
  <c r="K617" i="20"/>
  <c r="J617" i="20"/>
  <c r="O616" i="20"/>
  <c r="M616" i="20"/>
  <c r="L616" i="20"/>
  <c r="K616" i="20"/>
  <c r="J616" i="20"/>
  <c r="O615" i="20"/>
  <c r="M615" i="20"/>
  <c r="L615" i="20"/>
  <c r="K615" i="20"/>
  <c r="J615" i="20"/>
  <c r="O614" i="20"/>
  <c r="M614" i="20"/>
  <c r="L614" i="20"/>
  <c r="K614" i="20"/>
  <c r="J614" i="20"/>
  <c r="O613" i="20"/>
  <c r="M613" i="20"/>
  <c r="L613" i="20"/>
  <c r="K613" i="20"/>
  <c r="J613" i="20"/>
  <c r="O612" i="20"/>
  <c r="M612" i="20"/>
  <c r="L612" i="20"/>
  <c r="K612" i="20"/>
  <c r="J612" i="20"/>
  <c r="O611" i="20"/>
  <c r="M611" i="20"/>
  <c r="L611" i="20"/>
  <c r="K611" i="20"/>
  <c r="J611" i="20"/>
  <c r="O610" i="20"/>
  <c r="M610" i="20"/>
  <c r="L610" i="20"/>
  <c r="K610" i="20"/>
  <c r="J610" i="20"/>
  <c r="O609" i="20"/>
  <c r="M609" i="20"/>
  <c r="L609" i="20"/>
  <c r="K609" i="20"/>
  <c r="J609" i="20"/>
  <c r="O608" i="20"/>
  <c r="M608" i="20"/>
  <c r="L608" i="20"/>
  <c r="K608" i="20"/>
  <c r="J608" i="20"/>
  <c r="O607" i="20"/>
  <c r="M607" i="20"/>
  <c r="L607" i="20"/>
  <c r="K607" i="20"/>
  <c r="J607" i="20"/>
  <c r="O606" i="20"/>
  <c r="M606" i="20"/>
  <c r="L606" i="20"/>
  <c r="K606" i="20"/>
  <c r="J606" i="20"/>
  <c r="O605" i="20"/>
  <c r="M605" i="20"/>
  <c r="L605" i="20"/>
  <c r="K605" i="20"/>
  <c r="J605" i="20"/>
  <c r="O604" i="20"/>
  <c r="M604" i="20"/>
  <c r="L604" i="20"/>
  <c r="K604" i="20"/>
  <c r="J604" i="20"/>
  <c r="O603" i="20"/>
  <c r="M603" i="20"/>
  <c r="L603" i="20"/>
  <c r="K603" i="20"/>
  <c r="J603" i="20"/>
  <c r="O602" i="20"/>
  <c r="M602" i="20"/>
  <c r="L602" i="20"/>
  <c r="K602" i="20"/>
  <c r="J602" i="20"/>
  <c r="O601" i="20"/>
  <c r="M601" i="20"/>
  <c r="L601" i="20"/>
  <c r="K601" i="20"/>
  <c r="J601" i="20"/>
  <c r="O600" i="20"/>
  <c r="M600" i="20"/>
  <c r="L600" i="20"/>
  <c r="K600" i="20"/>
  <c r="J600" i="20"/>
  <c r="O599" i="20"/>
  <c r="M599" i="20"/>
  <c r="L599" i="20"/>
  <c r="K599" i="20"/>
  <c r="J599" i="20"/>
  <c r="O598" i="20"/>
  <c r="M598" i="20"/>
  <c r="L598" i="20"/>
  <c r="K598" i="20"/>
  <c r="J598" i="20"/>
  <c r="O597" i="20"/>
  <c r="M597" i="20"/>
  <c r="L597" i="20"/>
  <c r="K597" i="20"/>
  <c r="J597" i="20"/>
  <c r="O596" i="20"/>
  <c r="M596" i="20"/>
  <c r="L596" i="20"/>
  <c r="K596" i="20"/>
  <c r="J596" i="20"/>
  <c r="O595" i="20"/>
  <c r="M595" i="20"/>
  <c r="L595" i="20"/>
  <c r="K595" i="20"/>
  <c r="J595" i="20"/>
  <c r="O594" i="20"/>
  <c r="M594" i="20"/>
  <c r="L594" i="20"/>
  <c r="K594" i="20"/>
  <c r="J594" i="20"/>
  <c r="O593" i="20"/>
  <c r="M593" i="20"/>
  <c r="L593" i="20"/>
  <c r="K593" i="20"/>
  <c r="J593" i="20"/>
  <c r="O592" i="20"/>
  <c r="M592" i="20"/>
  <c r="L592" i="20"/>
  <c r="K592" i="20"/>
  <c r="J592" i="20"/>
  <c r="O591" i="20"/>
  <c r="M591" i="20"/>
  <c r="L591" i="20"/>
  <c r="K591" i="20"/>
  <c r="J591" i="20"/>
  <c r="O590" i="20"/>
  <c r="M590" i="20"/>
  <c r="L590" i="20"/>
  <c r="K590" i="20"/>
  <c r="J590" i="20"/>
  <c r="O589" i="20"/>
  <c r="M589" i="20"/>
  <c r="L589" i="20"/>
  <c r="K589" i="20"/>
  <c r="J589" i="20"/>
  <c r="O588" i="20"/>
  <c r="M588" i="20"/>
  <c r="L588" i="20"/>
  <c r="K588" i="20"/>
  <c r="J588" i="20"/>
  <c r="O587" i="20"/>
  <c r="M587" i="20"/>
  <c r="L587" i="20"/>
  <c r="K587" i="20"/>
  <c r="J587" i="20"/>
  <c r="O586" i="20"/>
  <c r="M586" i="20"/>
  <c r="L586" i="20"/>
  <c r="K586" i="20"/>
  <c r="J586" i="20"/>
  <c r="O585" i="20"/>
  <c r="M585" i="20"/>
  <c r="L585" i="20"/>
  <c r="K585" i="20"/>
  <c r="J585" i="20"/>
  <c r="O584" i="20"/>
  <c r="M584" i="20"/>
  <c r="L584" i="20"/>
  <c r="K584" i="20"/>
  <c r="J584" i="20"/>
  <c r="O583" i="20"/>
  <c r="M583" i="20"/>
  <c r="L583" i="20"/>
  <c r="K583" i="20"/>
  <c r="J583" i="20"/>
  <c r="O582" i="20"/>
  <c r="M582" i="20"/>
  <c r="L582" i="20"/>
  <c r="K582" i="20"/>
  <c r="J582" i="20"/>
  <c r="O581" i="20"/>
  <c r="M581" i="20"/>
  <c r="L581" i="20"/>
  <c r="K581" i="20"/>
  <c r="J581" i="20"/>
  <c r="O580" i="20"/>
  <c r="M580" i="20"/>
  <c r="L580" i="20"/>
  <c r="K580" i="20"/>
  <c r="J580" i="20"/>
  <c r="O579" i="20"/>
  <c r="M579" i="20"/>
  <c r="L579" i="20"/>
  <c r="K579" i="20"/>
  <c r="J579" i="20"/>
  <c r="O578" i="20"/>
  <c r="M578" i="20"/>
  <c r="L578" i="20"/>
  <c r="K578" i="20"/>
  <c r="J578" i="20"/>
  <c r="O577" i="20"/>
  <c r="M577" i="20"/>
  <c r="L577" i="20"/>
  <c r="K577" i="20"/>
  <c r="J577" i="20"/>
  <c r="O576" i="20"/>
  <c r="M576" i="20"/>
  <c r="L576" i="20"/>
  <c r="K576" i="20"/>
  <c r="J576" i="20"/>
  <c r="O575" i="20"/>
  <c r="M575" i="20"/>
  <c r="L575" i="20"/>
  <c r="K575" i="20"/>
  <c r="J575" i="20"/>
  <c r="O574" i="20"/>
  <c r="M574" i="20"/>
  <c r="L574" i="20"/>
  <c r="K574" i="20"/>
  <c r="J574" i="20"/>
  <c r="O573" i="20"/>
  <c r="M573" i="20"/>
  <c r="L573" i="20"/>
  <c r="K573" i="20"/>
  <c r="J573" i="20"/>
  <c r="O572" i="20"/>
  <c r="M572" i="20"/>
  <c r="L572" i="20"/>
  <c r="K572" i="20"/>
  <c r="J572" i="20"/>
  <c r="O571" i="20"/>
  <c r="M571" i="20"/>
  <c r="L571" i="20"/>
  <c r="K571" i="20"/>
  <c r="J571" i="20"/>
  <c r="O570" i="20"/>
  <c r="M570" i="20"/>
  <c r="L570" i="20"/>
  <c r="K570" i="20"/>
  <c r="J570" i="20"/>
  <c r="O569" i="20"/>
  <c r="M569" i="20"/>
  <c r="L569" i="20"/>
  <c r="K569" i="20"/>
  <c r="J569" i="20"/>
  <c r="O568" i="20"/>
  <c r="M568" i="20"/>
  <c r="L568" i="20"/>
  <c r="K568" i="20"/>
  <c r="J568" i="20"/>
  <c r="O567" i="20"/>
  <c r="M567" i="20"/>
  <c r="L567" i="20"/>
  <c r="K567" i="20"/>
  <c r="J567" i="20"/>
  <c r="O566" i="20"/>
  <c r="M566" i="20"/>
  <c r="L566" i="20"/>
  <c r="K566" i="20"/>
  <c r="J566" i="20"/>
  <c r="O565" i="20"/>
  <c r="M565" i="20"/>
  <c r="L565" i="20"/>
  <c r="K565" i="20"/>
  <c r="J565" i="20"/>
  <c r="O564" i="20"/>
  <c r="M564" i="20"/>
  <c r="L564" i="20"/>
  <c r="K564" i="20"/>
  <c r="J564" i="20"/>
  <c r="O563" i="20"/>
  <c r="M563" i="20"/>
  <c r="L563" i="20"/>
  <c r="K563" i="20"/>
  <c r="J563" i="20"/>
  <c r="O562" i="20"/>
  <c r="M562" i="20"/>
  <c r="L562" i="20"/>
  <c r="K562" i="20"/>
  <c r="J562" i="20"/>
  <c r="O561" i="20"/>
  <c r="M561" i="20"/>
  <c r="L561" i="20"/>
  <c r="K561" i="20"/>
  <c r="J561" i="20"/>
  <c r="O560" i="20"/>
  <c r="M560" i="20"/>
  <c r="L560" i="20"/>
  <c r="K560" i="20"/>
  <c r="J560" i="20"/>
  <c r="O559" i="20"/>
  <c r="M559" i="20"/>
  <c r="L559" i="20"/>
  <c r="K559" i="20"/>
  <c r="J559" i="20"/>
  <c r="O558" i="20"/>
  <c r="M558" i="20"/>
  <c r="L558" i="20"/>
  <c r="K558" i="20"/>
  <c r="J558" i="20"/>
  <c r="O557" i="20"/>
  <c r="M557" i="20"/>
  <c r="L557" i="20"/>
  <c r="K557" i="20"/>
  <c r="J557" i="20"/>
  <c r="O556" i="20"/>
  <c r="M556" i="20"/>
  <c r="L556" i="20"/>
  <c r="K556" i="20"/>
  <c r="J556" i="20"/>
  <c r="O555" i="20"/>
  <c r="M555" i="20"/>
  <c r="L555" i="20"/>
  <c r="K555" i="20"/>
  <c r="J555" i="20"/>
  <c r="O554" i="20"/>
  <c r="M554" i="20"/>
  <c r="L554" i="20"/>
  <c r="K554" i="20"/>
  <c r="J554" i="20"/>
  <c r="O553" i="20"/>
  <c r="M553" i="20"/>
  <c r="L553" i="20"/>
  <c r="K553" i="20"/>
  <c r="J553" i="20"/>
  <c r="O552" i="20"/>
  <c r="M552" i="20"/>
  <c r="L552" i="20"/>
  <c r="K552" i="20"/>
  <c r="J552" i="20"/>
  <c r="O551" i="20"/>
  <c r="M551" i="20"/>
  <c r="L551" i="20"/>
  <c r="K551" i="20"/>
  <c r="J551" i="20"/>
  <c r="O550" i="20"/>
  <c r="M550" i="20"/>
  <c r="L550" i="20"/>
  <c r="K550" i="20"/>
  <c r="J550" i="20"/>
  <c r="O549" i="20"/>
  <c r="M549" i="20"/>
  <c r="L549" i="20"/>
  <c r="K549" i="20"/>
  <c r="J549" i="20"/>
  <c r="O548" i="20"/>
  <c r="M548" i="20"/>
  <c r="L548" i="20"/>
  <c r="K548" i="20"/>
  <c r="J548" i="20"/>
  <c r="O547" i="20"/>
  <c r="M547" i="20"/>
  <c r="L547" i="20"/>
  <c r="K547" i="20"/>
  <c r="J547" i="20"/>
  <c r="O546" i="20"/>
  <c r="M546" i="20"/>
  <c r="L546" i="20"/>
  <c r="K546" i="20"/>
  <c r="J546" i="20"/>
  <c r="O545" i="20"/>
  <c r="M545" i="20"/>
  <c r="L545" i="20"/>
  <c r="K545" i="20"/>
  <c r="J545" i="20"/>
  <c r="O544" i="20"/>
  <c r="M544" i="20"/>
  <c r="L544" i="20"/>
  <c r="K544" i="20"/>
  <c r="J544" i="20"/>
  <c r="O543" i="20"/>
  <c r="M543" i="20"/>
  <c r="L543" i="20"/>
  <c r="K543" i="20"/>
  <c r="J543" i="20"/>
  <c r="O542" i="20"/>
  <c r="M542" i="20"/>
  <c r="L542" i="20"/>
  <c r="K542" i="20"/>
  <c r="J542" i="20"/>
  <c r="O541" i="20"/>
  <c r="M541" i="20"/>
  <c r="L541" i="20"/>
  <c r="K541" i="20"/>
  <c r="J541" i="20"/>
  <c r="O540" i="20"/>
  <c r="M540" i="20"/>
  <c r="L540" i="20"/>
  <c r="K540" i="20"/>
  <c r="J540" i="20"/>
  <c r="O539" i="20"/>
  <c r="M539" i="20"/>
  <c r="L539" i="20"/>
  <c r="K539" i="20"/>
  <c r="J539" i="20"/>
  <c r="O538" i="20"/>
  <c r="M538" i="20"/>
  <c r="L538" i="20"/>
  <c r="K538" i="20"/>
  <c r="J538" i="20"/>
  <c r="O537" i="20"/>
  <c r="M537" i="20"/>
  <c r="L537" i="20"/>
  <c r="K537" i="20"/>
  <c r="J537" i="20"/>
  <c r="O536" i="20"/>
  <c r="M536" i="20"/>
  <c r="L536" i="20"/>
  <c r="K536" i="20"/>
  <c r="J536" i="20"/>
  <c r="O535" i="20"/>
  <c r="M535" i="20"/>
  <c r="L535" i="20"/>
  <c r="K535" i="20"/>
  <c r="J535" i="20"/>
  <c r="O534" i="20"/>
  <c r="M534" i="20"/>
  <c r="L534" i="20"/>
  <c r="K534" i="20"/>
  <c r="J534" i="20"/>
  <c r="O533" i="20"/>
  <c r="M533" i="20"/>
  <c r="L533" i="20"/>
  <c r="K533" i="20"/>
  <c r="J533" i="20"/>
  <c r="O532" i="20"/>
  <c r="M532" i="20"/>
  <c r="L532" i="20"/>
  <c r="K532" i="20"/>
  <c r="J532" i="20"/>
  <c r="O531" i="20"/>
  <c r="M531" i="20"/>
  <c r="L531" i="20"/>
  <c r="K531" i="20"/>
  <c r="J531" i="20"/>
  <c r="O530" i="20"/>
  <c r="M530" i="20"/>
  <c r="L530" i="20"/>
  <c r="K530" i="20"/>
  <c r="J530" i="20"/>
  <c r="O529" i="20"/>
  <c r="M529" i="20"/>
  <c r="L529" i="20"/>
  <c r="K529" i="20"/>
  <c r="J529" i="20"/>
  <c r="O528" i="20"/>
  <c r="M528" i="20"/>
  <c r="L528" i="20"/>
  <c r="K528" i="20"/>
  <c r="J528" i="20"/>
  <c r="O527" i="20"/>
  <c r="M527" i="20"/>
  <c r="L527" i="20"/>
  <c r="K527" i="20"/>
  <c r="J527" i="20"/>
  <c r="O526" i="20"/>
  <c r="M526" i="20"/>
  <c r="L526" i="20"/>
  <c r="K526" i="20"/>
  <c r="J526" i="20"/>
  <c r="O525" i="20"/>
  <c r="M525" i="20"/>
  <c r="L525" i="20"/>
  <c r="K525" i="20"/>
  <c r="J525" i="20"/>
  <c r="O524" i="20"/>
  <c r="M524" i="20"/>
  <c r="L524" i="20"/>
  <c r="K524" i="20"/>
  <c r="J524" i="20"/>
  <c r="O523" i="20"/>
  <c r="M523" i="20"/>
  <c r="L523" i="20"/>
  <c r="K523" i="20"/>
  <c r="J523" i="20"/>
  <c r="O522" i="20"/>
  <c r="M522" i="20"/>
  <c r="L522" i="20"/>
  <c r="K522" i="20"/>
  <c r="J522" i="20"/>
  <c r="O521" i="20"/>
  <c r="M521" i="20"/>
  <c r="L521" i="20"/>
  <c r="K521" i="20"/>
  <c r="J521" i="20"/>
  <c r="O520" i="20"/>
  <c r="M520" i="20"/>
  <c r="L520" i="20"/>
  <c r="K520" i="20"/>
  <c r="J520" i="20"/>
  <c r="O519" i="20"/>
  <c r="M519" i="20"/>
  <c r="L519" i="20"/>
  <c r="K519" i="20"/>
  <c r="J519" i="20"/>
  <c r="O518" i="20"/>
  <c r="M518" i="20"/>
  <c r="L518" i="20"/>
  <c r="K518" i="20"/>
  <c r="J518" i="20"/>
  <c r="O517" i="20"/>
  <c r="M517" i="20"/>
  <c r="L517" i="20"/>
  <c r="K517" i="20"/>
  <c r="J517" i="20"/>
  <c r="O516" i="20"/>
  <c r="M516" i="20"/>
  <c r="L516" i="20"/>
  <c r="K516" i="20"/>
  <c r="J516" i="20"/>
  <c r="O515" i="20"/>
  <c r="M515" i="20"/>
  <c r="L515" i="20"/>
  <c r="K515" i="20"/>
  <c r="J515" i="20"/>
  <c r="O514" i="20"/>
  <c r="M514" i="20"/>
  <c r="L514" i="20"/>
  <c r="K514" i="20"/>
  <c r="J514" i="20"/>
  <c r="O513" i="20"/>
  <c r="M513" i="20"/>
  <c r="L513" i="20"/>
  <c r="K513" i="20"/>
  <c r="J513" i="20"/>
  <c r="O512" i="20"/>
  <c r="M512" i="20"/>
  <c r="L512" i="20"/>
  <c r="K512" i="20"/>
  <c r="J512" i="20"/>
  <c r="O511" i="20"/>
  <c r="M511" i="20"/>
  <c r="L511" i="20"/>
  <c r="K511" i="20"/>
  <c r="J511" i="20"/>
  <c r="O510" i="20"/>
  <c r="M510" i="20"/>
  <c r="L510" i="20"/>
  <c r="K510" i="20"/>
  <c r="J510" i="20"/>
  <c r="O509" i="20"/>
  <c r="M509" i="20"/>
  <c r="L509" i="20"/>
  <c r="K509" i="20"/>
  <c r="J509" i="20"/>
  <c r="O508" i="20"/>
  <c r="M508" i="20"/>
  <c r="L508" i="20"/>
  <c r="K508" i="20"/>
  <c r="J508" i="20"/>
  <c r="O507" i="20"/>
  <c r="M507" i="20"/>
  <c r="L507" i="20"/>
  <c r="K507" i="20"/>
  <c r="J507" i="20"/>
  <c r="O506" i="20"/>
  <c r="M506" i="20"/>
  <c r="L506" i="20"/>
  <c r="K506" i="20"/>
  <c r="J506" i="20"/>
  <c r="O505" i="20"/>
  <c r="M505" i="20"/>
  <c r="L505" i="20"/>
  <c r="K505" i="20"/>
  <c r="J505" i="20"/>
  <c r="O504" i="20"/>
  <c r="M504" i="20"/>
  <c r="L504" i="20"/>
  <c r="K504" i="20"/>
  <c r="J504" i="20"/>
  <c r="O503" i="20"/>
  <c r="M503" i="20"/>
  <c r="L503" i="20"/>
  <c r="K503" i="20"/>
  <c r="J503" i="20"/>
  <c r="O502" i="20"/>
  <c r="M502" i="20"/>
  <c r="L502" i="20"/>
  <c r="K502" i="20"/>
  <c r="J502" i="20"/>
  <c r="O501" i="20"/>
  <c r="M501" i="20"/>
  <c r="L501" i="20"/>
  <c r="K501" i="20"/>
  <c r="J501" i="20"/>
  <c r="O500" i="20"/>
  <c r="M500" i="20"/>
  <c r="L500" i="20"/>
  <c r="K500" i="20"/>
  <c r="J500" i="20"/>
  <c r="O499" i="20"/>
  <c r="M499" i="20"/>
  <c r="L499" i="20"/>
  <c r="K499" i="20"/>
  <c r="J499" i="20"/>
  <c r="O498" i="20"/>
  <c r="M498" i="20"/>
  <c r="L498" i="20"/>
  <c r="K498" i="20"/>
  <c r="J498" i="20"/>
  <c r="O497" i="20"/>
  <c r="M497" i="20"/>
  <c r="L497" i="20"/>
  <c r="K497" i="20"/>
  <c r="J497" i="20"/>
  <c r="O496" i="20"/>
  <c r="M496" i="20"/>
  <c r="L496" i="20"/>
  <c r="K496" i="20"/>
  <c r="J496" i="20"/>
  <c r="O495" i="20"/>
  <c r="M495" i="20"/>
  <c r="L495" i="20"/>
  <c r="K495" i="20"/>
  <c r="J495" i="20"/>
  <c r="O494" i="20"/>
  <c r="M494" i="20"/>
  <c r="L494" i="20"/>
  <c r="K494" i="20"/>
  <c r="J494" i="20"/>
  <c r="O493" i="20"/>
  <c r="M493" i="20"/>
  <c r="L493" i="20"/>
  <c r="K493" i="20"/>
  <c r="J493" i="20"/>
  <c r="O492" i="20"/>
  <c r="M492" i="20"/>
  <c r="L492" i="20"/>
  <c r="K492" i="20"/>
  <c r="J492" i="20"/>
  <c r="O491" i="20"/>
  <c r="M491" i="20"/>
  <c r="L491" i="20"/>
  <c r="K491" i="20"/>
  <c r="J491" i="20"/>
  <c r="O490" i="20"/>
  <c r="M490" i="20"/>
  <c r="L490" i="20"/>
  <c r="K490" i="20"/>
  <c r="J490" i="20"/>
  <c r="O489" i="20"/>
  <c r="M489" i="20"/>
  <c r="L489" i="20"/>
  <c r="K489" i="20"/>
  <c r="J489" i="20"/>
  <c r="O488" i="20"/>
  <c r="M488" i="20"/>
  <c r="L488" i="20"/>
  <c r="K488" i="20"/>
  <c r="J488" i="20"/>
  <c r="O487" i="20"/>
  <c r="M487" i="20"/>
  <c r="L487" i="20"/>
  <c r="K487" i="20"/>
  <c r="J487" i="20"/>
  <c r="O486" i="20"/>
  <c r="M486" i="20"/>
  <c r="L486" i="20"/>
  <c r="K486" i="20"/>
  <c r="J486" i="20"/>
  <c r="O485" i="20"/>
  <c r="M485" i="20"/>
  <c r="L485" i="20"/>
  <c r="K485" i="20"/>
  <c r="J485" i="20"/>
  <c r="O484" i="20"/>
  <c r="M484" i="20"/>
  <c r="L484" i="20"/>
  <c r="K484" i="20"/>
  <c r="J484" i="20"/>
  <c r="O483" i="20"/>
  <c r="M483" i="20"/>
  <c r="L483" i="20"/>
  <c r="K483" i="20"/>
  <c r="J483" i="20"/>
  <c r="O482" i="20"/>
  <c r="M482" i="20"/>
  <c r="L482" i="20"/>
  <c r="K482" i="20"/>
  <c r="J482" i="20"/>
  <c r="O481" i="20"/>
  <c r="M481" i="20"/>
  <c r="L481" i="20"/>
  <c r="K481" i="20"/>
  <c r="J481" i="20"/>
  <c r="O480" i="20"/>
  <c r="M480" i="20"/>
  <c r="L480" i="20"/>
  <c r="K480" i="20"/>
  <c r="J480" i="20"/>
  <c r="O479" i="20"/>
  <c r="M479" i="20"/>
  <c r="L479" i="20"/>
  <c r="K479" i="20"/>
  <c r="J479" i="20"/>
  <c r="O478" i="20"/>
  <c r="M478" i="20"/>
  <c r="L478" i="20"/>
  <c r="K478" i="20"/>
  <c r="J478" i="20"/>
  <c r="O477" i="20"/>
  <c r="M477" i="20"/>
  <c r="L477" i="20"/>
  <c r="K477" i="20"/>
  <c r="J477" i="20"/>
  <c r="O476" i="20"/>
  <c r="M476" i="20"/>
  <c r="L476" i="20"/>
  <c r="K476" i="20"/>
  <c r="J476" i="20"/>
  <c r="O475" i="20"/>
  <c r="M475" i="20"/>
  <c r="L475" i="20"/>
  <c r="K475" i="20"/>
  <c r="J475" i="20"/>
  <c r="O474" i="20"/>
  <c r="M474" i="20"/>
  <c r="L474" i="20"/>
  <c r="K474" i="20"/>
  <c r="J474" i="20"/>
  <c r="O473" i="20"/>
  <c r="M473" i="20"/>
  <c r="L473" i="20"/>
  <c r="K473" i="20"/>
  <c r="J473" i="20"/>
  <c r="O472" i="20"/>
  <c r="M472" i="20"/>
  <c r="L472" i="20"/>
  <c r="K472" i="20"/>
  <c r="J472" i="20"/>
  <c r="O471" i="20"/>
  <c r="M471" i="20"/>
  <c r="L471" i="20"/>
  <c r="K471" i="20"/>
  <c r="J471" i="20"/>
  <c r="O470" i="20"/>
  <c r="M470" i="20"/>
  <c r="L470" i="20"/>
  <c r="K470" i="20"/>
  <c r="J470" i="20"/>
  <c r="O469" i="20"/>
  <c r="M469" i="20"/>
  <c r="L469" i="20"/>
  <c r="K469" i="20"/>
  <c r="J469" i="20"/>
  <c r="O468" i="20"/>
  <c r="M468" i="20"/>
  <c r="L468" i="20"/>
  <c r="K468" i="20"/>
  <c r="J468" i="20"/>
  <c r="O467" i="20"/>
  <c r="M467" i="20"/>
  <c r="L467" i="20"/>
  <c r="K467" i="20"/>
  <c r="J467" i="20"/>
  <c r="O466" i="20"/>
  <c r="M466" i="20"/>
  <c r="L466" i="20"/>
  <c r="K466" i="20"/>
  <c r="J466" i="20"/>
  <c r="O465" i="20"/>
  <c r="M465" i="20"/>
  <c r="L465" i="20"/>
  <c r="K465" i="20"/>
  <c r="J465" i="20"/>
  <c r="O464" i="20"/>
  <c r="M464" i="20"/>
  <c r="L464" i="20"/>
  <c r="K464" i="20"/>
  <c r="J464" i="20"/>
  <c r="O463" i="20"/>
  <c r="M463" i="20"/>
  <c r="L463" i="20"/>
  <c r="K463" i="20"/>
  <c r="J463" i="20"/>
  <c r="O462" i="20"/>
  <c r="M462" i="20"/>
  <c r="L462" i="20"/>
  <c r="K462" i="20"/>
  <c r="J462" i="20"/>
  <c r="O461" i="20"/>
  <c r="M461" i="20"/>
  <c r="L461" i="20"/>
  <c r="K461" i="20"/>
  <c r="J461" i="20"/>
  <c r="O460" i="20"/>
  <c r="M460" i="20"/>
  <c r="L460" i="20"/>
  <c r="K460" i="20"/>
  <c r="J460" i="20"/>
  <c r="O459" i="20"/>
  <c r="M459" i="20"/>
  <c r="L459" i="20"/>
  <c r="K459" i="20"/>
  <c r="J459" i="20"/>
  <c r="O458" i="20"/>
  <c r="M458" i="20"/>
  <c r="L458" i="20"/>
  <c r="K458" i="20"/>
  <c r="J458" i="20"/>
  <c r="O457" i="20"/>
  <c r="M457" i="20"/>
  <c r="L457" i="20"/>
  <c r="K457" i="20"/>
  <c r="J457" i="20"/>
  <c r="O456" i="20"/>
  <c r="M456" i="20"/>
  <c r="L456" i="20"/>
  <c r="K456" i="20"/>
  <c r="J456" i="20"/>
  <c r="O455" i="20"/>
  <c r="M455" i="20"/>
  <c r="L455" i="20"/>
  <c r="K455" i="20"/>
  <c r="J455" i="20"/>
  <c r="O454" i="20"/>
  <c r="M454" i="20"/>
  <c r="L454" i="20"/>
  <c r="K454" i="20"/>
  <c r="J454" i="20"/>
  <c r="O453" i="20"/>
  <c r="M453" i="20"/>
  <c r="L453" i="20"/>
  <c r="K453" i="20"/>
  <c r="J453" i="20"/>
  <c r="O452" i="20"/>
  <c r="M452" i="20"/>
  <c r="L452" i="20"/>
  <c r="K452" i="20"/>
  <c r="J452" i="20"/>
  <c r="O451" i="20"/>
  <c r="M451" i="20"/>
  <c r="L451" i="20"/>
  <c r="K451" i="20"/>
  <c r="J451" i="20"/>
  <c r="O450" i="20"/>
  <c r="M450" i="20"/>
  <c r="L450" i="20"/>
  <c r="K450" i="20"/>
  <c r="J450" i="20"/>
  <c r="O449" i="20"/>
  <c r="M449" i="20"/>
  <c r="L449" i="20"/>
  <c r="K449" i="20"/>
  <c r="J449" i="20"/>
  <c r="O448" i="20"/>
  <c r="M448" i="20"/>
  <c r="L448" i="20"/>
  <c r="K448" i="20"/>
  <c r="J448" i="20"/>
  <c r="O447" i="20"/>
  <c r="M447" i="20"/>
  <c r="L447" i="20"/>
  <c r="K447" i="20"/>
  <c r="J447" i="20"/>
  <c r="O446" i="20"/>
  <c r="M446" i="20"/>
  <c r="L446" i="20"/>
  <c r="K446" i="20"/>
  <c r="J446" i="20"/>
  <c r="O445" i="20"/>
  <c r="M445" i="20"/>
  <c r="L445" i="20"/>
  <c r="K445" i="20"/>
  <c r="J445" i="20"/>
  <c r="O444" i="20"/>
  <c r="M444" i="20"/>
  <c r="L444" i="20"/>
  <c r="K444" i="20"/>
  <c r="J444" i="20"/>
  <c r="O443" i="20"/>
  <c r="M443" i="20"/>
  <c r="L443" i="20"/>
  <c r="K443" i="20"/>
  <c r="J443" i="20"/>
  <c r="O442" i="20"/>
  <c r="M442" i="20"/>
  <c r="L442" i="20"/>
  <c r="K442" i="20"/>
  <c r="J442" i="20"/>
  <c r="O441" i="20"/>
  <c r="M441" i="20"/>
  <c r="L441" i="20"/>
  <c r="K441" i="20"/>
  <c r="J441" i="20"/>
  <c r="O440" i="20"/>
  <c r="M440" i="20"/>
  <c r="L440" i="20"/>
  <c r="K440" i="20"/>
  <c r="J440" i="20"/>
  <c r="O439" i="20"/>
  <c r="M439" i="20"/>
  <c r="L439" i="20"/>
  <c r="K439" i="20"/>
  <c r="J439" i="20"/>
  <c r="O438" i="20"/>
  <c r="M438" i="20"/>
  <c r="L438" i="20"/>
  <c r="K438" i="20"/>
  <c r="J438" i="20"/>
  <c r="O437" i="20"/>
  <c r="M437" i="20"/>
  <c r="L437" i="20"/>
  <c r="K437" i="20"/>
  <c r="J437" i="20"/>
  <c r="O436" i="20"/>
  <c r="M436" i="20"/>
  <c r="L436" i="20"/>
  <c r="K436" i="20"/>
  <c r="J436" i="20"/>
  <c r="O435" i="20"/>
  <c r="M435" i="20"/>
  <c r="L435" i="20"/>
  <c r="K435" i="20"/>
  <c r="J435" i="20"/>
  <c r="O434" i="20"/>
  <c r="M434" i="20"/>
  <c r="L434" i="20"/>
  <c r="K434" i="20"/>
  <c r="J434" i="20"/>
  <c r="O433" i="20"/>
  <c r="M433" i="20"/>
  <c r="L433" i="20"/>
  <c r="K433" i="20"/>
  <c r="J433" i="20"/>
  <c r="O432" i="20"/>
  <c r="M432" i="20"/>
  <c r="L432" i="20"/>
  <c r="K432" i="20"/>
  <c r="J432" i="20"/>
  <c r="O431" i="20"/>
  <c r="M431" i="20"/>
  <c r="L431" i="20"/>
  <c r="K431" i="20"/>
  <c r="J431" i="20"/>
  <c r="O430" i="20"/>
  <c r="M430" i="20"/>
  <c r="L430" i="20"/>
  <c r="K430" i="20"/>
  <c r="J430" i="20"/>
  <c r="O429" i="20"/>
  <c r="M429" i="20"/>
  <c r="L429" i="20"/>
  <c r="K429" i="20"/>
  <c r="J429" i="20"/>
  <c r="O428" i="20"/>
  <c r="M428" i="20"/>
  <c r="L428" i="20"/>
  <c r="K428" i="20"/>
  <c r="J428" i="20"/>
  <c r="O427" i="20"/>
  <c r="M427" i="20"/>
  <c r="L427" i="20"/>
  <c r="K427" i="20"/>
  <c r="J427" i="20"/>
  <c r="O426" i="20"/>
  <c r="M426" i="20"/>
  <c r="L426" i="20"/>
  <c r="K426" i="20"/>
  <c r="J426" i="20"/>
  <c r="O425" i="20"/>
  <c r="M425" i="20"/>
  <c r="L425" i="20"/>
  <c r="K425" i="20"/>
  <c r="J425" i="20"/>
  <c r="O424" i="20"/>
  <c r="M424" i="20"/>
  <c r="L424" i="20"/>
  <c r="K424" i="20"/>
  <c r="J424" i="20"/>
  <c r="O423" i="20"/>
  <c r="M423" i="20"/>
  <c r="L423" i="20"/>
  <c r="K423" i="20"/>
  <c r="J423" i="20"/>
  <c r="O422" i="20"/>
  <c r="M422" i="20"/>
  <c r="L422" i="20"/>
  <c r="K422" i="20"/>
  <c r="J422" i="20"/>
  <c r="O421" i="20"/>
  <c r="M421" i="20"/>
  <c r="L421" i="20"/>
  <c r="K421" i="20"/>
  <c r="J421" i="20"/>
  <c r="O420" i="20"/>
  <c r="M420" i="20"/>
  <c r="L420" i="20"/>
  <c r="K420" i="20"/>
  <c r="J420" i="20"/>
  <c r="O419" i="20"/>
  <c r="M419" i="20"/>
  <c r="L419" i="20"/>
  <c r="K419" i="20"/>
  <c r="J419" i="20"/>
  <c r="O418" i="20"/>
  <c r="M418" i="20"/>
  <c r="L418" i="20"/>
  <c r="K418" i="20"/>
  <c r="J418" i="20"/>
  <c r="O417" i="20"/>
  <c r="M417" i="20"/>
  <c r="L417" i="20"/>
  <c r="K417" i="20"/>
  <c r="J417" i="20"/>
  <c r="O416" i="20"/>
  <c r="M416" i="20"/>
  <c r="L416" i="20"/>
  <c r="K416" i="20"/>
  <c r="J416" i="20"/>
  <c r="O415" i="20"/>
  <c r="M415" i="20"/>
  <c r="L415" i="20"/>
  <c r="K415" i="20"/>
  <c r="J415" i="20"/>
  <c r="O414" i="20"/>
  <c r="M414" i="20"/>
  <c r="L414" i="20"/>
  <c r="K414" i="20"/>
  <c r="J414" i="20"/>
  <c r="O413" i="20"/>
  <c r="M413" i="20"/>
  <c r="L413" i="20"/>
  <c r="K413" i="20"/>
  <c r="J413" i="20"/>
  <c r="O412" i="20"/>
  <c r="M412" i="20"/>
  <c r="L412" i="20"/>
  <c r="K412" i="20"/>
  <c r="J412" i="20"/>
  <c r="O411" i="20"/>
  <c r="M411" i="20"/>
  <c r="L411" i="20"/>
  <c r="K411" i="20"/>
  <c r="J411" i="20"/>
  <c r="O410" i="20"/>
  <c r="M410" i="20"/>
  <c r="L410" i="20"/>
  <c r="K410" i="20"/>
  <c r="J410" i="20"/>
  <c r="O409" i="20"/>
  <c r="M409" i="20"/>
  <c r="L409" i="20"/>
  <c r="K409" i="20"/>
  <c r="J409" i="20"/>
  <c r="O408" i="20"/>
  <c r="M408" i="20"/>
  <c r="L408" i="20"/>
  <c r="K408" i="20"/>
  <c r="J408" i="20"/>
  <c r="O407" i="20"/>
  <c r="M407" i="20"/>
  <c r="L407" i="20"/>
  <c r="K407" i="20"/>
  <c r="J407" i="20"/>
  <c r="O406" i="20"/>
  <c r="M406" i="20"/>
  <c r="L406" i="20"/>
  <c r="K406" i="20"/>
  <c r="J406" i="20"/>
  <c r="O405" i="20"/>
  <c r="M405" i="20"/>
  <c r="L405" i="20"/>
  <c r="K405" i="20"/>
  <c r="J405" i="20"/>
  <c r="O404" i="20"/>
  <c r="M404" i="20"/>
  <c r="L404" i="20"/>
  <c r="K404" i="20"/>
  <c r="J404" i="20"/>
  <c r="O403" i="20"/>
  <c r="M403" i="20"/>
  <c r="L403" i="20"/>
  <c r="K403" i="20"/>
  <c r="J403" i="20"/>
  <c r="O402" i="20"/>
  <c r="M402" i="20"/>
  <c r="L402" i="20"/>
  <c r="K402" i="20"/>
  <c r="J402" i="20"/>
  <c r="O401" i="20"/>
  <c r="M401" i="20"/>
  <c r="L401" i="20"/>
  <c r="K401" i="20"/>
  <c r="J401" i="20"/>
  <c r="O400" i="20"/>
  <c r="M400" i="20"/>
  <c r="L400" i="20"/>
  <c r="K400" i="20"/>
  <c r="J400" i="20"/>
  <c r="O399" i="20"/>
  <c r="M399" i="20"/>
  <c r="L399" i="20"/>
  <c r="K399" i="20"/>
  <c r="J399" i="20"/>
  <c r="O398" i="20"/>
  <c r="M398" i="20"/>
  <c r="L398" i="20"/>
  <c r="K398" i="20"/>
  <c r="J398" i="20"/>
  <c r="O397" i="20"/>
  <c r="M397" i="20"/>
  <c r="L397" i="20"/>
  <c r="K397" i="20"/>
  <c r="J397" i="20"/>
  <c r="O396" i="20"/>
  <c r="M396" i="20"/>
  <c r="L396" i="20"/>
  <c r="K396" i="20"/>
  <c r="J396" i="20"/>
  <c r="O395" i="20"/>
  <c r="M395" i="20"/>
  <c r="L395" i="20"/>
  <c r="K395" i="20"/>
  <c r="J395" i="20"/>
  <c r="O394" i="20"/>
  <c r="M394" i="20"/>
  <c r="L394" i="20"/>
  <c r="K394" i="20"/>
  <c r="J394" i="20"/>
  <c r="O393" i="20"/>
  <c r="M393" i="20"/>
  <c r="L393" i="20"/>
  <c r="K393" i="20"/>
  <c r="J393" i="20"/>
  <c r="O392" i="20"/>
  <c r="M392" i="20"/>
  <c r="L392" i="20"/>
  <c r="K392" i="20"/>
  <c r="J392" i="20"/>
  <c r="O391" i="20"/>
  <c r="M391" i="20"/>
  <c r="L391" i="20"/>
  <c r="K391" i="20"/>
  <c r="J391" i="20"/>
  <c r="O390" i="20"/>
  <c r="M390" i="20"/>
  <c r="L390" i="20"/>
  <c r="K390" i="20"/>
  <c r="J390" i="20"/>
  <c r="O389" i="20"/>
  <c r="M389" i="20"/>
  <c r="L389" i="20"/>
  <c r="K389" i="20"/>
  <c r="J389" i="20"/>
  <c r="O388" i="20"/>
  <c r="M388" i="20"/>
  <c r="L388" i="20"/>
  <c r="K388" i="20"/>
  <c r="J388" i="20"/>
  <c r="O387" i="20"/>
  <c r="M387" i="20"/>
  <c r="L387" i="20"/>
  <c r="K387" i="20"/>
  <c r="J387" i="20"/>
  <c r="O386" i="20"/>
  <c r="M386" i="20"/>
  <c r="L386" i="20"/>
  <c r="K386" i="20"/>
  <c r="J386" i="20"/>
  <c r="O385" i="20"/>
  <c r="M385" i="20"/>
  <c r="L385" i="20"/>
  <c r="K385" i="20"/>
  <c r="J385" i="20"/>
  <c r="O384" i="20"/>
  <c r="M384" i="20"/>
  <c r="L384" i="20"/>
  <c r="K384" i="20"/>
  <c r="J384" i="20"/>
  <c r="O383" i="20"/>
  <c r="M383" i="20"/>
  <c r="L383" i="20"/>
  <c r="K383" i="20"/>
  <c r="J383" i="20"/>
  <c r="O382" i="20"/>
  <c r="M382" i="20"/>
  <c r="L382" i="20"/>
  <c r="K382" i="20"/>
  <c r="J382" i="20"/>
  <c r="O381" i="20"/>
  <c r="M381" i="20"/>
  <c r="L381" i="20"/>
  <c r="K381" i="20"/>
  <c r="J381" i="20"/>
  <c r="O380" i="20"/>
  <c r="M380" i="20"/>
  <c r="L380" i="20"/>
  <c r="K380" i="20"/>
  <c r="J380" i="20"/>
  <c r="O379" i="20"/>
  <c r="M379" i="20"/>
  <c r="L379" i="20"/>
  <c r="K379" i="20"/>
  <c r="J379" i="20"/>
  <c r="O378" i="20"/>
  <c r="M378" i="20"/>
  <c r="L378" i="20"/>
  <c r="K378" i="20"/>
  <c r="J378" i="20"/>
  <c r="O377" i="20"/>
  <c r="M377" i="20"/>
  <c r="L377" i="20"/>
  <c r="K377" i="20"/>
  <c r="J377" i="20"/>
  <c r="O376" i="20"/>
  <c r="M376" i="20"/>
  <c r="L376" i="20"/>
  <c r="K376" i="20"/>
  <c r="J376" i="20"/>
  <c r="O375" i="20"/>
  <c r="M375" i="20"/>
  <c r="L375" i="20"/>
  <c r="K375" i="20"/>
  <c r="J375" i="20"/>
  <c r="O374" i="20"/>
  <c r="M374" i="20"/>
  <c r="L374" i="20"/>
  <c r="K374" i="20"/>
  <c r="J374" i="20"/>
  <c r="O373" i="20"/>
  <c r="M373" i="20"/>
  <c r="L373" i="20"/>
  <c r="K373" i="20"/>
  <c r="J373" i="20"/>
  <c r="O372" i="20"/>
  <c r="M372" i="20"/>
  <c r="L372" i="20"/>
  <c r="K372" i="20"/>
  <c r="J372" i="20"/>
  <c r="O371" i="20"/>
  <c r="M371" i="20"/>
  <c r="L371" i="20"/>
  <c r="K371" i="20"/>
  <c r="J371" i="20"/>
  <c r="O370" i="20"/>
  <c r="M370" i="20"/>
  <c r="L370" i="20"/>
  <c r="K370" i="20"/>
  <c r="J370" i="20"/>
  <c r="O369" i="20"/>
  <c r="M369" i="20"/>
  <c r="L369" i="20"/>
  <c r="K369" i="20"/>
  <c r="J369" i="20"/>
  <c r="O368" i="20"/>
  <c r="M368" i="20"/>
  <c r="L368" i="20"/>
  <c r="K368" i="20"/>
  <c r="J368" i="20"/>
  <c r="O367" i="20"/>
  <c r="M367" i="20"/>
  <c r="L367" i="20"/>
  <c r="K367" i="20"/>
  <c r="J367" i="20"/>
  <c r="O366" i="20"/>
  <c r="M366" i="20"/>
  <c r="L366" i="20"/>
  <c r="K366" i="20"/>
  <c r="J366" i="20"/>
  <c r="O365" i="20"/>
  <c r="M365" i="20"/>
  <c r="L365" i="20"/>
  <c r="K365" i="20"/>
  <c r="J365" i="20"/>
  <c r="O364" i="20"/>
  <c r="M364" i="20"/>
  <c r="L364" i="20"/>
  <c r="K364" i="20"/>
  <c r="J364" i="20"/>
  <c r="O363" i="20"/>
  <c r="M363" i="20"/>
  <c r="L363" i="20"/>
  <c r="K363" i="20"/>
  <c r="J363" i="20"/>
  <c r="O362" i="20"/>
  <c r="M362" i="20"/>
  <c r="L362" i="20"/>
  <c r="K362" i="20"/>
  <c r="J362" i="20"/>
  <c r="O361" i="20"/>
  <c r="M361" i="20"/>
  <c r="L361" i="20"/>
  <c r="K361" i="20"/>
  <c r="J361" i="20"/>
  <c r="O360" i="20"/>
  <c r="M360" i="20"/>
  <c r="L360" i="20"/>
  <c r="K360" i="20"/>
  <c r="J360" i="20"/>
  <c r="O359" i="20"/>
  <c r="M359" i="20"/>
  <c r="L359" i="20"/>
  <c r="K359" i="20"/>
  <c r="J359" i="20"/>
  <c r="O358" i="20"/>
  <c r="M358" i="20"/>
  <c r="L358" i="20"/>
  <c r="K358" i="20"/>
  <c r="J358" i="20"/>
  <c r="O357" i="20"/>
  <c r="M357" i="20"/>
  <c r="L357" i="20"/>
  <c r="K357" i="20"/>
  <c r="J357" i="20"/>
  <c r="O356" i="20"/>
  <c r="M356" i="20"/>
  <c r="L356" i="20"/>
  <c r="K356" i="20"/>
  <c r="J356" i="20"/>
  <c r="O355" i="20"/>
  <c r="M355" i="20"/>
  <c r="L355" i="20"/>
  <c r="K355" i="20"/>
  <c r="J355" i="20"/>
  <c r="O354" i="20"/>
  <c r="M354" i="20"/>
  <c r="L354" i="20"/>
  <c r="K354" i="20"/>
  <c r="J354" i="20"/>
  <c r="O353" i="20"/>
  <c r="M353" i="20"/>
  <c r="L353" i="20"/>
  <c r="K353" i="20"/>
  <c r="J353" i="20"/>
  <c r="O352" i="20"/>
  <c r="M352" i="20"/>
  <c r="L352" i="20"/>
  <c r="K352" i="20"/>
  <c r="J352" i="20"/>
  <c r="O351" i="20"/>
  <c r="M351" i="20"/>
  <c r="L351" i="20"/>
  <c r="K351" i="20"/>
  <c r="J351" i="20"/>
  <c r="O350" i="20"/>
  <c r="M350" i="20"/>
  <c r="L350" i="20"/>
  <c r="K350" i="20"/>
  <c r="J350" i="20"/>
  <c r="O349" i="20"/>
  <c r="M349" i="20"/>
  <c r="L349" i="20"/>
  <c r="K349" i="20"/>
  <c r="J349" i="20"/>
  <c r="O348" i="20"/>
  <c r="M348" i="20"/>
  <c r="L348" i="20"/>
  <c r="K348" i="20"/>
  <c r="J348" i="20"/>
  <c r="O347" i="20"/>
  <c r="M347" i="20"/>
  <c r="L347" i="20"/>
  <c r="K347" i="20"/>
  <c r="J347" i="20"/>
  <c r="O346" i="20"/>
  <c r="M346" i="20"/>
  <c r="L346" i="20"/>
  <c r="K346" i="20"/>
  <c r="J346" i="20"/>
  <c r="O345" i="20"/>
  <c r="M345" i="20"/>
  <c r="L345" i="20"/>
  <c r="K345" i="20"/>
  <c r="J345" i="20"/>
  <c r="O344" i="20"/>
  <c r="M344" i="20"/>
  <c r="L344" i="20"/>
  <c r="K344" i="20"/>
  <c r="J344" i="20"/>
  <c r="O343" i="20"/>
  <c r="M343" i="20"/>
  <c r="L343" i="20"/>
  <c r="K343" i="20"/>
  <c r="J343" i="20"/>
  <c r="O342" i="20"/>
  <c r="M342" i="20"/>
  <c r="L342" i="20"/>
  <c r="K342" i="20"/>
  <c r="J342" i="20"/>
  <c r="O341" i="20"/>
  <c r="M341" i="20"/>
  <c r="L341" i="20"/>
  <c r="K341" i="20"/>
  <c r="J341" i="20"/>
  <c r="O340" i="20"/>
  <c r="M340" i="20"/>
  <c r="L340" i="20"/>
  <c r="K340" i="20"/>
  <c r="J340" i="20"/>
  <c r="O339" i="20"/>
  <c r="M339" i="20"/>
  <c r="L339" i="20"/>
  <c r="K339" i="20"/>
  <c r="J339" i="20"/>
  <c r="O338" i="20"/>
  <c r="M338" i="20"/>
  <c r="L338" i="20"/>
  <c r="K338" i="20"/>
  <c r="J338" i="20"/>
  <c r="O337" i="20"/>
  <c r="M337" i="20"/>
  <c r="L337" i="20"/>
  <c r="K337" i="20"/>
  <c r="J337" i="20"/>
  <c r="O336" i="20"/>
  <c r="M336" i="20"/>
  <c r="L336" i="20"/>
  <c r="K336" i="20"/>
  <c r="J336" i="20"/>
  <c r="O335" i="20"/>
  <c r="M335" i="20"/>
  <c r="L335" i="20"/>
  <c r="K335" i="20"/>
  <c r="J335" i="20"/>
  <c r="O334" i="20"/>
  <c r="M334" i="20"/>
  <c r="L334" i="20"/>
  <c r="K334" i="20"/>
  <c r="J334" i="20"/>
  <c r="O333" i="20"/>
  <c r="M333" i="20"/>
  <c r="L333" i="20"/>
  <c r="K333" i="20"/>
  <c r="J333" i="20"/>
  <c r="O332" i="20"/>
  <c r="M332" i="20"/>
  <c r="L332" i="20"/>
  <c r="K332" i="20"/>
  <c r="J332" i="20"/>
  <c r="O331" i="20"/>
  <c r="M331" i="20"/>
  <c r="L331" i="20"/>
  <c r="K331" i="20"/>
  <c r="J331" i="20"/>
  <c r="O330" i="20"/>
  <c r="M330" i="20"/>
  <c r="L330" i="20"/>
  <c r="K330" i="20"/>
  <c r="J330" i="20"/>
  <c r="O329" i="20"/>
  <c r="M329" i="20"/>
  <c r="L329" i="20"/>
  <c r="K329" i="20"/>
  <c r="J329" i="20"/>
  <c r="O328" i="20"/>
  <c r="M328" i="20"/>
  <c r="L328" i="20"/>
  <c r="K328" i="20"/>
  <c r="J328" i="20"/>
  <c r="O327" i="20"/>
  <c r="M327" i="20"/>
  <c r="L327" i="20"/>
  <c r="K327" i="20"/>
  <c r="J327" i="20"/>
  <c r="O326" i="20"/>
  <c r="M326" i="20"/>
  <c r="L326" i="20"/>
  <c r="K326" i="20"/>
  <c r="J326" i="20"/>
  <c r="O325" i="20"/>
  <c r="M325" i="20"/>
  <c r="L325" i="20"/>
  <c r="K325" i="20"/>
  <c r="J325" i="20"/>
  <c r="O324" i="20"/>
  <c r="M324" i="20"/>
  <c r="L324" i="20"/>
  <c r="K324" i="20"/>
  <c r="J324" i="20"/>
  <c r="O323" i="20"/>
  <c r="M323" i="20"/>
  <c r="L323" i="20"/>
  <c r="K323" i="20"/>
  <c r="J323" i="20"/>
  <c r="O322" i="20"/>
  <c r="M322" i="20"/>
  <c r="L322" i="20"/>
  <c r="K322" i="20"/>
  <c r="J322" i="20"/>
  <c r="O321" i="20"/>
  <c r="M321" i="20"/>
  <c r="L321" i="20"/>
  <c r="K321" i="20"/>
  <c r="J321" i="20"/>
  <c r="O320" i="20"/>
  <c r="M320" i="20"/>
  <c r="L320" i="20"/>
  <c r="K320" i="20"/>
  <c r="J320" i="20"/>
  <c r="O319" i="20"/>
  <c r="M319" i="20"/>
  <c r="L319" i="20"/>
  <c r="K319" i="20"/>
  <c r="J319" i="20"/>
  <c r="O318" i="20"/>
  <c r="M318" i="20"/>
  <c r="L318" i="20"/>
  <c r="K318" i="20"/>
  <c r="J318" i="20"/>
  <c r="O317" i="20"/>
  <c r="M317" i="20"/>
  <c r="L317" i="20"/>
  <c r="K317" i="20"/>
  <c r="J317" i="20"/>
  <c r="O316" i="20"/>
  <c r="M316" i="20"/>
  <c r="L316" i="20"/>
  <c r="K316" i="20"/>
  <c r="J316" i="20"/>
  <c r="O315" i="20"/>
  <c r="M315" i="20"/>
  <c r="L315" i="20"/>
  <c r="K315" i="20"/>
  <c r="J315" i="20"/>
  <c r="O314" i="20"/>
  <c r="M314" i="20"/>
  <c r="L314" i="20"/>
  <c r="K314" i="20"/>
  <c r="J314" i="20"/>
  <c r="O313" i="20"/>
  <c r="M313" i="20"/>
  <c r="L313" i="20"/>
  <c r="K313" i="20"/>
  <c r="J313" i="20"/>
  <c r="O312" i="20"/>
  <c r="M312" i="20"/>
  <c r="L312" i="20"/>
  <c r="K312" i="20"/>
  <c r="J312" i="20"/>
  <c r="O311" i="20"/>
  <c r="M311" i="20"/>
  <c r="L311" i="20"/>
  <c r="K311" i="20"/>
  <c r="J311" i="20"/>
  <c r="O310" i="20"/>
  <c r="M310" i="20"/>
  <c r="L310" i="20"/>
  <c r="K310" i="20"/>
  <c r="J310" i="20"/>
  <c r="O309" i="20"/>
  <c r="M309" i="20"/>
  <c r="L309" i="20"/>
  <c r="K309" i="20"/>
  <c r="J309" i="20"/>
  <c r="O308" i="20"/>
  <c r="M308" i="20"/>
  <c r="L308" i="20"/>
  <c r="K308" i="20"/>
  <c r="J308" i="20"/>
  <c r="O307" i="20"/>
  <c r="M307" i="20"/>
  <c r="L307" i="20"/>
  <c r="K307" i="20"/>
  <c r="J307" i="20"/>
  <c r="O306" i="20"/>
  <c r="M306" i="20"/>
  <c r="L306" i="20"/>
  <c r="K306" i="20"/>
  <c r="J306" i="20"/>
  <c r="O305" i="20"/>
  <c r="M305" i="20"/>
  <c r="L305" i="20"/>
  <c r="K305" i="20"/>
  <c r="J305" i="20"/>
  <c r="O304" i="20"/>
  <c r="M304" i="20"/>
  <c r="L304" i="20"/>
  <c r="K304" i="20"/>
  <c r="J304" i="20"/>
  <c r="O303" i="20"/>
  <c r="M303" i="20"/>
  <c r="L303" i="20"/>
  <c r="K303" i="20"/>
  <c r="J303" i="20"/>
  <c r="O302" i="20"/>
  <c r="M302" i="20"/>
  <c r="L302" i="20"/>
  <c r="K302" i="20"/>
  <c r="J302" i="20"/>
  <c r="O301" i="20"/>
  <c r="M301" i="20"/>
  <c r="L301" i="20"/>
  <c r="K301" i="20"/>
  <c r="J301" i="20"/>
  <c r="O300" i="20"/>
  <c r="M300" i="20"/>
  <c r="L300" i="20"/>
  <c r="K300" i="20"/>
  <c r="J300" i="20"/>
  <c r="O299" i="20"/>
  <c r="M299" i="20"/>
  <c r="L299" i="20"/>
  <c r="K299" i="20"/>
  <c r="J299" i="20"/>
  <c r="O298" i="20"/>
  <c r="M298" i="20"/>
  <c r="L298" i="20"/>
  <c r="K298" i="20"/>
  <c r="J298" i="20"/>
  <c r="O297" i="20"/>
  <c r="M297" i="20"/>
  <c r="L297" i="20"/>
  <c r="K297" i="20"/>
  <c r="J297" i="20"/>
  <c r="O296" i="20"/>
  <c r="M296" i="20"/>
  <c r="L296" i="20"/>
  <c r="K296" i="20"/>
  <c r="J296" i="20"/>
  <c r="O295" i="20"/>
  <c r="M295" i="20"/>
  <c r="L295" i="20"/>
  <c r="K295" i="20"/>
  <c r="J295" i="20"/>
  <c r="O294" i="20"/>
  <c r="M294" i="20"/>
  <c r="L294" i="20"/>
  <c r="K294" i="20"/>
  <c r="J294" i="20"/>
  <c r="O293" i="20"/>
  <c r="M293" i="20"/>
  <c r="L293" i="20"/>
  <c r="K293" i="20"/>
  <c r="J293" i="20"/>
  <c r="O292" i="20"/>
  <c r="M292" i="20"/>
  <c r="L292" i="20"/>
  <c r="K292" i="20"/>
  <c r="J292" i="20"/>
  <c r="O291" i="20"/>
  <c r="M291" i="20"/>
  <c r="L291" i="20"/>
  <c r="K291" i="20"/>
  <c r="J291" i="20"/>
  <c r="O290" i="20"/>
  <c r="M290" i="20"/>
  <c r="L290" i="20"/>
  <c r="K290" i="20"/>
  <c r="J290" i="20"/>
  <c r="O289" i="20"/>
  <c r="M289" i="20"/>
  <c r="L289" i="20"/>
  <c r="K289" i="20"/>
  <c r="J289" i="20"/>
  <c r="O288" i="20"/>
  <c r="M288" i="20"/>
  <c r="L288" i="20"/>
  <c r="K288" i="20"/>
  <c r="J288" i="20"/>
  <c r="O287" i="20"/>
  <c r="M287" i="20"/>
  <c r="L287" i="20"/>
  <c r="K287" i="20"/>
  <c r="J287" i="20"/>
  <c r="O286" i="20"/>
  <c r="M286" i="20"/>
  <c r="L286" i="20"/>
  <c r="K286" i="20"/>
  <c r="J286" i="20"/>
  <c r="O285" i="20"/>
  <c r="M285" i="20"/>
  <c r="L285" i="20"/>
  <c r="K285" i="20"/>
  <c r="J285" i="20"/>
  <c r="O284" i="20"/>
  <c r="M284" i="20"/>
  <c r="L284" i="20"/>
  <c r="K284" i="20"/>
  <c r="J284" i="20"/>
  <c r="O283" i="20"/>
  <c r="M283" i="20"/>
  <c r="L283" i="20"/>
  <c r="K283" i="20"/>
  <c r="J283" i="20"/>
  <c r="O282" i="20"/>
  <c r="M282" i="20"/>
  <c r="L282" i="20"/>
  <c r="K282" i="20"/>
  <c r="J282" i="20"/>
  <c r="O281" i="20"/>
  <c r="M281" i="20"/>
  <c r="L281" i="20"/>
  <c r="K281" i="20"/>
  <c r="J281" i="20"/>
  <c r="O280" i="20"/>
  <c r="M280" i="20"/>
  <c r="L280" i="20"/>
  <c r="K280" i="20"/>
  <c r="J280" i="20"/>
  <c r="O279" i="20"/>
  <c r="M279" i="20"/>
  <c r="L279" i="20"/>
  <c r="K279" i="20"/>
  <c r="J279" i="20"/>
  <c r="O278" i="20"/>
  <c r="M278" i="20"/>
  <c r="L278" i="20"/>
  <c r="K278" i="20"/>
  <c r="J278" i="20"/>
  <c r="O277" i="20"/>
  <c r="M277" i="20"/>
  <c r="L277" i="20"/>
  <c r="K277" i="20"/>
  <c r="J277" i="20"/>
  <c r="O276" i="20"/>
  <c r="M276" i="20"/>
  <c r="L276" i="20"/>
  <c r="K276" i="20"/>
  <c r="J276" i="20"/>
  <c r="O275" i="20"/>
  <c r="M275" i="20"/>
  <c r="L275" i="20"/>
  <c r="K275" i="20"/>
  <c r="J275" i="20"/>
  <c r="O274" i="20"/>
  <c r="M274" i="20"/>
  <c r="L274" i="20"/>
  <c r="K274" i="20"/>
  <c r="J274" i="20"/>
  <c r="O273" i="20"/>
  <c r="M273" i="20"/>
  <c r="L273" i="20"/>
  <c r="K273" i="20"/>
  <c r="J273" i="20"/>
  <c r="O272" i="20"/>
  <c r="M272" i="20"/>
  <c r="L272" i="20"/>
  <c r="K272" i="20"/>
  <c r="J272" i="20"/>
  <c r="O271" i="20"/>
  <c r="M271" i="20"/>
  <c r="L271" i="20"/>
  <c r="K271" i="20"/>
  <c r="J271" i="20"/>
  <c r="O270" i="20"/>
  <c r="M270" i="20"/>
  <c r="L270" i="20"/>
  <c r="K270" i="20"/>
  <c r="J270" i="20"/>
  <c r="O269" i="20"/>
  <c r="M269" i="20"/>
  <c r="L269" i="20"/>
  <c r="K269" i="20"/>
  <c r="J269" i="20"/>
  <c r="O268" i="20"/>
  <c r="M268" i="20"/>
  <c r="L268" i="20"/>
  <c r="K268" i="20"/>
  <c r="J268" i="20"/>
  <c r="O267" i="20"/>
  <c r="M267" i="20"/>
  <c r="L267" i="20"/>
  <c r="K267" i="20"/>
  <c r="J267" i="20"/>
  <c r="O266" i="20"/>
  <c r="M266" i="20"/>
  <c r="L266" i="20"/>
  <c r="K266" i="20"/>
  <c r="J266" i="20"/>
  <c r="O265" i="20"/>
  <c r="M265" i="20"/>
  <c r="L265" i="20"/>
  <c r="K265" i="20"/>
  <c r="J265" i="20"/>
  <c r="O264" i="20"/>
  <c r="M264" i="20"/>
  <c r="L264" i="20"/>
  <c r="K264" i="20"/>
  <c r="J264" i="20"/>
  <c r="O263" i="20"/>
  <c r="M263" i="20"/>
  <c r="L263" i="20"/>
  <c r="K263" i="20"/>
  <c r="J263" i="20"/>
  <c r="O262" i="20"/>
  <c r="M262" i="20"/>
  <c r="L262" i="20"/>
  <c r="K262" i="20"/>
  <c r="J262" i="20"/>
  <c r="O261" i="20"/>
  <c r="M261" i="20"/>
  <c r="L261" i="20"/>
  <c r="K261" i="20"/>
  <c r="J261" i="20"/>
  <c r="O260" i="20"/>
  <c r="M260" i="20"/>
  <c r="L260" i="20"/>
  <c r="K260" i="20"/>
  <c r="J260" i="20"/>
  <c r="O259" i="20"/>
  <c r="M259" i="20"/>
  <c r="L259" i="20"/>
  <c r="K259" i="20"/>
  <c r="J259" i="20"/>
  <c r="O258" i="20"/>
  <c r="M258" i="20"/>
  <c r="L258" i="20"/>
  <c r="K258" i="20"/>
  <c r="J258" i="20"/>
  <c r="O257" i="20"/>
  <c r="M257" i="20"/>
  <c r="L257" i="20"/>
  <c r="K257" i="20"/>
  <c r="J257" i="20"/>
  <c r="O256" i="20"/>
  <c r="M256" i="20"/>
  <c r="L256" i="20"/>
  <c r="K256" i="20"/>
  <c r="J256" i="20"/>
  <c r="O255" i="20"/>
  <c r="M255" i="20"/>
  <c r="L255" i="20"/>
  <c r="K255" i="20"/>
  <c r="J255" i="20"/>
  <c r="O254" i="20"/>
  <c r="M254" i="20"/>
  <c r="L254" i="20"/>
  <c r="K254" i="20"/>
  <c r="J254" i="20"/>
  <c r="O253" i="20"/>
  <c r="M253" i="20"/>
  <c r="L253" i="20"/>
  <c r="K253" i="20"/>
  <c r="J253" i="20"/>
  <c r="O252" i="20"/>
  <c r="M252" i="20"/>
  <c r="L252" i="20"/>
  <c r="K252" i="20"/>
  <c r="J252" i="20"/>
  <c r="O251" i="20"/>
  <c r="M251" i="20"/>
  <c r="L251" i="20"/>
  <c r="K251" i="20"/>
  <c r="J251" i="20"/>
  <c r="O250" i="20"/>
  <c r="M250" i="20"/>
  <c r="L250" i="20"/>
  <c r="K250" i="20"/>
  <c r="J250" i="20"/>
  <c r="O249" i="20"/>
  <c r="M249" i="20"/>
  <c r="L249" i="20"/>
  <c r="K249" i="20"/>
  <c r="J249" i="20"/>
  <c r="O248" i="20"/>
  <c r="M248" i="20"/>
  <c r="L248" i="20"/>
  <c r="K248" i="20"/>
  <c r="J248" i="20"/>
  <c r="O247" i="20"/>
  <c r="M247" i="20"/>
  <c r="L247" i="20"/>
  <c r="K247" i="20"/>
  <c r="J247" i="20"/>
  <c r="O246" i="20"/>
  <c r="M246" i="20"/>
  <c r="L246" i="20"/>
  <c r="K246" i="20"/>
  <c r="J246" i="20"/>
  <c r="O245" i="20"/>
  <c r="M245" i="20"/>
  <c r="L245" i="20"/>
  <c r="K245" i="20"/>
  <c r="J245" i="20"/>
  <c r="O244" i="20"/>
  <c r="M244" i="20"/>
  <c r="L244" i="20"/>
  <c r="K244" i="20"/>
  <c r="J244" i="20"/>
  <c r="O243" i="20"/>
  <c r="M243" i="20"/>
  <c r="L243" i="20"/>
  <c r="K243" i="20"/>
  <c r="J243" i="20"/>
  <c r="O242" i="20"/>
  <c r="M242" i="20"/>
  <c r="L242" i="20"/>
  <c r="K242" i="20"/>
  <c r="J242" i="20"/>
  <c r="O241" i="20"/>
  <c r="M241" i="20"/>
  <c r="L241" i="20"/>
  <c r="K241" i="20"/>
  <c r="J241" i="20"/>
  <c r="O240" i="20"/>
  <c r="M240" i="20"/>
  <c r="L240" i="20"/>
  <c r="K240" i="20"/>
  <c r="J240" i="20"/>
  <c r="O239" i="20"/>
  <c r="M239" i="20"/>
  <c r="L239" i="20"/>
  <c r="K239" i="20"/>
  <c r="J239" i="20"/>
  <c r="O238" i="20"/>
  <c r="M238" i="20"/>
  <c r="L238" i="20"/>
  <c r="K238" i="20"/>
  <c r="J238" i="20"/>
  <c r="O237" i="20"/>
  <c r="M237" i="20"/>
  <c r="L237" i="20"/>
  <c r="K237" i="20"/>
  <c r="J237" i="20"/>
  <c r="O236" i="20"/>
  <c r="M236" i="20"/>
  <c r="L236" i="20"/>
  <c r="K236" i="20"/>
  <c r="J236" i="20"/>
  <c r="O235" i="20"/>
  <c r="M235" i="20"/>
  <c r="L235" i="20"/>
  <c r="K235" i="20"/>
  <c r="J235" i="20"/>
  <c r="O234" i="20"/>
  <c r="M234" i="20"/>
  <c r="L234" i="20"/>
  <c r="K234" i="20"/>
  <c r="J234" i="20"/>
  <c r="O233" i="20"/>
  <c r="M233" i="20"/>
  <c r="L233" i="20"/>
  <c r="K233" i="20"/>
  <c r="J233" i="20"/>
  <c r="O232" i="20"/>
  <c r="M232" i="20"/>
  <c r="L232" i="20"/>
  <c r="K232" i="20"/>
  <c r="J232" i="20"/>
  <c r="O231" i="20"/>
  <c r="M231" i="20"/>
  <c r="L231" i="20"/>
  <c r="K231" i="20"/>
  <c r="J231" i="20"/>
  <c r="O230" i="20"/>
  <c r="M230" i="20"/>
  <c r="L230" i="20"/>
  <c r="K230" i="20"/>
  <c r="J230" i="20"/>
  <c r="O229" i="20"/>
  <c r="M229" i="20"/>
  <c r="L229" i="20"/>
  <c r="K229" i="20"/>
  <c r="J229" i="20"/>
  <c r="O228" i="20"/>
  <c r="M228" i="20"/>
  <c r="L228" i="20"/>
  <c r="K228" i="20"/>
  <c r="J228" i="20"/>
  <c r="O227" i="20"/>
  <c r="M227" i="20"/>
  <c r="L227" i="20"/>
  <c r="K227" i="20"/>
  <c r="J227" i="20"/>
  <c r="O226" i="20"/>
  <c r="M226" i="20"/>
  <c r="L226" i="20"/>
  <c r="K226" i="20"/>
  <c r="J226" i="20"/>
  <c r="O225" i="20"/>
  <c r="M225" i="20"/>
  <c r="L225" i="20"/>
  <c r="K225" i="20"/>
  <c r="J225" i="20"/>
  <c r="O224" i="20"/>
  <c r="M224" i="20"/>
  <c r="L224" i="20"/>
  <c r="K224" i="20"/>
  <c r="J224" i="20"/>
  <c r="O223" i="20"/>
  <c r="M223" i="20"/>
  <c r="L223" i="20"/>
  <c r="K223" i="20"/>
  <c r="J223" i="20"/>
  <c r="O222" i="20"/>
  <c r="M222" i="20"/>
  <c r="L222" i="20"/>
  <c r="K222" i="20"/>
  <c r="J222" i="20"/>
  <c r="O221" i="20"/>
  <c r="M221" i="20"/>
  <c r="L221" i="20"/>
  <c r="K221" i="20"/>
  <c r="J221" i="20"/>
  <c r="O220" i="20"/>
  <c r="M220" i="20"/>
  <c r="L220" i="20"/>
  <c r="K220" i="20"/>
  <c r="J220" i="20"/>
  <c r="O219" i="20"/>
  <c r="M219" i="20"/>
  <c r="L219" i="20"/>
  <c r="K219" i="20"/>
  <c r="J219" i="20"/>
  <c r="O218" i="20"/>
  <c r="M218" i="20"/>
  <c r="L218" i="20"/>
  <c r="K218" i="20"/>
  <c r="J218" i="20"/>
  <c r="O217" i="20"/>
  <c r="M217" i="20"/>
  <c r="L217" i="20"/>
  <c r="K217" i="20"/>
  <c r="J217" i="20"/>
  <c r="O216" i="20"/>
  <c r="M216" i="20"/>
  <c r="L216" i="20"/>
  <c r="K216" i="20"/>
  <c r="J216" i="20"/>
  <c r="O215" i="20"/>
  <c r="M215" i="20"/>
  <c r="L215" i="20"/>
  <c r="K215" i="20"/>
  <c r="J215" i="20"/>
  <c r="O214" i="20"/>
  <c r="M214" i="20"/>
  <c r="L214" i="20"/>
  <c r="K214" i="20"/>
  <c r="J214" i="20"/>
  <c r="O213" i="20"/>
  <c r="M213" i="20"/>
  <c r="L213" i="20"/>
  <c r="K213" i="20"/>
  <c r="J213" i="20"/>
  <c r="O212" i="20"/>
  <c r="M212" i="20"/>
  <c r="L212" i="20"/>
  <c r="K212" i="20"/>
  <c r="J212" i="20"/>
  <c r="O211" i="20"/>
  <c r="M211" i="20"/>
  <c r="L211" i="20"/>
  <c r="K211" i="20"/>
  <c r="J211" i="20"/>
  <c r="O210" i="20"/>
  <c r="M210" i="20"/>
  <c r="L210" i="20"/>
  <c r="K210" i="20"/>
  <c r="J210" i="20"/>
  <c r="O209" i="20"/>
  <c r="M209" i="20"/>
  <c r="L209" i="20"/>
  <c r="K209" i="20"/>
  <c r="J209" i="20"/>
  <c r="O208" i="20"/>
  <c r="M208" i="20"/>
  <c r="L208" i="20"/>
  <c r="K208" i="20"/>
  <c r="J208" i="20"/>
  <c r="O207" i="20"/>
  <c r="M207" i="20"/>
  <c r="L207" i="20"/>
  <c r="K207" i="20"/>
  <c r="J207" i="20"/>
  <c r="O206" i="20"/>
  <c r="M206" i="20"/>
  <c r="L206" i="20"/>
  <c r="K206" i="20"/>
  <c r="J206" i="20"/>
  <c r="O205" i="20"/>
  <c r="M205" i="20"/>
  <c r="L205" i="20"/>
  <c r="K205" i="20"/>
  <c r="J205" i="20"/>
  <c r="O204" i="20"/>
  <c r="M204" i="20"/>
  <c r="L204" i="20"/>
  <c r="K204" i="20"/>
  <c r="J204" i="20"/>
  <c r="O203" i="20"/>
  <c r="M203" i="20"/>
  <c r="L203" i="20"/>
  <c r="K203" i="20"/>
  <c r="J203" i="20"/>
  <c r="O202" i="20"/>
  <c r="M202" i="20"/>
  <c r="L202" i="20"/>
  <c r="K202" i="20"/>
  <c r="J202" i="20"/>
  <c r="O201" i="20"/>
  <c r="M201" i="20"/>
  <c r="L201" i="20"/>
  <c r="K201" i="20"/>
  <c r="J201" i="20"/>
  <c r="O200" i="20"/>
  <c r="M200" i="20"/>
  <c r="L200" i="20"/>
  <c r="K200" i="20"/>
  <c r="J200" i="20"/>
  <c r="O199" i="20"/>
  <c r="M199" i="20"/>
  <c r="L199" i="20"/>
  <c r="K199" i="20"/>
  <c r="J199" i="20"/>
  <c r="O198" i="20"/>
  <c r="M198" i="20"/>
  <c r="L198" i="20"/>
  <c r="K198" i="20"/>
  <c r="J198" i="20"/>
  <c r="O197" i="20"/>
  <c r="M197" i="20"/>
  <c r="L197" i="20"/>
  <c r="K197" i="20"/>
  <c r="J197" i="20"/>
  <c r="O196" i="20"/>
  <c r="M196" i="20"/>
  <c r="L196" i="20"/>
  <c r="K196" i="20"/>
  <c r="J196" i="20"/>
  <c r="O195" i="20"/>
  <c r="M195" i="20"/>
  <c r="L195" i="20"/>
  <c r="K195" i="20"/>
  <c r="J195" i="20"/>
  <c r="O194" i="20"/>
  <c r="M194" i="20"/>
  <c r="L194" i="20"/>
  <c r="K194" i="20"/>
  <c r="J194" i="20"/>
  <c r="O193" i="20"/>
  <c r="M193" i="20"/>
  <c r="L193" i="20"/>
  <c r="K193" i="20"/>
  <c r="J193" i="20"/>
  <c r="O192" i="20"/>
  <c r="M192" i="20"/>
  <c r="L192" i="20"/>
  <c r="K192" i="20"/>
  <c r="J192" i="20"/>
  <c r="O191" i="20"/>
  <c r="M191" i="20"/>
  <c r="L191" i="20"/>
  <c r="K191" i="20"/>
  <c r="J191" i="20"/>
  <c r="O190" i="20"/>
  <c r="M190" i="20"/>
  <c r="L190" i="20"/>
  <c r="K190" i="20"/>
  <c r="J190" i="20"/>
  <c r="O189" i="20"/>
  <c r="M189" i="20"/>
  <c r="L189" i="20"/>
  <c r="K189" i="20"/>
  <c r="J189" i="20"/>
  <c r="O188" i="20"/>
  <c r="M188" i="20"/>
  <c r="L188" i="20"/>
  <c r="K188" i="20"/>
  <c r="J188" i="20"/>
  <c r="O187" i="20"/>
  <c r="M187" i="20"/>
  <c r="L187" i="20"/>
  <c r="K187" i="20"/>
  <c r="J187" i="20"/>
  <c r="O186" i="20"/>
  <c r="M186" i="20"/>
  <c r="L186" i="20"/>
  <c r="K186" i="20"/>
  <c r="J186" i="20"/>
  <c r="O185" i="20"/>
  <c r="M185" i="20"/>
  <c r="L185" i="20"/>
  <c r="K185" i="20"/>
  <c r="J185" i="20"/>
  <c r="O184" i="20"/>
  <c r="M184" i="20"/>
  <c r="L184" i="20"/>
  <c r="K184" i="20"/>
  <c r="J184" i="20"/>
  <c r="O183" i="20"/>
  <c r="M183" i="20"/>
  <c r="L183" i="20"/>
  <c r="K183" i="20"/>
  <c r="J183" i="20"/>
  <c r="O182" i="20"/>
  <c r="M182" i="20"/>
  <c r="L182" i="20"/>
  <c r="K182" i="20"/>
  <c r="J182" i="20"/>
  <c r="O181" i="20"/>
  <c r="M181" i="20"/>
  <c r="L181" i="20"/>
  <c r="K181" i="20"/>
  <c r="J181" i="20"/>
  <c r="O180" i="20"/>
  <c r="M180" i="20"/>
  <c r="L180" i="20"/>
  <c r="K180" i="20"/>
  <c r="J180" i="20"/>
  <c r="O179" i="20"/>
  <c r="M179" i="20"/>
  <c r="L179" i="20"/>
  <c r="K179" i="20"/>
  <c r="J179" i="20"/>
  <c r="O178" i="20"/>
  <c r="M178" i="20"/>
  <c r="L178" i="20"/>
  <c r="K178" i="20"/>
  <c r="J178" i="20"/>
  <c r="O177" i="20"/>
  <c r="M177" i="20"/>
  <c r="L177" i="20"/>
  <c r="K177" i="20"/>
  <c r="J177" i="20"/>
  <c r="O176" i="20"/>
  <c r="M176" i="20"/>
  <c r="L176" i="20"/>
  <c r="K176" i="20"/>
  <c r="J176" i="20"/>
  <c r="O175" i="20"/>
  <c r="M175" i="20"/>
  <c r="L175" i="20"/>
  <c r="K175" i="20"/>
  <c r="J175" i="20"/>
  <c r="O174" i="20"/>
  <c r="M174" i="20"/>
  <c r="L174" i="20"/>
  <c r="K174" i="20"/>
  <c r="J174" i="20"/>
  <c r="O173" i="20"/>
  <c r="M173" i="20"/>
  <c r="L173" i="20"/>
  <c r="K173" i="20"/>
  <c r="J173" i="20"/>
  <c r="O172" i="20"/>
  <c r="M172" i="20"/>
  <c r="L172" i="20"/>
  <c r="K172" i="20"/>
  <c r="J172" i="20"/>
  <c r="O171" i="20"/>
  <c r="M171" i="20"/>
  <c r="L171" i="20"/>
  <c r="K171" i="20"/>
  <c r="J171" i="20"/>
  <c r="O170" i="20"/>
  <c r="M170" i="20"/>
  <c r="L170" i="20"/>
  <c r="K170" i="20"/>
  <c r="J170" i="20"/>
  <c r="O169" i="20"/>
  <c r="M169" i="20"/>
  <c r="L169" i="20"/>
  <c r="K169" i="20"/>
  <c r="J169" i="20"/>
  <c r="O168" i="20"/>
  <c r="M168" i="20"/>
  <c r="L168" i="20"/>
  <c r="K168" i="20"/>
  <c r="J168" i="20"/>
  <c r="O167" i="20"/>
  <c r="M167" i="20"/>
  <c r="L167" i="20"/>
  <c r="K167" i="20"/>
  <c r="J167" i="20"/>
  <c r="O166" i="20"/>
  <c r="M166" i="20"/>
  <c r="L166" i="20"/>
  <c r="K166" i="20"/>
  <c r="J166" i="20"/>
  <c r="O165" i="20"/>
  <c r="M165" i="20"/>
  <c r="L165" i="20"/>
  <c r="K165" i="20"/>
  <c r="J165" i="20"/>
  <c r="O164" i="20"/>
  <c r="M164" i="20"/>
  <c r="L164" i="20"/>
  <c r="K164" i="20"/>
  <c r="J164" i="20"/>
  <c r="O163" i="20"/>
  <c r="M163" i="20"/>
  <c r="L163" i="20"/>
  <c r="K163" i="20"/>
  <c r="J163" i="20"/>
  <c r="O162" i="20"/>
  <c r="M162" i="20"/>
  <c r="L162" i="20"/>
  <c r="K162" i="20"/>
  <c r="J162" i="20"/>
  <c r="O161" i="20"/>
  <c r="M161" i="20"/>
  <c r="L161" i="20"/>
  <c r="K161" i="20"/>
  <c r="J161" i="20"/>
  <c r="O160" i="20"/>
  <c r="M160" i="20"/>
  <c r="L160" i="20"/>
  <c r="K160" i="20"/>
  <c r="J160" i="20"/>
  <c r="O159" i="20"/>
  <c r="M159" i="20"/>
  <c r="L159" i="20"/>
  <c r="K159" i="20"/>
  <c r="J159" i="20"/>
  <c r="O158" i="20"/>
  <c r="M158" i="20"/>
  <c r="L158" i="20"/>
  <c r="K158" i="20"/>
  <c r="J158" i="20"/>
  <c r="O157" i="20"/>
  <c r="M157" i="20"/>
  <c r="L157" i="20"/>
  <c r="K157" i="20"/>
  <c r="J157" i="20"/>
  <c r="O156" i="20"/>
  <c r="M156" i="20"/>
  <c r="L156" i="20"/>
  <c r="K156" i="20"/>
  <c r="J156" i="20"/>
  <c r="O155" i="20"/>
  <c r="M155" i="20"/>
  <c r="L155" i="20"/>
  <c r="K155" i="20"/>
  <c r="J155" i="20"/>
  <c r="O154" i="20"/>
  <c r="M154" i="20"/>
  <c r="L154" i="20"/>
  <c r="K154" i="20"/>
  <c r="J154" i="20"/>
  <c r="O153" i="20"/>
  <c r="M153" i="20"/>
  <c r="L153" i="20"/>
  <c r="K153" i="20"/>
  <c r="J153" i="20"/>
  <c r="O152" i="20"/>
  <c r="M152" i="20"/>
  <c r="L152" i="20"/>
  <c r="K152" i="20"/>
  <c r="J152" i="20"/>
  <c r="O151" i="20"/>
  <c r="M151" i="20"/>
  <c r="L151" i="20"/>
  <c r="K151" i="20"/>
  <c r="J151" i="20"/>
  <c r="O150" i="20"/>
  <c r="M150" i="20"/>
  <c r="L150" i="20"/>
  <c r="K150" i="20"/>
  <c r="J150" i="20"/>
  <c r="O149" i="20"/>
  <c r="M149" i="20"/>
  <c r="L149" i="20"/>
  <c r="K149" i="20"/>
  <c r="J149" i="20"/>
  <c r="O148" i="20"/>
  <c r="M148" i="20"/>
  <c r="L148" i="20"/>
  <c r="K148" i="20"/>
  <c r="J148" i="20"/>
  <c r="O147" i="20"/>
  <c r="M147" i="20"/>
  <c r="L147" i="20"/>
  <c r="K147" i="20"/>
  <c r="J147" i="20"/>
  <c r="O146" i="20"/>
  <c r="M146" i="20"/>
  <c r="L146" i="20"/>
  <c r="K146" i="20"/>
  <c r="J146" i="20"/>
  <c r="O145" i="20"/>
  <c r="M145" i="20"/>
  <c r="L145" i="20"/>
  <c r="K145" i="20"/>
  <c r="J145" i="20"/>
  <c r="O144" i="20"/>
  <c r="M144" i="20"/>
  <c r="L144" i="20"/>
  <c r="K144" i="20"/>
  <c r="J144" i="20"/>
  <c r="O143" i="20"/>
  <c r="M143" i="20"/>
  <c r="L143" i="20"/>
  <c r="K143" i="20"/>
  <c r="J143" i="20"/>
  <c r="O142" i="20"/>
  <c r="M142" i="20"/>
  <c r="L142" i="20"/>
  <c r="K142" i="20"/>
  <c r="J142" i="20"/>
  <c r="O141" i="20"/>
  <c r="M141" i="20"/>
  <c r="L141" i="20"/>
  <c r="K141" i="20"/>
  <c r="J141" i="20"/>
  <c r="O140" i="20"/>
  <c r="M140" i="20"/>
  <c r="L140" i="20"/>
  <c r="K140" i="20"/>
  <c r="J140" i="20"/>
  <c r="O139" i="20"/>
  <c r="M139" i="20"/>
  <c r="L139" i="20"/>
  <c r="K139" i="20"/>
  <c r="J139" i="20"/>
  <c r="O138" i="20"/>
  <c r="M138" i="20"/>
  <c r="L138" i="20"/>
  <c r="K138" i="20"/>
  <c r="J138" i="20"/>
  <c r="O137" i="20"/>
  <c r="M137" i="20"/>
  <c r="L137" i="20"/>
  <c r="K137" i="20"/>
  <c r="J137" i="20"/>
  <c r="O136" i="20"/>
  <c r="M136" i="20"/>
  <c r="L136" i="20"/>
  <c r="K136" i="20"/>
  <c r="J136" i="20"/>
  <c r="O135" i="20"/>
  <c r="M135" i="20"/>
  <c r="L135" i="20"/>
  <c r="K135" i="20"/>
  <c r="J135" i="20"/>
  <c r="O134" i="20"/>
  <c r="M134" i="20"/>
  <c r="L134" i="20"/>
  <c r="K134" i="20"/>
  <c r="J134" i="20"/>
  <c r="O133" i="20"/>
  <c r="M133" i="20"/>
  <c r="L133" i="20"/>
  <c r="K133" i="20"/>
  <c r="J133" i="20"/>
  <c r="O132" i="20"/>
  <c r="M132" i="20"/>
  <c r="L132" i="20"/>
  <c r="K132" i="20"/>
  <c r="J132" i="20"/>
  <c r="O131" i="20"/>
  <c r="M131" i="20"/>
  <c r="L131" i="20"/>
  <c r="K131" i="20"/>
  <c r="J131" i="20"/>
  <c r="O130" i="20"/>
  <c r="M130" i="20"/>
  <c r="L130" i="20"/>
  <c r="K130" i="20"/>
  <c r="J130" i="20"/>
  <c r="O129" i="20"/>
  <c r="M129" i="20"/>
  <c r="L129" i="20"/>
  <c r="K129" i="20"/>
  <c r="J129" i="20"/>
  <c r="O128" i="20"/>
  <c r="M128" i="20"/>
  <c r="L128" i="20"/>
  <c r="K128" i="20"/>
  <c r="J128" i="20"/>
  <c r="O127" i="20"/>
  <c r="M127" i="20"/>
  <c r="L127" i="20"/>
  <c r="K127" i="20"/>
  <c r="J127" i="20"/>
  <c r="O126" i="20"/>
  <c r="M126" i="20"/>
  <c r="L126" i="20"/>
  <c r="K126" i="20"/>
  <c r="J126" i="20"/>
  <c r="O125" i="20"/>
  <c r="M125" i="20"/>
  <c r="L125" i="20"/>
  <c r="K125" i="20"/>
  <c r="J125" i="20"/>
  <c r="O124" i="20"/>
  <c r="M124" i="20"/>
  <c r="L124" i="20"/>
  <c r="K124" i="20"/>
  <c r="J124" i="20"/>
  <c r="O123" i="20"/>
  <c r="M123" i="20"/>
  <c r="L123" i="20"/>
  <c r="K123" i="20"/>
  <c r="J123" i="20"/>
  <c r="O122" i="20"/>
  <c r="M122" i="20"/>
  <c r="L122" i="20"/>
  <c r="K122" i="20"/>
  <c r="J122" i="20"/>
  <c r="O121" i="20"/>
  <c r="M121" i="20"/>
  <c r="L121" i="20"/>
  <c r="K121" i="20"/>
  <c r="J121" i="20"/>
  <c r="O120" i="20"/>
  <c r="M120" i="20"/>
  <c r="L120" i="20"/>
  <c r="K120" i="20"/>
  <c r="J120" i="20"/>
  <c r="O119" i="20"/>
  <c r="M119" i="20"/>
  <c r="L119" i="20"/>
  <c r="K119" i="20"/>
  <c r="J119" i="20"/>
  <c r="O118" i="20"/>
  <c r="M118" i="20"/>
  <c r="L118" i="20"/>
  <c r="K118" i="20"/>
  <c r="J118" i="20"/>
  <c r="O117" i="20"/>
  <c r="M117" i="20"/>
  <c r="L117" i="20"/>
  <c r="K117" i="20"/>
  <c r="J117" i="20"/>
  <c r="O116" i="20"/>
  <c r="M116" i="20"/>
  <c r="L116" i="20"/>
  <c r="K116" i="20"/>
  <c r="J116" i="20"/>
  <c r="O115" i="20"/>
  <c r="M115" i="20"/>
  <c r="L115" i="20"/>
  <c r="K115" i="20"/>
  <c r="J115" i="20"/>
  <c r="O114" i="20"/>
  <c r="M114" i="20"/>
  <c r="L114" i="20"/>
  <c r="K114" i="20"/>
  <c r="J114" i="20"/>
  <c r="O113" i="20"/>
  <c r="M113" i="20"/>
  <c r="L113" i="20"/>
  <c r="K113" i="20"/>
  <c r="J113" i="20"/>
  <c r="O112" i="20"/>
  <c r="M112" i="20"/>
  <c r="L112" i="20"/>
  <c r="K112" i="20"/>
  <c r="J112" i="20"/>
  <c r="O111" i="20"/>
  <c r="M111" i="20"/>
  <c r="L111" i="20"/>
  <c r="K111" i="20"/>
  <c r="J111" i="20"/>
  <c r="O110" i="20"/>
  <c r="M110" i="20"/>
  <c r="L110" i="20"/>
  <c r="K110" i="20"/>
  <c r="J110" i="20"/>
  <c r="O109" i="20"/>
  <c r="M109" i="20"/>
  <c r="L109" i="20"/>
  <c r="K109" i="20"/>
  <c r="J109" i="20"/>
  <c r="O108" i="20"/>
  <c r="M108" i="20"/>
  <c r="L108" i="20"/>
  <c r="K108" i="20"/>
  <c r="J108" i="20"/>
  <c r="O107" i="20"/>
  <c r="M107" i="20"/>
  <c r="L107" i="20"/>
  <c r="K107" i="20"/>
  <c r="J107" i="20"/>
  <c r="O106" i="20"/>
  <c r="M106" i="20"/>
  <c r="L106" i="20"/>
  <c r="K106" i="20"/>
  <c r="J106" i="20"/>
  <c r="O105" i="20"/>
  <c r="M105" i="20"/>
  <c r="L105" i="20"/>
  <c r="K105" i="20"/>
  <c r="J105" i="20"/>
  <c r="O104" i="20"/>
  <c r="M104" i="20"/>
  <c r="L104" i="20"/>
  <c r="K104" i="20"/>
  <c r="J104" i="20"/>
  <c r="O103" i="20"/>
  <c r="M103" i="20"/>
  <c r="L103" i="20"/>
  <c r="K103" i="20"/>
  <c r="J103" i="20"/>
  <c r="O102" i="20"/>
  <c r="M102" i="20"/>
  <c r="L102" i="20"/>
  <c r="K102" i="20"/>
  <c r="J102" i="20"/>
  <c r="O101" i="20"/>
  <c r="M101" i="20"/>
  <c r="L101" i="20"/>
  <c r="K101" i="20"/>
  <c r="J101" i="20"/>
  <c r="O100" i="20"/>
  <c r="M100" i="20"/>
  <c r="L100" i="20"/>
  <c r="K100" i="20"/>
  <c r="J100" i="20"/>
  <c r="O99" i="20"/>
  <c r="M99" i="20"/>
  <c r="L99" i="20"/>
  <c r="K99" i="20"/>
  <c r="J99" i="20"/>
  <c r="O98" i="20"/>
  <c r="M98" i="20"/>
  <c r="L98" i="20"/>
  <c r="K98" i="20"/>
  <c r="J98" i="20"/>
  <c r="O97" i="20"/>
  <c r="M97" i="20"/>
  <c r="L97" i="20"/>
  <c r="K97" i="20"/>
  <c r="J97" i="20"/>
  <c r="O96" i="20"/>
  <c r="M96" i="20"/>
  <c r="L96" i="20"/>
  <c r="K96" i="20"/>
  <c r="J96" i="20"/>
  <c r="O95" i="20"/>
  <c r="M95" i="20"/>
  <c r="L95" i="20"/>
  <c r="K95" i="20"/>
  <c r="J95" i="20"/>
  <c r="O94" i="20"/>
  <c r="M94" i="20"/>
  <c r="L94" i="20"/>
  <c r="K94" i="20"/>
  <c r="J94" i="20"/>
  <c r="O93" i="20"/>
  <c r="M93" i="20"/>
  <c r="L93" i="20"/>
  <c r="K93" i="20"/>
  <c r="J93" i="20"/>
  <c r="O92" i="20"/>
  <c r="M92" i="20"/>
  <c r="L92" i="20"/>
  <c r="K92" i="20"/>
  <c r="J92" i="20"/>
  <c r="O91" i="20"/>
  <c r="M91" i="20"/>
  <c r="L91" i="20"/>
  <c r="K91" i="20"/>
  <c r="J91" i="20"/>
  <c r="O90" i="20"/>
  <c r="M90" i="20"/>
  <c r="L90" i="20"/>
  <c r="K90" i="20"/>
  <c r="J90" i="20"/>
  <c r="O89" i="20"/>
  <c r="M89" i="20"/>
  <c r="L89" i="20"/>
  <c r="K89" i="20"/>
  <c r="J89" i="20"/>
  <c r="O88" i="20"/>
  <c r="M88" i="20"/>
  <c r="L88" i="20"/>
  <c r="K88" i="20"/>
  <c r="J88" i="20"/>
  <c r="O87" i="20"/>
  <c r="M87" i="20"/>
  <c r="L87" i="20"/>
  <c r="K87" i="20"/>
  <c r="J87" i="20"/>
  <c r="O86" i="20"/>
  <c r="M86" i="20"/>
  <c r="L86" i="20"/>
  <c r="K86" i="20"/>
  <c r="J86" i="20"/>
  <c r="O85" i="20"/>
  <c r="M85" i="20"/>
  <c r="L85" i="20"/>
  <c r="K85" i="20"/>
  <c r="J85" i="20"/>
  <c r="O84" i="20"/>
  <c r="M84" i="20"/>
  <c r="L84" i="20"/>
  <c r="K84" i="20"/>
  <c r="J84" i="20"/>
  <c r="O83" i="20"/>
  <c r="M83" i="20"/>
  <c r="L83" i="20"/>
  <c r="K83" i="20"/>
  <c r="J83" i="20"/>
  <c r="O82" i="20"/>
  <c r="M82" i="20"/>
  <c r="L82" i="20"/>
  <c r="K82" i="20"/>
  <c r="J82" i="20"/>
  <c r="O81" i="20"/>
  <c r="M81" i="20"/>
  <c r="L81" i="20"/>
  <c r="K81" i="20"/>
  <c r="J81" i="20"/>
  <c r="O80" i="20"/>
  <c r="M80" i="20"/>
  <c r="L80" i="20"/>
  <c r="K80" i="20"/>
  <c r="J80" i="20"/>
  <c r="O79" i="20"/>
  <c r="M79" i="20"/>
  <c r="L79" i="20"/>
  <c r="K79" i="20"/>
  <c r="J79" i="20"/>
  <c r="O78" i="20"/>
  <c r="M78" i="20"/>
  <c r="L78" i="20"/>
  <c r="K78" i="20"/>
  <c r="J78" i="20"/>
  <c r="O77" i="20"/>
  <c r="M77" i="20"/>
  <c r="L77" i="20"/>
  <c r="K77" i="20"/>
  <c r="J77" i="20"/>
  <c r="O76" i="20"/>
  <c r="M76" i="20"/>
  <c r="L76" i="20"/>
  <c r="K76" i="20"/>
  <c r="J76" i="20"/>
  <c r="O75" i="20"/>
  <c r="M75" i="20"/>
  <c r="L75" i="20"/>
  <c r="K75" i="20"/>
  <c r="J75" i="20"/>
  <c r="O74" i="20"/>
  <c r="M74" i="20"/>
  <c r="L74" i="20"/>
  <c r="K74" i="20"/>
  <c r="J74" i="20"/>
  <c r="O73" i="20"/>
  <c r="M73" i="20"/>
  <c r="L73" i="20"/>
  <c r="K73" i="20"/>
  <c r="J73" i="20"/>
  <c r="O72" i="20"/>
  <c r="M72" i="20"/>
  <c r="L72" i="20"/>
  <c r="K72" i="20"/>
  <c r="J72" i="20"/>
  <c r="O71" i="20"/>
  <c r="M71" i="20"/>
  <c r="L71" i="20"/>
  <c r="K71" i="20"/>
  <c r="J71" i="20"/>
  <c r="O70" i="20"/>
  <c r="M70" i="20"/>
  <c r="L70" i="20"/>
  <c r="K70" i="20"/>
  <c r="J70" i="20"/>
  <c r="O69" i="20"/>
  <c r="M69" i="20"/>
  <c r="L69" i="20"/>
  <c r="K69" i="20"/>
  <c r="J69" i="20"/>
  <c r="O68" i="20"/>
  <c r="M68" i="20"/>
  <c r="L68" i="20"/>
  <c r="K68" i="20"/>
  <c r="J68" i="20"/>
  <c r="O67" i="20"/>
  <c r="M67" i="20"/>
  <c r="L67" i="20"/>
  <c r="K67" i="20"/>
  <c r="J67" i="20"/>
  <c r="O66" i="20"/>
  <c r="M66" i="20"/>
  <c r="L66" i="20"/>
  <c r="K66" i="20"/>
  <c r="J66" i="20"/>
  <c r="O65" i="20"/>
  <c r="M65" i="20"/>
  <c r="L65" i="20"/>
  <c r="K65" i="20"/>
  <c r="J65" i="20"/>
  <c r="O64" i="20"/>
  <c r="M64" i="20"/>
  <c r="L64" i="20"/>
  <c r="K64" i="20"/>
  <c r="J64" i="20"/>
  <c r="O63" i="20"/>
  <c r="M63" i="20"/>
  <c r="L63" i="20"/>
  <c r="K63" i="20"/>
  <c r="J63" i="20"/>
  <c r="O62" i="20"/>
  <c r="M62" i="20"/>
  <c r="L62" i="20"/>
  <c r="K62" i="20"/>
  <c r="J62" i="20"/>
  <c r="O61" i="20"/>
  <c r="M61" i="20"/>
  <c r="L61" i="20"/>
  <c r="K61" i="20"/>
  <c r="J61" i="20"/>
  <c r="O60" i="20"/>
  <c r="M60" i="20"/>
  <c r="L60" i="20"/>
  <c r="K60" i="20"/>
  <c r="J60" i="20"/>
  <c r="O59" i="20"/>
  <c r="M59" i="20"/>
  <c r="L59" i="20"/>
  <c r="K59" i="20"/>
  <c r="J59" i="20"/>
  <c r="O58" i="20"/>
  <c r="M58" i="20"/>
  <c r="L58" i="20"/>
  <c r="K58" i="20"/>
  <c r="J58" i="20"/>
  <c r="O57" i="20"/>
  <c r="M57" i="20"/>
  <c r="L57" i="20"/>
  <c r="K57" i="20"/>
  <c r="J57" i="20"/>
  <c r="O56" i="20"/>
  <c r="M56" i="20"/>
  <c r="L56" i="20"/>
  <c r="K56" i="20"/>
  <c r="J56" i="20"/>
  <c r="O55" i="20"/>
  <c r="M55" i="20"/>
  <c r="L55" i="20"/>
  <c r="K55" i="20"/>
  <c r="J55" i="20"/>
  <c r="O54" i="20"/>
  <c r="M54" i="20"/>
  <c r="L54" i="20"/>
  <c r="K54" i="20"/>
  <c r="J54" i="20"/>
  <c r="O53" i="20"/>
  <c r="M53" i="20"/>
  <c r="L53" i="20"/>
  <c r="K53" i="20"/>
  <c r="J53" i="20"/>
  <c r="O52" i="20"/>
  <c r="M52" i="20"/>
  <c r="L52" i="20"/>
  <c r="K52" i="20"/>
  <c r="J52" i="20"/>
  <c r="O51" i="20"/>
  <c r="M51" i="20"/>
  <c r="L51" i="20"/>
  <c r="K51" i="20"/>
  <c r="J51" i="20"/>
  <c r="O50" i="20"/>
  <c r="M50" i="20"/>
  <c r="L50" i="20"/>
  <c r="K50" i="20"/>
  <c r="J50" i="20"/>
  <c r="O49" i="20"/>
  <c r="M49" i="20"/>
  <c r="L49" i="20"/>
  <c r="K49" i="20"/>
  <c r="J49" i="20"/>
  <c r="O48" i="20"/>
  <c r="M48" i="20"/>
  <c r="L48" i="20"/>
  <c r="K48" i="20"/>
  <c r="J48" i="20"/>
  <c r="O47" i="20"/>
  <c r="M47" i="20"/>
  <c r="L47" i="20"/>
  <c r="K47" i="20"/>
  <c r="J47" i="20"/>
  <c r="O46" i="20"/>
  <c r="M46" i="20"/>
  <c r="L46" i="20"/>
  <c r="K46" i="20"/>
  <c r="J46" i="20"/>
  <c r="O45" i="20"/>
  <c r="M45" i="20"/>
  <c r="L45" i="20"/>
  <c r="K45" i="20"/>
  <c r="J45" i="20"/>
  <c r="O44" i="20"/>
  <c r="M44" i="20"/>
  <c r="L44" i="20"/>
  <c r="K44" i="20"/>
  <c r="J44" i="20"/>
  <c r="O43" i="20"/>
  <c r="M43" i="20"/>
  <c r="L43" i="20"/>
  <c r="K43" i="20"/>
  <c r="J43" i="20"/>
  <c r="O42" i="20"/>
  <c r="M42" i="20"/>
  <c r="L42" i="20"/>
  <c r="K42" i="20"/>
  <c r="J42" i="20"/>
  <c r="O41" i="20"/>
  <c r="M41" i="20"/>
  <c r="L41" i="20"/>
  <c r="K41" i="20"/>
  <c r="J41" i="20"/>
  <c r="O40" i="20"/>
  <c r="M40" i="20"/>
  <c r="L40" i="20"/>
  <c r="K40" i="20"/>
  <c r="J40" i="20"/>
  <c r="O39" i="20"/>
  <c r="M39" i="20"/>
  <c r="L39" i="20"/>
  <c r="K39" i="20"/>
  <c r="J39" i="20"/>
  <c r="O38" i="20"/>
  <c r="M38" i="20"/>
  <c r="L38" i="20"/>
  <c r="K38" i="20"/>
  <c r="J38" i="20"/>
  <c r="O37" i="20"/>
  <c r="M37" i="20"/>
  <c r="L37" i="20"/>
  <c r="K37" i="20"/>
  <c r="J37" i="20"/>
  <c r="O36" i="20"/>
  <c r="M36" i="20"/>
  <c r="L36" i="20"/>
  <c r="K36" i="20"/>
  <c r="J36" i="20"/>
  <c r="O35" i="20"/>
  <c r="M35" i="20"/>
  <c r="L35" i="20"/>
  <c r="K35" i="20"/>
  <c r="J35" i="20"/>
  <c r="O34" i="20"/>
  <c r="M34" i="20"/>
  <c r="L34" i="20"/>
  <c r="K34" i="20"/>
  <c r="J34" i="20"/>
  <c r="O33" i="20"/>
  <c r="M33" i="20"/>
  <c r="L33" i="20"/>
  <c r="K33" i="20"/>
  <c r="J33" i="20"/>
  <c r="O32" i="20"/>
  <c r="M32" i="20"/>
  <c r="L32" i="20"/>
  <c r="K32" i="20"/>
  <c r="J32" i="20"/>
  <c r="O31" i="20"/>
  <c r="M31" i="20"/>
  <c r="L31" i="20"/>
  <c r="K31" i="20"/>
  <c r="J31" i="20"/>
  <c r="O30" i="20"/>
  <c r="M30" i="20"/>
  <c r="L30" i="20"/>
  <c r="K30" i="20"/>
  <c r="J30" i="20"/>
  <c r="O29" i="20"/>
  <c r="M29" i="20"/>
  <c r="L29" i="20"/>
  <c r="K29" i="20"/>
  <c r="J29" i="20"/>
  <c r="O28" i="20"/>
  <c r="M28" i="20"/>
  <c r="L28" i="20"/>
  <c r="K28" i="20"/>
  <c r="J28" i="20"/>
  <c r="O27" i="20"/>
  <c r="M27" i="20"/>
  <c r="L27" i="20"/>
  <c r="K27" i="20"/>
  <c r="J27" i="20"/>
  <c r="O26" i="20"/>
  <c r="M26" i="20"/>
  <c r="L26" i="20"/>
  <c r="K26" i="20"/>
  <c r="J26" i="20"/>
  <c r="O25" i="20"/>
  <c r="M25" i="20"/>
  <c r="L25" i="20"/>
  <c r="K25" i="20"/>
  <c r="J25" i="20"/>
  <c r="O24" i="20"/>
  <c r="M24" i="20"/>
  <c r="L24" i="20"/>
  <c r="K24" i="20"/>
  <c r="J24" i="20"/>
  <c r="O23" i="20"/>
  <c r="M23" i="20"/>
  <c r="L23" i="20"/>
  <c r="K23" i="20"/>
  <c r="J23" i="20"/>
  <c r="O22" i="20"/>
  <c r="M22" i="20"/>
  <c r="L22" i="20"/>
  <c r="K22" i="20"/>
  <c r="J22" i="20"/>
  <c r="O21" i="20"/>
  <c r="M21" i="20"/>
  <c r="L21" i="20"/>
  <c r="O20" i="20"/>
  <c r="M20" i="20"/>
  <c r="H17" i="20"/>
  <c r="L12" i="20"/>
  <c r="D1" i="20"/>
  <c r="K12" i="20" l="1"/>
  <c r="M12" i="20"/>
  <c r="O12" i="20"/>
  <c r="N12" i="20"/>
  <c r="L31" i="19"/>
  <c r="L32" i="19"/>
  <c r="L33" i="19"/>
  <c r="L34" i="19"/>
  <c r="L35" i="19"/>
  <c r="L36" i="19"/>
  <c r="L37" i="19"/>
  <c r="L38" i="19"/>
  <c r="L39" i="19"/>
  <c r="L30" i="19"/>
  <c r="F12" i="20" l="1"/>
  <c r="L26" i="19"/>
  <c r="K32" i="19"/>
  <c r="K33" i="19"/>
  <c r="K34" i="19"/>
  <c r="K35" i="19"/>
  <c r="K36" i="19"/>
  <c r="K37" i="19"/>
  <c r="K38" i="19"/>
  <c r="K39" i="19"/>
  <c r="K31" i="19"/>
  <c r="K30" i="19"/>
  <c r="J32" i="19"/>
  <c r="J33" i="19"/>
  <c r="J34" i="19"/>
  <c r="J35" i="19"/>
  <c r="J36" i="19"/>
  <c r="J37" i="19"/>
  <c r="J38" i="19"/>
  <c r="J39" i="19"/>
  <c r="J31" i="19"/>
  <c r="J30" i="19"/>
  <c r="J26" i="19" s="1"/>
  <c r="I31" i="19"/>
  <c r="I32" i="19"/>
  <c r="I33" i="19"/>
  <c r="I34" i="19"/>
  <c r="I35" i="19"/>
  <c r="I36" i="19"/>
  <c r="I37" i="19"/>
  <c r="I38" i="19"/>
  <c r="I39" i="19"/>
  <c r="I30" i="19"/>
  <c r="K26" i="19" l="1"/>
  <c r="I26" i="19"/>
  <c r="D43" i="19" s="1"/>
  <c r="G19" i="19"/>
  <c r="D1" i="19"/>
  <c r="B18" i="18" l="1"/>
  <c r="C122" i="8" l="1"/>
  <c r="C120" i="8"/>
  <c r="C10" i="18"/>
  <c r="K13" i="17" l="1"/>
  <c r="J13" i="17"/>
  <c r="A3" i="18" l="1"/>
  <c r="P23" i="14" l="1"/>
  <c r="O23" i="14"/>
  <c r="M23" i="14"/>
  <c r="N23" i="14"/>
  <c r="Q17" i="17" l="1"/>
  <c r="R17" i="17"/>
  <c r="S17" i="17"/>
  <c r="Q18" i="17"/>
  <c r="R18" i="17"/>
  <c r="S18" i="17"/>
  <c r="Q19" i="17"/>
  <c r="R19" i="17"/>
  <c r="S19" i="17"/>
  <c r="Q20" i="17"/>
  <c r="R20" i="17"/>
  <c r="S20" i="17"/>
  <c r="Q21" i="17"/>
  <c r="R21" i="17"/>
  <c r="S21" i="17"/>
  <c r="Q22" i="17"/>
  <c r="R22" i="17"/>
  <c r="S22" i="17"/>
  <c r="Q23" i="17"/>
  <c r="R23" i="17"/>
  <c r="S23" i="17"/>
  <c r="Q24" i="17"/>
  <c r="R24" i="17"/>
  <c r="S24" i="17"/>
  <c r="Q25" i="17"/>
  <c r="R25" i="17"/>
  <c r="S25" i="17"/>
  <c r="Q26" i="17"/>
  <c r="R26" i="17"/>
  <c r="S26" i="17"/>
  <c r="Q27" i="17"/>
  <c r="R27" i="17"/>
  <c r="S27" i="17"/>
  <c r="Q28" i="17"/>
  <c r="R28" i="17"/>
  <c r="S28" i="17"/>
  <c r="Q29" i="17"/>
  <c r="R29" i="17"/>
  <c r="S29" i="17"/>
  <c r="Q30" i="17"/>
  <c r="R30" i="17"/>
  <c r="S30" i="17"/>
  <c r="Q31" i="17"/>
  <c r="R31" i="17"/>
  <c r="S31" i="17"/>
  <c r="Q32" i="17"/>
  <c r="R32" i="17"/>
  <c r="S32" i="17"/>
  <c r="Q33" i="17"/>
  <c r="R33" i="17"/>
  <c r="S33" i="17"/>
  <c r="Q34" i="17"/>
  <c r="R34" i="17"/>
  <c r="S34" i="17"/>
  <c r="Q35" i="17"/>
  <c r="R35" i="17"/>
  <c r="S35" i="17"/>
  <c r="Q36" i="17"/>
  <c r="R36" i="17"/>
  <c r="S36" i="17"/>
  <c r="Q37" i="17"/>
  <c r="R37" i="17"/>
  <c r="S37" i="17"/>
  <c r="Q38" i="17"/>
  <c r="R38" i="17"/>
  <c r="S38" i="17"/>
  <c r="Q39" i="17"/>
  <c r="R39" i="17"/>
  <c r="S39" i="17"/>
  <c r="Q40" i="17"/>
  <c r="R40" i="17"/>
  <c r="S40" i="17"/>
  <c r="Q41" i="17"/>
  <c r="R41" i="17"/>
  <c r="S41" i="17"/>
  <c r="Q42" i="17"/>
  <c r="R42" i="17"/>
  <c r="S42" i="17"/>
  <c r="Q43" i="17"/>
  <c r="R43" i="17"/>
  <c r="S43" i="17"/>
  <c r="Q44" i="17"/>
  <c r="R44" i="17"/>
  <c r="S44" i="17"/>
  <c r="Q45" i="17"/>
  <c r="R45" i="17"/>
  <c r="S45" i="17"/>
  <c r="Q46" i="17"/>
  <c r="R46" i="17"/>
  <c r="S46" i="17"/>
  <c r="Q47" i="17"/>
  <c r="R47" i="17"/>
  <c r="S47" i="17"/>
  <c r="Q48" i="17"/>
  <c r="R48" i="17"/>
  <c r="S48" i="17"/>
  <c r="Q49" i="17"/>
  <c r="R49" i="17"/>
  <c r="S49" i="17"/>
  <c r="Q50" i="17"/>
  <c r="R50" i="17"/>
  <c r="S50" i="17"/>
  <c r="Q51" i="17"/>
  <c r="R51" i="17"/>
  <c r="S51" i="17"/>
  <c r="Q52" i="17"/>
  <c r="R52" i="17"/>
  <c r="S52" i="17"/>
  <c r="Q53" i="17"/>
  <c r="R53" i="17"/>
  <c r="S53" i="17"/>
  <c r="Q54" i="17"/>
  <c r="R54" i="17"/>
  <c r="S54" i="17"/>
  <c r="Q55" i="17"/>
  <c r="R55" i="17"/>
  <c r="S55" i="17"/>
  <c r="Q56" i="17"/>
  <c r="R56" i="17"/>
  <c r="S56" i="17"/>
  <c r="Q57" i="17"/>
  <c r="R57" i="17"/>
  <c r="S57" i="17"/>
  <c r="Q58" i="17"/>
  <c r="R58" i="17"/>
  <c r="S58" i="17"/>
  <c r="Q59" i="17"/>
  <c r="R59" i="17"/>
  <c r="S59" i="17"/>
  <c r="Q60" i="17"/>
  <c r="R60" i="17"/>
  <c r="S60" i="17"/>
  <c r="Q61" i="17"/>
  <c r="R61" i="17"/>
  <c r="S61" i="17"/>
  <c r="Q62" i="17"/>
  <c r="R62" i="17"/>
  <c r="S62" i="17"/>
  <c r="Q63" i="17"/>
  <c r="R63" i="17"/>
  <c r="S63" i="17"/>
  <c r="Q64" i="17"/>
  <c r="R64" i="17"/>
  <c r="S64" i="17"/>
  <c r="Q65" i="17"/>
  <c r="R65" i="17"/>
  <c r="S65" i="17"/>
  <c r="Q66" i="17"/>
  <c r="R66" i="17"/>
  <c r="S66" i="17"/>
  <c r="Q67" i="17"/>
  <c r="R67" i="17"/>
  <c r="S67" i="17"/>
  <c r="Q68" i="17"/>
  <c r="R68" i="17"/>
  <c r="S68" i="17"/>
  <c r="Q69" i="17"/>
  <c r="R69" i="17"/>
  <c r="S69" i="17"/>
  <c r="Q70" i="17"/>
  <c r="R70" i="17"/>
  <c r="S70" i="17"/>
  <c r="Q71" i="17"/>
  <c r="R71" i="17"/>
  <c r="S71" i="17"/>
  <c r="Q72" i="17"/>
  <c r="R72" i="17"/>
  <c r="S72" i="17"/>
  <c r="Q73" i="17"/>
  <c r="R73" i="17"/>
  <c r="S73" i="17"/>
  <c r="Q74" i="17"/>
  <c r="R74" i="17"/>
  <c r="S74" i="17"/>
  <c r="Q75" i="17"/>
  <c r="R75" i="17"/>
  <c r="S75" i="17"/>
  <c r="Q76" i="17"/>
  <c r="R76" i="17"/>
  <c r="S76" i="17"/>
  <c r="Q77" i="17"/>
  <c r="R77" i="17"/>
  <c r="S77" i="17"/>
  <c r="Q78" i="17"/>
  <c r="R78" i="17"/>
  <c r="S78" i="17"/>
  <c r="Q79" i="17"/>
  <c r="R79" i="17"/>
  <c r="S79" i="17"/>
  <c r="Q80" i="17"/>
  <c r="R80" i="17"/>
  <c r="S80" i="17"/>
  <c r="Q81" i="17"/>
  <c r="R81" i="17"/>
  <c r="S81" i="17"/>
  <c r="Q82" i="17"/>
  <c r="R82" i="17"/>
  <c r="S82" i="17"/>
  <c r="Q83" i="17"/>
  <c r="R83" i="17"/>
  <c r="S83" i="17"/>
  <c r="Q84" i="17"/>
  <c r="R84" i="17"/>
  <c r="S84" i="17"/>
  <c r="Q85" i="17"/>
  <c r="R85" i="17"/>
  <c r="S85" i="17"/>
  <c r="Q86" i="17"/>
  <c r="R86" i="17"/>
  <c r="S86" i="17"/>
  <c r="Q87" i="17"/>
  <c r="R87" i="17"/>
  <c r="S87" i="17"/>
  <c r="Q88" i="17"/>
  <c r="R88" i="17"/>
  <c r="S88" i="17"/>
  <c r="Q89" i="17"/>
  <c r="R89" i="17"/>
  <c r="S89" i="17"/>
  <c r="Q90" i="17"/>
  <c r="R90" i="17"/>
  <c r="S90" i="17"/>
  <c r="Q91" i="17"/>
  <c r="R91" i="17"/>
  <c r="S91" i="17"/>
  <c r="Q92" i="17"/>
  <c r="R92" i="17"/>
  <c r="S92" i="17"/>
  <c r="Q93" i="17"/>
  <c r="R93" i="17"/>
  <c r="S93" i="17"/>
  <c r="Q94" i="17"/>
  <c r="R94" i="17"/>
  <c r="S94" i="17"/>
  <c r="Q95" i="17"/>
  <c r="R95" i="17"/>
  <c r="S95" i="17"/>
  <c r="Q96" i="17"/>
  <c r="R96" i="17"/>
  <c r="S96" i="17"/>
  <c r="Q97" i="17"/>
  <c r="R97" i="17"/>
  <c r="S97" i="17"/>
  <c r="Q98" i="17"/>
  <c r="R98" i="17"/>
  <c r="S98" i="17"/>
  <c r="Q99" i="17"/>
  <c r="R99" i="17"/>
  <c r="S99" i="17"/>
  <c r="Q100" i="17"/>
  <c r="R100" i="17"/>
  <c r="S100" i="17"/>
  <c r="Q101" i="17"/>
  <c r="R101" i="17"/>
  <c r="S101" i="17"/>
  <c r="Q102" i="17"/>
  <c r="R102" i="17"/>
  <c r="S102" i="17"/>
  <c r="Q103" i="17"/>
  <c r="R103" i="17"/>
  <c r="S103" i="17"/>
  <c r="Q104" i="17"/>
  <c r="R104" i="17"/>
  <c r="S104" i="17"/>
  <c r="Q105" i="17"/>
  <c r="R105" i="17"/>
  <c r="S105" i="17"/>
  <c r="Q106" i="17"/>
  <c r="R106" i="17"/>
  <c r="S106" i="17"/>
  <c r="Q107" i="17"/>
  <c r="R107" i="17"/>
  <c r="S107" i="17"/>
  <c r="Q108" i="17"/>
  <c r="R108" i="17"/>
  <c r="S108" i="17"/>
  <c r="Q109" i="17"/>
  <c r="R109" i="17"/>
  <c r="S109" i="17"/>
  <c r="Q110" i="17"/>
  <c r="R110" i="17"/>
  <c r="S110" i="17"/>
  <c r="Q111" i="17"/>
  <c r="R111" i="17"/>
  <c r="S111" i="17"/>
  <c r="Q112" i="17"/>
  <c r="R112" i="17"/>
  <c r="S112" i="17"/>
  <c r="Q113" i="17"/>
  <c r="R113" i="17"/>
  <c r="S113" i="17"/>
  <c r="Q114" i="17"/>
  <c r="R114" i="17"/>
  <c r="S114" i="17"/>
  <c r="Q115" i="17"/>
  <c r="R115" i="17"/>
  <c r="S115" i="17"/>
  <c r="Q116" i="17"/>
  <c r="R116" i="17"/>
  <c r="S116" i="17"/>
  <c r="Q117" i="17"/>
  <c r="R117" i="17"/>
  <c r="S117" i="17"/>
  <c r="Q118" i="17"/>
  <c r="R118" i="17"/>
  <c r="S118" i="17"/>
  <c r="Q119" i="17"/>
  <c r="R119" i="17"/>
  <c r="S119" i="17"/>
  <c r="Q120" i="17"/>
  <c r="R120" i="17"/>
  <c r="S120" i="17"/>
  <c r="Q121" i="17"/>
  <c r="R121" i="17"/>
  <c r="S121" i="17"/>
  <c r="Q122" i="17"/>
  <c r="R122" i="17"/>
  <c r="S122" i="17"/>
  <c r="Q123" i="17"/>
  <c r="R123" i="17"/>
  <c r="S123" i="17"/>
  <c r="Q124" i="17"/>
  <c r="R124" i="17"/>
  <c r="S124" i="17"/>
  <c r="Q125" i="17"/>
  <c r="R125" i="17"/>
  <c r="S125" i="17"/>
  <c r="Q126" i="17"/>
  <c r="R126" i="17"/>
  <c r="S126" i="17"/>
  <c r="Q127" i="17"/>
  <c r="R127" i="17"/>
  <c r="S127" i="17"/>
  <c r="Q128" i="17"/>
  <c r="R128" i="17"/>
  <c r="S128" i="17"/>
  <c r="Q129" i="17"/>
  <c r="R129" i="17"/>
  <c r="S129" i="17"/>
  <c r="Q130" i="17"/>
  <c r="R130" i="17"/>
  <c r="S130" i="17"/>
  <c r="Q131" i="17"/>
  <c r="R131" i="17"/>
  <c r="S131" i="17"/>
  <c r="Q132" i="17"/>
  <c r="R132" i="17"/>
  <c r="S132" i="17"/>
  <c r="Q133" i="17"/>
  <c r="R133" i="17"/>
  <c r="S133" i="17"/>
  <c r="Q134" i="17"/>
  <c r="R134" i="17"/>
  <c r="S134" i="17"/>
  <c r="Q135" i="17"/>
  <c r="R135" i="17"/>
  <c r="S135" i="17"/>
  <c r="Q136" i="17"/>
  <c r="R136" i="17"/>
  <c r="S136" i="17"/>
  <c r="Q137" i="17"/>
  <c r="R137" i="17"/>
  <c r="S137" i="17"/>
  <c r="Q138" i="17"/>
  <c r="R138" i="17"/>
  <c r="S138" i="17"/>
  <c r="Q139" i="17"/>
  <c r="R139" i="17"/>
  <c r="S139" i="17"/>
  <c r="Q140" i="17"/>
  <c r="R140" i="17"/>
  <c r="S140" i="17"/>
  <c r="Q141" i="17"/>
  <c r="R141" i="17"/>
  <c r="S141" i="17"/>
  <c r="Q142" i="17"/>
  <c r="R142" i="17"/>
  <c r="S142" i="17"/>
  <c r="Q143" i="17"/>
  <c r="R143" i="17"/>
  <c r="S143" i="17"/>
  <c r="Q144" i="17"/>
  <c r="R144" i="17"/>
  <c r="S144" i="17"/>
  <c r="Q145" i="17"/>
  <c r="R145" i="17"/>
  <c r="S145" i="17"/>
  <c r="Q146" i="17"/>
  <c r="R146" i="17"/>
  <c r="S146" i="17"/>
  <c r="Q147" i="17"/>
  <c r="R147" i="17"/>
  <c r="S147" i="17"/>
  <c r="Q148" i="17"/>
  <c r="R148" i="17"/>
  <c r="S148" i="17"/>
  <c r="Q149" i="17"/>
  <c r="R149" i="17"/>
  <c r="S149" i="17"/>
  <c r="Q150" i="17"/>
  <c r="R150" i="17"/>
  <c r="S150" i="17"/>
  <c r="Q151" i="17"/>
  <c r="R151" i="17"/>
  <c r="S151" i="17"/>
  <c r="Q152" i="17"/>
  <c r="R152" i="17"/>
  <c r="S152" i="17"/>
  <c r="Q153" i="17"/>
  <c r="R153" i="17"/>
  <c r="S153" i="17"/>
  <c r="Q154" i="17"/>
  <c r="R154" i="17"/>
  <c r="S154" i="17"/>
  <c r="Q155" i="17"/>
  <c r="R155" i="17"/>
  <c r="S155" i="17"/>
  <c r="Q156" i="17"/>
  <c r="R156" i="17"/>
  <c r="S156" i="17"/>
  <c r="Q157" i="17"/>
  <c r="R157" i="17"/>
  <c r="S157" i="17"/>
  <c r="Q158" i="17"/>
  <c r="R158" i="17"/>
  <c r="S158" i="17"/>
  <c r="Q159" i="17"/>
  <c r="R159" i="17"/>
  <c r="S159" i="17"/>
  <c r="Q160" i="17"/>
  <c r="R160" i="17"/>
  <c r="S160" i="17"/>
  <c r="Q161" i="17"/>
  <c r="R161" i="17"/>
  <c r="S161" i="17"/>
  <c r="Q162" i="17"/>
  <c r="R162" i="17"/>
  <c r="S162" i="17"/>
  <c r="Q163" i="17"/>
  <c r="R163" i="17"/>
  <c r="S163" i="17"/>
  <c r="Q164" i="17"/>
  <c r="R164" i="17"/>
  <c r="S164" i="17"/>
  <c r="Q165" i="17"/>
  <c r="R165" i="17"/>
  <c r="S165" i="17"/>
  <c r="Q166" i="17"/>
  <c r="R166" i="17"/>
  <c r="S166" i="17"/>
  <c r="Q167" i="17"/>
  <c r="R167" i="17"/>
  <c r="S167" i="17"/>
  <c r="Q168" i="17"/>
  <c r="R168" i="17"/>
  <c r="S168" i="17"/>
  <c r="Q169" i="17"/>
  <c r="R169" i="17"/>
  <c r="S169" i="17"/>
  <c r="Q170" i="17"/>
  <c r="R170" i="17"/>
  <c r="S170" i="17"/>
  <c r="Q171" i="17"/>
  <c r="R171" i="17"/>
  <c r="S171" i="17"/>
  <c r="Q172" i="17"/>
  <c r="R172" i="17"/>
  <c r="S172" i="17"/>
  <c r="Q173" i="17"/>
  <c r="R173" i="17"/>
  <c r="S173" i="17"/>
  <c r="Q174" i="17"/>
  <c r="R174" i="17"/>
  <c r="S174" i="17"/>
  <c r="Q175" i="17"/>
  <c r="R175" i="17"/>
  <c r="S175" i="17"/>
  <c r="Q176" i="17"/>
  <c r="R176" i="17"/>
  <c r="S176" i="17"/>
  <c r="Q177" i="17"/>
  <c r="R177" i="17"/>
  <c r="S177" i="17"/>
  <c r="Q178" i="17"/>
  <c r="R178" i="17"/>
  <c r="S178" i="17"/>
  <c r="Q179" i="17"/>
  <c r="R179" i="17"/>
  <c r="S179" i="17"/>
  <c r="Q180" i="17"/>
  <c r="R180" i="17"/>
  <c r="S180" i="17"/>
  <c r="Q181" i="17"/>
  <c r="R181" i="17"/>
  <c r="S181" i="17"/>
  <c r="Q182" i="17"/>
  <c r="R182" i="17"/>
  <c r="S182" i="17"/>
  <c r="Q183" i="17"/>
  <c r="R183" i="17"/>
  <c r="S183" i="17"/>
  <c r="Q184" i="17"/>
  <c r="R184" i="17"/>
  <c r="S184" i="17"/>
  <c r="Q185" i="17"/>
  <c r="R185" i="17"/>
  <c r="S185" i="17"/>
  <c r="Q186" i="17"/>
  <c r="R186" i="17"/>
  <c r="S186" i="17"/>
  <c r="Q187" i="17"/>
  <c r="R187" i="17"/>
  <c r="S187" i="17"/>
  <c r="Q188" i="17"/>
  <c r="R188" i="17"/>
  <c r="S188" i="17"/>
  <c r="Q189" i="17"/>
  <c r="R189" i="17"/>
  <c r="S189" i="17"/>
  <c r="Q190" i="17"/>
  <c r="R190" i="17"/>
  <c r="S190" i="17"/>
  <c r="Q191" i="17"/>
  <c r="R191" i="17"/>
  <c r="S191" i="17"/>
  <c r="Q192" i="17"/>
  <c r="R192" i="17"/>
  <c r="S192" i="17"/>
  <c r="Q193" i="17"/>
  <c r="R193" i="17"/>
  <c r="S193" i="17"/>
  <c r="Q194" i="17"/>
  <c r="R194" i="17"/>
  <c r="S194" i="17"/>
  <c r="Q195" i="17"/>
  <c r="R195" i="17"/>
  <c r="S195" i="17"/>
  <c r="Q196" i="17"/>
  <c r="R196" i="17"/>
  <c r="S196" i="17"/>
  <c r="Q197" i="17"/>
  <c r="R197" i="17"/>
  <c r="S197" i="17"/>
  <c r="Q198" i="17"/>
  <c r="R198" i="17"/>
  <c r="S198" i="17"/>
  <c r="Q199" i="17"/>
  <c r="R199" i="17"/>
  <c r="S199" i="17"/>
  <c r="Q200" i="17"/>
  <c r="R200" i="17"/>
  <c r="S200" i="17"/>
  <c r="Q201" i="17"/>
  <c r="R201" i="17"/>
  <c r="S201" i="17"/>
  <c r="Q202" i="17"/>
  <c r="R202" i="17"/>
  <c r="S202" i="17"/>
  <c r="Q203" i="17"/>
  <c r="R203" i="17"/>
  <c r="S203" i="17"/>
  <c r="Q204" i="17"/>
  <c r="R204" i="17"/>
  <c r="S204" i="17"/>
  <c r="Q205" i="17"/>
  <c r="R205" i="17"/>
  <c r="S205" i="17"/>
  <c r="Q206" i="17"/>
  <c r="R206" i="17"/>
  <c r="S206" i="17"/>
  <c r="Q207" i="17"/>
  <c r="R207" i="17"/>
  <c r="S207" i="17"/>
  <c r="Q208" i="17"/>
  <c r="R208" i="17"/>
  <c r="S208" i="17"/>
  <c r="Q209" i="17"/>
  <c r="R209" i="17"/>
  <c r="S209" i="17"/>
  <c r="Q210" i="17"/>
  <c r="R210" i="17"/>
  <c r="S210" i="17"/>
  <c r="Q211" i="17"/>
  <c r="R211" i="17"/>
  <c r="S211" i="17"/>
  <c r="Q212" i="17"/>
  <c r="R212" i="17"/>
  <c r="S212" i="17"/>
  <c r="Q213" i="17"/>
  <c r="R213" i="17"/>
  <c r="S213" i="17"/>
  <c r="Q214" i="17"/>
  <c r="R214" i="17"/>
  <c r="S214" i="17"/>
  <c r="Q215" i="17"/>
  <c r="R215" i="17"/>
  <c r="S215" i="17"/>
  <c r="Q216" i="17"/>
  <c r="R216" i="17"/>
  <c r="S216" i="17"/>
  <c r="Q217" i="17"/>
  <c r="R217" i="17"/>
  <c r="S217" i="17"/>
  <c r="Q218" i="17"/>
  <c r="R218" i="17"/>
  <c r="S218" i="17"/>
  <c r="Q219" i="17"/>
  <c r="R219" i="17"/>
  <c r="S219" i="17"/>
  <c r="Q220" i="17"/>
  <c r="R220" i="17"/>
  <c r="S220" i="17"/>
  <c r="Q221" i="17"/>
  <c r="R221" i="17"/>
  <c r="S221" i="17"/>
  <c r="Q222" i="17"/>
  <c r="R222" i="17"/>
  <c r="S222" i="17"/>
  <c r="Q223" i="17"/>
  <c r="R223" i="17"/>
  <c r="S223" i="17"/>
  <c r="Q224" i="17"/>
  <c r="R224" i="17"/>
  <c r="S224" i="17"/>
  <c r="Q225" i="17"/>
  <c r="R225" i="17"/>
  <c r="S225" i="17"/>
  <c r="Q226" i="17"/>
  <c r="R226" i="17"/>
  <c r="S226" i="17"/>
  <c r="Q227" i="17"/>
  <c r="R227" i="17"/>
  <c r="S227" i="17"/>
  <c r="Q228" i="17"/>
  <c r="R228" i="17"/>
  <c r="S228" i="17"/>
  <c r="Q229" i="17"/>
  <c r="R229" i="17"/>
  <c r="S229" i="17"/>
  <c r="Q230" i="17"/>
  <c r="R230" i="17"/>
  <c r="S230" i="17"/>
  <c r="Q231" i="17"/>
  <c r="R231" i="17"/>
  <c r="S231" i="17"/>
  <c r="Q232" i="17"/>
  <c r="R232" i="17"/>
  <c r="S232" i="17"/>
  <c r="Q233" i="17"/>
  <c r="R233" i="17"/>
  <c r="S233" i="17"/>
  <c r="Q234" i="17"/>
  <c r="R234" i="17"/>
  <c r="S234" i="17"/>
  <c r="Q235" i="17"/>
  <c r="R235" i="17"/>
  <c r="S235" i="17"/>
  <c r="Q236" i="17"/>
  <c r="R236" i="17"/>
  <c r="S236" i="17"/>
  <c r="Q237" i="17"/>
  <c r="R237" i="17"/>
  <c r="S237" i="17"/>
  <c r="Q238" i="17"/>
  <c r="R238" i="17"/>
  <c r="S238" i="17"/>
  <c r="Q239" i="17"/>
  <c r="R239" i="17"/>
  <c r="S239" i="17"/>
  <c r="Q240" i="17"/>
  <c r="R240" i="17"/>
  <c r="S240" i="17"/>
  <c r="Q241" i="17"/>
  <c r="R241" i="17"/>
  <c r="S241" i="17"/>
  <c r="Q242" i="17"/>
  <c r="R242" i="17"/>
  <c r="S242" i="17"/>
  <c r="Q243" i="17"/>
  <c r="R243" i="17"/>
  <c r="S243" i="17"/>
  <c r="Q244" i="17"/>
  <c r="R244" i="17"/>
  <c r="S244" i="17"/>
  <c r="Q245" i="17"/>
  <c r="R245" i="17"/>
  <c r="S245" i="17"/>
  <c r="Q246" i="17"/>
  <c r="R246" i="17"/>
  <c r="S246" i="17"/>
  <c r="Q247" i="17"/>
  <c r="R247" i="17"/>
  <c r="S247" i="17"/>
  <c r="Q248" i="17"/>
  <c r="R248" i="17"/>
  <c r="S248" i="17"/>
  <c r="Q249" i="17"/>
  <c r="R249" i="17"/>
  <c r="S249" i="17"/>
  <c r="Q250" i="17"/>
  <c r="R250" i="17"/>
  <c r="S250" i="17"/>
  <c r="Q251" i="17"/>
  <c r="R251" i="17"/>
  <c r="S251" i="17"/>
  <c r="Q252" i="17"/>
  <c r="R252" i="17"/>
  <c r="S252" i="17"/>
  <c r="Q253" i="17"/>
  <c r="R253" i="17"/>
  <c r="S253" i="17"/>
  <c r="Q254" i="17"/>
  <c r="R254" i="17"/>
  <c r="S254" i="17"/>
  <c r="Q255" i="17"/>
  <c r="R255" i="17"/>
  <c r="S255" i="17"/>
  <c r="Q256" i="17"/>
  <c r="R256" i="17"/>
  <c r="S256" i="17"/>
  <c r="Q257" i="17"/>
  <c r="R257" i="17"/>
  <c r="S257" i="17"/>
  <c r="Q258" i="17"/>
  <c r="R258" i="17"/>
  <c r="S258" i="17"/>
  <c r="Q259" i="17"/>
  <c r="R259" i="17"/>
  <c r="S259" i="17"/>
  <c r="Q260" i="17"/>
  <c r="R260" i="17"/>
  <c r="S260" i="17"/>
  <c r="Q261" i="17"/>
  <c r="R261" i="17"/>
  <c r="S261" i="17"/>
  <c r="Q262" i="17"/>
  <c r="R262" i="17"/>
  <c r="S262" i="17"/>
  <c r="Q263" i="17"/>
  <c r="R263" i="17"/>
  <c r="S263" i="17"/>
  <c r="Q264" i="17"/>
  <c r="R264" i="17"/>
  <c r="S264" i="17"/>
  <c r="Q265" i="17"/>
  <c r="R265" i="17"/>
  <c r="S265" i="17"/>
  <c r="Q266" i="17"/>
  <c r="R266" i="17"/>
  <c r="S266" i="17"/>
  <c r="Q267" i="17"/>
  <c r="R267" i="17"/>
  <c r="S267" i="17"/>
  <c r="Q268" i="17"/>
  <c r="R268" i="17"/>
  <c r="S268" i="17"/>
  <c r="Q269" i="17"/>
  <c r="R269" i="17"/>
  <c r="S269" i="17"/>
  <c r="Q270" i="17"/>
  <c r="R270" i="17"/>
  <c r="S270" i="17"/>
  <c r="Q271" i="17"/>
  <c r="R271" i="17"/>
  <c r="S271" i="17"/>
  <c r="Q272" i="17"/>
  <c r="R272" i="17"/>
  <c r="S272" i="17"/>
  <c r="Q273" i="17"/>
  <c r="R273" i="17"/>
  <c r="S273" i="17"/>
  <c r="Q274" i="17"/>
  <c r="R274" i="17"/>
  <c r="S274" i="17"/>
  <c r="Q275" i="17"/>
  <c r="R275" i="17"/>
  <c r="S275" i="17"/>
  <c r="Q276" i="17"/>
  <c r="R276" i="17"/>
  <c r="S276" i="17"/>
  <c r="Q277" i="17"/>
  <c r="R277" i="17"/>
  <c r="S277" i="17"/>
  <c r="Q278" i="17"/>
  <c r="R278" i="17"/>
  <c r="S278" i="17"/>
  <c r="Q279" i="17"/>
  <c r="R279" i="17"/>
  <c r="S279" i="17"/>
  <c r="Q280" i="17"/>
  <c r="R280" i="17"/>
  <c r="S280" i="17"/>
  <c r="Q281" i="17"/>
  <c r="R281" i="17"/>
  <c r="S281" i="17"/>
  <c r="Q282" i="17"/>
  <c r="R282" i="17"/>
  <c r="S282" i="17"/>
  <c r="Q283" i="17"/>
  <c r="R283" i="17"/>
  <c r="S283" i="17"/>
  <c r="Q284" i="17"/>
  <c r="R284" i="17"/>
  <c r="S284" i="17"/>
  <c r="Q285" i="17"/>
  <c r="R285" i="17"/>
  <c r="S285" i="17"/>
  <c r="Q286" i="17"/>
  <c r="R286" i="17"/>
  <c r="S286" i="17"/>
  <c r="Q287" i="17"/>
  <c r="R287" i="17"/>
  <c r="S287" i="17"/>
  <c r="Q288" i="17"/>
  <c r="R288" i="17"/>
  <c r="S288" i="17"/>
  <c r="Q289" i="17"/>
  <c r="R289" i="17"/>
  <c r="S289" i="17"/>
  <c r="Q290" i="17"/>
  <c r="R290" i="17"/>
  <c r="S290" i="17"/>
  <c r="Q291" i="17"/>
  <c r="R291" i="17"/>
  <c r="S291" i="17"/>
  <c r="Q292" i="17"/>
  <c r="R292" i="17"/>
  <c r="S292" i="17"/>
  <c r="Q293" i="17"/>
  <c r="R293" i="17"/>
  <c r="S293" i="17"/>
  <c r="Q294" i="17"/>
  <c r="R294" i="17"/>
  <c r="S294" i="17"/>
  <c r="Q295" i="17"/>
  <c r="R295" i="17"/>
  <c r="S295" i="17"/>
  <c r="Q296" i="17"/>
  <c r="R296" i="17"/>
  <c r="S296" i="17"/>
  <c r="Q297" i="17"/>
  <c r="R297" i="17"/>
  <c r="S297" i="17"/>
  <c r="Q298" i="17"/>
  <c r="R298" i="17"/>
  <c r="S298" i="17"/>
  <c r="Q299" i="17"/>
  <c r="R299" i="17"/>
  <c r="S299" i="17"/>
  <c r="Q300" i="17"/>
  <c r="R300" i="17"/>
  <c r="S300" i="17"/>
  <c r="Q301" i="17"/>
  <c r="R301" i="17"/>
  <c r="S301" i="17"/>
  <c r="Q302" i="17"/>
  <c r="R302" i="17"/>
  <c r="S302" i="17"/>
  <c r="Q303" i="17"/>
  <c r="R303" i="17"/>
  <c r="S303" i="17"/>
  <c r="Q304" i="17"/>
  <c r="R304" i="17"/>
  <c r="S304" i="17"/>
  <c r="Q305" i="17"/>
  <c r="R305" i="17"/>
  <c r="S305" i="17"/>
  <c r="Q306" i="17"/>
  <c r="R306" i="17"/>
  <c r="S306" i="17"/>
  <c r="Q307" i="17"/>
  <c r="R307" i="17"/>
  <c r="S307" i="17"/>
  <c r="Q308" i="17"/>
  <c r="R308" i="17"/>
  <c r="S308" i="17"/>
  <c r="Q309" i="17"/>
  <c r="R309" i="17"/>
  <c r="S309" i="17"/>
  <c r="Q310" i="17"/>
  <c r="R310" i="17"/>
  <c r="S310" i="17"/>
  <c r="Q311" i="17"/>
  <c r="R311" i="17"/>
  <c r="S311" i="17"/>
  <c r="Q312" i="17"/>
  <c r="R312" i="17"/>
  <c r="S312" i="17"/>
  <c r="Q313" i="17"/>
  <c r="R313" i="17"/>
  <c r="S313" i="17"/>
  <c r="Q314" i="17"/>
  <c r="R314" i="17"/>
  <c r="S314" i="17"/>
  <c r="Q315" i="17"/>
  <c r="R315" i="17"/>
  <c r="S315" i="17"/>
  <c r="Q316" i="17"/>
  <c r="R316" i="17"/>
  <c r="S316" i="17"/>
  <c r="Q317" i="17"/>
  <c r="R317" i="17"/>
  <c r="S317" i="17"/>
  <c r="Q318" i="17"/>
  <c r="R318" i="17"/>
  <c r="S318" i="17"/>
  <c r="Q319" i="17"/>
  <c r="R319" i="17"/>
  <c r="S319" i="17"/>
  <c r="Q320" i="17"/>
  <c r="R320" i="17"/>
  <c r="S320" i="17"/>
  <c r="Q321" i="17"/>
  <c r="R321" i="17"/>
  <c r="S321" i="17"/>
  <c r="Q322" i="17"/>
  <c r="R322" i="17"/>
  <c r="S322" i="17"/>
  <c r="Q323" i="17"/>
  <c r="R323" i="17"/>
  <c r="S323" i="17"/>
  <c r="Q324" i="17"/>
  <c r="R324" i="17"/>
  <c r="S324" i="17"/>
  <c r="Q325" i="17"/>
  <c r="R325" i="17"/>
  <c r="S325" i="17"/>
  <c r="Q326" i="17"/>
  <c r="R326" i="17"/>
  <c r="S326" i="17"/>
  <c r="Q327" i="17"/>
  <c r="R327" i="17"/>
  <c r="S327" i="17"/>
  <c r="Q328" i="17"/>
  <c r="R328" i="17"/>
  <c r="S328" i="17"/>
  <c r="Q329" i="17"/>
  <c r="R329" i="17"/>
  <c r="S329" i="17"/>
  <c r="Q330" i="17"/>
  <c r="R330" i="17"/>
  <c r="S330" i="17"/>
  <c r="Q331" i="17"/>
  <c r="R331" i="17"/>
  <c r="S331" i="17"/>
  <c r="Q332" i="17"/>
  <c r="R332" i="17"/>
  <c r="S332" i="17"/>
  <c r="Q333" i="17"/>
  <c r="R333" i="17"/>
  <c r="S333" i="17"/>
  <c r="Q334" i="17"/>
  <c r="R334" i="17"/>
  <c r="S334" i="17"/>
  <c r="Q335" i="17"/>
  <c r="R335" i="17"/>
  <c r="S335" i="17"/>
  <c r="Q336" i="17"/>
  <c r="R336" i="17"/>
  <c r="S336" i="17"/>
  <c r="Q337" i="17"/>
  <c r="R337" i="17"/>
  <c r="S337" i="17"/>
  <c r="Q338" i="17"/>
  <c r="R338" i="17"/>
  <c r="S338" i="17"/>
  <c r="Q339" i="17"/>
  <c r="R339" i="17"/>
  <c r="S339" i="17"/>
  <c r="Q340" i="17"/>
  <c r="R340" i="17"/>
  <c r="S340" i="17"/>
  <c r="Q341" i="17"/>
  <c r="R341" i="17"/>
  <c r="S341" i="17"/>
  <c r="Q342" i="17"/>
  <c r="R342" i="17"/>
  <c r="S342" i="17"/>
  <c r="Q343" i="17"/>
  <c r="R343" i="17"/>
  <c r="S343" i="17"/>
  <c r="Q344" i="17"/>
  <c r="R344" i="17"/>
  <c r="S344" i="17"/>
  <c r="Q345" i="17"/>
  <c r="R345" i="17"/>
  <c r="S345" i="17"/>
  <c r="Q346" i="17"/>
  <c r="R346" i="17"/>
  <c r="S346" i="17"/>
  <c r="Q347" i="17"/>
  <c r="R347" i="17"/>
  <c r="S347" i="17"/>
  <c r="Q348" i="17"/>
  <c r="R348" i="17"/>
  <c r="S348" i="17"/>
  <c r="Q349" i="17"/>
  <c r="R349" i="17"/>
  <c r="S349" i="17"/>
  <c r="Q350" i="17"/>
  <c r="R350" i="17"/>
  <c r="S350" i="17"/>
  <c r="Q351" i="17"/>
  <c r="R351" i="17"/>
  <c r="S351" i="17"/>
  <c r="Q352" i="17"/>
  <c r="R352" i="17"/>
  <c r="S352" i="17"/>
  <c r="Q353" i="17"/>
  <c r="R353" i="17"/>
  <c r="S353" i="17"/>
  <c r="Q354" i="17"/>
  <c r="R354" i="17"/>
  <c r="S354" i="17"/>
  <c r="Q355" i="17"/>
  <c r="R355" i="17"/>
  <c r="S355" i="17"/>
  <c r="Q356" i="17"/>
  <c r="R356" i="17"/>
  <c r="S356" i="17"/>
  <c r="Q357" i="17"/>
  <c r="R357" i="17"/>
  <c r="S357" i="17"/>
  <c r="Q358" i="17"/>
  <c r="R358" i="17"/>
  <c r="S358" i="17"/>
  <c r="Q359" i="17"/>
  <c r="R359" i="17"/>
  <c r="S359" i="17"/>
  <c r="Q360" i="17"/>
  <c r="R360" i="17"/>
  <c r="S360" i="17"/>
  <c r="Q361" i="17"/>
  <c r="R361" i="17"/>
  <c r="S361" i="17"/>
  <c r="Q362" i="17"/>
  <c r="R362" i="17"/>
  <c r="S362" i="17"/>
  <c r="Q363" i="17"/>
  <c r="R363" i="17"/>
  <c r="S363" i="17"/>
  <c r="Q364" i="17"/>
  <c r="R364" i="17"/>
  <c r="S364" i="17"/>
  <c r="Q365" i="17"/>
  <c r="R365" i="17"/>
  <c r="S365" i="17"/>
  <c r="Q366" i="17"/>
  <c r="R366" i="17"/>
  <c r="S366" i="17"/>
  <c r="Q367" i="17"/>
  <c r="R367" i="17"/>
  <c r="S367" i="17"/>
  <c r="Q368" i="17"/>
  <c r="R368" i="17"/>
  <c r="S368" i="17"/>
  <c r="Q369" i="17"/>
  <c r="R369" i="17"/>
  <c r="S369" i="17"/>
  <c r="Q370" i="17"/>
  <c r="R370" i="17"/>
  <c r="S370" i="17"/>
  <c r="Q371" i="17"/>
  <c r="R371" i="17"/>
  <c r="S371" i="17"/>
  <c r="Q372" i="17"/>
  <c r="R372" i="17"/>
  <c r="S372" i="17"/>
  <c r="Q373" i="17"/>
  <c r="R373" i="17"/>
  <c r="S373" i="17"/>
  <c r="Q374" i="17"/>
  <c r="R374" i="17"/>
  <c r="S374" i="17"/>
  <c r="Q375" i="17"/>
  <c r="R375" i="17"/>
  <c r="S375" i="17"/>
  <c r="Q376" i="17"/>
  <c r="R376" i="17"/>
  <c r="S376" i="17"/>
  <c r="Q377" i="17"/>
  <c r="R377" i="17"/>
  <c r="S377" i="17"/>
  <c r="Q378" i="17"/>
  <c r="R378" i="17"/>
  <c r="S378" i="17"/>
  <c r="Q379" i="17"/>
  <c r="R379" i="17"/>
  <c r="S379" i="17"/>
  <c r="Q380" i="17"/>
  <c r="R380" i="17"/>
  <c r="S380" i="17"/>
  <c r="Q381" i="17"/>
  <c r="R381" i="17"/>
  <c r="S381" i="17"/>
  <c r="Q382" i="17"/>
  <c r="R382" i="17"/>
  <c r="S382" i="17"/>
  <c r="Q383" i="17"/>
  <c r="R383" i="17"/>
  <c r="S383" i="17"/>
  <c r="Q384" i="17"/>
  <c r="R384" i="17"/>
  <c r="S384" i="17"/>
  <c r="Q385" i="17"/>
  <c r="R385" i="17"/>
  <c r="S385" i="17"/>
  <c r="Q386" i="17"/>
  <c r="R386" i="17"/>
  <c r="S386" i="17"/>
  <c r="Q387" i="17"/>
  <c r="R387" i="17"/>
  <c r="S387" i="17"/>
  <c r="Q388" i="17"/>
  <c r="R388" i="17"/>
  <c r="S388" i="17"/>
  <c r="Q389" i="17"/>
  <c r="R389" i="17"/>
  <c r="S389" i="17"/>
  <c r="Q390" i="17"/>
  <c r="R390" i="17"/>
  <c r="S390" i="17"/>
  <c r="Q391" i="17"/>
  <c r="R391" i="17"/>
  <c r="S391" i="17"/>
  <c r="Q392" i="17"/>
  <c r="R392" i="17"/>
  <c r="S392" i="17"/>
  <c r="Q393" i="17"/>
  <c r="R393" i="17"/>
  <c r="S393" i="17"/>
  <c r="Q394" i="17"/>
  <c r="R394" i="17"/>
  <c r="S394" i="17"/>
  <c r="Q395" i="17"/>
  <c r="R395" i="17"/>
  <c r="S395" i="17"/>
  <c r="Q396" i="17"/>
  <c r="R396" i="17"/>
  <c r="S396" i="17"/>
  <c r="Q397" i="17"/>
  <c r="R397" i="17"/>
  <c r="S397" i="17"/>
  <c r="Q398" i="17"/>
  <c r="R398" i="17"/>
  <c r="S398" i="17"/>
  <c r="Q399" i="17"/>
  <c r="R399" i="17"/>
  <c r="S399" i="17"/>
  <c r="Q400" i="17"/>
  <c r="R400" i="17"/>
  <c r="S400" i="17"/>
  <c r="Q401" i="17"/>
  <c r="R401" i="17"/>
  <c r="S401" i="17"/>
  <c r="Q402" i="17"/>
  <c r="R402" i="17"/>
  <c r="S402" i="17"/>
  <c r="Q403" i="17"/>
  <c r="R403" i="17"/>
  <c r="S403" i="17"/>
  <c r="Q404" i="17"/>
  <c r="R404" i="17"/>
  <c r="S404" i="17"/>
  <c r="Q405" i="17"/>
  <c r="R405" i="17"/>
  <c r="S405" i="17"/>
  <c r="Q406" i="17"/>
  <c r="R406" i="17"/>
  <c r="S406" i="17"/>
  <c r="Q407" i="17"/>
  <c r="R407" i="17"/>
  <c r="S407" i="17"/>
  <c r="Q408" i="17"/>
  <c r="R408" i="17"/>
  <c r="S408" i="17"/>
  <c r="Q409" i="17"/>
  <c r="R409" i="17"/>
  <c r="S409" i="17"/>
  <c r="Q410" i="17"/>
  <c r="R410" i="17"/>
  <c r="S410" i="17"/>
  <c r="Q411" i="17"/>
  <c r="R411" i="17"/>
  <c r="S411" i="17"/>
  <c r="Q412" i="17"/>
  <c r="R412" i="17"/>
  <c r="S412" i="17"/>
  <c r="Q413" i="17"/>
  <c r="R413" i="17"/>
  <c r="S413" i="17"/>
  <c r="Q414" i="17"/>
  <c r="R414" i="17"/>
  <c r="S414" i="17"/>
  <c r="Q415" i="17"/>
  <c r="R415" i="17"/>
  <c r="S415" i="17"/>
  <c r="Q416" i="17"/>
  <c r="R416" i="17"/>
  <c r="S416" i="17"/>
  <c r="Q417" i="17"/>
  <c r="R417" i="17"/>
  <c r="S417" i="17"/>
  <c r="Q418" i="17"/>
  <c r="R418" i="17"/>
  <c r="S418" i="17"/>
  <c r="Q419" i="17"/>
  <c r="R419" i="17"/>
  <c r="S419" i="17"/>
  <c r="Q420" i="17"/>
  <c r="R420" i="17"/>
  <c r="S420" i="17"/>
  <c r="Q421" i="17"/>
  <c r="R421" i="17"/>
  <c r="S421" i="17"/>
  <c r="Q422" i="17"/>
  <c r="R422" i="17"/>
  <c r="S422" i="17"/>
  <c r="Q423" i="17"/>
  <c r="R423" i="17"/>
  <c r="S423" i="17"/>
  <c r="Q424" i="17"/>
  <c r="R424" i="17"/>
  <c r="S424" i="17"/>
  <c r="Q425" i="17"/>
  <c r="R425" i="17"/>
  <c r="S425" i="17"/>
  <c r="Q426" i="17"/>
  <c r="R426" i="17"/>
  <c r="S426" i="17"/>
  <c r="Q427" i="17"/>
  <c r="R427" i="17"/>
  <c r="S427" i="17"/>
  <c r="Q428" i="17"/>
  <c r="R428" i="17"/>
  <c r="S428" i="17"/>
  <c r="Q429" i="17"/>
  <c r="R429" i="17"/>
  <c r="S429" i="17"/>
  <c r="Q430" i="17"/>
  <c r="R430" i="17"/>
  <c r="S430" i="17"/>
  <c r="Q431" i="17"/>
  <c r="R431" i="17"/>
  <c r="S431" i="17"/>
  <c r="Q432" i="17"/>
  <c r="R432" i="17"/>
  <c r="S432" i="17"/>
  <c r="Q433" i="17"/>
  <c r="R433" i="17"/>
  <c r="S433" i="17"/>
  <c r="Q434" i="17"/>
  <c r="R434" i="17"/>
  <c r="S434" i="17"/>
  <c r="Q435" i="17"/>
  <c r="R435" i="17"/>
  <c r="S435" i="17"/>
  <c r="Q436" i="17"/>
  <c r="R436" i="17"/>
  <c r="S436" i="17"/>
  <c r="Q437" i="17"/>
  <c r="R437" i="17"/>
  <c r="S437" i="17"/>
  <c r="Q438" i="17"/>
  <c r="R438" i="17"/>
  <c r="S438" i="17"/>
  <c r="Q439" i="17"/>
  <c r="R439" i="17"/>
  <c r="S439" i="17"/>
  <c r="Q440" i="17"/>
  <c r="R440" i="17"/>
  <c r="S440" i="17"/>
  <c r="Q441" i="17"/>
  <c r="R441" i="17"/>
  <c r="S441" i="17"/>
  <c r="Q442" i="17"/>
  <c r="R442" i="17"/>
  <c r="S442" i="17"/>
  <c r="Q443" i="17"/>
  <c r="R443" i="17"/>
  <c r="S443" i="17"/>
  <c r="Q444" i="17"/>
  <c r="R444" i="17"/>
  <c r="S444" i="17"/>
  <c r="Q445" i="17"/>
  <c r="R445" i="17"/>
  <c r="S445" i="17"/>
  <c r="Q446" i="17"/>
  <c r="R446" i="17"/>
  <c r="S446" i="17"/>
  <c r="Q447" i="17"/>
  <c r="R447" i="17"/>
  <c r="S447" i="17"/>
  <c r="Q448" i="17"/>
  <c r="R448" i="17"/>
  <c r="S448" i="17"/>
  <c r="Q449" i="17"/>
  <c r="R449" i="17"/>
  <c r="S449" i="17"/>
  <c r="Q450" i="17"/>
  <c r="R450" i="17"/>
  <c r="S450" i="17"/>
  <c r="Q451" i="17"/>
  <c r="R451" i="17"/>
  <c r="S451" i="17"/>
  <c r="Q452" i="17"/>
  <c r="R452" i="17"/>
  <c r="S452" i="17"/>
  <c r="Q453" i="17"/>
  <c r="R453" i="17"/>
  <c r="S453" i="17"/>
  <c r="Q454" i="17"/>
  <c r="R454" i="17"/>
  <c r="S454" i="17"/>
  <c r="Q455" i="17"/>
  <c r="R455" i="17"/>
  <c r="S455" i="17"/>
  <c r="Q456" i="17"/>
  <c r="R456" i="17"/>
  <c r="S456" i="17"/>
  <c r="Q457" i="17"/>
  <c r="R457" i="17"/>
  <c r="S457" i="17"/>
  <c r="Q458" i="17"/>
  <c r="R458" i="17"/>
  <c r="S458" i="17"/>
  <c r="Q459" i="17"/>
  <c r="R459" i="17"/>
  <c r="S459" i="17"/>
  <c r="Q460" i="17"/>
  <c r="R460" i="17"/>
  <c r="S460" i="17"/>
  <c r="Q461" i="17"/>
  <c r="R461" i="17"/>
  <c r="S461" i="17"/>
  <c r="Q462" i="17"/>
  <c r="R462" i="17"/>
  <c r="S462" i="17"/>
  <c r="Q463" i="17"/>
  <c r="R463" i="17"/>
  <c r="S463" i="17"/>
  <c r="Q464" i="17"/>
  <c r="R464" i="17"/>
  <c r="S464" i="17"/>
  <c r="Q465" i="17"/>
  <c r="R465" i="17"/>
  <c r="S465" i="17"/>
  <c r="Q466" i="17"/>
  <c r="R466" i="17"/>
  <c r="S466" i="17"/>
  <c r="Q467" i="17"/>
  <c r="R467" i="17"/>
  <c r="S467" i="17"/>
  <c r="Q468" i="17"/>
  <c r="R468" i="17"/>
  <c r="S468" i="17"/>
  <c r="Q469" i="17"/>
  <c r="R469" i="17"/>
  <c r="S469" i="17"/>
  <c r="Q470" i="17"/>
  <c r="R470" i="17"/>
  <c r="S470" i="17"/>
  <c r="Q471" i="17"/>
  <c r="R471" i="17"/>
  <c r="S471" i="17"/>
  <c r="Q472" i="17"/>
  <c r="R472" i="17"/>
  <c r="S472" i="17"/>
  <c r="Q473" i="17"/>
  <c r="R473" i="17"/>
  <c r="S473" i="17"/>
  <c r="Q474" i="17"/>
  <c r="R474" i="17"/>
  <c r="S474" i="17"/>
  <c r="Q475" i="17"/>
  <c r="R475" i="17"/>
  <c r="S475" i="17"/>
  <c r="Q476" i="17"/>
  <c r="R476" i="17"/>
  <c r="S476" i="17"/>
  <c r="Q477" i="17"/>
  <c r="R477" i="17"/>
  <c r="S477" i="17"/>
  <c r="Q478" i="17"/>
  <c r="R478" i="17"/>
  <c r="S478" i="17"/>
  <c r="Q479" i="17"/>
  <c r="R479" i="17"/>
  <c r="S479" i="17"/>
  <c r="Q480" i="17"/>
  <c r="R480" i="17"/>
  <c r="S480" i="17"/>
  <c r="Q481" i="17"/>
  <c r="R481" i="17"/>
  <c r="S481" i="17"/>
  <c r="Q482" i="17"/>
  <c r="R482" i="17"/>
  <c r="S482" i="17"/>
  <c r="Q483" i="17"/>
  <c r="R483" i="17"/>
  <c r="S483" i="17"/>
  <c r="Q484" i="17"/>
  <c r="R484" i="17"/>
  <c r="S484" i="17"/>
  <c r="Q485" i="17"/>
  <c r="R485" i="17"/>
  <c r="S485" i="17"/>
  <c r="Q486" i="17"/>
  <c r="R486" i="17"/>
  <c r="S486" i="17"/>
  <c r="Q487" i="17"/>
  <c r="R487" i="17"/>
  <c r="S487" i="17"/>
  <c r="Q488" i="17"/>
  <c r="R488" i="17"/>
  <c r="S488" i="17"/>
  <c r="Q489" i="17"/>
  <c r="R489" i="17"/>
  <c r="S489" i="17"/>
  <c r="Q490" i="17"/>
  <c r="R490" i="17"/>
  <c r="S490" i="17"/>
  <c r="Q491" i="17"/>
  <c r="R491" i="17"/>
  <c r="S491" i="17"/>
  <c r="Q492" i="17"/>
  <c r="R492" i="17"/>
  <c r="S492" i="17"/>
  <c r="Q493" i="17"/>
  <c r="R493" i="17"/>
  <c r="S493" i="17"/>
  <c r="Q494" i="17"/>
  <c r="R494" i="17"/>
  <c r="S494" i="17"/>
  <c r="Q495" i="17"/>
  <c r="R495" i="17"/>
  <c r="S495" i="17"/>
  <c r="Q496" i="17"/>
  <c r="R496" i="17"/>
  <c r="S496" i="17"/>
  <c r="Q497" i="17"/>
  <c r="R497" i="17"/>
  <c r="S497" i="17"/>
  <c r="Q498" i="17"/>
  <c r="R498" i="17"/>
  <c r="S498" i="17"/>
  <c r="Q499" i="17"/>
  <c r="R499" i="17"/>
  <c r="S499" i="17"/>
  <c r="Q500" i="17"/>
  <c r="R500" i="17"/>
  <c r="S500" i="17"/>
  <c r="Q501" i="17"/>
  <c r="R501" i="17"/>
  <c r="S501" i="17"/>
  <c r="Q502" i="17"/>
  <c r="R502" i="17"/>
  <c r="S502" i="17"/>
  <c r="Q503" i="17"/>
  <c r="R503" i="17"/>
  <c r="S503" i="17"/>
  <c r="Q504" i="17"/>
  <c r="R504" i="17"/>
  <c r="S504" i="17"/>
  <c r="Q505" i="17"/>
  <c r="R505" i="17"/>
  <c r="S505" i="17"/>
  <c r="Q506" i="17"/>
  <c r="R506" i="17"/>
  <c r="S506" i="17"/>
  <c r="Q507" i="17"/>
  <c r="R507" i="17"/>
  <c r="S507" i="17"/>
  <c r="Q508" i="17"/>
  <c r="R508" i="17"/>
  <c r="S508" i="17"/>
  <c r="Q509" i="17"/>
  <c r="R509" i="17"/>
  <c r="S509" i="17"/>
  <c r="Q510" i="17"/>
  <c r="R510" i="17"/>
  <c r="S510" i="17"/>
  <c r="Q511" i="17"/>
  <c r="R511" i="17"/>
  <c r="S511" i="17"/>
  <c r="Q512" i="17"/>
  <c r="R512" i="17"/>
  <c r="S512" i="17"/>
  <c r="Q513" i="17"/>
  <c r="R513" i="17"/>
  <c r="S513" i="17"/>
  <c r="Q514" i="17"/>
  <c r="R514" i="17"/>
  <c r="S514" i="17"/>
  <c r="Q515" i="17"/>
  <c r="R515" i="17"/>
  <c r="S515" i="17"/>
  <c r="Q516" i="17"/>
  <c r="R516" i="17"/>
  <c r="S516" i="17"/>
  <c r="Q517" i="17"/>
  <c r="R517" i="17"/>
  <c r="S517" i="17"/>
  <c r="Q518" i="17"/>
  <c r="R518" i="17"/>
  <c r="S518" i="17"/>
  <c r="Q519" i="17"/>
  <c r="R519" i="17"/>
  <c r="S519" i="17"/>
  <c r="Q520" i="17"/>
  <c r="R520" i="17"/>
  <c r="S520" i="17"/>
  <c r="Q521" i="17"/>
  <c r="R521" i="17"/>
  <c r="S521" i="17"/>
  <c r="Q522" i="17"/>
  <c r="R522" i="17"/>
  <c r="S522" i="17"/>
  <c r="Q523" i="17"/>
  <c r="R523" i="17"/>
  <c r="S523" i="17"/>
  <c r="Q524" i="17"/>
  <c r="R524" i="17"/>
  <c r="S524" i="17"/>
  <c r="Q525" i="17"/>
  <c r="R525" i="17"/>
  <c r="S525" i="17"/>
  <c r="Q526" i="17"/>
  <c r="R526" i="17"/>
  <c r="S526" i="17"/>
  <c r="Q527" i="17"/>
  <c r="R527" i="17"/>
  <c r="S527" i="17"/>
  <c r="Q528" i="17"/>
  <c r="R528" i="17"/>
  <c r="S528" i="17"/>
  <c r="Q529" i="17"/>
  <c r="R529" i="17"/>
  <c r="S529" i="17"/>
  <c r="Q530" i="17"/>
  <c r="R530" i="17"/>
  <c r="S530" i="17"/>
  <c r="Q531" i="17"/>
  <c r="R531" i="17"/>
  <c r="S531" i="17"/>
  <c r="Q532" i="17"/>
  <c r="R532" i="17"/>
  <c r="S532" i="17"/>
  <c r="Q533" i="17"/>
  <c r="R533" i="17"/>
  <c r="S533" i="17"/>
  <c r="Q534" i="17"/>
  <c r="R534" i="17"/>
  <c r="S534" i="17"/>
  <c r="Q535" i="17"/>
  <c r="R535" i="17"/>
  <c r="S535" i="17"/>
  <c r="Q536" i="17"/>
  <c r="R536" i="17"/>
  <c r="S536" i="17"/>
  <c r="Q537" i="17"/>
  <c r="R537" i="17"/>
  <c r="S537" i="17"/>
  <c r="Q538" i="17"/>
  <c r="R538" i="17"/>
  <c r="S538" i="17"/>
  <c r="Q539" i="17"/>
  <c r="R539" i="17"/>
  <c r="S539" i="17"/>
  <c r="Q540" i="17"/>
  <c r="R540" i="17"/>
  <c r="S540" i="17"/>
  <c r="Q541" i="17"/>
  <c r="R541" i="17"/>
  <c r="S541" i="17"/>
  <c r="Q542" i="17"/>
  <c r="R542" i="17"/>
  <c r="S542" i="17"/>
  <c r="Q543" i="17"/>
  <c r="R543" i="17"/>
  <c r="S543" i="17"/>
  <c r="Q544" i="17"/>
  <c r="R544" i="17"/>
  <c r="S544" i="17"/>
  <c r="Q545" i="17"/>
  <c r="R545" i="17"/>
  <c r="S545" i="17"/>
  <c r="Q546" i="17"/>
  <c r="R546" i="17"/>
  <c r="S546" i="17"/>
  <c r="Q547" i="17"/>
  <c r="R547" i="17"/>
  <c r="S547" i="17"/>
  <c r="Q548" i="17"/>
  <c r="R548" i="17"/>
  <c r="S548" i="17"/>
  <c r="Q549" i="17"/>
  <c r="R549" i="17"/>
  <c r="S549" i="17"/>
  <c r="Q550" i="17"/>
  <c r="R550" i="17"/>
  <c r="S550" i="17"/>
  <c r="Q551" i="17"/>
  <c r="R551" i="17"/>
  <c r="S551" i="17"/>
  <c r="Q552" i="17"/>
  <c r="R552" i="17"/>
  <c r="S552" i="17"/>
  <c r="Q553" i="17"/>
  <c r="R553" i="17"/>
  <c r="S553" i="17"/>
  <c r="Q554" i="17"/>
  <c r="R554" i="17"/>
  <c r="S554" i="17"/>
  <c r="Q555" i="17"/>
  <c r="R555" i="17"/>
  <c r="S555" i="17"/>
  <c r="Q556" i="17"/>
  <c r="R556" i="17"/>
  <c r="S556" i="17"/>
  <c r="Q557" i="17"/>
  <c r="R557" i="17"/>
  <c r="S557" i="17"/>
  <c r="Q558" i="17"/>
  <c r="R558" i="17"/>
  <c r="S558" i="17"/>
  <c r="Q559" i="17"/>
  <c r="R559" i="17"/>
  <c r="S559" i="17"/>
  <c r="Q560" i="17"/>
  <c r="R560" i="17"/>
  <c r="S560" i="17"/>
  <c r="Q561" i="17"/>
  <c r="R561" i="17"/>
  <c r="S561" i="17"/>
  <c r="Q562" i="17"/>
  <c r="R562" i="17"/>
  <c r="S562" i="17"/>
  <c r="Q563" i="17"/>
  <c r="R563" i="17"/>
  <c r="S563" i="17"/>
  <c r="Q564" i="17"/>
  <c r="R564" i="17"/>
  <c r="S564" i="17"/>
  <c r="Q565" i="17"/>
  <c r="R565" i="17"/>
  <c r="S565" i="17"/>
  <c r="Q566" i="17"/>
  <c r="R566" i="17"/>
  <c r="S566" i="17"/>
  <c r="Q567" i="17"/>
  <c r="R567" i="17"/>
  <c r="S567" i="17"/>
  <c r="Q568" i="17"/>
  <c r="R568" i="17"/>
  <c r="S568" i="17"/>
  <c r="Q569" i="17"/>
  <c r="R569" i="17"/>
  <c r="S569" i="17"/>
  <c r="Q570" i="17"/>
  <c r="R570" i="17"/>
  <c r="S570" i="17"/>
  <c r="Q571" i="17"/>
  <c r="R571" i="17"/>
  <c r="S571" i="17"/>
  <c r="Q572" i="17"/>
  <c r="R572" i="17"/>
  <c r="S572" i="17"/>
  <c r="Q573" i="17"/>
  <c r="R573" i="17"/>
  <c r="S573" i="17"/>
  <c r="Q574" i="17"/>
  <c r="R574" i="17"/>
  <c r="S574" i="17"/>
  <c r="Q575" i="17"/>
  <c r="R575" i="17"/>
  <c r="S575" i="17"/>
  <c r="Q576" i="17"/>
  <c r="R576" i="17"/>
  <c r="S576" i="17"/>
  <c r="Q577" i="17"/>
  <c r="R577" i="17"/>
  <c r="S577" i="17"/>
  <c r="Q578" i="17"/>
  <c r="R578" i="17"/>
  <c r="S578" i="17"/>
  <c r="Q579" i="17"/>
  <c r="R579" i="17"/>
  <c r="S579" i="17"/>
  <c r="Q580" i="17"/>
  <c r="R580" i="17"/>
  <c r="S580" i="17"/>
  <c r="Q581" i="17"/>
  <c r="R581" i="17"/>
  <c r="S581" i="17"/>
  <c r="Q582" i="17"/>
  <c r="R582" i="17"/>
  <c r="S582" i="17"/>
  <c r="Q583" i="17"/>
  <c r="R583" i="17"/>
  <c r="S583" i="17"/>
  <c r="Q584" i="17"/>
  <c r="R584" i="17"/>
  <c r="S584" i="17"/>
  <c r="Q585" i="17"/>
  <c r="R585" i="17"/>
  <c r="S585" i="17"/>
  <c r="Q586" i="17"/>
  <c r="R586" i="17"/>
  <c r="S586" i="17"/>
  <c r="Q587" i="17"/>
  <c r="R587" i="17"/>
  <c r="S587" i="17"/>
  <c r="Q588" i="17"/>
  <c r="R588" i="17"/>
  <c r="S588" i="17"/>
  <c r="Q589" i="17"/>
  <c r="R589" i="17"/>
  <c r="S589" i="17"/>
  <c r="Q590" i="17"/>
  <c r="R590" i="17"/>
  <c r="S590" i="17"/>
  <c r="Q591" i="17"/>
  <c r="R591" i="17"/>
  <c r="S591" i="17"/>
  <c r="Q592" i="17"/>
  <c r="R592" i="17"/>
  <c r="S592" i="17"/>
  <c r="Q593" i="17"/>
  <c r="R593" i="17"/>
  <c r="S593" i="17"/>
  <c r="Q594" i="17"/>
  <c r="R594" i="17"/>
  <c r="S594" i="17"/>
  <c r="Q595" i="17"/>
  <c r="R595" i="17"/>
  <c r="S595" i="17"/>
  <c r="Q596" i="17"/>
  <c r="R596" i="17"/>
  <c r="S596" i="17"/>
  <c r="Q597" i="17"/>
  <c r="R597" i="17"/>
  <c r="S597" i="17"/>
  <c r="Q598" i="17"/>
  <c r="R598" i="17"/>
  <c r="S598" i="17"/>
  <c r="Q599" i="17"/>
  <c r="R599" i="17"/>
  <c r="S599" i="17"/>
  <c r="Q600" i="17"/>
  <c r="R600" i="17"/>
  <c r="S600" i="17"/>
  <c r="Q601" i="17"/>
  <c r="R601" i="17"/>
  <c r="S601" i="17"/>
  <c r="Q602" i="17"/>
  <c r="R602" i="17"/>
  <c r="S602" i="17"/>
  <c r="Q603" i="17"/>
  <c r="R603" i="17"/>
  <c r="S603" i="17"/>
  <c r="Q604" i="17"/>
  <c r="R604" i="17"/>
  <c r="S604" i="17"/>
  <c r="Q605" i="17"/>
  <c r="R605" i="17"/>
  <c r="S605" i="17"/>
  <c r="Q606" i="17"/>
  <c r="R606" i="17"/>
  <c r="S606" i="17"/>
  <c r="Q607" i="17"/>
  <c r="R607" i="17"/>
  <c r="S607" i="17"/>
  <c r="Q608" i="17"/>
  <c r="R608" i="17"/>
  <c r="S608" i="17"/>
  <c r="Q609" i="17"/>
  <c r="R609" i="17"/>
  <c r="S609" i="17"/>
  <c r="Q610" i="17"/>
  <c r="R610" i="17"/>
  <c r="S610" i="17"/>
  <c r="Q611" i="17"/>
  <c r="R611" i="17"/>
  <c r="S611" i="17"/>
  <c r="Q612" i="17"/>
  <c r="R612" i="17"/>
  <c r="S612" i="17"/>
  <c r="Q613" i="17"/>
  <c r="R613" i="17"/>
  <c r="S613" i="17"/>
  <c r="Q614" i="17"/>
  <c r="R614" i="17"/>
  <c r="S614" i="17"/>
  <c r="Q615" i="17"/>
  <c r="R615" i="17"/>
  <c r="S615" i="17"/>
  <c r="Q616" i="17"/>
  <c r="R616" i="17"/>
  <c r="S616" i="17"/>
  <c r="Q617" i="17"/>
  <c r="R617" i="17"/>
  <c r="S617" i="17"/>
  <c r="Q618" i="17"/>
  <c r="R618" i="17"/>
  <c r="S618" i="17"/>
  <c r="Q619" i="17"/>
  <c r="R619" i="17"/>
  <c r="S619" i="17"/>
  <c r="Q620" i="17"/>
  <c r="R620" i="17"/>
  <c r="S620" i="17"/>
  <c r="Q621" i="17"/>
  <c r="R621" i="17"/>
  <c r="S621" i="17"/>
  <c r="Q622" i="17"/>
  <c r="R622" i="17"/>
  <c r="S622" i="17"/>
  <c r="Q623" i="17"/>
  <c r="R623" i="17"/>
  <c r="S623" i="17"/>
  <c r="Q624" i="17"/>
  <c r="R624" i="17"/>
  <c r="S624" i="17"/>
  <c r="Q625" i="17"/>
  <c r="R625" i="17"/>
  <c r="S625" i="17"/>
  <c r="Q626" i="17"/>
  <c r="R626" i="17"/>
  <c r="S626" i="17"/>
  <c r="Q627" i="17"/>
  <c r="R627" i="17"/>
  <c r="S627" i="17"/>
  <c r="Q628" i="17"/>
  <c r="R628" i="17"/>
  <c r="S628" i="17"/>
  <c r="Q629" i="17"/>
  <c r="R629" i="17"/>
  <c r="S629" i="17"/>
  <c r="Q630" i="17"/>
  <c r="R630" i="17"/>
  <c r="S630" i="17"/>
  <c r="Q631" i="17"/>
  <c r="R631" i="17"/>
  <c r="S631" i="17"/>
  <c r="Q632" i="17"/>
  <c r="R632" i="17"/>
  <c r="S632" i="17"/>
  <c r="Q633" i="17"/>
  <c r="R633" i="17"/>
  <c r="S633" i="17"/>
  <c r="Q634" i="17"/>
  <c r="R634" i="17"/>
  <c r="S634" i="17"/>
  <c r="Q635" i="17"/>
  <c r="R635" i="17"/>
  <c r="S635" i="17"/>
  <c r="Q636" i="17"/>
  <c r="R636" i="17"/>
  <c r="S636" i="17"/>
  <c r="Q637" i="17"/>
  <c r="R637" i="17"/>
  <c r="S637" i="17"/>
  <c r="Q638" i="17"/>
  <c r="R638" i="17"/>
  <c r="S638" i="17"/>
  <c r="Q639" i="17"/>
  <c r="R639" i="17"/>
  <c r="S639" i="17"/>
  <c r="Q640" i="17"/>
  <c r="R640" i="17"/>
  <c r="S640" i="17"/>
  <c r="Q641" i="17"/>
  <c r="R641" i="17"/>
  <c r="S641" i="17"/>
  <c r="Q642" i="17"/>
  <c r="R642" i="17"/>
  <c r="S642" i="17"/>
  <c r="Q643" i="17"/>
  <c r="R643" i="17"/>
  <c r="S643" i="17"/>
  <c r="Q644" i="17"/>
  <c r="R644" i="17"/>
  <c r="S644" i="17"/>
  <c r="Q645" i="17"/>
  <c r="R645" i="17"/>
  <c r="S645" i="17"/>
  <c r="Q646" i="17"/>
  <c r="R646" i="17"/>
  <c r="S646" i="17"/>
  <c r="Q647" i="17"/>
  <c r="R647" i="17"/>
  <c r="S647" i="17"/>
  <c r="Q648" i="17"/>
  <c r="R648" i="17"/>
  <c r="S648" i="17"/>
  <c r="Q649" i="17"/>
  <c r="R649" i="17"/>
  <c r="S649" i="17"/>
  <c r="Q650" i="17"/>
  <c r="R650" i="17"/>
  <c r="S650" i="17"/>
  <c r="Q651" i="17"/>
  <c r="R651" i="17"/>
  <c r="S651" i="17"/>
  <c r="Q652" i="17"/>
  <c r="R652" i="17"/>
  <c r="S652" i="17"/>
  <c r="Q653" i="17"/>
  <c r="R653" i="17"/>
  <c r="S653" i="17"/>
  <c r="Q654" i="17"/>
  <c r="R654" i="17"/>
  <c r="S654" i="17"/>
  <c r="Q655" i="17"/>
  <c r="R655" i="17"/>
  <c r="S655" i="17"/>
  <c r="Q656" i="17"/>
  <c r="R656" i="17"/>
  <c r="S656" i="17"/>
  <c r="Q657" i="17"/>
  <c r="R657" i="17"/>
  <c r="S657" i="17"/>
  <c r="Q658" i="17"/>
  <c r="R658" i="17"/>
  <c r="S658" i="17"/>
  <c r="Q659" i="17"/>
  <c r="R659" i="17"/>
  <c r="S659" i="17"/>
  <c r="Q660" i="17"/>
  <c r="R660" i="17"/>
  <c r="S660" i="17"/>
  <c r="Q661" i="17"/>
  <c r="R661" i="17"/>
  <c r="S661" i="17"/>
  <c r="Q662" i="17"/>
  <c r="R662" i="17"/>
  <c r="S662" i="17"/>
  <c r="Q663" i="17"/>
  <c r="R663" i="17"/>
  <c r="S663" i="17"/>
  <c r="Q664" i="17"/>
  <c r="R664" i="17"/>
  <c r="S664" i="17"/>
  <c r="Q665" i="17"/>
  <c r="R665" i="17"/>
  <c r="S665" i="17"/>
  <c r="Q666" i="17"/>
  <c r="R666" i="17"/>
  <c r="S666" i="17"/>
  <c r="Q667" i="17"/>
  <c r="R667" i="17"/>
  <c r="S667" i="17"/>
  <c r="Q668" i="17"/>
  <c r="R668" i="17"/>
  <c r="S668" i="17"/>
  <c r="Q669" i="17"/>
  <c r="R669" i="17"/>
  <c r="S669" i="17"/>
  <c r="Q670" i="17"/>
  <c r="R670" i="17"/>
  <c r="S670" i="17"/>
  <c r="Q671" i="17"/>
  <c r="R671" i="17"/>
  <c r="S671" i="17"/>
  <c r="Q672" i="17"/>
  <c r="R672" i="17"/>
  <c r="S672" i="17"/>
  <c r="Q673" i="17"/>
  <c r="R673" i="17"/>
  <c r="S673" i="17"/>
  <c r="Q674" i="17"/>
  <c r="R674" i="17"/>
  <c r="S674" i="17"/>
  <c r="Q675" i="17"/>
  <c r="R675" i="17"/>
  <c r="S675" i="17"/>
  <c r="Q676" i="17"/>
  <c r="R676" i="17"/>
  <c r="S676" i="17"/>
  <c r="Q677" i="17"/>
  <c r="R677" i="17"/>
  <c r="S677" i="17"/>
  <c r="Q678" i="17"/>
  <c r="R678" i="17"/>
  <c r="S678" i="17"/>
  <c r="Q679" i="17"/>
  <c r="R679" i="17"/>
  <c r="S679" i="17"/>
  <c r="Q680" i="17"/>
  <c r="R680" i="17"/>
  <c r="S680" i="17"/>
  <c r="Q681" i="17"/>
  <c r="R681" i="17"/>
  <c r="S681" i="17"/>
  <c r="Q682" i="17"/>
  <c r="R682" i="17"/>
  <c r="S682" i="17"/>
  <c r="Q683" i="17"/>
  <c r="R683" i="17"/>
  <c r="S683" i="17"/>
  <c r="Q684" i="17"/>
  <c r="R684" i="17"/>
  <c r="S684" i="17"/>
  <c r="Q685" i="17"/>
  <c r="R685" i="17"/>
  <c r="S685" i="17"/>
  <c r="Q686" i="17"/>
  <c r="R686" i="17"/>
  <c r="S686" i="17"/>
  <c r="Q687" i="17"/>
  <c r="R687" i="17"/>
  <c r="S687" i="17"/>
  <c r="Q688" i="17"/>
  <c r="R688" i="17"/>
  <c r="S688" i="17"/>
  <c r="Q689" i="17"/>
  <c r="R689" i="17"/>
  <c r="S689" i="17"/>
  <c r="Q690" i="17"/>
  <c r="R690" i="17"/>
  <c r="S690" i="17"/>
  <c r="Q691" i="17"/>
  <c r="R691" i="17"/>
  <c r="S691" i="17"/>
  <c r="Q692" i="17"/>
  <c r="R692" i="17"/>
  <c r="S692" i="17"/>
  <c r="Q693" i="17"/>
  <c r="R693" i="17"/>
  <c r="S693" i="17"/>
  <c r="Q694" i="17"/>
  <c r="R694" i="17"/>
  <c r="S694" i="17"/>
  <c r="Q695" i="17"/>
  <c r="R695" i="17"/>
  <c r="S695" i="17"/>
  <c r="Q696" i="17"/>
  <c r="R696" i="17"/>
  <c r="S696" i="17"/>
  <c r="Q697" i="17"/>
  <c r="R697" i="17"/>
  <c r="S697" i="17"/>
  <c r="Q698" i="17"/>
  <c r="R698" i="17"/>
  <c r="S698" i="17"/>
  <c r="Q699" i="17"/>
  <c r="R699" i="17"/>
  <c r="S699" i="17"/>
  <c r="Q700" i="17"/>
  <c r="R700" i="17"/>
  <c r="S700" i="17"/>
  <c r="Q701" i="17"/>
  <c r="R701" i="17"/>
  <c r="S701" i="17"/>
  <c r="Q702" i="17"/>
  <c r="R702" i="17"/>
  <c r="S702" i="17"/>
  <c r="Q703" i="17"/>
  <c r="R703" i="17"/>
  <c r="S703" i="17"/>
  <c r="Q704" i="17"/>
  <c r="R704" i="17"/>
  <c r="S704" i="17"/>
  <c r="Q705" i="17"/>
  <c r="R705" i="17"/>
  <c r="S705" i="17"/>
  <c r="Q706" i="17"/>
  <c r="R706" i="17"/>
  <c r="S706" i="17"/>
  <c r="Q707" i="17"/>
  <c r="R707" i="17"/>
  <c r="S707" i="17"/>
  <c r="Q708" i="17"/>
  <c r="R708" i="17"/>
  <c r="S708" i="17"/>
  <c r="Q709" i="17"/>
  <c r="R709" i="17"/>
  <c r="S709" i="17"/>
  <c r="Q710" i="17"/>
  <c r="R710" i="17"/>
  <c r="S710" i="17"/>
  <c r="Q711" i="17"/>
  <c r="R711" i="17"/>
  <c r="S711" i="17"/>
  <c r="Q712" i="17"/>
  <c r="R712" i="17"/>
  <c r="S712" i="17"/>
  <c r="Q713" i="17"/>
  <c r="R713" i="17"/>
  <c r="S713" i="17"/>
  <c r="Q714" i="17"/>
  <c r="R714" i="17"/>
  <c r="S714" i="17"/>
  <c r="Q715" i="17"/>
  <c r="R715" i="17"/>
  <c r="S715" i="17"/>
  <c r="Q716" i="17"/>
  <c r="R716" i="17"/>
  <c r="S716" i="17"/>
  <c r="Q717" i="17"/>
  <c r="R717" i="17"/>
  <c r="S717" i="17"/>
  <c r="Q718" i="17"/>
  <c r="R718" i="17"/>
  <c r="S718" i="17"/>
  <c r="Q719" i="17"/>
  <c r="R719" i="17"/>
  <c r="S719" i="17"/>
  <c r="Q720" i="17"/>
  <c r="R720" i="17"/>
  <c r="S720" i="17"/>
  <c r="Q721" i="17"/>
  <c r="R721" i="17"/>
  <c r="S721" i="17"/>
  <c r="Q722" i="17"/>
  <c r="R722" i="17"/>
  <c r="S722" i="17"/>
  <c r="Q723" i="17"/>
  <c r="R723" i="17"/>
  <c r="S723" i="17"/>
  <c r="Q724" i="17"/>
  <c r="R724" i="17"/>
  <c r="S724" i="17"/>
  <c r="Q725" i="17"/>
  <c r="R725" i="17"/>
  <c r="S725" i="17"/>
  <c r="Q726" i="17"/>
  <c r="R726" i="17"/>
  <c r="S726" i="17"/>
  <c r="Q727" i="17"/>
  <c r="R727" i="17"/>
  <c r="S727" i="17"/>
  <c r="Q728" i="17"/>
  <c r="R728" i="17"/>
  <c r="S728" i="17"/>
  <c r="Q729" i="17"/>
  <c r="R729" i="17"/>
  <c r="S729" i="17"/>
  <c r="Q730" i="17"/>
  <c r="R730" i="17"/>
  <c r="S730" i="17"/>
  <c r="Q731" i="17"/>
  <c r="R731" i="17"/>
  <c r="S731" i="17"/>
  <c r="Q732" i="17"/>
  <c r="R732" i="17"/>
  <c r="S732" i="17"/>
  <c r="Q733" i="17"/>
  <c r="R733" i="17"/>
  <c r="S733" i="17"/>
  <c r="Q734" i="17"/>
  <c r="R734" i="17"/>
  <c r="S734" i="17"/>
  <c r="Q735" i="17"/>
  <c r="R735" i="17"/>
  <c r="S735" i="17"/>
  <c r="Q736" i="17"/>
  <c r="R736" i="17"/>
  <c r="S736" i="17"/>
  <c r="Q737" i="17"/>
  <c r="R737" i="17"/>
  <c r="S737" i="17"/>
  <c r="Q738" i="17"/>
  <c r="R738" i="17"/>
  <c r="S738" i="17"/>
  <c r="Q739" i="17"/>
  <c r="R739" i="17"/>
  <c r="S739" i="17"/>
  <c r="Q740" i="17"/>
  <c r="R740" i="17"/>
  <c r="S740" i="17"/>
  <c r="Q741" i="17"/>
  <c r="R741" i="17"/>
  <c r="S741" i="17"/>
  <c r="Q742" i="17"/>
  <c r="R742" i="17"/>
  <c r="S742" i="17"/>
  <c r="Q743" i="17"/>
  <c r="R743" i="17"/>
  <c r="S743" i="17"/>
  <c r="Q744" i="17"/>
  <c r="R744" i="17"/>
  <c r="S744" i="17"/>
  <c r="Q745" i="17"/>
  <c r="R745" i="17"/>
  <c r="S745" i="17"/>
  <c r="Q746" i="17"/>
  <c r="R746" i="17"/>
  <c r="S746" i="17"/>
  <c r="Q747" i="17"/>
  <c r="R747" i="17"/>
  <c r="S747" i="17"/>
  <c r="Q748" i="17"/>
  <c r="R748" i="17"/>
  <c r="S748" i="17"/>
  <c r="Q749" i="17"/>
  <c r="R749" i="17"/>
  <c r="S749" i="17"/>
  <c r="Q750" i="17"/>
  <c r="R750" i="17"/>
  <c r="S750" i="17"/>
  <c r="Q751" i="17"/>
  <c r="R751" i="17"/>
  <c r="S751" i="17"/>
  <c r="Q752" i="17"/>
  <c r="R752" i="17"/>
  <c r="S752" i="17"/>
  <c r="Q753" i="17"/>
  <c r="R753" i="17"/>
  <c r="S753" i="17"/>
  <c r="Q754" i="17"/>
  <c r="R754" i="17"/>
  <c r="S754" i="17"/>
  <c r="Q755" i="17"/>
  <c r="R755" i="17"/>
  <c r="S755" i="17"/>
  <c r="Q756" i="17"/>
  <c r="R756" i="17"/>
  <c r="S756" i="17"/>
  <c r="Q757" i="17"/>
  <c r="R757" i="17"/>
  <c r="S757" i="17"/>
  <c r="Q758" i="17"/>
  <c r="R758" i="17"/>
  <c r="S758" i="17"/>
  <c r="Q759" i="17"/>
  <c r="R759" i="17"/>
  <c r="S759" i="17"/>
  <c r="Q760" i="17"/>
  <c r="R760" i="17"/>
  <c r="S760" i="17"/>
  <c r="Q761" i="17"/>
  <c r="R761" i="17"/>
  <c r="S761" i="17"/>
  <c r="Q762" i="17"/>
  <c r="R762" i="17"/>
  <c r="S762" i="17"/>
  <c r="Q763" i="17"/>
  <c r="R763" i="17"/>
  <c r="S763" i="17"/>
  <c r="Q764" i="17"/>
  <c r="R764" i="17"/>
  <c r="S764" i="17"/>
  <c r="Q765" i="17"/>
  <c r="R765" i="17"/>
  <c r="S765" i="17"/>
  <c r="Q766" i="17"/>
  <c r="R766" i="17"/>
  <c r="S766" i="17"/>
  <c r="Q767" i="17"/>
  <c r="R767" i="17"/>
  <c r="S767" i="17"/>
  <c r="Q768" i="17"/>
  <c r="R768" i="17"/>
  <c r="S768" i="17"/>
  <c r="Q769" i="17"/>
  <c r="R769" i="17"/>
  <c r="S769" i="17"/>
  <c r="Q770" i="17"/>
  <c r="R770" i="17"/>
  <c r="S770" i="17"/>
  <c r="Q771" i="17"/>
  <c r="R771" i="17"/>
  <c r="S771" i="17"/>
  <c r="Q772" i="17"/>
  <c r="R772" i="17"/>
  <c r="S772" i="17"/>
  <c r="Q773" i="17"/>
  <c r="R773" i="17"/>
  <c r="S773" i="17"/>
  <c r="Q774" i="17"/>
  <c r="R774" i="17"/>
  <c r="S774" i="17"/>
  <c r="Q775" i="17"/>
  <c r="R775" i="17"/>
  <c r="S775" i="17"/>
  <c r="Q776" i="17"/>
  <c r="R776" i="17"/>
  <c r="S776" i="17"/>
  <c r="Q777" i="17"/>
  <c r="R777" i="17"/>
  <c r="S777" i="17"/>
  <c r="Q778" i="17"/>
  <c r="R778" i="17"/>
  <c r="S778" i="17"/>
  <c r="Q779" i="17"/>
  <c r="R779" i="17"/>
  <c r="S779" i="17"/>
  <c r="Q780" i="17"/>
  <c r="R780" i="17"/>
  <c r="S780" i="17"/>
  <c r="Q781" i="17"/>
  <c r="R781" i="17"/>
  <c r="S781" i="17"/>
  <c r="Q782" i="17"/>
  <c r="R782" i="17"/>
  <c r="S782" i="17"/>
  <c r="Q783" i="17"/>
  <c r="R783" i="17"/>
  <c r="S783" i="17"/>
  <c r="Q784" i="17"/>
  <c r="R784" i="17"/>
  <c r="S784" i="17"/>
  <c r="Q785" i="17"/>
  <c r="R785" i="17"/>
  <c r="S785" i="17"/>
  <c r="Q786" i="17"/>
  <c r="R786" i="17"/>
  <c r="S786" i="17"/>
  <c r="Q787" i="17"/>
  <c r="R787" i="17"/>
  <c r="S787" i="17"/>
  <c r="Q788" i="17"/>
  <c r="R788" i="17"/>
  <c r="S788" i="17"/>
  <c r="Q789" i="17"/>
  <c r="R789" i="17"/>
  <c r="S789" i="17"/>
  <c r="Q790" i="17"/>
  <c r="R790" i="17"/>
  <c r="S790" i="17"/>
  <c r="Q791" i="17"/>
  <c r="R791" i="17"/>
  <c r="S791" i="17"/>
  <c r="Q792" i="17"/>
  <c r="R792" i="17"/>
  <c r="S792" i="17"/>
  <c r="Q793" i="17"/>
  <c r="R793" i="17"/>
  <c r="S793" i="17"/>
  <c r="Q794" i="17"/>
  <c r="R794" i="17"/>
  <c r="S794" i="17"/>
  <c r="Q795" i="17"/>
  <c r="R795" i="17"/>
  <c r="S795" i="17"/>
  <c r="Q796" i="17"/>
  <c r="R796" i="17"/>
  <c r="S796" i="17"/>
  <c r="Q797" i="17"/>
  <c r="R797" i="17"/>
  <c r="S797" i="17"/>
  <c r="Q798" i="17"/>
  <c r="R798" i="17"/>
  <c r="S798" i="17"/>
  <c r="Q799" i="17"/>
  <c r="R799" i="17"/>
  <c r="S799" i="17"/>
  <c r="Q800" i="17"/>
  <c r="R800" i="17"/>
  <c r="S800" i="17"/>
  <c r="Q801" i="17"/>
  <c r="R801" i="17"/>
  <c r="S801" i="17"/>
  <c r="Q802" i="17"/>
  <c r="R802" i="17"/>
  <c r="S802" i="17"/>
  <c r="Q803" i="17"/>
  <c r="R803" i="17"/>
  <c r="S803" i="17"/>
  <c r="Q804" i="17"/>
  <c r="R804" i="17"/>
  <c r="S804" i="17"/>
  <c r="Q805" i="17"/>
  <c r="R805" i="17"/>
  <c r="S805" i="17"/>
  <c r="Q806" i="17"/>
  <c r="R806" i="17"/>
  <c r="S806" i="17"/>
  <c r="Q807" i="17"/>
  <c r="R807" i="17"/>
  <c r="S807" i="17"/>
  <c r="Q808" i="17"/>
  <c r="R808" i="17"/>
  <c r="S808" i="17"/>
  <c r="Q809" i="17"/>
  <c r="R809" i="17"/>
  <c r="S809" i="17"/>
  <c r="Q810" i="17"/>
  <c r="R810" i="17"/>
  <c r="S810" i="17"/>
  <c r="Q811" i="17"/>
  <c r="R811" i="17"/>
  <c r="S811" i="17"/>
  <c r="Q812" i="17"/>
  <c r="R812" i="17"/>
  <c r="S812" i="17"/>
  <c r="Q813" i="17"/>
  <c r="R813" i="17"/>
  <c r="S813" i="17"/>
  <c r="Q814" i="17"/>
  <c r="R814" i="17"/>
  <c r="S814" i="17"/>
  <c r="Q815" i="17"/>
  <c r="R815" i="17"/>
  <c r="S815" i="17"/>
  <c r="Q816" i="17"/>
  <c r="R816" i="17"/>
  <c r="S816" i="17"/>
  <c r="Q817" i="17"/>
  <c r="R817" i="17"/>
  <c r="S817" i="17"/>
  <c r="Q818" i="17"/>
  <c r="R818" i="17"/>
  <c r="S818" i="17"/>
  <c r="Q819" i="17"/>
  <c r="R819" i="17"/>
  <c r="S819" i="17"/>
  <c r="Q820" i="17"/>
  <c r="R820" i="17"/>
  <c r="S820" i="17"/>
  <c r="Q821" i="17"/>
  <c r="R821" i="17"/>
  <c r="S821" i="17"/>
  <c r="Q822" i="17"/>
  <c r="R822" i="17"/>
  <c r="S822" i="17"/>
  <c r="Q823" i="17"/>
  <c r="R823" i="17"/>
  <c r="S823" i="17"/>
  <c r="Q824" i="17"/>
  <c r="R824" i="17"/>
  <c r="S824" i="17"/>
  <c r="Q825" i="17"/>
  <c r="R825" i="17"/>
  <c r="S825" i="17"/>
  <c r="Q826" i="17"/>
  <c r="R826" i="17"/>
  <c r="S826" i="17"/>
  <c r="Q827" i="17"/>
  <c r="R827" i="17"/>
  <c r="S827" i="17"/>
  <c r="Q828" i="17"/>
  <c r="R828" i="17"/>
  <c r="S828" i="17"/>
  <c r="Q829" i="17"/>
  <c r="R829" i="17"/>
  <c r="S829" i="17"/>
  <c r="Q830" i="17"/>
  <c r="R830" i="17"/>
  <c r="S830" i="17"/>
  <c r="Q831" i="17"/>
  <c r="R831" i="17"/>
  <c r="S831" i="17"/>
  <c r="Q832" i="17"/>
  <c r="R832" i="17"/>
  <c r="S832" i="17"/>
  <c r="Q833" i="17"/>
  <c r="R833" i="17"/>
  <c r="S833" i="17"/>
  <c r="Q834" i="17"/>
  <c r="R834" i="17"/>
  <c r="S834" i="17"/>
  <c r="Q835" i="17"/>
  <c r="R835" i="17"/>
  <c r="S835" i="17"/>
  <c r="Q836" i="17"/>
  <c r="R836" i="17"/>
  <c r="S836" i="17"/>
  <c r="Q837" i="17"/>
  <c r="R837" i="17"/>
  <c r="S837" i="17"/>
  <c r="Q838" i="17"/>
  <c r="R838" i="17"/>
  <c r="S838" i="17"/>
  <c r="Q839" i="17"/>
  <c r="R839" i="17"/>
  <c r="S839" i="17"/>
  <c r="Q840" i="17"/>
  <c r="R840" i="17"/>
  <c r="S840" i="17"/>
  <c r="Q841" i="17"/>
  <c r="R841" i="17"/>
  <c r="S841" i="17"/>
  <c r="Q842" i="17"/>
  <c r="R842" i="17"/>
  <c r="S842" i="17"/>
  <c r="Q843" i="17"/>
  <c r="R843" i="17"/>
  <c r="S843" i="17"/>
  <c r="Q844" i="17"/>
  <c r="R844" i="17"/>
  <c r="S844" i="17"/>
  <c r="Q845" i="17"/>
  <c r="R845" i="17"/>
  <c r="S845" i="17"/>
  <c r="Q846" i="17"/>
  <c r="R846" i="17"/>
  <c r="S846" i="17"/>
  <c r="Q847" i="17"/>
  <c r="R847" i="17"/>
  <c r="S847" i="17"/>
  <c r="Q848" i="17"/>
  <c r="R848" i="17"/>
  <c r="S848" i="17"/>
  <c r="Q849" i="17"/>
  <c r="R849" i="17"/>
  <c r="S849" i="17"/>
  <c r="Q850" i="17"/>
  <c r="R850" i="17"/>
  <c r="S850" i="17"/>
  <c r="Q851" i="17"/>
  <c r="R851" i="17"/>
  <c r="S851" i="17"/>
  <c r="Q852" i="17"/>
  <c r="R852" i="17"/>
  <c r="S852" i="17"/>
  <c r="Q853" i="17"/>
  <c r="R853" i="17"/>
  <c r="S853" i="17"/>
  <c r="Q854" i="17"/>
  <c r="R854" i="17"/>
  <c r="S854" i="17"/>
  <c r="Q855" i="17"/>
  <c r="R855" i="17"/>
  <c r="S855" i="17"/>
  <c r="Q856" i="17"/>
  <c r="R856" i="17"/>
  <c r="S856" i="17"/>
  <c r="Q857" i="17"/>
  <c r="R857" i="17"/>
  <c r="S857" i="17"/>
  <c r="Q858" i="17"/>
  <c r="R858" i="17"/>
  <c r="S858" i="17"/>
  <c r="Q859" i="17"/>
  <c r="R859" i="17"/>
  <c r="S859" i="17"/>
  <c r="Q860" i="17"/>
  <c r="R860" i="17"/>
  <c r="S860" i="17"/>
  <c r="Q861" i="17"/>
  <c r="R861" i="17"/>
  <c r="S861" i="17"/>
  <c r="Q862" i="17"/>
  <c r="R862" i="17"/>
  <c r="S862" i="17"/>
  <c r="Q863" i="17"/>
  <c r="R863" i="17"/>
  <c r="S863" i="17"/>
  <c r="Q864" i="17"/>
  <c r="R864" i="17"/>
  <c r="S864" i="17"/>
  <c r="Q865" i="17"/>
  <c r="R865" i="17"/>
  <c r="S865" i="17"/>
  <c r="Q866" i="17"/>
  <c r="R866" i="17"/>
  <c r="S866" i="17"/>
  <c r="Q867" i="17"/>
  <c r="R867" i="17"/>
  <c r="S867" i="17"/>
  <c r="Q868" i="17"/>
  <c r="R868" i="17"/>
  <c r="S868" i="17"/>
  <c r="Q869" i="17"/>
  <c r="R869" i="17"/>
  <c r="S869" i="17"/>
  <c r="Q870" i="17"/>
  <c r="R870" i="17"/>
  <c r="S870" i="17"/>
  <c r="Q871" i="17"/>
  <c r="R871" i="17"/>
  <c r="S871" i="17"/>
  <c r="Q872" i="17"/>
  <c r="R872" i="17"/>
  <c r="S872" i="17"/>
  <c r="Q873" i="17"/>
  <c r="R873" i="17"/>
  <c r="S873" i="17"/>
  <c r="Q874" i="17"/>
  <c r="R874" i="17"/>
  <c r="S874" i="17"/>
  <c r="Q875" i="17"/>
  <c r="R875" i="17"/>
  <c r="S875" i="17"/>
  <c r="Q876" i="17"/>
  <c r="R876" i="17"/>
  <c r="S876" i="17"/>
  <c r="Q877" i="17"/>
  <c r="R877" i="17"/>
  <c r="S877" i="17"/>
  <c r="Q878" i="17"/>
  <c r="R878" i="17"/>
  <c r="S878" i="17"/>
  <c r="Q879" i="17"/>
  <c r="R879" i="17"/>
  <c r="S879" i="17"/>
  <c r="Q880" i="17"/>
  <c r="R880" i="17"/>
  <c r="S880" i="17"/>
  <c r="Q881" i="17"/>
  <c r="R881" i="17"/>
  <c r="S881" i="17"/>
  <c r="Q882" i="17"/>
  <c r="R882" i="17"/>
  <c r="S882" i="17"/>
  <c r="Q883" i="17"/>
  <c r="R883" i="17"/>
  <c r="S883" i="17"/>
  <c r="Q884" i="17"/>
  <c r="R884" i="17"/>
  <c r="S884" i="17"/>
  <c r="Q885" i="17"/>
  <c r="R885" i="17"/>
  <c r="S885" i="17"/>
  <c r="Q886" i="17"/>
  <c r="R886" i="17"/>
  <c r="S886" i="17"/>
  <c r="Q887" i="17"/>
  <c r="R887" i="17"/>
  <c r="S887" i="17"/>
  <c r="Q888" i="17"/>
  <c r="R888" i="17"/>
  <c r="S888" i="17"/>
  <c r="Q889" i="17"/>
  <c r="R889" i="17"/>
  <c r="S889" i="17"/>
  <c r="Q890" i="17"/>
  <c r="R890" i="17"/>
  <c r="S890" i="17"/>
  <c r="Q891" i="17"/>
  <c r="R891" i="17"/>
  <c r="S891" i="17"/>
  <c r="Q892" i="17"/>
  <c r="R892" i="17"/>
  <c r="S892" i="17"/>
  <c r="Q893" i="17"/>
  <c r="R893" i="17"/>
  <c r="S893" i="17"/>
  <c r="Q894" i="17"/>
  <c r="R894" i="17"/>
  <c r="S894" i="17"/>
  <c r="Q895" i="17"/>
  <c r="R895" i="17"/>
  <c r="S895" i="17"/>
  <c r="Q896" i="17"/>
  <c r="R896" i="17"/>
  <c r="S896" i="17"/>
  <c r="Q897" i="17"/>
  <c r="R897" i="17"/>
  <c r="S897" i="17"/>
  <c r="Q898" i="17"/>
  <c r="R898" i="17"/>
  <c r="S898" i="17"/>
  <c r="Q899" i="17"/>
  <c r="R899" i="17"/>
  <c r="S899" i="17"/>
  <c r="Q900" i="17"/>
  <c r="R900" i="17"/>
  <c r="S900" i="17"/>
  <c r="Q901" i="17"/>
  <c r="R901" i="17"/>
  <c r="S901" i="17"/>
  <c r="Q902" i="17"/>
  <c r="R902" i="17"/>
  <c r="S902" i="17"/>
  <c r="Q903" i="17"/>
  <c r="R903" i="17"/>
  <c r="S903" i="17"/>
  <c r="Q904" i="17"/>
  <c r="R904" i="17"/>
  <c r="S904" i="17"/>
  <c r="Q905" i="17"/>
  <c r="R905" i="17"/>
  <c r="S905" i="17"/>
  <c r="Q906" i="17"/>
  <c r="R906" i="17"/>
  <c r="S906" i="17"/>
  <c r="Q907" i="17"/>
  <c r="R907" i="17"/>
  <c r="S907" i="17"/>
  <c r="Q908" i="17"/>
  <c r="R908" i="17"/>
  <c r="S908" i="17"/>
  <c r="Q909" i="17"/>
  <c r="R909" i="17"/>
  <c r="S909" i="17"/>
  <c r="Q910" i="17"/>
  <c r="R910" i="17"/>
  <c r="S910" i="17"/>
  <c r="Q911" i="17"/>
  <c r="R911" i="17"/>
  <c r="S911" i="17"/>
  <c r="Q912" i="17"/>
  <c r="R912" i="17"/>
  <c r="S912" i="17"/>
  <c r="Q913" i="17"/>
  <c r="R913" i="17"/>
  <c r="S913" i="17"/>
  <c r="Q914" i="17"/>
  <c r="R914" i="17"/>
  <c r="S914" i="17"/>
  <c r="Q915" i="17"/>
  <c r="R915" i="17"/>
  <c r="S915" i="17"/>
  <c r="Q916" i="17"/>
  <c r="R916" i="17"/>
  <c r="S916" i="17"/>
  <c r="Q917" i="17"/>
  <c r="R917" i="17"/>
  <c r="S917" i="17"/>
  <c r="Q918" i="17"/>
  <c r="R918" i="17"/>
  <c r="S918" i="17"/>
  <c r="Q919" i="17"/>
  <c r="R919" i="17"/>
  <c r="S919" i="17"/>
  <c r="Q920" i="17"/>
  <c r="R920" i="17"/>
  <c r="S920" i="17"/>
  <c r="Q921" i="17"/>
  <c r="R921" i="17"/>
  <c r="S921" i="17"/>
  <c r="Q922" i="17"/>
  <c r="R922" i="17"/>
  <c r="S922" i="17"/>
  <c r="Q923" i="17"/>
  <c r="R923" i="17"/>
  <c r="S923" i="17"/>
  <c r="Q924" i="17"/>
  <c r="R924" i="17"/>
  <c r="S924" i="17"/>
  <c r="Q925" i="17"/>
  <c r="R925" i="17"/>
  <c r="S925" i="17"/>
  <c r="Q926" i="17"/>
  <c r="R926" i="17"/>
  <c r="S926" i="17"/>
  <c r="Q927" i="17"/>
  <c r="R927" i="17"/>
  <c r="S927" i="17"/>
  <c r="Q928" i="17"/>
  <c r="R928" i="17"/>
  <c r="S928" i="17"/>
  <c r="Q929" i="17"/>
  <c r="R929" i="17"/>
  <c r="S929" i="17"/>
  <c r="Q930" i="17"/>
  <c r="R930" i="17"/>
  <c r="S930" i="17"/>
  <c r="Q931" i="17"/>
  <c r="R931" i="17"/>
  <c r="S931" i="17"/>
  <c r="Q932" i="17"/>
  <c r="R932" i="17"/>
  <c r="S932" i="17"/>
  <c r="Q933" i="17"/>
  <c r="R933" i="17"/>
  <c r="S933" i="17"/>
  <c r="Q934" i="17"/>
  <c r="R934" i="17"/>
  <c r="S934" i="17"/>
  <c r="Q935" i="17"/>
  <c r="R935" i="17"/>
  <c r="S935" i="17"/>
  <c r="Q936" i="17"/>
  <c r="R936" i="17"/>
  <c r="S936" i="17"/>
  <c r="Q937" i="17"/>
  <c r="R937" i="17"/>
  <c r="S937" i="17"/>
  <c r="Q938" i="17"/>
  <c r="R938" i="17"/>
  <c r="S938" i="17"/>
  <c r="Q939" i="17"/>
  <c r="R939" i="17"/>
  <c r="S939" i="17"/>
  <c r="Q940" i="17"/>
  <c r="R940" i="17"/>
  <c r="S940" i="17"/>
  <c r="Q941" i="17"/>
  <c r="R941" i="17"/>
  <c r="S941" i="17"/>
  <c r="Q942" i="17"/>
  <c r="R942" i="17"/>
  <c r="S942" i="17"/>
  <c r="Q943" i="17"/>
  <c r="R943" i="17"/>
  <c r="S943" i="17"/>
  <c r="Q944" i="17"/>
  <c r="R944" i="17"/>
  <c r="S944" i="17"/>
  <c r="Q945" i="17"/>
  <c r="R945" i="17"/>
  <c r="S945" i="17"/>
  <c r="Q946" i="17"/>
  <c r="R946" i="17"/>
  <c r="S946" i="17"/>
  <c r="Q947" i="17"/>
  <c r="R947" i="17"/>
  <c r="S947" i="17"/>
  <c r="Q948" i="17"/>
  <c r="R948" i="17"/>
  <c r="S948" i="17"/>
  <c r="Q949" i="17"/>
  <c r="R949" i="17"/>
  <c r="S949" i="17"/>
  <c r="Q950" i="17"/>
  <c r="R950" i="17"/>
  <c r="S950" i="17"/>
  <c r="Q951" i="17"/>
  <c r="R951" i="17"/>
  <c r="S951" i="17"/>
  <c r="Q952" i="17"/>
  <c r="R952" i="17"/>
  <c r="S952" i="17"/>
  <c r="Q953" i="17"/>
  <c r="R953" i="17"/>
  <c r="S953" i="17"/>
  <c r="Q954" i="17"/>
  <c r="R954" i="17"/>
  <c r="S954" i="17"/>
  <c r="Q955" i="17"/>
  <c r="R955" i="17"/>
  <c r="S955" i="17"/>
  <c r="Q956" i="17"/>
  <c r="R956" i="17"/>
  <c r="S956" i="17"/>
  <c r="Q957" i="17"/>
  <c r="R957" i="17"/>
  <c r="S957" i="17"/>
  <c r="Q958" i="17"/>
  <c r="R958" i="17"/>
  <c r="S958" i="17"/>
  <c r="Q959" i="17"/>
  <c r="R959" i="17"/>
  <c r="S959" i="17"/>
  <c r="Q960" i="17"/>
  <c r="R960" i="17"/>
  <c r="S960" i="17"/>
  <c r="Q961" i="17"/>
  <c r="R961" i="17"/>
  <c r="S961" i="17"/>
  <c r="Q962" i="17"/>
  <c r="R962" i="17"/>
  <c r="S962" i="17"/>
  <c r="Q963" i="17"/>
  <c r="R963" i="17"/>
  <c r="S963" i="17"/>
  <c r="Q964" i="17"/>
  <c r="R964" i="17"/>
  <c r="S964" i="17"/>
  <c r="Q965" i="17"/>
  <c r="R965" i="17"/>
  <c r="S965" i="17"/>
  <c r="Q966" i="17"/>
  <c r="R966" i="17"/>
  <c r="S966" i="17"/>
  <c r="Q967" i="17"/>
  <c r="R967" i="17"/>
  <c r="S967" i="17"/>
  <c r="Q968" i="17"/>
  <c r="R968" i="17"/>
  <c r="S968" i="17"/>
  <c r="Q969" i="17"/>
  <c r="R969" i="17"/>
  <c r="S969" i="17"/>
  <c r="Q970" i="17"/>
  <c r="R970" i="17"/>
  <c r="S970" i="17"/>
  <c r="Q971" i="17"/>
  <c r="R971" i="17"/>
  <c r="S971" i="17"/>
  <c r="Q972" i="17"/>
  <c r="R972" i="17"/>
  <c r="S972" i="17"/>
  <c r="Q973" i="17"/>
  <c r="R973" i="17"/>
  <c r="S973" i="17"/>
  <c r="Q974" i="17"/>
  <c r="R974" i="17"/>
  <c r="S974" i="17"/>
  <c r="Q975" i="17"/>
  <c r="R975" i="17"/>
  <c r="S975" i="17"/>
  <c r="Q976" i="17"/>
  <c r="R976" i="17"/>
  <c r="S976" i="17"/>
  <c r="Q977" i="17"/>
  <c r="R977" i="17"/>
  <c r="S977" i="17"/>
  <c r="Q978" i="17"/>
  <c r="R978" i="17"/>
  <c r="S978" i="17"/>
  <c r="Q979" i="17"/>
  <c r="R979" i="17"/>
  <c r="S979" i="17"/>
  <c r="Q980" i="17"/>
  <c r="R980" i="17"/>
  <c r="S980" i="17"/>
  <c r="Q981" i="17"/>
  <c r="R981" i="17"/>
  <c r="S981" i="17"/>
  <c r="Q982" i="17"/>
  <c r="R982" i="17"/>
  <c r="S982" i="17"/>
  <c r="Q983" i="17"/>
  <c r="R983" i="17"/>
  <c r="S983" i="17"/>
  <c r="Q984" i="17"/>
  <c r="R984" i="17"/>
  <c r="S984" i="17"/>
  <c r="Q985" i="17"/>
  <c r="R985" i="17"/>
  <c r="S985" i="17"/>
  <c r="Q986" i="17"/>
  <c r="R986" i="17"/>
  <c r="S986" i="17"/>
  <c r="Q987" i="17"/>
  <c r="R987" i="17"/>
  <c r="S987" i="17"/>
  <c r="Q988" i="17"/>
  <c r="R988" i="17"/>
  <c r="S988" i="17"/>
  <c r="Q989" i="17"/>
  <c r="R989" i="17"/>
  <c r="S989" i="17"/>
  <c r="Q990" i="17"/>
  <c r="R990" i="17"/>
  <c r="S990" i="17"/>
  <c r="Q991" i="17"/>
  <c r="R991" i="17"/>
  <c r="S991" i="17"/>
  <c r="Q992" i="17"/>
  <c r="R992" i="17"/>
  <c r="S992" i="17"/>
  <c r="Q993" i="17"/>
  <c r="R993" i="17"/>
  <c r="S993" i="17"/>
  <c r="Q994" i="17"/>
  <c r="R994" i="17"/>
  <c r="S994" i="17"/>
  <c r="Q995" i="17"/>
  <c r="R995" i="17"/>
  <c r="S995" i="17"/>
  <c r="Q996" i="17"/>
  <c r="R996" i="17"/>
  <c r="S996" i="17"/>
  <c r="Q997" i="17"/>
  <c r="R997" i="17"/>
  <c r="S997" i="17"/>
  <c r="Q998" i="17"/>
  <c r="R998" i="17"/>
  <c r="S998" i="17"/>
  <c r="Q999" i="17"/>
  <c r="R999" i="17"/>
  <c r="S999" i="17"/>
  <c r="Q1000" i="17"/>
  <c r="R1000" i="17"/>
  <c r="S1000" i="17"/>
  <c r="Q1001" i="17"/>
  <c r="R1001" i="17"/>
  <c r="S1001" i="17"/>
  <c r="Q1002" i="17"/>
  <c r="R1002" i="17"/>
  <c r="S1002" i="17"/>
  <c r="Q1003" i="17"/>
  <c r="R1003" i="17"/>
  <c r="S1003" i="17"/>
  <c r="Q1004" i="17"/>
  <c r="R1004" i="17"/>
  <c r="S1004" i="17"/>
  <c r="Q1005" i="17"/>
  <c r="R1005" i="17"/>
  <c r="S1005" i="17"/>
  <c r="Q1006" i="17"/>
  <c r="R1006" i="17"/>
  <c r="S1006" i="17"/>
  <c r="Q1007" i="17"/>
  <c r="R1007" i="17"/>
  <c r="S1007" i="17"/>
  <c r="Q1008" i="17"/>
  <c r="R1008" i="17"/>
  <c r="S1008" i="17"/>
  <c r="Q1009" i="17"/>
  <c r="R1009" i="17"/>
  <c r="S1009" i="17"/>
  <c r="Q1010" i="17"/>
  <c r="R1010" i="17"/>
  <c r="S1010" i="17"/>
  <c r="Q1011" i="17"/>
  <c r="R1011" i="17"/>
  <c r="S1011" i="17"/>
  <c r="Q1012" i="17"/>
  <c r="R1012" i="17"/>
  <c r="S1012" i="17"/>
  <c r="Q1013" i="17"/>
  <c r="R1013" i="17"/>
  <c r="S1013" i="17"/>
  <c r="Q1014" i="17"/>
  <c r="R1014" i="17"/>
  <c r="S1014" i="17"/>
  <c r="Q1015" i="17"/>
  <c r="R1015" i="17"/>
  <c r="S1015" i="17"/>
  <c r="S16" i="17"/>
  <c r="R16" i="17"/>
  <c r="Q16" i="17"/>
  <c r="V16" i="7"/>
  <c r="V17" i="7"/>
  <c r="W17" i="7"/>
  <c r="X17" i="7"/>
  <c r="V18" i="7"/>
  <c r="W18" i="7"/>
  <c r="X18" i="7"/>
  <c r="V19" i="7"/>
  <c r="W19" i="7"/>
  <c r="X19" i="7"/>
  <c r="V20" i="7"/>
  <c r="W20" i="7"/>
  <c r="X20" i="7"/>
  <c r="V21" i="7"/>
  <c r="W21" i="7"/>
  <c r="X21" i="7"/>
  <c r="V22" i="7"/>
  <c r="W22" i="7"/>
  <c r="X22" i="7"/>
  <c r="V23" i="7"/>
  <c r="W23" i="7"/>
  <c r="X23" i="7"/>
  <c r="V24" i="7"/>
  <c r="W24" i="7"/>
  <c r="X24" i="7"/>
  <c r="V25" i="7"/>
  <c r="W25" i="7"/>
  <c r="X25" i="7"/>
  <c r="V26" i="7"/>
  <c r="W26" i="7"/>
  <c r="X26" i="7"/>
  <c r="V27" i="7"/>
  <c r="W27" i="7"/>
  <c r="X27" i="7"/>
  <c r="V28" i="7"/>
  <c r="W28" i="7"/>
  <c r="X28" i="7"/>
  <c r="V29" i="7"/>
  <c r="W29" i="7"/>
  <c r="X29" i="7"/>
  <c r="V30" i="7"/>
  <c r="W30" i="7"/>
  <c r="X30" i="7"/>
  <c r="V31" i="7"/>
  <c r="W31" i="7"/>
  <c r="X31" i="7"/>
  <c r="V32" i="7"/>
  <c r="W32" i="7"/>
  <c r="X32" i="7"/>
  <c r="V33" i="7"/>
  <c r="W33" i="7"/>
  <c r="X33" i="7"/>
  <c r="V34" i="7"/>
  <c r="W34" i="7"/>
  <c r="X34" i="7"/>
  <c r="V35" i="7"/>
  <c r="W35" i="7"/>
  <c r="X35" i="7"/>
  <c r="V36" i="7"/>
  <c r="W36" i="7"/>
  <c r="X36" i="7"/>
  <c r="V37" i="7"/>
  <c r="W37" i="7"/>
  <c r="X37" i="7"/>
  <c r="V38" i="7"/>
  <c r="W38" i="7"/>
  <c r="X38" i="7"/>
  <c r="V39" i="7"/>
  <c r="W39" i="7"/>
  <c r="X39" i="7"/>
  <c r="V40" i="7"/>
  <c r="W40" i="7"/>
  <c r="X40" i="7"/>
  <c r="V41" i="7"/>
  <c r="W41" i="7"/>
  <c r="X41" i="7"/>
  <c r="V42" i="7"/>
  <c r="W42" i="7"/>
  <c r="X42" i="7"/>
  <c r="V43" i="7"/>
  <c r="W43" i="7"/>
  <c r="X43" i="7"/>
  <c r="V44" i="7"/>
  <c r="W44" i="7"/>
  <c r="X44" i="7"/>
  <c r="V45" i="7"/>
  <c r="W45" i="7"/>
  <c r="X45" i="7"/>
  <c r="V46" i="7"/>
  <c r="W46" i="7"/>
  <c r="X46" i="7"/>
  <c r="V47" i="7"/>
  <c r="W47" i="7"/>
  <c r="X47" i="7"/>
  <c r="V48" i="7"/>
  <c r="W48" i="7"/>
  <c r="X48" i="7"/>
  <c r="V49" i="7"/>
  <c r="W49" i="7"/>
  <c r="X49" i="7"/>
  <c r="V50" i="7"/>
  <c r="W50" i="7"/>
  <c r="X50" i="7"/>
  <c r="V51" i="7"/>
  <c r="W51" i="7"/>
  <c r="X51" i="7"/>
  <c r="V52" i="7"/>
  <c r="W52" i="7"/>
  <c r="X52" i="7"/>
  <c r="V53" i="7"/>
  <c r="W53" i="7"/>
  <c r="X53" i="7"/>
  <c r="V54" i="7"/>
  <c r="W54" i="7"/>
  <c r="X54" i="7"/>
  <c r="V55" i="7"/>
  <c r="W55" i="7"/>
  <c r="X55" i="7"/>
  <c r="V56" i="7"/>
  <c r="W56" i="7"/>
  <c r="X56" i="7"/>
  <c r="V57" i="7"/>
  <c r="W57" i="7"/>
  <c r="X57" i="7"/>
  <c r="V58" i="7"/>
  <c r="W58" i="7"/>
  <c r="X58" i="7"/>
  <c r="V59" i="7"/>
  <c r="W59" i="7"/>
  <c r="X59" i="7"/>
  <c r="V60" i="7"/>
  <c r="W60" i="7"/>
  <c r="X60" i="7"/>
  <c r="V61" i="7"/>
  <c r="W61" i="7"/>
  <c r="X61" i="7"/>
  <c r="V62" i="7"/>
  <c r="W62" i="7"/>
  <c r="X62" i="7"/>
  <c r="V63" i="7"/>
  <c r="W63" i="7"/>
  <c r="X63" i="7"/>
  <c r="V64" i="7"/>
  <c r="W64" i="7"/>
  <c r="X64" i="7"/>
  <c r="V65" i="7"/>
  <c r="W65" i="7"/>
  <c r="X65" i="7"/>
  <c r="V66" i="7"/>
  <c r="W66" i="7"/>
  <c r="X66" i="7"/>
  <c r="V67" i="7"/>
  <c r="W67" i="7"/>
  <c r="X67" i="7"/>
  <c r="V68" i="7"/>
  <c r="W68" i="7"/>
  <c r="X68" i="7"/>
  <c r="V69" i="7"/>
  <c r="W69" i="7"/>
  <c r="X69" i="7"/>
  <c r="V70" i="7"/>
  <c r="W70" i="7"/>
  <c r="X70" i="7"/>
  <c r="V71" i="7"/>
  <c r="W71" i="7"/>
  <c r="X71" i="7"/>
  <c r="V72" i="7"/>
  <c r="W72" i="7"/>
  <c r="X72" i="7"/>
  <c r="V73" i="7"/>
  <c r="W73" i="7"/>
  <c r="X73" i="7"/>
  <c r="V74" i="7"/>
  <c r="W74" i="7"/>
  <c r="X74" i="7"/>
  <c r="V75" i="7"/>
  <c r="W75" i="7"/>
  <c r="X75" i="7"/>
  <c r="V76" i="7"/>
  <c r="W76" i="7"/>
  <c r="X76" i="7"/>
  <c r="V77" i="7"/>
  <c r="W77" i="7"/>
  <c r="X77" i="7"/>
  <c r="V78" i="7"/>
  <c r="W78" i="7"/>
  <c r="X78" i="7"/>
  <c r="V79" i="7"/>
  <c r="W79" i="7"/>
  <c r="X79" i="7"/>
  <c r="V80" i="7"/>
  <c r="W80" i="7"/>
  <c r="X80" i="7"/>
  <c r="V81" i="7"/>
  <c r="W81" i="7"/>
  <c r="X81" i="7"/>
  <c r="V82" i="7"/>
  <c r="W82" i="7"/>
  <c r="X82" i="7"/>
  <c r="V83" i="7"/>
  <c r="W83" i="7"/>
  <c r="X83" i="7"/>
  <c r="V84" i="7"/>
  <c r="W84" i="7"/>
  <c r="X84" i="7"/>
  <c r="V85" i="7"/>
  <c r="W85" i="7"/>
  <c r="X85" i="7"/>
  <c r="V86" i="7"/>
  <c r="W86" i="7"/>
  <c r="X86" i="7"/>
  <c r="V87" i="7"/>
  <c r="W87" i="7"/>
  <c r="X87" i="7"/>
  <c r="V88" i="7"/>
  <c r="W88" i="7"/>
  <c r="X88" i="7"/>
  <c r="V89" i="7"/>
  <c r="W89" i="7"/>
  <c r="X89" i="7"/>
  <c r="V90" i="7"/>
  <c r="W90" i="7"/>
  <c r="X90" i="7"/>
  <c r="V91" i="7"/>
  <c r="W91" i="7"/>
  <c r="X91" i="7"/>
  <c r="V92" i="7"/>
  <c r="W92" i="7"/>
  <c r="X92" i="7"/>
  <c r="V93" i="7"/>
  <c r="W93" i="7"/>
  <c r="X93" i="7"/>
  <c r="V94" i="7"/>
  <c r="W94" i="7"/>
  <c r="X94" i="7"/>
  <c r="V95" i="7"/>
  <c r="W95" i="7"/>
  <c r="X95" i="7"/>
  <c r="V96" i="7"/>
  <c r="W96" i="7"/>
  <c r="X96" i="7"/>
  <c r="V97" i="7"/>
  <c r="W97" i="7"/>
  <c r="X97" i="7"/>
  <c r="V98" i="7"/>
  <c r="W98" i="7"/>
  <c r="X98" i="7"/>
  <c r="V99" i="7"/>
  <c r="W99" i="7"/>
  <c r="X99" i="7"/>
  <c r="V100" i="7"/>
  <c r="W100" i="7"/>
  <c r="X100" i="7"/>
  <c r="V101" i="7"/>
  <c r="W101" i="7"/>
  <c r="X101" i="7"/>
  <c r="V102" i="7"/>
  <c r="W102" i="7"/>
  <c r="X102" i="7"/>
  <c r="V103" i="7"/>
  <c r="W103" i="7"/>
  <c r="X103" i="7"/>
  <c r="V104" i="7"/>
  <c r="W104" i="7"/>
  <c r="X104" i="7"/>
  <c r="V105" i="7"/>
  <c r="W105" i="7"/>
  <c r="X105" i="7"/>
  <c r="V106" i="7"/>
  <c r="W106" i="7"/>
  <c r="X106" i="7"/>
  <c r="V107" i="7"/>
  <c r="W107" i="7"/>
  <c r="X107" i="7"/>
  <c r="V108" i="7"/>
  <c r="W108" i="7"/>
  <c r="X108" i="7"/>
  <c r="V109" i="7"/>
  <c r="W109" i="7"/>
  <c r="X109" i="7"/>
  <c r="V110" i="7"/>
  <c r="W110" i="7"/>
  <c r="X110" i="7"/>
  <c r="V111" i="7"/>
  <c r="W111" i="7"/>
  <c r="X111" i="7"/>
  <c r="V112" i="7"/>
  <c r="W112" i="7"/>
  <c r="X112" i="7"/>
  <c r="V113" i="7"/>
  <c r="W113" i="7"/>
  <c r="X113" i="7"/>
  <c r="V114" i="7"/>
  <c r="W114" i="7"/>
  <c r="X114" i="7"/>
  <c r="V115" i="7"/>
  <c r="W115" i="7"/>
  <c r="X115" i="7"/>
  <c r="V116" i="7"/>
  <c r="W116" i="7"/>
  <c r="X116" i="7"/>
  <c r="V117" i="7"/>
  <c r="W117" i="7"/>
  <c r="X117" i="7"/>
  <c r="V118" i="7"/>
  <c r="W118" i="7"/>
  <c r="X118" i="7"/>
  <c r="V119" i="7"/>
  <c r="W119" i="7"/>
  <c r="X119" i="7"/>
  <c r="V120" i="7"/>
  <c r="W120" i="7"/>
  <c r="X120" i="7"/>
  <c r="V121" i="7"/>
  <c r="W121" i="7"/>
  <c r="X121" i="7"/>
  <c r="V122" i="7"/>
  <c r="W122" i="7"/>
  <c r="X122" i="7"/>
  <c r="V123" i="7"/>
  <c r="W123" i="7"/>
  <c r="X123" i="7"/>
  <c r="V124" i="7"/>
  <c r="W124" i="7"/>
  <c r="X124" i="7"/>
  <c r="V125" i="7"/>
  <c r="W125" i="7"/>
  <c r="X125" i="7"/>
  <c r="V126" i="7"/>
  <c r="W126" i="7"/>
  <c r="X126" i="7"/>
  <c r="V127" i="7"/>
  <c r="W127" i="7"/>
  <c r="X127" i="7"/>
  <c r="V128" i="7"/>
  <c r="W128" i="7"/>
  <c r="X128" i="7"/>
  <c r="V129" i="7"/>
  <c r="W129" i="7"/>
  <c r="X129" i="7"/>
  <c r="V130" i="7"/>
  <c r="W130" i="7"/>
  <c r="X130" i="7"/>
  <c r="V131" i="7"/>
  <c r="W131" i="7"/>
  <c r="X131" i="7"/>
  <c r="V132" i="7"/>
  <c r="W132" i="7"/>
  <c r="X132" i="7"/>
  <c r="V133" i="7"/>
  <c r="W133" i="7"/>
  <c r="X133" i="7"/>
  <c r="V134" i="7"/>
  <c r="W134" i="7"/>
  <c r="X134" i="7"/>
  <c r="V135" i="7"/>
  <c r="W135" i="7"/>
  <c r="X135" i="7"/>
  <c r="V136" i="7"/>
  <c r="W136" i="7"/>
  <c r="X136" i="7"/>
  <c r="V137" i="7"/>
  <c r="W137" i="7"/>
  <c r="X137" i="7"/>
  <c r="V138" i="7"/>
  <c r="W138" i="7"/>
  <c r="X138" i="7"/>
  <c r="V139" i="7"/>
  <c r="W139" i="7"/>
  <c r="X139" i="7"/>
  <c r="V140" i="7"/>
  <c r="W140" i="7"/>
  <c r="X140" i="7"/>
  <c r="V141" i="7"/>
  <c r="W141" i="7"/>
  <c r="X141" i="7"/>
  <c r="V142" i="7"/>
  <c r="W142" i="7"/>
  <c r="X142" i="7"/>
  <c r="V143" i="7"/>
  <c r="W143" i="7"/>
  <c r="X143" i="7"/>
  <c r="V144" i="7"/>
  <c r="W144" i="7"/>
  <c r="X144" i="7"/>
  <c r="V145" i="7"/>
  <c r="W145" i="7"/>
  <c r="X145" i="7"/>
  <c r="V146" i="7"/>
  <c r="W146" i="7"/>
  <c r="X146" i="7"/>
  <c r="V147" i="7"/>
  <c r="W147" i="7"/>
  <c r="X147" i="7"/>
  <c r="V148" i="7"/>
  <c r="W148" i="7"/>
  <c r="X148" i="7"/>
  <c r="V149" i="7"/>
  <c r="W149" i="7"/>
  <c r="X149" i="7"/>
  <c r="V150" i="7"/>
  <c r="W150" i="7"/>
  <c r="X150" i="7"/>
  <c r="V151" i="7"/>
  <c r="W151" i="7"/>
  <c r="X151" i="7"/>
  <c r="V152" i="7"/>
  <c r="W152" i="7"/>
  <c r="X152" i="7"/>
  <c r="V153" i="7"/>
  <c r="W153" i="7"/>
  <c r="X153" i="7"/>
  <c r="V154" i="7"/>
  <c r="W154" i="7"/>
  <c r="X154" i="7"/>
  <c r="V155" i="7"/>
  <c r="W155" i="7"/>
  <c r="X155" i="7"/>
  <c r="V156" i="7"/>
  <c r="W156" i="7"/>
  <c r="X156" i="7"/>
  <c r="V157" i="7"/>
  <c r="W157" i="7"/>
  <c r="X157" i="7"/>
  <c r="V158" i="7"/>
  <c r="W158" i="7"/>
  <c r="X158" i="7"/>
  <c r="V159" i="7"/>
  <c r="W159" i="7"/>
  <c r="X159" i="7"/>
  <c r="V160" i="7"/>
  <c r="W160" i="7"/>
  <c r="X160" i="7"/>
  <c r="V161" i="7"/>
  <c r="W161" i="7"/>
  <c r="X161" i="7"/>
  <c r="V162" i="7"/>
  <c r="W162" i="7"/>
  <c r="X162" i="7"/>
  <c r="V163" i="7"/>
  <c r="W163" i="7"/>
  <c r="X163" i="7"/>
  <c r="V164" i="7"/>
  <c r="W164" i="7"/>
  <c r="X164" i="7"/>
  <c r="V165" i="7"/>
  <c r="W165" i="7"/>
  <c r="X165" i="7"/>
  <c r="V166" i="7"/>
  <c r="W166" i="7"/>
  <c r="X166" i="7"/>
  <c r="V167" i="7"/>
  <c r="W167" i="7"/>
  <c r="X167" i="7"/>
  <c r="V168" i="7"/>
  <c r="W168" i="7"/>
  <c r="X168" i="7"/>
  <c r="V169" i="7"/>
  <c r="W169" i="7"/>
  <c r="X169" i="7"/>
  <c r="V170" i="7"/>
  <c r="W170" i="7"/>
  <c r="X170" i="7"/>
  <c r="V171" i="7"/>
  <c r="W171" i="7"/>
  <c r="X171" i="7"/>
  <c r="V172" i="7"/>
  <c r="W172" i="7"/>
  <c r="X172" i="7"/>
  <c r="V173" i="7"/>
  <c r="W173" i="7"/>
  <c r="X173" i="7"/>
  <c r="V174" i="7"/>
  <c r="W174" i="7"/>
  <c r="X174" i="7"/>
  <c r="V175" i="7"/>
  <c r="W175" i="7"/>
  <c r="X175" i="7"/>
  <c r="V176" i="7"/>
  <c r="W176" i="7"/>
  <c r="X176" i="7"/>
  <c r="V177" i="7"/>
  <c r="W177" i="7"/>
  <c r="X177" i="7"/>
  <c r="V178" i="7"/>
  <c r="W178" i="7"/>
  <c r="X178" i="7"/>
  <c r="V179" i="7"/>
  <c r="W179" i="7"/>
  <c r="X179" i="7"/>
  <c r="V180" i="7"/>
  <c r="W180" i="7"/>
  <c r="X180" i="7"/>
  <c r="V181" i="7"/>
  <c r="W181" i="7"/>
  <c r="X181" i="7"/>
  <c r="V182" i="7"/>
  <c r="W182" i="7"/>
  <c r="X182" i="7"/>
  <c r="V183" i="7"/>
  <c r="W183" i="7"/>
  <c r="X183" i="7"/>
  <c r="V184" i="7"/>
  <c r="W184" i="7"/>
  <c r="X184" i="7"/>
  <c r="V185" i="7"/>
  <c r="W185" i="7"/>
  <c r="X185" i="7"/>
  <c r="V186" i="7"/>
  <c r="W186" i="7"/>
  <c r="X186" i="7"/>
  <c r="V187" i="7"/>
  <c r="W187" i="7"/>
  <c r="X187" i="7"/>
  <c r="V188" i="7"/>
  <c r="W188" i="7"/>
  <c r="X188" i="7"/>
  <c r="V189" i="7"/>
  <c r="W189" i="7"/>
  <c r="X189" i="7"/>
  <c r="V190" i="7"/>
  <c r="W190" i="7"/>
  <c r="X190" i="7"/>
  <c r="V191" i="7"/>
  <c r="W191" i="7"/>
  <c r="X191" i="7"/>
  <c r="V192" i="7"/>
  <c r="W192" i="7"/>
  <c r="X192" i="7"/>
  <c r="V193" i="7"/>
  <c r="W193" i="7"/>
  <c r="X193" i="7"/>
  <c r="V194" i="7"/>
  <c r="W194" i="7"/>
  <c r="X194" i="7"/>
  <c r="V195" i="7"/>
  <c r="W195" i="7"/>
  <c r="X195" i="7"/>
  <c r="V196" i="7"/>
  <c r="W196" i="7"/>
  <c r="X196" i="7"/>
  <c r="V197" i="7"/>
  <c r="W197" i="7"/>
  <c r="X197" i="7"/>
  <c r="V198" i="7"/>
  <c r="W198" i="7"/>
  <c r="X198" i="7"/>
  <c r="V199" i="7"/>
  <c r="W199" i="7"/>
  <c r="X199" i="7"/>
  <c r="V200" i="7"/>
  <c r="W200" i="7"/>
  <c r="X200" i="7"/>
  <c r="V201" i="7"/>
  <c r="W201" i="7"/>
  <c r="X201" i="7"/>
  <c r="V202" i="7"/>
  <c r="W202" i="7"/>
  <c r="X202" i="7"/>
  <c r="V203" i="7"/>
  <c r="W203" i="7"/>
  <c r="X203" i="7"/>
  <c r="V204" i="7"/>
  <c r="W204" i="7"/>
  <c r="X204" i="7"/>
  <c r="V205" i="7"/>
  <c r="W205" i="7"/>
  <c r="X205" i="7"/>
  <c r="V206" i="7"/>
  <c r="W206" i="7"/>
  <c r="X206" i="7"/>
  <c r="V207" i="7"/>
  <c r="W207" i="7"/>
  <c r="X207" i="7"/>
  <c r="V208" i="7"/>
  <c r="W208" i="7"/>
  <c r="X208" i="7"/>
  <c r="V209" i="7"/>
  <c r="W209" i="7"/>
  <c r="X209" i="7"/>
  <c r="V210" i="7"/>
  <c r="W210" i="7"/>
  <c r="X210" i="7"/>
  <c r="V211" i="7"/>
  <c r="W211" i="7"/>
  <c r="X211" i="7"/>
  <c r="V212" i="7"/>
  <c r="W212" i="7"/>
  <c r="X212" i="7"/>
  <c r="V213" i="7"/>
  <c r="W213" i="7"/>
  <c r="X213" i="7"/>
  <c r="V214" i="7"/>
  <c r="W214" i="7"/>
  <c r="X214" i="7"/>
  <c r="V215" i="7"/>
  <c r="W215" i="7"/>
  <c r="X215" i="7"/>
  <c r="V216" i="7"/>
  <c r="W216" i="7"/>
  <c r="X216" i="7"/>
  <c r="V217" i="7"/>
  <c r="W217" i="7"/>
  <c r="X217" i="7"/>
  <c r="V218" i="7"/>
  <c r="W218" i="7"/>
  <c r="X218" i="7"/>
  <c r="V219" i="7"/>
  <c r="W219" i="7"/>
  <c r="X219" i="7"/>
  <c r="V220" i="7"/>
  <c r="W220" i="7"/>
  <c r="X220" i="7"/>
  <c r="V221" i="7"/>
  <c r="W221" i="7"/>
  <c r="X221" i="7"/>
  <c r="V222" i="7"/>
  <c r="W222" i="7"/>
  <c r="X222" i="7"/>
  <c r="V223" i="7"/>
  <c r="W223" i="7"/>
  <c r="X223" i="7"/>
  <c r="V224" i="7"/>
  <c r="W224" i="7"/>
  <c r="X224" i="7"/>
  <c r="V225" i="7"/>
  <c r="W225" i="7"/>
  <c r="X225" i="7"/>
  <c r="V226" i="7"/>
  <c r="W226" i="7"/>
  <c r="X226" i="7"/>
  <c r="V227" i="7"/>
  <c r="W227" i="7"/>
  <c r="X227" i="7"/>
  <c r="V228" i="7"/>
  <c r="W228" i="7"/>
  <c r="X228" i="7"/>
  <c r="V229" i="7"/>
  <c r="W229" i="7"/>
  <c r="X229" i="7"/>
  <c r="V230" i="7"/>
  <c r="W230" i="7"/>
  <c r="X230" i="7"/>
  <c r="V231" i="7"/>
  <c r="W231" i="7"/>
  <c r="X231" i="7"/>
  <c r="V232" i="7"/>
  <c r="W232" i="7"/>
  <c r="X232" i="7"/>
  <c r="V233" i="7"/>
  <c r="W233" i="7"/>
  <c r="X233" i="7"/>
  <c r="V234" i="7"/>
  <c r="W234" i="7"/>
  <c r="X234" i="7"/>
  <c r="V235" i="7"/>
  <c r="W235" i="7"/>
  <c r="X235" i="7"/>
  <c r="V236" i="7"/>
  <c r="W236" i="7"/>
  <c r="X236" i="7"/>
  <c r="V237" i="7"/>
  <c r="W237" i="7"/>
  <c r="X237" i="7"/>
  <c r="V238" i="7"/>
  <c r="W238" i="7"/>
  <c r="X238" i="7"/>
  <c r="V239" i="7"/>
  <c r="W239" i="7"/>
  <c r="X239" i="7"/>
  <c r="V240" i="7"/>
  <c r="W240" i="7"/>
  <c r="X240" i="7"/>
  <c r="V241" i="7"/>
  <c r="W241" i="7"/>
  <c r="X241" i="7"/>
  <c r="V242" i="7"/>
  <c r="W242" i="7"/>
  <c r="X242" i="7"/>
  <c r="V243" i="7"/>
  <c r="W243" i="7"/>
  <c r="X243" i="7"/>
  <c r="V244" i="7"/>
  <c r="W244" i="7"/>
  <c r="X244" i="7"/>
  <c r="V245" i="7"/>
  <c r="W245" i="7"/>
  <c r="X245" i="7"/>
  <c r="V246" i="7"/>
  <c r="W246" i="7"/>
  <c r="X246" i="7"/>
  <c r="V247" i="7"/>
  <c r="W247" i="7"/>
  <c r="X247" i="7"/>
  <c r="V248" i="7"/>
  <c r="W248" i="7"/>
  <c r="X248" i="7"/>
  <c r="V249" i="7"/>
  <c r="W249" i="7"/>
  <c r="X249" i="7"/>
  <c r="V250" i="7"/>
  <c r="W250" i="7"/>
  <c r="X250" i="7"/>
  <c r="V251" i="7"/>
  <c r="W251" i="7"/>
  <c r="X251" i="7"/>
  <c r="V252" i="7"/>
  <c r="W252" i="7"/>
  <c r="X252" i="7"/>
  <c r="V253" i="7"/>
  <c r="W253" i="7"/>
  <c r="X253" i="7"/>
  <c r="V254" i="7"/>
  <c r="W254" i="7"/>
  <c r="X254" i="7"/>
  <c r="V255" i="7"/>
  <c r="W255" i="7"/>
  <c r="X255" i="7"/>
  <c r="V256" i="7"/>
  <c r="W256" i="7"/>
  <c r="X256" i="7"/>
  <c r="V257" i="7"/>
  <c r="W257" i="7"/>
  <c r="X257" i="7"/>
  <c r="V258" i="7"/>
  <c r="W258" i="7"/>
  <c r="X258" i="7"/>
  <c r="V259" i="7"/>
  <c r="W259" i="7"/>
  <c r="X259" i="7"/>
  <c r="V260" i="7"/>
  <c r="W260" i="7"/>
  <c r="X260" i="7"/>
  <c r="V261" i="7"/>
  <c r="W261" i="7"/>
  <c r="X261" i="7"/>
  <c r="V262" i="7"/>
  <c r="W262" i="7"/>
  <c r="X262" i="7"/>
  <c r="V263" i="7"/>
  <c r="W263" i="7"/>
  <c r="X263" i="7"/>
  <c r="V264" i="7"/>
  <c r="W264" i="7"/>
  <c r="X264" i="7"/>
  <c r="V265" i="7"/>
  <c r="W265" i="7"/>
  <c r="X265" i="7"/>
  <c r="V266" i="7"/>
  <c r="W266" i="7"/>
  <c r="X266" i="7"/>
  <c r="V267" i="7"/>
  <c r="W267" i="7"/>
  <c r="X267" i="7"/>
  <c r="V268" i="7"/>
  <c r="W268" i="7"/>
  <c r="X268" i="7"/>
  <c r="V269" i="7"/>
  <c r="W269" i="7"/>
  <c r="X269" i="7"/>
  <c r="V270" i="7"/>
  <c r="W270" i="7"/>
  <c r="X270" i="7"/>
  <c r="V271" i="7"/>
  <c r="W271" i="7"/>
  <c r="X271" i="7"/>
  <c r="V272" i="7"/>
  <c r="W272" i="7"/>
  <c r="X272" i="7"/>
  <c r="V273" i="7"/>
  <c r="W273" i="7"/>
  <c r="X273" i="7"/>
  <c r="V274" i="7"/>
  <c r="W274" i="7"/>
  <c r="X274" i="7"/>
  <c r="V275" i="7"/>
  <c r="W275" i="7"/>
  <c r="X275" i="7"/>
  <c r="V276" i="7"/>
  <c r="W276" i="7"/>
  <c r="X276" i="7"/>
  <c r="V277" i="7"/>
  <c r="W277" i="7"/>
  <c r="X277" i="7"/>
  <c r="V278" i="7"/>
  <c r="W278" i="7"/>
  <c r="X278" i="7"/>
  <c r="V279" i="7"/>
  <c r="W279" i="7"/>
  <c r="X279" i="7"/>
  <c r="V280" i="7"/>
  <c r="W280" i="7"/>
  <c r="X280" i="7"/>
  <c r="V281" i="7"/>
  <c r="W281" i="7"/>
  <c r="X281" i="7"/>
  <c r="V282" i="7"/>
  <c r="W282" i="7"/>
  <c r="X282" i="7"/>
  <c r="V283" i="7"/>
  <c r="W283" i="7"/>
  <c r="X283" i="7"/>
  <c r="V284" i="7"/>
  <c r="W284" i="7"/>
  <c r="X284" i="7"/>
  <c r="V285" i="7"/>
  <c r="W285" i="7"/>
  <c r="X285" i="7"/>
  <c r="V286" i="7"/>
  <c r="W286" i="7"/>
  <c r="X286" i="7"/>
  <c r="V287" i="7"/>
  <c r="W287" i="7"/>
  <c r="X287" i="7"/>
  <c r="V288" i="7"/>
  <c r="W288" i="7"/>
  <c r="X288" i="7"/>
  <c r="V289" i="7"/>
  <c r="W289" i="7"/>
  <c r="X289" i="7"/>
  <c r="V290" i="7"/>
  <c r="W290" i="7"/>
  <c r="X290" i="7"/>
  <c r="V291" i="7"/>
  <c r="W291" i="7"/>
  <c r="X291" i="7"/>
  <c r="V292" i="7"/>
  <c r="W292" i="7"/>
  <c r="X292" i="7"/>
  <c r="V293" i="7"/>
  <c r="W293" i="7"/>
  <c r="X293" i="7"/>
  <c r="V294" i="7"/>
  <c r="W294" i="7"/>
  <c r="X294" i="7"/>
  <c r="V295" i="7"/>
  <c r="W295" i="7"/>
  <c r="X295" i="7"/>
  <c r="V296" i="7"/>
  <c r="W296" i="7"/>
  <c r="X296" i="7"/>
  <c r="V297" i="7"/>
  <c r="W297" i="7"/>
  <c r="X297" i="7"/>
  <c r="V298" i="7"/>
  <c r="W298" i="7"/>
  <c r="X298" i="7"/>
  <c r="V299" i="7"/>
  <c r="W299" i="7"/>
  <c r="X299" i="7"/>
  <c r="V300" i="7"/>
  <c r="W300" i="7"/>
  <c r="X300" i="7"/>
  <c r="V301" i="7"/>
  <c r="W301" i="7"/>
  <c r="X301" i="7"/>
  <c r="V302" i="7"/>
  <c r="W302" i="7"/>
  <c r="X302" i="7"/>
  <c r="V303" i="7"/>
  <c r="W303" i="7"/>
  <c r="X303" i="7"/>
  <c r="V304" i="7"/>
  <c r="W304" i="7"/>
  <c r="X304" i="7"/>
  <c r="V305" i="7"/>
  <c r="W305" i="7"/>
  <c r="X305" i="7"/>
  <c r="V306" i="7"/>
  <c r="W306" i="7"/>
  <c r="X306" i="7"/>
  <c r="V307" i="7"/>
  <c r="W307" i="7"/>
  <c r="X307" i="7"/>
  <c r="V308" i="7"/>
  <c r="W308" i="7"/>
  <c r="X308" i="7"/>
  <c r="V309" i="7"/>
  <c r="W309" i="7"/>
  <c r="X309" i="7"/>
  <c r="V310" i="7"/>
  <c r="W310" i="7"/>
  <c r="X310" i="7"/>
  <c r="V311" i="7"/>
  <c r="W311" i="7"/>
  <c r="X311" i="7"/>
  <c r="V312" i="7"/>
  <c r="W312" i="7"/>
  <c r="X312" i="7"/>
  <c r="V313" i="7"/>
  <c r="W313" i="7"/>
  <c r="X313" i="7"/>
  <c r="V314" i="7"/>
  <c r="W314" i="7"/>
  <c r="X314" i="7"/>
  <c r="V315" i="7"/>
  <c r="W315" i="7"/>
  <c r="X315" i="7"/>
  <c r="V316" i="7"/>
  <c r="W316" i="7"/>
  <c r="X316" i="7"/>
  <c r="V317" i="7"/>
  <c r="W317" i="7"/>
  <c r="X317" i="7"/>
  <c r="V318" i="7"/>
  <c r="W318" i="7"/>
  <c r="X318" i="7"/>
  <c r="V319" i="7"/>
  <c r="W319" i="7"/>
  <c r="X319" i="7"/>
  <c r="V320" i="7"/>
  <c r="W320" i="7"/>
  <c r="X320" i="7"/>
  <c r="V321" i="7"/>
  <c r="W321" i="7"/>
  <c r="X321" i="7"/>
  <c r="V322" i="7"/>
  <c r="W322" i="7"/>
  <c r="X322" i="7"/>
  <c r="V323" i="7"/>
  <c r="W323" i="7"/>
  <c r="X323" i="7"/>
  <c r="V324" i="7"/>
  <c r="W324" i="7"/>
  <c r="X324" i="7"/>
  <c r="V325" i="7"/>
  <c r="W325" i="7"/>
  <c r="X325" i="7"/>
  <c r="V326" i="7"/>
  <c r="W326" i="7"/>
  <c r="X326" i="7"/>
  <c r="V327" i="7"/>
  <c r="W327" i="7"/>
  <c r="X327" i="7"/>
  <c r="V328" i="7"/>
  <c r="W328" i="7"/>
  <c r="X328" i="7"/>
  <c r="V329" i="7"/>
  <c r="W329" i="7"/>
  <c r="X329" i="7"/>
  <c r="V330" i="7"/>
  <c r="W330" i="7"/>
  <c r="X330" i="7"/>
  <c r="V331" i="7"/>
  <c r="W331" i="7"/>
  <c r="X331" i="7"/>
  <c r="V332" i="7"/>
  <c r="W332" i="7"/>
  <c r="X332" i="7"/>
  <c r="V333" i="7"/>
  <c r="W333" i="7"/>
  <c r="X333" i="7"/>
  <c r="V334" i="7"/>
  <c r="W334" i="7"/>
  <c r="X334" i="7"/>
  <c r="V335" i="7"/>
  <c r="W335" i="7"/>
  <c r="X335" i="7"/>
  <c r="V336" i="7"/>
  <c r="W336" i="7"/>
  <c r="X336" i="7"/>
  <c r="V337" i="7"/>
  <c r="W337" i="7"/>
  <c r="X337" i="7"/>
  <c r="V338" i="7"/>
  <c r="W338" i="7"/>
  <c r="X338" i="7"/>
  <c r="V339" i="7"/>
  <c r="W339" i="7"/>
  <c r="X339" i="7"/>
  <c r="V340" i="7"/>
  <c r="W340" i="7"/>
  <c r="X340" i="7"/>
  <c r="V341" i="7"/>
  <c r="W341" i="7"/>
  <c r="X341" i="7"/>
  <c r="V342" i="7"/>
  <c r="W342" i="7"/>
  <c r="X342" i="7"/>
  <c r="V343" i="7"/>
  <c r="W343" i="7"/>
  <c r="X343" i="7"/>
  <c r="V344" i="7"/>
  <c r="W344" i="7"/>
  <c r="X344" i="7"/>
  <c r="V345" i="7"/>
  <c r="W345" i="7"/>
  <c r="X345" i="7"/>
  <c r="V346" i="7"/>
  <c r="W346" i="7"/>
  <c r="X346" i="7"/>
  <c r="V347" i="7"/>
  <c r="W347" i="7"/>
  <c r="X347" i="7"/>
  <c r="V348" i="7"/>
  <c r="W348" i="7"/>
  <c r="X348" i="7"/>
  <c r="V349" i="7"/>
  <c r="W349" i="7"/>
  <c r="X349" i="7"/>
  <c r="V350" i="7"/>
  <c r="W350" i="7"/>
  <c r="X350" i="7"/>
  <c r="V351" i="7"/>
  <c r="W351" i="7"/>
  <c r="X351" i="7"/>
  <c r="V352" i="7"/>
  <c r="W352" i="7"/>
  <c r="X352" i="7"/>
  <c r="V353" i="7"/>
  <c r="W353" i="7"/>
  <c r="X353" i="7"/>
  <c r="V354" i="7"/>
  <c r="W354" i="7"/>
  <c r="X354" i="7"/>
  <c r="V355" i="7"/>
  <c r="W355" i="7"/>
  <c r="X355" i="7"/>
  <c r="V356" i="7"/>
  <c r="W356" i="7"/>
  <c r="X356" i="7"/>
  <c r="V357" i="7"/>
  <c r="W357" i="7"/>
  <c r="X357" i="7"/>
  <c r="V358" i="7"/>
  <c r="W358" i="7"/>
  <c r="X358" i="7"/>
  <c r="V359" i="7"/>
  <c r="W359" i="7"/>
  <c r="X359" i="7"/>
  <c r="V360" i="7"/>
  <c r="W360" i="7"/>
  <c r="X360" i="7"/>
  <c r="V361" i="7"/>
  <c r="W361" i="7"/>
  <c r="X361" i="7"/>
  <c r="V362" i="7"/>
  <c r="W362" i="7"/>
  <c r="X362" i="7"/>
  <c r="V363" i="7"/>
  <c r="W363" i="7"/>
  <c r="X363" i="7"/>
  <c r="V364" i="7"/>
  <c r="W364" i="7"/>
  <c r="X364" i="7"/>
  <c r="V365" i="7"/>
  <c r="W365" i="7"/>
  <c r="X365" i="7"/>
  <c r="V366" i="7"/>
  <c r="W366" i="7"/>
  <c r="X366" i="7"/>
  <c r="V367" i="7"/>
  <c r="W367" i="7"/>
  <c r="X367" i="7"/>
  <c r="V368" i="7"/>
  <c r="W368" i="7"/>
  <c r="X368" i="7"/>
  <c r="V369" i="7"/>
  <c r="W369" i="7"/>
  <c r="X369" i="7"/>
  <c r="V370" i="7"/>
  <c r="W370" i="7"/>
  <c r="X370" i="7"/>
  <c r="V371" i="7"/>
  <c r="W371" i="7"/>
  <c r="X371" i="7"/>
  <c r="V372" i="7"/>
  <c r="W372" i="7"/>
  <c r="X372" i="7"/>
  <c r="V373" i="7"/>
  <c r="W373" i="7"/>
  <c r="X373" i="7"/>
  <c r="V374" i="7"/>
  <c r="W374" i="7"/>
  <c r="X374" i="7"/>
  <c r="V375" i="7"/>
  <c r="W375" i="7"/>
  <c r="X375" i="7"/>
  <c r="V376" i="7"/>
  <c r="W376" i="7"/>
  <c r="X376" i="7"/>
  <c r="V377" i="7"/>
  <c r="W377" i="7"/>
  <c r="X377" i="7"/>
  <c r="V378" i="7"/>
  <c r="W378" i="7"/>
  <c r="X378" i="7"/>
  <c r="V379" i="7"/>
  <c r="W379" i="7"/>
  <c r="X379" i="7"/>
  <c r="V380" i="7"/>
  <c r="W380" i="7"/>
  <c r="X380" i="7"/>
  <c r="V381" i="7"/>
  <c r="W381" i="7"/>
  <c r="X381" i="7"/>
  <c r="V382" i="7"/>
  <c r="W382" i="7"/>
  <c r="X382" i="7"/>
  <c r="V383" i="7"/>
  <c r="W383" i="7"/>
  <c r="X383" i="7"/>
  <c r="V384" i="7"/>
  <c r="W384" i="7"/>
  <c r="X384" i="7"/>
  <c r="V385" i="7"/>
  <c r="W385" i="7"/>
  <c r="X385" i="7"/>
  <c r="V386" i="7"/>
  <c r="W386" i="7"/>
  <c r="X386" i="7"/>
  <c r="V387" i="7"/>
  <c r="W387" i="7"/>
  <c r="X387" i="7"/>
  <c r="V388" i="7"/>
  <c r="W388" i="7"/>
  <c r="X388" i="7"/>
  <c r="V389" i="7"/>
  <c r="W389" i="7"/>
  <c r="X389" i="7"/>
  <c r="V390" i="7"/>
  <c r="W390" i="7"/>
  <c r="X390" i="7"/>
  <c r="V391" i="7"/>
  <c r="W391" i="7"/>
  <c r="X391" i="7"/>
  <c r="V392" i="7"/>
  <c r="W392" i="7"/>
  <c r="X392" i="7"/>
  <c r="V393" i="7"/>
  <c r="W393" i="7"/>
  <c r="X393" i="7"/>
  <c r="V394" i="7"/>
  <c r="W394" i="7"/>
  <c r="X394" i="7"/>
  <c r="V395" i="7"/>
  <c r="W395" i="7"/>
  <c r="X395" i="7"/>
  <c r="V396" i="7"/>
  <c r="W396" i="7"/>
  <c r="X396" i="7"/>
  <c r="V397" i="7"/>
  <c r="W397" i="7"/>
  <c r="X397" i="7"/>
  <c r="V398" i="7"/>
  <c r="W398" i="7"/>
  <c r="X398" i="7"/>
  <c r="V399" i="7"/>
  <c r="W399" i="7"/>
  <c r="X399" i="7"/>
  <c r="V400" i="7"/>
  <c r="W400" i="7"/>
  <c r="X400" i="7"/>
  <c r="V401" i="7"/>
  <c r="W401" i="7"/>
  <c r="X401" i="7"/>
  <c r="V402" i="7"/>
  <c r="W402" i="7"/>
  <c r="X402" i="7"/>
  <c r="V403" i="7"/>
  <c r="W403" i="7"/>
  <c r="X403" i="7"/>
  <c r="V404" i="7"/>
  <c r="W404" i="7"/>
  <c r="X404" i="7"/>
  <c r="V405" i="7"/>
  <c r="W405" i="7"/>
  <c r="X405" i="7"/>
  <c r="V406" i="7"/>
  <c r="W406" i="7"/>
  <c r="X406" i="7"/>
  <c r="V407" i="7"/>
  <c r="W407" i="7"/>
  <c r="X407" i="7"/>
  <c r="V408" i="7"/>
  <c r="W408" i="7"/>
  <c r="X408" i="7"/>
  <c r="V409" i="7"/>
  <c r="W409" i="7"/>
  <c r="X409" i="7"/>
  <c r="V410" i="7"/>
  <c r="W410" i="7"/>
  <c r="X410" i="7"/>
  <c r="V411" i="7"/>
  <c r="W411" i="7"/>
  <c r="X411" i="7"/>
  <c r="V412" i="7"/>
  <c r="W412" i="7"/>
  <c r="X412" i="7"/>
  <c r="V413" i="7"/>
  <c r="W413" i="7"/>
  <c r="X413" i="7"/>
  <c r="V414" i="7"/>
  <c r="W414" i="7"/>
  <c r="X414" i="7"/>
  <c r="V415" i="7"/>
  <c r="W415" i="7"/>
  <c r="X415" i="7"/>
  <c r="V416" i="7"/>
  <c r="W416" i="7"/>
  <c r="X416" i="7"/>
  <c r="V417" i="7"/>
  <c r="W417" i="7"/>
  <c r="X417" i="7"/>
  <c r="V418" i="7"/>
  <c r="W418" i="7"/>
  <c r="X418" i="7"/>
  <c r="V419" i="7"/>
  <c r="W419" i="7"/>
  <c r="X419" i="7"/>
  <c r="V420" i="7"/>
  <c r="W420" i="7"/>
  <c r="X420" i="7"/>
  <c r="V421" i="7"/>
  <c r="W421" i="7"/>
  <c r="X421" i="7"/>
  <c r="V422" i="7"/>
  <c r="W422" i="7"/>
  <c r="X422" i="7"/>
  <c r="V423" i="7"/>
  <c r="W423" i="7"/>
  <c r="X423" i="7"/>
  <c r="V424" i="7"/>
  <c r="W424" i="7"/>
  <c r="X424" i="7"/>
  <c r="V425" i="7"/>
  <c r="W425" i="7"/>
  <c r="X425" i="7"/>
  <c r="V426" i="7"/>
  <c r="W426" i="7"/>
  <c r="X426" i="7"/>
  <c r="V427" i="7"/>
  <c r="W427" i="7"/>
  <c r="X427" i="7"/>
  <c r="V428" i="7"/>
  <c r="W428" i="7"/>
  <c r="X428" i="7"/>
  <c r="V429" i="7"/>
  <c r="W429" i="7"/>
  <c r="X429" i="7"/>
  <c r="V430" i="7"/>
  <c r="W430" i="7"/>
  <c r="X430" i="7"/>
  <c r="V431" i="7"/>
  <c r="W431" i="7"/>
  <c r="X431" i="7"/>
  <c r="V432" i="7"/>
  <c r="W432" i="7"/>
  <c r="X432" i="7"/>
  <c r="V433" i="7"/>
  <c r="W433" i="7"/>
  <c r="X433" i="7"/>
  <c r="V434" i="7"/>
  <c r="W434" i="7"/>
  <c r="X434" i="7"/>
  <c r="V435" i="7"/>
  <c r="W435" i="7"/>
  <c r="X435" i="7"/>
  <c r="V436" i="7"/>
  <c r="W436" i="7"/>
  <c r="X436" i="7"/>
  <c r="V437" i="7"/>
  <c r="W437" i="7"/>
  <c r="X437" i="7"/>
  <c r="V438" i="7"/>
  <c r="W438" i="7"/>
  <c r="X438" i="7"/>
  <c r="V439" i="7"/>
  <c r="W439" i="7"/>
  <c r="X439" i="7"/>
  <c r="V440" i="7"/>
  <c r="W440" i="7"/>
  <c r="X440" i="7"/>
  <c r="V441" i="7"/>
  <c r="W441" i="7"/>
  <c r="X441" i="7"/>
  <c r="V442" i="7"/>
  <c r="W442" i="7"/>
  <c r="X442" i="7"/>
  <c r="V443" i="7"/>
  <c r="W443" i="7"/>
  <c r="X443" i="7"/>
  <c r="V444" i="7"/>
  <c r="W444" i="7"/>
  <c r="X444" i="7"/>
  <c r="V445" i="7"/>
  <c r="W445" i="7"/>
  <c r="X445" i="7"/>
  <c r="V446" i="7"/>
  <c r="W446" i="7"/>
  <c r="X446" i="7"/>
  <c r="V447" i="7"/>
  <c r="W447" i="7"/>
  <c r="X447" i="7"/>
  <c r="V448" i="7"/>
  <c r="W448" i="7"/>
  <c r="X448" i="7"/>
  <c r="V449" i="7"/>
  <c r="W449" i="7"/>
  <c r="X449" i="7"/>
  <c r="V450" i="7"/>
  <c r="W450" i="7"/>
  <c r="X450" i="7"/>
  <c r="V451" i="7"/>
  <c r="W451" i="7"/>
  <c r="X451" i="7"/>
  <c r="V452" i="7"/>
  <c r="W452" i="7"/>
  <c r="X452" i="7"/>
  <c r="V453" i="7"/>
  <c r="W453" i="7"/>
  <c r="X453" i="7"/>
  <c r="V454" i="7"/>
  <c r="W454" i="7"/>
  <c r="X454" i="7"/>
  <c r="V455" i="7"/>
  <c r="W455" i="7"/>
  <c r="X455" i="7"/>
  <c r="V456" i="7"/>
  <c r="W456" i="7"/>
  <c r="X456" i="7"/>
  <c r="V457" i="7"/>
  <c r="W457" i="7"/>
  <c r="X457" i="7"/>
  <c r="V458" i="7"/>
  <c r="W458" i="7"/>
  <c r="X458" i="7"/>
  <c r="V459" i="7"/>
  <c r="W459" i="7"/>
  <c r="X459" i="7"/>
  <c r="V460" i="7"/>
  <c r="W460" i="7"/>
  <c r="X460" i="7"/>
  <c r="V461" i="7"/>
  <c r="W461" i="7"/>
  <c r="X461" i="7"/>
  <c r="V462" i="7"/>
  <c r="W462" i="7"/>
  <c r="X462" i="7"/>
  <c r="V463" i="7"/>
  <c r="W463" i="7"/>
  <c r="X463" i="7"/>
  <c r="V464" i="7"/>
  <c r="W464" i="7"/>
  <c r="X464" i="7"/>
  <c r="V465" i="7"/>
  <c r="W465" i="7"/>
  <c r="X465" i="7"/>
  <c r="V466" i="7"/>
  <c r="W466" i="7"/>
  <c r="X466" i="7"/>
  <c r="V467" i="7"/>
  <c r="W467" i="7"/>
  <c r="X467" i="7"/>
  <c r="V468" i="7"/>
  <c r="W468" i="7"/>
  <c r="X468" i="7"/>
  <c r="V469" i="7"/>
  <c r="W469" i="7"/>
  <c r="X469" i="7"/>
  <c r="V470" i="7"/>
  <c r="W470" i="7"/>
  <c r="X470" i="7"/>
  <c r="V471" i="7"/>
  <c r="W471" i="7"/>
  <c r="X471" i="7"/>
  <c r="V472" i="7"/>
  <c r="W472" i="7"/>
  <c r="X472" i="7"/>
  <c r="V473" i="7"/>
  <c r="W473" i="7"/>
  <c r="X473" i="7"/>
  <c r="V474" i="7"/>
  <c r="W474" i="7"/>
  <c r="X474" i="7"/>
  <c r="V475" i="7"/>
  <c r="W475" i="7"/>
  <c r="X475" i="7"/>
  <c r="V476" i="7"/>
  <c r="W476" i="7"/>
  <c r="X476" i="7"/>
  <c r="V477" i="7"/>
  <c r="W477" i="7"/>
  <c r="X477" i="7"/>
  <c r="V478" i="7"/>
  <c r="W478" i="7"/>
  <c r="X478" i="7"/>
  <c r="V479" i="7"/>
  <c r="W479" i="7"/>
  <c r="X479" i="7"/>
  <c r="V480" i="7"/>
  <c r="W480" i="7"/>
  <c r="X480" i="7"/>
  <c r="V481" i="7"/>
  <c r="W481" i="7"/>
  <c r="X481" i="7"/>
  <c r="V482" i="7"/>
  <c r="W482" i="7"/>
  <c r="X482" i="7"/>
  <c r="V483" i="7"/>
  <c r="W483" i="7"/>
  <c r="X483" i="7"/>
  <c r="V484" i="7"/>
  <c r="W484" i="7"/>
  <c r="X484" i="7"/>
  <c r="V485" i="7"/>
  <c r="W485" i="7"/>
  <c r="X485" i="7"/>
  <c r="V486" i="7"/>
  <c r="W486" i="7"/>
  <c r="X486" i="7"/>
  <c r="V487" i="7"/>
  <c r="W487" i="7"/>
  <c r="X487" i="7"/>
  <c r="V488" i="7"/>
  <c r="W488" i="7"/>
  <c r="X488" i="7"/>
  <c r="V489" i="7"/>
  <c r="W489" i="7"/>
  <c r="X489" i="7"/>
  <c r="V490" i="7"/>
  <c r="W490" i="7"/>
  <c r="X490" i="7"/>
  <c r="V491" i="7"/>
  <c r="W491" i="7"/>
  <c r="X491" i="7"/>
  <c r="V492" i="7"/>
  <c r="W492" i="7"/>
  <c r="X492" i="7"/>
  <c r="V493" i="7"/>
  <c r="W493" i="7"/>
  <c r="X493" i="7"/>
  <c r="V494" i="7"/>
  <c r="W494" i="7"/>
  <c r="X494" i="7"/>
  <c r="V495" i="7"/>
  <c r="W495" i="7"/>
  <c r="X495" i="7"/>
  <c r="V496" i="7"/>
  <c r="W496" i="7"/>
  <c r="X496" i="7"/>
  <c r="V497" i="7"/>
  <c r="W497" i="7"/>
  <c r="X497" i="7"/>
  <c r="V498" i="7"/>
  <c r="W498" i="7"/>
  <c r="X498" i="7"/>
  <c r="V499" i="7"/>
  <c r="W499" i="7"/>
  <c r="X499" i="7"/>
  <c r="V500" i="7"/>
  <c r="W500" i="7"/>
  <c r="X500" i="7"/>
  <c r="V501" i="7"/>
  <c r="W501" i="7"/>
  <c r="X501" i="7"/>
  <c r="V502" i="7"/>
  <c r="W502" i="7"/>
  <c r="X502" i="7"/>
  <c r="V503" i="7"/>
  <c r="W503" i="7"/>
  <c r="X503" i="7"/>
  <c r="V504" i="7"/>
  <c r="W504" i="7"/>
  <c r="X504" i="7"/>
  <c r="V505" i="7"/>
  <c r="W505" i="7"/>
  <c r="X505" i="7"/>
  <c r="V506" i="7"/>
  <c r="W506" i="7"/>
  <c r="X506" i="7"/>
  <c r="V507" i="7"/>
  <c r="W507" i="7"/>
  <c r="X507" i="7"/>
  <c r="V508" i="7"/>
  <c r="W508" i="7"/>
  <c r="X508" i="7"/>
  <c r="V509" i="7"/>
  <c r="W509" i="7"/>
  <c r="X509" i="7"/>
  <c r="V510" i="7"/>
  <c r="W510" i="7"/>
  <c r="X510" i="7"/>
  <c r="V511" i="7"/>
  <c r="W511" i="7"/>
  <c r="X511" i="7"/>
  <c r="V512" i="7"/>
  <c r="W512" i="7"/>
  <c r="X512" i="7"/>
  <c r="V513" i="7"/>
  <c r="W513" i="7"/>
  <c r="X513" i="7"/>
  <c r="V514" i="7"/>
  <c r="W514" i="7"/>
  <c r="X514" i="7"/>
  <c r="V515" i="7"/>
  <c r="W515" i="7"/>
  <c r="X515" i="7"/>
  <c r="V516" i="7"/>
  <c r="W516" i="7"/>
  <c r="X516" i="7"/>
  <c r="V517" i="7"/>
  <c r="W517" i="7"/>
  <c r="X517" i="7"/>
  <c r="V518" i="7"/>
  <c r="W518" i="7"/>
  <c r="X518" i="7"/>
  <c r="V519" i="7"/>
  <c r="W519" i="7"/>
  <c r="X519" i="7"/>
  <c r="V520" i="7"/>
  <c r="W520" i="7"/>
  <c r="X520" i="7"/>
  <c r="V521" i="7"/>
  <c r="W521" i="7"/>
  <c r="X521" i="7"/>
  <c r="V522" i="7"/>
  <c r="W522" i="7"/>
  <c r="X522" i="7"/>
  <c r="V523" i="7"/>
  <c r="W523" i="7"/>
  <c r="X523" i="7"/>
  <c r="V524" i="7"/>
  <c r="W524" i="7"/>
  <c r="X524" i="7"/>
  <c r="V525" i="7"/>
  <c r="W525" i="7"/>
  <c r="X525" i="7"/>
  <c r="V526" i="7"/>
  <c r="W526" i="7"/>
  <c r="X526" i="7"/>
  <c r="V527" i="7"/>
  <c r="W527" i="7"/>
  <c r="X527" i="7"/>
  <c r="V528" i="7"/>
  <c r="W528" i="7"/>
  <c r="X528" i="7"/>
  <c r="V529" i="7"/>
  <c r="W529" i="7"/>
  <c r="X529" i="7"/>
  <c r="V530" i="7"/>
  <c r="W530" i="7"/>
  <c r="X530" i="7"/>
  <c r="V531" i="7"/>
  <c r="W531" i="7"/>
  <c r="X531" i="7"/>
  <c r="V532" i="7"/>
  <c r="W532" i="7"/>
  <c r="X532" i="7"/>
  <c r="V533" i="7"/>
  <c r="W533" i="7"/>
  <c r="X533" i="7"/>
  <c r="V534" i="7"/>
  <c r="W534" i="7"/>
  <c r="X534" i="7"/>
  <c r="V535" i="7"/>
  <c r="W535" i="7"/>
  <c r="X535" i="7"/>
  <c r="V536" i="7"/>
  <c r="W536" i="7"/>
  <c r="X536" i="7"/>
  <c r="V537" i="7"/>
  <c r="W537" i="7"/>
  <c r="X537" i="7"/>
  <c r="V538" i="7"/>
  <c r="W538" i="7"/>
  <c r="X538" i="7"/>
  <c r="V539" i="7"/>
  <c r="W539" i="7"/>
  <c r="X539" i="7"/>
  <c r="V540" i="7"/>
  <c r="W540" i="7"/>
  <c r="X540" i="7"/>
  <c r="V541" i="7"/>
  <c r="W541" i="7"/>
  <c r="X541" i="7"/>
  <c r="V542" i="7"/>
  <c r="W542" i="7"/>
  <c r="X542" i="7"/>
  <c r="V543" i="7"/>
  <c r="W543" i="7"/>
  <c r="X543" i="7"/>
  <c r="V544" i="7"/>
  <c r="W544" i="7"/>
  <c r="X544" i="7"/>
  <c r="V545" i="7"/>
  <c r="W545" i="7"/>
  <c r="X545" i="7"/>
  <c r="V546" i="7"/>
  <c r="W546" i="7"/>
  <c r="X546" i="7"/>
  <c r="V547" i="7"/>
  <c r="W547" i="7"/>
  <c r="X547" i="7"/>
  <c r="V548" i="7"/>
  <c r="W548" i="7"/>
  <c r="X548" i="7"/>
  <c r="V549" i="7"/>
  <c r="W549" i="7"/>
  <c r="X549" i="7"/>
  <c r="V550" i="7"/>
  <c r="W550" i="7"/>
  <c r="X550" i="7"/>
  <c r="V551" i="7"/>
  <c r="W551" i="7"/>
  <c r="X551" i="7"/>
  <c r="V552" i="7"/>
  <c r="W552" i="7"/>
  <c r="X552" i="7"/>
  <c r="V553" i="7"/>
  <c r="W553" i="7"/>
  <c r="X553" i="7"/>
  <c r="V554" i="7"/>
  <c r="W554" i="7"/>
  <c r="X554" i="7"/>
  <c r="V555" i="7"/>
  <c r="W555" i="7"/>
  <c r="X555" i="7"/>
  <c r="V556" i="7"/>
  <c r="W556" i="7"/>
  <c r="X556" i="7"/>
  <c r="V557" i="7"/>
  <c r="W557" i="7"/>
  <c r="X557" i="7"/>
  <c r="V558" i="7"/>
  <c r="W558" i="7"/>
  <c r="X558" i="7"/>
  <c r="V559" i="7"/>
  <c r="W559" i="7"/>
  <c r="X559" i="7"/>
  <c r="V560" i="7"/>
  <c r="W560" i="7"/>
  <c r="X560" i="7"/>
  <c r="V561" i="7"/>
  <c r="W561" i="7"/>
  <c r="X561" i="7"/>
  <c r="V562" i="7"/>
  <c r="W562" i="7"/>
  <c r="X562" i="7"/>
  <c r="V563" i="7"/>
  <c r="W563" i="7"/>
  <c r="X563" i="7"/>
  <c r="V564" i="7"/>
  <c r="W564" i="7"/>
  <c r="X564" i="7"/>
  <c r="V565" i="7"/>
  <c r="W565" i="7"/>
  <c r="X565" i="7"/>
  <c r="V566" i="7"/>
  <c r="W566" i="7"/>
  <c r="X566" i="7"/>
  <c r="V567" i="7"/>
  <c r="W567" i="7"/>
  <c r="X567" i="7"/>
  <c r="V568" i="7"/>
  <c r="W568" i="7"/>
  <c r="X568" i="7"/>
  <c r="V569" i="7"/>
  <c r="W569" i="7"/>
  <c r="X569" i="7"/>
  <c r="V570" i="7"/>
  <c r="W570" i="7"/>
  <c r="X570" i="7"/>
  <c r="V571" i="7"/>
  <c r="W571" i="7"/>
  <c r="X571" i="7"/>
  <c r="V572" i="7"/>
  <c r="W572" i="7"/>
  <c r="X572" i="7"/>
  <c r="V573" i="7"/>
  <c r="W573" i="7"/>
  <c r="X573" i="7"/>
  <c r="V574" i="7"/>
  <c r="W574" i="7"/>
  <c r="X574" i="7"/>
  <c r="V575" i="7"/>
  <c r="W575" i="7"/>
  <c r="X575" i="7"/>
  <c r="V576" i="7"/>
  <c r="W576" i="7"/>
  <c r="X576" i="7"/>
  <c r="V577" i="7"/>
  <c r="W577" i="7"/>
  <c r="X577" i="7"/>
  <c r="V578" i="7"/>
  <c r="W578" i="7"/>
  <c r="X578" i="7"/>
  <c r="V579" i="7"/>
  <c r="W579" i="7"/>
  <c r="X579" i="7"/>
  <c r="V580" i="7"/>
  <c r="W580" i="7"/>
  <c r="X580" i="7"/>
  <c r="V581" i="7"/>
  <c r="W581" i="7"/>
  <c r="X581" i="7"/>
  <c r="V582" i="7"/>
  <c r="W582" i="7"/>
  <c r="X582" i="7"/>
  <c r="V583" i="7"/>
  <c r="W583" i="7"/>
  <c r="X583" i="7"/>
  <c r="V584" i="7"/>
  <c r="W584" i="7"/>
  <c r="X584" i="7"/>
  <c r="V585" i="7"/>
  <c r="W585" i="7"/>
  <c r="X585" i="7"/>
  <c r="V586" i="7"/>
  <c r="W586" i="7"/>
  <c r="X586" i="7"/>
  <c r="V587" i="7"/>
  <c r="W587" i="7"/>
  <c r="X587" i="7"/>
  <c r="V588" i="7"/>
  <c r="W588" i="7"/>
  <c r="X588" i="7"/>
  <c r="V589" i="7"/>
  <c r="W589" i="7"/>
  <c r="X589" i="7"/>
  <c r="V590" i="7"/>
  <c r="W590" i="7"/>
  <c r="X590" i="7"/>
  <c r="V591" i="7"/>
  <c r="W591" i="7"/>
  <c r="X591" i="7"/>
  <c r="V592" i="7"/>
  <c r="W592" i="7"/>
  <c r="X592" i="7"/>
  <c r="V593" i="7"/>
  <c r="W593" i="7"/>
  <c r="X593" i="7"/>
  <c r="V594" i="7"/>
  <c r="W594" i="7"/>
  <c r="X594" i="7"/>
  <c r="V595" i="7"/>
  <c r="W595" i="7"/>
  <c r="X595" i="7"/>
  <c r="V596" i="7"/>
  <c r="W596" i="7"/>
  <c r="X596" i="7"/>
  <c r="V597" i="7"/>
  <c r="W597" i="7"/>
  <c r="X597" i="7"/>
  <c r="V598" i="7"/>
  <c r="W598" i="7"/>
  <c r="X598" i="7"/>
  <c r="V599" i="7"/>
  <c r="W599" i="7"/>
  <c r="X599" i="7"/>
  <c r="V600" i="7"/>
  <c r="W600" i="7"/>
  <c r="X600" i="7"/>
  <c r="V601" i="7"/>
  <c r="W601" i="7"/>
  <c r="X601" i="7"/>
  <c r="V602" i="7"/>
  <c r="W602" i="7"/>
  <c r="X602" i="7"/>
  <c r="V603" i="7"/>
  <c r="W603" i="7"/>
  <c r="X603" i="7"/>
  <c r="V604" i="7"/>
  <c r="W604" i="7"/>
  <c r="X604" i="7"/>
  <c r="V605" i="7"/>
  <c r="W605" i="7"/>
  <c r="X605" i="7"/>
  <c r="V606" i="7"/>
  <c r="W606" i="7"/>
  <c r="X606" i="7"/>
  <c r="V607" i="7"/>
  <c r="W607" i="7"/>
  <c r="X607" i="7"/>
  <c r="V608" i="7"/>
  <c r="W608" i="7"/>
  <c r="X608" i="7"/>
  <c r="V609" i="7"/>
  <c r="W609" i="7"/>
  <c r="X609" i="7"/>
  <c r="V610" i="7"/>
  <c r="W610" i="7"/>
  <c r="X610" i="7"/>
  <c r="V611" i="7"/>
  <c r="W611" i="7"/>
  <c r="X611" i="7"/>
  <c r="V612" i="7"/>
  <c r="W612" i="7"/>
  <c r="X612" i="7"/>
  <c r="V613" i="7"/>
  <c r="W613" i="7"/>
  <c r="X613" i="7"/>
  <c r="V614" i="7"/>
  <c r="W614" i="7"/>
  <c r="X614" i="7"/>
  <c r="V615" i="7"/>
  <c r="W615" i="7"/>
  <c r="X615" i="7"/>
  <c r="V616" i="7"/>
  <c r="W616" i="7"/>
  <c r="X616" i="7"/>
  <c r="V617" i="7"/>
  <c r="W617" i="7"/>
  <c r="X617" i="7"/>
  <c r="V618" i="7"/>
  <c r="W618" i="7"/>
  <c r="X618" i="7"/>
  <c r="V619" i="7"/>
  <c r="W619" i="7"/>
  <c r="X619" i="7"/>
  <c r="V620" i="7"/>
  <c r="W620" i="7"/>
  <c r="X620" i="7"/>
  <c r="V621" i="7"/>
  <c r="W621" i="7"/>
  <c r="X621" i="7"/>
  <c r="V622" i="7"/>
  <c r="W622" i="7"/>
  <c r="X622" i="7"/>
  <c r="V623" i="7"/>
  <c r="W623" i="7"/>
  <c r="X623" i="7"/>
  <c r="V624" i="7"/>
  <c r="W624" i="7"/>
  <c r="X624" i="7"/>
  <c r="V625" i="7"/>
  <c r="W625" i="7"/>
  <c r="X625" i="7"/>
  <c r="V626" i="7"/>
  <c r="W626" i="7"/>
  <c r="X626" i="7"/>
  <c r="V627" i="7"/>
  <c r="W627" i="7"/>
  <c r="X627" i="7"/>
  <c r="V628" i="7"/>
  <c r="W628" i="7"/>
  <c r="X628" i="7"/>
  <c r="V629" i="7"/>
  <c r="W629" i="7"/>
  <c r="X629" i="7"/>
  <c r="V630" i="7"/>
  <c r="W630" i="7"/>
  <c r="X630" i="7"/>
  <c r="V631" i="7"/>
  <c r="W631" i="7"/>
  <c r="X631" i="7"/>
  <c r="V632" i="7"/>
  <c r="W632" i="7"/>
  <c r="X632" i="7"/>
  <c r="V633" i="7"/>
  <c r="W633" i="7"/>
  <c r="X633" i="7"/>
  <c r="V634" i="7"/>
  <c r="W634" i="7"/>
  <c r="X634" i="7"/>
  <c r="V635" i="7"/>
  <c r="W635" i="7"/>
  <c r="X635" i="7"/>
  <c r="V636" i="7"/>
  <c r="W636" i="7"/>
  <c r="X636" i="7"/>
  <c r="V637" i="7"/>
  <c r="W637" i="7"/>
  <c r="X637" i="7"/>
  <c r="V638" i="7"/>
  <c r="W638" i="7"/>
  <c r="X638" i="7"/>
  <c r="V639" i="7"/>
  <c r="W639" i="7"/>
  <c r="X639" i="7"/>
  <c r="V640" i="7"/>
  <c r="W640" i="7"/>
  <c r="X640" i="7"/>
  <c r="V641" i="7"/>
  <c r="W641" i="7"/>
  <c r="X641" i="7"/>
  <c r="V642" i="7"/>
  <c r="W642" i="7"/>
  <c r="X642" i="7"/>
  <c r="V643" i="7"/>
  <c r="W643" i="7"/>
  <c r="X643" i="7"/>
  <c r="V644" i="7"/>
  <c r="W644" i="7"/>
  <c r="X644" i="7"/>
  <c r="V645" i="7"/>
  <c r="W645" i="7"/>
  <c r="X645" i="7"/>
  <c r="V646" i="7"/>
  <c r="W646" i="7"/>
  <c r="X646" i="7"/>
  <c r="V647" i="7"/>
  <c r="W647" i="7"/>
  <c r="X647" i="7"/>
  <c r="V648" i="7"/>
  <c r="W648" i="7"/>
  <c r="X648" i="7"/>
  <c r="V649" i="7"/>
  <c r="W649" i="7"/>
  <c r="X649" i="7"/>
  <c r="V650" i="7"/>
  <c r="W650" i="7"/>
  <c r="X650" i="7"/>
  <c r="V651" i="7"/>
  <c r="W651" i="7"/>
  <c r="X651" i="7"/>
  <c r="V652" i="7"/>
  <c r="W652" i="7"/>
  <c r="X652" i="7"/>
  <c r="V653" i="7"/>
  <c r="W653" i="7"/>
  <c r="X653" i="7"/>
  <c r="V654" i="7"/>
  <c r="W654" i="7"/>
  <c r="X654" i="7"/>
  <c r="V655" i="7"/>
  <c r="W655" i="7"/>
  <c r="X655" i="7"/>
  <c r="V656" i="7"/>
  <c r="W656" i="7"/>
  <c r="X656" i="7"/>
  <c r="V657" i="7"/>
  <c r="W657" i="7"/>
  <c r="X657" i="7"/>
  <c r="V658" i="7"/>
  <c r="W658" i="7"/>
  <c r="X658" i="7"/>
  <c r="V659" i="7"/>
  <c r="W659" i="7"/>
  <c r="X659" i="7"/>
  <c r="V660" i="7"/>
  <c r="W660" i="7"/>
  <c r="X660" i="7"/>
  <c r="V661" i="7"/>
  <c r="W661" i="7"/>
  <c r="X661" i="7"/>
  <c r="V662" i="7"/>
  <c r="W662" i="7"/>
  <c r="X662" i="7"/>
  <c r="V663" i="7"/>
  <c r="W663" i="7"/>
  <c r="X663" i="7"/>
  <c r="V664" i="7"/>
  <c r="W664" i="7"/>
  <c r="X664" i="7"/>
  <c r="V665" i="7"/>
  <c r="W665" i="7"/>
  <c r="X665" i="7"/>
  <c r="V666" i="7"/>
  <c r="W666" i="7"/>
  <c r="X666" i="7"/>
  <c r="V667" i="7"/>
  <c r="W667" i="7"/>
  <c r="X667" i="7"/>
  <c r="V668" i="7"/>
  <c r="W668" i="7"/>
  <c r="X668" i="7"/>
  <c r="V669" i="7"/>
  <c r="W669" i="7"/>
  <c r="X669" i="7"/>
  <c r="V670" i="7"/>
  <c r="W670" i="7"/>
  <c r="X670" i="7"/>
  <c r="V671" i="7"/>
  <c r="W671" i="7"/>
  <c r="X671" i="7"/>
  <c r="V672" i="7"/>
  <c r="W672" i="7"/>
  <c r="X672" i="7"/>
  <c r="V673" i="7"/>
  <c r="W673" i="7"/>
  <c r="X673" i="7"/>
  <c r="V674" i="7"/>
  <c r="W674" i="7"/>
  <c r="X674" i="7"/>
  <c r="V675" i="7"/>
  <c r="W675" i="7"/>
  <c r="X675" i="7"/>
  <c r="V676" i="7"/>
  <c r="W676" i="7"/>
  <c r="X676" i="7"/>
  <c r="V677" i="7"/>
  <c r="W677" i="7"/>
  <c r="X677" i="7"/>
  <c r="V678" i="7"/>
  <c r="W678" i="7"/>
  <c r="X678" i="7"/>
  <c r="V679" i="7"/>
  <c r="W679" i="7"/>
  <c r="X679" i="7"/>
  <c r="V680" i="7"/>
  <c r="W680" i="7"/>
  <c r="X680" i="7"/>
  <c r="V681" i="7"/>
  <c r="W681" i="7"/>
  <c r="X681" i="7"/>
  <c r="V682" i="7"/>
  <c r="W682" i="7"/>
  <c r="X682" i="7"/>
  <c r="V683" i="7"/>
  <c r="W683" i="7"/>
  <c r="X683" i="7"/>
  <c r="V684" i="7"/>
  <c r="W684" i="7"/>
  <c r="X684" i="7"/>
  <c r="V685" i="7"/>
  <c r="W685" i="7"/>
  <c r="X685" i="7"/>
  <c r="V686" i="7"/>
  <c r="W686" i="7"/>
  <c r="X686" i="7"/>
  <c r="V687" i="7"/>
  <c r="W687" i="7"/>
  <c r="X687" i="7"/>
  <c r="V688" i="7"/>
  <c r="W688" i="7"/>
  <c r="X688" i="7"/>
  <c r="V689" i="7"/>
  <c r="W689" i="7"/>
  <c r="X689" i="7"/>
  <c r="V690" i="7"/>
  <c r="W690" i="7"/>
  <c r="X690" i="7"/>
  <c r="V691" i="7"/>
  <c r="W691" i="7"/>
  <c r="X691" i="7"/>
  <c r="V692" i="7"/>
  <c r="W692" i="7"/>
  <c r="X692" i="7"/>
  <c r="V693" i="7"/>
  <c r="W693" i="7"/>
  <c r="X693" i="7"/>
  <c r="V694" i="7"/>
  <c r="W694" i="7"/>
  <c r="X694" i="7"/>
  <c r="V695" i="7"/>
  <c r="W695" i="7"/>
  <c r="X695" i="7"/>
  <c r="V696" i="7"/>
  <c r="W696" i="7"/>
  <c r="X696" i="7"/>
  <c r="V697" i="7"/>
  <c r="W697" i="7"/>
  <c r="X697" i="7"/>
  <c r="V698" i="7"/>
  <c r="W698" i="7"/>
  <c r="X698" i="7"/>
  <c r="V699" i="7"/>
  <c r="W699" i="7"/>
  <c r="X699" i="7"/>
  <c r="V700" i="7"/>
  <c r="W700" i="7"/>
  <c r="X700" i="7"/>
  <c r="V701" i="7"/>
  <c r="W701" i="7"/>
  <c r="X701" i="7"/>
  <c r="V702" i="7"/>
  <c r="W702" i="7"/>
  <c r="X702" i="7"/>
  <c r="V703" i="7"/>
  <c r="W703" i="7"/>
  <c r="X703" i="7"/>
  <c r="V704" i="7"/>
  <c r="W704" i="7"/>
  <c r="X704" i="7"/>
  <c r="V705" i="7"/>
  <c r="W705" i="7"/>
  <c r="X705" i="7"/>
  <c r="V706" i="7"/>
  <c r="W706" i="7"/>
  <c r="X706" i="7"/>
  <c r="V707" i="7"/>
  <c r="W707" i="7"/>
  <c r="X707" i="7"/>
  <c r="V708" i="7"/>
  <c r="W708" i="7"/>
  <c r="X708" i="7"/>
  <c r="V709" i="7"/>
  <c r="W709" i="7"/>
  <c r="X709" i="7"/>
  <c r="V710" i="7"/>
  <c r="W710" i="7"/>
  <c r="X710" i="7"/>
  <c r="V711" i="7"/>
  <c r="W711" i="7"/>
  <c r="X711" i="7"/>
  <c r="V712" i="7"/>
  <c r="W712" i="7"/>
  <c r="X712" i="7"/>
  <c r="V713" i="7"/>
  <c r="W713" i="7"/>
  <c r="X713" i="7"/>
  <c r="V714" i="7"/>
  <c r="W714" i="7"/>
  <c r="X714" i="7"/>
  <c r="V715" i="7"/>
  <c r="W715" i="7"/>
  <c r="X715" i="7"/>
  <c r="V716" i="7"/>
  <c r="W716" i="7"/>
  <c r="X716" i="7"/>
  <c r="V717" i="7"/>
  <c r="W717" i="7"/>
  <c r="X717" i="7"/>
  <c r="V718" i="7"/>
  <c r="W718" i="7"/>
  <c r="X718" i="7"/>
  <c r="V719" i="7"/>
  <c r="W719" i="7"/>
  <c r="X719" i="7"/>
  <c r="V720" i="7"/>
  <c r="W720" i="7"/>
  <c r="X720" i="7"/>
  <c r="V721" i="7"/>
  <c r="W721" i="7"/>
  <c r="X721" i="7"/>
  <c r="V722" i="7"/>
  <c r="W722" i="7"/>
  <c r="X722" i="7"/>
  <c r="V723" i="7"/>
  <c r="W723" i="7"/>
  <c r="X723" i="7"/>
  <c r="V724" i="7"/>
  <c r="W724" i="7"/>
  <c r="X724" i="7"/>
  <c r="V725" i="7"/>
  <c r="W725" i="7"/>
  <c r="X725" i="7"/>
  <c r="V726" i="7"/>
  <c r="W726" i="7"/>
  <c r="X726" i="7"/>
  <c r="V727" i="7"/>
  <c r="W727" i="7"/>
  <c r="X727" i="7"/>
  <c r="V728" i="7"/>
  <c r="W728" i="7"/>
  <c r="X728" i="7"/>
  <c r="V729" i="7"/>
  <c r="W729" i="7"/>
  <c r="X729" i="7"/>
  <c r="V730" i="7"/>
  <c r="W730" i="7"/>
  <c r="X730" i="7"/>
  <c r="V731" i="7"/>
  <c r="W731" i="7"/>
  <c r="X731" i="7"/>
  <c r="V732" i="7"/>
  <c r="W732" i="7"/>
  <c r="X732" i="7"/>
  <c r="V733" i="7"/>
  <c r="W733" i="7"/>
  <c r="X733" i="7"/>
  <c r="V734" i="7"/>
  <c r="W734" i="7"/>
  <c r="X734" i="7"/>
  <c r="V735" i="7"/>
  <c r="W735" i="7"/>
  <c r="X735" i="7"/>
  <c r="V736" i="7"/>
  <c r="W736" i="7"/>
  <c r="X736" i="7"/>
  <c r="V737" i="7"/>
  <c r="W737" i="7"/>
  <c r="X737" i="7"/>
  <c r="V738" i="7"/>
  <c r="W738" i="7"/>
  <c r="X738" i="7"/>
  <c r="V739" i="7"/>
  <c r="W739" i="7"/>
  <c r="X739" i="7"/>
  <c r="V740" i="7"/>
  <c r="W740" i="7"/>
  <c r="X740" i="7"/>
  <c r="V741" i="7"/>
  <c r="W741" i="7"/>
  <c r="X741" i="7"/>
  <c r="V742" i="7"/>
  <c r="W742" i="7"/>
  <c r="X742" i="7"/>
  <c r="V743" i="7"/>
  <c r="W743" i="7"/>
  <c r="X743" i="7"/>
  <c r="V744" i="7"/>
  <c r="W744" i="7"/>
  <c r="X744" i="7"/>
  <c r="V745" i="7"/>
  <c r="W745" i="7"/>
  <c r="X745" i="7"/>
  <c r="V746" i="7"/>
  <c r="W746" i="7"/>
  <c r="X746" i="7"/>
  <c r="V747" i="7"/>
  <c r="W747" i="7"/>
  <c r="X747" i="7"/>
  <c r="V748" i="7"/>
  <c r="W748" i="7"/>
  <c r="X748" i="7"/>
  <c r="V749" i="7"/>
  <c r="W749" i="7"/>
  <c r="X749" i="7"/>
  <c r="V750" i="7"/>
  <c r="W750" i="7"/>
  <c r="X750" i="7"/>
  <c r="V751" i="7"/>
  <c r="W751" i="7"/>
  <c r="X751" i="7"/>
  <c r="V752" i="7"/>
  <c r="W752" i="7"/>
  <c r="X752" i="7"/>
  <c r="V753" i="7"/>
  <c r="W753" i="7"/>
  <c r="X753" i="7"/>
  <c r="V754" i="7"/>
  <c r="W754" i="7"/>
  <c r="X754" i="7"/>
  <c r="V755" i="7"/>
  <c r="W755" i="7"/>
  <c r="X755" i="7"/>
  <c r="V756" i="7"/>
  <c r="W756" i="7"/>
  <c r="X756" i="7"/>
  <c r="V757" i="7"/>
  <c r="W757" i="7"/>
  <c r="X757" i="7"/>
  <c r="V758" i="7"/>
  <c r="W758" i="7"/>
  <c r="X758" i="7"/>
  <c r="V759" i="7"/>
  <c r="W759" i="7"/>
  <c r="X759" i="7"/>
  <c r="V760" i="7"/>
  <c r="W760" i="7"/>
  <c r="X760" i="7"/>
  <c r="V761" i="7"/>
  <c r="W761" i="7"/>
  <c r="X761" i="7"/>
  <c r="V762" i="7"/>
  <c r="W762" i="7"/>
  <c r="X762" i="7"/>
  <c r="V763" i="7"/>
  <c r="W763" i="7"/>
  <c r="X763" i="7"/>
  <c r="V764" i="7"/>
  <c r="W764" i="7"/>
  <c r="X764" i="7"/>
  <c r="V765" i="7"/>
  <c r="W765" i="7"/>
  <c r="X765" i="7"/>
  <c r="V766" i="7"/>
  <c r="W766" i="7"/>
  <c r="X766" i="7"/>
  <c r="V767" i="7"/>
  <c r="W767" i="7"/>
  <c r="X767" i="7"/>
  <c r="V768" i="7"/>
  <c r="W768" i="7"/>
  <c r="X768" i="7"/>
  <c r="V769" i="7"/>
  <c r="W769" i="7"/>
  <c r="X769" i="7"/>
  <c r="V770" i="7"/>
  <c r="W770" i="7"/>
  <c r="X770" i="7"/>
  <c r="V771" i="7"/>
  <c r="W771" i="7"/>
  <c r="X771" i="7"/>
  <c r="V772" i="7"/>
  <c r="W772" i="7"/>
  <c r="X772" i="7"/>
  <c r="V773" i="7"/>
  <c r="W773" i="7"/>
  <c r="X773" i="7"/>
  <c r="V774" i="7"/>
  <c r="W774" i="7"/>
  <c r="X774" i="7"/>
  <c r="V775" i="7"/>
  <c r="W775" i="7"/>
  <c r="X775" i="7"/>
  <c r="V776" i="7"/>
  <c r="W776" i="7"/>
  <c r="X776" i="7"/>
  <c r="V777" i="7"/>
  <c r="W777" i="7"/>
  <c r="X777" i="7"/>
  <c r="V778" i="7"/>
  <c r="W778" i="7"/>
  <c r="X778" i="7"/>
  <c r="V779" i="7"/>
  <c r="W779" i="7"/>
  <c r="X779" i="7"/>
  <c r="V780" i="7"/>
  <c r="W780" i="7"/>
  <c r="X780" i="7"/>
  <c r="V781" i="7"/>
  <c r="W781" i="7"/>
  <c r="X781" i="7"/>
  <c r="V782" i="7"/>
  <c r="W782" i="7"/>
  <c r="X782" i="7"/>
  <c r="V783" i="7"/>
  <c r="W783" i="7"/>
  <c r="X783" i="7"/>
  <c r="V784" i="7"/>
  <c r="W784" i="7"/>
  <c r="X784" i="7"/>
  <c r="V785" i="7"/>
  <c r="W785" i="7"/>
  <c r="X785" i="7"/>
  <c r="V786" i="7"/>
  <c r="W786" i="7"/>
  <c r="X786" i="7"/>
  <c r="V787" i="7"/>
  <c r="W787" i="7"/>
  <c r="X787" i="7"/>
  <c r="V788" i="7"/>
  <c r="W788" i="7"/>
  <c r="X788" i="7"/>
  <c r="V789" i="7"/>
  <c r="W789" i="7"/>
  <c r="X789" i="7"/>
  <c r="V790" i="7"/>
  <c r="W790" i="7"/>
  <c r="X790" i="7"/>
  <c r="V791" i="7"/>
  <c r="W791" i="7"/>
  <c r="X791" i="7"/>
  <c r="V792" i="7"/>
  <c r="W792" i="7"/>
  <c r="X792" i="7"/>
  <c r="V793" i="7"/>
  <c r="W793" i="7"/>
  <c r="X793" i="7"/>
  <c r="V794" i="7"/>
  <c r="W794" i="7"/>
  <c r="X794" i="7"/>
  <c r="V795" i="7"/>
  <c r="W795" i="7"/>
  <c r="X795" i="7"/>
  <c r="V796" i="7"/>
  <c r="W796" i="7"/>
  <c r="X796" i="7"/>
  <c r="V797" i="7"/>
  <c r="W797" i="7"/>
  <c r="X797" i="7"/>
  <c r="V798" i="7"/>
  <c r="W798" i="7"/>
  <c r="X798" i="7"/>
  <c r="V799" i="7"/>
  <c r="W799" i="7"/>
  <c r="X799" i="7"/>
  <c r="V800" i="7"/>
  <c r="W800" i="7"/>
  <c r="X800" i="7"/>
  <c r="V801" i="7"/>
  <c r="W801" i="7"/>
  <c r="X801" i="7"/>
  <c r="V802" i="7"/>
  <c r="W802" i="7"/>
  <c r="X802" i="7"/>
  <c r="V803" i="7"/>
  <c r="W803" i="7"/>
  <c r="X803" i="7"/>
  <c r="V804" i="7"/>
  <c r="W804" i="7"/>
  <c r="X804" i="7"/>
  <c r="V805" i="7"/>
  <c r="W805" i="7"/>
  <c r="X805" i="7"/>
  <c r="V806" i="7"/>
  <c r="W806" i="7"/>
  <c r="X806" i="7"/>
  <c r="V807" i="7"/>
  <c r="W807" i="7"/>
  <c r="X807" i="7"/>
  <c r="V808" i="7"/>
  <c r="W808" i="7"/>
  <c r="X808" i="7"/>
  <c r="V809" i="7"/>
  <c r="W809" i="7"/>
  <c r="X809" i="7"/>
  <c r="V810" i="7"/>
  <c r="W810" i="7"/>
  <c r="X810" i="7"/>
  <c r="V811" i="7"/>
  <c r="W811" i="7"/>
  <c r="X811" i="7"/>
  <c r="V812" i="7"/>
  <c r="W812" i="7"/>
  <c r="X812" i="7"/>
  <c r="V813" i="7"/>
  <c r="W813" i="7"/>
  <c r="X813" i="7"/>
  <c r="V814" i="7"/>
  <c r="W814" i="7"/>
  <c r="X814" i="7"/>
  <c r="V815" i="7"/>
  <c r="W815" i="7"/>
  <c r="X815" i="7"/>
  <c r="V816" i="7"/>
  <c r="W816" i="7"/>
  <c r="X816" i="7"/>
  <c r="V817" i="7"/>
  <c r="W817" i="7"/>
  <c r="X817" i="7"/>
  <c r="V818" i="7"/>
  <c r="W818" i="7"/>
  <c r="X818" i="7"/>
  <c r="V819" i="7"/>
  <c r="W819" i="7"/>
  <c r="X819" i="7"/>
  <c r="V820" i="7"/>
  <c r="W820" i="7"/>
  <c r="X820" i="7"/>
  <c r="V821" i="7"/>
  <c r="W821" i="7"/>
  <c r="X821" i="7"/>
  <c r="V822" i="7"/>
  <c r="W822" i="7"/>
  <c r="X822" i="7"/>
  <c r="V823" i="7"/>
  <c r="W823" i="7"/>
  <c r="X823" i="7"/>
  <c r="V824" i="7"/>
  <c r="W824" i="7"/>
  <c r="X824" i="7"/>
  <c r="V825" i="7"/>
  <c r="W825" i="7"/>
  <c r="X825" i="7"/>
  <c r="V826" i="7"/>
  <c r="W826" i="7"/>
  <c r="X826" i="7"/>
  <c r="V827" i="7"/>
  <c r="W827" i="7"/>
  <c r="X827" i="7"/>
  <c r="V828" i="7"/>
  <c r="W828" i="7"/>
  <c r="X828" i="7"/>
  <c r="V829" i="7"/>
  <c r="W829" i="7"/>
  <c r="X829" i="7"/>
  <c r="V830" i="7"/>
  <c r="W830" i="7"/>
  <c r="X830" i="7"/>
  <c r="V831" i="7"/>
  <c r="W831" i="7"/>
  <c r="X831" i="7"/>
  <c r="V832" i="7"/>
  <c r="W832" i="7"/>
  <c r="X832" i="7"/>
  <c r="V833" i="7"/>
  <c r="W833" i="7"/>
  <c r="X833" i="7"/>
  <c r="V834" i="7"/>
  <c r="W834" i="7"/>
  <c r="X834" i="7"/>
  <c r="V835" i="7"/>
  <c r="W835" i="7"/>
  <c r="X835" i="7"/>
  <c r="V836" i="7"/>
  <c r="W836" i="7"/>
  <c r="X836" i="7"/>
  <c r="V837" i="7"/>
  <c r="W837" i="7"/>
  <c r="X837" i="7"/>
  <c r="V838" i="7"/>
  <c r="W838" i="7"/>
  <c r="X838" i="7"/>
  <c r="V839" i="7"/>
  <c r="W839" i="7"/>
  <c r="X839" i="7"/>
  <c r="V840" i="7"/>
  <c r="W840" i="7"/>
  <c r="X840" i="7"/>
  <c r="V841" i="7"/>
  <c r="W841" i="7"/>
  <c r="X841" i="7"/>
  <c r="V842" i="7"/>
  <c r="W842" i="7"/>
  <c r="X842" i="7"/>
  <c r="V843" i="7"/>
  <c r="W843" i="7"/>
  <c r="X843" i="7"/>
  <c r="V844" i="7"/>
  <c r="W844" i="7"/>
  <c r="X844" i="7"/>
  <c r="V845" i="7"/>
  <c r="W845" i="7"/>
  <c r="X845" i="7"/>
  <c r="V846" i="7"/>
  <c r="W846" i="7"/>
  <c r="X846" i="7"/>
  <c r="V847" i="7"/>
  <c r="W847" i="7"/>
  <c r="X847" i="7"/>
  <c r="V848" i="7"/>
  <c r="W848" i="7"/>
  <c r="X848" i="7"/>
  <c r="V849" i="7"/>
  <c r="W849" i="7"/>
  <c r="X849" i="7"/>
  <c r="V850" i="7"/>
  <c r="W850" i="7"/>
  <c r="X850" i="7"/>
  <c r="V851" i="7"/>
  <c r="W851" i="7"/>
  <c r="X851" i="7"/>
  <c r="V852" i="7"/>
  <c r="W852" i="7"/>
  <c r="X852" i="7"/>
  <c r="V853" i="7"/>
  <c r="W853" i="7"/>
  <c r="X853" i="7"/>
  <c r="V854" i="7"/>
  <c r="W854" i="7"/>
  <c r="X854" i="7"/>
  <c r="V855" i="7"/>
  <c r="W855" i="7"/>
  <c r="X855" i="7"/>
  <c r="V856" i="7"/>
  <c r="W856" i="7"/>
  <c r="X856" i="7"/>
  <c r="V857" i="7"/>
  <c r="W857" i="7"/>
  <c r="X857" i="7"/>
  <c r="V858" i="7"/>
  <c r="W858" i="7"/>
  <c r="X858" i="7"/>
  <c r="V859" i="7"/>
  <c r="W859" i="7"/>
  <c r="X859" i="7"/>
  <c r="V860" i="7"/>
  <c r="W860" i="7"/>
  <c r="X860" i="7"/>
  <c r="V861" i="7"/>
  <c r="W861" i="7"/>
  <c r="X861" i="7"/>
  <c r="V862" i="7"/>
  <c r="W862" i="7"/>
  <c r="X862" i="7"/>
  <c r="V863" i="7"/>
  <c r="W863" i="7"/>
  <c r="X863" i="7"/>
  <c r="V864" i="7"/>
  <c r="W864" i="7"/>
  <c r="X864" i="7"/>
  <c r="V865" i="7"/>
  <c r="W865" i="7"/>
  <c r="X865" i="7"/>
  <c r="V866" i="7"/>
  <c r="W866" i="7"/>
  <c r="X866" i="7"/>
  <c r="V867" i="7"/>
  <c r="W867" i="7"/>
  <c r="X867" i="7"/>
  <c r="V868" i="7"/>
  <c r="W868" i="7"/>
  <c r="X868" i="7"/>
  <c r="V869" i="7"/>
  <c r="W869" i="7"/>
  <c r="X869" i="7"/>
  <c r="V870" i="7"/>
  <c r="W870" i="7"/>
  <c r="X870" i="7"/>
  <c r="V871" i="7"/>
  <c r="W871" i="7"/>
  <c r="X871" i="7"/>
  <c r="V872" i="7"/>
  <c r="W872" i="7"/>
  <c r="X872" i="7"/>
  <c r="V873" i="7"/>
  <c r="W873" i="7"/>
  <c r="X873" i="7"/>
  <c r="V874" i="7"/>
  <c r="W874" i="7"/>
  <c r="X874" i="7"/>
  <c r="V875" i="7"/>
  <c r="W875" i="7"/>
  <c r="X875" i="7"/>
  <c r="V876" i="7"/>
  <c r="W876" i="7"/>
  <c r="X876" i="7"/>
  <c r="V877" i="7"/>
  <c r="W877" i="7"/>
  <c r="X877" i="7"/>
  <c r="V878" i="7"/>
  <c r="W878" i="7"/>
  <c r="X878" i="7"/>
  <c r="V879" i="7"/>
  <c r="W879" i="7"/>
  <c r="X879" i="7"/>
  <c r="V880" i="7"/>
  <c r="W880" i="7"/>
  <c r="X880" i="7"/>
  <c r="V881" i="7"/>
  <c r="W881" i="7"/>
  <c r="X881" i="7"/>
  <c r="V882" i="7"/>
  <c r="W882" i="7"/>
  <c r="X882" i="7"/>
  <c r="V883" i="7"/>
  <c r="W883" i="7"/>
  <c r="X883" i="7"/>
  <c r="V884" i="7"/>
  <c r="W884" i="7"/>
  <c r="X884" i="7"/>
  <c r="V885" i="7"/>
  <c r="W885" i="7"/>
  <c r="X885" i="7"/>
  <c r="V886" i="7"/>
  <c r="W886" i="7"/>
  <c r="X886" i="7"/>
  <c r="V887" i="7"/>
  <c r="W887" i="7"/>
  <c r="X887" i="7"/>
  <c r="V888" i="7"/>
  <c r="W888" i="7"/>
  <c r="X888" i="7"/>
  <c r="V889" i="7"/>
  <c r="W889" i="7"/>
  <c r="X889" i="7"/>
  <c r="V890" i="7"/>
  <c r="W890" i="7"/>
  <c r="X890" i="7"/>
  <c r="V891" i="7"/>
  <c r="W891" i="7"/>
  <c r="X891" i="7"/>
  <c r="V892" i="7"/>
  <c r="W892" i="7"/>
  <c r="X892" i="7"/>
  <c r="V893" i="7"/>
  <c r="W893" i="7"/>
  <c r="X893" i="7"/>
  <c r="V894" i="7"/>
  <c r="W894" i="7"/>
  <c r="X894" i="7"/>
  <c r="V895" i="7"/>
  <c r="W895" i="7"/>
  <c r="X895" i="7"/>
  <c r="V896" i="7"/>
  <c r="W896" i="7"/>
  <c r="X896" i="7"/>
  <c r="V897" i="7"/>
  <c r="W897" i="7"/>
  <c r="X897" i="7"/>
  <c r="V898" i="7"/>
  <c r="W898" i="7"/>
  <c r="X898" i="7"/>
  <c r="V899" i="7"/>
  <c r="W899" i="7"/>
  <c r="X899" i="7"/>
  <c r="V900" i="7"/>
  <c r="W900" i="7"/>
  <c r="X900" i="7"/>
  <c r="V901" i="7"/>
  <c r="W901" i="7"/>
  <c r="X901" i="7"/>
  <c r="V902" i="7"/>
  <c r="W902" i="7"/>
  <c r="X902" i="7"/>
  <c r="V903" i="7"/>
  <c r="W903" i="7"/>
  <c r="X903" i="7"/>
  <c r="V904" i="7"/>
  <c r="W904" i="7"/>
  <c r="X904" i="7"/>
  <c r="V905" i="7"/>
  <c r="W905" i="7"/>
  <c r="X905" i="7"/>
  <c r="V906" i="7"/>
  <c r="W906" i="7"/>
  <c r="X906" i="7"/>
  <c r="V907" i="7"/>
  <c r="W907" i="7"/>
  <c r="X907" i="7"/>
  <c r="V908" i="7"/>
  <c r="W908" i="7"/>
  <c r="X908" i="7"/>
  <c r="V909" i="7"/>
  <c r="W909" i="7"/>
  <c r="X909" i="7"/>
  <c r="V910" i="7"/>
  <c r="W910" i="7"/>
  <c r="X910" i="7"/>
  <c r="V911" i="7"/>
  <c r="W911" i="7"/>
  <c r="X911" i="7"/>
  <c r="V912" i="7"/>
  <c r="W912" i="7"/>
  <c r="X912" i="7"/>
  <c r="V913" i="7"/>
  <c r="W913" i="7"/>
  <c r="X913" i="7"/>
  <c r="V914" i="7"/>
  <c r="W914" i="7"/>
  <c r="X914" i="7"/>
  <c r="V915" i="7"/>
  <c r="W915" i="7"/>
  <c r="X915" i="7"/>
  <c r="V916" i="7"/>
  <c r="W916" i="7"/>
  <c r="X916" i="7"/>
  <c r="V917" i="7"/>
  <c r="W917" i="7"/>
  <c r="X917" i="7"/>
  <c r="V918" i="7"/>
  <c r="W918" i="7"/>
  <c r="X918" i="7"/>
  <c r="V919" i="7"/>
  <c r="W919" i="7"/>
  <c r="X919" i="7"/>
  <c r="V920" i="7"/>
  <c r="W920" i="7"/>
  <c r="X920" i="7"/>
  <c r="V921" i="7"/>
  <c r="W921" i="7"/>
  <c r="X921" i="7"/>
  <c r="V922" i="7"/>
  <c r="W922" i="7"/>
  <c r="X922" i="7"/>
  <c r="V923" i="7"/>
  <c r="W923" i="7"/>
  <c r="X923" i="7"/>
  <c r="V924" i="7"/>
  <c r="W924" i="7"/>
  <c r="X924" i="7"/>
  <c r="V925" i="7"/>
  <c r="W925" i="7"/>
  <c r="X925" i="7"/>
  <c r="V926" i="7"/>
  <c r="W926" i="7"/>
  <c r="X926" i="7"/>
  <c r="V927" i="7"/>
  <c r="W927" i="7"/>
  <c r="X927" i="7"/>
  <c r="V928" i="7"/>
  <c r="W928" i="7"/>
  <c r="X928" i="7"/>
  <c r="V929" i="7"/>
  <c r="W929" i="7"/>
  <c r="X929" i="7"/>
  <c r="V930" i="7"/>
  <c r="W930" i="7"/>
  <c r="X930" i="7"/>
  <c r="V931" i="7"/>
  <c r="W931" i="7"/>
  <c r="X931" i="7"/>
  <c r="V932" i="7"/>
  <c r="W932" i="7"/>
  <c r="X932" i="7"/>
  <c r="V933" i="7"/>
  <c r="W933" i="7"/>
  <c r="X933" i="7"/>
  <c r="V934" i="7"/>
  <c r="W934" i="7"/>
  <c r="X934" i="7"/>
  <c r="V935" i="7"/>
  <c r="W935" i="7"/>
  <c r="X935" i="7"/>
  <c r="V936" i="7"/>
  <c r="W936" i="7"/>
  <c r="X936" i="7"/>
  <c r="V937" i="7"/>
  <c r="W937" i="7"/>
  <c r="X937" i="7"/>
  <c r="V938" i="7"/>
  <c r="W938" i="7"/>
  <c r="X938" i="7"/>
  <c r="V939" i="7"/>
  <c r="W939" i="7"/>
  <c r="X939" i="7"/>
  <c r="V940" i="7"/>
  <c r="W940" i="7"/>
  <c r="X940" i="7"/>
  <c r="V941" i="7"/>
  <c r="W941" i="7"/>
  <c r="X941" i="7"/>
  <c r="V942" i="7"/>
  <c r="W942" i="7"/>
  <c r="X942" i="7"/>
  <c r="V943" i="7"/>
  <c r="W943" i="7"/>
  <c r="X943" i="7"/>
  <c r="V944" i="7"/>
  <c r="W944" i="7"/>
  <c r="X944" i="7"/>
  <c r="V945" i="7"/>
  <c r="W945" i="7"/>
  <c r="X945" i="7"/>
  <c r="V946" i="7"/>
  <c r="W946" i="7"/>
  <c r="X946" i="7"/>
  <c r="V947" i="7"/>
  <c r="W947" i="7"/>
  <c r="X947" i="7"/>
  <c r="V948" i="7"/>
  <c r="W948" i="7"/>
  <c r="X948" i="7"/>
  <c r="V949" i="7"/>
  <c r="W949" i="7"/>
  <c r="X949" i="7"/>
  <c r="V950" i="7"/>
  <c r="W950" i="7"/>
  <c r="X950" i="7"/>
  <c r="V951" i="7"/>
  <c r="W951" i="7"/>
  <c r="X951" i="7"/>
  <c r="V952" i="7"/>
  <c r="W952" i="7"/>
  <c r="X952" i="7"/>
  <c r="V953" i="7"/>
  <c r="W953" i="7"/>
  <c r="X953" i="7"/>
  <c r="V954" i="7"/>
  <c r="W954" i="7"/>
  <c r="X954" i="7"/>
  <c r="V955" i="7"/>
  <c r="W955" i="7"/>
  <c r="X955" i="7"/>
  <c r="V956" i="7"/>
  <c r="W956" i="7"/>
  <c r="X956" i="7"/>
  <c r="V957" i="7"/>
  <c r="W957" i="7"/>
  <c r="X957" i="7"/>
  <c r="V958" i="7"/>
  <c r="W958" i="7"/>
  <c r="X958" i="7"/>
  <c r="V959" i="7"/>
  <c r="W959" i="7"/>
  <c r="X959" i="7"/>
  <c r="V960" i="7"/>
  <c r="W960" i="7"/>
  <c r="X960" i="7"/>
  <c r="V961" i="7"/>
  <c r="W961" i="7"/>
  <c r="X961" i="7"/>
  <c r="V962" i="7"/>
  <c r="W962" i="7"/>
  <c r="X962" i="7"/>
  <c r="V963" i="7"/>
  <c r="W963" i="7"/>
  <c r="X963" i="7"/>
  <c r="V964" i="7"/>
  <c r="W964" i="7"/>
  <c r="X964" i="7"/>
  <c r="V965" i="7"/>
  <c r="W965" i="7"/>
  <c r="X965" i="7"/>
  <c r="V966" i="7"/>
  <c r="W966" i="7"/>
  <c r="X966" i="7"/>
  <c r="V967" i="7"/>
  <c r="W967" i="7"/>
  <c r="X967" i="7"/>
  <c r="V968" i="7"/>
  <c r="W968" i="7"/>
  <c r="X968" i="7"/>
  <c r="V969" i="7"/>
  <c r="W969" i="7"/>
  <c r="X969" i="7"/>
  <c r="V970" i="7"/>
  <c r="W970" i="7"/>
  <c r="X970" i="7"/>
  <c r="V971" i="7"/>
  <c r="W971" i="7"/>
  <c r="X971" i="7"/>
  <c r="V972" i="7"/>
  <c r="W972" i="7"/>
  <c r="X972" i="7"/>
  <c r="V973" i="7"/>
  <c r="W973" i="7"/>
  <c r="X973" i="7"/>
  <c r="V974" i="7"/>
  <c r="W974" i="7"/>
  <c r="X974" i="7"/>
  <c r="V975" i="7"/>
  <c r="W975" i="7"/>
  <c r="X975" i="7"/>
  <c r="V976" i="7"/>
  <c r="W976" i="7"/>
  <c r="X976" i="7"/>
  <c r="V977" i="7"/>
  <c r="W977" i="7"/>
  <c r="X977" i="7"/>
  <c r="V978" i="7"/>
  <c r="W978" i="7"/>
  <c r="X978" i="7"/>
  <c r="V979" i="7"/>
  <c r="W979" i="7"/>
  <c r="X979" i="7"/>
  <c r="V980" i="7"/>
  <c r="W980" i="7"/>
  <c r="X980" i="7"/>
  <c r="V981" i="7"/>
  <c r="W981" i="7"/>
  <c r="X981" i="7"/>
  <c r="V982" i="7"/>
  <c r="W982" i="7"/>
  <c r="X982" i="7"/>
  <c r="V983" i="7"/>
  <c r="W983" i="7"/>
  <c r="X983" i="7"/>
  <c r="V984" i="7"/>
  <c r="W984" i="7"/>
  <c r="X984" i="7"/>
  <c r="V985" i="7"/>
  <c r="W985" i="7"/>
  <c r="X985" i="7"/>
  <c r="V986" i="7"/>
  <c r="W986" i="7"/>
  <c r="X986" i="7"/>
  <c r="V987" i="7"/>
  <c r="W987" i="7"/>
  <c r="X987" i="7"/>
  <c r="V988" i="7"/>
  <c r="W988" i="7"/>
  <c r="X988" i="7"/>
  <c r="V989" i="7"/>
  <c r="W989" i="7"/>
  <c r="X989" i="7"/>
  <c r="V990" i="7"/>
  <c r="W990" i="7"/>
  <c r="X990" i="7"/>
  <c r="V991" i="7"/>
  <c r="W991" i="7"/>
  <c r="X991" i="7"/>
  <c r="V992" i="7"/>
  <c r="W992" i="7"/>
  <c r="X992" i="7"/>
  <c r="V993" i="7"/>
  <c r="W993" i="7"/>
  <c r="X993" i="7"/>
  <c r="V994" i="7"/>
  <c r="W994" i="7"/>
  <c r="X994" i="7"/>
  <c r="V995" i="7"/>
  <c r="W995" i="7"/>
  <c r="X995" i="7"/>
  <c r="V996" i="7"/>
  <c r="W996" i="7"/>
  <c r="X996" i="7"/>
  <c r="V997" i="7"/>
  <c r="W997" i="7"/>
  <c r="X997" i="7"/>
  <c r="V998" i="7"/>
  <c r="W998" i="7"/>
  <c r="X998" i="7"/>
  <c r="V999" i="7"/>
  <c r="W999" i="7"/>
  <c r="X999" i="7"/>
  <c r="V1000" i="7"/>
  <c r="W1000" i="7"/>
  <c r="X1000" i="7"/>
  <c r="V1001" i="7"/>
  <c r="W1001" i="7"/>
  <c r="X1001" i="7"/>
  <c r="V1002" i="7"/>
  <c r="W1002" i="7"/>
  <c r="X1002" i="7"/>
  <c r="V1003" i="7"/>
  <c r="W1003" i="7"/>
  <c r="X1003" i="7"/>
  <c r="V1004" i="7"/>
  <c r="W1004" i="7"/>
  <c r="X1004" i="7"/>
  <c r="V1005" i="7"/>
  <c r="W1005" i="7"/>
  <c r="X1005" i="7"/>
  <c r="V1006" i="7"/>
  <c r="W1006" i="7"/>
  <c r="X1006" i="7"/>
  <c r="V1007" i="7"/>
  <c r="W1007" i="7"/>
  <c r="X1007" i="7"/>
  <c r="V1008" i="7"/>
  <c r="W1008" i="7"/>
  <c r="X1008" i="7"/>
  <c r="V1009" i="7"/>
  <c r="W1009" i="7"/>
  <c r="X1009" i="7"/>
  <c r="V1010" i="7"/>
  <c r="W1010" i="7"/>
  <c r="X1010" i="7"/>
  <c r="V1011" i="7"/>
  <c r="W1011" i="7"/>
  <c r="X1011" i="7"/>
  <c r="V1012" i="7"/>
  <c r="W1012" i="7"/>
  <c r="X1012" i="7"/>
  <c r="V1013" i="7"/>
  <c r="W1013" i="7"/>
  <c r="X1013" i="7"/>
  <c r="V1014" i="7"/>
  <c r="W1014" i="7"/>
  <c r="X1014" i="7"/>
  <c r="V1015" i="7"/>
  <c r="W1015" i="7"/>
  <c r="X1015" i="7"/>
  <c r="X16" i="7"/>
  <c r="W16" i="7"/>
  <c r="L21" i="6"/>
  <c r="M21" i="6"/>
  <c r="N21" i="6"/>
  <c r="L22" i="6"/>
  <c r="M22" i="6"/>
  <c r="N22" i="6"/>
  <c r="L23" i="6"/>
  <c r="M23" i="6"/>
  <c r="N23" i="6"/>
  <c r="L24" i="6"/>
  <c r="M24" i="6"/>
  <c r="N24" i="6"/>
  <c r="L25" i="6"/>
  <c r="M25" i="6"/>
  <c r="N25" i="6"/>
  <c r="L26" i="6"/>
  <c r="M26" i="6"/>
  <c r="N26" i="6"/>
  <c r="L27" i="6"/>
  <c r="M27" i="6"/>
  <c r="N27" i="6"/>
  <c r="L28" i="6"/>
  <c r="M28" i="6"/>
  <c r="N28" i="6"/>
  <c r="L29" i="6"/>
  <c r="M29" i="6"/>
  <c r="N29" i="6"/>
  <c r="L30" i="6"/>
  <c r="M30" i="6"/>
  <c r="N30" i="6"/>
  <c r="L31" i="6"/>
  <c r="M31" i="6"/>
  <c r="N31" i="6"/>
  <c r="L32" i="6"/>
  <c r="M32" i="6"/>
  <c r="N32" i="6"/>
  <c r="L33" i="6"/>
  <c r="M33" i="6"/>
  <c r="N33" i="6"/>
  <c r="L34" i="6"/>
  <c r="M34" i="6"/>
  <c r="N34" i="6"/>
  <c r="L35" i="6"/>
  <c r="M35" i="6"/>
  <c r="N35" i="6"/>
  <c r="L36" i="6"/>
  <c r="M36" i="6"/>
  <c r="N36" i="6"/>
  <c r="L37" i="6"/>
  <c r="M37" i="6"/>
  <c r="N37" i="6"/>
  <c r="L38" i="6"/>
  <c r="M38" i="6"/>
  <c r="N38" i="6"/>
  <c r="L39" i="6"/>
  <c r="M39" i="6"/>
  <c r="N39" i="6"/>
  <c r="L40" i="6"/>
  <c r="M40" i="6"/>
  <c r="N40" i="6"/>
  <c r="L41" i="6"/>
  <c r="M41" i="6"/>
  <c r="N41" i="6"/>
  <c r="L42" i="6"/>
  <c r="M42" i="6"/>
  <c r="N42" i="6"/>
  <c r="L43" i="6"/>
  <c r="M43" i="6"/>
  <c r="N43" i="6"/>
  <c r="L44" i="6"/>
  <c r="M44" i="6"/>
  <c r="N44" i="6"/>
  <c r="L45" i="6"/>
  <c r="M45" i="6"/>
  <c r="N45" i="6"/>
  <c r="L46" i="6"/>
  <c r="M46" i="6"/>
  <c r="N46" i="6"/>
  <c r="L47" i="6"/>
  <c r="M47" i="6"/>
  <c r="N47" i="6"/>
  <c r="L48" i="6"/>
  <c r="M48" i="6"/>
  <c r="N48" i="6"/>
  <c r="L49" i="6"/>
  <c r="M49" i="6"/>
  <c r="N49" i="6"/>
  <c r="L50" i="6"/>
  <c r="M50" i="6"/>
  <c r="N50" i="6"/>
  <c r="L51" i="6"/>
  <c r="M51" i="6"/>
  <c r="N51" i="6"/>
  <c r="L52" i="6"/>
  <c r="M52" i="6"/>
  <c r="N52" i="6"/>
  <c r="L53" i="6"/>
  <c r="M53" i="6"/>
  <c r="N53" i="6"/>
  <c r="L54" i="6"/>
  <c r="M54" i="6"/>
  <c r="N54" i="6"/>
  <c r="L55" i="6"/>
  <c r="M55" i="6"/>
  <c r="N55" i="6"/>
  <c r="L56" i="6"/>
  <c r="M56" i="6"/>
  <c r="N56" i="6"/>
  <c r="L57" i="6"/>
  <c r="M57" i="6"/>
  <c r="N57" i="6"/>
  <c r="L58" i="6"/>
  <c r="M58" i="6"/>
  <c r="N58" i="6"/>
  <c r="L59" i="6"/>
  <c r="M59" i="6"/>
  <c r="N59" i="6"/>
  <c r="L60" i="6"/>
  <c r="M60" i="6"/>
  <c r="N60" i="6"/>
  <c r="L61" i="6"/>
  <c r="M61" i="6"/>
  <c r="N61" i="6"/>
  <c r="L62" i="6"/>
  <c r="M62" i="6"/>
  <c r="N62" i="6"/>
  <c r="L63" i="6"/>
  <c r="M63" i="6"/>
  <c r="N63" i="6"/>
  <c r="L64" i="6"/>
  <c r="M64" i="6"/>
  <c r="N64" i="6"/>
  <c r="L65" i="6"/>
  <c r="M65" i="6"/>
  <c r="N65" i="6"/>
  <c r="L66" i="6"/>
  <c r="M66" i="6"/>
  <c r="N66" i="6"/>
  <c r="L67" i="6"/>
  <c r="M67" i="6"/>
  <c r="N67" i="6"/>
  <c r="L68" i="6"/>
  <c r="M68" i="6"/>
  <c r="N68" i="6"/>
  <c r="L69" i="6"/>
  <c r="M69" i="6"/>
  <c r="N69" i="6"/>
  <c r="L70" i="6"/>
  <c r="M70" i="6"/>
  <c r="N70" i="6"/>
  <c r="L71" i="6"/>
  <c r="M71" i="6"/>
  <c r="N71" i="6"/>
  <c r="L72" i="6"/>
  <c r="M72" i="6"/>
  <c r="N72" i="6"/>
  <c r="L73" i="6"/>
  <c r="M73" i="6"/>
  <c r="N73" i="6"/>
  <c r="L74" i="6"/>
  <c r="M74" i="6"/>
  <c r="N74" i="6"/>
  <c r="L75" i="6"/>
  <c r="M75" i="6"/>
  <c r="N75" i="6"/>
  <c r="L76" i="6"/>
  <c r="M76" i="6"/>
  <c r="N76" i="6"/>
  <c r="L77" i="6"/>
  <c r="M77" i="6"/>
  <c r="N77" i="6"/>
  <c r="L78" i="6"/>
  <c r="M78" i="6"/>
  <c r="N78" i="6"/>
  <c r="L79" i="6"/>
  <c r="M79" i="6"/>
  <c r="N79" i="6"/>
  <c r="L80" i="6"/>
  <c r="M80" i="6"/>
  <c r="N80" i="6"/>
  <c r="L81" i="6"/>
  <c r="M81" i="6"/>
  <c r="N81" i="6"/>
  <c r="L82" i="6"/>
  <c r="M82" i="6"/>
  <c r="N82" i="6"/>
  <c r="L83" i="6"/>
  <c r="M83" i="6"/>
  <c r="N83" i="6"/>
  <c r="L84" i="6"/>
  <c r="M84" i="6"/>
  <c r="N84" i="6"/>
  <c r="L85" i="6"/>
  <c r="M85" i="6"/>
  <c r="N85" i="6"/>
  <c r="L86" i="6"/>
  <c r="M86" i="6"/>
  <c r="N86" i="6"/>
  <c r="L87" i="6"/>
  <c r="M87" i="6"/>
  <c r="N87" i="6"/>
  <c r="L88" i="6"/>
  <c r="M88" i="6"/>
  <c r="N88" i="6"/>
  <c r="L89" i="6"/>
  <c r="M89" i="6"/>
  <c r="N89" i="6"/>
  <c r="L90" i="6"/>
  <c r="M90" i="6"/>
  <c r="N90" i="6"/>
  <c r="L91" i="6"/>
  <c r="M91" i="6"/>
  <c r="N91" i="6"/>
  <c r="L92" i="6"/>
  <c r="M92" i="6"/>
  <c r="N92" i="6"/>
  <c r="L93" i="6"/>
  <c r="M93" i="6"/>
  <c r="N93" i="6"/>
  <c r="L94" i="6"/>
  <c r="M94" i="6"/>
  <c r="N94" i="6"/>
  <c r="L95" i="6"/>
  <c r="M95" i="6"/>
  <c r="N95" i="6"/>
  <c r="L96" i="6"/>
  <c r="M96" i="6"/>
  <c r="N96" i="6"/>
  <c r="L97" i="6"/>
  <c r="M97" i="6"/>
  <c r="N97" i="6"/>
  <c r="L98" i="6"/>
  <c r="M98" i="6"/>
  <c r="N98" i="6"/>
  <c r="L99" i="6"/>
  <c r="M99" i="6"/>
  <c r="N99" i="6"/>
  <c r="L100" i="6"/>
  <c r="M100" i="6"/>
  <c r="N100" i="6"/>
  <c r="L101" i="6"/>
  <c r="M101" i="6"/>
  <c r="N101" i="6"/>
  <c r="L102" i="6"/>
  <c r="M102" i="6"/>
  <c r="N102" i="6"/>
  <c r="L103" i="6"/>
  <c r="M103" i="6"/>
  <c r="N103" i="6"/>
  <c r="L104" i="6"/>
  <c r="M104" i="6"/>
  <c r="N104" i="6"/>
  <c r="L105" i="6"/>
  <c r="M105" i="6"/>
  <c r="N105" i="6"/>
  <c r="L106" i="6"/>
  <c r="M106" i="6"/>
  <c r="N106" i="6"/>
  <c r="L107" i="6"/>
  <c r="M107" i="6"/>
  <c r="N107" i="6"/>
  <c r="L108" i="6"/>
  <c r="M108" i="6"/>
  <c r="N108" i="6"/>
  <c r="L109" i="6"/>
  <c r="M109" i="6"/>
  <c r="N109" i="6"/>
  <c r="L110" i="6"/>
  <c r="M110" i="6"/>
  <c r="N110" i="6"/>
  <c r="L111" i="6"/>
  <c r="M111" i="6"/>
  <c r="N111" i="6"/>
  <c r="L112" i="6"/>
  <c r="M112" i="6"/>
  <c r="N112" i="6"/>
  <c r="L113" i="6"/>
  <c r="M113" i="6"/>
  <c r="N113" i="6"/>
  <c r="L114" i="6"/>
  <c r="M114" i="6"/>
  <c r="N114" i="6"/>
  <c r="L115" i="6"/>
  <c r="M115" i="6"/>
  <c r="N115" i="6"/>
  <c r="L116" i="6"/>
  <c r="M116" i="6"/>
  <c r="N116" i="6"/>
  <c r="L117" i="6"/>
  <c r="M117" i="6"/>
  <c r="N117" i="6"/>
  <c r="L118" i="6"/>
  <c r="M118" i="6"/>
  <c r="N118" i="6"/>
  <c r="L119" i="6"/>
  <c r="M119" i="6"/>
  <c r="N119" i="6"/>
  <c r="L120" i="6"/>
  <c r="M120" i="6"/>
  <c r="N120" i="6"/>
  <c r="L121" i="6"/>
  <c r="M121" i="6"/>
  <c r="N121" i="6"/>
  <c r="L122" i="6"/>
  <c r="M122" i="6"/>
  <c r="N122" i="6"/>
  <c r="L123" i="6"/>
  <c r="M123" i="6"/>
  <c r="N123" i="6"/>
  <c r="L124" i="6"/>
  <c r="M124" i="6"/>
  <c r="N124" i="6"/>
  <c r="L125" i="6"/>
  <c r="M125" i="6"/>
  <c r="N125" i="6"/>
  <c r="L126" i="6"/>
  <c r="M126" i="6"/>
  <c r="N126" i="6"/>
  <c r="L127" i="6"/>
  <c r="M127" i="6"/>
  <c r="N127" i="6"/>
  <c r="L128" i="6"/>
  <c r="M128" i="6"/>
  <c r="N128" i="6"/>
  <c r="L129" i="6"/>
  <c r="M129" i="6"/>
  <c r="N129" i="6"/>
  <c r="L130" i="6"/>
  <c r="M130" i="6"/>
  <c r="N130" i="6"/>
  <c r="L131" i="6"/>
  <c r="M131" i="6"/>
  <c r="N131" i="6"/>
  <c r="L132" i="6"/>
  <c r="M132" i="6"/>
  <c r="N132" i="6"/>
  <c r="L133" i="6"/>
  <c r="M133" i="6"/>
  <c r="N133" i="6"/>
  <c r="L134" i="6"/>
  <c r="M134" i="6"/>
  <c r="N134" i="6"/>
  <c r="L135" i="6"/>
  <c r="M135" i="6"/>
  <c r="N135" i="6"/>
  <c r="L136" i="6"/>
  <c r="M136" i="6"/>
  <c r="N136" i="6"/>
  <c r="L137" i="6"/>
  <c r="M137" i="6"/>
  <c r="N137" i="6"/>
  <c r="L138" i="6"/>
  <c r="M138" i="6"/>
  <c r="N138" i="6"/>
  <c r="L139" i="6"/>
  <c r="M139" i="6"/>
  <c r="N139" i="6"/>
  <c r="L140" i="6"/>
  <c r="M140" i="6"/>
  <c r="N140" i="6"/>
  <c r="L141" i="6"/>
  <c r="M141" i="6"/>
  <c r="N141" i="6"/>
  <c r="L142" i="6"/>
  <c r="M142" i="6"/>
  <c r="N142" i="6"/>
  <c r="L143" i="6"/>
  <c r="M143" i="6"/>
  <c r="N143" i="6"/>
  <c r="L144" i="6"/>
  <c r="M144" i="6"/>
  <c r="N144" i="6"/>
  <c r="L145" i="6"/>
  <c r="M145" i="6"/>
  <c r="N145" i="6"/>
  <c r="L146" i="6"/>
  <c r="M146" i="6"/>
  <c r="N146" i="6"/>
  <c r="L147" i="6"/>
  <c r="M147" i="6"/>
  <c r="N147" i="6"/>
  <c r="L148" i="6"/>
  <c r="M148" i="6"/>
  <c r="N148" i="6"/>
  <c r="L149" i="6"/>
  <c r="M149" i="6"/>
  <c r="N149" i="6"/>
  <c r="L150" i="6"/>
  <c r="M150" i="6"/>
  <c r="N150" i="6"/>
  <c r="L151" i="6"/>
  <c r="M151" i="6"/>
  <c r="N151" i="6"/>
  <c r="L152" i="6"/>
  <c r="M152" i="6"/>
  <c r="N152" i="6"/>
  <c r="L153" i="6"/>
  <c r="M153" i="6"/>
  <c r="N153" i="6"/>
  <c r="L154" i="6"/>
  <c r="M154" i="6"/>
  <c r="N154" i="6"/>
  <c r="L155" i="6"/>
  <c r="M155" i="6"/>
  <c r="N155" i="6"/>
  <c r="L156" i="6"/>
  <c r="M156" i="6"/>
  <c r="N156" i="6"/>
  <c r="L157" i="6"/>
  <c r="M157" i="6"/>
  <c r="N157" i="6"/>
  <c r="L158" i="6"/>
  <c r="M158" i="6"/>
  <c r="N158" i="6"/>
  <c r="L159" i="6"/>
  <c r="M159" i="6"/>
  <c r="N159" i="6"/>
  <c r="L160" i="6"/>
  <c r="M160" i="6"/>
  <c r="N160" i="6"/>
  <c r="L161" i="6"/>
  <c r="M161" i="6"/>
  <c r="N161" i="6"/>
  <c r="L162" i="6"/>
  <c r="M162" i="6"/>
  <c r="N162" i="6"/>
  <c r="L163" i="6"/>
  <c r="M163" i="6"/>
  <c r="N163" i="6"/>
  <c r="L164" i="6"/>
  <c r="M164" i="6"/>
  <c r="N164" i="6"/>
  <c r="L165" i="6"/>
  <c r="M165" i="6"/>
  <c r="N165" i="6"/>
  <c r="L166" i="6"/>
  <c r="M166" i="6"/>
  <c r="N166" i="6"/>
  <c r="L167" i="6"/>
  <c r="M167" i="6"/>
  <c r="N167" i="6"/>
  <c r="L168" i="6"/>
  <c r="M168" i="6"/>
  <c r="N168" i="6"/>
  <c r="L169" i="6"/>
  <c r="M169" i="6"/>
  <c r="N169" i="6"/>
  <c r="L170" i="6"/>
  <c r="M170" i="6"/>
  <c r="N170" i="6"/>
  <c r="L171" i="6"/>
  <c r="M171" i="6"/>
  <c r="N171" i="6"/>
  <c r="L172" i="6"/>
  <c r="M172" i="6"/>
  <c r="N172" i="6"/>
  <c r="L173" i="6"/>
  <c r="M173" i="6"/>
  <c r="N173" i="6"/>
  <c r="L174" i="6"/>
  <c r="M174" i="6"/>
  <c r="N174" i="6"/>
  <c r="L175" i="6"/>
  <c r="M175" i="6"/>
  <c r="N175" i="6"/>
  <c r="L176" i="6"/>
  <c r="M176" i="6"/>
  <c r="N176" i="6"/>
  <c r="L177" i="6"/>
  <c r="M177" i="6"/>
  <c r="N177" i="6"/>
  <c r="L178" i="6"/>
  <c r="M178" i="6"/>
  <c r="N178" i="6"/>
  <c r="L179" i="6"/>
  <c r="M179" i="6"/>
  <c r="N179" i="6"/>
  <c r="L180" i="6"/>
  <c r="M180" i="6"/>
  <c r="N180" i="6"/>
  <c r="L181" i="6"/>
  <c r="M181" i="6"/>
  <c r="N181" i="6"/>
  <c r="L182" i="6"/>
  <c r="M182" i="6"/>
  <c r="N182" i="6"/>
  <c r="L183" i="6"/>
  <c r="M183" i="6"/>
  <c r="N183" i="6"/>
  <c r="L184" i="6"/>
  <c r="M184" i="6"/>
  <c r="N184" i="6"/>
  <c r="L185" i="6"/>
  <c r="M185" i="6"/>
  <c r="N185" i="6"/>
  <c r="L186" i="6"/>
  <c r="M186" i="6"/>
  <c r="N186" i="6"/>
  <c r="L187" i="6"/>
  <c r="M187" i="6"/>
  <c r="N187" i="6"/>
  <c r="L188" i="6"/>
  <c r="M188" i="6"/>
  <c r="N188" i="6"/>
  <c r="L189" i="6"/>
  <c r="M189" i="6"/>
  <c r="N189" i="6"/>
  <c r="L190" i="6"/>
  <c r="M190" i="6"/>
  <c r="N190" i="6"/>
  <c r="L191" i="6"/>
  <c r="M191" i="6"/>
  <c r="N191" i="6"/>
  <c r="L192" i="6"/>
  <c r="M192" i="6"/>
  <c r="N192" i="6"/>
  <c r="L193" i="6"/>
  <c r="M193" i="6"/>
  <c r="N193" i="6"/>
  <c r="L194" i="6"/>
  <c r="M194" i="6"/>
  <c r="N194" i="6"/>
  <c r="L195" i="6"/>
  <c r="M195" i="6"/>
  <c r="N195" i="6"/>
  <c r="L196" i="6"/>
  <c r="M196" i="6"/>
  <c r="N196" i="6"/>
  <c r="L197" i="6"/>
  <c r="M197" i="6"/>
  <c r="N197" i="6"/>
  <c r="L198" i="6"/>
  <c r="M198" i="6"/>
  <c r="N198" i="6"/>
  <c r="L199" i="6"/>
  <c r="M199" i="6"/>
  <c r="N199" i="6"/>
  <c r="L200" i="6"/>
  <c r="M200" i="6"/>
  <c r="N200" i="6"/>
  <c r="L201" i="6"/>
  <c r="M201" i="6"/>
  <c r="N201" i="6"/>
  <c r="L202" i="6"/>
  <c r="M202" i="6"/>
  <c r="N202" i="6"/>
  <c r="L203" i="6"/>
  <c r="M203" i="6"/>
  <c r="N203" i="6"/>
  <c r="L204" i="6"/>
  <c r="M204" i="6"/>
  <c r="N204" i="6"/>
  <c r="L205" i="6"/>
  <c r="M205" i="6"/>
  <c r="N205" i="6"/>
  <c r="L206" i="6"/>
  <c r="M206" i="6"/>
  <c r="N206" i="6"/>
  <c r="L207" i="6"/>
  <c r="M207" i="6"/>
  <c r="N207" i="6"/>
  <c r="L208" i="6"/>
  <c r="M208" i="6"/>
  <c r="N208" i="6"/>
  <c r="L209" i="6"/>
  <c r="M209" i="6"/>
  <c r="N209" i="6"/>
  <c r="L210" i="6"/>
  <c r="M210" i="6"/>
  <c r="N210" i="6"/>
  <c r="L211" i="6"/>
  <c r="M211" i="6"/>
  <c r="N211" i="6"/>
  <c r="L212" i="6"/>
  <c r="M212" i="6"/>
  <c r="N212" i="6"/>
  <c r="L213" i="6"/>
  <c r="M213" i="6"/>
  <c r="N213" i="6"/>
  <c r="L214" i="6"/>
  <c r="M214" i="6"/>
  <c r="N214" i="6"/>
  <c r="L215" i="6"/>
  <c r="M215" i="6"/>
  <c r="N215" i="6"/>
  <c r="L216" i="6"/>
  <c r="M216" i="6"/>
  <c r="N216" i="6"/>
  <c r="L217" i="6"/>
  <c r="M217" i="6"/>
  <c r="N217" i="6"/>
  <c r="L218" i="6"/>
  <c r="M218" i="6"/>
  <c r="N218" i="6"/>
  <c r="L219" i="6"/>
  <c r="M219" i="6"/>
  <c r="N219" i="6"/>
  <c r="L220" i="6"/>
  <c r="M220" i="6"/>
  <c r="N220" i="6"/>
  <c r="L221" i="6"/>
  <c r="M221" i="6"/>
  <c r="N221" i="6"/>
  <c r="L222" i="6"/>
  <c r="M222" i="6"/>
  <c r="N222" i="6"/>
  <c r="L223" i="6"/>
  <c r="M223" i="6"/>
  <c r="N223" i="6"/>
  <c r="L224" i="6"/>
  <c r="M224" i="6"/>
  <c r="N224" i="6"/>
  <c r="L225" i="6"/>
  <c r="M225" i="6"/>
  <c r="N225" i="6"/>
  <c r="L226" i="6"/>
  <c r="M226" i="6"/>
  <c r="N226" i="6"/>
  <c r="L227" i="6"/>
  <c r="M227" i="6"/>
  <c r="N227" i="6"/>
  <c r="L228" i="6"/>
  <c r="M228" i="6"/>
  <c r="N228" i="6"/>
  <c r="L229" i="6"/>
  <c r="M229" i="6"/>
  <c r="N229" i="6"/>
  <c r="L230" i="6"/>
  <c r="M230" i="6"/>
  <c r="N230" i="6"/>
  <c r="L231" i="6"/>
  <c r="M231" i="6"/>
  <c r="N231" i="6"/>
  <c r="L232" i="6"/>
  <c r="M232" i="6"/>
  <c r="N232" i="6"/>
  <c r="L233" i="6"/>
  <c r="M233" i="6"/>
  <c r="N233" i="6"/>
  <c r="L234" i="6"/>
  <c r="M234" i="6"/>
  <c r="N234" i="6"/>
  <c r="L235" i="6"/>
  <c r="M235" i="6"/>
  <c r="N235" i="6"/>
  <c r="L236" i="6"/>
  <c r="M236" i="6"/>
  <c r="N236" i="6"/>
  <c r="L237" i="6"/>
  <c r="M237" i="6"/>
  <c r="N237" i="6"/>
  <c r="L238" i="6"/>
  <c r="M238" i="6"/>
  <c r="N238" i="6"/>
  <c r="L239" i="6"/>
  <c r="M239" i="6"/>
  <c r="N239" i="6"/>
  <c r="L240" i="6"/>
  <c r="M240" i="6"/>
  <c r="N240" i="6"/>
  <c r="L241" i="6"/>
  <c r="M241" i="6"/>
  <c r="N241" i="6"/>
  <c r="L242" i="6"/>
  <c r="M242" i="6"/>
  <c r="N242" i="6"/>
  <c r="L243" i="6"/>
  <c r="M243" i="6"/>
  <c r="N243" i="6"/>
  <c r="L244" i="6"/>
  <c r="M244" i="6"/>
  <c r="N244" i="6"/>
  <c r="L245" i="6"/>
  <c r="M245" i="6"/>
  <c r="N245" i="6"/>
  <c r="L246" i="6"/>
  <c r="M246" i="6"/>
  <c r="N246" i="6"/>
  <c r="L247" i="6"/>
  <c r="M247" i="6"/>
  <c r="N247" i="6"/>
  <c r="L248" i="6"/>
  <c r="M248" i="6"/>
  <c r="N248" i="6"/>
  <c r="L249" i="6"/>
  <c r="M249" i="6"/>
  <c r="N249" i="6"/>
  <c r="L250" i="6"/>
  <c r="M250" i="6"/>
  <c r="N250" i="6"/>
  <c r="L251" i="6"/>
  <c r="M251" i="6"/>
  <c r="N251" i="6"/>
  <c r="L252" i="6"/>
  <c r="M252" i="6"/>
  <c r="N252" i="6"/>
  <c r="L253" i="6"/>
  <c r="M253" i="6"/>
  <c r="N253" i="6"/>
  <c r="L254" i="6"/>
  <c r="M254" i="6"/>
  <c r="N254" i="6"/>
  <c r="L255" i="6"/>
  <c r="M255" i="6"/>
  <c r="N255" i="6"/>
  <c r="L256" i="6"/>
  <c r="M256" i="6"/>
  <c r="N256" i="6"/>
  <c r="L257" i="6"/>
  <c r="M257" i="6"/>
  <c r="N257" i="6"/>
  <c r="L258" i="6"/>
  <c r="M258" i="6"/>
  <c r="N258" i="6"/>
  <c r="L259" i="6"/>
  <c r="M259" i="6"/>
  <c r="N259" i="6"/>
  <c r="L260" i="6"/>
  <c r="M260" i="6"/>
  <c r="N260" i="6"/>
  <c r="L261" i="6"/>
  <c r="M261" i="6"/>
  <c r="N261" i="6"/>
  <c r="L262" i="6"/>
  <c r="M262" i="6"/>
  <c r="N262" i="6"/>
  <c r="L263" i="6"/>
  <c r="M263" i="6"/>
  <c r="N263" i="6"/>
  <c r="L264" i="6"/>
  <c r="M264" i="6"/>
  <c r="N264" i="6"/>
  <c r="L265" i="6"/>
  <c r="M265" i="6"/>
  <c r="N265" i="6"/>
  <c r="L266" i="6"/>
  <c r="M266" i="6"/>
  <c r="N266" i="6"/>
  <c r="L267" i="6"/>
  <c r="M267" i="6"/>
  <c r="N267" i="6"/>
  <c r="L268" i="6"/>
  <c r="M268" i="6"/>
  <c r="N268" i="6"/>
  <c r="L269" i="6"/>
  <c r="M269" i="6"/>
  <c r="N269" i="6"/>
  <c r="L270" i="6"/>
  <c r="M270" i="6"/>
  <c r="N270" i="6"/>
  <c r="L271" i="6"/>
  <c r="M271" i="6"/>
  <c r="N271" i="6"/>
  <c r="L272" i="6"/>
  <c r="M272" i="6"/>
  <c r="N272" i="6"/>
  <c r="L273" i="6"/>
  <c r="M273" i="6"/>
  <c r="N273" i="6"/>
  <c r="L274" i="6"/>
  <c r="M274" i="6"/>
  <c r="N274" i="6"/>
  <c r="L275" i="6"/>
  <c r="M275" i="6"/>
  <c r="N275" i="6"/>
  <c r="L276" i="6"/>
  <c r="M276" i="6"/>
  <c r="N276" i="6"/>
  <c r="L277" i="6"/>
  <c r="M277" i="6"/>
  <c r="N277" i="6"/>
  <c r="L278" i="6"/>
  <c r="M278" i="6"/>
  <c r="N278" i="6"/>
  <c r="L279" i="6"/>
  <c r="M279" i="6"/>
  <c r="N279" i="6"/>
  <c r="L280" i="6"/>
  <c r="M280" i="6"/>
  <c r="N280" i="6"/>
  <c r="L281" i="6"/>
  <c r="M281" i="6"/>
  <c r="N281" i="6"/>
  <c r="L282" i="6"/>
  <c r="M282" i="6"/>
  <c r="N282" i="6"/>
  <c r="L283" i="6"/>
  <c r="M283" i="6"/>
  <c r="N283" i="6"/>
  <c r="L284" i="6"/>
  <c r="M284" i="6"/>
  <c r="N284" i="6"/>
  <c r="L285" i="6"/>
  <c r="M285" i="6"/>
  <c r="N285" i="6"/>
  <c r="L286" i="6"/>
  <c r="M286" i="6"/>
  <c r="N286" i="6"/>
  <c r="L287" i="6"/>
  <c r="M287" i="6"/>
  <c r="N287" i="6"/>
  <c r="L288" i="6"/>
  <c r="M288" i="6"/>
  <c r="N288" i="6"/>
  <c r="L289" i="6"/>
  <c r="M289" i="6"/>
  <c r="N289" i="6"/>
  <c r="L290" i="6"/>
  <c r="M290" i="6"/>
  <c r="N290" i="6"/>
  <c r="L291" i="6"/>
  <c r="M291" i="6"/>
  <c r="N291" i="6"/>
  <c r="L292" i="6"/>
  <c r="M292" i="6"/>
  <c r="N292" i="6"/>
  <c r="L293" i="6"/>
  <c r="M293" i="6"/>
  <c r="N293" i="6"/>
  <c r="L294" i="6"/>
  <c r="M294" i="6"/>
  <c r="N294" i="6"/>
  <c r="L295" i="6"/>
  <c r="M295" i="6"/>
  <c r="N295" i="6"/>
  <c r="L296" i="6"/>
  <c r="M296" i="6"/>
  <c r="N296" i="6"/>
  <c r="L297" i="6"/>
  <c r="M297" i="6"/>
  <c r="N297" i="6"/>
  <c r="L298" i="6"/>
  <c r="M298" i="6"/>
  <c r="N298" i="6"/>
  <c r="L299" i="6"/>
  <c r="M299" i="6"/>
  <c r="N299" i="6"/>
  <c r="L300" i="6"/>
  <c r="M300" i="6"/>
  <c r="N300" i="6"/>
  <c r="L301" i="6"/>
  <c r="M301" i="6"/>
  <c r="N301" i="6"/>
  <c r="L302" i="6"/>
  <c r="M302" i="6"/>
  <c r="N302" i="6"/>
  <c r="L303" i="6"/>
  <c r="M303" i="6"/>
  <c r="N303" i="6"/>
  <c r="L304" i="6"/>
  <c r="M304" i="6"/>
  <c r="N304" i="6"/>
  <c r="L305" i="6"/>
  <c r="M305" i="6"/>
  <c r="N305" i="6"/>
  <c r="L306" i="6"/>
  <c r="M306" i="6"/>
  <c r="N306" i="6"/>
  <c r="L307" i="6"/>
  <c r="M307" i="6"/>
  <c r="N307" i="6"/>
  <c r="L308" i="6"/>
  <c r="M308" i="6"/>
  <c r="N308" i="6"/>
  <c r="L309" i="6"/>
  <c r="M309" i="6"/>
  <c r="N309" i="6"/>
  <c r="L310" i="6"/>
  <c r="M310" i="6"/>
  <c r="N310" i="6"/>
  <c r="L311" i="6"/>
  <c r="M311" i="6"/>
  <c r="N311" i="6"/>
  <c r="L312" i="6"/>
  <c r="M312" i="6"/>
  <c r="N312" i="6"/>
  <c r="L313" i="6"/>
  <c r="M313" i="6"/>
  <c r="N313" i="6"/>
  <c r="L314" i="6"/>
  <c r="M314" i="6"/>
  <c r="N314" i="6"/>
  <c r="L315" i="6"/>
  <c r="M315" i="6"/>
  <c r="N315" i="6"/>
  <c r="L316" i="6"/>
  <c r="M316" i="6"/>
  <c r="N316" i="6"/>
  <c r="L317" i="6"/>
  <c r="M317" i="6"/>
  <c r="N317" i="6"/>
  <c r="L318" i="6"/>
  <c r="M318" i="6"/>
  <c r="N318" i="6"/>
  <c r="L319" i="6"/>
  <c r="M319" i="6"/>
  <c r="N319" i="6"/>
  <c r="L320" i="6"/>
  <c r="M320" i="6"/>
  <c r="N320" i="6"/>
  <c r="L321" i="6"/>
  <c r="M321" i="6"/>
  <c r="N321" i="6"/>
  <c r="L322" i="6"/>
  <c r="M322" i="6"/>
  <c r="N322" i="6"/>
  <c r="L323" i="6"/>
  <c r="M323" i="6"/>
  <c r="N323" i="6"/>
  <c r="L324" i="6"/>
  <c r="M324" i="6"/>
  <c r="N324" i="6"/>
  <c r="L325" i="6"/>
  <c r="M325" i="6"/>
  <c r="N325" i="6"/>
  <c r="L326" i="6"/>
  <c r="M326" i="6"/>
  <c r="N326" i="6"/>
  <c r="L327" i="6"/>
  <c r="M327" i="6"/>
  <c r="N327" i="6"/>
  <c r="L328" i="6"/>
  <c r="M328" i="6"/>
  <c r="N328" i="6"/>
  <c r="L329" i="6"/>
  <c r="M329" i="6"/>
  <c r="N329" i="6"/>
  <c r="L330" i="6"/>
  <c r="M330" i="6"/>
  <c r="N330" i="6"/>
  <c r="L331" i="6"/>
  <c r="M331" i="6"/>
  <c r="N331" i="6"/>
  <c r="L332" i="6"/>
  <c r="M332" i="6"/>
  <c r="N332" i="6"/>
  <c r="L333" i="6"/>
  <c r="M333" i="6"/>
  <c r="N333" i="6"/>
  <c r="L334" i="6"/>
  <c r="M334" i="6"/>
  <c r="N334" i="6"/>
  <c r="L335" i="6"/>
  <c r="M335" i="6"/>
  <c r="N335" i="6"/>
  <c r="L336" i="6"/>
  <c r="M336" i="6"/>
  <c r="N336" i="6"/>
  <c r="L337" i="6"/>
  <c r="M337" i="6"/>
  <c r="N337" i="6"/>
  <c r="L338" i="6"/>
  <c r="M338" i="6"/>
  <c r="N338" i="6"/>
  <c r="L339" i="6"/>
  <c r="M339" i="6"/>
  <c r="N339" i="6"/>
  <c r="L340" i="6"/>
  <c r="M340" i="6"/>
  <c r="N340" i="6"/>
  <c r="L341" i="6"/>
  <c r="M341" i="6"/>
  <c r="N341" i="6"/>
  <c r="L342" i="6"/>
  <c r="M342" i="6"/>
  <c r="N342" i="6"/>
  <c r="L343" i="6"/>
  <c r="M343" i="6"/>
  <c r="N343" i="6"/>
  <c r="L344" i="6"/>
  <c r="M344" i="6"/>
  <c r="N344" i="6"/>
  <c r="L345" i="6"/>
  <c r="M345" i="6"/>
  <c r="N345" i="6"/>
  <c r="L346" i="6"/>
  <c r="M346" i="6"/>
  <c r="N346" i="6"/>
  <c r="L347" i="6"/>
  <c r="M347" i="6"/>
  <c r="N347" i="6"/>
  <c r="L348" i="6"/>
  <c r="M348" i="6"/>
  <c r="N348" i="6"/>
  <c r="L349" i="6"/>
  <c r="M349" i="6"/>
  <c r="N349" i="6"/>
  <c r="L350" i="6"/>
  <c r="M350" i="6"/>
  <c r="N350" i="6"/>
  <c r="L351" i="6"/>
  <c r="M351" i="6"/>
  <c r="N351" i="6"/>
  <c r="L352" i="6"/>
  <c r="M352" i="6"/>
  <c r="N352" i="6"/>
  <c r="L353" i="6"/>
  <c r="M353" i="6"/>
  <c r="N353" i="6"/>
  <c r="L354" i="6"/>
  <c r="M354" i="6"/>
  <c r="N354" i="6"/>
  <c r="L355" i="6"/>
  <c r="M355" i="6"/>
  <c r="N355" i="6"/>
  <c r="L356" i="6"/>
  <c r="M356" i="6"/>
  <c r="N356" i="6"/>
  <c r="L357" i="6"/>
  <c r="M357" i="6"/>
  <c r="N357" i="6"/>
  <c r="L358" i="6"/>
  <c r="M358" i="6"/>
  <c r="N358" i="6"/>
  <c r="L359" i="6"/>
  <c r="M359" i="6"/>
  <c r="N359" i="6"/>
  <c r="L360" i="6"/>
  <c r="M360" i="6"/>
  <c r="N360" i="6"/>
  <c r="L361" i="6"/>
  <c r="M361" i="6"/>
  <c r="N361" i="6"/>
  <c r="L362" i="6"/>
  <c r="M362" i="6"/>
  <c r="N362" i="6"/>
  <c r="L363" i="6"/>
  <c r="M363" i="6"/>
  <c r="N363" i="6"/>
  <c r="L364" i="6"/>
  <c r="M364" i="6"/>
  <c r="N364" i="6"/>
  <c r="L365" i="6"/>
  <c r="M365" i="6"/>
  <c r="N365" i="6"/>
  <c r="L366" i="6"/>
  <c r="M366" i="6"/>
  <c r="N366" i="6"/>
  <c r="L367" i="6"/>
  <c r="M367" i="6"/>
  <c r="N367" i="6"/>
  <c r="L368" i="6"/>
  <c r="M368" i="6"/>
  <c r="N368" i="6"/>
  <c r="L369" i="6"/>
  <c r="M369" i="6"/>
  <c r="N369" i="6"/>
  <c r="L370" i="6"/>
  <c r="M370" i="6"/>
  <c r="N370" i="6"/>
  <c r="L371" i="6"/>
  <c r="M371" i="6"/>
  <c r="N371" i="6"/>
  <c r="L372" i="6"/>
  <c r="M372" i="6"/>
  <c r="N372" i="6"/>
  <c r="L373" i="6"/>
  <c r="M373" i="6"/>
  <c r="N373" i="6"/>
  <c r="L374" i="6"/>
  <c r="M374" i="6"/>
  <c r="N374" i="6"/>
  <c r="L375" i="6"/>
  <c r="M375" i="6"/>
  <c r="N375" i="6"/>
  <c r="L376" i="6"/>
  <c r="M376" i="6"/>
  <c r="N376" i="6"/>
  <c r="L377" i="6"/>
  <c r="M377" i="6"/>
  <c r="N377" i="6"/>
  <c r="L378" i="6"/>
  <c r="M378" i="6"/>
  <c r="N378" i="6"/>
  <c r="L379" i="6"/>
  <c r="M379" i="6"/>
  <c r="N379" i="6"/>
  <c r="L380" i="6"/>
  <c r="M380" i="6"/>
  <c r="N380" i="6"/>
  <c r="L381" i="6"/>
  <c r="M381" i="6"/>
  <c r="N381" i="6"/>
  <c r="L382" i="6"/>
  <c r="M382" i="6"/>
  <c r="N382" i="6"/>
  <c r="L383" i="6"/>
  <c r="M383" i="6"/>
  <c r="N383" i="6"/>
  <c r="L384" i="6"/>
  <c r="M384" i="6"/>
  <c r="N384" i="6"/>
  <c r="L385" i="6"/>
  <c r="M385" i="6"/>
  <c r="N385" i="6"/>
  <c r="L386" i="6"/>
  <c r="M386" i="6"/>
  <c r="N386" i="6"/>
  <c r="L387" i="6"/>
  <c r="M387" i="6"/>
  <c r="N387" i="6"/>
  <c r="L388" i="6"/>
  <c r="M388" i="6"/>
  <c r="N388" i="6"/>
  <c r="L389" i="6"/>
  <c r="M389" i="6"/>
  <c r="N389" i="6"/>
  <c r="L390" i="6"/>
  <c r="M390" i="6"/>
  <c r="N390" i="6"/>
  <c r="L391" i="6"/>
  <c r="M391" i="6"/>
  <c r="N391" i="6"/>
  <c r="L392" i="6"/>
  <c r="M392" i="6"/>
  <c r="N392" i="6"/>
  <c r="L393" i="6"/>
  <c r="M393" i="6"/>
  <c r="N393" i="6"/>
  <c r="L394" i="6"/>
  <c r="M394" i="6"/>
  <c r="N394" i="6"/>
  <c r="L395" i="6"/>
  <c r="M395" i="6"/>
  <c r="N395" i="6"/>
  <c r="L396" i="6"/>
  <c r="M396" i="6"/>
  <c r="N396" i="6"/>
  <c r="L397" i="6"/>
  <c r="M397" i="6"/>
  <c r="N397" i="6"/>
  <c r="L398" i="6"/>
  <c r="M398" i="6"/>
  <c r="N398" i="6"/>
  <c r="L399" i="6"/>
  <c r="M399" i="6"/>
  <c r="N399" i="6"/>
  <c r="L400" i="6"/>
  <c r="M400" i="6"/>
  <c r="N400" i="6"/>
  <c r="L401" i="6"/>
  <c r="M401" i="6"/>
  <c r="N401" i="6"/>
  <c r="L402" i="6"/>
  <c r="M402" i="6"/>
  <c r="N402" i="6"/>
  <c r="L403" i="6"/>
  <c r="M403" i="6"/>
  <c r="N403" i="6"/>
  <c r="L404" i="6"/>
  <c r="M404" i="6"/>
  <c r="N404" i="6"/>
  <c r="L405" i="6"/>
  <c r="M405" i="6"/>
  <c r="N405" i="6"/>
  <c r="L406" i="6"/>
  <c r="M406" i="6"/>
  <c r="N406" i="6"/>
  <c r="L407" i="6"/>
  <c r="M407" i="6"/>
  <c r="N407" i="6"/>
  <c r="L408" i="6"/>
  <c r="M408" i="6"/>
  <c r="N408" i="6"/>
  <c r="L409" i="6"/>
  <c r="M409" i="6"/>
  <c r="N409" i="6"/>
  <c r="L410" i="6"/>
  <c r="M410" i="6"/>
  <c r="N410" i="6"/>
  <c r="L411" i="6"/>
  <c r="M411" i="6"/>
  <c r="N411" i="6"/>
  <c r="L412" i="6"/>
  <c r="M412" i="6"/>
  <c r="N412" i="6"/>
  <c r="L413" i="6"/>
  <c r="M413" i="6"/>
  <c r="N413" i="6"/>
  <c r="L414" i="6"/>
  <c r="M414" i="6"/>
  <c r="N414" i="6"/>
  <c r="L415" i="6"/>
  <c r="M415" i="6"/>
  <c r="N415" i="6"/>
  <c r="L416" i="6"/>
  <c r="M416" i="6"/>
  <c r="N416" i="6"/>
  <c r="L417" i="6"/>
  <c r="M417" i="6"/>
  <c r="N417" i="6"/>
  <c r="L418" i="6"/>
  <c r="M418" i="6"/>
  <c r="N418" i="6"/>
  <c r="L419" i="6"/>
  <c r="M419" i="6"/>
  <c r="N419" i="6"/>
  <c r="L420" i="6"/>
  <c r="M420" i="6"/>
  <c r="N420" i="6"/>
  <c r="L421" i="6"/>
  <c r="M421" i="6"/>
  <c r="N421" i="6"/>
  <c r="L422" i="6"/>
  <c r="M422" i="6"/>
  <c r="N422" i="6"/>
  <c r="L423" i="6"/>
  <c r="M423" i="6"/>
  <c r="N423" i="6"/>
  <c r="L424" i="6"/>
  <c r="M424" i="6"/>
  <c r="N424" i="6"/>
  <c r="L425" i="6"/>
  <c r="M425" i="6"/>
  <c r="N425" i="6"/>
  <c r="L426" i="6"/>
  <c r="M426" i="6"/>
  <c r="N426" i="6"/>
  <c r="L427" i="6"/>
  <c r="M427" i="6"/>
  <c r="N427" i="6"/>
  <c r="L428" i="6"/>
  <c r="M428" i="6"/>
  <c r="N428" i="6"/>
  <c r="L429" i="6"/>
  <c r="M429" i="6"/>
  <c r="N429" i="6"/>
  <c r="L430" i="6"/>
  <c r="M430" i="6"/>
  <c r="N430" i="6"/>
  <c r="L431" i="6"/>
  <c r="M431" i="6"/>
  <c r="N431" i="6"/>
  <c r="L432" i="6"/>
  <c r="M432" i="6"/>
  <c r="N432" i="6"/>
  <c r="L433" i="6"/>
  <c r="M433" i="6"/>
  <c r="N433" i="6"/>
  <c r="L434" i="6"/>
  <c r="M434" i="6"/>
  <c r="N434" i="6"/>
  <c r="L435" i="6"/>
  <c r="M435" i="6"/>
  <c r="N435" i="6"/>
  <c r="L436" i="6"/>
  <c r="M436" i="6"/>
  <c r="N436" i="6"/>
  <c r="L437" i="6"/>
  <c r="M437" i="6"/>
  <c r="N437" i="6"/>
  <c r="L438" i="6"/>
  <c r="M438" i="6"/>
  <c r="N438" i="6"/>
  <c r="L439" i="6"/>
  <c r="M439" i="6"/>
  <c r="N439" i="6"/>
  <c r="L440" i="6"/>
  <c r="M440" i="6"/>
  <c r="N440" i="6"/>
  <c r="L441" i="6"/>
  <c r="M441" i="6"/>
  <c r="N441" i="6"/>
  <c r="L442" i="6"/>
  <c r="M442" i="6"/>
  <c r="N442" i="6"/>
  <c r="L443" i="6"/>
  <c r="M443" i="6"/>
  <c r="N443" i="6"/>
  <c r="L444" i="6"/>
  <c r="M444" i="6"/>
  <c r="N444" i="6"/>
  <c r="L445" i="6"/>
  <c r="M445" i="6"/>
  <c r="N445" i="6"/>
  <c r="L446" i="6"/>
  <c r="M446" i="6"/>
  <c r="N446" i="6"/>
  <c r="L447" i="6"/>
  <c r="M447" i="6"/>
  <c r="N447" i="6"/>
  <c r="L448" i="6"/>
  <c r="M448" i="6"/>
  <c r="N448" i="6"/>
  <c r="L449" i="6"/>
  <c r="M449" i="6"/>
  <c r="N449" i="6"/>
  <c r="L450" i="6"/>
  <c r="M450" i="6"/>
  <c r="N450" i="6"/>
  <c r="L451" i="6"/>
  <c r="M451" i="6"/>
  <c r="N451" i="6"/>
  <c r="L452" i="6"/>
  <c r="M452" i="6"/>
  <c r="N452" i="6"/>
  <c r="L453" i="6"/>
  <c r="M453" i="6"/>
  <c r="N453" i="6"/>
  <c r="L454" i="6"/>
  <c r="M454" i="6"/>
  <c r="N454" i="6"/>
  <c r="L455" i="6"/>
  <c r="M455" i="6"/>
  <c r="N455" i="6"/>
  <c r="L456" i="6"/>
  <c r="M456" i="6"/>
  <c r="N456" i="6"/>
  <c r="L457" i="6"/>
  <c r="M457" i="6"/>
  <c r="N457" i="6"/>
  <c r="L458" i="6"/>
  <c r="M458" i="6"/>
  <c r="N458" i="6"/>
  <c r="L459" i="6"/>
  <c r="M459" i="6"/>
  <c r="N459" i="6"/>
  <c r="L460" i="6"/>
  <c r="M460" i="6"/>
  <c r="N460" i="6"/>
  <c r="L461" i="6"/>
  <c r="M461" i="6"/>
  <c r="N461" i="6"/>
  <c r="L462" i="6"/>
  <c r="M462" i="6"/>
  <c r="N462" i="6"/>
  <c r="L463" i="6"/>
  <c r="M463" i="6"/>
  <c r="N463" i="6"/>
  <c r="L464" i="6"/>
  <c r="M464" i="6"/>
  <c r="N464" i="6"/>
  <c r="L465" i="6"/>
  <c r="M465" i="6"/>
  <c r="N465" i="6"/>
  <c r="L466" i="6"/>
  <c r="M466" i="6"/>
  <c r="N466" i="6"/>
  <c r="L467" i="6"/>
  <c r="M467" i="6"/>
  <c r="N467" i="6"/>
  <c r="L468" i="6"/>
  <c r="M468" i="6"/>
  <c r="N468" i="6"/>
  <c r="L469" i="6"/>
  <c r="M469" i="6"/>
  <c r="N469" i="6"/>
  <c r="L470" i="6"/>
  <c r="M470" i="6"/>
  <c r="N470" i="6"/>
  <c r="L471" i="6"/>
  <c r="M471" i="6"/>
  <c r="N471" i="6"/>
  <c r="L472" i="6"/>
  <c r="M472" i="6"/>
  <c r="N472" i="6"/>
  <c r="L473" i="6"/>
  <c r="M473" i="6"/>
  <c r="N473" i="6"/>
  <c r="L474" i="6"/>
  <c r="M474" i="6"/>
  <c r="N474" i="6"/>
  <c r="L475" i="6"/>
  <c r="M475" i="6"/>
  <c r="N475" i="6"/>
  <c r="L476" i="6"/>
  <c r="M476" i="6"/>
  <c r="N476" i="6"/>
  <c r="L477" i="6"/>
  <c r="M477" i="6"/>
  <c r="N477" i="6"/>
  <c r="L478" i="6"/>
  <c r="M478" i="6"/>
  <c r="N478" i="6"/>
  <c r="L479" i="6"/>
  <c r="M479" i="6"/>
  <c r="N479" i="6"/>
  <c r="L480" i="6"/>
  <c r="M480" i="6"/>
  <c r="N480" i="6"/>
  <c r="L481" i="6"/>
  <c r="M481" i="6"/>
  <c r="N481" i="6"/>
  <c r="L482" i="6"/>
  <c r="M482" i="6"/>
  <c r="N482" i="6"/>
  <c r="L483" i="6"/>
  <c r="M483" i="6"/>
  <c r="N483" i="6"/>
  <c r="L484" i="6"/>
  <c r="M484" i="6"/>
  <c r="N484" i="6"/>
  <c r="L485" i="6"/>
  <c r="M485" i="6"/>
  <c r="N485" i="6"/>
  <c r="L486" i="6"/>
  <c r="M486" i="6"/>
  <c r="N486" i="6"/>
  <c r="L487" i="6"/>
  <c r="M487" i="6"/>
  <c r="N487" i="6"/>
  <c r="L488" i="6"/>
  <c r="M488" i="6"/>
  <c r="N488" i="6"/>
  <c r="L489" i="6"/>
  <c r="M489" i="6"/>
  <c r="N489" i="6"/>
  <c r="L490" i="6"/>
  <c r="M490" i="6"/>
  <c r="N490" i="6"/>
  <c r="L491" i="6"/>
  <c r="M491" i="6"/>
  <c r="N491" i="6"/>
  <c r="L492" i="6"/>
  <c r="M492" i="6"/>
  <c r="N492" i="6"/>
  <c r="L493" i="6"/>
  <c r="M493" i="6"/>
  <c r="N493" i="6"/>
  <c r="L494" i="6"/>
  <c r="M494" i="6"/>
  <c r="N494" i="6"/>
  <c r="L495" i="6"/>
  <c r="M495" i="6"/>
  <c r="N495" i="6"/>
  <c r="L496" i="6"/>
  <c r="M496" i="6"/>
  <c r="N496" i="6"/>
  <c r="L497" i="6"/>
  <c r="M497" i="6"/>
  <c r="N497" i="6"/>
  <c r="L498" i="6"/>
  <c r="M498" i="6"/>
  <c r="N498" i="6"/>
  <c r="L499" i="6"/>
  <c r="M499" i="6"/>
  <c r="N499" i="6"/>
  <c r="L500" i="6"/>
  <c r="M500" i="6"/>
  <c r="N500" i="6"/>
  <c r="L501" i="6"/>
  <c r="M501" i="6"/>
  <c r="N501" i="6"/>
  <c r="L502" i="6"/>
  <c r="M502" i="6"/>
  <c r="N502" i="6"/>
  <c r="L503" i="6"/>
  <c r="M503" i="6"/>
  <c r="N503" i="6"/>
  <c r="L504" i="6"/>
  <c r="M504" i="6"/>
  <c r="N504" i="6"/>
  <c r="L505" i="6"/>
  <c r="M505" i="6"/>
  <c r="N505" i="6"/>
  <c r="L506" i="6"/>
  <c r="M506" i="6"/>
  <c r="N506" i="6"/>
  <c r="L507" i="6"/>
  <c r="M507" i="6"/>
  <c r="N507" i="6"/>
  <c r="L508" i="6"/>
  <c r="M508" i="6"/>
  <c r="N508" i="6"/>
  <c r="L509" i="6"/>
  <c r="M509" i="6"/>
  <c r="N509" i="6"/>
  <c r="L510" i="6"/>
  <c r="M510" i="6"/>
  <c r="N510" i="6"/>
  <c r="L511" i="6"/>
  <c r="M511" i="6"/>
  <c r="N511" i="6"/>
  <c r="L512" i="6"/>
  <c r="M512" i="6"/>
  <c r="N512" i="6"/>
  <c r="L513" i="6"/>
  <c r="M513" i="6"/>
  <c r="N513" i="6"/>
  <c r="L514" i="6"/>
  <c r="M514" i="6"/>
  <c r="N514" i="6"/>
  <c r="L515" i="6"/>
  <c r="M515" i="6"/>
  <c r="N515" i="6"/>
  <c r="L516" i="6"/>
  <c r="M516" i="6"/>
  <c r="N516" i="6"/>
  <c r="L517" i="6"/>
  <c r="M517" i="6"/>
  <c r="N517" i="6"/>
  <c r="L518" i="6"/>
  <c r="M518" i="6"/>
  <c r="N518" i="6"/>
  <c r="L519" i="6"/>
  <c r="M519" i="6"/>
  <c r="N519" i="6"/>
  <c r="L520" i="6"/>
  <c r="M520" i="6"/>
  <c r="N520" i="6"/>
  <c r="L521" i="6"/>
  <c r="M521" i="6"/>
  <c r="N521" i="6"/>
  <c r="L522" i="6"/>
  <c r="M522" i="6"/>
  <c r="N522" i="6"/>
  <c r="L523" i="6"/>
  <c r="M523" i="6"/>
  <c r="N523" i="6"/>
  <c r="L524" i="6"/>
  <c r="M524" i="6"/>
  <c r="N524" i="6"/>
  <c r="L525" i="6"/>
  <c r="M525" i="6"/>
  <c r="N525" i="6"/>
  <c r="L526" i="6"/>
  <c r="M526" i="6"/>
  <c r="N526" i="6"/>
  <c r="L527" i="6"/>
  <c r="M527" i="6"/>
  <c r="N527" i="6"/>
  <c r="L528" i="6"/>
  <c r="M528" i="6"/>
  <c r="N528" i="6"/>
  <c r="L529" i="6"/>
  <c r="M529" i="6"/>
  <c r="N529" i="6"/>
  <c r="L530" i="6"/>
  <c r="M530" i="6"/>
  <c r="N530" i="6"/>
  <c r="L531" i="6"/>
  <c r="M531" i="6"/>
  <c r="N531" i="6"/>
  <c r="L532" i="6"/>
  <c r="M532" i="6"/>
  <c r="N532" i="6"/>
  <c r="L533" i="6"/>
  <c r="M533" i="6"/>
  <c r="N533" i="6"/>
  <c r="L534" i="6"/>
  <c r="M534" i="6"/>
  <c r="N534" i="6"/>
  <c r="L535" i="6"/>
  <c r="M535" i="6"/>
  <c r="N535" i="6"/>
  <c r="L536" i="6"/>
  <c r="M536" i="6"/>
  <c r="N536" i="6"/>
  <c r="L537" i="6"/>
  <c r="M537" i="6"/>
  <c r="N537" i="6"/>
  <c r="L538" i="6"/>
  <c r="M538" i="6"/>
  <c r="N538" i="6"/>
  <c r="L539" i="6"/>
  <c r="M539" i="6"/>
  <c r="N539" i="6"/>
  <c r="L540" i="6"/>
  <c r="M540" i="6"/>
  <c r="N540" i="6"/>
  <c r="L541" i="6"/>
  <c r="M541" i="6"/>
  <c r="N541" i="6"/>
  <c r="L542" i="6"/>
  <c r="M542" i="6"/>
  <c r="N542" i="6"/>
  <c r="L543" i="6"/>
  <c r="M543" i="6"/>
  <c r="N543" i="6"/>
  <c r="L544" i="6"/>
  <c r="M544" i="6"/>
  <c r="N544" i="6"/>
  <c r="L545" i="6"/>
  <c r="M545" i="6"/>
  <c r="N545" i="6"/>
  <c r="L546" i="6"/>
  <c r="M546" i="6"/>
  <c r="N546" i="6"/>
  <c r="L547" i="6"/>
  <c r="M547" i="6"/>
  <c r="N547" i="6"/>
  <c r="L548" i="6"/>
  <c r="M548" i="6"/>
  <c r="N548" i="6"/>
  <c r="L549" i="6"/>
  <c r="M549" i="6"/>
  <c r="N549" i="6"/>
  <c r="L550" i="6"/>
  <c r="M550" i="6"/>
  <c r="N550" i="6"/>
  <c r="L551" i="6"/>
  <c r="M551" i="6"/>
  <c r="N551" i="6"/>
  <c r="L552" i="6"/>
  <c r="M552" i="6"/>
  <c r="N552" i="6"/>
  <c r="L553" i="6"/>
  <c r="M553" i="6"/>
  <c r="N553" i="6"/>
  <c r="L554" i="6"/>
  <c r="M554" i="6"/>
  <c r="N554" i="6"/>
  <c r="L555" i="6"/>
  <c r="M555" i="6"/>
  <c r="N555" i="6"/>
  <c r="L556" i="6"/>
  <c r="M556" i="6"/>
  <c r="N556" i="6"/>
  <c r="L557" i="6"/>
  <c r="M557" i="6"/>
  <c r="N557" i="6"/>
  <c r="L558" i="6"/>
  <c r="M558" i="6"/>
  <c r="N558" i="6"/>
  <c r="L559" i="6"/>
  <c r="M559" i="6"/>
  <c r="N559" i="6"/>
  <c r="L560" i="6"/>
  <c r="M560" i="6"/>
  <c r="N560" i="6"/>
  <c r="L561" i="6"/>
  <c r="M561" i="6"/>
  <c r="N561" i="6"/>
  <c r="L562" i="6"/>
  <c r="M562" i="6"/>
  <c r="N562" i="6"/>
  <c r="L563" i="6"/>
  <c r="M563" i="6"/>
  <c r="N563" i="6"/>
  <c r="L564" i="6"/>
  <c r="M564" i="6"/>
  <c r="N564" i="6"/>
  <c r="L565" i="6"/>
  <c r="M565" i="6"/>
  <c r="N565" i="6"/>
  <c r="L566" i="6"/>
  <c r="M566" i="6"/>
  <c r="N566" i="6"/>
  <c r="L567" i="6"/>
  <c r="M567" i="6"/>
  <c r="N567" i="6"/>
  <c r="L568" i="6"/>
  <c r="M568" i="6"/>
  <c r="N568" i="6"/>
  <c r="L569" i="6"/>
  <c r="M569" i="6"/>
  <c r="N569" i="6"/>
  <c r="L570" i="6"/>
  <c r="M570" i="6"/>
  <c r="N570" i="6"/>
  <c r="L571" i="6"/>
  <c r="M571" i="6"/>
  <c r="N571" i="6"/>
  <c r="L572" i="6"/>
  <c r="M572" i="6"/>
  <c r="N572" i="6"/>
  <c r="L573" i="6"/>
  <c r="M573" i="6"/>
  <c r="N573" i="6"/>
  <c r="L574" i="6"/>
  <c r="M574" i="6"/>
  <c r="N574" i="6"/>
  <c r="L575" i="6"/>
  <c r="M575" i="6"/>
  <c r="N575" i="6"/>
  <c r="L576" i="6"/>
  <c r="M576" i="6"/>
  <c r="N576" i="6"/>
  <c r="L577" i="6"/>
  <c r="M577" i="6"/>
  <c r="N577" i="6"/>
  <c r="L578" i="6"/>
  <c r="M578" i="6"/>
  <c r="N578" i="6"/>
  <c r="L579" i="6"/>
  <c r="M579" i="6"/>
  <c r="N579" i="6"/>
  <c r="L580" i="6"/>
  <c r="M580" i="6"/>
  <c r="N580" i="6"/>
  <c r="L581" i="6"/>
  <c r="M581" i="6"/>
  <c r="N581" i="6"/>
  <c r="L582" i="6"/>
  <c r="M582" i="6"/>
  <c r="N582" i="6"/>
  <c r="L583" i="6"/>
  <c r="M583" i="6"/>
  <c r="N583" i="6"/>
  <c r="L584" i="6"/>
  <c r="M584" i="6"/>
  <c r="N584" i="6"/>
  <c r="L585" i="6"/>
  <c r="M585" i="6"/>
  <c r="N585" i="6"/>
  <c r="L586" i="6"/>
  <c r="M586" i="6"/>
  <c r="N586" i="6"/>
  <c r="L587" i="6"/>
  <c r="M587" i="6"/>
  <c r="N587" i="6"/>
  <c r="L588" i="6"/>
  <c r="M588" i="6"/>
  <c r="N588" i="6"/>
  <c r="L589" i="6"/>
  <c r="M589" i="6"/>
  <c r="N589" i="6"/>
  <c r="L590" i="6"/>
  <c r="M590" i="6"/>
  <c r="N590" i="6"/>
  <c r="L591" i="6"/>
  <c r="M591" i="6"/>
  <c r="N591" i="6"/>
  <c r="L592" i="6"/>
  <c r="M592" i="6"/>
  <c r="N592" i="6"/>
  <c r="L593" i="6"/>
  <c r="M593" i="6"/>
  <c r="N593" i="6"/>
  <c r="L594" i="6"/>
  <c r="M594" i="6"/>
  <c r="N594" i="6"/>
  <c r="L595" i="6"/>
  <c r="M595" i="6"/>
  <c r="N595" i="6"/>
  <c r="L596" i="6"/>
  <c r="M596" i="6"/>
  <c r="N596" i="6"/>
  <c r="L597" i="6"/>
  <c r="M597" i="6"/>
  <c r="N597" i="6"/>
  <c r="L598" i="6"/>
  <c r="M598" i="6"/>
  <c r="N598" i="6"/>
  <c r="L599" i="6"/>
  <c r="M599" i="6"/>
  <c r="N599" i="6"/>
  <c r="L600" i="6"/>
  <c r="M600" i="6"/>
  <c r="N600" i="6"/>
  <c r="L601" i="6"/>
  <c r="M601" i="6"/>
  <c r="N601" i="6"/>
  <c r="L602" i="6"/>
  <c r="M602" i="6"/>
  <c r="N602" i="6"/>
  <c r="L603" i="6"/>
  <c r="M603" i="6"/>
  <c r="N603" i="6"/>
  <c r="L604" i="6"/>
  <c r="M604" i="6"/>
  <c r="N604" i="6"/>
  <c r="L605" i="6"/>
  <c r="M605" i="6"/>
  <c r="N605" i="6"/>
  <c r="L606" i="6"/>
  <c r="M606" i="6"/>
  <c r="N606" i="6"/>
  <c r="L607" i="6"/>
  <c r="M607" i="6"/>
  <c r="N607" i="6"/>
  <c r="L608" i="6"/>
  <c r="M608" i="6"/>
  <c r="N608" i="6"/>
  <c r="L609" i="6"/>
  <c r="M609" i="6"/>
  <c r="N609" i="6"/>
  <c r="L610" i="6"/>
  <c r="M610" i="6"/>
  <c r="N610" i="6"/>
  <c r="L611" i="6"/>
  <c r="M611" i="6"/>
  <c r="N611" i="6"/>
  <c r="L612" i="6"/>
  <c r="M612" i="6"/>
  <c r="N612" i="6"/>
  <c r="L613" i="6"/>
  <c r="M613" i="6"/>
  <c r="N613" i="6"/>
  <c r="L614" i="6"/>
  <c r="M614" i="6"/>
  <c r="N614" i="6"/>
  <c r="L615" i="6"/>
  <c r="M615" i="6"/>
  <c r="N615" i="6"/>
  <c r="L616" i="6"/>
  <c r="M616" i="6"/>
  <c r="N616" i="6"/>
  <c r="L617" i="6"/>
  <c r="M617" i="6"/>
  <c r="N617" i="6"/>
  <c r="L618" i="6"/>
  <c r="M618" i="6"/>
  <c r="N618" i="6"/>
  <c r="L619" i="6"/>
  <c r="M619" i="6"/>
  <c r="N619" i="6"/>
  <c r="L620" i="6"/>
  <c r="M620" i="6"/>
  <c r="N620" i="6"/>
  <c r="L621" i="6"/>
  <c r="M621" i="6"/>
  <c r="N621" i="6"/>
  <c r="L622" i="6"/>
  <c r="M622" i="6"/>
  <c r="N622" i="6"/>
  <c r="L623" i="6"/>
  <c r="M623" i="6"/>
  <c r="N623" i="6"/>
  <c r="L624" i="6"/>
  <c r="M624" i="6"/>
  <c r="N624" i="6"/>
  <c r="L625" i="6"/>
  <c r="M625" i="6"/>
  <c r="N625" i="6"/>
  <c r="L626" i="6"/>
  <c r="M626" i="6"/>
  <c r="N626" i="6"/>
  <c r="L627" i="6"/>
  <c r="M627" i="6"/>
  <c r="N627" i="6"/>
  <c r="L628" i="6"/>
  <c r="M628" i="6"/>
  <c r="N628" i="6"/>
  <c r="L629" i="6"/>
  <c r="M629" i="6"/>
  <c r="N629" i="6"/>
  <c r="L630" i="6"/>
  <c r="M630" i="6"/>
  <c r="N630" i="6"/>
  <c r="L631" i="6"/>
  <c r="M631" i="6"/>
  <c r="N631" i="6"/>
  <c r="L632" i="6"/>
  <c r="M632" i="6"/>
  <c r="N632" i="6"/>
  <c r="L633" i="6"/>
  <c r="M633" i="6"/>
  <c r="N633" i="6"/>
  <c r="L634" i="6"/>
  <c r="M634" i="6"/>
  <c r="N634" i="6"/>
  <c r="L635" i="6"/>
  <c r="M635" i="6"/>
  <c r="N635" i="6"/>
  <c r="L636" i="6"/>
  <c r="M636" i="6"/>
  <c r="N636" i="6"/>
  <c r="L637" i="6"/>
  <c r="M637" i="6"/>
  <c r="N637" i="6"/>
  <c r="L638" i="6"/>
  <c r="M638" i="6"/>
  <c r="N638" i="6"/>
  <c r="L639" i="6"/>
  <c r="M639" i="6"/>
  <c r="N639" i="6"/>
  <c r="L640" i="6"/>
  <c r="M640" i="6"/>
  <c r="N640" i="6"/>
  <c r="L641" i="6"/>
  <c r="M641" i="6"/>
  <c r="N641" i="6"/>
  <c r="L642" i="6"/>
  <c r="M642" i="6"/>
  <c r="N642" i="6"/>
  <c r="L643" i="6"/>
  <c r="M643" i="6"/>
  <c r="N643" i="6"/>
  <c r="L644" i="6"/>
  <c r="M644" i="6"/>
  <c r="N644" i="6"/>
  <c r="L645" i="6"/>
  <c r="M645" i="6"/>
  <c r="N645" i="6"/>
  <c r="L646" i="6"/>
  <c r="M646" i="6"/>
  <c r="N646" i="6"/>
  <c r="L647" i="6"/>
  <c r="M647" i="6"/>
  <c r="N647" i="6"/>
  <c r="L648" i="6"/>
  <c r="M648" i="6"/>
  <c r="N648" i="6"/>
  <c r="L649" i="6"/>
  <c r="M649" i="6"/>
  <c r="N649" i="6"/>
  <c r="L650" i="6"/>
  <c r="M650" i="6"/>
  <c r="N650" i="6"/>
  <c r="L651" i="6"/>
  <c r="M651" i="6"/>
  <c r="N651" i="6"/>
  <c r="L652" i="6"/>
  <c r="M652" i="6"/>
  <c r="N652" i="6"/>
  <c r="L653" i="6"/>
  <c r="M653" i="6"/>
  <c r="N653" i="6"/>
  <c r="L654" i="6"/>
  <c r="M654" i="6"/>
  <c r="N654" i="6"/>
  <c r="L655" i="6"/>
  <c r="M655" i="6"/>
  <c r="N655" i="6"/>
  <c r="L656" i="6"/>
  <c r="M656" i="6"/>
  <c r="N656" i="6"/>
  <c r="L657" i="6"/>
  <c r="M657" i="6"/>
  <c r="N657" i="6"/>
  <c r="L658" i="6"/>
  <c r="M658" i="6"/>
  <c r="N658" i="6"/>
  <c r="L659" i="6"/>
  <c r="M659" i="6"/>
  <c r="N659" i="6"/>
  <c r="L660" i="6"/>
  <c r="M660" i="6"/>
  <c r="N660" i="6"/>
  <c r="L661" i="6"/>
  <c r="M661" i="6"/>
  <c r="N661" i="6"/>
  <c r="L662" i="6"/>
  <c r="M662" i="6"/>
  <c r="N662" i="6"/>
  <c r="L663" i="6"/>
  <c r="M663" i="6"/>
  <c r="N663" i="6"/>
  <c r="L664" i="6"/>
  <c r="M664" i="6"/>
  <c r="N664" i="6"/>
  <c r="L665" i="6"/>
  <c r="M665" i="6"/>
  <c r="N665" i="6"/>
  <c r="L666" i="6"/>
  <c r="M666" i="6"/>
  <c r="N666" i="6"/>
  <c r="L667" i="6"/>
  <c r="M667" i="6"/>
  <c r="N667" i="6"/>
  <c r="L668" i="6"/>
  <c r="M668" i="6"/>
  <c r="N668" i="6"/>
  <c r="L669" i="6"/>
  <c r="M669" i="6"/>
  <c r="N669" i="6"/>
  <c r="L670" i="6"/>
  <c r="M670" i="6"/>
  <c r="N670" i="6"/>
  <c r="L671" i="6"/>
  <c r="M671" i="6"/>
  <c r="N671" i="6"/>
  <c r="L672" i="6"/>
  <c r="M672" i="6"/>
  <c r="N672" i="6"/>
  <c r="L673" i="6"/>
  <c r="M673" i="6"/>
  <c r="N673" i="6"/>
  <c r="L674" i="6"/>
  <c r="M674" i="6"/>
  <c r="N674" i="6"/>
  <c r="L675" i="6"/>
  <c r="M675" i="6"/>
  <c r="N675" i="6"/>
  <c r="L676" i="6"/>
  <c r="M676" i="6"/>
  <c r="N676" i="6"/>
  <c r="L677" i="6"/>
  <c r="M677" i="6"/>
  <c r="N677" i="6"/>
  <c r="L678" i="6"/>
  <c r="M678" i="6"/>
  <c r="N678" i="6"/>
  <c r="L679" i="6"/>
  <c r="M679" i="6"/>
  <c r="N679" i="6"/>
  <c r="L680" i="6"/>
  <c r="M680" i="6"/>
  <c r="N680" i="6"/>
  <c r="L681" i="6"/>
  <c r="M681" i="6"/>
  <c r="N681" i="6"/>
  <c r="L682" i="6"/>
  <c r="M682" i="6"/>
  <c r="N682" i="6"/>
  <c r="L683" i="6"/>
  <c r="M683" i="6"/>
  <c r="N683" i="6"/>
  <c r="L684" i="6"/>
  <c r="M684" i="6"/>
  <c r="N684" i="6"/>
  <c r="L685" i="6"/>
  <c r="M685" i="6"/>
  <c r="N685" i="6"/>
  <c r="L686" i="6"/>
  <c r="M686" i="6"/>
  <c r="N686" i="6"/>
  <c r="L687" i="6"/>
  <c r="M687" i="6"/>
  <c r="N687" i="6"/>
  <c r="L688" i="6"/>
  <c r="M688" i="6"/>
  <c r="N688" i="6"/>
  <c r="L689" i="6"/>
  <c r="M689" i="6"/>
  <c r="N689" i="6"/>
  <c r="L690" i="6"/>
  <c r="M690" i="6"/>
  <c r="N690" i="6"/>
  <c r="L691" i="6"/>
  <c r="M691" i="6"/>
  <c r="N691" i="6"/>
  <c r="L692" i="6"/>
  <c r="M692" i="6"/>
  <c r="N692" i="6"/>
  <c r="L693" i="6"/>
  <c r="M693" i="6"/>
  <c r="N693" i="6"/>
  <c r="L694" i="6"/>
  <c r="M694" i="6"/>
  <c r="N694" i="6"/>
  <c r="L695" i="6"/>
  <c r="M695" i="6"/>
  <c r="N695" i="6"/>
  <c r="L696" i="6"/>
  <c r="M696" i="6"/>
  <c r="N696" i="6"/>
  <c r="L697" i="6"/>
  <c r="M697" i="6"/>
  <c r="N697" i="6"/>
  <c r="L698" i="6"/>
  <c r="M698" i="6"/>
  <c r="N698" i="6"/>
  <c r="L699" i="6"/>
  <c r="M699" i="6"/>
  <c r="N699" i="6"/>
  <c r="L700" i="6"/>
  <c r="M700" i="6"/>
  <c r="N700" i="6"/>
  <c r="L701" i="6"/>
  <c r="M701" i="6"/>
  <c r="N701" i="6"/>
  <c r="L702" i="6"/>
  <c r="M702" i="6"/>
  <c r="N702" i="6"/>
  <c r="L703" i="6"/>
  <c r="M703" i="6"/>
  <c r="N703" i="6"/>
  <c r="L704" i="6"/>
  <c r="M704" i="6"/>
  <c r="N704" i="6"/>
  <c r="L705" i="6"/>
  <c r="M705" i="6"/>
  <c r="N705" i="6"/>
  <c r="L706" i="6"/>
  <c r="M706" i="6"/>
  <c r="N706" i="6"/>
  <c r="L707" i="6"/>
  <c r="M707" i="6"/>
  <c r="N707" i="6"/>
  <c r="L708" i="6"/>
  <c r="M708" i="6"/>
  <c r="N708" i="6"/>
  <c r="L709" i="6"/>
  <c r="M709" i="6"/>
  <c r="N709" i="6"/>
  <c r="L710" i="6"/>
  <c r="M710" i="6"/>
  <c r="N710" i="6"/>
  <c r="L711" i="6"/>
  <c r="M711" i="6"/>
  <c r="N711" i="6"/>
  <c r="L712" i="6"/>
  <c r="M712" i="6"/>
  <c r="N712" i="6"/>
  <c r="L713" i="6"/>
  <c r="M713" i="6"/>
  <c r="N713" i="6"/>
  <c r="L714" i="6"/>
  <c r="M714" i="6"/>
  <c r="N714" i="6"/>
  <c r="L715" i="6"/>
  <c r="M715" i="6"/>
  <c r="N715" i="6"/>
  <c r="L716" i="6"/>
  <c r="M716" i="6"/>
  <c r="N716" i="6"/>
  <c r="L717" i="6"/>
  <c r="M717" i="6"/>
  <c r="N717" i="6"/>
  <c r="L718" i="6"/>
  <c r="M718" i="6"/>
  <c r="N718" i="6"/>
  <c r="L719" i="6"/>
  <c r="M719" i="6"/>
  <c r="N719" i="6"/>
  <c r="L720" i="6"/>
  <c r="M720" i="6"/>
  <c r="N720" i="6"/>
  <c r="L721" i="6"/>
  <c r="M721" i="6"/>
  <c r="N721" i="6"/>
  <c r="L722" i="6"/>
  <c r="M722" i="6"/>
  <c r="N722" i="6"/>
  <c r="L723" i="6"/>
  <c r="M723" i="6"/>
  <c r="N723" i="6"/>
  <c r="L724" i="6"/>
  <c r="M724" i="6"/>
  <c r="N724" i="6"/>
  <c r="L725" i="6"/>
  <c r="M725" i="6"/>
  <c r="N725" i="6"/>
  <c r="L726" i="6"/>
  <c r="M726" i="6"/>
  <c r="N726" i="6"/>
  <c r="L727" i="6"/>
  <c r="M727" i="6"/>
  <c r="N727" i="6"/>
  <c r="L728" i="6"/>
  <c r="M728" i="6"/>
  <c r="N728" i="6"/>
  <c r="L729" i="6"/>
  <c r="M729" i="6"/>
  <c r="N729" i="6"/>
  <c r="L730" i="6"/>
  <c r="M730" i="6"/>
  <c r="N730" i="6"/>
  <c r="L731" i="6"/>
  <c r="M731" i="6"/>
  <c r="N731" i="6"/>
  <c r="L732" i="6"/>
  <c r="M732" i="6"/>
  <c r="N732" i="6"/>
  <c r="L733" i="6"/>
  <c r="M733" i="6"/>
  <c r="N733" i="6"/>
  <c r="L734" i="6"/>
  <c r="M734" i="6"/>
  <c r="N734" i="6"/>
  <c r="L735" i="6"/>
  <c r="M735" i="6"/>
  <c r="N735" i="6"/>
  <c r="L736" i="6"/>
  <c r="M736" i="6"/>
  <c r="N736" i="6"/>
  <c r="L737" i="6"/>
  <c r="M737" i="6"/>
  <c r="N737" i="6"/>
  <c r="L738" i="6"/>
  <c r="M738" i="6"/>
  <c r="N738" i="6"/>
  <c r="L739" i="6"/>
  <c r="M739" i="6"/>
  <c r="N739" i="6"/>
  <c r="L740" i="6"/>
  <c r="M740" i="6"/>
  <c r="N740" i="6"/>
  <c r="L741" i="6"/>
  <c r="M741" i="6"/>
  <c r="N741" i="6"/>
  <c r="L742" i="6"/>
  <c r="M742" i="6"/>
  <c r="N742" i="6"/>
  <c r="L743" i="6"/>
  <c r="M743" i="6"/>
  <c r="N743" i="6"/>
  <c r="L744" i="6"/>
  <c r="M744" i="6"/>
  <c r="N744" i="6"/>
  <c r="L745" i="6"/>
  <c r="M745" i="6"/>
  <c r="N745" i="6"/>
  <c r="L746" i="6"/>
  <c r="M746" i="6"/>
  <c r="N746" i="6"/>
  <c r="L747" i="6"/>
  <c r="M747" i="6"/>
  <c r="N747" i="6"/>
  <c r="L748" i="6"/>
  <c r="M748" i="6"/>
  <c r="N748" i="6"/>
  <c r="L749" i="6"/>
  <c r="M749" i="6"/>
  <c r="N749" i="6"/>
  <c r="L750" i="6"/>
  <c r="M750" i="6"/>
  <c r="N750" i="6"/>
  <c r="L751" i="6"/>
  <c r="M751" i="6"/>
  <c r="N751" i="6"/>
  <c r="L752" i="6"/>
  <c r="M752" i="6"/>
  <c r="N752" i="6"/>
  <c r="L753" i="6"/>
  <c r="M753" i="6"/>
  <c r="N753" i="6"/>
  <c r="L754" i="6"/>
  <c r="M754" i="6"/>
  <c r="N754" i="6"/>
  <c r="L755" i="6"/>
  <c r="M755" i="6"/>
  <c r="N755" i="6"/>
  <c r="L756" i="6"/>
  <c r="M756" i="6"/>
  <c r="N756" i="6"/>
  <c r="L757" i="6"/>
  <c r="M757" i="6"/>
  <c r="N757" i="6"/>
  <c r="L758" i="6"/>
  <c r="M758" i="6"/>
  <c r="N758" i="6"/>
  <c r="L759" i="6"/>
  <c r="M759" i="6"/>
  <c r="N759" i="6"/>
  <c r="L760" i="6"/>
  <c r="M760" i="6"/>
  <c r="N760" i="6"/>
  <c r="L761" i="6"/>
  <c r="M761" i="6"/>
  <c r="N761" i="6"/>
  <c r="L762" i="6"/>
  <c r="M762" i="6"/>
  <c r="N762" i="6"/>
  <c r="L763" i="6"/>
  <c r="M763" i="6"/>
  <c r="N763" i="6"/>
  <c r="L764" i="6"/>
  <c r="M764" i="6"/>
  <c r="N764" i="6"/>
  <c r="L765" i="6"/>
  <c r="M765" i="6"/>
  <c r="N765" i="6"/>
  <c r="L766" i="6"/>
  <c r="M766" i="6"/>
  <c r="N766" i="6"/>
  <c r="L767" i="6"/>
  <c r="M767" i="6"/>
  <c r="N767" i="6"/>
  <c r="L768" i="6"/>
  <c r="M768" i="6"/>
  <c r="N768" i="6"/>
  <c r="L769" i="6"/>
  <c r="M769" i="6"/>
  <c r="N769" i="6"/>
  <c r="L770" i="6"/>
  <c r="M770" i="6"/>
  <c r="N770" i="6"/>
  <c r="L771" i="6"/>
  <c r="M771" i="6"/>
  <c r="N771" i="6"/>
  <c r="L772" i="6"/>
  <c r="M772" i="6"/>
  <c r="N772" i="6"/>
  <c r="L773" i="6"/>
  <c r="M773" i="6"/>
  <c r="N773" i="6"/>
  <c r="L774" i="6"/>
  <c r="M774" i="6"/>
  <c r="N774" i="6"/>
  <c r="L775" i="6"/>
  <c r="M775" i="6"/>
  <c r="N775" i="6"/>
  <c r="L776" i="6"/>
  <c r="M776" i="6"/>
  <c r="N776" i="6"/>
  <c r="L777" i="6"/>
  <c r="M777" i="6"/>
  <c r="N777" i="6"/>
  <c r="L778" i="6"/>
  <c r="M778" i="6"/>
  <c r="N778" i="6"/>
  <c r="L779" i="6"/>
  <c r="M779" i="6"/>
  <c r="N779" i="6"/>
  <c r="L780" i="6"/>
  <c r="M780" i="6"/>
  <c r="N780" i="6"/>
  <c r="L781" i="6"/>
  <c r="M781" i="6"/>
  <c r="N781" i="6"/>
  <c r="L782" i="6"/>
  <c r="M782" i="6"/>
  <c r="N782" i="6"/>
  <c r="L783" i="6"/>
  <c r="M783" i="6"/>
  <c r="N783" i="6"/>
  <c r="L784" i="6"/>
  <c r="M784" i="6"/>
  <c r="N784" i="6"/>
  <c r="L785" i="6"/>
  <c r="M785" i="6"/>
  <c r="N785" i="6"/>
  <c r="L786" i="6"/>
  <c r="M786" i="6"/>
  <c r="N786" i="6"/>
  <c r="L787" i="6"/>
  <c r="M787" i="6"/>
  <c r="N787" i="6"/>
  <c r="L788" i="6"/>
  <c r="M788" i="6"/>
  <c r="N788" i="6"/>
  <c r="L789" i="6"/>
  <c r="M789" i="6"/>
  <c r="N789" i="6"/>
  <c r="L790" i="6"/>
  <c r="M790" i="6"/>
  <c r="N790" i="6"/>
  <c r="L791" i="6"/>
  <c r="M791" i="6"/>
  <c r="N791" i="6"/>
  <c r="L792" i="6"/>
  <c r="M792" i="6"/>
  <c r="N792" i="6"/>
  <c r="L793" i="6"/>
  <c r="M793" i="6"/>
  <c r="N793" i="6"/>
  <c r="L794" i="6"/>
  <c r="M794" i="6"/>
  <c r="N794" i="6"/>
  <c r="L795" i="6"/>
  <c r="M795" i="6"/>
  <c r="N795" i="6"/>
  <c r="L796" i="6"/>
  <c r="M796" i="6"/>
  <c r="N796" i="6"/>
  <c r="L797" i="6"/>
  <c r="M797" i="6"/>
  <c r="N797" i="6"/>
  <c r="L798" i="6"/>
  <c r="M798" i="6"/>
  <c r="N798" i="6"/>
  <c r="L799" i="6"/>
  <c r="M799" i="6"/>
  <c r="N799" i="6"/>
  <c r="L800" i="6"/>
  <c r="M800" i="6"/>
  <c r="N800" i="6"/>
  <c r="L801" i="6"/>
  <c r="M801" i="6"/>
  <c r="N801" i="6"/>
  <c r="L802" i="6"/>
  <c r="M802" i="6"/>
  <c r="N802" i="6"/>
  <c r="L803" i="6"/>
  <c r="M803" i="6"/>
  <c r="N803" i="6"/>
  <c r="L804" i="6"/>
  <c r="M804" i="6"/>
  <c r="N804" i="6"/>
  <c r="L805" i="6"/>
  <c r="M805" i="6"/>
  <c r="N805" i="6"/>
  <c r="L806" i="6"/>
  <c r="M806" i="6"/>
  <c r="N806" i="6"/>
  <c r="L807" i="6"/>
  <c r="M807" i="6"/>
  <c r="N807" i="6"/>
  <c r="L808" i="6"/>
  <c r="M808" i="6"/>
  <c r="N808" i="6"/>
  <c r="L809" i="6"/>
  <c r="M809" i="6"/>
  <c r="N809" i="6"/>
  <c r="L810" i="6"/>
  <c r="M810" i="6"/>
  <c r="N810" i="6"/>
  <c r="L811" i="6"/>
  <c r="M811" i="6"/>
  <c r="N811" i="6"/>
  <c r="L812" i="6"/>
  <c r="M812" i="6"/>
  <c r="N812" i="6"/>
  <c r="L813" i="6"/>
  <c r="M813" i="6"/>
  <c r="N813" i="6"/>
  <c r="L814" i="6"/>
  <c r="M814" i="6"/>
  <c r="N814" i="6"/>
  <c r="L815" i="6"/>
  <c r="M815" i="6"/>
  <c r="N815" i="6"/>
  <c r="L816" i="6"/>
  <c r="M816" i="6"/>
  <c r="N816" i="6"/>
  <c r="L817" i="6"/>
  <c r="M817" i="6"/>
  <c r="N817" i="6"/>
  <c r="L818" i="6"/>
  <c r="M818" i="6"/>
  <c r="N818" i="6"/>
  <c r="L819" i="6"/>
  <c r="M819" i="6"/>
  <c r="N819" i="6"/>
  <c r="L820" i="6"/>
  <c r="M820" i="6"/>
  <c r="N820" i="6"/>
  <c r="L821" i="6"/>
  <c r="M821" i="6"/>
  <c r="N821" i="6"/>
  <c r="L822" i="6"/>
  <c r="M822" i="6"/>
  <c r="N822" i="6"/>
  <c r="L823" i="6"/>
  <c r="M823" i="6"/>
  <c r="N823" i="6"/>
  <c r="L824" i="6"/>
  <c r="M824" i="6"/>
  <c r="N824" i="6"/>
  <c r="L825" i="6"/>
  <c r="M825" i="6"/>
  <c r="N825" i="6"/>
  <c r="L826" i="6"/>
  <c r="M826" i="6"/>
  <c r="N826" i="6"/>
  <c r="L827" i="6"/>
  <c r="M827" i="6"/>
  <c r="N827" i="6"/>
  <c r="L828" i="6"/>
  <c r="M828" i="6"/>
  <c r="N828" i="6"/>
  <c r="L829" i="6"/>
  <c r="M829" i="6"/>
  <c r="N829" i="6"/>
  <c r="L830" i="6"/>
  <c r="M830" i="6"/>
  <c r="N830" i="6"/>
  <c r="L831" i="6"/>
  <c r="M831" i="6"/>
  <c r="N831" i="6"/>
  <c r="L832" i="6"/>
  <c r="M832" i="6"/>
  <c r="N832" i="6"/>
  <c r="L833" i="6"/>
  <c r="M833" i="6"/>
  <c r="N833" i="6"/>
  <c r="L834" i="6"/>
  <c r="M834" i="6"/>
  <c r="N834" i="6"/>
  <c r="L835" i="6"/>
  <c r="M835" i="6"/>
  <c r="N835" i="6"/>
  <c r="L836" i="6"/>
  <c r="M836" i="6"/>
  <c r="N836" i="6"/>
  <c r="L837" i="6"/>
  <c r="M837" i="6"/>
  <c r="N837" i="6"/>
  <c r="L838" i="6"/>
  <c r="M838" i="6"/>
  <c r="N838" i="6"/>
  <c r="L839" i="6"/>
  <c r="M839" i="6"/>
  <c r="N839" i="6"/>
  <c r="L840" i="6"/>
  <c r="M840" i="6"/>
  <c r="N840" i="6"/>
  <c r="L841" i="6"/>
  <c r="M841" i="6"/>
  <c r="N841" i="6"/>
  <c r="L842" i="6"/>
  <c r="M842" i="6"/>
  <c r="N842" i="6"/>
  <c r="L843" i="6"/>
  <c r="M843" i="6"/>
  <c r="N843" i="6"/>
  <c r="L844" i="6"/>
  <c r="M844" i="6"/>
  <c r="N844" i="6"/>
  <c r="L845" i="6"/>
  <c r="M845" i="6"/>
  <c r="N845" i="6"/>
  <c r="L846" i="6"/>
  <c r="M846" i="6"/>
  <c r="N846" i="6"/>
  <c r="L847" i="6"/>
  <c r="M847" i="6"/>
  <c r="N847" i="6"/>
  <c r="L848" i="6"/>
  <c r="M848" i="6"/>
  <c r="N848" i="6"/>
  <c r="L849" i="6"/>
  <c r="M849" i="6"/>
  <c r="N849" i="6"/>
  <c r="L850" i="6"/>
  <c r="M850" i="6"/>
  <c r="N850" i="6"/>
  <c r="L851" i="6"/>
  <c r="M851" i="6"/>
  <c r="N851" i="6"/>
  <c r="L852" i="6"/>
  <c r="M852" i="6"/>
  <c r="N852" i="6"/>
  <c r="L853" i="6"/>
  <c r="M853" i="6"/>
  <c r="N853" i="6"/>
  <c r="L854" i="6"/>
  <c r="M854" i="6"/>
  <c r="N854" i="6"/>
  <c r="L855" i="6"/>
  <c r="M855" i="6"/>
  <c r="N855" i="6"/>
  <c r="L856" i="6"/>
  <c r="M856" i="6"/>
  <c r="N856" i="6"/>
  <c r="L857" i="6"/>
  <c r="M857" i="6"/>
  <c r="N857" i="6"/>
  <c r="L858" i="6"/>
  <c r="M858" i="6"/>
  <c r="N858" i="6"/>
  <c r="L859" i="6"/>
  <c r="M859" i="6"/>
  <c r="N859" i="6"/>
  <c r="L860" i="6"/>
  <c r="M860" i="6"/>
  <c r="N860" i="6"/>
  <c r="L861" i="6"/>
  <c r="M861" i="6"/>
  <c r="N861" i="6"/>
  <c r="L862" i="6"/>
  <c r="M862" i="6"/>
  <c r="N862" i="6"/>
  <c r="L863" i="6"/>
  <c r="M863" i="6"/>
  <c r="N863" i="6"/>
  <c r="L864" i="6"/>
  <c r="M864" i="6"/>
  <c r="N864" i="6"/>
  <c r="L865" i="6"/>
  <c r="M865" i="6"/>
  <c r="N865" i="6"/>
  <c r="L866" i="6"/>
  <c r="M866" i="6"/>
  <c r="N866" i="6"/>
  <c r="L867" i="6"/>
  <c r="M867" i="6"/>
  <c r="N867" i="6"/>
  <c r="L868" i="6"/>
  <c r="M868" i="6"/>
  <c r="N868" i="6"/>
  <c r="L869" i="6"/>
  <c r="M869" i="6"/>
  <c r="N869" i="6"/>
  <c r="L870" i="6"/>
  <c r="M870" i="6"/>
  <c r="N870" i="6"/>
  <c r="L871" i="6"/>
  <c r="M871" i="6"/>
  <c r="N871" i="6"/>
  <c r="L872" i="6"/>
  <c r="M872" i="6"/>
  <c r="N872" i="6"/>
  <c r="L873" i="6"/>
  <c r="M873" i="6"/>
  <c r="N873" i="6"/>
  <c r="L874" i="6"/>
  <c r="M874" i="6"/>
  <c r="N874" i="6"/>
  <c r="L875" i="6"/>
  <c r="M875" i="6"/>
  <c r="N875" i="6"/>
  <c r="L876" i="6"/>
  <c r="M876" i="6"/>
  <c r="N876" i="6"/>
  <c r="L877" i="6"/>
  <c r="M877" i="6"/>
  <c r="N877" i="6"/>
  <c r="L878" i="6"/>
  <c r="M878" i="6"/>
  <c r="N878" i="6"/>
  <c r="L879" i="6"/>
  <c r="M879" i="6"/>
  <c r="N879" i="6"/>
  <c r="L880" i="6"/>
  <c r="M880" i="6"/>
  <c r="N880" i="6"/>
  <c r="L881" i="6"/>
  <c r="M881" i="6"/>
  <c r="N881" i="6"/>
  <c r="L882" i="6"/>
  <c r="M882" i="6"/>
  <c r="N882" i="6"/>
  <c r="L883" i="6"/>
  <c r="M883" i="6"/>
  <c r="N883" i="6"/>
  <c r="L884" i="6"/>
  <c r="M884" i="6"/>
  <c r="N884" i="6"/>
  <c r="L885" i="6"/>
  <c r="M885" i="6"/>
  <c r="N885" i="6"/>
  <c r="L886" i="6"/>
  <c r="M886" i="6"/>
  <c r="N886" i="6"/>
  <c r="L887" i="6"/>
  <c r="M887" i="6"/>
  <c r="N887" i="6"/>
  <c r="L888" i="6"/>
  <c r="M888" i="6"/>
  <c r="N888" i="6"/>
  <c r="L889" i="6"/>
  <c r="M889" i="6"/>
  <c r="N889" i="6"/>
  <c r="L890" i="6"/>
  <c r="M890" i="6"/>
  <c r="N890" i="6"/>
  <c r="L891" i="6"/>
  <c r="M891" i="6"/>
  <c r="N891" i="6"/>
  <c r="L892" i="6"/>
  <c r="M892" i="6"/>
  <c r="N892" i="6"/>
  <c r="L893" i="6"/>
  <c r="M893" i="6"/>
  <c r="N893" i="6"/>
  <c r="L894" i="6"/>
  <c r="M894" i="6"/>
  <c r="N894" i="6"/>
  <c r="L895" i="6"/>
  <c r="M895" i="6"/>
  <c r="N895" i="6"/>
  <c r="L896" i="6"/>
  <c r="M896" i="6"/>
  <c r="N896" i="6"/>
  <c r="L897" i="6"/>
  <c r="M897" i="6"/>
  <c r="N897" i="6"/>
  <c r="L898" i="6"/>
  <c r="M898" i="6"/>
  <c r="N898" i="6"/>
  <c r="L899" i="6"/>
  <c r="M899" i="6"/>
  <c r="N899" i="6"/>
  <c r="L900" i="6"/>
  <c r="M900" i="6"/>
  <c r="N900" i="6"/>
  <c r="L901" i="6"/>
  <c r="M901" i="6"/>
  <c r="N901" i="6"/>
  <c r="L902" i="6"/>
  <c r="M902" i="6"/>
  <c r="N902" i="6"/>
  <c r="L903" i="6"/>
  <c r="M903" i="6"/>
  <c r="N903" i="6"/>
  <c r="L904" i="6"/>
  <c r="M904" i="6"/>
  <c r="N904" i="6"/>
  <c r="L905" i="6"/>
  <c r="M905" i="6"/>
  <c r="N905" i="6"/>
  <c r="L906" i="6"/>
  <c r="M906" i="6"/>
  <c r="N906" i="6"/>
  <c r="L907" i="6"/>
  <c r="M907" i="6"/>
  <c r="N907" i="6"/>
  <c r="L908" i="6"/>
  <c r="M908" i="6"/>
  <c r="N908" i="6"/>
  <c r="L909" i="6"/>
  <c r="M909" i="6"/>
  <c r="N909" i="6"/>
  <c r="L910" i="6"/>
  <c r="M910" i="6"/>
  <c r="N910" i="6"/>
  <c r="L911" i="6"/>
  <c r="M911" i="6"/>
  <c r="N911" i="6"/>
  <c r="L912" i="6"/>
  <c r="M912" i="6"/>
  <c r="N912" i="6"/>
  <c r="L913" i="6"/>
  <c r="M913" i="6"/>
  <c r="N913" i="6"/>
  <c r="L914" i="6"/>
  <c r="M914" i="6"/>
  <c r="N914" i="6"/>
  <c r="L915" i="6"/>
  <c r="M915" i="6"/>
  <c r="N915" i="6"/>
  <c r="L916" i="6"/>
  <c r="M916" i="6"/>
  <c r="N916" i="6"/>
  <c r="L917" i="6"/>
  <c r="M917" i="6"/>
  <c r="N917" i="6"/>
  <c r="L918" i="6"/>
  <c r="M918" i="6"/>
  <c r="N918" i="6"/>
  <c r="L919" i="6"/>
  <c r="M919" i="6"/>
  <c r="N919" i="6"/>
  <c r="L920" i="6"/>
  <c r="M920" i="6"/>
  <c r="N920" i="6"/>
  <c r="L921" i="6"/>
  <c r="M921" i="6"/>
  <c r="N921" i="6"/>
  <c r="L922" i="6"/>
  <c r="M922" i="6"/>
  <c r="N922" i="6"/>
  <c r="L923" i="6"/>
  <c r="M923" i="6"/>
  <c r="N923" i="6"/>
  <c r="L924" i="6"/>
  <c r="M924" i="6"/>
  <c r="N924" i="6"/>
  <c r="L925" i="6"/>
  <c r="M925" i="6"/>
  <c r="N925" i="6"/>
  <c r="L926" i="6"/>
  <c r="M926" i="6"/>
  <c r="N926" i="6"/>
  <c r="L927" i="6"/>
  <c r="M927" i="6"/>
  <c r="N927" i="6"/>
  <c r="L928" i="6"/>
  <c r="M928" i="6"/>
  <c r="N928" i="6"/>
  <c r="L929" i="6"/>
  <c r="M929" i="6"/>
  <c r="N929" i="6"/>
  <c r="L930" i="6"/>
  <c r="M930" i="6"/>
  <c r="N930" i="6"/>
  <c r="L931" i="6"/>
  <c r="M931" i="6"/>
  <c r="N931" i="6"/>
  <c r="L932" i="6"/>
  <c r="M932" i="6"/>
  <c r="N932" i="6"/>
  <c r="L933" i="6"/>
  <c r="M933" i="6"/>
  <c r="N933" i="6"/>
  <c r="L934" i="6"/>
  <c r="M934" i="6"/>
  <c r="N934" i="6"/>
  <c r="L935" i="6"/>
  <c r="M935" i="6"/>
  <c r="N935" i="6"/>
  <c r="L936" i="6"/>
  <c r="M936" i="6"/>
  <c r="N936" i="6"/>
  <c r="L937" i="6"/>
  <c r="M937" i="6"/>
  <c r="N937" i="6"/>
  <c r="L938" i="6"/>
  <c r="M938" i="6"/>
  <c r="N938" i="6"/>
  <c r="L939" i="6"/>
  <c r="M939" i="6"/>
  <c r="N939" i="6"/>
  <c r="L940" i="6"/>
  <c r="M940" i="6"/>
  <c r="N940" i="6"/>
  <c r="L941" i="6"/>
  <c r="M941" i="6"/>
  <c r="N941" i="6"/>
  <c r="L942" i="6"/>
  <c r="M942" i="6"/>
  <c r="N942" i="6"/>
  <c r="L943" i="6"/>
  <c r="M943" i="6"/>
  <c r="N943" i="6"/>
  <c r="L944" i="6"/>
  <c r="M944" i="6"/>
  <c r="N944" i="6"/>
  <c r="L945" i="6"/>
  <c r="M945" i="6"/>
  <c r="N945" i="6"/>
  <c r="L946" i="6"/>
  <c r="M946" i="6"/>
  <c r="N946" i="6"/>
  <c r="L947" i="6"/>
  <c r="M947" i="6"/>
  <c r="N947" i="6"/>
  <c r="L948" i="6"/>
  <c r="M948" i="6"/>
  <c r="N948" i="6"/>
  <c r="L949" i="6"/>
  <c r="M949" i="6"/>
  <c r="N949" i="6"/>
  <c r="L950" i="6"/>
  <c r="M950" i="6"/>
  <c r="N950" i="6"/>
  <c r="L951" i="6"/>
  <c r="M951" i="6"/>
  <c r="N951" i="6"/>
  <c r="L952" i="6"/>
  <c r="M952" i="6"/>
  <c r="N952" i="6"/>
  <c r="L953" i="6"/>
  <c r="M953" i="6"/>
  <c r="N953" i="6"/>
  <c r="L954" i="6"/>
  <c r="M954" i="6"/>
  <c r="N954" i="6"/>
  <c r="L955" i="6"/>
  <c r="M955" i="6"/>
  <c r="N955" i="6"/>
  <c r="L956" i="6"/>
  <c r="M956" i="6"/>
  <c r="N956" i="6"/>
  <c r="L957" i="6"/>
  <c r="M957" i="6"/>
  <c r="N957" i="6"/>
  <c r="L958" i="6"/>
  <c r="M958" i="6"/>
  <c r="N958" i="6"/>
  <c r="L959" i="6"/>
  <c r="M959" i="6"/>
  <c r="N959" i="6"/>
  <c r="L960" i="6"/>
  <c r="M960" i="6"/>
  <c r="N960" i="6"/>
  <c r="L961" i="6"/>
  <c r="M961" i="6"/>
  <c r="N961" i="6"/>
  <c r="L962" i="6"/>
  <c r="M962" i="6"/>
  <c r="N962" i="6"/>
  <c r="L963" i="6"/>
  <c r="M963" i="6"/>
  <c r="N963" i="6"/>
  <c r="L964" i="6"/>
  <c r="M964" i="6"/>
  <c r="N964" i="6"/>
  <c r="L965" i="6"/>
  <c r="M965" i="6"/>
  <c r="N965" i="6"/>
  <c r="L966" i="6"/>
  <c r="M966" i="6"/>
  <c r="N966" i="6"/>
  <c r="L967" i="6"/>
  <c r="M967" i="6"/>
  <c r="N967" i="6"/>
  <c r="L968" i="6"/>
  <c r="M968" i="6"/>
  <c r="N968" i="6"/>
  <c r="L969" i="6"/>
  <c r="M969" i="6"/>
  <c r="N969" i="6"/>
  <c r="L970" i="6"/>
  <c r="M970" i="6"/>
  <c r="N970" i="6"/>
  <c r="L971" i="6"/>
  <c r="M971" i="6"/>
  <c r="N971" i="6"/>
  <c r="L972" i="6"/>
  <c r="M972" i="6"/>
  <c r="N972" i="6"/>
  <c r="L973" i="6"/>
  <c r="M973" i="6"/>
  <c r="N973" i="6"/>
  <c r="L974" i="6"/>
  <c r="M974" i="6"/>
  <c r="N974" i="6"/>
  <c r="L975" i="6"/>
  <c r="M975" i="6"/>
  <c r="N975" i="6"/>
  <c r="L976" i="6"/>
  <c r="M976" i="6"/>
  <c r="N976" i="6"/>
  <c r="L977" i="6"/>
  <c r="M977" i="6"/>
  <c r="N977" i="6"/>
  <c r="L978" i="6"/>
  <c r="M978" i="6"/>
  <c r="N978" i="6"/>
  <c r="L979" i="6"/>
  <c r="M979" i="6"/>
  <c r="N979" i="6"/>
  <c r="L980" i="6"/>
  <c r="M980" i="6"/>
  <c r="N980" i="6"/>
  <c r="L981" i="6"/>
  <c r="M981" i="6"/>
  <c r="N981" i="6"/>
  <c r="L982" i="6"/>
  <c r="M982" i="6"/>
  <c r="N982" i="6"/>
  <c r="L983" i="6"/>
  <c r="M983" i="6"/>
  <c r="N983" i="6"/>
  <c r="L984" i="6"/>
  <c r="M984" i="6"/>
  <c r="N984" i="6"/>
  <c r="L985" i="6"/>
  <c r="M985" i="6"/>
  <c r="N985" i="6"/>
  <c r="L986" i="6"/>
  <c r="M986" i="6"/>
  <c r="N986" i="6"/>
  <c r="L987" i="6"/>
  <c r="M987" i="6"/>
  <c r="N987" i="6"/>
  <c r="L988" i="6"/>
  <c r="M988" i="6"/>
  <c r="N988" i="6"/>
  <c r="L989" i="6"/>
  <c r="M989" i="6"/>
  <c r="N989" i="6"/>
  <c r="L990" i="6"/>
  <c r="M990" i="6"/>
  <c r="N990" i="6"/>
  <c r="L991" i="6"/>
  <c r="M991" i="6"/>
  <c r="N991" i="6"/>
  <c r="L992" i="6"/>
  <c r="M992" i="6"/>
  <c r="N992" i="6"/>
  <c r="L993" i="6"/>
  <c r="M993" i="6"/>
  <c r="N993" i="6"/>
  <c r="L994" i="6"/>
  <c r="M994" i="6"/>
  <c r="N994" i="6"/>
  <c r="L995" i="6"/>
  <c r="M995" i="6"/>
  <c r="N995" i="6"/>
  <c r="L996" i="6"/>
  <c r="M996" i="6"/>
  <c r="N996" i="6"/>
  <c r="L997" i="6"/>
  <c r="M997" i="6"/>
  <c r="N997" i="6"/>
  <c r="L998" i="6"/>
  <c r="M998" i="6"/>
  <c r="N998" i="6"/>
  <c r="L999" i="6"/>
  <c r="M999" i="6"/>
  <c r="N999" i="6"/>
  <c r="L1000" i="6"/>
  <c r="M1000" i="6"/>
  <c r="N1000" i="6"/>
  <c r="L1001" i="6"/>
  <c r="M1001" i="6"/>
  <c r="N1001" i="6"/>
  <c r="L1002" i="6"/>
  <c r="M1002" i="6"/>
  <c r="N1002" i="6"/>
  <c r="L1003" i="6"/>
  <c r="M1003" i="6"/>
  <c r="N1003" i="6"/>
  <c r="L1004" i="6"/>
  <c r="M1004" i="6"/>
  <c r="N1004" i="6"/>
  <c r="L1005" i="6"/>
  <c r="M1005" i="6"/>
  <c r="N1005" i="6"/>
  <c r="L1006" i="6"/>
  <c r="M1006" i="6"/>
  <c r="N1006" i="6"/>
  <c r="L1007" i="6"/>
  <c r="M1007" i="6"/>
  <c r="N1007" i="6"/>
  <c r="L1008" i="6"/>
  <c r="M1008" i="6"/>
  <c r="N1008" i="6"/>
  <c r="L1009" i="6"/>
  <c r="M1009" i="6"/>
  <c r="N1009" i="6"/>
  <c r="L1010" i="6"/>
  <c r="M1010" i="6"/>
  <c r="N1010" i="6"/>
  <c r="L1011" i="6"/>
  <c r="M1011" i="6"/>
  <c r="N1011" i="6"/>
  <c r="L1012" i="6"/>
  <c r="M1012" i="6"/>
  <c r="N1012" i="6"/>
  <c r="L1013" i="6"/>
  <c r="M1013" i="6"/>
  <c r="N1013" i="6"/>
  <c r="L1014" i="6"/>
  <c r="M1014" i="6"/>
  <c r="N1014" i="6"/>
  <c r="L1015" i="6"/>
  <c r="M1015" i="6"/>
  <c r="N1015" i="6"/>
  <c r="L1016" i="6"/>
  <c r="M1016" i="6"/>
  <c r="N1016" i="6"/>
  <c r="L1017" i="6"/>
  <c r="M1017" i="6"/>
  <c r="N1017" i="6"/>
  <c r="L1018" i="6"/>
  <c r="M1018" i="6"/>
  <c r="N1018" i="6"/>
  <c r="L1019" i="6"/>
  <c r="M1019" i="6"/>
  <c r="N1019" i="6"/>
  <c r="N20" i="6"/>
  <c r="M20" i="6"/>
  <c r="L20" i="6"/>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143" i="5"/>
  <c r="N144" i="5"/>
  <c r="N145" i="5"/>
  <c r="N146" i="5"/>
  <c r="N147" i="5"/>
  <c r="N148" i="5"/>
  <c r="N149" i="5"/>
  <c r="N150" i="5"/>
  <c r="N151" i="5"/>
  <c r="N152" i="5"/>
  <c r="N153" i="5"/>
  <c r="N154" i="5"/>
  <c r="N155" i="5"/>
  <c r="N156" i="5"/>
  <c r="N157" i="5"/>
  <c r="N158" i="5"/>
  <c r="N159" i="5"/>
  <c r="N160" i="5"/>
  <c r="N161" i="5"/>
  <c r="N162" i="5"/>
  <c r="N163" i="5"/>
  <c r="N164" i="5"/>
  <c r="N165" i="5"/>
  <c r="N166" i="5"/>
  <c r="N167" i="5"/>
  <c r="N168" i="5"/>
  <c r="N169" i="5"/>
  <c r="N170" i="5"/>
  <c r="N171" i="5"/>
  <c r="N172" i="5"/>
  <c r="N173" i="5"/>
  <c r="N174" i="5"/>
  <c r="N175" i="5"/>
  <c r="N176" i="5"/>
  <c r="N177" i="5"/>
  <c r="N178" i="5"/>
  <c r="N179" i="5"/>
  <c r="N180" i="5"/>
  <c r="N181" i="5"/>
  <c r="N182" i="5"/>
  <c r="N183" i="5"/>
  <c r="N184" i="5"/>
  <c r="N185" i="5"/>
  <c r="N186" i="5"/>
  <c r="N187" i="5"/>
  <c r="N188" i="5"/>
  <c r="N189" i="5"/>
  <c r="N190" i="5"/>
  <c r="N191" i="5"/>
  <c r="N192" i="5"/>
  <c r="N193" i="5"/>
  <c r="N194" i="5"/>
  <c r="N195" i="5"/>
  <c r="N196" i="5"/>
  <c r="N197" i="5"/>
  <c r="N198" i="5"/>
  <c r="N199" i="5"/>
  <c r="N200" i="5"/>
  <c r="N201" i="5"/>
  <c r="N202" i="5"/>
  <c r="N203" i="5"/>
  <c r="N204" i="5"/>
  <c r="N205" i="5"/>
  <c r="N206" i="5"/>
  <c r="N207" i="5"/>
  <c r="N208" i="5"/>
  <c r="N209" i="5"/>
  <c r="N210" i="5"/>
  <c r="N211" i="5"/>
  <c r="N212" i="5"/>
  <c r="N213" i="5"/>
  <c r="N214" i="5"/>
  <c r="N215" i="5"/>
  <c r="N216" i="5"/>
  <c r="N217" i="5"/>
  <c r="N218" i="5"/>
  <c r="N219" i="5"/>
  <c r="N220" i="5"/>
  <c r="N221" i="5"/>
  <c r="N222" i="5"/>
  <c r="N223" i="5"/>
  <c r="N224" i="5"/>
  <c r="N225" i="5"/>
  <c r="N226" i="5"/>
  <c r="N227" i="5"/>
  <c r="N228" i="5"/>
  <c r="N229" i="5"/>
  <c r="N230" i="5"/>
  <c r="N231" i="5"/>
  <c r="N232" i="5"/>
  <c r="N233" i="5"/>
  <c r="N234" i="5"/>
  <c r="N235" i="5"/>
  <c r="N236" i="5"/>
  <c r="N237" i="5"/>
  <c r="N238" i="5"/>
  <c r="N239" i="5"/>
  <c r="N240" i="5"/>
  <c r="N241" i="5"/>
  <c r="N242" i="5"/>
  <c r="N243" i="5"/>
  <c r="N244" i="5"/>
  <c r="N245" i="5"/>
  <c r="N246" i="5"/>
  <c r="N247" i="5"/>
  <c r="N248" i="5"/>
  <c r="N249" i="5"/>
  <c r="N250" i="5"/>
  <c r="N251" i="5"/>
  <c r="N252" i="5"/>
  <c r="N253" i="5"/>
  <c r="N254" i="5"/>
  <c r="N255" i="5"/>
  <c r="N256" i="5"/>
  <c r="N257" i="5"/>
  <c r="N258" i="5"/>
  <c r="N259" i="5"/>
  <c r="N260" i="5"/>
  <c r="N261" i="5"/>
  <c r="N262" i="5"/>
  <c r="N263" i="5"/>
  <c r="N264" i="5"/>
  <c r="N265" i="5"/>
  <c r="N266" i="5"/>
  <c r="N267" i="5"/>
  <c r="N268" i="5"/>
  <c r="N269" i="5"/>
  <c r="N270" i="5"/>
  <c r="N271" i="5"/>
  <c r="N272" i="5"/>
  <c r="N273" i="5"/>
  <c r="N274" i="5"/>
  <c r="N275" i="5"/>
  <c r="N276" i="5"/>
  <c r="N277" i="5"/>
  <c r="N278" i="5"/>
  <c r="N279" i="5"/>
  <c r="N280" i="5"/>
  <c r="N281" i="5"/>
  <c r="N282" i="5"/>
  <c r="N283" i="5"/>
  <c r="N284" i="5"/>
  <c r="N285" i="5"/>
  <c r="N286" i="5"/>
  <c r="N287" i="5"/>
  <c r="N288" i="5"/>
  <c r="N289" i="5"/>
  <c r="N290" i="5"/>
  <c r="N291" i="5"/>
  <c r="N292" i="5"/>
  <c r="N293" i="5"/>
  <c r="N294" i="5"/>
  <c r="N295" i="5"/>
  <c r="N296" i="5"/>
  <c r="N297" i="5"/>
  <c r="N298" i="5"/>
  <c r="N299" i="5"/>
  <c r="N300" i="5"/>
  <c r="N301" i="5"/>
  <c r="N302" i="5"/>
  <c r="N303" i="5"/>
  <c r="N304" i="5"/>
  <c r="N305" i="5"/>
  <c r="N306" i="5"/>
  <c r="N307" i="5"/>
  <c r="N308" i="5"/>
  <c r="N309" i="5"/>
  <c r="N310" i="5"/>
  <c r="N311" i="5"/>
  <c r="N312" i="5"/>
  <c r="N313" i="5"/>
  <c r="N314" i="5"/>
  <c r="N315" i="5"/>
  <c r="N316" i="5"/>
  <c r="N317" i="5"/>
  <c r="N318" i="5"/>
  <c r="N319" i="5"/>
  <c r="N320" i="5"/>
  <c r="N321" i="5"/>
  <c r="N322" i="5"/>
  <c r="N323" i="5"/>
  <c r="N324" i="5"/>
  <c r="N325" i="5"/>
  <c r="N326" i="5"/>
  <c r="N327" i="5"/>
  <c r="N328" i="5"/>
  <c r="N329" i="5"/>
  <c r="N330" i="5"/>
  <c r="N331" i="5"/>
  <c r="N332" i="5"/>
  <c r="N333" i="5"/>
  <c r="N334" i="5"/>
  <c r="N335" i="5"/>
  <c r="N336" i="5"/>
  <c r="N337" i="5"/>
  <c r="N338" i="5"/>
  <c r="N339" i="5"/>
  <c r="N340" i="5"/>
  <c r="N341" i="5"/>
  <c r="N342" i="5"/>
  <c r="N343" i="5"/>
  <c r="N344" i="5"/>
  <c r="N345" i="5"/>
  <c r="N346" i="5"/>
  <c r="N347" i="5"/>
  <c r="N348" i="5"/>
  <c r="N349" i="5"/>
  <c r="N350" i="5"/>
  <c r="N351" i="5"/>
  <c r="N352" i="5"/>
  <c r="N353" i="5"/>
  <c r="N354" i="5"/>
  <c r="N355" i="5"/>
  <c r="N356" i="5"/>
  <c r="N357" i="5"/>
  <c r="N358" i="5"/>
  <c r="N359" i="5"/>
  <c r="N360" i="5"/>
  <c r="N361" i="5"/>
  <c r="N362" i="5"/>
  <c r="N363" i="5"/>
  <c r="N364" i="5"/>
  <c r="N365" i="5"/>
  <c r="N366" i="5"/>
  <c r="N367" i="5"/>
  <c r="N368" i="5"/>
  <c r="N369" i="5"/>
  <c r="N370" i="5"/>
  <c r="N371" i="5"/>
  <c r="N372" i="5"/>
  <c r="N373" i="5"/>
  <c r="N374" i="5"/>
  <c r="N375" i="5"/>
  <c r="N376" i="5"/>
  <c r="N377" i="5"/>
  <c r="N378" i="5"/>
  <c r="N379" i="5"/>
  <c r="N380" i="5"/>
  <c r="N381" i="5"/>
  <c r="N382" i="5"/>
  <c r="N383" i="5"/>
  <c r="N384" i="5"/>
  <c r="N385" i="5"/>
  <c r="N386" i="5"/>
  <c r="N387" i="5"/>
  <c r="N388" i="5"/>
  <c r="N389" i="5"/>
  <c r="N390" i="5"/>
  <c r="N391" i="5"/>
  <c r="N392" i="5"/>
  <c r="N393" i="5"/>
  <c r="N394" i="5"/>
  <c r="N395" i="5"/>
  <c r="N396" i="5"/>
  <c r="N397" i="5"/>
  <c r="N398" i="5"/>
  <c r="N399" i="5"/>
  <c r="N400" i="5"/>
  <c r="N401" i="5"/>
  <c r="N402" i="5"/>
  <c r="N403" i="5"/>
  <c r="N404" i="5"/>
  <c r="N405" i="5"/>
  <c r="N406" i="5"/>
  <c r="N407" i="5"/>
  <c r="N408" i="5"/>
  <c r="N409" i="5"/>
  <c r="N410" i="5"/>
  <c r="N411" i="5"/>
  <c r="N412" i="5"/>
  <c r="N413" i="5"/>
  <c r="N414" i="5"/>
  <c r="N415" i="5"/>
  <c r="N416" i="5"/>
  <c r="N417" i="5"/>
  <c r="N418" i="5"/>
  <c r="N419" i="5"/>
  <c r="N420" i="5"/>
  <c r="N421" i="5"/>
  <c r="N422" i="5"/>
  <c r="N423" i="5"/>
  <c r="N424" i="5"/>
  <c r="N425" i="5"/>
  <c r="N426" i="5"/>
  <c r="N427" i="5"/>
  <c r="N428" i="5"/>
  <c r="N429" i="5"/>
  <c r="N430" i="5"/>
  <c r="N431" i="5"/>
  <c r="N432" i="5"/>
  <c r="N433" i="5"/>
  <c r="N434" i="5"/>
  <c r="N435" i="5"/>
  <c r="N436" i="5"/>
  <c r="N437" i="5"/>
  <c r="N438" i="5"/>
  <c r="N439" i="5"/>
  <c r="N440" i="5"/>
  <c r="N441" i="5"/>
  <c r="N442" i="5"/>
  <c r="N443" i="5"/>
  <c r="N444" i="5"/>
  <c r="N445" i="5"/>
  <c r="N446" i="5"/>
  <c r="N447" i="5"/>
  <c r="N448" i="5"/>
  <c r="N449" i="5"/>
  <c r="N450" i="5"/>
  <c r="N451" i="5"/>
  <c r="N452" i="5"/>
  <c r="N453" i="5"/>
  <c r="N454" i="5"/>
  <c r="N455" i="5"/>
  <c r="N456" i="5"/>
  <c r="N457" i="5"/>
  <c r="N458" i="5"/>
  <c r="N459" i="5"/>
  <c r="N460" i="5"/>
  <c r="N461" i="5"/>
  <c r="N462" i="5"/>
  <c r="N463" i="5"/>
  <c r="N464" i="5"/>
  <c r="N465" i="5"/>
  <c r="N466" i="5"/>
  <c r="N467" i="5"/>
  <c r="N468" i="5"/>
  <c r="N469" i="5"/>
  <c r="N470" i="5"/>
  <c r="N471" i="5"/>
  <c r="N472" i="5"/>
  <c r="N473" i="5"/>
  <c r="N474" i="5"/>
  <c r="N475" i="5"/>
  <c r="N476" i="5"/>
  <c r="N477" i="5"/>
  <c r="N478" i="5"/>
  <c r="N479" i="5"/>
  <c r="N480" i="5"/>
  <c r="N481" i="5"/>
  <c r="N482" i="5"/>
  <c r="N483" i="5"/>
  <c r="N484" i="5"/>
  <c r="N485" i="5"/>
  <c r="N486" i="5"/>
  <c r="N487" i="5"/>
  <c r="N488" i="5"/>
  <c r="N489" i="5"/>
  <c r="N490" i="5"/>
  <c r="N491" i="5"/>
  <c r="N492" i="5"/>
  <c r="N493" i="5"/>
  <c r="N494" i="5"/>
  <c r="N495" i="5"/>
  <c r="N496" i="5"/>
  <c r="N497" i="5"/>
  <c r="N498" i="5"/>
  <c r="N499" i="5"/>
  <c r="N500" i="5"/>
  <c r="N501" i="5"/>
  <c r="N502" i="5"/>
  <c r="N503" i="5"/>
  <c r="N504" i="5"/>
  <c r="N505" i="5"/>
  <c r="N506" i="5"/>
  <c r="N507" i="5"/>
  <c r="N508" i="5"/>
  <c r="N509" i="5"/>
  <c r="N510" i="5"/>
  <c r="N511" i="5"/>
  <c r="N512" i="5"/>
  <c r="N513" i="5"/>
  <c r="N514" i="5"/>
  <c r="N515" i="5"/>
  <c r="N516" i="5"/>
  <c r="N517" i="5"/>
  <c r="N518" i="5"/>
  <c r="N519" i="5"/>
  <c r="N520" i="5"/>
  <c r="N521" i="5"/>
  <c r="N522" i="5"/>
  <c r="N523" i="5"/>
  <c r="N524" i="5"/>
  <c r="N525" i="5"/>
  <c r="N526" i="5"/>
  <c r="N527" i="5"/>
  <c r="N528" i="5"/>
  <c r="N529" i="5"/>
  <c r="N530" i="5"/>
  <c r="N531" i="5"/>
  <c r="N532" i="5"/>
  <c r="N533" i="5"/>
  <c r="N534" i="5"/>
  <c r="N535" i="5"/>
  <c r="N536" i="5"/>
  <c r="N537" i="5"/>
  <c r="N538" i="5"/>
  <c r="N539" i="5"/>
  <c r="N540" i="5"/>
  <c r="N541" i="5"/>
  <c r="N542" i="5"/>
  <c r="N543" i="5"/>
  <c r="N544" i="5"/>
  <c r="N545" i="5"/>
  <c r="N546" i="5"/>
  <c r="N547" i="5"/>
  <c r="N548" i="5"/>
  <c r="N549" i="5"/>
  <c r="N550" i="5"/>
  <c r="N551" i="5"/>
  <c r="N552" i="5"/>
  <c r="N553" i="5"/>
  <c r="N554" i="5"/>
  <c r="N555" i="5"/>
  <c r="N556" i="5"/>
  <c r="N557" i="5"/>
  <c r="N558" i="5"/>
  <c r="N559" i="5"/>
  <c r="N560" i="5"/>
  <c r="N561" i="5"/>
  <c r="N562" i="5"/>
  <c r="N563" i="5"/>
  <c r="N564" i="5"/>
  <c r="N565" i="5"/>
  <c r="N566" i="5"/>
  <c r="N567" i="5"/>
  <c r="N568" i="5"/>
  <c r="N569" i="5"/>
  <c r="N570" i="5"/>
  <c r="N571" i="5"/>
  <c r="N572" i="5"/>
  <c r="N573" i="5"/>
  <c r="N574" i="5"/>
  <c r="N575" i="5"/>
  <c r="N576" i="5"/>
  <c r="N577" i="5"/>
  <c r="N578" i="5"/>
  <c r="N579" i="5"/>
  <c r="N580" i="5"/>
  <c r="N581" i="5"/>
  <c r="N582" i="5"/>
  <c r="N583" i="5"/>
  <c r="N584" i="5"/>
  <c r="N585" i="5"/>
  <c r="N586" i="5"/>
  <c r="N587" i="5"/>
  <c r="N588" i="5"/>
  <c r="N589" i="5"/>
  <c r="N590" i="5"/>
  <c r="N591" i="5"/>
  <c r="N592" i="5"/>
  <c r="N593" i="5"/>
  <c r="N594" i="5"/>
  <c r="N595" i="5"/>
  <c r="N596" i="5"/>
  <c r="N597" i="5"/>
  <c r="N598" i="5"/>
  <c r="N599" i="5"/>
  <c r="N600" i="5"/>
  <c r="N601" i="5"/>
  <c r="N602" i="5"/>
  <c r="N603" i="5"/>
  <c r="N604" i="5"/>
  <c r="N605" i="5"/>
  <c r="N606" i="5"/>
  <c r="N607" i="5"/>
  <c r="N608" i="5"/>
  <c r="N609" i="5"/>
  <c r="N610" i="5"/>
  <c r="N611" i="5"/>
  <c r="N612" i="5"/>
  <c r="N613" i="5"/>
  <c r="N614" i="5"/>
  <c r="N615" i="5"/>
  <c r="N616" i="5"/>
  <c r="N617" i="5"/>
  <c r="N618" i="5"/>
  <c r="N619" i="5"/>
  <c r="N620" i="5"/>
  <c r="N621" i="5"/>
  <c r="N622" i="5"/>
  <c r="N623" i="5"/>
  <c r="N624" i="5"/>
  <c r="N625" i="5"/>
  <c r="N626" i="5"/>
  <c r="N627" i="5"/>
  <c r="N628" i="5"/>
  <c r="N629" i="5"/>
  <c r="N630" i="5"/>
  <c r="N631" i="5"/>
  <c r="N632" i="5"/>
  <c r="N633" i="5"/>
  <c r="N634" i="5"/>
  <c r="N635" i="5"/>
  <c r="N636" i="5"/>
  <c r="N637" i="5"/>
  <c r="N638" i="5"/>
  <c r="N639" i="5"/>
  <c r="N640" i="5"/>
  <c r="N641" i="5"/>
  <c r="N642" i="5"/>
  <c r="N643" i="5"/>
  <c r="N644" i="5"/>
  <c r="N645" i="5"/>
  <c r="N646" i="5"/>
  <c r="N647" i="5"/>
  <c r="N648" i="5"/>
  <c r="N649" i="5"/>
  <c r="N650" i="5"/>
  <c r="N651" i="5"/>
  <c r="N652" i="5"/>
  <c r="N653" i="5"/>
  <c r="N654" i="5"/>
  <c r="N655" i="5"/>
  <c r="N656" i="5"/>
  <c r="N657" i="5"/>
  <c r="N658" i="5"/>
  <c r="N659" i="5"/>
  <c r="N660" i="5"/>
  <c r="N661" i="5"/>
  <c r="N662" i="5"/>
  <c r="N663" i="5"/>
  <c r="N664" i="5"/>
  <c r="N665" i="5"/>
  <c r="N666" i="5"/>
  <c r="N667" i="5"/>
  <c r="N668" i="5"/>
  <c r="N669" i="5"/>
  <c r="N670" i="5"/>
  <c r="N671" i="5"/>
  <c r="N672" i="5"/>
  <c r="N673" i="5"/>
  <c r="N674" i="5"/>
  <c r="N675" i="5"/>
  <c r="N676" i="5"/>
  <c r="N677" i="5"/>
  <c r="N678" i="5"/>
  <c r="N679" i="5"/>
  <c r="N680" i="5"/>
  <c r="N681" i="5"/>
  <c r="N682" i="5"/>
  <c r="N683" i="5"/>
  <c r="N684" i="5"/>
  <c r="N685" i="5"/>
  <c r="N686" i="5"/>
  <c r="N687" i="5"/>
  <c r="N688" i="5"/>
  <c r="N689" i="5"/>
  <c r="N690" i="5"/>
  <c r="N691" i="5"/>
  <c r="N692" i="5"/>
  <c r="N693" i="5"/>
  <c r="N694" i="5"/>
  <c r="N695" i="5"/>
  <c r="N696" i="5"/>
  <c r="N697" i="5"/>
  <c r="N698" i="5"/>
  <c r="N699" i="5"/>
  <c r="N700" i="5"/>
  <c r="N701" i="5"/>
  <c r="N702" i="5"/>
  <c r="N703" i="5"/>
  <c r="N704" i="5"/>
  <c r="N705" i="5"/>
  <c r="N706" i="5"/>
  <c r="N707" i="5"/>
  <c r="N708" i="5"/>
  <c r="N709" i="5"/>
  <c r="N710" i="5"/>
  <c r="N711" i="5"/>
  <c r="N712" i="5"/>
  <c r="N713" i="5"/>
  <c r="N714" i="5"/>
  <c r="N715" i="5"/>
  <c r="N716" i="5"/>
  <c r="N717" i="5"/>
  <c r="N718" i="5"/>
  <c r="N719" i="5"/>
  <c r="N720" i="5"/>
  <c r="N721" i="5"/>
  <c r="N722" i="5"/>
  <c r="N723" i="5"/>
  <c r="N724" i="5"/>
  <c r="N725" i="5"/>
  <c r="N726" i="5"/>
  <c r="N727" i="5"/>
  <c r="N728" i="5"/>
  <c r="N729" i="5"/>
  <c r="N730" i="5"/>
  <c r="N731" i="5"/>
  <c r="N732" i="5"/>
  <c r="N733" i="5"/>
  <c r="N734" i="5"/>
  <c r="N735" i="5"/>
  <c r="N736" i="5"/>
  <c r="N737" i="5"/>
  <c r="N738" i="5"/>
  <c r="N739" i="5"/>
  <c r="N740" i="5"/>
  <c r="N741" i="5"/>
  <c r="N742" i="5"/>
  <c r="N743" i="5"/>
  <c r="N744" i="5"/>
  <c r="N745" i="5"/>
  <c r="N746" i="5"/>
  <c r="N747" i="5"/>
  <c r="N748" i="5"/>
  <c r="N749" i="5"/>
  <c r="N750" i="5"/>
  <c r="N751" i="5"/>
  <c r="N752" i="5"/>
  <c r="N753" i="5"/>
  <c r="N754" i="5"/>
  <c r="N755" i="5"/>
  <c r="N756" i="5"/>
  <c r="N757" i="5"/>
  <c r="N758" i="5"/>
  <c r="N759" i="5"/>
  <c r="N760" i="5"/>
  <c r="N761" i="5"/>
  <c r="N762" i="5"/>
  <c r="N763" i="5"/>
  <c r="N764" i="5"/>
  <c r="N765" i="5"/>
  <c r="N766" i="5"/>
  <c r="N767" i="5"/>
  <c r="N768" i="5"/>
  <c r="N769" i="5"/>
  <c r="N770" i="5"/>
  <c r="N771" i="5"/>
  <c r="N772" i="5"/>
  <c r="N773" i="5"/>
  <c r="N774" i="5"/>
  <c r="N775" i="5"/>
  <c r="N776" i="5"/>
  <c r="N777" i="5"/>
  <c r="N778" i="5"/>
  <c r="N779" i="5"/>
  <c r="N780" i="5"/>
  <c r="N781" i="5"/>
  <c r="N782" i="5"/>
  <c r="N783" i="5"/>
  <c r="N784" i="5"/>
  <c r="N785" i="5"/>
  <c r="N786" i="5"/>
  <c r="N787" i="5"/>
  <c r="N788" i="5"/>
  <c r="N789" i="5"/>
  <c r="N790" i="5"/>
  <c r="N791" i="5"/>
  <c r="N792" i="5"/>
  <c r="N793" i="5"/>
  <c r="N794" i="5"/>
  <c r="N795" i="5"/>
  <c r="N796" i="5"/>
  <c r="N797" i="5"/>
  <c r="N798" i="5"/>
  <c r="N799" i="5"/>
  <c r="N800" i="5"/>
  <c r="N801" i="5"/>
  <c r="N802" i="5"/>
  <c r="N803" i="5"/>
  <c r="N804" i="5"/>
  <c r="N805" i="5"/>
  <c r="N806" i="5"/>
  <c r="N807" i="5"/>
  <c r="N808" i="5"/>
  <c r="N809" i="5"/>
  <c r="N810" i="5"/>
  <c r="N811" i="5"/>
  <c r="N812" i="5"/>
  <c r="N813" i="5"/>
  <c r="N814" i="5"/>
  <c r="N815" i="5"/>
  <c r="N816" i="5"/>
  <c r="N817" i="5"/>
  <c r="N818" i="5"/>
  <c r="N819" i="5"/>
  <c r="N820" i="5"/>
  <c r="N821" i="5"/>
  <c r="N822" i="5"/>
  <c r="N823" i="5"/>
  <c r="N824" i="5"/>
  <c r="N825" i="5"/>
  <c r="N826" i="5"/>
  <c r="N827" i="5"/>
  <c r="N828" i="5"/>
  <c r="N829" i="5"/>
  <c r="N830" i="5"/>
  <c r="N831" i="5"/>
  <c r="N832" i="5"/>
  <c r="N833" i="5"/>
  <c r="N834" i="5"/>
  <c r="N835" i="5"/>
  <c r="N836" i="5"/>
  <c r="N837" i="5"/>
  <c r="N838" i="5"/>
  <c r="N839" i="5"/>
  <c r="N840" i="5"/>
  <c r="N841" i="5"/>
  <c r="N842" i="5"/>
  <c r="N843" i="5"/>
  <c r="N844" i="5"/>
  <c r="N845" i="5"/>
  <c r="N846" i="5"/>
  <c r="N847" i="5"/>
  <c r="N848" i="5"/>
  <c r="N849" i="5"/>
  <c r="N850" i="5"/>
  <c r="N851" i="5"/>
  <c r="N852" i="5"/>
  <c r="N853" i="5"/>
  <c r="N854" i="5"/>
  <c r="N855" i="5"/>
  <c r="N856" i="5"/>
  <c r="N857" i="5"/>
  <c r="N858" i="5"/>
  <c r="N859" i="5"/>
  <c r="N860" i="5"/>
  <c r="N861" i="5"/>
  <c r="N862" i="5"/>
  <c r="N863" i="5"/>
  <c r="N864" i="5"/>
  <c r="N865" i="5"/>
  <c r="N866" i="5"/>
  <c r="N867" i="5"/>
  <c r="N868" i="5"/>
  <c r="N869" i="5"/>
  <c r="N870" i="5"/>
  <c r="N871" i="5"/>
  <c r="N872" i="5"/>
  <c r="N873" i="5"/>
  <c r="N874" i="5"/>
  <c r="N875" i="5"/>
  <c r="N876" i="5"/>
  <c r="N877" i="5"/>
  <c r="N878" i="5"/>
  <c r="N879" i="5"/>
  <c r="N880" i="5"/>
  <c r="N881" i="5"/>
  <c r="N882" i="5"/>
  <c r="N883" i="5"/>
  <c r="N884" i="5"/>
  <c r="N885" i="5"/>
  <c r="N886" i="5"/>
  <c r="N887" i="5"/>
  <c r="N888" i="5"/>
  <c r="N889" i="5"/>
  <c r="N890" i="5"/>
  <c r="N891" i="5"/>
  <c r="N892" i="5"/>
  <c r="N893" i="5"/>
  <c r="N894" i="5"/>
  <c r="N895" i="5"/>
  <c r="N896" i="5"/>
  <c r="N897" i="5"/>
  <c r="N898" i="5"/>
  <c r="N899" i="5"/>
  <c r="N900" i="5"/>
  <c r="N901" i="5"/>
  <c r="N902" i="5"/>
  <c r="N903" i="5"/>
  <c r="N904" i="5"/>
  <c r="N905" i="5"/>
  <c r="N906" i="5"/>
  <c r="N907" i="5"/>
  <c r="N908" i="5"/>
  <c r="N909" i="5"/>
  <c r="N910" i="5"/>
  <c r="N911" i="5"/>
  <c r="N912" i="5"/>
  <c r="N913" i="5"/>
  <c r="N914" i="5"/>
  <c r="N915" i="5"/>
  <c r="N916" i="5"/>
  <c r="N917" i="5"/>
  <c r="N918" i="5"/>
  <c r="N919" i="5"/>
  <c r="N920" i="5"/>
  <c r="N921" i="5"/>
  <c r="N922" i="5"/>
  <c r="N923" i="5"/>
  <c r="N924" i="5"/>
  <c r="N925" i="5"/>
  <c r="N926" i="5"/>
  <c r="N927" i="5"/>
  <c r="N928" i="5"/>
  <c r="N929" i="5"/>
  <c r="N930" i="5"/>
  <c r="N931" i="5"/>
  <c r="N932" i="5"/>
  <c r="N933" i="5"/>
  <c r="N934" i="5"/>
  <c r="N935" i="5"/>
  <c r="N936" i="5"/>
  <c r="N937" i="5"/>
  <c r="N938" i="5"/>
  <c r="N939" i="5"/>
  <c r="N940" i="5"/>
  <c r="N941" i="5"/>
  <c r="N942" i="5"/>
  <c r="N943" i="5"/>
  <c r="N944" i="5"/>
  <c r="N945" i="5"/>
  <c r="N946" i="5"/>
  <c r="N947" i="5"/>
  <c r="N948" i="5"/>
  <c r="N949" i="5"/>
  <c r="N950" i="5"/>
  <c r="N951" i="5"/>
  <c r="N952" i="5"/>
  <c r="N953" i="5"/>
  <c r="N954" i="5"/>
  <c r="N955" i="5"/>
  <c r="N956" i="5"/>
  <c r="N957" i="5"/>
  <c r="N958" i="5"/>
  <c r="N959" i="5"/>
  <c r="N960" i="5"/>
  <c r="N961" i="5"/>
  <c r="N962" i="5"/>
  <c r="N963" i="5"/>
  <c r="N964" i="5"/>
  <c r="N965" i="5"/>
  <c r="N966" i="5"/>
  <c r="N967" i="5"/>
  <c r="N968" i="5"/>
  <c r="N969" i="5"/>
  <c r="N970" i="5"/>
  <c r="N971" i="5"/>
  <c r="N972" i="5"/>
  <c r="N973" i="5"/>
  <c r="N974" i="5"/>
  <c r="N975" i="5"/>
  <c r="N976" i="5"/>
  <c r="N977" i="5"/>
  <c r="N978" i="5"/>
  <c r="N979" i="5"/>
  <c r="N980" i="5"/>
  <c r="N981" i="5"/>
  <c r="N982" i="5"/>
  <c r="N983" i="5"/>
  <c r="N984" i="5"/>
  <c r="N985" i="5"/>
  <c r="N986" i="5"/>
  <c r="N987" i="5"/>
  <c r="N988" i="5"/>
  <c r="N989" i="5"/>
  <c r="N990" i="5"/>
  <c r="N991" i="5"/>
  <c r="N992" i="5"/>
  <c r="N993" i="5"/>
  <c r="N994" i="5"/>
  <c r="N995" i="5"/>
  <c r="N996" i="5"/>
  <c r="N997" i="5"/>
  <c r="N998" i="5"/>
  <c r="N999" i="5"/>
  <c r="N1000" i="5"/>
  <c r="N1001" i="5"/>
  <c r="N1002" i="5"/>
  <c r="N1003" i="5"/>
  <c r="N1004" i="5"/>
  <c r="N1005" i="5"/>
  <c r="N1006" i="5"/>
  <c r="N1007" i="5"/>
  <c r="N1008" i="5"/>
  <c r="N1009" i="5"/>
  <c r="N1010" i="5"/>
  <c r="N1011" i="5"/>
  <c r="N1012" i="5"/>
  <c r="N1013" i="5"/>
  <c r="N1014" i="5"/>
  <c r="N1015" i="5"/>
  <c r="N1016" i="5"/>
  <c r="N1017" i="5"/>
  <c r="N1018" i="5"/>
  <c r="N1019" i="5"/>
  <c r="N1020" i="5"/>
  <c r="N1021" i="5"/>
  <c r="N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2"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746" i="5"/>
  <c r="M747" i="5"/>
  <c r="M748" i="5"/>
  <c r="M749" i="5"/>
  <c r="M750" i="5"/>
  <c r="M751" i="5"/>
  <c r="M752" i="5"/>
  <c r="M753" i="5"/>
  <c r="M754" i="5"/>
  <c r="M755" i="5"/>
  <c r="M756" i="5"/>
  <c r="M757" i="5"/>
  <c r="M758" i="5"/>
  <c r="M759" i="5"/>
  <c r="M760" i="5"/>
  <c r="M761" i="5"/>
  <c r="M762" i="5"/>
  <c r="M763" i="5"/>
  <c r="M764" i="5"/>
  <c r="M765" i="5"/>
  <c r="M766" i="5"/>
  <c r="M767" i="5"/>
  <c r="M768" i="5"/>
  <c r="M769" i="5"/>
  <c r="M770" i="5"/>
  <c r="M771" i="5"/>
  <c r="M772" i="5"/>
  <c r="M773" i="5"/>
  <c r="M774" i="5"/>
  <c r="M775" i="5"/>
  <c r="M776" i="5"/>
  <c r="M777" i="5"/>
  <c r="M778" i="5"/>
  <c r="M779" i="5"/>
  <c r="M780" i="5"/>
  <c r="M781" i="5"/>
  <c r="M782" i="5"/>
  <c r="M783" i="5"/>
  <c r="M784" i="5"/>
  <c r="M785" i="5"/>
  <c r="M786" i="5"/>
  <c r="M787" i="5"/>
  <c r="M788" i="5"/>
  <c r="M789" i="5"/>
  <c r="M790" i="5"/>
  <c r="M791" i="5"/>
  <c r="M792" i="5"/>
  <c r="M793" i="5"/>
  <c r="M794" i="5"/>
  <c r="M795" i="5"/>
  <c r="M796" i="5"/>
  <c r="M797" i="5"/>
  <c r="M798" i="5"/>
  <c r="M799" i="5"/>
  <c r="M800" i="5"/>
  <c r="M801" i="5"/>
  <c r="M802" i="5"/>
  <c r="M803" i="5"/>
  <c r="M804" i="5"/>
  <c r="M805" i="5"/>
  <c r="M806" i="5"/>
  <c r="M807" i="5"/>
  <c r="M808" i="5"/>
  <c r="M809" i="5"/>
  <c r="M810" i="5"/>
  <c r="M811" i="5"/>
  <c r="M812" i="5"/>
  <c r="M813" i="5"/>
  <c r="M814" i="5"/>
  <c r="M815" i="5"/>
  <c r="M816" i="5"/>
  <c r="M817" i="5"/>
  <c r="M818" i="5"/>
  <c r="M819" i="5"/>
  <c r="M820" i="5"/>
  <c r="M821" i="5"/>
  <c r="M822" i="5"/>
  <c r="M823" i="5"/>
  <c r="M824" i="5"/>
  <c r="M825" i="5"/>
  <c r="M826" i="5"/>
  <c r="M827" i="5"/>
  <c r="M828" i="5"/>
  <c r="M829" i="5"/>
  <c r="M830" i="5"/>
  <c r="M831" i="5"/>
  <c r="M832" i="5"/>
  <c r="M833" i="5"/>
  <c r="M834" i="5"/>
  <c r="M835" i="5"/>
  <c r="M836" i="5"/>
  <c r="M837" i="5"/>
  <c r="M838" i="5"/>
  <c r="M839" i="5"/>
  <c r="M840" i="5"/>
  <c r="M841" i="5"/>
  <c r="M842" i="5"/>
  <c r="M843" i="5"/>
  <c r="M844" i="5"/>
  <c r="M845" i="5"/>
  <c r="M846" i="5"/>
  <c r="M847" i="5"/>
  <c r="M848" i="5"/>
  <c r="M849" i="5"/>
  <c r="M850" i="5"/>
  <c r="M851" i="5"/>
  <c r="M852" i="5"/>
  <c r="M853" i="5"/>
  <c r="M854" i="5"/>
  <c r="M855" i="5"/>
  <c r="M856" i="5"/>
  <c r="M857" i="5"/>
  <c r="M858" i="5"/>
  <c r="M859" i="5"/>
  <c r="M860" i="5"/>
  <c r="M861" i="5"/>
  <c r="M862" i="5"/>
  <c r="M863" i="5"/>
  <c r="M864" i="5"/>
  <c r="M865" i="5"/>
  <c r="M866" i="5"/>
  <c r="M867" i="5"/>
  <c r="M868" i="5"/>
  <c r="M869" i="5"/>
  <c r="M870" i="5"/>
  <c r="M871" i="5"/>
  <c r="M872" i="5"/>
  <c r="M873" i="5"/>
  <c r="M874" i="5"/>
  <c r="M875" i="5"/>
  <c r="M876" i="5"/>
  <c r="M877" i="5"/>
  <c r="M878" i="5"/>
  <c r="M879" i="5"/>
  <c r="M880" i="5"/>
  <c r="M881" i="5"/>
  <c r="M882" i="5"/>
  <c r="M883" i="5"/>
  <c r="M884" i="5"/>
  <c r="M885" i="5"/>
  <c r="M886" i="5"/>
  <c r="M887" i="5"/>
  <c r="M888" i="5"/>
  <c r="M889" i="5"/>
  <c r="M890" i="5"/>
  <c r="M891" i="5"/>
  <c r="M892" i="5"/>
  <c r="M893" i="5"/>
  <c r="M894" i="5"/>
  <c r="M895" i="5"/>
  <c r="M896" i="5"/>
  <c r="M897" i="5"/>
  <c r="M898" i="5"/>
  <c r="M899" i="5"/>
  <c r="M900" i="5"/>
  <c r="M901" i="5"/>
  <c r="M902" i="5"/>
  <c r="M903" i="5"/>
  <c r="M904" i="5"/>
  <c r="M905" i="5"/>
  <c r="M906" i="5"/>
  <c r="M907" i="5"/>
  <c r="M908" i="5"/>
  <c r="M909" i="5"/>
  <c r="M910" i="5"/>
  <c r="M911" i="5"/>
  <c r="M912" i="5"/>
  <c r="M913" i="5"/>
  <c r="M914" i="5"/>
  <c r="M915" i="5"/>
  <c r="M916" i="5"/>
  <c r="M917" i="5"/>
  <c r="M918" i="5"/>
  <c r="M919" i="5"/>
  <c r="M920" i="5"/>
  <c r="M921" i="5"/>
  <c r="M922" i="5"/>
  <c r="M923" i="5"/>
  <c r="M924" i="5"/>
  <c r="M925" i="5"/>
  <c r="M926" i="5"/>
  <c r="M927" i="5"/>
  <c r="M928" i="5"/>
  <c r="M929" i="5"/>
  <c r="M930" i="5"/>
  <c r="M931" i="5"/>
  <c r="M932" i="5"/>
  <c r="M933" i="5"/>
  <c r="M934" i="5"/>
  <c r="M935" i="5"/>
  <c r="M936" i="5"/>
  <c r="M937" i="5"/>
  <c r="M938" i="5"/>
  <c r="M939" i="5"/>
  <c r="M940" i="5"/>
  <c r="M941" i="5"/>
  <c r="M942" i="5"/>
  <c r="M943" i="5"/>
  <c r="M944" i="5"/>
  <c r="M945" i="5"/>
  <c r="M946" i="5"/>
  <c r="M947" i="5"/>
  <c r="M948" i="5"/>
  <c r="M949" i="5"/>
  <c r="M950" i="5"/>
  <c r="M951" i="5"/>
  <c r="M952" i="5"/>
  <c r="M953" i="5"/>
  <c r="M954" i="5"/>
  <c r="M955" i="5"/>
  <c r="M956" i="5"/>
  <c r="M957" i="5"/>
  <c r="M958" i="5"/>
  <c r="M959" i="5"/>
  <c r="M960" i="5"/>
  <c r="M961" i="5"/>
  <c r="M962" i="5"/>
  <c r="M963" i="5"/>
  <c r="M964" i="5"/>
  <c r="M965" i="5"/>
  <c r="M966" i="5"/>
  <c r="M967" i="5"/>
  <c r="M968" i="5"/>
  <c r="M969" i="5"/>
  <c r="M970" i="5"/>
  <c r="M971" i="5"/>
  <c r="M972" i="5"/>
  <c r="M973" i="5"/>
  <c r="M974" i="5"/>
  <c r="M975" i="5"/>
  <c r="M976" i="5"/>
  <c r="M977" i="5"/>
  <c r="M978" i="5"/>
  <c r="M979" i="5"/>
  <c r="M980" i="5"/>
  <c r="M981" i="5"/>
  <c r="M982" i="5"/>
  <c r="M983" i="5"/>
  <c r="M984" i="5"/>
  <c r="M985" i="5"/>
  <c r="M986" i="5"/>
  <c r="M987" i="5"/>
  <c r="M988" i="5"/>
  <c r="M989" i="5"/>
  <c r="M990" i="5"/>
  <c r="M991" i="5"/>
  <c r="M992" i="5"/>
  <c r="M993" i="5"/>
  <c r="M994" i="5"/>
  <c r="M995" i="5"/>
  <c r="M996" i="5"/>
  <c r="M997" i="5"/>
  <c r="M998" i="5"/>
  <c r="M999" i="5"/>
  <c r="M1000" i="5"/>
  <c r="M1001" i="5"/>
  <c r="M1002" i="5"/>
  <c r="M1003" i="5"/>
  <c r="M1004" i="5"/>
  <c r="M1005" i="5"/>
  <c r="M1006" i="5"/>
  <c r="M1007" i="5"/>
  <c r="M1008" i="5"/>
  <c r="M1009" i="5"/>
  <c r="M1010" i="5"/>
  <c r="M1011" i="5"/>
  <c r="M1012" i="5"/>
  <c r="M1013" i="5"/>
  <c r="M1014" i="5"/>
  <c r="M1015" i="5"/>
  <c r="M1016" i="5"/>
  <c r="M1017" i="5"/>
  <c r="M1018" i="5"/>
  <c r="M1019" i="5"/>
  <c r="M1020" i="5"/>
  <c r="M1021" i="5"/>
  <c r="M22" i="5"/>
  <c r="Q6" i="17" l="1"/>
  <c r="R6" i="17"/>
  <c r="S6" i="17"/>
  <c r="L12" i="6"/>
  <c r="W8" i="7"/>
  <c r="V8" i="7"/>
  <c r="M14" i="5"/>
  <c r="N14" i="5"/>
  <c r="X8" i="7"/>
  <c r="M12" i="6"/>
  <c r="N12" i="6"/>
  <c r="F14" i="5" l="1"/>
  <c r="D1" i="5"/>
  <c r="N15" i="7" l="1"/>
  <c r="S18" i="7" l="1"/>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S675" i="7"/>
  <c r="S676" i="7"/>
  <c r="S677" i="7"/>
  <c r="S678" i="7"/>
  <c r="S679" i="7"/>
  <c r="S680" i="7"/>
  <c r="S681" i="7"/>
  <c r="S682" i="7"/>
  <c r="S683" i="7"/>
  <c r="S684" i="7"/>
  <c r="S685" i="7"/>
  <c r="S686" i="7"/>
  <c r="S687" i="7"/>
  <c r="S688" i="7"/>
  <c r="S689" i="7"/>
  <c r="S690" i="7"/>
  <c r="S691" i="7"/>
  <c r="S692" i="7"/>
  <c r="S693" i="7"/>
  <c r="S694" i="7"/>
  <c r="S695" i="7"/>
  <c r="S696" i="7"/>
  <c r="S697" i="7"/>
  <c r="S698" i="7"/>
  <c r="S699" i="7"/>
  <c r="S700" i="7"/>
  <c r="S701" i="7"/>
  <c r="S702" i="7"/>
  <c r="S703" i="7"/>
  <c r="S704" i="7"/>
  <c r="S705" i="7"/>
  <c r="S706" i="7"/>
  <c r="S707" i="7"/>
  <c r="S708" i="7"/>
  <c r="S709" i="7"/>
  <c r="S710" i="7"/>
  <c r="S711" i="7"/>
  <c r="S712" i="7"/>
  <c r="S713" i="7"/>
  <c r="S714" i="7"/>
  <c r="S715" i="7"/>
  <c r="S716" i="7"/>
  <c r="S717" i="7"/>
  <c r="S718" i="7"/>
  <c r="S719" i="7"/>
  <c r="S720" i="7"/>
  <c r="S721" i="7"/>
  <c r="S722" i="7"/>
  <c r="S723" i="7"/>
  <c r="S724" i="7"/>
  <c r="S725" i="7"/>
  <c r="S726" i="7"/>
  <c r="S727" i="7"/>
  <c r="S728" i="7"/>
  <c r="S729" i="7"/>
  <c r="S730" i="7"/>
  <c r="S731" i="7"/>
  <c r="S732" i="7"/>
  <c r="S733" i="7"/>
  <c r="S734" i="7"/>
  <c r="S735" i="7"/>
  <c r="S736" i="7"/>
  <c r="S737" i="7"/>
  <c r="S738" i="7"/>
  <c r="S739" i="7"/>
  <c r="S740" i="7"/>
  <c r="S741" i="7"/>
  <c r="S742" i="7"/>
  <c r="S743" i="7"/>
  <c r="S744" i="7"/>
  <c r="S745" i="7"/>
  <c r="S746" i="7"/>
  <c r="S747" i="7"/>
  <c r="S748" i="7"/>
  <c r="S749" i="7"/>
  <c r="S750" i="7"/>
  <c r="S751" i="7"/>
  <c r="S752" i="7"/>
  <c r="S753" i="7"/>
  <c r="S754" i="7"/>
  <c r="S755" i="7"/>
  <c r="S756" i="7"/>
  <c r="S757" i="7"/>
  <c r="S758" i="7"/>
  <c r="S759" i="7"/>
  <c r="S760" i="7"/>
  <c r="S761" i="7"/>
  <c r="S762" i="7"/>
  <c r="S763" i="7"/>
  <c r="S764" i="7"/>
  <c r="S765" i="7"/>
  <c r="S766" i="7"/>
  <c r="S767" i="7"/>
  <c r="S768" i="7"/>
  <c r="S769" i="7"/>
  <c r="S770" i="7"/>
  <c r="S771" i="7"/>
  <c r="S772" i="7"/>
  <c r="S773" i="7"/>
  <c r="S774" i="7"/>
  <c r="S775" i="7"/>
  <c r="S776" i="7"/>
  <c r="S777" i="7"/>
  <c r="S778" i="7"/>
  <c r="S779" i="7"/>
  <c r="S780" i="7"/>
  <c r="S781" i="7"/>
  <c r="S782" i="7"/>
  <c r="S783" i="7"/>
  <c r="S784" i="7"/>
  <c r="S785" i="7"/>
  <c r="S786" i="7"/>
  <c r="S787" i="7"/>
  <c r="S788" i="7"/>
  <c r="S789" i="7"/>
  <c r="S790" i="7"/>
  <c r="S791" i="7"/>
  <c r="S792" i="7"/>
  <c r="S793" i="7"/>
  <c r="S794" i="7"/>
  <c r="S795" i="7"/>
  <c r="S796" i="7"/>
  <c r="S797" i="7"/>
  <c r="S798" i="7"/>
  <c r="S799" i="7"/>
  <c r="S800" i="7"/>
  <c r="S801" i="7"/>
  <c r="S802" i="7"/>
  <c r="S803" i="7"/>
  <c r="S804" i="7"/>
  <c r="S805" i="7"/>
  <c r="S806" i="7"/>
  <c r="S807" i="7"/>
  <c r="S808" i="7"/>
  <c r="S809" i="7"/>
  <c r="S810" i="7"/>
  <c r="S811" i="7"/>
  <c r="S812" i="7"/>
  <c r="S813" i="7"/>
  <c r="S814" i="7"/>
  <c r="S815" i="7"/>
  <c r="S816" i="7"/>
  <c r="S817" i="7"/>
  <c r="S818" i="7"/>
  <c r="S819" i="7"/>
  <c r="S820" i="7"/>
  <c r="S821" i="7"/>
  <c r="S822" i="7"/>
  <c r="S823" i="7"/>
  <c r="S824" i="7"/>
  <c r="S825" i="7"/>
  <c r="S826" i="7"/>
  <c r="S827" i="7"/>
  <c r="S828" i="7"/>
  <c r="S829" i="7"/>
  <c r="S830" i="7"/>
  <c r="S831" i="7"/>
  <c r="S832" i="7"/>
  <c r="S833" i="7"/>
  <c r="S834" i="7"/>
  <c r="S835" i="7"/>
  <c r="S836" i="7"/>
  <c r="S837" i="7"/>
  <c r="S838" i="7"/>
  <c r="S839" i="7"/>
  <c r="S840" i="7"/>
  <c r="S841" i="7"/>
  <c r="S842" i="7"/>
  <c r="S843" i="7"/>
  <c r="S844" i="7"/>
  <c r="S845" i="7"/>
  <c r="S846" i="7"/>
  <c r="S847" i="7"/>
  <c r="S848" i="7"/>
  <c r="S849" i="7"/>
  <c r="S850" i="7"/>
  <c r="S851" i="7"/>
  <c r="S852" i="7"/>
  <c r="S853" i="7"/>
  <c r="S854" i="7"/>
  <c r="S855" i="7"/>
  <c r="S856" i="7"/>
  <c r="S857" i="7"/>
  <c r="S858" i="7"/>
  <c r="S859" i="7"/>
  <c r="S860" i="7"/>
  <c r="S861" i="7"/>
  <c r="S862" i="7"/>
  <c r="S863" i="7"/>
  <c r="S864" i="7"/>
  <c r="S865" i="7"/>
  <c r="S866" i="7"/>
  <c r="S867" i="7"/>
  <c r="S868" i="7"/>
  <c r="S869" i="7"/>
  <c r="S870" i="7"/>
  <c r="S871" i="7"/>
  <c r="S872" i="7"/>
  <c r="S873" i="7"/>
  <c r="S874" i="7"/>
  <c r="S875" i="7"/>
  <c r="S876" i="7"/>
  <c r="S877" i="7"/>
  <c r="S878" i="7"/>
  <c r="S879" i="7"/>
  <c r="S880" i="7"/>
  <c r="S881" i="7"/>
  <c r="S882" i="7"/>
  <c r="S883" i="7"/>
  <c r="S884" i="7"/>
  <c r="S885" i="7"/>
  <c r="S886" i="7"/>
  <c r="S887" i="7"/>
  <c r="S888" i="7"/>
  <c r="S889" i="7"/>
  <c r="S890" i="7"/>
  <c r="S891" i="7"/>
  <c r="S892" i="7"/>
  <c r="S893" i="7"/>
  <c r="S894" i="7"/>
  <c r="S895" i="7"/>
  <c r="S896" i="7"/>
  <c r="S897" i="7"/>
  <c r="S898" i="7"/>
  <c r="S899" i="7"/>
  <c r="S900" i="7"/>
  <c r="S901" i="7"/>
  <c r="S902" i="7"/>
  <c r="S903" i="7"/>
  <c r="S904" i="7"/>
  <c r="S905" i="7"/>
  <c r="S906" i="7"/>
  <c r="S907" i="7"/>
  <c r="S908" i="7"/>
  <c r="S909" i="7"/>
  <c r="S910" i="7"/>
  <c r="S911" i="7"/>
  <c r="S912" i="7"/>
  <c r="S913" i="7"/>
  <c r="S914" i="7"/>
  <c r="S915" i="7"/>
  <c r="S916" i="7"/>
  <c r="S917" i="7"/>
  <c r="S918" i="7"/>
  <c r="S919" i="7"/>
  <c r="S920" i="7"/>
  <c r="S921" i="7"/>
  <c r="S922" i="7"/>
  <c r="S923" i="7"/>
  <c r="S924" i="7"/>
  <c r="S925" i="7"/>
  <c r="S926" i="7"/>
  <c r="S927" i="7"/>
  <c r="S928" i="7"/>
  <c r="S929" i="7"/>
  <c r="S930" i="7"/>
  <c r="S931" i="7"/>
  <c r="S932" i="7"/>
  <c r="S933" i="7"/>
  <c r="S934" i="7"/>
  <c r="S935" i="7"/>
  <c r="S936" i="7"/>
  <c r="S937" i="7"/>
  <c r="S938" i="7"/>
  <c r="S939" i="7"/>
  <c r="S940" i="7"/>
  <c r="S941" i="7"/>
  <c r="S942" i="7"/>
  <c r="S943" i="7"/>
  <c r="S944" i="7"/>
  <c r="S945" i="7"/>
  <c r="S946" i="7"/>
  <c r="S947" i="7"/>
  <c r="S948" i="7"/>
  <c r="S949" i="7"/>
  <c r="S950" i="7"/>
  <c r="S951" i="7"/>
  <c r="S952" i="7"/>
  <c r="S953" i="7"/>
  <c r="S954" i="7"/>
  <c r="S955" i="7"/>
  <c r="S956" i="7"/>
  <c r="S957" i="7"/>
  <c r="S958" i="7"/>
  <c r="S959" i="7"/>
  <c r="S960" i="7"/>
  <c r="S961" i="7"/>
  <c r="S962" i="7"/>
  <c r="S963" i="7"/>
  <c r="S964" i="7"/>
  <c r="S965" i="7"/>
  <c r="S966" i="7"/>
  <c r="S967" i="7"/>
  <c r="S968" i="7"/>
  <c r="S969" i="7"/>
  <c r="S970" i="7"/>
  <c r="S971" i="7"/>
  <c r="S972" i="7"/>
  <c r="S973" i="7"/>
  <c r="S974" i="7"/>
  <c r="S975" i="7"/>
  <c r="S976" i="7"/>
  <c r="S977" i="7"/>
  <c r="S978" i="7"/>
  <c r="S979" i="7"/>
  <c r="S980" i="7"/>
  <c r="S981" i="7"/>
  <c r="S982" i="7"/>
  <c r="S983" i="7"/>
  <c r="S984" i="7"/>
  <c r="S985" i="7"/>
  <c r="S986" i="7"/>
  <c r="S987" i="7"/>
  <c r="S988" i="7"/>
  <c r="S989" i="7"/>
  <c r="S990" i="7"/>
  <c r="S991" i="7"/>
  <c r="S992" i="7"/>
  <c r="S993" i="7"/>
  <c r="S994" i="7"/>
  <c r="S995" i="7"/>
  <c r="S996" i="7"/>
  <c r="S997" i="7"/>
  <c r="S998" i="7"/>
  <c r="S999" i="7"/>
  <c r="S1000" i="7"/>
  <c r="S1001" i="7"/>
  <c r="S1002" i="7"/>
  <c r="S1003" i="7"/>
  <c r="S1004" i="7"/>
  <c r="S1005" i="7"/>
  <c r="S1006" i="7"/>
  <c r="S1007" i="7"/>
  <c r="S1008" i="7"/>
  <c r="S1009" i="7"/>
  <c r="S1010" i="7"/>
  <c r="S1011" i="7"/>
  <c r="S1012" i="7"/>
  <c r="S1013" i="7"/>
  <c r="S1014" i="7"/>
  <c r="S1015" i="7"/>
  <c r="S17"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R675" i="7"/>
  <c r="R676" i="7"/>
  <c r="R677" i="7"/>
  <c r="R678" i="7"/>
  <c r="R679" i="7"/>
  <c r="R680" i="7"/>
  <c r="R681" i="7"/>
  <c r="R682" i="7"/>
  <c r="R683" i="7"/>
  <c r="R684" i="7"/>
  <c r="R685" i="7"/>
  <c r="R686" i="7"/>
  <c r="R687" i="7"/>
  <c r="R688" i="7"/>
  <c r="R689" i="7"/>
  <c r="R690" i="7"/>
  <c r="R691" i="7"/>
  <c r="R692" i="7"/>
  <c r="R693" i="7"/>
  <c r="R694" i="7"/>
  <c r="R695" i="7"/>
  <c r="R696" i="7"/>
  <c r="R697" i="7"/>
  <c r="R698" i="7"/>
  <c r="R699" i="7"/>
  <c r="R700" i="7"/>
  <c r="R701" i="7"/>
  <c r="R702" i="7"/>
  <c r="R703" i="7"/>
  <c r="R704" i="7"/>
  <c r="R705" i="7"/>
  <c r="R706" i="7"/>
  <c r="R707" i="7"/>
  <c r="R708" i="7"/>
  <c r="R709" i="7"/>
  <c r="R710" i="7"/>
  <c r="R711" i="7"/>
  <c r="R712" i="7"/>
  <c r="R713" i="7"/>
  <c r="R714" i="7"/>
  <c r="R715" i="7"/>
  <c r="R716" i="7"/>
  <c r="R717" i="7"/>
  <c r="R718" i="7"/>
  <c r="R719" i="7"/>
  <c r="R720" i="7"/>
  <c r="R721" i="7"/>
  <c r="R722" i="7"/>
  <c r="R723" i="7"/>
  <c r="R724" i="7"/>
  <c r="R725" i="7"/>
  <c r="R726" i="7"/>
  <c r="R727" i="7"/>
  <c r="R728" i="7"/>
  <c r="R729" i="7"/>
  <c r="R730" i="7"/>
  <c r="R731" i="7"/>
  <c r="R732" i="7"/>
  <c r="R733" i="7"/>
  <c r="R734" i="7"/>
  <c r="R735" i="7"/>
  <c r="R736" i="7"/>
  <c r="R737" i="7"/>
  <c r="R738" i="7"/>
  <c r="R739" i="7"/>
  <c r="R740" i="7"/>
  <c r="R741" i="7"/>
  <c r="R742" i="7"/>
  <c r="R743" i="7"/>
  <c r="R744" i="7"/>
  <c r="R745" i="7"/>
  <c r="R746" i="7"/>
  <c r="R747" i="7"/>
  <c r="R748" i="7"/>
  <c r="R749" i="7"/>
  <c r="R750" i="7"/>
  <c r="R751" i="7"/>
  <c r="R752" i="7"/>
  <c r="R753" i="7"/>
  <c r="R754" i="7"/>
  <c r="R755" i="7"/>
  <c r="R756" i="7"/>
  <c r="R757" i="7"/>
  <c r="R758" i="7"/>
  <c r="R759" i="7"/>
  <c r="R760" i="7"/>
  <c r="R761" i="7"/>
  <c r="R762" i="7"/>
  <c r="R763" i="7"/>
  <c r="R764" i="7"/>
  <c r="R765" i="7"/>
  <c r="R766" i="7"/>
  <c r="R767" i="7"/>
  <c r="R768" i="7"/>
  <c r="R769" i="7"/>
  <c r="R770" i="7"/>
  <c r="R771" i="7"/>
  <c r="R772" i="7"/>
  <c r="R773" i="7"/>
  <c r="R774" i="7"/>
  <c r="R775" i="7"/>
  <c r="R776" i="7"/>
  <c r="R777" i="7"/>
  <c r="R778" i="7"/>
  <c r="R779" i="7"/>
  <c r="R780" i="7"/>
  <c r="R781" i="7"/>
  <c r="R782" i="7"/>
  <c r="R783" i="7"/>
  <c r="R784" i="7"/>
  <c r="R785" i="7"/>
  <c r="R786" i="7"/>
  <c r="R787" i="7"/>
  <c r="R788" i="7"/>
  <c r="R789" i="7"/>
  <c r="R790" i="7"/>
  <c r="R791" i="7"/>
  <c r="R792" i="7"/>
  <c r="R793" i="7"/>
  <c r="R794" i="7"/>
  <c r="R795" i="7"/>
  <c r="R796" i="7"/>
  <c r="R797" i="7"/>
  <c r="R798" i="7"/>
  <c r="R799" i="7"/>
  <c r="R800" i="7"/>
  <c r="R801" i="7"/>
  <c r="R802" i="7"/>
  <c r="R803" i="7"/>
  <c r="R804" i="7"/>
  <c r="R805" i="7"/>
  <c r="R806" i="7"/>
  <c r="R807" i="7"/>
  <c r="R808" i="7"/>
  <c r="R809" i="7"/>
  <c r="R810" i="7"/>
  <c r="R811" i="7"/>
  <c r="R812" i="7"/>
  <c r="R813" i="7"/>
  <c r="R814" i="7"/>
  <c r="R815" i="7"/>
  <c r="R816" i="7"/>
  <c r="R817" i="7"/>
  <c r="R818" i="7"/>
  <c r="R819" i="7"/>
  <c r="R820" i="7"/>
  <c r="R821" i="7"/>
  <c r="R822" i="7"/>
  <c r="R823" i="7"/>
  <c r="R824" i="7"/>
  <c r="R825" i="7"/>
  <c r="R826" i="7"/>
  <c r="R827" i="7"/>
  <c r="R828" i="7"/>
  <c r="R829" i="7"/>
  <c r="R830" i="7"/>
  <c r="R831" i="7"/>
  <c r="R832" i="7"/>
  <c r="R833" i="7"/>
  <c r="R834" i="7"/>
  <c r="R835" i="7"/>
  <c r="R836" i="7"/>
  <c r="R837" i="7"/>
  <c r="R838" i="7"/>
  <c r="R839" i="7"/>
  <c r="R840" i="7"/>
  <c r="R841" i="7"/>
  <c r="R842" i="7"/>
  <c r="R843" i="7"/>
  <c r="R844" i="7"/>
  <c r="R845" i="7"/>
  <c r="R846" i="7"/>
  <c r="R847" i="7"/>
  <c r="R848" i="7"/>
  <c r="R849" i="7"/>
  <c r="R850" i="7"/>
  <c r="R851" i="7"/>
  <c r="R852" i="7"/>
  <c r="R853" i="7"/>
  <c r="R854" i="7"/>
  <c r="R855" i="7"/>
  <c r="R856" i="7"/>
  <c r="R857" i="7"/>
  <c r="R858" i="7"/>
  <c r="R859" i="7"/>
  <c r="R860" i="7"/>
  <c r="R861" i="7"/>
  <c r="R862" i="7"/>
  <c r="R863" i="7"/>
  <c r="R864" i="7"/>
  <c r="R865" i="7"/>
  <c r="R866" i="7"/>
  <c r="R867" i="7"/>
  <c r="R868" i="7"/>
  <c r="R869" i="7"/>
  <c r="R870" i="7"/>
  <c r="R871" i="7"/>
  <c r="R872" i="7"/>
  <c r="R873" i="7"/>
  <c r="R874" i="7"/>
  <c r="R875" i="7"/>
  <c r="R876" i="7"/>
  <c r="R877" i="7"/>
  <c r="R878" i="7"/>
  <c r="R879" i="7"/>
  <c r="R880" i="7"/>
  <c r="R881" i="7"/>
  <c r="R882" i="7"/>
  <c r="R883" i="7"/>
  <c r="R884" i="7"/>
  <c r="R885" i="7"/>
  <c r="R886" i="7"/>
  <c r="R887" i="7"/>
  <c r="R888" i="7"/>
  <c r="R889" i="7"/>
  <c r="R890" i="7"/>
  <c r="R891" i="7"/>
  <c r="R892" i="7"/>
  <c r="R893" i="7"/>
  <c r="R894" i="7"/>
  <c r="R895" i="7"/>
  <c r="R896" i="7"/>
  <c r="R897" i="7"/>
  <c r="R898" i="7"/>
  <c r="R899" i="7"/>
  <c r="R900" i="7"/>
  <c r="R901" i="7"/>
  <c r="R902" i="7"/>
  <c r="R903" i="7"/>
  <c r="R904" i="7"/>
  <c r="R905" i="7"/>
  <c r="R906" i="7"/>
  <c r="R907" i="7"/>
  <c r="R908" i="7"/>
  <c r="R909" i="7"/>
  <c r="R910" i="7"/>
  <c r="R911" i="7"/>
  <c r="R912" i="7"/>
  <c r="R913" i="7"/>
  <c r="R914" i="7"/>
  <c r="R915" i="7"/>
  <c r="R916" i="7"/>
  <c r="R917" i="7"/>
  <c r="R918" i="7"/>
  <c r="R919" i="7"/>
  <c r="R920" i="7"/>
  <c r="R921" i="7"/>
  <c r="R922" i="7"/>
  <c r="R923" i="7"/>
  <c r="R924" i="7"/>
  <c r="R925" i="7"/>
  <c r="R926" i="7"/>
  <c r="R927" i="7"/>
  <c r="R928" i="7"/>
  <c r="R929" i="7"/>
  <c r="R930" i="7"/>
  <c r="R931" i="7"/>
  <c r="R932" i="7"/>
  <c r="R933" i="7"/>
  <c r="R934" i="7"/>
  <c r="R935" i="7"/>
  <c r="R936" i="7"/>
  <c r="R937" i="7"/>
  <c r="R938" i="7"/>
  <c r="R939" i="7"/>
  <c r="R940" i="7"/>
  <c r="R941" i="7"/>
  <c r="R942" i="7"/>
  <c r="R943" i="7"/>
  <c r="R944" i="7"/>
  <c r="R945" i="7"/>
  <c r="R946" i="7"/>
  <c r="R947" i="7"/>
  <c r="R948" i="7"/>
  <c r="R949" i="7"/>
  <c r="R950" i="7"/>
  <c r="R951" i="7"/>
  <c r="R952" i="7"/>
  <c r="R953" i="7"/>
  <c r="R954" i="7"/>
  <c r="R955" i="7"/>
  <c r="R956" i="7"/>
  <c r="R957" i="7"/>
  <c r="R958" i="7"/>
  <c r="R959" i="7"/>
  <c r="R960" i="7"/>
  <c r="R961" i="7"/>
  <c r="R962" i="7"/>
  <c r="R963" i="7"/>
  <c r="R964" i="7"/>
  <c r="R965" i="7"/>
  <c r="R966" i="7"/>
  <c r="R967" i="7"/>
  <c r="R968" i="7"/>
  <c r="R969" i="7"/>
  <c r="R970" i="7"/>
  <c r="R971" i="7"/>
  <c r="R972" i="7"/>
  <c r="R973" i="7"/>
  <c r="R974" i="7"/>
  <c r="R975" i="7"/>
  <c r="R976" i="7"/>
  <c r="R977" i="7"/>
  <c r="R978" i="7"/>
  <c r="R979" i="7"/>
  <c r="R980" i="7"/>
  <c r="R981" i="7"/>
  <c r="R982" i="7"/>
  <c r="R983" i="7"/>
  <c r="R984" i="7"/>
  <c r="R985" i="7"/>
  <c r="R986" i="7"/>
  <c r="R987" i="7"/>
  <c r="R988" i="7"/>
  <c r="R989" i="7"/>
  <c r="R990" i="7"/>
  <c r="R991" i="7"/>
  <c r="R992" i="7"/>
  <c r="R993" i="7"/>
  <c r="R994" i="7"/>
  <c r="R995" i="7"/>
  <c r="R996" i="7"/>
  <c r="R997" i="7"/>
  <c r="R998" i="7"/>
  <c r="R999" i="7"/>
  <c r="R1000" i="7"/>
  <c r="R1001" i="7"/>
  <c r="R1002" i="7"/>
  <c r="R1003" i="7"/>
  <c r="R1004" i="7"/>
  <c r="R1005" i="7"/>
  <c r="R1006" i="7"/>
  <c r="R1007" i="7"/>
  <c r="R1008" i="7"/>
  <c r="R1009" i="7"/>
  <c r="R1010" i="7"/>
  <c r="R1011" i="7"/>
  <c r="R1012" i="7"/>
  <c r="R1013" i="7"/>
  <c r="R1014" i="7"/>
  <c r="R1015" i="7"/>
  <c r="R16" i="7"/>
  <c r="S16" i="7" s="1"/>
  <c r="S8" i="7" s="1"/>
  <c r="Q15" i="7"/>
  <c r="Q13" i="7"/>
  <c r="C23" i="14" l="1"/>
  <c r="E15" i="15"/>
  <c r="L23" i="14"/>
  <c r="K23" i="14"/>
  <c r="G23" i="14"/>
  <c r="F23" i="14"/>
  <c r="E23" i="14"/>
  <c r="C1" i="11" l="1"/>
  <c r="C39" i="15" l="1"/>
  <c r="C108" i="8" s="1"/>
  <c r="E40" i="15"/>
  <c r="C110" i="8" l="1"/>
  <c r="G40" i="15"/>
  <c r="A3" i="16"/>
  <c r="A3" i="15"/>
  <c r="D1" i="14"/>
  <c r="D1" i="17"/>
  <c r="D1" i="7"/>
  <c r="D1" i="6"/>
  <c r="E1" i="9"/>
  <c r="E44" i="15"/>
  <c r="C44" i="15"/>
  <c r="C106" i="8"/>
  <c r="C104" i="8"/>
  <c r="C102" i="8"/>
  <c r="C100" i="8"/>
  <c r="C98" i="8"/>
  <c r="C96" i="8"/>
  <c r="C92" i="8"/>
  <c r="C94" i="8"/>
  <c r="E50" i="15" l="1"/>
  <c r="E58" i="15" s="1"/>
  <c r="C50" i="15"/>
  <c r="C58" i="15" s="1"/>
  <c r="C90" i="8"/>
  <c r="C88" i="8"/>
  <c r="C33" i="16" l="1"/>
  <c r="C35" i="16" s="1"/>
  <c r="G39" i="15" l="1"/>
  <c r="B63" i="15" s="1"/>
  <c r="E21" i="5" l="1"/>
  <c r="G22" i="19" l="1"/>
  <c r="B22" i="11"/>
  <c r="L23" i="5" l="1"/>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5"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756" i="5"/>
  <c r="L757" i="5"/>
  <c r="L758" i="5"/>
  <c r="L759" i="5"/>
  <c r="L760" i="5"/>
  <c r="L761" i="5"/>
  <c r="L762" i="5"/>
  <c r="L763" i="5"/>
  <c r="L764" i="5"/>
  <c r="L765" i="5"/>
  <c r="L766" i="5"/>
  <c r="L767" i="5"/>
  <c r="L768" i="5"/>
  <c r="L769" i="5"/>
  <c r="L770" i="5"/>
  <c r="L771" i="5"/>
  <c r="L772" i="5"/>
  <c r="L773" i="5"/>
  <c r="L774" i="5"/>
  <c r="L775" i="5"/>
  <c r="L776" i="5"/>
  <c r="L777" i="5"/>
  <c r="L778" i="5"/>
  <c r="L779" i="5"/>
  <c r="L780" i="5"/>
  <c r="L781" i="5"/>
  <c r="L782" i="5"/>
  <c r="L783" i="5"/>
  <c r="L784" i="5"/>
  <c r="L785" i="5"/>
  <c r="L786" i="5"/>
  <c r="L787" i="5"/>
  <c r="L788" i="5"/>
  <c r="L789" i="5"/>
  <c r="L790" i="5"/>
  <c r="L791" i="5"/>
  <c r="L792" i="5"/>
  <c r="L793" i="5"/>
  <c r="L794" i="5"/>
  <c r="L795" i="5"/>
  <c r="L796" i="5"/>
  <c r="L797" i="5"/>
  <c r="L798" i="5"/>
  <c r="L799" i="5"/>
  <c r="L800" i="5"/>
  <c r="L801" i="5"/>
  <c r="L802" i="5"/>
  <c r="L803" i="5"/>
  <c r="L804" i="5"/>
  <c r="L805" i="5"/>
  <c r="L806" i="5"/>
  <c r="L807" i="5"/>
  <c r="L808" i="5"/>
  <c r="L809" i="5"/>
  <c r="L810" i="5"/>
  <c r="L811" i="5"/>
  <c r="L812" i="5"/>
  <c r="L813" i="5"/>
  <c r="L814" i="5"/>
  <c r="L815" i="5"/>
  <c r="L816" i="5"/>
  <c r="L817" i="5"/>
  <c r="L818" i="5"/>
  <c r="L819" i="5"/>
  <c r="L820" i="5"/>
  <c r="L821" i="5"/>
  <c r="L822" i="5"/>
  <c r="L823" i="5"/>
  <c r="L824" i="5"/>
  <c r="L825" i="5"/>
  <c r="L826" i="5"/>
  <c r="L827" i="5"/>
  <c r="L828" i="5"/>
  <c r="L829" i="5"/>
  <c r="L830" i="5"/>
  <c r="L831" i="5"/>
  <c r="L832" i="5"/>
  <c r="L833" i="5"/>
  <c r="L834" i="5"/>
  <c r="L835" i="5"/>
  <c r="L836" i="5"/>
  <c r="L837" i="5"/>
  <c r="L838" i="5"/>
  <c r="L839" i="5"/>
  <c r="L840" i="5"/>
  <c r="L841" i="5"/>
  <c r="L842" i="5"/>
  <c r="L843" i="5"/>
  <c r="L844" i="5"/>
  <c r="L845" i="5"/>
  <c r="L846" i="5"/>
  <c r="L847" i="5"/>
  <c r="L848" i="5"/>
  <c r="L849" i="5"/>
  <c r="L850" i="5"/>
  <c r="L851" i="5"/>
  <c r="L852" i="5"/>
  <c r="L853" i="5"/>
  <c r="L854" i="5"/>
  <c r="L855" i="5"/>
  <c r="L856" i="5"/>
  <c r="L857" i="5"/>
  <c r="L858" i="5"/>
  <c r="L859" i="5"/>
  <c r="L860" i="5"/>
  <c r="L861" i="5"/>
  <c r="L862" i="5"/>
  <c r="L863" i="5"/>
  <c r="L864" i="5"/>
  <c r="L865" i="5"/>
  <c r="L866" i="5"/>
  <c r="L867" i="5"/>
  <c r="L868" i="5"/>
  <c r="L869" i="5"/>
  <c r="L870" i="5"/>
  <c r="L871" i="5"/>
  <c r="L872" i="5"/>
  <c r="L873" i="5"/>
  <c r="L874" i="5"/>
  <c r="L875" i="5"/>
  <c r="L876" i="5"/>
  <c r="L877" i="5"/>
  <c r="L878" i="5"/>
  <c r="L879" i="5"/>
  <c r="L880" i="5"/>
  <c r="L881" i="5"/>
  <c r="L882" i="5"/>
  <c r="L883" i="5"/>
  <c r="L884" i="5"/>
  <c r="L885" i="5"/>
  <c r="L886" i="5"/>
  <c r="L887" i="5"/>
  <c r="L888" i="5"/>
  <c r="L889" i="5"/>
  <c r="L890" i="5"/>
  <c r="L891" i="5"/>
  <c r="L892" i="5"/>
  <c r="L893" i="5"/>
  <c r="L894" i="5"/>
  <c r="L895" i="5"/>
  <c r="L896" i="5"/>
  <c r="L897" i="5"/>
  <c r="L898" i="5"/>
  <c r="L899" i="5"/>
  <c r="L900" i="5"/>
  <c r="L901" i="5"/>
  <c r="L902" i="5"/>
  <c r="L903" i="5"/>
  <c r="L904" i="5"/>
  <c r="L905" i="5"/>
  <c r="L906" i="5"/>
  <c r="L907" i="5"/>
  <c r="L908" i="5"/>
  <c r="L909" i="5"/>
  <c r="L910" i="5"/>
  <c r="L911" i="5"/>
  <c r="L912" i="5"/>
  <c r="L913" i="5"/>
  <c r="L914" i="5"/>
  <c r="L915" i="5"/>
  <c r="L916" i="5"/>
  <c r="L917" i="5"/>
  <c r="L918" i="5"/>
  <c r="L919" i="5"/>
  <c r="L920" i="5"/>
  <c r="L921" i="5"/>
  <c r="L922" i="5"/>
  <c r="L923" i="5"/>
  <c r="L924" i="5"/>
  <c r="L925" i="5"/>
  <c r="L926" i="5"/>
  <c r="L927" i="5"/>
  <c r="L928" i="5"/>
  <c r="L929" i="5"/>
  <c r="L930" i="5"/>
  <c r="L931" i="5"/>
  <c r="L932" i="5"/>
  <c r="L933" i="5"/>
  <c r="L934" i="5"/>
  <c r="L935" i="5"/>
  <c r="L936" i="5"/>
  <c r="L937" i="5"/>
  <c r="L938" i="5"/>
  <c r="L939" i="5"/>
  <c r="L940" i="5"/>
  <c r="L941" i="5"/>
  <c r="L942" i="5"/>
  <c r="L943" i="5"/>
  <c r="L944" i="5"/>
  <c r="L945" i="5"/>
  <c r="L946" i="5"/>
  <c r="L947" i="5"/>
  <c r="L948" i="5"/>
  <c r="L949" i="5"/>
  <c r="L950" i="5"/>
  <c r="L951" i="5"/>
  <c r="L952" i="5"/>
  <c r="L953" i="5"/>
  <c r="L954" i="5"/>
  <c r="L955" i="5"/>
  <c r="L956" i="5"/>
  <c r="L957" i="5"/>
  <c r="L958" i="5"/>
  <c r="L959" i="5"/>
  <c r="L960" i="5"/>
  <c r="L961" i="5"/>
  <c r="L962" i="5"/>
  <c r="L963" i="5"/>
  <c r="L964" i="5"/>
  <c r="L965" i="5"/>
  <c r="L966" i="5"/>
  <c r="L967" i="5"/>
  <c r="L968" i="5"/>
  <c r="L969" i="5"/>
  <c r="L970" i="5"/>
  <c r="L971" i="5"/>
  <c r="L972" i="5"/>
  <c r="L973" i="5"/>
  <c r="L974" i="5"/>
  <c r="L975" i="5"/>
  <c r="L976" i="5"/>
  <c r="L977" i="5"/>
  <c r="L978" i="5"/>
  <c r="L979" i="5"/>
  <c r="L980" i="5"/>
  <c r="L981" i="5"/>
  <c r="L982" i="5"/>
  <c r="L983" i="5"/>
  <c r="L984" i="5"/>
  <c r="L985" i="5"/>
  <c r="L986" i="5"/>
  <c r="L987" i="5"/>
  <c r="L988" i="5"/>
  <c r="L989" i="5"/>
  <c r="L990" i="5"/>
  <c r="L991" i="5"/>
  <c r="L992" i="5"/>
  <c r="L993" i="5"/>
  <c r="L994" i="5"/>
  <c r="L995" i="5"/>
  <c r="L996" i="5"/>
  <c r="L997" i="5"/>
  <c r="L998" i="5"/>
  <c r="L999" i="5"/>
  <c r="L1000" i="5"/>
  <c r="L1001" i="5"/>
  <c r="L1002" i="5"/>
  <c r="L1003" i="5"/>
  <c r="L1004" i="5"/>
  <c r="L1005" i="5"/>
  <c r="L1006" i="5"/>
  <c r="L1007" i="5"/>
  <c r="L1008" i="5"/>
  <c r="L1009" i="5"/>
  <c r="L1010" i="5"/>
  <c r="L1011" i="5"/>
  <c r="L1012" i="5"/>
  <c r="L1013" i="5"/>
  <c r="L1014" i="5"/>
  <c r="L1015" i="5"/>
  <c r="L1016" i="5"/>
  <c r="L1017" i="5"/>
  <c r="L1018" i="5"/>
  <c r="L1019" i="5"/>
  <c r="L1020" i="5"/>
  <c r="L1021" i="5"/>
  <c r="L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35" i="5"/>
  <c r="K436" i="5"/>
  <c r="K437" i="5"/>
  <c r="K438" i="5"/>
  <c r="K439" i="5"/>
  <c r="K440" i="5"/>
  <c r="K441" i="5"/>
  <c r="K442" i="5"/>
  <c r="K443" i="5"/>
  <c r="K444" i="5"/>
  <c r="K445" i="5"/>
  <c r="K446" i="5"/>
  <c r="K447" i="5"/>
  <c r="K448" i="5"/>
  <c r="K449" i="5"/>
  <c r="K450" i="5"/>
  <c r="K451" i="5"/>
  <c r="K452" i="5"/>
  <c r="K453" i="5"/>
  <c r="K454" i="5"/>
  <c r="K455" i="5"/>
  <c r="K456" i="5"/>
  <c r="K457" i="5"/>
  <c r="K458" i="5"/>
  <c r="K459" i="5"/>
  <c r="K460" i="5"/>
  <c r="K461" i="5"/>
  <c r="K462" i="5"/>
  <c r="K463" i="5"/>
  <c r="K464" i="5"/>
  <c r="K465" i="5"/>
  <c r="K466" i="5"/>
  <c r="K467" i="5"/>
  <c r="K468" i="5"/>
  <c r="K469" i="5"/>
  <c r="K470" i="5"/>
  <c r="K471" i="5"/>
  <c r="K472" i="5"/>
  <c r="K473" i="5"/>
  <c r="K474" i="5"/>
  <c r="K475" i="5"/>
  <c r="K476" i="5"/>
  <c r="K477" i="5"/>
  <c r="K478" i="5"/>
  <c r="K479" i="5"/>
  <c r="K480" i="5"/>
  <c r="K481" i="5"/>
  <c r="K482" i="5"/>
  <c r="K483" i="5"/>
  <c r="K484" i="5"/>
  <c r="K485" i="5"/>
  <c r="K486" i="5"/>
  <c r="K487" i="5"/>
  <c r="K488" i="5"/>
  <c r="K489" i="5"/>
  <c r="K490" i="5"/>
  <c r="K491" i="5"/>
  <c r="K492" i="5"/>
  <c r="K493" i="5"/>
  <c r="K494" i="5"/>
  <c r="K495" i="5"/>
  <c r="K496" i="5"/>
  <c r="K497" i="5"/>
  <c r="K498" i="5"/>
  <c r="K499" i="5"/>
  <c r="K500" i="5"/>
  <c r="K501" i="5"/>
  <c r="K502" i="5"/>
  <c r="K503" i="5"/>
  <c r="K504" i="5"/>
  <c r="K505" i="5"/>
  <c r="K506" i="5"/>
  <c r="K507" i="5"/>
  <c r="K508" i="5"/>
  <c r="K509" i="5"/>
  <c r="K510" i="5"/>
  <c r="K511" i="5"/>
  <c r="K512" i="5"/>
  <c r="K513" i="5"/>
  <c r="K514" i="5"/>
  <c r="K515" i="5"/>
  <c r="K516" i="5"/>
  <c r="K517" i="5"/>
  <c r="K518" i="5"/>
  <c r="K519" i="5"/>
  <c r="K520" i="5"/>
  <c r="K521" i="5"/>
  <c r="K522" i="5"/>
  <c r="K523" i="5"/>
  <c r="K524" i="5"/>
  <c r="K525" i="5"/>
  <c r="K526" i="5"/>
  <c r="K527" i="5"/>
  <c r="K528" i="5"/>
  <c r="K529" i="5"/>
  <c r="K530" i="5"/>
  <c r="K531" i="5"/>
  <c r="K532" i="5"/>
  <c r="K533" i="5"/>
  <c r="K534" i="5"/>
  <c r="K535" i="5"/>
  <c r="K536" i="5"/>
  <c r="K537" i="5"/>
  <c r="K538" i="5"/>
  <c r="K539" i="5"/>
  <c r="K540" i="5"/>
  <c r="K541" i="5"/>
  <c r="K542" i="5"/>
  <c r="K543" i="5"/>
  <c r="K544" i="5"/>
  <c r="K545" i="5"/>
  <c r="K546" i="5"/>
  <c r="K547" i="5"/>
  <c r="K548" i="5"/>
  <c r="K549" i="5"/>
  <c r="K550" i="5"/>
  <c r="K551" i="5"/>
  <c r="K552" i="5"/>
  <c r="K553" i="5"/>
  <c r="K554" i="5"/>
  <c r="K555" i="5"/>
  <c r="K556" i="5"/>
  <c r="K557" i="5"/>
  <c r="K558" i="5"/>
  <c r="K559" i="5"/>
  <c r="K560" i="5"/>
  <c r="K561" i="5"/>
  <c r="K562" i="5"/>
  <c r="K563" i="5"/>
  <c r="K564" i="5"/>
  <c r="K565" i="5"/>
  <c r="K566" i="5"/>
  <c r="K567" i="5"/>
  <c r="K568" i="5"/>
  <c r="K569" i="5"/>
  <c r="K570" i="5"/>
  <c r="K571" i="5"/>
  <c r="K572" i="5"/>
  <c r="K573" i="5"/>
  <c r="K574" i="5"/>
  <c r="K575" i="5"/>
  <c r="K576" i="5"/>
  <c r="K577" i="5"/>
  <c r="K578" i="5"/>
  <c r="K579" i="5"/>
  <c r="K580" i="5"/>
  <c r="K581" i="5"/>
  <c r="K582" i="5"/>
  <c r="K583" i="5"/>
  <c r="K584" i="5"/>
  <c r="K585" i="5"/>
  <c r="K586" i="5"/>
  <c r="K587" i="5"/>
  <c r="K588" i="5"/>
  <c r="K589" i="5"/>
  <c r="K590" i="5"/>
  <c r="K591" i="5"/>
  <c r="K592" i="5"/>
  <c r="K593" i="5"/>
  <c r="K594" i="5"/>
  <c r="K595" i="5"/>
  <c r="K596" i="5"/>
  <c r="K597" i="5"/>
  <c r="K598" i="5"/>
  <c r="K599" i="5"/>
  <c r="K600" i="5"/>
  <c r="K601" i="5"/>
  <c r="K602" i="5"/>
  <c r="K603" i="5"/>
  <c r="K604" i="5"/>
  <c r="K605" i="5"/>
  <c r="K606" i="5"/>
  <c r="K607" i="5"/>
  <c r="K608" i="5"/>
  <c r="K609" i="5"/>
  <c r="K610" i="5"/>
  <c r="K611" i="5"/>
  <c r="K612" i="5"/>
  <c r="K613" i="5"/>
  <c r="K614" i="5"/>
  <c r="K615" i="5"/>
  <c r="K616" i="5"/>
  <c r="K617" i="5"/>
  <c r="K618" i="5"/>
  <c r="K619" i="5"/>
  <c r="K620" i="5"/>
  <c r="K621" i="5"/>
  <c r="K622" i="5"/>
  <c r="K623" i="5"/>
  <c r="K624" i="5"/>
  <c r="K625" i="5"/>
  <c r="K626" i="5"/>
  <c r="K627" i="5"/>
  <c r="K628" i="5"/>
  <c r="K629" i="5"/>
  <c r="K630" i="5"/>
  <c r="K631" i="5"/>
  <c r="K632" i="5"/>
  <c r="K633" i="5"/>
  <c r="K634" i="5"/>
  <c r="K635" i="5"/>
  <c r="K636" i="5"/>
  <c r="K637" i="5"/>
  <c r="K638" i="5"/>
  <c r="K639" i="5"/>
  <c r="K640" i="5"/>
  <c r="K641" i="5"/>
  <c r="K642" i="5"/>
  <c r="K643" i="5"/>
  <c r="K644" i="5"/>
  <c r="K645" i="5"/>
  <c r="K646" i="5"/>
  <c r="K647" i="5"/>
  <c r="K648" i="5"/>
  <c r="K649" i="5"/>
  <c r="K650" i="5"/>
  <c r="K651" i="5"/>
  <c r="K652" i="5"/>
  <c r="K653" i="5"/>
  <c r="K654" i="5"/>
  <c r="K655" i="5"/>
  <c r="K656" i="5"/>
  <c r="K657" i="5"/>
  <c r="K658" i="5"/>
  <c r="K659" i="5"/>
  <c r="K660" i="5"/>
  <c r="K661" i="5"/>
  <c r="K662" i="5"/>
  <c r="K663" i="5"/>
  <c r="K664" i="5"/>
  <c r="K665" i="5"/>
  <c r="K666" i="5"/>
  <c r="K667" i="5"/>
  <c r="K668" i="5"/>
  <c r="K669" i="5"/>
  <c r="K670" i="5"/>
  <c r="K671" i="5"/>
  <c r="K672" i="5"/>
  <c r="K673" i="5"/>
  <c r="K674" i="5"/>
  <c r="K675" i="5"/>
  <c r="K676" i="5"/>
  <c r="K677" i="5"/>
  <c r="K678" i="5"/>
  <c r="K679" i="5"/>
  <c r="K680" i="5"/>
  <c r="K681" i="5"/>
  <c r="K682" i="5"/>
  <c r="K683" i="5"/>
  <c r="K684" i="5"/>
  <c r="K685" i="5"/>
  <c r="K686" i="5"/>
  <c r="K687" i="5"/>
  <c r="K688" i="5"/>
  <c r="K689" i="5"/>
  <c r="K690" i="5"/>
  <c r="K691" i="5"/>
  <c r="K692" i="5"/>
  <c r="K693" i="5"/>
  <c r="K694" i="5"/>
  <c r="K695" i="5"/>
  <c r="K696" i="5"/>
  <c r="K697" i="5"/>
  <c r="K698" i="5"/>
  <c r="K699" i="5"/>
  <c r="K700" i="5"/>
  <c r="K701" i="5"/>
  <c r="K702" i="5"/>
  <c r="K703" i="5"/>
  <c r="K704" i="5"/>
  <c r="K705" i="5"/>
  <c r="K706" i="5"/>
  <c r="K707" i="5"/>
  <c r="K708" i="5"/>
  <c r="K709" i="5"/>
  <c r="K710" i="5"/>
  <c r="K711" i="5"/>
  <c r="K712" i="5"/>
  <c r="K713" i="5"/>
  <c r="K714" i="5"/>
  <c r="K715" i="5"/>
  <c r="K716" i="5"/>
  <c r="K717" i="5"/>
  <c r="K718" i="5"/>
  <c r="K719" i="5"/>
  <c r="K720" i="5"/>
  <c r="K721" i="5"/>
  <c r="K722" i="5"/>
  <c r="K723" i="5"/>
  <c r="K724" i="5"/>
  <c r="K725" i="5"/>
  <c r="K726" i="5"/>
  <c r="K727" i="5"/>
  <c r="K728" i="5"/>
  <c r="K729" i="5"/>
  <c r="K730" i="5"/>
  <c r="K731" i="5"/>
  <c r="K732" i="5"/>
  <c r="K733" i="5"/>
  <c r="K734" i="5"/>
  <c r="K735" i="5"/>
  <c r="K736" i="5"/>
  <c r="K737" i="5"/>
  <c r="K738" i="5"/>
  <c r="K739" i="5"/>
  <c r="K740" i="5"/>
  <c r="K741" i="5"/>
  <c r="K742" i="5"/>
  <c r="K743" i="5"/>
  <c r="K744" i="5"/>
  <c r="K745" i="5"/>
  <c r="K746" i="5"/>
  <c r="K747" i="5"/>
  <c r="K748" i="5"/>
  <c r="K749" i="5"/>
  <c r="K750" i="5"/>
  <c r="K751" i="5"/>
  <c r="K752" i="5"/>
  <c r="K753" i="5"/>
  <c r="K754" i="5"/>
  <c r="K755" i="5"/>
  <c r="K756" i="5"/>
  <c r="K757" i="5"/>
  <c r="K758" i="5"/>
  <c r="K759" i="5"/>
  <c r="K760" i="5"/>
  <c r="K761" i="5"/>
  <c r="K762" i="5"/>
  <c r="K763" i="5"/>
  <c r="K764" i="5"/>
  <c r="K765" i="5"/>
  <c r="K766" i="5"/>
  <c r="K767" i="5"/>
  <c r="K768" i="5"/>
  <c r="K769" i="5"/>
  <c r="K770" i="5"/>
  <c r="K771" i="5"/>
  <c r="K772" i="5"/>
  <c r="K773" i="5"/>
  <c r="K774" i="5"/>
  <c r="K775" i="5"/>
  <c r="K776" i="5"/>
  <c r="K777" i="5"/>
  <c r="K778" i="5"/>
  <c r="K779" i="5"/>
  <c r="K780" i="5"/>
  <c r="K781" i="5"/>
  <c r="K782" i="5"/>
  <c r="K783" i="5"/>
  <c r="K784" i="5"/>
  <c r="K785" i="5"/>
  <c r="K786" i="5"/>
  <c r="K787" i="5"/>
  <c r="K788" i="5"/>
  <c r="K789" i="5"/>
  <c r="K790" i="5"/>
  <c r="K791" i="5"/>
  <c r="K792" i="5"/>
  <c r="K793" i="5"/>
  <c r="K794" i="5"/>
  <c r="K795" i="5"/>
  <c r="K796" i="5"/>
  <c r="K797" i="5"/>
  <c r="K798" i="5"/>
  <c r="K799" i="5"/>
  <c r="K800" i="5"/>
  <c r="K801" i="5"/>
  <c r="K802" i="5"/>
  <c r="K803" i="5"/>
  <c r="K804" i="5"/>
  <c r="K805" i="5"/>
  <c r="K806" i="5"/>
  <c r="K807" i="5"/>
  <c r="K808" i="5"/>
  <c r="K809" i="5"/>
  <c r="K810" i="5"/>
  <c r="K811" i="5"/>
  <c r="K812" i="5"/>
  <c r="K813" i="5"/>
  <c r="K814" i="5"/>
  <c r="K815" i="5"/>
  <c r="K816" i="5"/>
  <c r="K817" i="5"/>
  <c r="K818" i="5"/>
  <c r="K819" i="5"/>
  <c r="K820" i="5"/>
  <c r="K821" i="5"/>
  <c r="K822" i="5"/>
  <c r="K823" i="5"/>
  <c r="K824" i="5"/>
  <c r="K825" i="5"/>
  <c r="K826" i="5"/>
  <c r="K827" i="5"/>
  <c r="K828" i="5"/>
  <c r="K829" i="5"/>
  <c r="K830" i="5"/>
  <c r="K831" i="5"/>
  <c r="K832" i="5"/>
  <c r="K833" i="5"/>
  <c r="K834" i="5"/>
  <c r="K835" i="5"/>
  <c r="K836" i="5"/>
  <c r="K837" i="5"/>
  <c r="K838" i="5"/>
  <c r="K839" i="5"/>
  <c r="K840" i="5"/>
  <c r="K841" i="5"/>
  <c r="K842" i="5"/>
  <c r="K843" i="5"/>
  <c r="K844" i="5"/>
  <c r="K845" i="5"/>
  <c r="K846" i="5"/>
  <c r="K847" i="5"/>
  <c r="K848" i="5"/>
  <c r="K849" i="5"/>
  <c r="K850" i="5"/>
  <c r="K851" i="5"/>
  <c r="K852" i="5"/>
  <c r="K853" i="5"/>
  <c r="K854" i="5"/>
  <c r="K855" i="5"/>
  <c r="K856" i="5"/>
  <c r="K857" i="5"/>
  <c r="K858" i="5"/>
  <c r="K859" i="5"/>
  <c r="K860" i="5"/>
  <c r="K861" i="5"/>
  <c r="K862" i="5"/>
  <c r="K863" i="5"/>
  <c r="K864" i="5"/>
  <c r="K865" i="5"/>
  <c r="K866" i="5"/>
  <c r="K867" i="5"/>
  <c r="K868" i="5"/>
  <c r="K869" i="5"/>
  <c r="K870" i="5"/>
  <c r="K871" i="5"/>
  <c r="K872" i="5"/>
  <c r="K873" i="5"/>
  <c r="K874" i="5"/>
  <c r="K875" i="5"/>
  <c r="K876" i="5"/>
  <c r="K877" i="5"/>
  <c r="K878" i="5"/>
  <c r="K879" i="5"/>
  <c r="K880" i="5"/>
  <c r="K881" i="5"/>
  <c r="K882" i="5"/>
  <c r="K883" i="5"/>
  <c r="K884" i="5"/>
  <c r="K885" i="5"/>
  <c r="K886" i="5"/>
  <c r="K887" i="5"/>
  <c r="K888" i="5"/>
  <c r="K889" i="5"/>
  <c r="K890" i="5"/>
  <c r="K891" i="5"/>
  <c r="K892" i="5"/>
  <c r="K893" i="5"/>
  <c r="K894" i="5"/>
  <c r="K895" i="5"/>
  <c r="K896" i="5"/>
  <c r="K897" i="5"/>
  <c r="K898" i="5"/>
  <c r="K899" i="5"/>
  <c r="K900" i="5"/>
  <c r="K901" i="5"/>
  <c r="K902" i="5"/>
  <c r="K903" i="5"/>
  <c r="K904" i="5"/>
  <c r="K905" i="5"/>
  <c r="K906" i="5"/>
  <c r="K907" i="5"/>
  <c r="K908" i="5"/>
  <c r="K909" i="5"/>
  <c r="K910" i="5"/>
  <c r="K911" i="5"/>
  <c r="K912" i="5"/>
  <c r="K913" i="5"/>
  <c r="K914" i="5"/>
  <c r="K915" i="5"/>
  <c r="K916" i="5"/>
  <c r="K917" i="5"/>
  <c r="K918" i="5"/>
  <c r="K919" i="5"/>
  <c r="K920" i="5"/>
  <c r="K921" i="5"/>
  <c r="K922" i="5"/>
  <c r="K923" i="5"/>
  <c r="K924" i="5"/>
  <c r="K925" i="5"/>
  <c r="K926" i="5"/>
  <c r="K927" i="5"/>
  <c r="K928" i="5"/>
  <c r="K929" i="5"/>
  <c r="K930" i="5"/>
  <c r="K931" i="5"/>
  <c r="K932" i="5"/>
  <c r="K933" i="5"/>
  <c r="K934" i="5"/>
  <c r="K935" i="5"/>
  <c r="K936" i="5"/>
  <c r="K937" i="5"/>
  <c r="K938" i="5"/>
  <c r="K939" i="5"/>
  <c r="K940" i="5"/>
  <c r="K941" i="5"/>
  <c r="K942" i="5"/>
  <c r="K943" i="5"/>
  <c r="K944" i="5"/>
  <c r="K945" i="5"/>
  <c r="K946" i="5"/>
  <c r="K947" i="5"/>
  <c r="K948" i="5"/>
  <c r="K949" i="5"/>
  <c r="K950" i="5"/>
  <c r="K951" i="5"/>
  <c r="K952" i="5"/>
  <c r="K953" i="5"/>
  <c r="K954" i="5"/>
  <c r="K955" i="5"/>
  <c r="K956" i="5"/>
  <c r="K957" i="5"/>
  <c r="K958" i="5"/>
  <c r="K959" i="5"/>
  <c r="K960" i="5"/>
  <c r="K961" i="5"/>
  <c r="K962" i="5"/>
  <c r="K963" i="5"/>
  <c r="K964" i="5"/>
  <c r="K965" i="5"/>
  <c r="K966" i="5"/>
  <c r="K967" i="5"/>
  <c r="K968" i="5"/>
  <c r="K969" i="5"/>
  <c r="K970" i="5"/>
  <c r="K971" i="5"/>
  <c r="K972" i="5"/>
  <c r="K973" i="5"/>
  <c r="K974" i="5"/>
  <c r="K975" i="5"/>
  <c r="K976" i="5"/>
  <c r="K977" i="5"/>
  <c r="K978" i="5"/>
  <c r="K979" i="5"/>
  <c r="K980" i="5"/>
  <c r="K981" i="5"/>
  <c r="K982" i="5"/>
  <c r="K983" i="5"/>
  <c r="K984" i="5"/>
  <c r="K985" i="5"/>
  <c r="K986" i="5"/>
  <c r="K987" i="5"/>
  <c r="K988" i="5"/>
  <c r="K989" i="5"/>
  <c r="K990" i="5"/>
  <c r="K991" i="5"/>
  <c r="K992" i="5"/>
  <c r="K993" i="5"/>
  <c r="K994" i="5"/>
  <c r="K995" i="5"/>
  <c r="K996" i="5"/>
  <c r="K997" i="5"/>
  <c r="K998" i="5"/>
  <c r="K999" i="5"/>
  <c r="K1000" i="5"/>
  <c r="K1001" i="5"/>
  <c r="K1002" i="5"/>
  <c r="K1003" i="5"/>
  <c r="K1004" i="5"/>
  <c r="K1005" i="5"/>
  <c r="K1006" i="5"/>
  <c r="K1007" i="5"/>
  <c r="K1008" i="5"/>
  <c r="K1009" i="5"/>
  <c r="K1010" i="5"/>
  <c r="K1011" i="5"/>
  <c r="K1012" i="5"/>
  <c r="K1013" i="5"/>
  <c r="K1014" i="5"/>
  <c r="K1015" i="5"/>
  <c r="K1016" i="5"/>
  <c r="K1017" i="5"/>
  <c r="K1018" i="5"/>
  <c r="K1019" i="5"/>
  <c r="K1020" i="5"/>
  <c r="K1021" i="5"/>
  <c r="K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J155" i="5"/>
  <c r="J156" i="5"/>
  <c r="J157" i="5"/>
  <c r="J158" i="5"/>
  <c r="J159" i="5"/>
  <c r="J160" i="5"/>
  <c r="J161" i="5"/>
  <c r="J162" i="5"/>
  <c r="J163" i="5"/>
  <c r="J164" i="5"/>
  <c r="J165" i="5"/>
  <c r="J166" i="5"/>
  <c r="J167" i="5"/>
  <c r="J168" i="5"/>
  <c r="J169" i="5"/>
  <c r="J170" i="5"/>
  <c r="J171" i="5"/>
  <c r="J172" i="5"/>
  <c r="J173" i="5"/>
  <c r="J174" i="5"/>
  <c r="J175" i="5"/>
  <c r="J176" i="5"/>
  <c r="J177" i="5"/>
  <c r="J178" i="5"/>
  <c r="J179" i="5"/>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J210" i="5"/>
  <c r="J211" i="5"/>
  <c r="J212" i="5"/>
  <c r="J213" i="5"/>
  <c r="J214" i="5"/>
  <c r="J215" i="5"/>
  <c r="J216" i="5"/>
  <c r="J217" i="5"/>
  <c r="J218" i="5"/>
  <c r="J219" i="5"/>
  <c r="J220" i="5"/>
  <c r="J221" i="5"/>
  <c r="J222" i="5"/>
  <c r="J223" i="5"/>
  <c r="J224" i="5"/>
  <c r="J225" i="5"/>
  <c r="J226" i="5"/>
  <c r="J227" i="5"/>
  <c r="J228" i="5"/>
  <c r="J229" i="5"/>
  <c r="J230" i="5"/>
  <c r="J231" i="5"/>
  <c r="J232" i="5"/>
  <c r="J233" i="5"/>
  <c r="J234" i="5"/>
  <c r="J235" i="5"/>
  <c r="J236" i="5"/>
  <c r="J237" i="5"/>
  <c r="J238" i="5"/>
  <c r="J239" i="5"/>
  <c r="J240" i="5"/>
  <c r="J241" i="5"/>
  <c r="J242" i="5"/>
  <c r="J243" i="5"/>
  <c r="J244" i="5"/>
  <c r="J245" i="5"/>
  <c r="J246" i="5"/>
  <c r="J247" i="5"/>
  <c r="J248" i="5"/>
  <c r="J249" i="5"/>
  <c r="J250" i="5"/>
  <c r="J251" i="5"/>
  <c r="J252" i="5"/>
  <c r="J253" i="5"/>
  <c r="J254" i="5"/>
  <c r="J255" i="5"/>
  <c r="J256" i="5"/>
  <c r="J257" i="5"/>
  <c r="J258" i="5"/>
  <c r="J259" i="5"/>
  <c r="J260" i="5"/>
  <c r="J261" i="5"/>
  <c r="J262" i="5"/>
  <c r="J263" i="5"/>
  <c r="J264" i="5"/>
  <c r="J265" i="5"/>
  <c r="J266" i="5"/>
  <c r="J267" i="5"/>
  <c r="J268" i="5"/>
  <c r="J269" i="5"/>
  <c r="J270" i="5"/>
  <c r="J271" i="5"/>
  <c r="J272" i="5"/>
  <c r="J273" i="5"/>
  <c r="J274" i="5"/>
  <c r="J275" i="5"/>
  <c r="J276" i="5"/>
  <c r="J277" i="5"/>
  <c r="J278" i="5"/>
  <c r="J279" i="5"/>
  <c r="J280" i="5"/>
  <c r="J281" i="5"/>
  <c r="J282" i="5"/>
  <c r="J283" i="5"/>
  <c r="J284" i="5"/>
  <c r="J285" i="5"/>
  <c r="J286" i="5"/>
  <c r="J287" i="5"/>
  <c r="J288" i="5"/>
  <c r="J289" i="5"/>
  <c r="J290" i="5"/>
  <c r="J291" i="5"/>
  <c r="J292" i="5"/>
  <c r="J293" i="5"/>
  <c r="J294" i="5"/>
  <c r="J295" i="5"/>
  <c r="J296" i="5"/>
  <c r="J297" i="5"/>
  <c r="J298" i="5"/>
  <c r="J299" i="5"/>
  <c r="J300" i="5"/>
  <c r="J301" i="5"/>
  <c r="J302" i="5"/>
  <c r="J303" i="5"/>
  <c r="J304" i="5"/>
  <c r="J305" i="5"/>
  <c r="J306" i="5"/>
  <c r="J307" i="5"/>
  <c r="J308" i="5"/>
  <c r="J309" i="5"/>
  <c r="J310" i="5"/>
  <c r="J311" i="5"/>
  <c r="J312" i="5"/>
  <c r="J313" i="5"/>
  <c r="J314" i="5"/>
  <c r="J315" i="5"/>
  <c r="J316" i="5"/>
  <c r="J317" i="5"/>
  <c r="J318" i="5"/>
  <c r="J319" i="5"/>
  <c r="J320" i="5"/>
  <c r="J321" i="5"/>
  <c r="J322" i="5"/>
  <c r="J323" i="5"/>
  <c r="J324" i="5"/>
  <c r="J325" i="5"/>
  <c r="J326" i="5"/>
  <c r="J327" i="5"/>
  <c r="J328" i="5"/>
  <c r="J329" i="5"/>
  <c r="J330" i="5"/>
  <c r="J331" i="5"/>
  <c r="J332" i="5"/>
  <c r="J333" i="5"/>
  <c r="J334" i="5"/>
  <c r="J335" i="5"/>
  <c r="J336" i="5"/>
  <c r="J337" i="5"/>
  <c r="J338" i="5"/>
  <c r="J339" i="5"/>
  <c r="J340" i="5"/>
  <c r="J341" i="5"/>
  <c r="J342" i="5"/>
  <c r="J343" i="5"/>
  <c r="J344" i="5"/>
  <c r="J345" i="5"/>
  <c r="J346" i="5"/>
  <c r="J347" i="5"/>
  <c r="J348" i="5"/>
  <c r="J349" i="5"/>
  <c r="J350" i="5"/>
  <c r="J351" i="5"/>
  <c r="J352" i="5"/>
  <c r="J353" i="5"/>
  <c r="J354" i="5"/>
  <c r="J355" i="5"/>
  <c r="J356" i="5"/>
  <c r="J357" i="5"/>
  <c r="J358" i="5"/>
  <c r="J359" i="5"/>
  <c r="J360" i="5"/>
  <c r="J361" i="5"/>
  <c r="J362" i="5"/>
  <c r="J363" i="5"/>
  <c r="J364" i="5"/>
  <c r="J365" i="5"/>
  <c r="J366" i="5"/>
  <c r="J367" i="5"/>
  <c r="J368" i="5"/>
  <c r="J369" i="5"/>
  <c r="J370" i="5"/>
  <c r="J371" i="5"/>
  <c r="J372" i="5"/>
  <c r="J373" i="5"/>
  <c r="J374" i="5"/>
  <c r="J375" i="5"/>
  <c r="J376" i="5"/>
  <c r="J377" i="5"/>
  <c r="J378" i="5"/>
  <c r="J379" i="5"/>
  <c r="J380" i="5"/>
  <c r="J381" i="5"/>
  <c r="J382" i="5"/>
  <c r="J383" i="5"/>
  <c r="J384" i="5"/>
  <c r="J385" i="5"/>
  <c r="J386" i="5"/>
  <c r="J387" i="5"/>
  <c r="J388" i="5"/>
  <c r="J389" i="5"/>
  <c r="J390" i="5"/>
  <c r="J391" i="5"/>
  <c r="J392" i="5"/>
  <c r="J393" i="5"/>
  <c r="J394" i="5"/>
  <c r="J395" i="5"/>
  <c r="J396" i="5"/>
  <c r="J397" i="5"/>
  <c r="J398" i="5"/>
  <c r="J399" i="5"/>
  <c r="J400" i="5"/>
  <c r="J401" i="5"/>
  <c r="J402" i="5"/>
  <c r="J403" i="5"/>
  <c r="J404" i="5"/>
  <c r="J405" i="5"/>
  <c r="J406" i="5"/>
  <c r="J407" i="5"/>
  <c r="J408" i="5"/>
  <c r="J409" i="5"/>
  <c r="J410" i="5"/>
  <c r="J411" i="5"/>
  <c r="J412" i="5"/>
  <c r="J413" i="5"/>
  <c r="J414" i="5"/>
  <c r="J415" i="5"/>
  <c r="J416" i="5"/>
  <c r="J417" i="5"/>
  <c r="J418" i="5"/>
  <c r="J419" i="5"/>
  <c r="J420" i="5"/>
  <c r="J421" i="5"/>
  <c r="J422" i="5"/>
  <c r="J423" i="5"/>
  <c r="J424" i="5"/>
  <c r="J425" i="5"/>
  <c r="J426" i="5"/>
  <c r="J427" i="5"/>
  <c r="J428" i="5"/>
  <c r="J429" i="5"/>
  <c r="J430" i="5"/>
  <c r="J431" i="5"/>
  <c r="J432" i="5"/>
  <c r="J433" i="5"/>
  <c r="J434" i="5"/>
  <c r="J435" i="5"/>
  <c r="J436" i="5"/>
  <c r="J437" i="5"/>
  <c r="J438" i="5"/>
  <c r="J439" i="5"/>
  <c r="J440" i="5"/>
  <c r="J441" i="5"/>
  <c r="J442" i="5"/>
  <c r="J443" i="5"/>
  <c r="J444" i="5"/>
  <c r="J445" i="5"/>
  <c r="J446" i="5"/>
  <c r="J447" i="5"/>
  <c r="J448" i="5"/>
  <c r="J449" i="5"/>
  <c r="J450" i="5"/>
  <c r="J451" i="5"/>
  <c r="J452" i="5"/>
  <c r="J453" i="5"/>
  <c r="J454" i="5"/>
  <c r="J455" i="5"/>
  <c r="J456" i="5"/>
  <c r="J457" i="5"/>
  <c r="J458" i="5"/>
  <c r="J459" i="5"/>
  <c r="J460" i="5"/>
  <c r="J461" i="5"/>
  <c r="J462" i="5"/>
  <c r="J463" i="5"/>
  <c r="J464" i="5"/>
  <c r="J465" i="5"/>
  <c r="J466" i="5"/>
  <c r="J467" i="5"/>
  <c r="J468" i="5"/>
  <c r="J469" i="5"/>
  <c r="J470" i="5"/>
  <c r="J471" i="5"/>
  <c r="J472" i="5"/>
  <c r="J473" i="5"/>
  <c r="J474" i="5"/>
  <c r="J475" i="5"/>
  <c r="J476" i="5"/>
  <c r="J477" i="5"/>
  <c r="J478" i="5"/>
  <c r="J479" i="5"/>
  <c r="J480" i="5"/>
  <c r="J481" i="5"/>
  <c r="J482" i="5"/>
  <c r="J483" i="5"/>
  <c r="J484" i="5"/>
  <c r="J485" i="5"/>
  <c r="J486" i="5"/>
  <c r="J487" i="5"/>
  <c r="J488" i="5"/>
  <c r="J489" i="5"/>
  <c r="J490" i="5"/>
  <c r="J491" i="5"/>
  <c r="J492" i="5"/>
  <c r="J493" i="5"/>
  <c r="J494" i="5"/>
  <c r="J495" i="5"/>
  <c r="J496" i="5"/>
  <c r="J497" i="5"/>
  <c r="J498" i="5"/>
  <c r="J499" i="5"/>
  <c r="J500" i="5"/>
  <c r="J501" i="5"/>
  <c r="J502" i="5"/>
  <c r="J503" i="5"/>
  <c r="J504" i="5"/>
  <c r="J505" i="5"/>
  <c r="J506" i="5"/>
  <c r="J507" i="5"/>
  <c r="J508" i="5"/>
  <c r="J509" i="5"/>
  <c r="J510" i="5"/>
  <c r="J511" i="5"/>
  <c r="J512" i="5"/>
  <c r="J513" i="5"/>
  <c r="J514" i="5"/>
  <c r="J515" i="5"/>
  <c r="J516" i="5"/>
  <c r="J517" i="5"/>
  <c r="J518" i="5"/>
  <c r="J519" i="5"/>
  <c r="J520" i="5"/>
  <c r="J521" i="5"/>
  <c r="J522" i="5"/>
  <c r="J523" i="5"/>
  <c r="J524" i="5"/>
  <c r="J525" i="5"/>
  <c r="J526" i="5"/>
  <c r="J527" i="5"/>
  <c r="J528" i="5"/>
  <c r="J529" i="5"/>
  <c r="J530" i="5"/>
  <c r="J531" i="5"/>
  <c r="J532" i="5"/>
  <c r="J533" i="5"/>
  <c r="J534" i="5"/>
  <c r="J535" i="5"/>
  <c r="J536" i="5"/>
  <c r="J537" i="5"/>
  <c r="J538" i="5"/>
  <c r="J539" i="5"/>
  <c r="J540" i="5"/>
  <c r="J541" i="5"/>
  <c r="J542" i="5"/>
  <c r="J543" i="5"/>
  <c r="J544" i="5"/>
  <c r="J545" i="5"/>
  <c r="J546" i="5"/>
  <c r="J547" i="5"/>
  <c r="J548" i="5"/>
  <c r="J549" i="5"/>
  <c r="J550" i="5"/>
  <c r="J551" i="5"/>
  <c r="J552" i="5"/>
  <c r="J553" i="5"/>
  <c r="J554" i="5"/>
  <c r="J555" i="5"/>
  <c r="J556" i="5"/>
  <c r="J557" i="5"/>
  <c r="J558" i="5"/>
  <c r="J559" i="5"/>
  <c r="J560" i="5"/>
  <c r="J561" i="5"/>
  <c r="J562" i="5"/>
  <c r="J563" i="5"/>
  <c r="J564" i="5"/>
  <c r="J565" i="5"/>
  <c r="J566" i="5"/>
  <c r="J567" i="5"/>
  <c r="J568" i="5"/>
  <c r="J569" i="5"/>
  <c r="J570" i="5"/>
  <c r="J571" i="5"/>
  <c r="J572" i="5"/>
  <c r="J573" i="5"/>
  <c r="J574" i="5"/>
  <c r="J575" i="5"/>
  <c r="J576" i="5"/>
  <c r="J577" i="5"/>
  <c r="J578" i="5"/>
  <c r="J579" i="5"/>
  <c r="J580" i="5"/>
  <c r="J581" i="5"/>
  <c r="J582" i="5"/>
  <c r="J583" i="5"/>
  <c r="J584" i="5"/>
  <c r="J585" i="5"/>
  <c r="J586" i="5"/>
  <c r="J587" i="5"/>
  <c r="J588" i="5"/>
  <c r="J589" i="5"/>
  <c r="J590" i="5"/>
  <c r="J591" i="5"/>
  <c r="J592" i="5"/>
  <c r="J593" i="5"/>
  <c r="J594" i="5"/>
  <c r="J595" i="5"/>
  <c r="J596" i="5"/>
  <c r="J597" i="5"/>
  <c r="J598" i="5"/>
  <c r="J599" i="5"/>
  <c r="J600" i="5"/>
  <c r="J601" i="5"/>
  <c r="J602" i="5"/>
  <c r="J603" i="5"/>
  <c r="J604" i="5"/>
  <c r="J605" i="5"/>
  <c r="J606" i="5"/>
  <c r="J607" i="5"/>
  <c r="J608" i="5"/>
  <c r="J609" i="5"/>
  <c r="J610" i="5"/>
  <c r="J611" i="5"/>
  <c r="J612" i="5"/>
  <c r="J613" i="5"/>
  <c r="J614" i="5"/>
  <c r="J615" i="5"/>
  <c r="J616" i="5"/>
  <c r="J617" i="5"/>
  <c r="J618" i="5"/>
  <c r="J619" i="5"/>
  <c r="J620" i="5"/>
  <c r="J621" i="5"/>
  <c r="J622" i="5"/>
  <c r="J623" i="5"/>
  <c r="J624" i="5"/>
  <c r="J625" i="5"/>
  <c r="J626" i="5"/>
  <c r="J627" i="5"/>
  <c r="J628" i="5"/>
  <c r="J629" i="5"/>
  <c r="J630" i="5"/>
  <c r="J631" i="5"/>
  <c r="J632" i="5"/>
  <c r="J633" i="5"/>
  <c r="J634" i="5"/>
  <c r="J635" i="5"/>
  <c r="J636" i="5"/>
  <c r="J637" i="5"/>
  <c r="J638" i="5"/>
  <c r="J639" i="5"/>
  <c r="J640" i="5"/>
  <c r="J641" i="5"/>
  <c r="J642" i="5"/>
  <c r="J643" i="5"/>
  <c r="J644" i="5"/>
  <c r="J645" i="5"/>
  <c r="J646" i="5"/>
  <c r="J647" i="5"/>
  <c r="J648" i="5"/>
  <c r="J649" i="5"/>
  <c r="J650" i="5"/>
  <c r="J651" i="5"/>
  <c r="J652" i="5"/>
  <c r="J653" i="5"/>
  <c r="J654" i="5"/>
  <c r="J655" i="5"/>
  <c r="J656" i="5"/>
  <c r="J657" i="5"/>
  <c r="J658" i="5"/>
  <c r="J659" i="5"/>
  <c r="J660" i="5"/>
  <c r="J661" i="5"/>
  <c r="J662" i="5"/>
  <c r="J663" i="5"/>
  <c r="J664" i="5"/>
  <c r="J665" i="5"/>
  <c r="J666" i="5"/>
  <c r="J667" i="5"/>
  <c r="J668" i="5"/>
  <c r="J669" i="5"/>
  <c r="J670" i="5"/>
  <c r="J671" i="5"/>
  <c r="J672" i="5"/>
  <c r="J673" i="5"/>
  <c r="J674" i="5"/>
  <c r="J675" i="5"/>
  <c r="J676" i="5"/>
  <c r="J677" i="5"/>
  <c r="J678" i="5"/>
  <c r="J679" i="5"/>
  <c r="J680" i="5"/>
  <c r="J681" i="5"/>
  <c r="J682" i="5"/>
  <c r="J683" i="5"/>
  <c r="J684" i="5"/>
  <c r="J685" i="5"/>
  <c r="J686" i="5"/>
  <c r="J687" i="5"/>
  <c r="J688" i="5"/>
  <c r="J689" i="5"/>
  <c r="J690" i="5"/>
  <c r="J691" i="5"/>
  <c r="J692" i="5"/>
  <c r="J693" i="5"/>
  <c r="J694" i="5"/>
  <c r="J695" i="5"/>
  <c r="J696" i="5"/>
  <c r="J697" i="5"/>
  <c r="J698" i="5"/>
  <c r="J699" i="5"/>
  <c r="J700" i="5"/>
  <c r="J701" i="5"/>
  <c r="J702" i="5"/>
  <c r="J703" i="5"/>
  <c r="J704" i="5"/>
  <c r="J705" i="5"/>
  <c r="J706" i="5"/>
  <c r="J707" i="5"/>
  <c r="J708" i="5"/>
  <c r="J709" i="5"/>
  <c r="J710" i="5"/>
  <c r="J711" i="5"/>
  <c r="J712" i="5"/>
  <c r="J713" i="5"/>
  <c r="J714" i="5"/>
  <c r="J715" i="5"/>
  <c r="J716" i="5"/>
  <c r="J717" i="5"/>
  <c r="J718" i="5"/>
  <c r="J719" i="5"/>
  <c r="J720" i="5"/>
  <c r="J721" i="5"/>
  <c r="J722" i="5"/>
  <c r="J723" i="5"/>
  <c r="J724" i="5"/>
  <c r="J725" i="5"/>
  <c r="J726" i="5"/>
  <c r="J727" i="5"/>
  <c r="J728" i="5"/>
  <c r="J729" i="5"/>
  <c r="J730" i="5"/>
  <c r="J731" i="5"/>
  <c r="J732" i="5"/>
  <c r="J733" i="5"/>
  <c r="J734" i="5"/>
  <c r="J735" i="5"/>
  <c r="J736" i="5"/>
  <c r="J737" i="5"/>
  <c r="J738" i="5"/>
  <c r="J739" i="5"/>
  <c r="J740" i="5"/>
  <c r="J741" i="5"/>
  <c r="J742" i="5"/>
  <c r="J743" i="5"/>
  <c r="J744" i="5"/>
  <c r="J745" i="5"/>
  <c r="J746" i="5"/>
  <c r="J747" i="5"/>
  <c r="J748" i="5"/>
  <c r="J749" i="5"/>
  <c r="J750" i="5"/>
  <c r="J751" i="5"/>
  <c r="J752" i="5"/>
  <c r="J753" i="5"/>
  <c r="J754" i="5"/>
  <c r="J755" i="5"/>
  <c r="J756" i="5"/>
  <c r="J757" i="5"/>
  <c r="J758" i="5"/>
  <c r="J759" i="5"/>
  <c r="J760" i="5"/>
  <c r="J761" i="5"/>
  <c r="J762" i="5"/>
  <c r="J763" i="5"/>
  <c r="J764" i="5"/>
  <c r="J765" i="5"/>
  <c r="J766" i="5"/>
  <c r="J767" i="5"/>
  <c r="J768" i="5"/>
  <c r="J769" i="5"/>
  <c r="J770" i="5"/>
  <c r="J771" i="5"/>
  <c r="J772" i="5"/>
  <c r="J773" i="5"/>
  <c r="J774" i="5"/>
  <c r="J775" i="5"/>
  <c r="J776" i="5"/>
  <c r="J777" i="5"/>
  <c r="J778" i="5"/>
  <c r="J779" i="5"/>
  <c r="J780" i="5"/>
  <c r="J781" i="5"/>
  <c r="J782" i="5"/>
  <c r="J783" i="5"/>
  <c r="J784" i="5"/>
  <c r="J785" i="5"/>
  <c r="J786" i="5"/>
  <c r="J787" i="5"/>
  <c r="J788" i="5"/>
  <c r="J789" i="5"/>
  <c r="J790" i="5"/>
  <c r="J791" i="5"/>
  <c r="J792" i="5"/>
  <c r="J793" i="5"/>
  <c r="J794" i="5"/>
  <c r="J795" i="5"/>
  <c r="J796" i="5"/>
  <c r="J797" i="5"/>
  <c r="J798" i="5"/>
  <c r="J799" i="5"/>
  <c r="J800" i="5"/>
  <c r="J801" i="5"/>
  <c r="J802" i="5"/>
  <c r="J803" i="5"/>
  <c r="J804" i="5"/>
  <c r="J805" i="5"/>
  <c r="J806" i="5"/>
  <c r="J807" i="5"/>
  <c r="J808" i="5"/>
  <c r="J809" i="5"/>
  <c r="J810" i="5"/>
  <c r="J811" i="5"/>
  <c r="J812" i="5"/>
  <c r="J813" i="5"/>
  <c r="J814" i="5"/>
  <c r="J815" i="5"/>
  <c r="J816" i="5"/>
  <c r="J817" i="5"/>
  <c r="J818" i="5"/>
  <c r="J819" i="5"/>
  <c r="J820" i="5"/>
  <c r="J821" i="5"/>
  <c r="J822" i="5"/>
  <c r="J823" i="5"/>
  <c r="J824" i="5"/>
  <c r="J825" i="5"/>
  <c r="J826" i="5"/>
  <c r="J827" i="5"/>
  <c r="J828" i="5"/>
  <c r="J829" i="5"/>
  <c r="J830" i="5"/>
  <c r="J831" i="5"/>
  <c r="J832" i="5"/>
  <c r="J833" i="5"/>
  <c r="J834" i="5"/>
  <c r="J835" i="5"/>
  <c r="J836" i="5"/>
  <c r="J837" i="5"/>
  <c r="J838" i="5"/>
  <c r="J839" i="5"/>
  <c r="J840" i="5"/>
  <c r="J841" i="5"/>
  <c r="J842" i="5"/>
  <c r="J843" i="5"/>
  <c r="J844" i="5"/>
  <c r="J845" i="5"/>
  <c r="J846" i="5"/>
  <c r="J847" i="5"/>
  <c r="J848" i="5"/>
  <c r="J849" i="5"/>
  <c r="J850" i="5"/>
  <c r="J851" i="5"/>
  <c r="J852" i="5"/>
  <c r="J853" i="5"/>
  <c r="J854" i="5"/>
  <c r="J855" i="5"/>
  <c r="J856" i="5"/>
  <c r="J857" i="5"/>
  <c r="J858" i="5"/>
  <c r="J859" i="5"/>
  <c r="J860" i="5"/>
  <c r="J861" i="5"/>
  <c r="J862" i="5"/>
  <c r="J863" i="5"/>
  <c r="J864" i="5"/>
  <c r="J865" i="5"/>
  <c r="J866" i="5"/>
  <c r="J867" i="5"/>
  <c r="J868" i="5"/>
  <c r="J869" i="5"/>
  <c r="J870" i="5"/>
  <c r="J871" i="5"/>
  <c r="J872" i="5"/>
  <c r="J873" i="5"/>
  <c r="J874" i="5"/>
  <c r="J875" i="5"/>
  <c r="J876" i="5"/>
  <c r="J877" i="5"/>
  <c r="J878" i="5"/>
  <c r="J879" i="5"/>
  <c r="J880" i="5"/>
  <c r="J881" i="5"/>
  <c r="J882" i="5"/>
  <c r="J883" i="5"/>
  <c r="J884" i="5"/>
  <c r="J885" i="5"/>
  <c r="J886" i="5"/>
  <c r="J887" i="5"/>
  <c r="J888" i="5"/>
  <c r="J889" i="5"/>
  <c r="J890" i="5"/>
  <c r="J891" i="5"/>
  <c r="J892" i="5"/>
  <c r="J893" i="5"/>
  <c r="J894" i="5"/>
  <c r="J895" i="5"/>
  <c r="J896" i="5"/>
  <c r="J897" i="5"/>
  <c r="J898" i="5"/>
  <c r="J899" i="5"/>
  <c r="J900" i="5"/>
  <c r="J901" i="5"/>
  <c r="J902" i="5"/>
  <c r="J903" i="5"/>
  <c r="J904" i="5"/>
  <c r="J905" i="5"/>
  <c r="J906" i="5"/>
  <c r="J907" i="5"/>
  <c r="J908" i="5"/>
  <c r="J909" i="5"/>
  <c r="J910" i="5"/>
  <c r="J911" i="5"/>
  <c r="J912" i="5"/>
  <c r="J913" i="5"/>
  <c r="J914" i="5"/>
  <c r="J915" i="5"/>
  <c r="J916" i="5"/>
  <c r="J917" i="5"/>
  <c r="J918" i="5"/>
  <c r="J919" i="5"/>
  <c r="J920" i="5"/>
  <c r="J921" i="5"/>
  <c r="J922" i="5"/>
  <c r="J923" i="5"/>
  <c r="J924" i="5"/>
  <c r="J925" i="5"/>
  <c r="J926" i="5"/>
  <c r="J927" i="5"/>
  <c r="J928" i="5"/>
  <c r="J929" i="5"/>
  <c r="J930" i="5"/>
  <c r="J931" i="5"/>
  <c r="J932" i="5"/>
  <c r="J933" i="5"/>
  <c r="J934" i="5"/>
  <c r="J935" i="5"/>
  <c r="J936" i="5"/>
  <c r="J937" i="5"/>
  <c r="J938" i="5"/>
  <c r="J939" i="5"/>
  <c r="J940" i="5"/>
  <c r="J941" i="5"/>
  <c r="J942" i="5"/>
  <c r="J943" i="5"/>
  <c r="J944" i="5"/>
  <c r="J945" i="5"/>
  <c r="J946" i="5"/>
  <c r="J947" i="5"/>
  <c r="J948" i="5"/>
  <c r="J949" i="5"/>
  <c r="J950" i="5"/>
  <c r="J951" i="5"/>
  <c r="J952" i="5"/>
  <c r="J953" i="5"/>
  <c r="J954" i="5"/>
  <c r="J955" i="5"/>
  <c r="J956" i="5"/>
  <c r="J957" i="5"/>
  <c r="J958" i="5"/>
  <c r="J959" i="5"/>
  <c r="J960" i="5"/>
  <c r="J961" i="5"/>
  <c r="J962" i="5"/>
  <c r="J963" i="5"/>
  <c r="J964" i="5"/>
  <c r="J965" i="5"/>
  <c r="J966" i="5"/>
  <c r="J967" i="5"/>
  <c r="J968" i="5"/>
  <c r="J969" i="5"/>
  <c r="J970" i="5"/>
  <c r="J971" i="5"/>
  <c r="J972" i="5"/>
  <c r="J973" i="5"/>
  <c r="J974" i="5"/>
  <c r="J975" i="5"/>
  <c r="J976" i="5"/>
  <c r="J977" i="5"/>
  <c r="J978" i="5"/>
  <c r="J979" i="5"/>
  <c r="J980" i="5"/>
  <c r="J981" i="5"/>
  <c r="J982" i="5"/>
  <c r="J983" i="5"/>
  <c r="J984" i="5"/>
  <c r="J985" i="5"/>
  <c r="J986" i="5"/>
  <c r="J987" i="5"/>
  <c r="J988" i="5"/>
  <c r="J989" i="5"/>
  <c r="J990" i="5"/>
  <c r="J991" i="5"/>
  <c r="J992" i="5"/>
  <c r="J993" i="5"/>
  <c r="J994" i="5"/>
  <c r="J995" i="5"/>
  <c r="J996" i="5"/>
  <c r="J997" i="5"/>
  <c r="J998" i="5"/>
  <c r="J999" i="5"/>
  <c r="J1000" i="5"/>
  <c r="J1001" i="5"/>
  <c r="J1002" i="5"/>
  <c r="J1003" i="5"/>
  <c r="J1004" i="5"/>
  <c r="J1005" i="5"/>
  <c r="J1006" i="5"/>
  <c r="J1007" i="5"/>
  <c r="J1008" i="5"/>
  <c r="J1009" i="5"/>
  <c r="J1010" i="5"/>
  <c r="J1011" i="5"/>
  <c r="J1012" i="5"/>
  <c r="J1013" i="5"/>
  <c r="J1014" i="5"/>
  <c r="J1015" i="5"/>
  <c r="J1016" i="5"/>
  <c r="J1017" i="5"/>
  <c r="J1018" i="5"/>
  <c r="J1019" i="5"/>
  <c r="J1020" i="5"/>
  <c r="J1021" i="5"/>
  <c r="J22" i="5"/>
  <c r="K21" i="5" l="1"/>
  <c r="L21" i="5"/>
  <c r="J21" i="5"/>
  <c r="C54" i="8" s="1"/>
  <c r="K20" i="6" l="1"/>
  <c r="K12" i="6" s="1"/>
  <c r="J20" i="6"/>
  <c r="H22" i="5"/>
  <c r="T18" i="7" l="1"/>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1007" i="7"/>
  <c r="T1008" i="7"/>
  <c r="T1009" i="7"/>
  <c r="T1010" i="7"/>
  <c r="T1011" i="7"/>
  <c r="T1012" i="7"/>
  <c r="T1013" i="7"/>
  <c r="T1014" i="7"/>
  <c r="T1015" i="7"/>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875" i="6"/>
  <c r="K876" i="6"/>
  <c r="K877" i="6"/>
  <c r="K878" i="6"/>
  <c r="K879" i="6"/>
  <c r="K880" i="6"/>
  <c r="K881" i="6"/>
  <c r="K882" i="6"/>
  <c r="K883" i="6"/>
  <c r="K884" i="6"/>
  <c r="K885" i="6"/>
  <c r="K886" i="6"/>
  <c r="K887" i="6"/>
  <c r="K888" i="6"/>
  <c r="K889" i="6"/>
  <c r="K890" i="6"/>
  <c r="K891" i="6"/>
  <c r="K892" i="6"/>
  <c r="K893" i="6"/>
  <c r="K894" i="6"/>
  <c r="K895" i="6"/>
  <c r="K896" i="6"/>
  <c r="K897" i="6"/>
  <c r="K898" i="6"/>
  <c r="K899" i="6"/>
  <c r="K900" i="6"/>
  <c r="K901" i="6"/>
  <c r="K902"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950" i="6"/>
  <c r="K951" i="6"/>
  <c r="K952" i="6"/>
  <c r="K953" i="6"/>
  <c r="K954" i="6"/>
  <c r="K955" i="6"/>
  <c r="K956" i="6"/>
  <c r="K957" i="6"/>
  <c r="K958" i="6"/>
  <c r="K959" i="6"/>
  <c r="K960" i="6"/>
  <c r="K961" i="6"/>
  <c r="K962" i="6"/>
  <c r="K963" i="6"/>
  <c r="K964" i="6"/>
  <c r="K965" i="6"/>
  <c r="K966" i="6"/>
  <c r="K967" i="6"/>
  <c r="K968" i="6"/>
  <c r="K969" i="6"/>
  <c r="K970" i="6"/>
  <c r="K971" i="6"/>
  <c r="K972" i="6"/>
  <c r="K973" i="6"/>
  <c r="K974" i="6"/>
  <c r="K975" i="6"/>
  <c r="K976" i="6"/>
  <c r="K977" i="6"/>
  <c r="K978" i="6"/>
  <c r="K979" i="6"/>
  <c r="K980" i="6"/>
  <c r="K981" i="6"/>
  <c r="K982" i="6"/>
  <c r="K983"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21" i="6"/>
  <c r="J22" i="6" l="1"/>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52" i="6"/>
  <c r="J253" i="6"/>
  <c r="J254" i="6"/>
  <c r="J255" i="6"/>
  <c r="J256" i="6"/>
  <c r="J257" i="6"/>
  <c r="J258" i="6"/>
  <c r="J259" i="6"/>
  <c r="J260" i="6"/>
  <c r="J261" i="6"/>
  <c r="J262" i="6"/>
  <c r="J263"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6"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J393" i="6"/>
  <c r="J394" i="6"/>
  <c r="J395" i="6"/>
  <c r="J396" i="6"/>
  <c r="J397" i="6"/>
  <c r="J398" i="6"/>
  <c r="J399" i="6"/>
  <c r="J400" i="6"/>
  <c r="J401" i="6"/>
  <c r="J402" i="6"/>
  <c r="J403" i="6"/>
  <c r="J404" i="6"/>
  <c r="J405" i="6"/>
  <c r="J406" i="6"/>
  <c r="J407" i="6"/>
  <c r="J408" i="6"/>
  <c r="J409" i="6"/>
  <c r="J410" i="6"/>
  <c r="J411" i="6"/>
  <c r="J412" i="6"/>
  <c r="J413" i="6"/>
  <c r="J414" i="6"/>
  <c r="J415" i="6"/>
  <c r="J416" i="6"/>
  <c r="J417" i="6"/>
  <c r="J418" i="6"/>
  <c r="J419" i="6"/>
  <c r="J420" i="6"/>
  <c r="J421" i="6"/>
  <c r="J422" i="6"/>
  <c r="J423" i="6"/>
  <c r="J424" i="6"/>
  <c r="J425" i="6"/>
  <c r="J426" i="6"/>
  <c r="J427" i="6"/>
  <c r="J428" i="6"/>
  <c r="J429" i="6"/>
  <c r="J430" i="6"/>
  <c r="J431" i="6"/>
  <c r="J432" i="6"/>
  <c r="J433" i="6"/>
  <c r="J434" i="6"/>
  <c r="J435" i="6"/>
  <c r="J436" i="6"/>
  <c r="J437" i="6"/>
  <c r="J438" i="6"/>
  <c r="J439" i="6"/>
  <c r="J440" i="6"/>
  <c r="J441" i="6"/>
  <c r="J442" i="6"/>
  <c r="J443" i="6"/>
  <c r="J444" i="6"/>
  <c r="J445" i="6"/>
  <c r="J446" i="6"/>
  <c r="J447" i="6"/>
  <c r="J448" i="6"/>
  <c r="J449" i="6"/>
  <c r="J450" i="6"/>
  <c r="J451" i="6"/>
  <c r="J452" i="6"/>
  <c r="J453" i="6"/>
  <c r="J454" i="6"/>
  <c r="J455" i="6"/>
  <c r="J456" i="6"/>
  <c r="J457" i="6"/>
  <c r="J458" i="6"/>
  <c r="J459" i="6"/>
  <c r="J460" i="6"/>
  <c r="J461" i="6"/>
  <c r="J462" i="6"/>
  <c r="J463" i="6"/>
  <c r="J464" i="6"/>
  <c r="J465" i="6"/>
  <c r="J466" i="6"/>
  <c r="J467" i="6"/>
  <c r="J468" i="6"/>
  <c r="J469" i="6"/>
  <c r="J470" i="6"/>
  <c r="J471" i="6"/>
  <c r="J472" i="6"/>
  <c r="J473" i="6"/>
  <c r="J474" i="6"/>
  <c r="J475" i="6"/>
  <c r="J476" i="6"/>
  <c r="J477" i="6"/>
  <c r="J478" i="6"/>
  <c r="J479" i="6"/>
  <c r="J480" i="6"/>
  <c r="J481" i="6"/>
  <c r="J482" i="6"/>
  <c r="J483" i="6"/>
  <c r="J484" i="6"/>
  <c r="J485" i="6"/>
  <c r="J486" i="6"/>
  <c r="J487" i="6"/>
  <c r="J488" i="6"/>
  <c r="J489" i="6"/>
  <c r="J490" i="6"/>
  <c r="J491" i="6"/>
  <c r="J492" i="6"/>
  <c r="J493" i="6"/>
  <c r="J494" i="6"/>
  <c r="J495" i="6"/>
  <c r="J496" i="6"/>
  <c r="J497" i="6"/>
  <c r="J498" i="6"/>
  <c r="J499" i="6"/>
  <c r="J500" i="6"/>
  <c r="J501" i="6"/>
  <c r="J502" i="6"/>
  <c r="J503" i="6"/>
  <c r="J504" i="6"/>
  <c r="J505" i="6"/>
  <c r="J506" i="6"/>
  <c r="J507" i="6"/>
  <c r="J508" i="6"/>
  <c r="J509" i="6"/>
  <c r="J510" i="6"/>
  <c r="J511" i="6"/>
  <c r="J512" i="6"/>
  <c r="J513" i="6"/>
  <c r="J514" i="6"/>
  <c r="J515" i="6"/>
  <c r="J516" i="6"/>
  <c r="J517" i="6"/>
  <c r="J518" i="6"/>
  <c r="J519" i="6"/>
  <c r="J520" i="6"/>
  <c r="J521" i="6"/>
  <c r="J522" i="6"/>
  <c r="J523" i="6"/>
  <c r="J524" i="6"/>
  <c r="J525" i="6"/>
  <c r="J526" i="6"/>
  <c r="J527" i="6"/>
  <c r="J528" i="6"/>
  <c r="J529" i="6"/>
  <c r="J530" i="6"/>
  <c r="J531" i="6"/>
  <c r="J532" i="6"/>
  <c r="J533" i="6"/>
  <c r="J534" i="6"/>
  <c r="J535" i="6"/>
  <c r="J536" i="6"/>
  <c r="J537" i="6"/>
  <c r="J538" i="6"/>
  <c r="J539" i="6"/>
  <c r="J540" i="6"/>
  <c r="J541" i="6"/>
  <c r="J542" i="6"/>
  <c r="J543" i="6"/>
  <c r="J544" i="6"/>
  <c r="J545" i="6"/>
  <c r="J546" i="6"/>
  <c r="J547" i="6"/>
  <c r="J548" i="6"/>
  <c r="J549" i="6"/>
  <c r="J550" i="6"/>
  <c r="J551" i="6"/>
  <c r="J552" i="6"/>
  <c r="J553" i="6"/>
  <c r="J554" i="6"/>
  <c r="J555" i="6"/>
  <c r="J556" i="6"/>
  <c r="J557" i="6"/>
  <c r="J558" i="6"/>
  <c r="J559" i="6"/>
  <c r="J560" i="6"/>
  <c r="J561" i="6"/>
  <c r="J562" i="6"/>
  <c r="J563" i="6"/>
  <c r="J564" i="6"/>
  <c r="J565" i="6"/>
  <c r="J566" i="6"/>
  <c r="J567" i="6"/>
  <c r="J568" i="6"/>
  <c r="J569" i="6"/>
  <c r="J570" i="6"/>
  <c r="J571" i="6"/>
  <c r="J572" i="6"/>
  <c r="J573" i="6"/>
  <c r="J574" i="6"/>
  <c r="J575" i="6"/>
  <c r="J576" i="6"/>
  <c r="J577" i="6"/>
  <c r="J578" i="6"/>
  <c r="J579" i="6"/>
  <c r="J580" i="6"/>
  <c r="J581" i="6"/>
  <c r="J582" i="6"/>
  <c r="J583" i="6"/>
  <c r="J584" i="6"/>
  <c r="J585" i="6"/>
  <c r="J586" i="6"/>
  <c r="J587" i="6"/>
  <c r="J588" i="6"/>
  <c r="J589" i="6"/>
  <c r="J590" i="6"/>
  <c r="J591" i="6"/>
  <c r="J592" i="6"/>
  <c r="J593" i="6"/>
  <c r="J594" i="6"/>
  <c r="J595" i="6"/>
  <c r="J596" i="6"/>
  <c r="J597" i="6"/>
  <c r="J598" i="6"/>
  <c r="J599" i="6"/>
  <c r="J600" i="6"/>
  <c r="J601" i="6"/>
  <c r="J602" i="6"/>
  <c r="J603" i="6"/>
  <c r="J604" i="6"/>
  <c r="J605" i="6"/>
  <c r="J606" i="6"/>
  <c r="J607" i="6"/>
  <c r="J608" i="6"/>
  <c r="J609" i="6"/>
  <c r="J610" i="6"/>
  <c r="J611" i="6"/>
  <c r="J612" i="6"/>
  <c r="J613" i="6"/>
  <c r="J614" i="6"/>
  <c r="J615" i="6"/>
  <c r="J616" i="6"/>
  <c r="J617" i="6"/>
  <c r="J618" i="6"/>
  <c r="J619" i="6"/>
  <c r="J620" i="6"/>
  <c r="J621" i="6"/>
  <c r="J622" i="6"/>
  <c r="J623" i="6"/>
  <c r="J624" i="6"/>
  <c r="J625" i="6"/>
  <c r="J626" i="6"/>
  <c r="J627" i="6"/>
  <c r="J628" i="6"/>
  <c r="J629" i="6"/>
  <c r="J630" i="6"/>
  <c r="J631" i="6"/>
  <c r="J632" i="6"/>
  <c r="J633" i="6"/>
  <c r="J634" i="6"/>
  <c r="J635" i="6"/>
  <c r="J636" i="6"/>
  <c r="J637" i="6"/>
  <c r="J638" i="6"/>
  <c r="J639" i="6"/>
  <c r="J640" i="6"/>
  <c r="J641" i="6"/>
  <c r="J642" i="6"/>
  <c r="J643" i="6"/>
  <c r="J644" i="6"/>
  <c r="J645" i="6"/>
  <c r="J646" i="6"/>
  <c r="J647" i="6"/>
  <c r="J648" i="6"/>
  <c r="J649" i="6"/>
  <c r="J650" i="6"/>
  <c r="J651" i="6"/>
  <c r="J652" i="6"/>
  <c r="J653" i="6"/>
  <c r="J654" i="6"/>
  <c r="J655" i="6"/>
  <c r="J656" i="6"/>
  <c r="J657" i="6"/>
  <c r="J658" i="6"/>
  <c r="J659" i="6"/>
  <c r="J660" i="6"/>
  <c r="J661" i="6"/>
  <c r="J662" i="6"/>
  <c r="J663" i="6"/>
  <c r="J664" i="6"/>
  <c r="J665" i="6"/>
  <c r="J666" i="6"/>
  <c r="J667" i="6"/>
  <c r="J668" i="6"/>
  <c r="J669" i="6"/>
  <c r="J670" i="6"/>
  <c r="J671" i="6"/>
  <c r="J672" i="6"/>
  <c r="J673" i="6"/>
  <c r="J674" i="6"/>
  <c r="J675" i="6"/>
  <c r="J676" i="6"/>
  <c r="J677" i="6"/>
  <c r="J678" i="6"/>
  <c r="J679" i="6"/>
  <c r="J680" i="6"/>
  <c r="J681" i="6"/>
  <c r="J682" i="6"/>
  <c r="J683" i="6"/>
  <c r="J684" i="6"/>
  <c r="J685" i="6"/>
  <c r="J686" i="6"/>
  <c r="J687" i="6"/>
  <c r="J688" i="6"/>
  <c r="J689" i="6"/>
  <c r="J690" i="6"/>
  <c r="J691" i="6"/>
  <c r="J692" i="6"/>
  <c r="J693" i="6"/>
  <c r="J694" i="6"/>
  <c r="J695" i="6"/>
  <c r="J696" i="6"/>
  <c r="J697" i="6"/>
  <c r="J698" i="6"/>
  <c r="J699" i="6"/>
  <c r="J700" i="6"/>
  <c r="J701" i="6"/>
  <c r="J702" i="6"/>
  <c r="J703" i="6"/>
  <c r="J704" i="6"/>
  <c r="J705" i="6"/>
  <c r="J706" i="6"/>
  <c r="J707" i="6"/>
  <c r="J708" i="6"/>
  <c r="J709" i="6"/>
  <c r="J710" i="6"/>
  <c r="J711" i="6"/>
  <c r="J712" i="6"/>
  <c r="J713" i="6"/>
  <c r="J714" i="6"/>
  <c r="J715" i="6"/>
  <c r="J716" i="6"/>
  <c r="J717" i="6"/>
  <c r="J718" i="6"/>
  <c r="J719" i="6"/>
  <c r="J720" i="6"/>
  <c r="J721" i="6"/>
  <c r="J722" i="6"/>
  <c r="J723" i="6"/>
  <c r="J724" i="6"/>
  <c r="J725" i="6"/>
  <c r="J726" i="6"/>
  <c r="J727" i="6"/>
  <c r="J728" i="6"/>
  <c r="J729" i="6"/>
  <c r="J730" i="6"/>
  <c r="J731" i="6"/>
  <c r="J732" i="6"/>
  <c r="J733" i="6"/>
  <c r="J734" i="6"/>
  <c r="J735" i="6"/>
  <c r="J736" i="6"/>
  <c r="J737" i="6"/>
  <c r="J738" i="6"/>
  <c r="J739" i="6"/>
  <c r="J740" i="6"/>
  <c r="J741" i="6"/>
  <c r="J742" i="6"/>
  <c r="J743" i="6"/>
  <c r="J744" i="6"/>
  <c r="J745" i="6"/>
  <c r="J746" i="6"/>
  <c r="J747" i="6"/>
  <c r="J748" i="6"/>
  <c r="J749" i="6"/>
  <c r="J750" i="6"/>
  <c r="J751" i="6"/>
  <c r="J752" i="6"/>
  <c r="J753" i="6"/>
  <c r="J754" i="6"/>
  <c r="J755" i="6"/>
  <c r="J756" i="6"/>
  <c r="J757" i="6"/>
  <c r="J758" i="6"/>
  <c r="J759" i="6"/>
  <c r="J760" i="6"/>
  <c r="J761" i="6"/>
  <c r="J762" i="6"/>
  <c r="J763" i="6"/>
  <c r="J764" i="6"/>
  <c r="J765" i="6"/>
  <c r="J766" i="6"/>
  <c r="J767" i="6"/>
  <c r="J768" i="6"/>
  <c r="J769" i="6"/>
  <c r="J770" i="6"/>
  <c r="J771" i="6"/>
  <c r="J772" i="6"/>
  <c r="J773" i="6"/>
  <c r="J774" i="6"/>
  <c r="J775" i="6"/>
  <c r="J776" i="6"/>
  <c r="J777" i="6"/>
  <c r="J778" i="6"/>
  <c r="J779" i="6"/>
  <c r="J780" i="6"/>
  <c r="J781" i="6"/>
  <c r="J782" i="6"/>
  <c r="J783" i="6"/>
  <c r="J784" i="6"/>
  <c r="J785" i="6"/>
  <c r="J786" i="6"/>
  <c r="J787" i="6"/>
  <c r="J788" i="6"/>
  <c r="J789" i="6"/>
  <c r="J790" i="6"/>
  <c r="J791" i="6"/>
  <c r="J792" i="6"/>
  <c r="J793" i="6"/>
  <c r="J794" i="6"/>
  <c r="J795" i="6"/>
  <c r="J796" i="6"/>
  <c r="J797" i="6"/>
  <c r="J798" i="6"/>
  <c r="J799" i="6"/>
  <c r="J800" i="6"/>
  <c r="J801" i="6"/>
  <c r="J802" i="6"/>
  <c r="J803" i="6"/>
  <c r="J804" i="6"/>
  <c r="J805" i="6"/>
  <c r="J806" i="6"/>
  <c r="J807" i="6"/>
  <c r="J808" i="6"/>
  <c r="J809" i="6"/>
  <c r="J810" i="6"/>
  <c r="J811" i="6"/>
  <c r="J812" i="6"/>
  <c r="J813" i="6"/>
  <c r="J814" i="6"/>
  <c r="J815" i="6"/>
  <c r="J816" i="6"/>
  <c r="J817" i="6"/>
  <c r="J818" i="6"/>
  <c r="J819" i="6"/>
  <c r="J820" i="6"/>
  <c r="J821" i="6"/>
  <c r="J822" i="6"/>
  <c r="J823" i="6"/>
  <c r="J824" i="6"/>
  <c r="J825" i="6"/>
  <c r="J826" i="6"/>
  <c r="J827" i="6"/>
  <c r="J828" i="6"/>
  <c r="J829" i="6"/>
  <c r="J830" i="6"/>
  <c r="J831" i="6"/>
  <c r="J832" i="6"/>
  <c r="J833" i="6"/>
  <c r="J834" i="6"/>
  <c r="J835" i="6"/>
  <c r="J836" i="6"/>
  <c r="J837" i="6"/>
  <c r="J838" i="6"/>
  <c r="J839" i="6"/>
  <c r="J840" i="6"/>
  <c r="J841" i="6"/>
  <c r="J842" i="6"/>
  <c r="J843" i="6"/>
  <c r="J844" i="6"/>
  <c r="J845" i="6"/>
  <c r="J846" i="6"/>
  <c r="J847" i="6"/>
  <c r="J848" i="6"/>
  <c r="J849" i="6"/>
  <c r="J850" i="6"/>
  <c r="J851" i="6"/>
  <c r="J852" i="6"/>
  <c r="J853" i="6"/>
  <c r="J854" i="6"/>
  <c r="J855" i="6"/>
  <c r="J856" i="6"/>
  <c r="J857" i="6"/>
  <c r="J858" i="6"/>
  <c r="J859" i="6"/>
  <c r="J860" i="6"/>
  <c r="J861" i="6"/>
  <c r="J862" i="6"/>
  <c r="J863" i="6"/>
  <c r="J864" i="6"/>
  <c r="J865" i="6"/>
  <c r="J866" i="6"/>
  <c r="J867" i="6"/>
  <c r="J868" i="6"/>
  <c r="J869" i="6"/>
  <c r="J870" i="6"/>
  <c r="J871" i="6"/>
  <c r="J872" i="6"/>
  <c r="J873" i="6"/>
  <c r="J874" i="6"/>
  <c r="J875" i="6"/>
  <c r="J876" i="6"/>
  <c r="J877" i="6"/>
  <c r="J878" i="6"/>
  <c r="J879" i="6"/>
  <c r="J880" i="6"/>
  <c r="J881" i="6"/>
  <c r="J882" i="6"/>
  <c r="J883" i="6"/>
  <c r="J884" i="6"/>
  <c r="J885" i="6"/>
  <c r="J886" i="6"/>
  <c r="J887" i="6"/>
  <c r="J888" i="6"/>
  <c r="J889" i="6"/>
  <c r="J890" i="6"/>
  <c r="J891" i="6"/>
  <c r="J892" i="6"/>
  <c r="J893" i="6"/>
  <c r="J894" i="6"/>
  <c r="J895" i="6"/>
  <c r="J896" i="6"/>
  <c r="J897" i="6"/>
  <c r="J898" i="6"/>
  <c r="J899" i="6"/>
  <c r="J900" i="6"/>
  <c r="J901" i="6"/>
  <c r="J902" i="6"/>
  <c r="J903" i="6"/>
  <c r="J904" i="6"/>
  <c r="J905" i="6"/>
  <c r="J906" i="6"/>
  <c r="J907" i="6"/>
  <c r="J908" i="6"/>
  <c r="J909" i="6"/>
  <c r="J910" i="6"/>
  <c r="J911" i="6"/>
  <c r="J912" i="6"/>
  <c r="J913" i="6"/>
  <c r="J914" i="6"/>
  <c r="J915" i="6"/>
  <c r="J916" i="6"/>
  <c r="J917" i="6"/>
  <c r="J918" i="6"/>
  <c r="J919" i="6"/>
  <c r="J920" i="6"/>
  <c r="J921" i="6"/>
  <c r="J922" i="6"/>
  <c r="J923" i="6"/>
  <c r="J924" i="6"/>
  <c r="J925" i="6"/>
  <c r="J926" i="6"/>
  <c r="J927" i="6"/>
  <c r="J928" i="6"/>
  <c r="J929" i="6"/>
  <c r="J930" i="6"/>
  <c r="J931" i="6"/>
  <c r="J932" i="6"/>
  <c r="J933" i="6"/>
  <c r="J934" i="6"/>
  <c r="J935" i="6"/>
  <c r="J936" i="6"/>
  <c r="J937" i="6"/>
  <c r="J938" i="6"/>
  <c r="J939" i="6"/>
  <c r="J940" i="6"/>
  <c r="J941" i="6"/>
  <c r="J942" i="6"/>
  <c r="J943" i="6"/>
  <c r="J944" i="6"/>
  <c r="J945" i="6"/>
  <c r="J946" i="6"/>
  <c r="J947" i="6"/>
  <c r="J948" i="6"/>
  <c r="J949" i="6"/>
  <c r="J950" i="6"/>
  <c r="J951" i="6"/>
  <c r="J952" i="6"/>
  <c r="J953" i="6"/>
  <c r="J954" i="6"/>
  <c r="J955" i="6"/>
  <c r="J956" i="6"/>
  <c r="J957" i="6"/>
  <c r="J958" i="6"/>
  <c r="J959" i="6"/>
  <c r="J960" i="6"/>
  <c r="J961" i="6"/>
  <c r="J962" i="6"/>
  <c r="J963" i="6"/>
  <c r="J964" i="6"/>
  <c r="J965" i="6"/>
  <c r="J966" i="6"/>
  <c r="J967" i="6"/>
  <c r="J968" i="6"/>
  <c r="J969" i="6"/>
  <c r="J970" i="6"/>
  <c r="J971" i="6"/>
  <c r="J972" i="6"/>
  <c r="J973" i="6"/>
  <c r="J974" i="6"/>
  <c r="J975" i="6"/>
  <c r="J976" i="6"/>
  <c r="J977" i="6"/>
  <c r="J978" i="6"/>
  <c r="J979" i="6"/>
  <c r="J980" i="6"/>
  <c r="J981" i="6"/>
  <c r="J982" i="6"/>
  <c r="J983" i="6"/>
  <c r="J984" i="6"/>
  <c r="J985" i="6"/>
  <c r="J986" i="6"/>
  <c r="J987" i="6"/>
  <c r="J988" i="6"/>
  <c r="J989" i="6"/>
  <c r="J990" i="6"/>
  <c r="J991" i="6"/>
  <c r="J992" i="6"/>
  <c r="J993" i="6"/>
  <c r="J994" i="6"/>
  <c r="J995" i="6"/>
  <c r="J996" i="6"/>
  <c r="J997" i="6"/>
  <c r="J998" i="6"/>
  <c r="J999" i="6"/>
  <c r="J1000" i="6"/>
  <c r="J1001" i="6"/>
  <c r="J1002" i="6"/>
  <c r="J1003" i="6"/>
  <c r="J1004" i="6"/>
  <c r="J1005" i="6"/>
  <c r="J1006" i="6"/>
  <c r="J1007" i="6"/>
  <c r="J1008" i="6"/>
  <c r="J1009" i="6"/>
  <c r="J1010" i="6"/>
  <c r="J1011" i="6"/>
  <c r="J1012" i="6"/>
  <c r="J1013" i="6"/>
  <c r="J1014" i="6"/>
  <c r="J1015" i="6"/>
  <c r="J1016" i="6"/>
  <c r="J1017" i="6"/>
  <c r="J1018" i="6"/>
  <c r="J1019" i="6"/>
  <c r="J21" i="6"/>
  <c r="T17" i="7"/>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I684" i="5"/>
  <c r="I685" i="5"/>
  <c r="I686" i="5"/>
  <c r="I687" i="5"/>
  <c r="I688" i="5"/>
  <c r="I689" i="5"/>
  <c r="I690" i="5"/>
  <c r="I691" i="5"/>
  <c r="I692" i="5"/>
  <c r="I693" i="5"/>
  <c r="I694" i="5"/>
  <c r="I695" i="5"/>
  <c r="I696" i="5"/>
  <c r="I697" i="5"/>
  <c r="I698" i="5"/>
  <c r="I699" i="5"/>
  <c r="I700" i="5"/>
  <c r="I701" i="5"/>
  <c r="I702" i="5"/>
  <c r="I703" i="5"/>
  <c r="I704" i="5"/>
  <c r="I705" i="5"/>
  <c r="I706" i="5"/>
  <c r="I707" i="5"/>
  <c r="I708" i="5"/>
  <c r="I709" i="5"/>
  <c r="I710" i="5"/>
  <c r="I711" i="5"/>
  <c r="I712" i="5"/>
  <c r="I713" i="5"/>
  <c r="I714" i="5"/>
  <c r="I715" i="5"/>
  <c r="I716" i="5"/>
  <c r="I717" i="5"/>
  <c r="I718" i="5"/>
  <c r="I719" i="5"/>
  <c r="I720" i="5"/>
  <c r="I721" i="5"/>
  <c r="I722" i="5"/>
  <c r="I723" i="5"/>
  <c r="I724" i="5"/>
  <c r="I725" i="5"/>
  <c r="I726" i="5"/>
  <c r="I727" i="5"/>
  <c r="I728" i="5"/>
  <c r="I729" i="5"/>
  <c r="I730" i="5"/>
  <c r="I731" i="5"/>
  <c r="I732" i="5"/>
  <c r="I733" i="5"/>
  <c r="I734" i="5"/>
  <c r="I735" i="5"/>
  <c r="I736" i="5"/>
  <c r="I737" i="5"/>
  <c r="I738" i="5"/>
  <c r="I739" i="5"/>
  <c r="I740" i="5"/>
  <c r="I741" i="5"/>
  <c r="I742" i="5"/>
  <c r="I743" i="5"/>
  <c r="I744" i="5"/>
  <c r="I745" i="5"/>
  <c r="I746" i="5"/>
  <c r="I747" i="5"/>
  <c r="I748" i="5"/>
  <c r="I749" i="5"/>
  <c r="I750" i="5"/>
  <c r="I751" i="5"/>
  <c r="I752" i="5"/>
  <c r="I753" i="5"/>
  <c r="I754" i="5"/>
  <c r="I755" i="5"/>
  <c r="I756" i="5"/>
  <c r="I757" i="5"/>
  <c r="I758" i="5"/>
  <c r="I759" i="5"/>
  <c r="I760" i="5"/>
  <c r="I761" i="5"/>
  <c r="I762" i="5"/>
  <c r="I763" i="5"/>
  <c r="I764" i="5"/>
  <c r="I765" i="5"/>
  <c r="I766" i="5"/>
  <c r="I767" i="5"/>
  <c r="I768" i="5"/>
  <c r="I769" i="5"/>
  <c r="I770" i="5"/>
  <c r="I771" i="5"/>
  <c r="I772" i="5"/>
  <c r="I773" i="5"/>
  <c r="I774" i="5"/>
  <c r="I775" i="5"/>
  <c r="I776" i="5"/>
  <c r="I777" i="5"/>
  <c r="I778" i="5"/>
  <c r="I779" i="5"/>
  <c r="I780" i="5"/>
  <c r="I781" i="5"/>
  <c r="I782" i="5"/>
  <c r="I783" i="5"/>
  <c r="I784" i="5"/>
  <c r="I785" i="5"/>
  <c r="I786" i="5"/>
  <c r="I787" i="5"/>
  <c r="I788" i="5"/>
  <c r="I789" i="5"/>
  <c r="I790" i="5"/>
  <c r="I791" i="5"/>
  <c r="I792" i="5"/>
  <c r="I793" i="5"/>
  <c r="I794" i="5"/>
  <c r="I795" i="5"/>
  <c r="I796" i="5"/>
  <c r="I797" i="5"/>
  <c r="I798" i="5"/>
  <c r="I799" i="5"/>
  <c r="I800" i="5"/>
  <c r="I801" i="5"/>
  <c r="I802" i="5"/>
  <c r="I803" i="5"/>
  <c r="I804" i="5"/>
  <c r="I805" i="5"/>
  <c r="I806" i="5"/>
  <c r="I807" i="5"/>
  <c r="I808" i="5"/>
  <c r="I809" i="5"/>
  <c r="I810" i="5"/>
  <c r="I811" i="5"/>
  <c r="I812" i="5"/>
  <c r="I813" i="5"/>
  <c r="I814" i="5"/>
  <c r="I815" i="5"/>
  <c r="I816" i="5"/>
  <c r="I817" i="5"/>
  <c r="I818" i="5"/>
  <c r="I819" i="5"/>
  <c r="I820" i="5"/>
  <c r="I821" i="5"/>
  <c r="I822" i="5"/>
  <c r="I823" i="5"/>
  <c r="I824" i="5"/>
  <c r="I825" i="5"/>
  <c r="I826" i="5"/>
  <c r="I827" i="5"/>
  <c r="I828" i="5"/>
  <c r="I829" i="5"/>
  <c r="I830" i="5"/>
  <c r="I831" i="5"/>
  <c r="I832" i="5"/>
  <c r="I833" i="5"/>
  <c r="I834" i="5"/>
  <c r="I835" i="5"/>
  <c r="I836" i="5"/>
  <c r="I837" i="5"/>
  <c r="I838" i="5"/>
  <c r="I839" i="5"/>
  <c r="I840" i="5"/>
  <c r="I841" i="5"/>
  <c r="I842" i="5"/>
  <c r="I843" i="5"/>
  <c r="I844" i="5"/>
  <c r="I845" i="5"/>
  <c r="I846" i="5"/>
  <c r="I847" i="5"/>
  <c r="I848" i="5"/>
  <c r="I849" i="5"/>
  <c r="I850" i="5"/>
  <c r="I851" i="5"/>
  <c r="I852" i="5"/>
  <c r="I853" i="5"/>
  <c r="I854" i="5"/>
  <c r="I855" i="5"/>
  <c r="I856" i="5"/>
  <c r="I857" i="5"/>
  <c r="I858" i="5"/>
  <c r="I859" i="5"/>
  <c r="I860" i="5"/>
  <c r="I861" i="5"/>
  <c r="I862" i="5"/>
  <c r="I863" i="5"/>
  <c r="I864" i="5"/>
  <c r="I865" i="5"/>
  <c r="I866" i="5"/>
  <c r="I867" i="5"/>
  <c r="I868" i="5"/>
  <c r="I869" i="5"/>
  <c r="I870" i="5"/>
  <c r="I871" i="5"/>
  <c r="I872" i="5"/>
  <c r="I873" i="5"/>
  <c r="I874" i="5"/>
  <c r="I875" i="5"/>
  <c r="I876" i="5"/>
  <c r="I877" i="5"/>
  <c r="I878" i="5"/>
  <c r="I879" i="5"/>
  <c r="I880" i="5"/>
  <c r="I881" i="5"/>
  <c r="I882" i="5"/>
  <c r="I883" i="5"/>
  <c r="I884" i="5"/>
  <c r="I885" i="5"/>
  <c r="I886" i="5"/>
  <c r="I887" i="5"/>
  <c r="I888" i="5"/>
  <c r="I889" i="5"/>
  <c r="I890" i="5"/>
  <c r="I891" i="5"/>
  <c r="I892" i="5"/>
  <c r="I893" i="5"/>
  <c r="I894" i="5"/>
  <c r="I895" i="5"/>
  <c r="I896" i="5"/>
  <c r="I897" i="5"/>
  <c r="I898" i="5"/>
  <c r="I899" i="5"/>
  <c r="I900" i="5"/>
  <c r="I901" i="5"/>
  <c r="I902" i="5"/>
  <c r="I903" i="5"/>
  <c r="I904" i="5"/>
  <c r="I905" i="5"/>
  <c r="I906" i="5"/>
  <c r="I907" i="5"/>
  <c r="I908" i="5"/>
  <c r="I909" i="5"/>
  <c r="I910" i="5"/>
  <c r="I911" i="5"/>
  <c r="I912" i="5"/>
  <c r="I913" i="5"/>
  <c r="I914" i="5"/>
  <c r="I915" i="5"/>
  <c r="I916" i="5"/>
  <c r="I917" i="5"/>
  <c r="I918" i="5"/>
  <c r="I919" i="5"/>
  <c r="I920" i="5"/>
  <c r="I921" i="5"/>
  <c r="I922" i="5"/>
  <c r="I923" i="5"/>
  <c r="I924" i="5"/>
  <c r="I925" i="5"/>
  <c r="I926" i="5"/>
  <c r="I927" i="5"/>
  <c r="I928" i="5"/>
  <c r="I929" i="5"/>
  <c r="I930" i="5"/>
  <c r="I931" i="5"/>
  <c r="I932" i="5"/>
  <c r="I933" i="5"/>
  <c r="I934" i="5"/>
  <c r="I935" i="5"/>
  <c r="I936" i="5"/>
  <c r="I937" i="5"/>
  <c r="I938" i="5"/>
  <c r="I939" i="5"/>
  <c r="I940" i="5"/>
  <c r="I941" i="5"/>
  <c r="I942" i="5"/>
  <c r="I943" i="5"/>
  <c r="I944" i="5"/>
  <c r="I945" i="5"/>
  <c r="I946" i="5"/>
  <c r="I947" i="5"/>
  <c r="I948" i="5"/>
  <c r="I949" i="5"/>
  <c r="I950" i="5"/>
  <c r="I951" i="5"/>
  <c r="I952" i="5"/>
  <c r="I953" i="5"/>
  <c r="I954" i="5"/>
  <c r="I955" i="5"/>
  <c r="I956" i="5"/>
  <c r="I957" i="5"/>
  <c r="I958" i="5"/>
  <c r="I959" i="5"/>
  <c r="I960" i="5"/>
  <c r="I961" i="5"/>
  <c r="I962" i="5"/>
  <c r="I963" i="5"/>
  <c r="I964" i="5"/>
  <c r="I965" i="5"/>
  <c r="I966" i="5"/>
  <c r="I967" i="5"/>
  <c r="I968" i="5"/>
  <c r="I969" i="5"/>
  <c r="I970" i="5"/>
  <c r="I971" i="5"/>
  <c r="I972" i="5"/>
  <c r="I973" i="5"/>
  <c r="I974" i="5"/>
  <c r="I975" i="5"/>
  <c r="I976" i="5"/>
  <c r="I977" i="5"/>
  <c r="I978" i="5"/>
  <c r="I979" i="5"/>
  <c r="I980" i="5"/>
  <c r="I981" i="5"/>
  <c r="I982" i="5"/>
  <c r="I983" i="5"/>
  <c r="I984" i="5"/>
  <c r="I985" i="5"/>
  <c r="I986" i="5"/>
  <c r="I987" i="5"/>
  <c r="I988" i="5"/>
  <c r="I989" i="5"/>
  <c r="I990" i="5"/>
  <c r="I991" i="5"/>
  <c r="I992" i="5"/>
  <c r="I993" i="5"/>
  <c r="I994" i="5"/>
  <c r="I995" i="5"/>
  <c r="I996" i="5"/>
  <c r="I997" i="5"/>
  <c r="I998" i="5"/>
  <c r="I999" i="5"/>
  <c r="I1000" i="5"/>
  <c r="I1001" i="5"/>
  <c r="I1002" i="5"/>
  <c r="I1003" i="5"/>
  <c r="I1004" i="5"/>
  <c r="I1005" i="5"/>
  <c r="I1006" i="5"/>
  <c r="I1007" i="5"/>
  <c r="I1008" i="5"/>
  <c r="I1009" i="5"/>
  <c r="I1010" i="5"/>
  <c r="I1011" i="5"/>
  <c r="I1012" i="5"/>
  <c r="I1013" i="5"/>
  <c r="I1014" i="5"/>
  <c r="I1015" i="5"/>
  <c r="I1016" i="5"/>
  <c r="I1017" i="5"/>
  <c r="I1018" i="5"/>
  <c r="I1019" i="5"/>
  <c r="I1020" i="5"/>
  <c r="I1021" i="5"/>
  <c r="I23" i="5"/>
  <c r="J12" i="6" l="1"/>
  <c r="I22" i="5"/>
  <c r="T16" i="7" l="1"/>
  <c r="T8" i="7" s="1"/>
  <c r="I14" i="5"/>
  <c r="F21" i="5" l="1"/>
  <c r="C13" i="11" l="1"/>
  <c r="F18" i="5" l="1"/>
  <c r="C16" i="16" l="1"/>
  <c r="H23" i="5" l="1"/>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4" i="5" l="1"/>
  <c r="O18" i="17"/>
  <c r="O19" i="17"/>
  <c r="O20" i="17"/>
  <c r="O21" i="17"/>
  <c r="O22" i="17"/>
  <c r="O23" i="17"/>
  <c r="O24" i="17"/>
  <c r="O25" i="17"/>
  <c r="O26" i="17"/>
  <c r="O27" i="17"/>
  <c r="O28" i="17"/>
  <c r="O29" i="17"/>
  <c r="O30" i="17"/>
  <c r="O31" i="17"/>
  <c r="O32" i="17"/>
  <c r="O33" i="17"/>
  <c r="O34" i="17"/>
  <c r="O35" i="17"/>
  <c r="O36" i="17"/>
  <c r="O37" i="17"/>
  <c r="O38" i="17"/>
  <c r="O39" i="17"/>
  <c r="O40" i="17"/>
  <c r="O41" i="17"/>
  <c r="O42" i="17"/>
  <c r="O43" i="17"/>
  <c r="O44" i="17"/>
  <c r="O45" i="17"/>
  <c r="O46" i="17"/>
  <c r="O47" i="17"/>
  <c r="O48" i="17"/>
  <c r="O49" i="17"/>
  <c r="O50" i="17"/>
  <c r="O51" i="17"/>
  <c r="O52" i="17"/>
  <c r="O53" i="17"/>
  <c r="O54" i="17"/>
  <c r="O55" i="17"/>
  <c r="O56" i="17"/>
  <c r="O57" i="17"/>
  <c r="O58" i="17"/>
  <c r="O59" i="17"/>
  <c r="O60" i="17"/>
  <c r="O61" i="17"/>
  <c r="O62" i="17"/>
  <c r="O63" i="17"/>
  <c r="O64" i="17"/>
  <c r="O65" i="17"/>
  <c r="O66" i="17"/>
  <c r="O67" i="17"/>
  <c r="O68" i="17"/>
  <c r="O69" i="17"/>
  <c r="O70" i="17"/>
  <c r="O71" i="17"/>
  <c r="O72" i="17"/>
  <c r="O73" i="17"/>
  <c r="O74" i="17"/>
  <c r="O75" i="17"/>
  <c r="O76" i="17"/>
  <c r="O77" i="17"/>
  <c r="O78" i="17"/>
  <c r="O79" i="17"/>
  <c r="O80" i="17"/>
  <c r="O81" i="17"/>
  <c r="O82" i="17"/>
  <c r="O83" i="17"/>
  <c r="O84" i="17"/>
  <c r="O85" i="17"/>
  <c r="O86" i="17"/>
  <c r="O87" i="17"/>
  <c r="O88" i="17"/>
  <c r="O89" i="17"/>
  <c r="O90" i="17"/>
  <c r="O91" i="17"/>
  <c r="O92" i="17"/>
  <c r="O93" i="17"/>
  <c r="O94" i="17"/>
  <c r="O95" i="17"/>
  <c r="O96" i="17"/>
  <c r="O97" i="17"/>
  <c r="O98" i="17"/>
  <c r="O99" i="17"/>
  <c r="O100" i="17"/>
  <c r="O101" i="17"/>
  <c r="O102" i="17"/>
  <c r="O103" i="17"/>
  <c r="O104" i="17"/>
  <c r="O105" i="17"/>
  <c r="O106" i="17"/>
  <c r="O107" i="17"/>
  <c r="O108" i="17"/>
  <c r="O109" i="17"/>
  <c r="O110" i="17"/>
  <c r="O111" i="17"/>
  <c r="O112" i="17"/>
  <c r="O113" i="17"/>
  <c r="O114" i="17"/>
  <c r="O115" i="17"/>
  <c r="O116" i="17"/>
  <c r="O117" i="17"/>
  <c r="O118" i="17"/>
  <c r="O119" i="17"/>
  <c r="O120" i="17"/>
  <c r="O121" i="17"/>
  <c r="O122" i="17"/>
  <c r="O123" i="17"/>
  <c r="O124" i="17"/>
  <c r="O125" i="17"/>
  <c r="O126" i="17"/>
  <c r="O127" i="17"/>
  <c r="O128" i="17"/>
  <c r="O129" i="17"/>
  <c r="O130" i="17"/>
  <c r="O131" i="17"/>
  <c r="O132" i="17"/>
  <c r="O133" i="17"/>
  <c r="O134" i="17"/>
  <c r="O135" i="17"/>
  <c r="O136" i="17"/>
  <c r="O137" i="17"/>
  <c r="O138" i="17"/>
  <c r="O139" i="17"/>
  <c r="O140" i="17"/>
  <c r="O141" i="17"/>
  <c r="O142" i="17"/>
  <c r="O143" i="17"/>
  <c r="O144" i="17"/>
  <c r="O145" i="17"/>
  <c r="O146" i="17"/>
  <c r="O147" i="17"/>
  <c r="O148" i="17"/>
  <c r="O149" i="17"/>
  <c r="O150" i="17"/>
  <c r="O151" i="17"/>
  <c r="O152" i="17"/>
  <c r="O153" i="17"/>
  <c r="O154" i="17"/>
  <c r="O155" i="17"/>
  <c r="O156" i="17"/>
  <c r="O157" i="17"/>
  <c r="O158" i="17"/>
  <c r="O159" i="17"/>
  <c r="O160" i="17"/>
  <c r="O161" i="17"/>
  <c r="O162" i="17"/>
  <c r="O163" i="17"/>
  <c r="O164" i="17"/>
  <c r="O165" i="17"/>
  <c r="O166" i="17"/>
  <c r="O167" i="17"/>
  <c r="O168" i="17"/>
  <c r="O169" i="17"/>
  <c r="O170" i="17"/>
  <c r="O171" i="17"/>
  <c r="O172" i="17"/>
  <c r="O173" i="17"/>
  <c r="O174" i="17"/>
  <c r="O175" i="17"/>
  <c r="O176" i="17"/>
  <c r="O177" i="17"/>
  <c r="O178" i="17"/>
  <c r="O179" i="17"/>
  <c r="O180" i="17"/>
  <c r="O181" i="17"/>
  <c r="O182" i="17"/>
  <c r="O183" i="17"/>
  <c r="O184" i="17"/>
  <c r="O185" i="17"/>
  <c r="O186" i="17"/>
  <c r="O187" i="17"/>
  <c r="O188" i="17"/>
  <c r="O189" i="17"/>
  <c r="O190" i="17"/>
  <c r="O191" i="17"/>
  <c r="O192" i="17"/>
  <c r="O193" i="17"/>
  <c r="O194" i="17"/>
  <c r="O195" i="17"/>
  <c r="O196" i="17"/>
  <c r="O197" i="17"/>
  <c r="O198" i="17"/>
  <c r="O199" i="17"/>
  <c r="O200" i="17"/>
  <c r="O201" i="17"/>
  <c r="O202" i="17"/>
  <c r="O203" i="17"/>
  <c r="O204" i="17"/>
  <c r="O205" i="17"/>
  <c r="O206" i="17"/>
  <c r="O207" i="17"/>
  <c r="O208" i="17"/>
  <c r="O209" i="17"/>
  <c r="O210" i="17"/>
  <c r="O211" i="17"/>
  <c r="O212" i="17"/>
  <c r="O213" i="17"/>
  <c r="O214" i="17"/>
  <c r="O215" i="17"/>
  <c r="O216" i="17"/>
  <c r="O217" i="17"/>
  <c r="O218" i="17"/>
  <c r="O219" i="17"/>
  <c r="O220" i="17"/>
  <c r="O221" i="17"/>
  <c r="O222" i="17"/>
  <c r="O223" i="17"/>
  <c r="O224" i="17"/>
  <c r="O225" i="17"/>
  <c r="O226" i="17"/>
  <c r="O227" i="17"/>
  <c r="O228" i="17"/>
  <c r="O229" i="17"/>
  <c r="O230" i="17"/>
  <c r="O231" i="17"/>
  <c r="O232" i="17"/>
  <c r="O233" i="17"/>
  <c r="O234" i="17"/>
  <c r="O235" i="17"/>
  <c r="O236" i="17"/>
  <c r="O237" i="17"/>
  <c r="O238" i="17"/>
  <c r="O239" i="17"/>
  <c r="O240" i="17"/>
  <c r="O241" i="17"/>
  <c r="O242" i="17"/>
  <c r="O243" i="17"/>
  <c r="O244" i="17"/>
  <c r="O245" i="17"/>
  <c r="O246" i="17"/>
  <c r="O247" i="17"/>
  <c r="O248" i="17"/>
  <c r="O249" i="17"/>
  <c r="O250" i="17"/>
  <c r="O251" i="17"/>
  <c r="O252" i="17"/>
  <c r="O253" i="17"/>
  <c r="O254" i="17"/>
  <c r="O255" i="17"/>
  <c r="O256" i="17"/>
  <c r="O257" i="17"/>
  <c r="O258" i="17"/>
  <c r="O259" i="17"/>
  <c r="O260" i="17"/>
  <c r="O261" i="17"/>
  <c r="O262" i="17"/>
  <c r="O263" i="17"/>
  <c r="O264" i="17"/>
  <c r="O265" i="17"/>
  <c r="O266" i="17"/>
  <c r="O267" i="17"/>
  <c r="O268" i="17"/>
  <c r="O269" i="17"/>
  <c r="O270" i="17"/>
  <c r="O271" i="17"/>
  <c r="O272" i="17"/>
  <c r="O273" i="17"/>
  <c r="O274" i="17"/>
  <c r="O275" i="17"/>
  <c r="O276" i="17"/>
  <c r="O277" i="17"/>
  <c r="O278" i="17"/>
  <c r="O279" i="17"/>
  <c r="O280" i="17"/>
  <c r="O281" i="17"/>
  <c r="O282" i="17"/>
  <c r="O283" i="17"/>
  <c r="O284" i="17"/>
  <c r="O285" i="17"/>
  <c r="O286" i="17"/>
  <c r="O287" i="17"/>
  <c r="O288" i="17"/>
  <c r="O289" i="17"/>
  <c r="O290" i="17"/>
  <c r="O291" i="17"/>
  <c r="O292" i="17"/>
  <c r="O293" i="17"/>
  <c r="O294" i="17"/>
  <c r="O295" i="17"/>
  <c r="O296" i="17"/>
  <c r="O297" i="17"/>
  <c r="O298" i="17"/>
  <c r="O299" i="17"/>
  <c r="O300" i="17"/>
  <c r="O301" i="17"/>
  <c r="O302" i="17"/>
  <c r="O303" i="17"/>
  <c r="O304" i="17"/>
  <c r="O305" i="17"/>
  <c r="O306" i="17"/>
  <c r="O307" i="17"/>
  <c r="O308" i="17"/>
  <c r="O309" i="17"/>
  <c r="O310" i="17"/>
  <c r="O311" i="17"/>
  <c r="O312" i="17"/>
  <c r="O313" i="17"/>
  <c r="O314" i="17"/>
  <c r="O315" i="17"/>
  <c r="O316" i="17"/>
  <c r="O317" i="17"/>
  <c r="O318" i="17"/>
  <c r="O319" i="17"/>
  <c r="O320" i="17"/>
  <c r="O321" i="17"/>
  <c r="O322" i="17"/>
  <c r="O323" i="17"/>
  <c r="O324" i="17"/>
  <c r="O325" i="17"/>
  <c r="O326" i="17"/>
  <c r="O327" i="17"/>
  <c r="O328" i="17"/>
  <c r="O329" i="17"/>
  <c r="O330" i="17"/>
  <c r="O331" i="17"/>
  <c r="O332" i="17"/>
  <c r="O333" i="17"/>
  <c r="O334" i="17"/>
  <c r="O335" i="17"/>
  <c r="O336" i="17"/>
  <c r="O337" i="17"/>
  <c r="O338" i="17"/>
  <c r="O339" i="17"/>
  <c r="O340" i="17"/>
  <c r="O341" i="17"/>
  <c r="O342" i="17"/>
  <c r="O343" i="17"/>
  <c r="O344" i="17"/>
  <c r="O345" i="17"/>
  <c r="O346" i="17"/>
  <c r="O347" i="17"/>
  <c r="O348" i="17"/>
  <c r="O349" i="17"/>
  <c r="O350" i="17"/>
  <c r="O351" i="17"/>
  <c r="O352" i="17"/>
  <c r="O353" i="17"/>
  <c r="O354" i="17"/>
  <c r="O355" i="17"/>
  <c r="O356" i="17"/>
  <c r="O357" i="17"/>
  <c r="O358" i="17"/>
  <c r="O359" i="17"/>
  <c r="O360" i="17"/>
  <c r="O361" i="17"/>
  <c r="O362" i="17"/>
  <c r="O363" i="17"/>
  <c r="O364" i="17"/>
  <c r="O365" i="17"/>
  <c r="O366" i="17"/>
  <c r="O367" i="17"/>
  <c r="O368" i="17"/>
  <c r="O369" i="17"/>
  <c r="O370" i="17"/>
  <c r="O371" i="17"/>
  <c r="O372" i="17"/>
  <c r="O373" i="17"/>
  <c r="O374" i="17"/>
  <c r="O375" i="17"/>
  <c r="O376" i="17"/>
  <c r="O377" i="17"/>
  <c r="O378" i="17"/>
  <c r="O379" i="17"/>
  <c r="O380" i="17"/>
  <c r="O381" i="17"/>
  <c r="O382" i="17"/>
  <c r="O383" i="17"/>
  <c r="O384" i="17"/>
  <c r="O385" i="17"/>
  <c r="O386" i="17"/>
  <c r="O387" i="17"/>
  <c r="O388" i="17"/>
  <c r="O389" i="17"/>
  <c r="O390" i="17"/>
  <c r="O391" i="17"/>
  <c r="O392" i="17"/>
  <c r="O393" i="17"/>
  <c r="O394" i="17"/>
  <c r="O395" i="17"/>
  <c r="O396" i="17"/>
  <c r="O397" i="17"/>
  <c r="O398" i="17"/>
  <c r="O399" i="17"/>
  <c r="O400" i="17"/>
  <c r="O401" i="17"/>
  <c r="O402" i="17"/>
  <c r="O403" i="17"/>
  <c r="O404" i="17"/>
  <c r="O405" i="17"/>
  <c r="O406" i="17"/>
  <c r="O407" i="17"/>
  <c r="O408" i="17"/>
  <c r="O409" i="17"/>
  <c r="O410" i="17"/>
  <c r="O411" i="17"/>
  <c r="O412" i="17"/>
  <c r="O413" i="17"/>
  <c r="O414" i="17"/>
  <c r="O415" i="17"/>
  <c r="O416" i="17"/>
  <c r="O417" i="17"/>
  <c r="O418" i="17"/>
  <c r="O419" i="17"/>
  <c r="O420" i="17"/>
  <c r="O421" i="17"/>
  <c r="O422" i="17"/>
  <c r="O423" i="17"/>
  <c r="O424" i="17"/>
  <c r="O425" i="17"/>
  <c r="O426" i="17"/>
  <c r="O427" i="17"/>
  <c r="O428" i="17"/>
  <c r="O429" i="17"/>
  <c r="O430" i="17"/>
  <c r="O431" i="17"/>
  <c r="O432" i="17"/>
  <c r="O433" i="17"/>
  <c r="O434" i="17"/>
  <c r="O435" i="17"/>
  <c r="O436" i="17"/>
  <c r="O437" i="17"/>
  <c r="O438" i="17"/>
  <c r="O439" i="17"/>
  <c r="O440" i="17"/>
  <c r="O441" i="17"/>
  <c r="O442" i="17"/>
  <c r="O443" i="17"/>
  <c r="O444" i="17"/>
  <c r="O445" i="17"/>
  <c r="O446" i="17"/>
  <c r="O447" i="17"/>
  <c r="O448" i="17"/>
  <c r="O449" i="17"/>
  <c r="O450" i="17"/>
  <c r="O451" i="17"/>
  <c r="O452" i="17"/>
  <c r="O453" i="17"/>
  <c r="O454" i="17"/>
  <c r="O455" i="17"/>
  <c r="O456" i="17"/>
  <c r="O457" i="17"/>
  <c r="O458" i="17"/>
  <c r="O459" i="17"/>
  <c r="O460" i="17"/>
  <c r="O461" i="17"/>
  <c r="O462" i="17"/>
  <c r="O463" i="17"/>
  <c r="O464" i="17"/>
  <c r="O465" i="17"/>
  <c r="O466" i="17"/>
  <c r="O467" i="17"/>
  <c r="O468" i="17"/>
  <c r="O469" i="17"/>
  <c r="O470" i="17"/>
  <c r="O471" i="17"/>
  <c r="O472" i="17"/>
  <c r="O473" i="17"/>
  <c r="O474" i="17"/>
  <c r="O475" i="17"/>
  <c r="O476" i="17"/>
  <c r="O477" i="17"/>
  <c r="O478" i="17"/>
  <c r="O479" i="17"/>
  <c r="O480" i="17"/>
  <c r="O481" i="17"/>
  <c r="O482" i="17"/>
  <c r="O483" i="17"/>
  <c r="O484" i="17"/>
  <c r="O485" i="17"/>
  <c r="O486" i="17"/>
  <c r="O487" i="17"/>
  <c r="O488" i="17"/>
  <c r="O489" i="17"/>
  <c r="O490" i="17"/>
  <c r="O491" i="17"/>
  <c r="O492" i="17"/>
  <c r="O493" i="17"/>
  <c r="O494" i="17"/>
  <c r="O495" i="17"/>
  <c r="O496" i="17"/>
  <c r="O497" i="17"/>
  <c r="O498" i="17"/>
  <c r="O499" i="17"/>
  <c r="O500" i="17"/>
  <c r="O501" i="17"/>
  <c r="O502" i="17"/>
  <c r="O503" i="17"/>
  <c r="O504" i="17"/>
  <c r="O505" i="17"/>
  <c r="O506" i="17"/>
  <c r="O507" i="17"/>
  <c r="O508" i="17"/>
  <c r="O509" i="17"/>
  <c r="O510" i="17"/>
  <c r="O511" i="17"/>
  <c r="O512" i="17"/>
  <c r="O513" i="17"/>
  <c r="O514" i="17"/>
  <c r="O515" i="17"/>
  <c r="O516" i="17"/>
  <c r="O517" i="17"/>
  <c r="O518" i="17"/>
  <c r="O519" i="17"/>
  <c r="O520" i="17"/>
  <c r="O521" i="17"/>
  <c r="O522" i="17"/>
  <c r="O523" i="17"/>
  <c r="O524" i="17"/>
  <c r="O525" i="17"/>
  <c r="O526" i="17"/>
  <c r="O527" i="17"/>
  <c r="O528" i="17"/>
  <c r="O529" i="17"/>
  <c r="O530" i="17"/>
  <c r="O531" i="17"/>
  <c r="O532" i="17"/>
  <c r="O533" i="17"/>
  <c r="O534" i="17"/>
  <c r="O535" i="17"/>
  <c r="O536" i="17"/>
  <c r="O537" i="17"/>
  <c r="O538" i="17"/>
  <c r="O539" i="17"/>
  <c r="O540" i="17"/>
  <c r="O541" i="17"/>
  <c r="O542" i="17"/>
  <c r="O543" i="17"/>
  <c r="O544" i="17"/>
  <c r="O545" i="17"/>
  <c r="O546" i="17"/>
  <c r="O547" i="17"/>
  <c r="O548" i="17"/>
  <c r="O549" i="17"/>
  <c r="O550" i="17"/>
  <c r="O551" i="17"/>
  <c r="O552" i="17"/>
  <c r="O553" i="17"/>
  <c r="O554" i="17"/>
  <c r="O555" i="17"/>
  <c r="O556" i="17"/>
  <c r="O557" i="17"/>
  <c r="O558" i="17"/>
  <c r="O559" i="17"/>
  <c r="O560" i="17"/>
  <c r="O561" i="17"/>
  <c r="O562" i="17"/>
  <c r="O563" i="17"/>
  <c r="O564" i="17"/>
  <c r="O565" i="17"/>
  <c r="O566" i="17"/>
  <c r="O567" i="17"/>
  <c r="O568" i="17"/>
  <c r="O569" i="17"/>
  <c r="O570" i="17"/>
  <c r="O571" i="17"/>
  <c r="O572" i="17"/>
  <c r="O573" i="17"/>
  <c r="O574" i="17"/>
  <c r="O575" i="17"/>
  <c r="O576" i="17"/>
  <c r="O577" i="17"/>
  <c r="O578" i="17"/>
  <c r="O579" i="17"/>
  <c r="O580" i="17"/>
  <c r="O581" i="17"/>
  <c r="O582" i="17"/>
  <c r="O583" i="17"/>
  <c r="O584" i="17"/>
  <c r="O585" i="17"/>
  <c r="O586" i="17"/>
  <c r="O587" i="17"/>
  <c r="O588" i="17"/>
  <c r="O589" i="17"/>
  <c r="O590" i="17"/>
  <c r="O591" i="17"/>
  <c r="O592" i="17"/>
  <c r="O593" i="17"/>
  <c r="O594" i="17"/>
  <c r="O595" i="17"/>
  <c r="O596" i="17"/>
  <c r="O597" i="17"/>
  <c r="O598" i="17"/>
  <c r="O599" i="17"/>
  <c r="O600" i="17"/>
  <c r="O601" i="17"/>
  <c r="O602" i="17"/>
  <c r="O603" i="17"/>
  <c r="O604" i="17"/>
  <c r="O605" i="17"/>
  <c r="O606" i="17"/>
  <c r="O607" i="17"/>
  <c r="O608" i="17"/>
  <c r="O609" i="17"/>
  <c r="O610" i="17"/>
  <c r="O611" i="17"/>
  <c r="O612" i="17"/>
  <c r="O613" i="17"/>
  <c r="O614" i="17"/>
  <c r="O615" i="17"/>
  <c r="O616" i="17"/>
  <c r="O617" i="17"/>
  <c r="O618" i="17"/>
  <c r="O619" i="17"/>
  <c r="O620" i="17"/>
  <c r="O621" i="17"/>
  <c r="O622" i="17"/>
  <c r="O623" i="17"/>
  <c r="O624" i="17"/>
  <c r="O625" i="17"/>
  <c r="O626" i="17"/>
  <c r="O627" i="17"/>
  <c r="O628" i="17"/>
  <c r="O629" i="17"/>
  <c r="O630" i="17"/>
  <c r="O631" i="17"/>
  <c r="O632" i="17"/>
  <c r="O633" i="17"/>
  <c r="O634" i="17"/>
  <c r="O635" i="17"/>
  <c r="O636" i="17"/>
  <c r="O637" i="17"/>
  <c r="O638" i="17"/>
  <c r="O639" i="17"/>
  <c r="O640" i="17"/>
  <c r="O641" i="17"/>
  <c r="O642" i="17"/>
  <c r="O643" i="17"/>
  <c r="O644" i="17"/>
  <c r="O645" i="17"/>
  <c r="O646" i="17"/>
  <c r="O647" i="17"/>
  <c r="O648" i="17"/>
  <c r="O649" i="17"/>
  <c r="O650" i="17"/>
  <c r="O651" i="17"/>
  <c r="O652" i="17"/>
  <c r="O653" i="17"/>
  <c r="O654" i="17"/>
  <c r="O655" i="17"/>
  <c r="O656" i="17"/>
  <c r="O657" i="17"/>
  <c r="O658" i="17"/>
  <c r="O659" i="17"/>
  <c r="O660" i="17"/>
  <c r="O661" i="17"/>
  <c r="O662" i="17"/>
  <c r="O663" i="17"/>
  <c r="O664" i="17"/>
  <c r="O665" i="17"/>
  <c r="O666" i="17"/>
  <c r="O667" i="17"/>
  <c r="O668" i="17"/>
  <c r="O669" i="17"/>
  <c r="O670" i="17"/>
  <c r="O671" i="17"/>
  <c r="O672" i="17"/>
  <c r="O673" i="17"/>
  <c r="O674" i="17"/>
  <c r="O675" i="17"/>
  <c r="O676" i="17"/>
  <c r="O677" i="17"/>
  <c r="O678" i="17"/>
  <c r="O679" i="17"/>
  <c r="O680" i="17"/>
  <c r="O681" i="17"/>
  <c r="O682" i="17"/>
  <c r="O683" i="17"/>
  <c r="O684" i="17"/>
  <c r="O685" i="17"/>
  <c r="O686" i="17"/>
  <c r="O687" i="17"/>
  <c r="O688" i="17"/>
  <c r="O689" i="17"/>
  <c r="O690" i="17"/>
  <c r="O691" i="17"/>
  <c r="O692" i="17"/>
  <c r="O693" i="17"/>
  <c r="O694" i="17"/>
  <c r="O695" i="17"/>
  <c r="O696" i="17"/>
  <c r="O697" i="17"/>
  <c r="O698" i="17"/>
  <c r="O699" i="17"/>
  <c r="O700" i="17"/>
  <c r="O701" i="17"/>
  <c r="O702" i="17"/>
  <c r="O703" i="17"/>
  <c r="O704" i="17"/>
  <c r="O705" i="17"/>
  <c r="O706" i="17"/>
  <c r="O707" i="17"/>
  <c r="O708" i="17"/>
  <c r="O709" i="17"/>
  <c r="O710" i="17"/>
  <c r="O711" i="17"/>
  <c r="O712" i="17"/>
  <c r="O713" i="17"/>
  <c r="O714" i="17"/>
  <c r="O715" i="17"/>
  <c r="O716" i="17"/>
  <c r="O717" i="17"/>
  <c r="O718" i="17"/>
  <c r="O719" i="17"/>
  <c r="O720" i="17"/>
  <c r="O721" i="17"/>
  <c r="O722" i="17"/>
  <c r="O723" i="17"/>
  <c r="O724" i="17"/>
  <c r="O725" i="17"/>
  <c r="O726" i="17"/>
  <c r="O727" i="17"/>
  <c r="O728" i="17"/>
  <c r="O729" i="17"/>
  <c r="O730" i="17"/>
  <c r="O731" i="17"/>
  <c r="O732" i="17"/>
  <c r="O733" i="17"/>
  <c r="O734" i="17"/>
  <c r="O735" i="17"/>
  <c r="O736" i="17"/>
  <c r="O737" i="17"/>
  <c r="O738" i="17"/>
  <c r="O739" i="17"/>
  <c r="O740" i="17"/>
  <c r="O741" i="17"/>
  <c r="O742" i="17"/>
  <c r="O743" i="17"/>
  <c r="O744" i="17"/>
  <c r="O745" i="17"/>
  <c r="O746" i="17"/>
  <c r="O747" i="17"/>
  <c r="O748" i="17"/>
  <c r="O749" i="17"/>
  <c r="O750" i="17"/>
  <c r="O751" i="17"/>
  <c r="O752" i="17"/>
  <c r="O753" i="17"/>
  <c r="O754" i="17"/>
  <c r="O755" i="17"/>
  <c r="O756" i="17"/>
  <c r="O757" i="17"/>
  <c r="O758" i="17"/>
  <c r="O759" i="17"/>
  <c r="O760" i="17"/>
  <c r="O761" i="17"/>
  <c r="O762" i="17"/>
  <c r="O763" i="17"/>
  <c r="O764" i="17"/>
  <c r="O765" i="17"/>
  <c r="O766" i="17"/>
  <c r="O767" i="17"/>
  <c r="O768" i="17"/>
  <c r="O769" i="17"/>
  <c r="O770" i="17"/>
  <c r="O771" i="17"/>
  <c r="O772" i="17"/>
  <c r="O773" i="17"/>
  <c r="O774" i="17"/>
  <c r="O775" i="17"/>
  <c r="O776" i="17"/>
  <c r="O777" i="17"/>
  <c r="O778" i="17"/>
  <c r="O779" i="17"/>
  <c r="O780" i="17"/>
  <c r="O781" i="17"/>
  <c r="O782" i="17"/>
  <c r="O783" i="17"/>
  <c r="O784" i="17"/>
  <c r="O785" i="17"/>
  <c r="O786" i="17"/>
  <c r="O787" i="17"/>
  <c r="O788" i="17"/>
  <c r="O789" i="17"/>
  <c r="O790" i="17"/>
  <c r="O791" i="17"/>
  <c r="O792" i="17"/>
  <c r="O793" i="17"/>
  <c r="O794" i="17"/>
  <c r="O795" i="17"/>
  <c r="O796" i="17"/>
  <c r="O797" i="17"/>
  <c r="O798" i="17"/>
  <c r="O799" i="17"/>
  <c r="O800" i="17"/>
  <c r="O801" i="17"/>
  <c r="O802" i="17"/>
  <c r="O803" i="17"/>
  <c r="O804" i="17"/>
  <c r="O805" i="17"/>
  <c r="O806" i="17"/>
  <c r="O807" i="17"/>
  <c r="O808" i="17"/>
  <c r="O809" i="17"/>
  <c r="O810" i="17"/>
  <c r="O811" i="17"/>
  <c r="O812" i="17"/>
  <c r="O813" i="17"/>
  <c r="O814" i="17"/>
  <c r="O815" i="17"/>
  <c r="O816" i="17"/>
  <c r="O817" i="17"/>
  <c r="O818" i="17"/>
  <c r="O819" i="17"/>
  <c r="O820" i="17"/>
  <c r="O821" i="17"/>
  <c r="O822" i="17"/>
  <c r="O823" i="17"/>
  <c r="O824" i="17"/>
  <c r="O825" i="17"/>
  <c r="O826" i="17"/>
  <c r="O827" i="17"/>
  <c r="O828" i="17"/>
  <c r="O829" i="17"/>
  <c r="O830" i="17"/>
  <c r="O831" i="17"/>
  <c r="O832" i="17"/>
  <c r="O833" i="17"/>
  <c r="O834" i="17"/>
  <c r="O835" i="17"/>
  <c r="O836" i="17"/>
  <c r="O837" i="17"/>
  <c r="O838" i="17"/>
  <c r="O839" i="17"/>
  <c r="O840" i="17"/>
  <c r="O841" i="17"/>
  <c r="O842" i="17"/>
  <c r="O843" i="17"/>
  <c r="O844" i="17"/>
  <c r="O845" i="17"/>
  <c r="O846" i="17"/>
  <c r="O847" i="17"/>
  <c r="O848" i="17"/>
  <c r="O849" i="17"/>
  <c r="O850" i="17"/>
  <c r="O851" i="17"/>
  <c r="O852" i="17"/>
  <c r="O853" i="17"/>
  <c r="O854" i="17"/>
  <c r="O855" i="17"/>
  <c r="O856" i="17"/>
  <c r="O857" i="17"/>
  <c r="O858" i="17"/>
  <c r="O859" i="17"/>
  <c r="O860" i="17"/>
  <c r="O861" i="17"/>
  <c r="O862" i="17"/>
  <c r="O863" i="17"/>
  <c r="O864" i="17"/>
  <c r="O865" i="17"/>
  <c r="O866" i="17"/>
  <c r="O867" i="17"/>
  <c r="O868" i="17"/>
  <c r="O869" i="17"/>
  <c r="O870" i="17"/>
  <c r="O871" i="17"/>
  <c r="O872" i="17"/>
  <c r="O873" i="17"/>
  <c r="O874" i="17"/>
  <c r="O875" i="17"/>
  <c r="O876" i="17"/>
  <c r="O877" i="17"/>
  <c r="O878" i="17"/>
  <c r="O879" i="17"/>
  <c r="O880" i="17"/>
  <c r="O881" i="17"/>
  <c r="O882" i="17"/>
  <c r="O883" i="17"/>
  <c r="O884" i="17"/>
  <c r="O885" i="17"/>
  <c r="O886" i="17"/>
  <c r="O887" i="17"/>
  <c r="O888" i="17"/>
  <c r="O889" i="17"/>
  <c r="O890" i="17"/>
  <c r="O891" i="17"/>
  <c r="O892" i="17"/>
  <c r="O893" i="17"/>
  <c r="O894" i="17"/>
  <c r="O895" i="17"/>
  <c r="O896" i="17"/>
  <c r="O897" i="17"/>
  <c r="O898" i="17"/>
  <c r="O899" i="17"/>
  <c r="O900" i="17"/>
  <c r="O901" i="17"/>
  <c r="O902" i="17"/>
  <c r="O903" i="17"/>
  <c r="O904" i="17"/>
  <c r="O905" i="17"/>
  <c r="O906" i="17"/>
  <c r="O907" i="17"/>
  <c r="O908" i="17"/>
  <c r="O909" i="17"/>
  <c r="O910" i="17"/>
  <c r="O911" i="17"/>
  <c r="O912" i="17"/>
  <c r="O913" i="17"/>
  <c r="O914" i="17"/>
  <c r="O915" i="17"/>
  <c r="O916" i="17"/>
  <c r="O917" i="17"/>
  <c r="O918" i="17"/>
  <c r="O919" i="17"/>
  <c r="O920" i="17"/>
  <c r="O921" i="17"/>
  <c r="O922" i="17"/>
  <c r="O923" i="17"/>
  <c r="O924" i="17"/>
  <c r="O925" i="17"/>
  <c r="O926" i="17"/>
  <c r="O927" i="17"/>
  <c r="O928" i="17"/>
  <c r="O929" i="17"/>
  <c r="O930" i="17"/>
  <c r="O931" i="17"/>
  <c r="O932" i="17"/>
  <c r="O933" i="17"/>
  <c r="O934" i="17"/>
  <c r="O935" i="17"/>
  <c r="O936" i="17"/>
  <c r="O937" i="17"/>
  <c r="O938" i="17"/>
  <c r="O939" i="17"/>
  <c r="O940" i="17"/>
  <c r="O941" i="17"/>
  <c r="O942" i="17"/>
  <c r="O943" i="17"/>
  <c r="O944" i="17"/>
  <c r="O945" i="17"/>
  <c r="O946" i="17"/>
  <c r="O947" i="17"/>
  <c r="O948" i="17"/>
  <c r="O949" i="17"/>
  <c r="O950" i="17"/>
  <c r="O951" i="17"/>
  <c r="O952" i="17"/>
  <c r="O953" i="17"/>
  <c r="O954" i="17"/>
  <c r="O955" i="17"/>
  <c r="O956" i="17"/>
  <c r="O957" i="17"/>
  <c r="O958" i="17"/>
  <c r="O959" i="17"/>
  <c r="O960" i="17"/>
  <c r="O961" i="17"/>
  <c r="O962" i="17"/>
  <c r="O963" i="17"/>
  <c r="O964" i="17"/>
  <c r="O965" i="17"/>
  <c r="O966" i="17"/>
  <c r="O967" i="17"/>
  <c r="O968" i="17"/>
  <c r="O969" i="17"/>
  <c r="O970" i="17"/>
  <c r="O971" i="17"/>
  <c r="O972" i="17"/>
  <c r="O973" i="17"/>
  <c r="O974" i="17"/>
  <c r="O975" i="17"/>
  <c r="O976" i="17"/>
  <c r="O977" i="17"/>
  <c r="O978" i="17"/>
  <c r="O979" i="17"/>
  <c r="O980" i="17"/>
  <c r="O981" i="17"/>
  <c r="O982" i="17"/>
  <c r="O983" i="17"/>
  <c r="O984" i="17"/>
  <c r="O985" i="17"/>
  <c r="O986" i="17"/>
  <c r="O987" i="17"/>
  <c r="O988" i="17"/>
  <c r="O989" i="17"/>
  <c r="O990" i="17"/>
  <c r="O991" i="17"/>
  <c r="O992" i="17"/>
  <c r="O993" i="17"/>
  <c r="O994" i="17"/>
  <c r="O995" i="17"/>
  <c r="O996" i="17"/>
  <c r="O997" i="17"/>
  <c r="O998" i="17"/>
  <c r="O999" i="17"/>
  <c r="O1000" i="17"/>
  <c r="O1001" i="17"/>
  <c r="O1002" i="17"/>
  <c r="O1003" i="17"/>
  <c r="O1004" i="17"/>
  <c r="O1005" i="17"/>
  <c r="O1006" i="17"/>
  <c r="O1007" i="17"/>
  <c r="O1008" i="17"/>
  <c r="O1009" i="17"/>
  <c r="O1010" i="17"/>
  <c r="O1011" i="17"/>
  <c r="O1012" i="17"/>
  <c r="O1013" i="17"/>
  <c r="O1014" i="17"/>
  <c r="O1015" i="17"/>
  <c r="P18" i="17"/>
  <c r="P19" i="17"/>
  <c r="P20" i="17"/>
  <c r="P21" i="17"/>
  <c r="P22" i="17"/>
  <c r="P23" i="17"/>
  <c r="P24" i="17"/>
  <c r="P25" i="17"/>
  <c r="P26" i="17"/>
  <c r="P27" i="17"/>
  <c r="P28" i="17"/>
  <c r="P29" i="17"/>
  <c r="P30" i="17"/>
  <c r="P31" i="17"/>
  <c r="P32" i="17"/>
  <c r="P33" i="17"/>
  <c r="P34" i="17"/>
  <c r="P35" i="17"/>
  <c r="P36" i="17"/>
  <c r="P37" i="17"/>
  <c r="P38" i="17"/>
  <c r="P39" i="17"/>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U1015" i="7"/>
  <c r="U1014" i="7"/>
  <c r="U1013" i="7"/>
  <c r="U1012" i="7"/>
  <c r="U1011" i="7"/>
  <c r="U1010" i="7"/>
  <c r="U1009" i="7"/>
  <c r="U1008" i="7"/>
  <c r="U1007" i="7"/>
  <c r="U1006" i="7"/>
  <c r="U1005" i="7"/>
  <c r="U1004" i="7"/>
  <c r="U1003" i="7"/>
  <c r="U1002" i="7"/>
  <c r="U1001" i="7"/>
  <c r="U1000" i="7"/>
  <c r="U999" i="7"/>
  <c r="U998" i="7"/>
  <c r="U997" i="7"/>
  <c r="U996" i="7"/>
  <c r="U995" i="7"/>
  <c r="U994" i="7"/>
  <c r="U993" i="7"/>
  <c r="U992" i="7"/>
  <c r="U991" i="7"/>
  <c r="U990" i="7"/>
  <c r="U989" i="7"/>
  <c r="U988" i="7"/>
  <c r="U987" i="7"/>
  <c r="U986" i="7"/>
  <c r="U985" i="7"/>
  <c r="U984" i="7"/>
  <c r="U983" i="7"/>
  <c r="U982" i="7"/>
  <c r="U981" i="7"/>
  <c r="U980" i="7"/>
  <c r="U979" i="7"/>
  <c r="U978" i="7"/>
  <c r="U977" i="7"/>
  <c r="U976" i="7"/>
  <c r="U975" i="7"/>
  <c r="U974" i="7"/>
  <c r="U973" i="7"/>
  <c r="U972" i="7"/>
  <c r="U971" i="7"/>
  <c r="U970" i="7"/>
  <c r="U969" i="7"/>
  <c r="U968" i="7"/>
  <c r="U967" i="7"/>
  <c r="U966" i="7"/>
  <c r="U965" i="7"/>
  <c r="U964" i="7"/>
  <c r="U963" i="7"/>
  <c r="U962" i="7"/>
  <c r="U961" i="7"/>
  <c r="U960" i="7"/>
  <c r="U959" i="7"/>
  <c r="U958" i="7"/>
  <c r="U957" i="7"/>
  <c r="U956" i="7"/>
  <c r="U955" i="7"/>
  <c r="U954" i="7"/>
  <c r="U953" i="7"/>
  <c r="U952" i="7"/>
  <c r="U951" i="7"/>
  <c r="U950" i="7"/>
  <c r="U949" i="7"/>
  <c r="U948" i="7"/>
  <c r="U947" i="7"/>
  <c r="U946" i="7"/>
  <c r="U945" i="7"/>
  <c r="U944" i="7"/>
  <c r="U943" i="7"/>
  <c r="U942" i="7"/>
  <c r="U941" i="7"/>
  <c r="U940" i="7"/>
  <c r="U939" i="7"/>
  <c r="U938" i="7"/>
  <c r="U937" i="7"/>
  <c r="U936" i="7"/>
  <c r="U935" i="7"/>
  <c r="U934" i="7"/>
  <c r="U933" i="7"/>
  <c r="U932" i="7"/>
  <c r="U931" i="7"/>
  <c r="U930" i="7"/>
  <c r="U929" i="7"/>
  <c r="U928" i="7"/>
  <c r="U927" i="7"/>
  <c r="U926" i="7"/>
  <c r="U925" i="7"/>
  <c r="U924" i="7"/>
  <c r="U923" i="7"/>
  <c r="U922" i="7"/>
  <c r="U921" i="7"/>
  <c r="U920" i="7"/>
  <c r="U919" i="7"/>
  <c r="U918" i="7"/>
  <c r="U917" i="7"/>
  <c r="U916" i="7"/>
  <c r="U915" i="7"/>
  <c r="U914" i="7"/>
  <c r="U913" i="7"/>
  <c r="U912" i="7"/>
  <c r="U911" i="7"/>
  <c r="U910" i="7"/>
  <c r="U909" i="7"/>
  <c r="U908" i="7"/>
  <c r="U907" i="7"/>
  <c r="U906" i="7"/>
  <c r="U905" i="7"/>
  <c r="U904" i="7"/>
  <c r="U903" i="7"/>
  <c r="U902" i="7"/>
  <c r="U901" i="7"/>
  <c r="U900" i="7"/>
  <c r="U899" i="7"/>
  <c r="U898" i="7"/>
  <c r="U897" i="7"/>
  <c r="U896" i="7"/>
  <c r="U895" i="7"/>
  <c r="U894" i="7"/>
  <c r="U893" i="7"/>
  <c r="U892" i="7"/>
  <c r="U891" i="7"/>
  <c r="U890" i="7"/>
  <c r="U889" i="7"/>
  <c r="U888" i="7"/>
  <c r="U887" i="7"/>
  <c r="U886" i="7"/>
  <c r="U885" i="7"/>
  <c r="U884" i="7"/>
  <c r="U883" i="7"/>
  <c r="U882" i="7"/>
  <c r="U881" i="7"/>
  <c r="U880" i="7"/>
  <c r="U879" i="7"/>
  <c r="U878" i="7"/>
  <c r="U877" i="7"/>
  <c r="U876" i="7"/>
  <c r="U875" i="7"/>
  <c r="U874" i="7"/>
  <c r="U873" i="7"/>
  <c r="U872" i="7"/>
  <c r="U871" i="7"/>
  <c r="U870" i="7"/>
  <c r="U869" i="7"/>
  <c r="U868" i="7"/>
  <c r="U867" i="7"/>
  <c r="U866" i="7"/>
  <c r="U865" i="7"/>
  <c r="U864" i="7"/>
  <c r="U863" i="7"/>
  <c r="U862" i="7"/>
  <c r="U861" i="7"/>
  <c r="U860" i="7"/>
  <c r="U859" i="7"/>
  <c r="U858" i="7"/>
  <c r="U857" i="7"/>
  <c r="U856" i="7"/>
  <c r="U855" i="7"/>
  <c r="U854" i="7"/>
  <c r="U853" i="7"/>
  <c r="U852" i="7"/>
  <c r="U851" i="7"/>
  <c r="U850" i="7"/>
  <c r="U849" i="7"/>
  <c r="U848" i="7"/>
  <c r="U847" i="7"/>
  <c r="U846" i="7"/>
  <c r="U845" i="7"/>
  <c r="U844" i="7"/>
  <c r="U843" i="7"/>
  <c r="U842" i="7"/>
  <c r="U841" i="7"/>
  <c r="U840" i="7"/>
  <c r="U839" i="7"/>
  <c r="U838" i="7"/>
  <c r="U837" i="7"/>
  <c r="U836" i="7"/>
  <c r="U835" i="7"/>
  <c r="U834" i="7"/>
  <c r="U833" i="7"/>
  <c r="U832" i="7"/>
  <c r="U831" i="7"/>
  <c r="U830" i="7"/>
  <c r="U829" i="7"/>
  <c r="U828" i="7"/>
  <c r="U827" i="7"/>
  <c r="U826" i="7"/>
  <c r="U825" i="7"/>
  <c r="U824" i="7"/>
  <c r="U823" i="7"/>
  <c r="U822" i="7"/>
  <c r="U821" i="7"/>
  <c r="U820" i="7"/>
  <c r="U819" i="7"/>
  <c r="U818" i="7"/>
  <c r="U817" i="7"/>
  <c r="U816" i="7"/>
  <c r="U815" i="7"/>
  <c r="U814" i="7"/>
  <c r="U813" i="7"/>
  <c r="U812" i="7"/>
  <c r="U811" i="7"/>
  <c r="U810" i="7"/>
  <c r="U809" i="7"/>
  <c r="U808" i="7"/>
  <c r="U807" i="7"/>
  <c r="U806" i="7"/>
  <c r="U805" i="7"/>
  <c r="U804" i="7"/>
  <c r="U803" i="7"/>
  <c r="U802" i="7"/>
  <c r="U801" i="7"/>
  <c r="U800" i="7"/>
  <c r="U799" i="7"/>
  <c r="U798" i="7"/>
  <c r="U797" i="7"/>
  <c r="U796" i="7"/>
  <c r="U795" i="7"/>
  <c r="U794" i="7"/>
  <c r="U793" i="7"/>
  <c r="U792" i="7"/>
  <c r="U791" i="7"/>
  <c r="U790" i="7"/>
  <c r="U789" i="7"/>
  <c r="U788" i="7"/>
  <c r="U787" i="7"/>
  <c r="U786" i="7"/>
  <c r="U785" i="7"/>
  <c r="U784" i="7"/>
  <c r="U783" i="7"/>
  <c r="U782" i="7"/>
  <c r="U781" i="7"/>
  <c r="U780" i="7"/>
  <c r="U779" i="7"/>
  <c r="U778" i="7"/>
  <c r="U777" i="7"/>
  <c r="U776" i="7"/>
  <c r="U775" i="7"/>
  <c r="U774" i="7"/>
  <c r="U773" i="7"/>
  <c r="U772" i="7"/>
  <c r="U771" i="7"/>
  <c r="U770" i="7"/>
  <c r="U769" i="7"/>
  <c r="U768" i="7"/>
  <c r="U767" i="7"/>
  <c r="U766" i="7"/>
  <c r="U765" i="7"/>
  <c r="U764" i="7"/>
  <c r="U763" i="7"/>
  <c r="U762" i="7"/>
  <c r="U761" i="7"/>
  <c r="U760" i="7"/>
  <c r="U759" i="7"/>
  <c r="U758" i="7"/>
  <c r="U757" i="7"/>
  <c r="U756" i="7"/>
  <c r="U755" i="7"/>
  <c r="U754" i="7"/>
  <c r="U753" i="7"/>
  <c r="U752" i="7"/>
  <c r="U751" i="7"/>
  <c r="U750" i="7"/>
  <c r="U749" i="7"/>
  <c r="U748" i="7"/>
  <c r="U747" i="7"/>
  <c r="U746" i="7"/>
  <c r="U745" i="7"/>
  <c r="U744" i="7"/>
  <c r="U743" i="7"/>
  <c r="U742" i="7"/>
  <c r="U741" i="7"/>
  <c r="U740" i="7"/>
  <c r="U739" i="7"/>
  <c r="U738" i="7"/>
  <c r="U737" i="7"/>
  <c r="U736" i="7"/>
  <c r="U735" i="7"/>
  <c r="U734" i="7"/>
  <c r="U733" i="7"/>
  <c r="U732" i="7"/>
  <c r="U731" i="7"/>
  <c r="U730" i="7"/>
  <c r="U729" i="7"/>
  <c r="U728" i="7"/>
  <c r="U727" i="7"/>
  <c r="U726" i="7"/>
  <c r="U725" i="7"/>
  <c r="U724" i="7"/>
  <c r="U723" i="7"/>
  <c r="U722" i="7"/>
  <c r="U721" i="7"/>
  <c r="U720" i="7"/>
  <c r="U719" i="7"/>
  <c r="U718" i="7"/>
  <c r="U717" i="7"/>
  <c r="U716" i="7"/>
  <c r="U715" i="7"/>
  <c r="U714" i="7"/>
  <c r="U713" i="7"/>
  <c r="U712" i="7"/>
  <c r="U711" i="7"/>
  <c r="U710" i="7"/>
  <c r="U709" i="7"/>
  <c r="U708" i="7"/>
  <c r="U707" i="7"/>
  <c r="U706" i="7"/>
  <c r="U705" i="7"/>
  <c r="U704" i="7"/>
  <c r="U703" i="7"/>
  <c r="U702" i="7"/>
  <c r="U701" i="7"/>
  <c r="U700" i="7"/>
  <c r="U699" i="7"/>
  <c r="U698" i="7"/>
  <c r="U697" i="7"/>
  <c r="U696" i="7"/>
  <c r="U695" i="7"/>
  <c r="U694" i="7"/>
  <c r="U693" i="7"/>
  <c r="U692" i="7"/>
  <c r="U691" i="7"/>
  <c r="U690" i="7"/>
  <c r="U689" i="7"/>
  <c r="U688" i="7"/>
  <c r="U687" i="7"/>
  <c r="U686" i="7"/>
  <c r="U685" i="7"/>
  <c r="U684" i="7"/>
  <c r="U683" i="7"/>
  <c r="U682" i="7"/>
  <c r="U681" i="7"/>
  <c r="U680" i="7"/>
  <c r="U679" i="7"/>
  <c r="U678" i="7"/>
  <c r="U677" i="7"/>
  <c r="U676" i="7"/>
  <c r="U675" i="7"/>
  <c r="U674" i="7"/>
  <c r="U673" i="7"/>
  <c r="U672" i="7"/>
  <c r="U671" i="7"/>
  <c r="U670" i="7"/>
  <c r="U669" i="7"/>
  <c r="U668" i="7"/>
  <c r="U667" i="7"/>
  <c r="U666" i="7"/>
  <c r="U665" i="7"/>
  <c r="U664" i="7"/>
  <c r="U663" i="7"/>
  <c r="U662" i="7"/>
  <c r="U661" i="7"/>
  <c r="U660" i="7"/>
  <c r="U659" i="7"/>
  <c r="U658" i="7"/>
  <c r="U657" i="7"/>
  <c r="U656" i="7"/>
  <c r="U655" i="7"/>
  <c r="U654" i="7"/>
  <c r="U653" i="7"/>
  <c r="U652" i="7"/>
  <c r="U651" i="7"/>
  <c r="U650" i="7"/>
  <c r="U649" i="7"/>
  <c r="U648" i="7"/>
  <c r="U647" i="7"/>
  <c r="U646" i="7"/>
  <c r="U645" i="7"/>
  <c r="U644" i="7"/>
  <c r="U643" i="7"/>
  <c r="U642" i="7"/>
  <c r="U641" i="7"/>
  <c r="U640" i="7"/>
  <c r="U639" i="7"/>
  <c r="U638" i="7"/>
  <c r="U637" i="7"/>
  <c r="U636" i="7"/>
  <c r="U635" i="7"/>
  <c r="U634" i="7"/>
  <c r="U633" i="7"/>
  <c r="U632" i="7"/>
  <c r="U631" i="7"/>
  <c r="U630" i="7"/>
  <c r="U629" i="7"/>
  <c r="U628" i="7"/>
  <c r="U627" i="7"/>
  <c r="U626" i="7"/>
  <c r="U625" i="7"/>
  <c r="U624" i="7"/>
  <c r="U623" i="7"/>
  <c r="U622" i="7"/>
  <c r="U621" i="7"/>
  <c r="U620" i="7"/>
  <c r="U619" i="7"/>
  <c r="U618" i="7"/>
  <c r="U617" i="7"/>
  <c r="U616" i="7"/>
  <c r="U615" i="7"/>
  <c r="U614" i="7"/>
  <c r="U613" i="7"/>
  <c r="U612" i="7"/>
  <c r="U611" i="7"/>
  <c r="U610" i="7"/>
  <c r="U609" i="7"/>
  <c r="U608" i="7"/>
  <c r="U607" i="7"/>
  <c r="U606" i="7"/>
  <c r="U605" i="7"/>
  <c r="U604" i="7"/>
  <c r="U603" i="7"/>
  <c r="U602" i="7"/>
  <c r="U601" i="7"/>
  <c r="U600" i="7"/>
  <c r="U599" i="7"/>
  <c r="U598" i="7"/>
  <c r="U597" i="7"/>
  <c r="U596" i="7"/>
  <c r="U595" i="7"/>
  <c r="U594" i="7"/>
  <c r="U593" i="7"/>
  <c r="U592" i="7"/>
  <c r="U591" i="7"/>
  <c r="U590" i="7"/>
  <c r="U589" i="7"/>
  <c r="U588" i="7"/>
  <c r="U587" i="7"/>
  <c r="U586" i="7"/>
  <c r="U585" i="7"/>
  <c r="U584" i="7"/>
  <c r="U583" i="7"/>
  <c r="U582" i="7"/>
  <c r="U581" i="7"/>
  <c r="U580" i="7"/>
  <c r="U579" i="7"/>
  <c r="U578" i="7"/>
  <c r="U577" i="7"/>
  <c r="U576" i="7"/>
  <c r="U575" i="7"/>
  <c r="U574" i="7"/>
  <c r="U573" i="7"/>
  <c r="U572" i="7"/>
  <c r="U571" i="7"/>
  <c r="U570" i="7"/>
  <c r="U569" i="7"/>
  <c r="U568" i="7"/>
  <c r="U567" i="7"/>
  <c r="U566" i="7"/>
  <c r="U565" i="7"/>
  <c r="U564" i="7"/>
  <c r="U563" i="7"/>
  <c r="U562" i="7"/>
  <c r="U561" i="7"/>
  <c r="U560" i="7"/>
  <c r="U559" i="7"/>
  <c r="U558" i="7"/>
  <c r="U557" i="7"/>
  <c r="U556" i="7"/>
  <c r="U555" i="7"/>
  <c r="U554" i="7"/>
  <c r="U553" i="7"/>
  <c r="U552" i="7"/>
  <c r="U551" i="7"/>
  <c r="U550" i="7"/>
  <c r="U549" i="7"/>
  <c r="U548" i="7"/>
  <c r="U547" i="7"/>
  <c r="U546" i="7"/>
  <c r="U545" i="7"/>
  <c r="U544" i="7"/>
  <c r="U543" i="7"/>
  <c r="U542" i="7"/>
  <c r="U541" i="7"/>
  <c r="U540" i="7"/>
  <c r="U539" i="7"/>
  <c r="U538" i="7"/>
  <c r="U537" i="7"/>
  <c r="U536" i="7"/>
  <c r="U535" i="7"/>
  <c r="U534" i="7"/>
  <c r="U533" i="7"/>
  <c r="U532" i="7"/>
  <c r="U531" i="7"/>
  <c r="U530" i="7"/>
  <c r="U529" i="7"/>
  <c r="U528" i="7"/>
  <c r="U527" i="7"/>
  <c r="U526" i="7"/>
  <c r="U525" i="7"/>
  <c r="U524" i="7"/>
  <c r="U523" i="7"/>
  <c r="U522" i="7"/>
  <c r="U521" i="7"/>
  <c r="U520" i="7"/>
  <c r="U519" i="7"/>
  <c r="U518" i="7"/>
  <c r="U517" i="7"/>
  <c r="U516" i="7"/>
  <c r="U515" i="7"/>
  <c r="U514" i="7"/>
  <c r="U513" i="7"/>
  <c r="U512" i="7"/>
  <c r="U511" i="7"/>
  <c r="U510" i="7"/>
  <c r="U509" i="7"/>
  <c r="U508" i="7"/>
  <c r="U507" i="7"/>
  <c r="U506" i="7"/>
  <c r="U505" i="7"/>
  <c r="U504" i="7"/>
  <c r="U503" i="7"/>
  <c r="U502" i="7"/>
  <c r="U501" i="7"/>
  <c r="U500" i="7"/>
  <c r="U499" i="7"/>
  <c r="U498" i="7"/>
  <c r="U497" i="7"/>
  <c r="U496" i="7"/>
  <c r="U495" i="7"/>
  <c r="U494" i="7"/>
  <c r="U493" i="7"/>
  <c r="U492" i="7"/>
  <c r="U491" i="7"/>
  <c r="U490" i="7"/>
  <c r="U489" i="7"/>
  <c r="U488" i="7"/>
  <c r="U487" i="7"/>
  <c r="U486" i="7"/>
  <c r="U485" i="7"/>
  <c r="U484" i="7"/>
  <c r="U483" i="7"/>
  <c r="U482" i="7"/>
  <c r="U481" i="7"/>
  <c r="U480" i="7"/>
  <c r="U479" i="7"/>
  <c r="U478" i="7"/>
  <c r="U477" i="7"/>
  <c r="U476" i="7"/>
  <c r="U475" i="7"/>
  <c r="U474" i="7"/>
  <c r="U473" i="7"/>
  <c r="U472" i="7"/>
  <c r="U471" i="7"/>
  <c r="U470" i="7"/>
  <c r="U469" i="7"/>
  <c r="U468" i="7"/>
  <c r="U467" i="7"/>
  <c r="U466" i="7"/>
  <c r="U465" i="7"/>
  <c r="U464" i="7"/>
  <c r="U463" i="7"/>
  <c r="U462" i="7"/>
  <c r="U461" i="7"/>
  <c r="U460" i="7"/>
  <c r="U459" i="7"/>
  <c r="U458" i="7"/>
  <c r="U457" i="7"/>
  <c r="U456" i="7"/>
  <c r="U455" i="7"/>
  <c r="U454" i="7"/>
  <c r="U453" i="7"/>
  <c r="U452" i="7"/>
  <c r="U451" i="7"/>
  <c r="U450" i="7"/>
  <c r="U449" i="7"/>
  <c r="U448" i="7"/>
  <c r="U447" i="7"/>
  <c r="U446" i="7"/>
  <c r="U445" i="7"/>
  <c r="U444" i="7"/>
  <c r="U443" i="7"/>
  <c r="U442" i="7"/>
  <c r="U441" i="7"/>
  <c r="U440" i="7"/>
  <c r="U439" i="7"/>
  <c r="U438" i="7"/>
  <c r="U437" i="7"/>
  <c r="U436" i="7"/>
  <c r="U435" i="7"/>
  <c r="U434" i="7"/>
  <c r="U433" i="7"/>
  <c r="U432" i="7"/>
  <c r="U431" i="7"/>
  <c r="U430" i="7"/>
  <c r="U429" i="7"/>
  <c r="U428" i="7"/>
  <c r="U427" i="7"/>
  <c r="U426" i="7"/>
  <c r="U425" i="7"/>
  <c r="U424" i="7"/>
  <c r="U423" i="7"/>
  <c r="U422" i="7"/>
  <c r="U421" i="7"/>
  <c r="U420" i="7"/>
  <c r="U419" i="7"/>
  <c r="U418" i="7"/>
  <c r="U417" i="7"/>
  <c r="U416" i="7"/>
  <c r="U415" i="7"/>
  <c r="U414" i="7"/>
  <c r="U413" i="7"/>
  <c r="U412" i="7"/>
  <c r="U411" i="7"/>
  <c r="U410" i="7"/>
  <c r="U409" i="7"/>
  <c r="U408" i="7"/>
  <c r="U407" i="7"/>
  <c r="U406" i="7"/>
  <c r="U405" i="7"/>
  <c r="U404" i="7"/>
  <c r="U403" i="7"/>
  <c r="U402" i="7"/>
  <c r="U401" i="7"/>
  <c r="U400" i="7"/>
  <c r="U399" i="7"/>
  <c r="U398" i="7"/>
  <c r="U397" i="7"/>
  <c r="U396" i="7"/>
  <c r="U395" i="7"/>
  <c r="U394" i="7"/>
  <c r="U393" i="7"/>
  <c r="U392" i="7"/>
  <c r="U391" i="7"/>
  <c r="U390" i="7"/>
  <c r="U389" i="7"/>
  <c r="U388" i="7"/>
  <c r="U387" i="7"/>
  <c r="U386" i="7"/>
  <c r="U385" i="7"/>
  <c r="U384" i="7"/>
  <c r="U383" i="7"/>
  <c r="U382" i="7"/>
  <c r="U381" i="7"/>
  <c r="U380" i="7"/>
  <c r="U379" i="7"/>
  <c r="U378" i="7"/>
  <c r="U377" i="7"/>
  <c r="U376" i="7"/>
  <c r="U375" i="7"/>
  <c r="U374" i="7"/>
  <c r="U373" i="7"/>
  <c r="U372" i="7"/>
  <c r="U371" i="7"/>
  <c r="U370" i="7"/>
  <c r="U369" i="7"/>
  <c r="U368" i="7"/>
  <c r="U367" i="7"/>
  <c r="U366" i="7"/>
  <c r="U365" i="7"/>
  <c r="U364" i="7"/>
  <c r="U363" i="7"/>
  <c r="U362" i="7"/>
  <c r="U361" i="7"/>
  <c r="U360" i="7"/>
  <c r="U359" i="7"/>
  <c r="U358" i="7"/>
  <c r="U357" i="7"/>
  <c r="U356" i="7"/>
  <c r="U355" i="7"/>
  <c r="U354" i="7"/>
  <c r="U353" i="7"/>
  <c r="U352" i="7"/>
  <c r="U351" i="7"/>
  <c r="U350" i="7"/>
  <c r="U349" i="7"/>
  <c r="U348" i="7"/>
  <c r="U347" i="7"/>
  <c r="U346" i="7"/>
  <c r="U345" i="7"/>
  <c r="U344" i="7"/>
  <c r="U343" i="7"/>
  <c r="U342" i="7"/>
  <c r="U341" i="7"/>
  <c r="U340" i="7"/>
  <c r="U339" i="7"/>
  <c r="U338" i="7"/>
  <c r="U337" i="7"/>
  <c r="U336" i="7"/>
  <c r="U335" i="7"/>
  <c r="U334" i="7"/>
  <c r="U333" i="7"/>
  <c r="U332" i="7"/>
  <c r="U331" i="7"/>
  <c r="U330" i="7"/>
  <c r="U329" i="7"/>
  <c r="U328" i="7"/>
  <c r="U327" i="7"/>
  <c r="U326" i="7"/>
  <c r="U325" i="7"/>
  <c r="U324" i="7"/>
  <c r="U323" i="7"/>
  <c r="U322" i="7"/>
  <c r="U321" i="7"/>
  <c r="U320" i="7"/>
  <c r="U319" i="7"/>
  <c r="U318" i="7"/>
  <c r="U317" i="7"/>
  <c r="U316" i="7"/>
  <c r="U315" i="7"/>
  <c r="U314" i="7"/>
  <c r="U313" i="7"/>
  <c r="U312" i="7"/>
  <c r="U311" i="7"/>
  <c r="U310" i="7"/>
  <c r="U309" i="7"/>
  <c r="U308" i="7"/>
  <c r="U307" i="7"/>
  <c r="U306" i="7"/>
  <c r="U305" i="7"/>
  <c r="U304" i="7"/>
  <c r="U303" i="7"/>
  <c r="U302" i="7"/>
  <c r="U301" i="7"/>
  <c r="U300" i="7"/>
  <c r="U299" i="7"/>
  <c r="U298" i="7"/>
  <c r="U297" i="7"/>
  <c r="U296" i="7"/>
  <c r="U295" i="7"/>
  <c r="U294" i="7"/>
  <c r="U293" i="7"/>
  <c r="U292" i="7"/>
  <c r="U291" i="7"/>
  <c r="U290" i="7"/>
  <c r="U289" i="7"/>
  <c r="U288" i="7"/>
  <c r="U287" i="7"/>
  <c r="U286" i="7"/>
  <c r="U285" i="7"/>
  <c r="U284" i="7"/>
  <c r="U283" i="7"/>
  <c r="U282" i="7"/>
  <c r="U281" i="7"/>
  <c r="U280" i="7"/>
  <c r="U279" i="7"/>
  <c r="U278" i="7"/>
  <c r="U277" i="7"/>
  <c r="U276" i="7"/>
  <c r="U275" i="7"/>
  <c r="U274" i="7"/>
  <c r="U273" i="7"/>
  <c r="U272" i="7"/>
  <c r="U271" i="7"/>
  <c r="U270" i="7"/>
  <c r="U269" i="7"/>
  <c r="U268" i="7"/>
  <c r="U267" i="7"/>
  <c r="U266" i="7"/>
  <c r="U265" i="7"/>
  <c r="U264" i="7"/>
  <c r="U263" i="7"/>
  <c r="U262" i="7"/>
  <c r="U261" i="7"/>
  <c r="U260" i="7"/>
  <c r="U259" i="7"/>
  <c r="U258" i="7"/>
  <c r="U257" i="7"/>
  <c r="U256" i="7"/>
  <c r="U255" i="7"/>
  <c r="U254" i="7"/>
  <c r="U253" i="7"/>
  <c r="U252" i="7"/>
  <c r="U251" i="7"/>
  <c r="U250" i="7"/>
  <c r="U249" i="7"/>
  <c r="U248" i="7"/>
  <c r="U247" i="7"/>
  <c r="U246" i="7"/>
  <c r="U245" i="7"/>
  <c r="U244" i="7"/>
  <c r="U243" i="7"/>
  <c r="U242" i="7"/>
  <c r="U241" i="7"/>
  <c r="U240" i="7"/>
  <c r="U239" i="7"/>
  <c r="U238" i="7"/>
  <c r="U237" i="7"/>
  <c r="U236" i="7"/>
  <c r="U235" i="7"/>
  <c r="U234" i="7"/>
  <c r="U233" i="7"/>
  <c r="U232" i="7"/>
  <c r="U231" i="7"/>
  <c r="U230" i="7"/>
  <c r="U229" i="7"/>
  <c r="U228" i="7"/>
  <c r="U227" i="7"/>
  <c r="U226" i="7"/>
  <c r="U225" i="7"/>
  <c r="U224" i="7"/>
  <c r="U223" i="7"/>
  <c r="U222" i="7"/>
  <c r="U221" i="7"/>
  <c r="U220" i="7"/>
  <c r="U219" i="7"/>
  <c r="U218" i="7"/>
  <c r="U217" i="7"/>
  <c r="U216" i="7"/>
  <c r="U215" i="7"/>
  <c r="U214" i="7"/>
  <c r="U213" i="7"/>
  <c r="U212" i="7"/>
  <c r="U211" i="7"/>
  <c r="U210" i="7"/>
  <c r="U209" i="7"/>
  <c r="U208" i="7"/>
  <c r="U207" i="7"/>
  <c r="U206" i="7"/>
  <c r="U205" i="7"/>
  <c r="U204" i="7"/>
  <c r="U203" i="7"/>
  <c r="U202" i="7"/>
  <c r="U201" i="7"/>
  <c r="U200" i="7"/>
  <c r="U199" i="7"/>
  <c r="U198" i="7"/>
  <c r="U197" i="7"/>
  <c r="U196" i="7"/>
  <c r="U195" i="7"/>
  <c r="U194" i="7"/>
  <c r="U193" i="7"/>
  <c r="U192" i="7"/>
  <c r="U191" i="7"/>
  <c r="U190" i="7"/>
  <c r="U189" i="7"/>
  <c r="U188" i="7"/>
  <c r="U187" i="7"/>
  <c r="U186" i="7"/>
  <c r="U185" i="7"/>
  <c r="U184" i="7"/>
  <c r="U183" i="7"/>
  <c r="U182" i="7"/>
  <c r="U181" i="7"/>
  <c r="U180" i="7"/>
  <c r="U179" i="7"/>
  <c r="U178" i="7"/>
  <c r="U177" i="7"/>
  <c r="U176" i="7"/>
  <c r="U175" i="7"/>
  <c r="U174" i="7"/>
  <c r="U173" i="7"/>
  <c r="U172" i="7"/>
  <c r="U171" i="7"/>
  <c r="U170" i="7"/>
  <c r="U169" i="7"/>
  <c r="U168" i="7"/>
  <c r="U167" i="7"/>
  <c r="U166" i="7"/>
  <c r="U165" i="7"/>
  <c r="U164" i="7"/>
  <c r="U163" i="7"/>
  <c r="U162" i="7"/>
  <c r="U161" i="7"/>
  <c r="U160" i="7"/>
  <c r="U159" i="7"/>
  <c r="U158" i="7"/>
  <c r="U157" i="7"/>
  <c r="U156" i="7"/>
  <c r="U155" i="7"/>
  <c r="U154" i="7"/>
  <c r="U153" i="7"/>
  <c r="U152" i="7"/>
  <c r="U151" i="7"/>
  <c r="U150" i="7"/>
  <c r="U149" i="7"/>
  <c r="U148" i="7"/>
  <c r="U147" i="7"/>
  <c r="U146" i="7"/>
  <c r="U145" i="7"/>
  <c r="U144"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72" i="7"/>
  <c r="U71" i="7"/>
  <c r="U70" i="7"/>
  <c r="U69" i="7"/>
  <c r="U68" i="7"/>
  <c r="U67" i="7"/>
  <c r="U66" i="7"/>
  <c r="U65" i="7"/>
  <c r="U64" i="7"/>
  <c r="U63" i="7"/>
  <c r="U62" i="7"/>
  <c r="U61" i="7"/>
  <c r="U60" i="7"/>
  <c r="U59" i="7"/>
  <c r="U58" i="7"/>
  <c r="U57" i="7"/>
  <c r="U56" i="7"/>
  <c r="U55" i="7"/>
  <c r="U54" i="7"/>
  <c r="U53" i="7"/>
  <c r="U52" i="7"/>
  <c r="U51" i="7"/>
  <c r="U50" i="7"/>
  <c r="U49" i="7"/>
  <c r="U48" i="7"/>
  <c r="U47" i="7"/>
  <c r="U46" i="7"/>
  <c r="U45" i="7"/>
  <c r="U44" i="7"/>
  <c r="U43" i="7"/>
  <c r="U42" i="7"/>
  <c r="U41" i="7"/>
  <c r="U40" i="7"/>
  <c r="U39" i="7"/>
  <c r="U38" i="7"/>
  <c r="U37" i="7"/>
  <c r="U36" i="7"/>
  <c r="U35" i="7"/>
  <c r="U34" i="7"/>
  <c r="U33" i="7"/>
  <c r="U32" i="7"/>
  <c r="U31" i="7"/>
  <c r="U30" i="7"/>
  <c r="U29" i="7"/>
  <c r="U28" i="7"/>
  <c r="U27" i="7"/>
  <c r="U26" i="7"/>
  <c r="U25" i="7"/>
  <c r="U24" i="7"/>
  <c r="U23" i="7"/>
  <c r="U22" i="7"/>
  <c r="U21" i="7"/>
  <c r="U20" i="7"/>
  <c r="U19" i="7"/>
  <c r="U18" i="7"/>
  <c r="U17" i="7"/>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21" i="6"/>
  <c r="I20" i="6"/>
  <c r="I12" i="6" s="1"/>
  <c r="F12" i="6" s="1"/>
  <c r="O17" i="17" l="1"/>
  <c r="P17" i="17"/>
  <c r="U16" i="7"/>
  <c r="U8" i="7" s="1"/>
  <c r="M8" i="7" s="1"/>
  <c r="H15" i="7"/>
  <c r="I15" i="7"/>
  <c r="J15" i="7"/>
  <c r="K15" i="7"/>
  <c r="L15" i="7"/>
  <c r="M15" i="7"/>
  <c r="O15" i="7"/>
  <c r="P15" i="7"/>
  <c r="G15" i="7"/>
  <c r="H19" i="6"/>
  <c r="G21" i="19" l="1"/>
  <c r="G23" i="19" s="1"/>
  <c r="C20" i="8" s="1"/>
  <c r="R15" i="7"/>
  <c r="G21" i="5"/>
  <c r="C21" i="5"/>
  <c r="I13" i="17"/>
  <c r="L13" i="17"/>
  <c r="P16" i="17"/>
  <c r="P6" i="17" s="1"/>
  <c r="I6" i="17" s="1"/>
  <c r="G13" i="17"/>
  <c r="H13" i="17"/>
  <c r="M13" i="17"/>
  <c r="N13" i="17"/>
  <c r="C126" i="8" l="1"/>
  <c r="C136" i="8"/>
  <c r="C10" i="8"/>
  <c r="C24" i="8"/>
  <c r="C14" i="8" l="1"/>
  <c r="C26" i="16" l="1"/>
  <c r="C21" i="16"/>
  <c r="C140" i="8" l="1"/>
  <c r="C37" i="16"/>
  <c r="B41" i="16" s="1"/>
  <c r="C15" i="15"/>
  <c r="C116" i="8" l="1"/>
  <c r="D13" i="11"/>
  <c r="E13" i="11"/>
  <c r="F13" i="11"/>
  <c r="G13" i="11"/>
  <c r="H13" i="11"/>
  <c r="I13" i="11"/>
  <c r="J13" i="11"/>
  <c r="K13" i="11"/>
  <c r="L13" i="11"/>
  <c r="B13" i="11" l="1"/>
  <c r="I23" i="11" l="1"/>
  <c r="L22" i="11"/>
  <c r="L24" i="11" s="1"/>
  <c r="C50" i="8" s="1"/>
  <c r="H22" i="11"/>
  <c r="H24" i="11" s="1"/>
  <c r="G22" i="11"/>
  <c r="G24" i="11" s="1"/>
  <c r="C40" i="8" s="1"/>
  <c r="F22" i="11"/>
  <c r="F24" i="11" s="1"/>
  <c r="C38" i="8" s="1"/>
  <c r="E22" i="11"/>
  <c r="E24" i="11" s="1"/>
  <c r="C36" i="8" s="1"/>
  <c r="D22" i="11"/>
  <c r="C58" i="8" s="1"/>
  <c r="C22" i="11"/>
  <c r="C56" i="8" s="1"/>
  <c r="B24" i="11"/>
  <c r="C32" i="8" s="1"/>
  <c r="I21" i="11"/>
  <c r="K22" i="11" s="1"/>
  <c r="I20" i="11"/>
  <c r="I19" i="11"/>
  <c r="I18" i="11"/>
  <c r="I17" i="11"/>
  <c r="I16" i="11"/>
  <c r="I15" i="11"/>
  <c r="C24" i="11" l="1"/>
  <c r="C44" i="8" s="1"/>
  <c r="D24" i="11"/>
  <c r="C46" i="8" s="1"/>
  <c r="I22" i="11"/>
  <c r="E29" i="11" s="1"/>
  <c r="K24" i="11"/>
  <c r="J22" i="11"/>
  <c r="J24" i="11" s="1"/>
  <c r="I24" i="11"/>
  <c r="G18" i="5" l="1"/>
  <c r="E18" i="5" l="1"/>
  <c r="H17" i="6" l="1"/>
  <c r="H13" i="7"/>
  <c r="I13" i="7"/>
  <c r="J13" i="7"/>
  <c r="K13" i="7"/>
  <c r="L13" i="7"/>
  <c r="M13" i="7"/>
  <c r="N13" i="7"/>
  <c r="O13" i="7"/>
  <c r="P13" i="7"/>
  <c r="R13" i="7"/>
  <c r="G13" i="7"/>
  <c r="C1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1" authorId="0" shapeId="0" xr:uid="{00000000-0006-0000-0100-000001000000}">
      <text>
        <r>
          <rPr>
            <sz val="12"/>
            <color indexed="81"/>
            <rFont val="Tahoma"/>
            <family val="2"/>
            <charset val="161"/>
          </rPr>
          <t>{TRS username}_yyyymmdd_QST-CIF
where yyyymmdd = Reference date                
(i.e. 20241231 for reference date of 31/12/2024)</t>
        </r>
      </text>
    </comment>
    <comment ref="D16" authorId="0" shapeId="0" xr:uid="{00000000-0006-0000-0100-000002000000}">
      <text>
        <r>
          <rPr>
            <sz val="12"/>
            <color indexed="81"/>
            <rFont val="Tahoma"/>
            <family val="2"/>
            <charset val="161"/>
          </rPr>
          <t>Insert reporting period in date format e.g. 01/10/2024-31/12/2024</t>
        </r>
      </text>
    </comment>
    <comment ref="D17" authorId="0" shapeId="0" xr:uid="{00000000-0006-0000-0100-000003000000}">
      <text>
        <r>
          <rPr>
            <sz val="12"/>
            <color indexed="81"/>
            <rFont val="Tahoma"/>
            <family val="2"/>
            <charset val="161"/>
          </rPr>
          <t>Insert cumulative reporting period in date format e.g. 01/01/2024-31/12/2024</t>
        </r>
      </text>
    </comment>
    <comment ref="D18" authorId="0" shapeId="0" xr:uid="{00000000-0006-0000-0100-000004000000}">
      <text>
        <r>
          <rPr>
            <sz val="12"/>
            <color indexed="81"/>
            <rFont val="Tahoma"/>
            <family val="2"/>
            <charset val="161"/>
          </rPr>
          <t>Insert reference date in date format e.g. 31/12/2024</t>
        </r>
      </text>
    </comment>
    <comment ref="D19" authorId="0" shapeId="0" xr:uid="{00000000-0006-0000-0100-000005000000}">
      <text>
        <r>
          <rPr>
            <sz val="12"/>
            <color indexed="81"/>
            <rFont val="Tahoma"/>
            <family val="2"/>
            <charset val="161"/>
          </rPr>
          <t>Insert submission date in date format e.g. 20/01/2025</t>
        </r>
      </text>
    </comment>
    <comment ref="D22" authorId="0" shapeId="0" xr:uid="{00000000-0006-0000-0100-000006000000}">
      <text>
        <r>
          <rPr>
            <sz val="12"/>
            <color indexed="81"/>
            <rFont val="Tahoma"/>
            <family val="2"/>
            <charset val="161"/>
          </rPr>
          <t>Insert name of entity as it is written on its license</t>
        </r>
      </text>
    </comment>
    <comment ref="D23" authorId="0" shapeId="0" xr:uid="{00000000-0006-0000-0100-000007000000}">
      <text>
        <r>
          <rPr>
            <sz val="12"/>
            <color indexed="81"/>
            <rFont val="Tahoma"/>
            <family val="2"/>
            <charset val="161"/>
          </rPr>
          <t>Insert identification code provided by CySEC</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E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E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E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E00-000004000000}">
      <text>
        <r>
          <rPr>
            <sz val="9"/>
            <color indexed="81"/>
            <rFont val="Tahoma"/>
            <family val="2"/>
            <charset val="161"/>
          </rPr>
          <t xml:space="preserve">
Please select the entity type from the drop down list.
</t>
        </r>
      </text>
    </comment>
    <comment ref="F16" authorId="0" shapeId="0" xr:uid="{00000000-0006-0000-0E00-000005000000}">
      <text>
        <r>
          <rPr>
            <sz val="9"/>
            <color indexed="81"/>
            <rFont val="Tahoma"/>
            <family val="2"/>
            <charset val="161"/>
          </rPr>
          <t xml:space="preserve">
Please insert the name of the Regulating Authority of the entity in which CIF's money are deposited.
In case that the entity is not regulated, please type 'N/A' (for not applicable).
</t>
        </r>
      </text>
    </comment>
    <comment ref="G16" authorId="0" shapeId="0" xr:uid="{00000000-0006-0000-0E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E00-000007000000}">
      <text>
        <r>
          <rPr>
            <sz val="9"/>
            <color indexed="81"/>
            <rFont val="Tahoma"/>
            <family val="2"/>
            <charset val="161"/>
          </rPr>
          <t xml:space="preserve">
For all rows that you have completed information on cells B-G, the total amount must also be completed.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7" authorId="0" shapeId="0" xr:uid="{00000000-0006-0000-0300-000001000000}">
      <text>
        <r>
          <rPr>
            <sz val="9"/>
            <color indexed="81"/>
            <rFont val="Tahoma"/>
            <family val="2"/>
            <charset val="161"/>
          </rPr>
          <t xml:space="preserve">
Please see definition D1.
Please select from the drop-down list the ISO-Country code
</t>
        </r>
      </text>
    </comment>
    <comment ref="E17" authorId="0" shapeId="0" xr:uid="{00000000-0006-0000-0300-000002000000}">
      <text>
        <r>
          <rPr>
            <sz val="9"/>
            <color indexed="81"/>
            <rFont val="Tahoma"/>
            <family val="2"/>
          </rPr>
          <t xml:space="preserve">
Please see definition D15.
</t>
        </r>
      </text>
    </comment>
    <comment ref="F17" authorId="0" shapeId="0" xr:uid="{00000000-0006-0000-0300-000003000000}">
      <text>
        <r>
          <rPr>
            <sz val="9"/>
            <color indexed="81"/>
            <rFont val="Tahoma"/>
            <family val="2"/>
          </rPr>
          <t xml:space="preserve">
Please see definition D16.
</t>
        </r>
      </text>
    </comment>
    <comment ref="G17" authorId="0" shapeId="0" xr:uid="{00000000-0006-0000-0300-000004000000}">
      <text>
        <r>
          <rPr>
            <sz val="9"/>
            <color indexed="81"/>
            <rFont val="Tahoma"/>
            <family val="2"/>
          </rPr>
          <t xml:space="preserve">
Please see definition D17.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6" authorId="0" shapeId="0" xr:uid="{00000000-0006-0000-0400-000001000000}">
      <text>
        <r>
          <rPr>
            <sz val="9"/>
            <color indexed="81"/>
            <rFont val="Tahoma"/>
            <family val="2"/>
            <charset val="161"/>
          </rPr>
          <t xml:space="preserve">
Please type the name of the entity in CAPITAL letters as it appears on its official documents.
</t>
        </r>
      </text>
    </comment>
    <comment ref="C16" authorId="0" shapeId="0" xr:uid="{00000000-0006-0000-0400-000002000000}">
      <text>
        <r>
          <rPr>
            <sz val="9"/>
            <color indexed="81"/>
            <rFont val="Tahoma"/>
            <family val="2"/>
            <charset val="161"/>
          </rPr>
          <t xml:space="preserve">
Please insert the BIC code of the entity - ISO 9362 SWIFT Bank Identifier Code (BIC) must be used.
</t>
        </r>
        <r>
          <rPr>
            <b/>
            <sz val="9"/>
            <color indexed="81"/>
            <rFont val="Tahoma"/>
            <family val="2"/>
            <charset val="161"/>
          </rPr>
          <t>An eleven alphanumeric character's</t>
        </r>
        <r>
          <rPr>
            <sz val="9"/>
            <color indexed="81"/>
            <rFont val="Tahoma"/>
            <family val="2"/>
            <charset val="161"/>
          </rPr>
          <t xml:space="preserve"> </t>
        </r>
        <r>
          <rPr>
            <b/>
            <sz val="9"/>
            <color indexed="81"/>
            <rFont val="Tahoma"/>
            <family val="2"/>
            <charset val="161"/>
          </rPr>
          <t>value</t>
        </r>
        <r>
          <rPr>
            <sz val="9"/>
            <color indexed="81"/>
            <rFont val="Tahoma"/>
            <family val="2"/>
            <charset val="161"/>
          </rPr>
          <t xml:space="preserve"> must be present in this field.
In case that the entity has not a BIC code please type N/A.
</t>
        </r>
      </text>
    </comment>
    <comment ref="D16" authorId="0" shapeId="0" xr:uid="{00000000-0006-0000-0400-000003000000}">
      <text>
        <r>
          <rPr>
            <sz val="9"/>
            <color indexed="81"/>
            <rFont val="Tahoma"/>
            <family val="2"/>
            <charset val="161"/>
          </rPr>
          <t xml:space="preserve">
</t>
        </r>
        <r>
          <rPr>
            <sz val="9"/>
            <color indexed="81"/>
            <rFont val="Tahoma"/>
            <family val="2"/>
            <charset val="161"/>
          </rPr>
          <t xml:space="preserve">Please insert country ISO code from the drop down list.
</t>
        </r>
      </text>
    </comment>
    <comment ref="E16" authorId="0" shapeId="0" xr:uid="{00000000-0006-0000-0400-000004000000}">
      <text>
        <r>
          <rPr>
            <sz val="9"/>
            <color indexed="81"/>
            <rFont val="Tahoma"/>
            <family val="2"/>
            <charset val="161"/>
          </rPr>
          <t xml:space="preserve">
Please select the entity type from the drop down list and see the definitions D7.
</t>
        </r>
      </text>
    </comment>
    <comment ref="F16" authorId="0" shapeId="0" xr:uid="{00000000-0006-0000-0400-000005000000}">
      <text>
        <r>
          <rPr>
            <sz val="9"/>
            <color indexed="81"/>
            <rFont val="Tahoma"/>
            <family val="2"/>
            <charset val="161"/>
          </rPr>
          <t xml:space="preserve">
Please insert the name of the Regulating Authority of the entity in which client funds are deposited.
In case that the entity is not regulated, please type 'NA' (for not applicable).
</t>
        </r>
      </text>
    </comment>
    <comment ref="G16" authorId="0" shapeId="0" xr:uid="{00000000-0006-0000-0400-000006000000}">
      <text>
        <r>
          <rPr>
            <sz val="9"/>
            <color indexed="81"/>
            <rFont val="Tahoma"/>
            <family val="2"/>
            <charset val="161"/>
          </rPr>
          <t xml:space="preserve">
Please select from the drop down list the relation applied to each entity.
For the definition of related please refer to D11 - Definitions.
</t>
        </r>
      </text>
    </comment>
    <comment ref="H16" authorId="0" shapeId="0" xr:uid="{00000000-0006-0000-0400-000007000000}">
      <text>
        <r>
          <rPr>
            <sz val="9"/>
            <color indexed="81"/>
            <rFont val="Tahoma"/>
            <family val="2"/>
            <charset val="161"/>
          </rPr>
          <t xml:space="preserve">
</t>
        </r>
        <r>
          <rPr>
            <sz val="9"/>
            <color indexed="81"/>
            <rFont val="Tahoma"/>
            <family val="2"/>
            <charset val="161"/>
          </rPr>
          <t xml:space="preserve">For all rows that you have completed information on Cells C-G, the total amount must also be completed.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6" authorId="0" shapeId="0" xr:uid="{00000000-0006-0000-0500-000001000000}">
      <text>
        <r>
          <rPr>
            <b/>
            <sz val="9"/>
            <color indexed="81"/>
            <rFont val="Tahoma"/>
            <family val="2"/>
          </rPr>
          <t>Each CIF should use its own wording/justification for the reconciling items using CAPITAL letters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600-000001000000}">
      <text>
        <r>
          <rPr>
            <sz val="12"/>
            <color indexed="81"/>
            <rFont val="Calibri"/>
            <family val="2"/>
            <charset val="161"/>
            <scheme val="minor"/>
          </rPr>
          <t>Please see worksheet-</t>
        </r>
        <r>
          <rPr>
            <b/>
            <sz val="12"/>
            <color indexed="81"/>
            <rFont val="Calibri"/>
            <family val="2"/>
            <charset val="161"/>
            <scheme val="minor"/>
          </rPr>
          <t>Allowed Values, point 5</t>
        </r>
        <r>
          <rPr>
            <sz val="12"/>
            <color indexed="81"/>
            <rFont val="Calibri"/>
            <family val="2"/>
            <charset val="161"/>
            <scheme val="minor"/>
          </rPr>
          <t>, for a description of what is included under each category of financial instrument.</t>
        </r>
        <r>
          <rPr>
            <sz val="9"/>
            <color indexed="81"/>
            <rFont val="Tahoma"/>
            <family val="2"/>
            <charset val="161"/>
          </rPr>
          <t xml:space="preserve">
</t>
        </r>
        <r>
          <rPr>
            <sz val="12"/>
            <color indexed="81"/>
            <rFont val="Calibri"/>
            <family val="2"/>
            <charset val="161"/>
            <scheme val="minor"/>
          </rPr>
          <t xml:space="preserve">The amounts to be included are the values of the financial instruments at the reference date that are held, administered or managed by the CIF. Please see definition </t>
        </r>
        <r>
          <rPr>
            <b/>
            <sz val="12"/>
            <color indexed="81"/>
            <rFont val="Calibri"/>
            <family val="2"/>
            <charset val="161"/>
            <scheme val="minor"/>
          </rPr>
          <t>D8.</t>
        </r>
      </text>
    </comment>
    <comment ref="C12" authorId="0" shapeId="0" xr:uid="{00000000-0006-0000-06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600-000003000000}">
      <text>
        <r>
          <rPr>
            <sz val="9"/>
            <color indexed="81"/>
            <rFont val="Tahoma"/>
            <family val="2"/>
            <charset val="161"/>
          </rPr>
          <t>Please insert country ISO  alpha-2 3166 ISO country code.
It should be a two digit country code.</t>
        </r>
      </text>
    </comment>
    <comment ref="E12" authorId="0" shapeId="0" xr:uid="{00000000-0006-0000-0600-000004000000}">
      <text>
        <r>
          <rPr>
            <sz val="9"/>
            <color indexed="81"/>
            <rFont val="Tahoma"/>
            <family val="2"/>
            <charset val="161"/>
          </rPr>
          <t xml:space="preserve">Please select the entity type from the drop down list and see the definitions D7.
</t>
        </r>
      </text>
    </comment>
    <comment ref="F12" authorId="0" shapeId="0" xr:uid="{00000000-0006-0000-0600-000005000000}">
      <text>
        <r>
          <rPr>
            <sz val="9"/>
            <color indexed="81"/>
            <rFont val="Tahoma"/>
            <family val="2"/>
            <charset val="161"/>
          </rPr>
          <t xml:space="preserve">Please select from the drop down list the relation applied to each entity.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G11" authorId="0" shapeId="0" xr:uid="{00000000-0006-0000-0700-000001000000}">
      <text>
        <r>
          <rPr>
            <sz val="9"/>
            <color indexed="81"/>
            <rFont val="Tahoma"/>
            <family val="2"/>
            <charset val="161"/>
          </rPr>
          <t xml:space="preserve">
</t>
        </r>
        <r>
          <rPr>
            <sz val="14"/>
            <color indexed="81"/>
            <rFont val="Calibri"/>
            <family val="2"/>
            <charset val="161"/>
            <scheme val="minor"/>
          </rPr>
          <t xml:space="preserve">The amounts to be incuded are the values of the financial instruments at the reference date that are </t>
        </r>
        <r>
          <rPr>
            <b/>
            <sz val="14"/>
            <color indexed="81"/>
            <rFont val="Calibri"/>
            <family val="2"/>
            <charset val="161"/>
            <scheme val="minor"/>
          </rPr>
          <t>held, administered or managed</t>
        </r>
        <r>
          <rPr>
            <sz val="14"/>
            <color indexed="81"/>
            <rFont val="Calibri"/>
            <family val="2"/>
            <charset val="161"/>
            <scheme val="minor"/>
          </rPr>
          <t xml:space="preserve"> by the CIF. Please see definition </t>
        </r>
        <r>
          <rPr>
            <b/>
            <sz val="14"/>
            <color indexed="81"/>
            <rFont val="Calibri"/>
            <family val="2"/>
            <charset val="161"/>
            <scheme val="minor"/>
          </rPr>
          <t>D8.</t>
        </r>
      </text>
    </comment>
    <comment ref="C12" authorId="0" shapeId="0" xr:uid="{00000000-0006-0000-0700-000002000000}">
      <text>
        <r>
          <rPr>
            <sz val="9"/>
            <color indexed="81"/>
            <rFont val="Tahoma"/>
            <family val="2"/>
            <charset val="161"/>
          </rPr>
          <t xml:space="preserve">
ISO 9362 SWIFT Bank Identifier Code (BIC) must be used.
An eleven alphanumeric characters value must be present in this field.
In case that the entity has not a BIC code please type NA.
</t>
        </r>
      </text>
    </comment>
    <comment ref="D12" authorId="0" shapeId="0" xr:uid="{00000000-0006-0000-0700-000003000000}">
      <text>
        <r>
          <rPr>
            <sz val="9"/>
            <color indexed="81"/>
            <rFont val="Tahoma"/>
            <family val="2"/>
            <charset val="161"/>
          </rPr>
          <t>Please insert country ISO  alpha-2 3166 ISO country code.
It should be a two digit country code.</t>
        </r>
      </text>
    </comment>
    <comment ref="E12" authorId="0" shapeId="0" xr:uid="{00000000-0006-0000-0700-000004000000}">
      <text>
        <r>
          <rPr>
            <sz val="9"/>
            <color indexed="81"/>
            <rFont val="Tahoma"/>
            <family val="2"/>
            <charset val="161"/>
          </rPr>
          <t xml:space="preserve">Please select the entity type from the drop down list and see the definitions D7.
</t>
        </r>
      </text>
    </comment>
    <comment ref="F12" authorId="0" shapeId="0" xr:uid="{00000000-0006-0000-0700-000005000000}">
      <text>
        <r>
          <rPr>
            <sz val="9"/>
            <color indexed="81"/>
            <rFont val="Tahoma"/>
            <family val="2"/>
            <charset val="161"/>
          </rPr>
          <t xml:space="preserve">Please select from the drop down list the relation applied to each entity.
</t>
        </r>
      </text>
    </comment>
    <comment ref="G12" authorId="0" shapeId="0" xr:uid="{00000000-0006-0000-0700-000006000000}">
      <text>
        <r>
          <rPr>
            <b/>
            <sz val="9"/>
            <color indexed="81"/>
            <rFont val="Tahoma"/>
            <family val="2"/>
          </rPr>
          <t xml:space="preserve">
</t>
        </r>
        <r>
          <rPr>
            <sz val="9"/>
            <color indexed="81"/>
            <rFont val="Tahoma"/>
            <family val="2"/>
          </rPr>
          <t xml:space="preserve">See definition D13.
</t>
        </r>
      </text>
    </comment>
    <comment ref="H12" authorId="0" shapeId="0" xr:uid="{00000000-0006-0000-0700-000007000000}">
      <text>
        <r>
          <rPr>
            <sz val="9"/>
            <color indexed="81"/>
            <rFont val="Tahoma"/>
            <family val="2"/>
          </rPr>
          <t xml:space="preserve">See definition D14.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9" authorId="0" shapeId="0" xr:uid="{00000000-0006-0000-0800-000001000000}">
      <text>
        <r>
          <rPr>
            <sz val="9"/>
            <color indexed="81"/>
            <rFont val="Tahoma"/>
            <family val="2"/>
            <charset val="161"/>
          </rPr>
          <t>Including investment firms, special purpose entities etc.</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21" authorId="0" shapeId="0" xr:uid="{00000000-0006-0000-0900-000001000000}">
      <text>
        <r>
          <rPr>
            <sz val="9"/>
            <color indexed="81"/>
            <rFont val="Tahoma"/>
            <family val="2"/>
            <charset val="161"/>
          </rPr>
          <t>Please see worksheet-Allowed Values, point 5, for a description of what is included under each category of financial instrument.</t>
        </r>
      </text>
    </comment>
    <comment ref="B22" authorId="0" shapeId="0" xr:uid="{00000000-0006-0000-0900-000002000000}">
      <text>
        <r>
          <rPr>
            <sz val="9"/>
            <color indexed="81"/>
            <rFont val="Tahoma"/>
            <family val="2"/>
            <charset val="161"/>
          </rPr>
          <t>Please see definition D1.
Please select from the drop-down list the ISO-Country code.</t>
        </r>
      </text>
    </comment>
    <comment ref="D22" authorId="0" shapeId="0" xr:uid="{00000000-0006-0000-0900-000003000000}">
      <text>
        <r>
          <rPr>
            <sz val="9"/>
            <color indexed="81"/>
            <rFont val="Tahoma"/>
            <family val="2"/>
            <charset val="161"/>
          </rPr>
          <t>Please select from the drop down list.  
For the definition please refer to Definitions - D4.</t>
        </r>
      </text>
    </comment>
    <comment ref="P22" authorId="0" shapeId="0" xr:uid="{00000000-0006-0000-0900-000004000000}">
      <text>
        <r>
          <rPr>
            <sz val="9"/>
            <color indexed="81"/>
            <rFont val="Tahoma"/>
            <family val="2"/>
            <charset val="161"/>
          </rPr>
          <t>See definition D5.</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2" authorId="0" shapeId="0" xr:uid="{00000000-0006-0000-0A00-000001000000}">
      <text>
        <r>
          <rPr>
            <sz val="9"/>
            <color indexed="81"/>
            <rFont val="Tahoma"/>
            <family val="2"/>
            <charset val="161"/>
          </rPr>
          <t>Please see definition D1.
Please select from the drop-down list the ISO-Country code.</t>
        </r>
      </text>
    </comment>
    <comment ref="C22" authorId="0" shapeId="0" xr:uid="{00000000-0006-0000-0A00-000002000000}">
      <text>
        <r>
          <rPr>
            <sz val="9"/>
            <color indexed="81"/>
            <rFont val="Tahoma"/>
            <family val="2"/>
            <charset val="161"/>
          </rPr>
          <t>Please select from the drop down list.  For the definition please refer to Definitions - D4.</t>
        </r>
      </text>
    </comment>
    <comment ref="E22" authorId="0" shapeId="0" xr:uid="{00000000-0006-0000-0A00-000003000000}">
      <text>
        <r>
          <rPr>
            <sz val="9"/>
            <color indexed="81"/>
            <rFont val="Tahoma"/>
            <family val="2"/>
            <charset val="161"/>
          </rPr>
          <t xml:space="preserve">See definition D14.
</t>
        </r>
      </text>
    </comment>
    <comment ref="F22" authorId="0" shapeId="0" xr:uid="{00000000-0006-0000-0A00-000004000000}">
      <text>
        <r>
          <rPr>
            <sz val="9"/>
            <color indexed="81"/>
            <rFont val="Tahoma"/>
            <family val="2"/>
            <charset val="161"/>
          </rPr>
          <t xml:space="preserve">See definition D14.
</t>
        </r>
      </text>
    </comment>
  </commentList>
</comments>
</file>

<file path=xl/sharedStrings.xml><?xml version="1.0" encoding="utf-8"?>
<sst xmlns="http://schemas.openxmlformats.org/spreadsheetml/2006/main" count="2292" uniqueCount="1501">
  <si>
    <t xml:space="preserve">Date of update </t>
  </si>
  <si>
    <t xml:space="preserve">Version  </t>
  </si>
  <si>
    <t>Reporting Currency</t>
  </si>
  <si>
    <t>EURO</t>
  </si>
  <si>
    <t>Central Bank</t>
  </si>
  <si>
    <t>NO</t>
  </si>
  <si>
    <t>Number of clients</t>
  </si>
  <si>
    <t>Client Categorisation</t>
  </si>
  <si>
    <t>Retail</t>
  </si>
  <si>
    <t>Type of entity</t>
  </si>
  <si>
    <t>Name of entity in which client funds are deposited</t>
  </si>
  <si>
    <t xml:space="preserve">BIC Code </t>
  </si>
  <si>
    <t>Relation</t>
  </si>
  <si>
    <t>Related</t>
  </si>
  <si>
    <t>Total</t>
  </si>
  <si>
    <t>Name of entity in which clients' financial instruments are held</t>
  </si>
  <si>
    <t>YES</t>
  </si>
  <si>
    <t>Country of origin/      registration</t>
  </si>
  <si>
    <t>Identification of the reporting entity</t>
  </si>
  <si>
    <t>Reference date</t>
  </si>
  <si>
    <t>Postal Address</t>
  </si>
  <si>
    <t>Fax Number</t>
  </si>
  <si>
    <t>File information (for official use only)</t>
  </si>
  <si>
    <t>A.</t>
  </si>
  <si>
    <t>B.</t>
  </si>
  <si>
    <t>C.</t>
  </si>
  <si>
    <t>1.</t>
  </si>
  <si>
    <t>2.</t>
  </si>
  <si>
    <t>3.</t>
  </si>
  <si>
    <t>4.</t>
  </si>
  <si>
    <t>5.</t>
  </si>
  <si>
    <t>Eligible Counterparty</t>
  </si>
  <si>
    <t>Payment Institution</t>
  </si>
  <si>
    <t>Investment Firm</t>
  </si>
  <si>
    <t>Other</t>
  </si>
  <si>
    <t>Colour scheme</t>
  </si>
  <si>
    <t xml:space="preserve">Yellow cells - must be completed by the entity </t>
  </si>
  <si>
    <t>Drop-down list - Green cells must be completed by the entity</t>
  </si>
  <si>
    <t>VALIDATION TESTS</t>
  </si>
  <si>
    <t>D1.</t>
  </si>
  <si>
    <t>D2.</t>
  </si>
  <si>
    <t>D3.</t>
  </si>
  <si>
    <t>DEFINITIONS</t>
  </si>
  <si>
    <t>Code</t>
  </si>
  <si>
    <t>Explanation</t>
  </si>
  <si>
    <t>Word to be defined</t>
  </si>
  <si>
    <t>D4.</t>
  </si>
  <si>
    <t>Volume of Transactions</t>
  </si>
  <si>
    <t>Country of origin/registration  of entity, at which  clients funds are deposited</t>
  </si>
  <si>
    <t>D5.</t>
  </si>
  <si>
    <t>D6.</t>
  </si>
  <si>
    <t>ALLOWED VALUES</t>
  </si>
  <si>
    <t>ISO Country Codes</t>
  </si>
  <si>
    <t>Type of entity in which clients' funds are held/deposited</t>
  </si>
  <si>
    <t>FI-1</t>
  </si>
  <si>
    <t>FI-2</t>
  </si>
  <si>
    <t>FI-3</t>
  </si>
  <si>
    <t>FI-4</t>
  </si>
  <si>
    <t>FI-5</t>
  </si>
  <si>
    <t>FI-6</t>
  </si>
  <si>
    <t>FI-7</t>
  </si>
  <si>
    <t>FI-8</t>
  </si>
  <si>
    <t>FI-9</t>
  </si>
  <si>
    <t>FI-10</t>
  </si>
  <si>
    <t>Other Information</t>
  </si>
  <si>
    <t>€</t>
  </si>
  <si>
    <t>Non-Related</t>
  </si>
  <si>
    <t>Mandatory fields are completed</t>
  </si>
  <si>
    <t>Values of Financial Instruments</t>
  </si>
  <si>
    <t>Name of Regulating Authority</t>
  </si>
  <si>
    <t>Column B</t>
  </si>
  <si>
    <t>Country of residence of clients</t>
  </si>
  <si>
    <t>Sector of Client</t>
  </si>
  <si>
    <t>On-Balance Sheet</t>
  </si>
  <si>
    <t>Column C</t>
  </si>
  <si>
    <t>Column D</t>
  </si>
  <si>
    <t>Column E</t>
  </si>
  <si>
    <t>Column F</t>
  </si>
  <si>
    <t>General Instructions:</t>
  </si>
  <si>
    <t>Validation Tests</t>
  </si>
  <si>
    <t>Afghanistan,AF</t>
  </si>
  <si>
    <t>Åland Islands,AX</t>
  </si>
  <si>
    <t>Albania,AL</t>
  </si>
  <si>
    <t>Algeria,DZ</t>
  </si>
  <si>
    <t>American Samoa,AS</t>
  </si>
  <si>
    <t>Andorra,AD</t>
  </si>
  <si>
    <t>Angola,AO</t>
  </si>
  <si>
    <t>Anguilla,AI</t>
  </si>
  <si>
    <t>Antarctica,AQ</t>
  </si>
  <si>
    <t>Antigua and Barbuda,AG</t>
  </si>
  <si>
    <t>Argentina,AR</t>
  </si>
  <si>
    <t>Armenia,AM</t>
  </si>
  <si>
    <t>Aruba,AW</t>
  </si>
  <si>
    <t>Australia,AU</t>
  </si>
  <si>
    <t>Austria,AT</t>
  </si>
  <si>
    <t>Azerbaijan,AZ</t>
  </si>
  <si>
    <t>Bahamas,BS</t>
  </si>
  <si>
    <t>Bahrain,BH</t>
  </si>
  <si>
    <t>Bangladesh,BD</t>
  </si>
  <si>
    <t>Barbados,BB</t>
  </si>
  <si>
    <t>Belarus,BY</t>
  </si>
  <si>
    <t>Belgium,BE</t>
  </si>
  <si>
    <t>Belize,BZ</t>
  </si>
  <si>
    <t>Benin,BJ</t>
  </si>
  <si>
    <t>Bermuda,BM</t>
  </si>
  <si>
    <t>Bhutan,BT</t>
  </si>
  <si>
    <t>"Bolivia, Plurinational State of",BO</t>
  </si>
  <si>
    <t>"Bonaire, Sint Eustatius and Saba",BQ</t>
  </si>
  <si>
    <t>Bosnia and Herzegovina,BA</t>
  </si>
  <si>
    <t>Botswana,BW</t>
  </si>
  <si>
    <t>Bouvet Island,BV</t>
  </si>
  <si>
    <t>Brazil,BR</t>
  </si>
  <si>
    <t>British Indian Ocean Territory,IO</t>
  </si>
  <si>
    <t>Brunei Darussalam,BN</t>
  </si>
  <si>
    <t>Bulgaria,BG</t>
  </si>
  <si>
    <t>Burkina Faso,BF</t>
  </si>
  <si>
    <t>Burundi,BI</t>
  </si>
  <si>
    <t>Cambodia,KH</t>
  </si>
  <si>
    <t>Cameroon,CM</t>
  </si>
  <si>
    <t>Canada,CA</t>
  </si>
  <si>
    <t>Cape Verde,CV</t>
  </si>
  <si>
    <t>Cayman Islands,KY</t>
  </si>
  <si>
    <t>Central African Republic,CF</t>
  </si>
  <si>
    <t>Chad,TD</t>
  </si>
  <si>
    <t>Chile,CL</t>
  </si>
  <si>
    <t>China,CN</t>
  </si>
  <si>
    <t>Christmas Island,CX</t>
  </si>
  <si>
    <t>Cocos (Keeling) Islands,CC</t>
  </si>
  <si>
    <t>Colombia,CO</t>
  </si>
  <si>
    <t>Comoros,KM</t>
  </si>
  <si>
    <t>Congo,CG</t>
  </si>
  <si>
    <t>"Congo, the Democratic Republic of the",CD</t>
  </si>
  <si>
    <t>Cook Islands,CK</t>
  </si>
  <si>
    <t>Costa Rica,CR</t>
  </si>
  <si>
    <t>Côte d'Ivoire,CI</t>
  </si>
  <si>
    <t>Croatia,HR</t>
  </si>
  <si>
    <t>Cuba,CU</t>
  </si>
  <si>
    <t>Curaçao,CW</t>
  </si>
  <si>
    <t>Cyprus,CY</t>
  </si>
  <si>
    <t>Czech Republic,CZ</t>
  </si>
  <si>
    <t>Denmark,DK</t>
  </si>
  <si>
    <t>Djibouti,DJ</t>
  </si>
  <si>
    <t>Dominica,DM</t>
  </si>
  <si>
    <t>Dominican Republic,DO</t>
  </si>
  <si>
    <t>Ecuador,EC</t>
  </si>
  <si>
    <t>Egypt,EG</t>
  </si>
  <si>
    <t>El Salvador,SV</t>
  </si>
  <si>
    <t>Equatorial Guinea,GQ</t>
  </si>
  <si>
    <t>Eritrea,ER</t>
  </si>
  <si>
    <t>Estonia,EE</t>
  </si>
  <si>
    <t>Ethiopia,ET</t>
  </si>
  <si>
    <t>Falkland Islands (Malvinas),FK</t>
  </si>
  <si>
    <t>Faroe Islands,FO</t>
  </si>
  <si>
    <t>Fiji,FJ</t>
  </si>
  <si>
    <t>Finland,FI</t>
  </si>
  <si>
    <t>France,FR</t>
  </si>
  <si>
    <t>French Guiana,GF</t>
  </si>
  <si>
    <t>French Polynesia,PF</t>
  </si>
  <si>
    <t>French Southern Territories,TF</t>
  </si>
  <si>
    <t>Gabon,GA</t>
  </si>
  <si>
    <t>Gambia,GM</t>
  </si>
  <si>
    <t>Georgia,GE</t>
  </si>
  <si>
    <t>Germany,DE</t>
  </si>
  <si>
    <t>Ghana,GH</t>
  </si>
  <si>
    <t>Gibraltar,GI</t>
  </si>
  <si>
    <t>Greece,GR</t>
  </si>
  <si>
    <t>Greenland,GL</t>
  </si>
  <si>
    <t>Grenada,GD</t>
  </si>
  <si>
    <t>Guadeloupe,GP</t>
  </si>
  <si>
    <t>Guam,GU</t>
  </si>
  <si>
    <t>Guatemala,GT</t>
  </si>
  <si>
    <t>Guernsey,GG</t>
  </si>
  <si>
    <t>Guinea,GN</t>
  </si>
  <si>
    <t>Guinea-Bissau,GW</t>
  </si>
  <si>
    <t>Guyana,GY</t>
  </si>
  <si>
    <t>Haiti,HT</t>
  </si>
  <si>
    <t>Heard Island and McDonald Islands,HM</t>
  </si>
  <si>
    <t>Holy See (Vatican City State),VA</t>
  </si>
  <si>
    <t>Honduras,HN</t>
  </si>
  <si>
    <t>Hong Kong,HK</t>
  </si>
  <si>
    <t>Hungary,HU</t>
  </si>
  <si>
    <t>Iceland,IS</t>
  </si>
  <si>
    <t>India,IN</t>
  </si>
  <si>
    <t>Indonesia,ID</t>
  </si>
  <si>
    <t>"Iran, Islamic Republic of",IR</t>
  </si>
  <si>
    <t>Iraq,IQ</t>
  </si>
  <si>
    <t>Ireland,IE</t>
  </si>
  <si>
    <t>Isle of Man,IM</t>
  </si>
  <si>
    <t>Israel,IL</t>
  </si>
  <si>
    <t>Italy,IT</t>
  </si>
  <si>
    <t>Jamaica,JM</t>
  </si>
  <si>
    <t>Japan,JP</t>
  </si>
  <si>
    <t>Jersey,JE</t>
  </si>
  <si>
    <t>Jordan,JO</t>
  </si>
  <si>
    <t>Kazakhstan,KZ</t>
  </si>
  <si>
    <t>Kenya,KE</t>
  </si>
  <si>
    <t>Kiribati,KI</t>
  </si>
  <si>
    <t>"Korea, Democratic People's Republic of",KP</t>
  </si>
  <si>
    <t>"Korea, Republic of",KR</t>
  </si>
  <si>
    <t>Kuwait,KW</t>
  </si>
  <si>
    <t>Kyrgyzstan,KG</t>
  </si>
  <si>
    <t>Lao People's Democratic Republic,LA</t>
  </si>
  <si>
    <t>Latvia,LV</t>
  </si>
  <si>
    <t>Lebanon,LB</t>
  </si>
  <si>
    <t>Lesotho,LS</t>
  </si>
  <si>
    <t>Liberia,LR</t>
  </si>
  <si>
    <t>Libya,LY</t>
  </si>
  <si>
    <t>Liechtenstein,LI</t>
  </si>
  <si>
    <t>Lithuania,LT</t>
  </si>
  <si>
    <t>Luxembourg,LU</t>
  </si>
  <si>
    <t>Macao,MO</t>
  </si>
  <si>
    <t>"Macedonia, the Former Yugoslav Republic of",MK</t>
  </si>
  <si>
    <t>Madagascar,MG</t>
  </si>
  <si>
    <t>Malawi,MW</t>
  </si>
  <si>
    <t>Malaysia,MY</t>
  </si>
  <si>
    <t>Maldives,MV</t>
  </si>
  <si>
    <t>Mali,ML</t>
  </si>
  <si>
    <t>Malta,MT</t>
  </si>
  <si>
    <t>Marshall Islands,MH</t>
  </si>
  <si>
    <t>Martinique,MQ</t>
  </si>
  <si>
    <t>Mauritania,MR</t>
  </si>
  <si>
    <t>Mauritius,MU</t>
  </si>
  <si>
    <t>Mayotte,YT</t>
  </si>
  <si>
    <t>Mexico,MX</t>
  </si>
  <si>
    <t>"Micronesia, Federated States of",FM</t>
  </si>
  <si>
    <t>"Moldova, Republic of",MD</t>
  </si>
  <si>
    <t>Monaco,MC</t>
  </si>
  <si>
    <t>Mongolia,MN</t>
  </si>
  <si>
    <t>Montenegro,ME</t>
  </si>
  <si>
    <t>Montserrat,MS</t>
  </si>
  <si>
    <t>Morocco,MA</t>
  </si>
  <si>
    <t>Mozambique,MZ</t>
  </si>
  <si>
    <t>Myanmar,MM</t>
  </si>
  <si>
    <t>Namibia,NA</t>
  </si>
  <si>
    <t>Nauru,NR</t>
  </si>
  <si>
    <t>Nepal,NP</t>
  </si>
  <si>
    <t>Netherlands,NL</t>
  </si>
  <si>
    <t>New Caledonia,NC</t>
  </si>
  <si>
    <t>New Zealand,NZ</t>
  </si>
  <si>
    <t>Nicaragua,NI</t>
  </si>
  <si>
    <t>Niger,NE</t>
  </si>
  <si>
    <t>Nigeria,NG</t>
  </si>
  <si>
    <t>Niue,NU</t>
  </si>
  <si>
    <t>Norfolk Island,NF</t>
  </si>
  <si>
    <t>Northern Mariana Islands,MP</t>
  </si>
  <si>
    <t>Norway,NO</t>
  </si>
  <si>
    <t>Oman,OM</t>
  </si>
  <si>
    <t>Pakistan,PK</t>
  </si>
  <si>
    <t>Palau,PW</t>
  </si>
  <si>
    <t>"Palestine, State of",PS</t>
  </si>
  <si>
    <t>Panama,PA</t>
  </si>
  <si>
    <t>Papua New Guinea,PG</t>
  </si>
  <si>
    <t>Paraguay,PY</t>
  </si>
  <si>
    <t>Peru,PE</t>
  </si>
  <si>
    <t>Philippines,PH</t>
  </si>
  <si>
    <t>Pitcairn,PN</t>
  </si>
  <si>
    <t>Poland,PL</t>
  </si>
  <si>
    <t>Portugal,PT</t>
  </si>
  <si>
    <t>Puerto Rico,PR</t>
  </si>
  <si>
    <t>Qatar,QA</t>
  </si>
  <si>
    <t>Réunion,RE</t>
  </si>
  <si>
    <t>Romania,RO</t>
  </si>
  <si>
    <t>Russian Federation,RU</t>
  </si>
  <si>
    <t>Rwanda,RW</t>
  </si>
  <si>
    <t>Saint Barthélemy,BL</t>
  </si>
  <si>
    <t>"Saint Helena, Ascension and Tristan da Cunha",SH</t>
  </si>
  <si>
    <t>Saint Kitts and Nevis,KN</t>
  </si>
  <si>
    <t>Saint Lucia,LC</t>
  </si>
  <si>
    <t>Saint Martin (French part),MF</t>
  </si>
  <si>
    <t>Saint Pierre and Miquelon,PM</t>
  </si>
  <si>
    <t>Saint Vincent and the Grenadines,VC</t>
  </si>
  <si>
    <t>Samoa,WS</t>
  </si>
  <si>
    <t>San Marino,SM</t>
  </si>
  <si>
    <t>Sao Tome and Principe,ST</t>
  </si>
  <si>
    <t>Saudi Arabia,SA</t>
  </si>
  <si>
    <t>Senegal,SN</t>
  </si>
  <si>
    <t>Serbia,RS</t>
  </si>
  <si>
    <t>Seychelles,SC</t>
  </si>
  <si>
    <t>Sierra Leone,SL</t>
  </si>
  <si>
    <t>Singapore,SG</t>
  </si>
  <si>
    <t>Sint Maarten (Dutch part),SX</t>
  </si>
  <si>
    <t>Slovakia,SK</t>
  </si>
  <si>
    <t>Slovenia,SI</t>
  </si>
  <si>
    <t>Solomon Islands,SB</t>
  </si>
  <si>
    <t>Somalia,SO</t>
  </si>
  <si>
    <t>South Africa,ZA</t>
  </si>
  <si>
    <t>South Georgia and the South Sandwich Islands,GS</t>
  </si>
  <si>
    <t>South Sudan,SS</t>
  </si>
  <si>
    <t>Spain,ES</t>
  </si>
  <si>
    <t>Sri Lanka,LK</t>
  </si>
  <si>
    <t>Sudan,SD</t>
  </si>
  <si>
    <t>Suriname,SR</t>
  </si>
  <si>
    <t>Svalbard and Jan Mayen,SJ</t>
  </si>
  <si>
    <t>Swaziland,SZ</t>
  </si>
  <si>
    <t>Sweden,SE</t>
  </si>
  <si>
    <t>Switzerland,CH</t>
  </si>
  <si>
    <t>Syrian Arab Republic,SY</t>
  </si>
  <si>
    <t>"Taiwan, Province of China",TW</t>
  </si>
  <si>
    <t>Tajikistan,TJ</t>
  </si>
  <si>
    <t>"Tanzania, United Republic of",TZ</t>
  </si>
  <si>
    <t>Thailand,TH</t>
  </si>
  <si>
    <t>Timor-Leste,TL</t>
  </si>
  <si>
    <t>Togo,TG</t>
  </si>
  <si>
    <t>Tokelau,TK</t>
  </si>
  <si>
    <t>Tonga,TO</t>
  </si>
  <si>
    <t>Trinidad and Tobago,TT</t>
  </si>
  <si>
    <t>Tunisia,TN</t>
  </si>
  <si>
    <t>Turkey,TR</t>
  </si>
  <si>
    <t>Turkmenistan,TM</t>
  </si>
  <si>
    <t>Turks and Caicos Islands,TC</t>
  </si>
  <si>
    <t>Tuvalu,TV</t>
  </si>
  <si>
    <t>Uganda,UG</t>
  </si>
  <si>
    <t>Ukraine,UA</t>
  </si>
  <si>
    <t>United Arab Emirates,AE</t>
  </si>
  <si>
    <t>United Kingdom,GB</t>
  </si>
  <si>
    <t>United States,US</t>
  </si>
  <si>
    <t>United States Minor Outlying Islands,UM</t>
  </si>
  <si>
    <t>Uruguay,UY</t>
  </si>
  <si>
    <t>Uzbekistan,UZ</t>
  </si>
  <si>
    <t>Vanuatu,VU</t>
  </si>
  <si>
    <t>"Venezuela, Bolivarian Republic of",VE</t>
  </si>
  <si>
    <t>Viet Nam,VN</t>
  </si>
  <si>
    <t>"Virgin Islands, British",VG</t>
  </si>
  <si>
    <t>"Virgin Islands, U.S.",VI</t>
  </si>
  <si>
    <t>Wallis and Futuna,WF</t>
  </si>
  <si>
    <t>Western Sahara,EH</t>
  </si>
  <si>
    <t>Yemen,YE</t>
  </si>
  <si>
    <t>Zambia,ZM</t>
  </si>
  <si>
    <t>Zimbabwe,ZW</t>
  </si>
  <si>
    <t>Column G</t>
  </si>
  <si>
    <t>Column H</t>
  </si>
  <si>
    <t>Clients'  Account Balance</t>
  </si>
  <si>
    <t>Total Value of CFDs</t>
  </si>
  <si>
    <t>Total Value of Binaries</t>
  </si>
  <si>
    <t>Column I</t>
  </si>
  <si>
    <t>Column J</t>
  </si>
  <si>
    <t>Column K</t>
  </si>
  <si>
    <t>Column L</t>
  </si>
  <si>
    <t>Column M</t>
  </si>
  <si>
    <t>Column N</t>
  </si>
  <si>
    <t>Column O</t>
  </si>
  <si>
    <t>Column P</t>
  </si>
  <si>
    <t>Column Q</t>
  </si>
  <si>
    <t>Total Value of all Over the Counter Financial Instruments</t>
  </si>
  <si>
    <t xml:space="preserve"> Total Volume of transactions</t>
  </si>
  <si>
    <t>Total Clients' Realised Profit/ (Loss)</t>
  </si>
  <si>
    <t>Cumulative Margin Amount Used</t>
  </si>
  <si>
    <t>Clients'  Unrealised Profit/(Loss)</t>
  </si>
  <si>
    <t xml:space="preserve">Total </t>
  </si>
  <si>
    <t>Residents in Cyprus</t>
  </si>
  <si>
    <t xml:space="preserve">   Banks</t>
  </si>
  <si>
    <t xml:space="preserve">   Investment funds</t>
  </si>
  <si>
    <t xml:space="preserve">   Pension funds</t>
  </si>
  <si>
    <t xml:space="preserve">   Insurance companies</t>
  </si>
  <si>
    <t xml:space="preserve">   Other financial intermediaries</t>
  </si>
  <si>
    <t xml:space="preserve">   Non financial corporations</t>
  </si>
  <si>
    <t xml:space="preserve">   Physical persons</t>
  </si>
  <si>
    <t>Non residents</t>
  </si>
  <si>
    <t xml:space="preserve">2. </t>
  </si>
  <si>
    <t>For all yellow cells that are not applicable, please insert "0" (zero).</t>
  </si>
  <si>
    <t xml:space="preserve">Trading Income </t>
  </si>
  <si>
    <t>Direct trading costs</t>
  </si>
  <si>
    <t>Administrative Expenses (including depreciation)</t>
  </si>
  <si>
    <t>EBIT</t>
  </si>
  <si>
    <t>Finance Income</t>
  </si>
  <si>
    <t>Finance Expense</t>
  </si>
  <si>
    <t>Tax</t>
  </si>
  <si>
    <t>Non-Current Assets</t>
  </si>
  <si>
    <t>Current Assets</t>
  </si>
  <si>
    <t>Total Assets</t>
  </si>
  <si>
    <t>Current Liabilities</t>
  </si>
  <si>
    <t>Non-Current Liabilities</t>
  </si>
  <si>
    <t>Total Liabilities</t>
  </si>
  <si>
    <t xml:space="preserve">Share Capital </t>
  </si>
  <si>
    <t xml:space="preserve">Share Premium </t>
  </si>
  <si>
    <t>Equity</t>
  </si>
  <si>
    <t xml:space="preserve">Total Liabilities and Equity </t>
  </si>
  <si>
    <t>When Column B of each row is completed, automatically all cells in the same row become mandatory.</t>
  </si>
  <si>
    <t>When Column B of each row is completed, automatically  all cells in the same row become mandatory.</t>
  </si>
  <si>
    <t>Clients' Funds Balances</t>
  </si>
  <si>
    <t>Clients' Financial Instruments</t>
  </si>
  <si>
    <t>Over The Counter (OTC) Financial Instruments</t>
  </si>
  <si>
    <t xml:space="preserve">Total Amount in </t>
  </si>
  <si>
    <t>Total Value of Repos</t>
  </si>
  <si>
    <t>Volume in Repos</t>
  </si>
  <si>
    <t>Volume in Reverse Repos</t>
  </si>
  <si>
    <t>D7.</t>
  </si>
  <si>
    <t>Total                   Volume in CFDs</t>
  </si>
  <si>
    <t>Volume in Forex CFDs</t>
  </si>
  <si>
    <t>Volume in Commodities CFDs</t>
  </si>
  <si>
    <t>Values per Type of Financial Instrument (other categories)</t>
  </si>
  <si>
    <t>Value in Forex CFDs</t>
  </si>
  <si>
    <t>Value in Commodities CFDs</t>
  </si>
  <si>
    <t>Total Value in Binaries</t>
  </si>
  <si>
    <t>Total                   Value in CFDs</t>
  </si>
  <si>
    <t>Repo / Reverse Repo</t>
  </si>
  <si>
    <t>N/A</t>
  </si>
  <si>
    <t>INSTRUCTIONS</t>
  </si>
  <si>
    <t>For official use only - Locked cells</t>
  </si>
  <si>
    <t>Formulas - Locked cells</t>
  </si>
  <si>
    <t>GENERAL INFORMATION</t>
  </si>
  <si>
    <t>Basis of preparation</t>
  </si>
  <si>
    <t>Total Clients' Realised Profit/(Loss)</t>
  </si>
  <si>
    <t>S/N</t>
  </si>
  <si>
    <t xml:space="preserve">When Column B of each row is completed, automatically  all cells  </t>
  </si>
  <si>
    <t>in the same row (C,D,E,F,G and H) become mandatory.</t>
  </si>
  <si>
    <t>BIC Code of entity</t>
  </si>
  <si>
    <t>GENERAL TESTS</t>
  </si>
  <si>
    <t>Completion</t>
  </si>
  <si>
    <t>SUMMARY RESULT</t>
  </si>
  <si>
    <t>6.</t>
  </si>
  <si>
    <t xml:space="preserve">Clients money are held </t>
  </si>
  <si>
    <t>7.</t>
  </si>
  <si>
    <t>in the same row (C,D,E,F and G) become mandatory.</t>
  </si>
  <si>
    <t xml:space="preserve">CYPRIOT INVESTMENT FIRMS (CIFs) - QUARTERLY STATISTICS </t>
  </si>
  <si>
    <t xml:space="preserve">          </t>
  </si>
  <si>
    <t xml:space="preserve">Earnings before interest and tax. </t>
  </si>
  <si>
    <r>
      <t xml:space="preserve">Please indicate whether the CIF is allowed to </t>
    </r>
    <r>
      <rPr>
        <b/>
        <sz val="12"/>
        <color theme="1"/>
        <rFont val="Calibri"/>
        <family val="2"/>
        <charset val="161"/>
        <scheme val="minor"/>
      </rPr>
      <t>hold clients' money</t>
    </r>
    <r>
      <rPr>
        <sz val="12"/>
        <color theme="1"/>
        <rFont val="Calibri"/>
        <family val="2"/>
        <scheme val="minor"/>
      </rPr>
      <t xml:space="preserve"> as per its authorisation.</t>
    </r>
  </si>
  <si>
    <r>
      <t xml:space="preserve">If the answer to question 1 is 'YES', please indicate whether the clients' money are shown </t>
    </r>
    <r>
      <rPr>
        <b/>
        <sz val="12"/>
        <color theme="1"/>
        <rFont val="Calibri"/>
        <family val="2"/>
        <charset val="161"/>
        <scheme val="minor"/>
      </rPr>
      <t>On-Balance Sheet (B/S) or Off-B/S</t>
    </r>
    <r>
      <rPr>
        <sz val="12"/>
        <color theme="1"/>
        <rFont val="Calibri"/>
        <family val="2"/>
        <scheme val="minor"/>
      </rPr>
      <t>.  If the answer to question 1 is 'NO', please indicate 'N/A'.</t>
    </r>
  </si>
  <si>
    <t>Country of origin/registration</t>
  </si>
  <si>
    <t>Type of entity where clients'  funds/instruments are deposited/held</t>
  </si>
  <si>
    <t>Bank in third Country</t>
  </si>
  <si>
    <t>Qualifying Market Fund</t>
  </si>
  <si>
    <t>Clients' Account Balance</t>
  </si>
  <si>
    <t>Total Clients' Unrealised Profit/(Loss)</t>
  </si>
  <si>
    <t>9.</t>
  </si>
  <si>
    <t>0-50</t>
  </si>
  <si>
    <t>0-100</t>
  </si>
  <si>
    <t>0-200</t>
  </si>
  <si>
    <t>0-500</t>
  </si>
  <si>
    <t>0-1.000</t>
  </si>
  <si>
    <t>Range of Leverage Ratio</t>
  </si>
  <si>
    <t>Select a positive or negative answer</t>
  </si>
  <si>
    <t>If the answer to question 3 is 'Other', please specify the range of leverage ratio. Otherwise, insert 'N/A'.</t>
  </si>
  <si>
    <r>
      <t>Please report the range of the</t>
    </r>
    <r>
      <rPr>
        <b/>
        <sz val="12"/>
        <color theme="1"/>
        <rFont val="Calibri"/>
        <family val="2"/>
        <charset val="161"/>
        <scheme val="minor"/>
      </rPr>
      <t xml:space="preserve"> leverage ratio given to clients</t>
    </r>
    <r>
      <rPr>
        <sz val="12"/>
        <color theme="1"/>
        <rFont val="Calibri"/>
        <family val="2"/>
        <scheme val="minor"/>
      </rPr>
      <t xml:space="preserve"> regarding transactions in CFDs.</t>
    </r>
  </si>
  <si>
    <t>Resident</t>
  </si>
  <si>
    <r>
      <t xml:space="preserve">Section E - Total Clients' Realised Profit/(Loss) </t>
    </r>
    <r>
      <rPr>
        <b/>
        <sz val="12"/>
        <color theme="1"/>
        <rFont val="Calibri"/>
        <family val="2"/>
        <charset val="161"/>
        <scheme val="minor"/>
      </rPr>
      <t xml:space="preserve">equals to </t>
    </r>
    <r>
      <rPr>
        <sz val="12"/>
        <color theme="1"/>
        <rFont val="Calibri"/>
        <family val="2"/>
        <charset val="161"/>
        <scheme val="minor"/>
      </rPr>
      <t>Section B - Total Clients' Realised Profit/(Loss).</t>
    </r>
  </si>
  <si>
    <r>
      <t xml:space="preserve">Section E - Total Value of CFDs </t>
    </r>
    <r>
      <rPr>
        <b/>
        <sz val="12"/>
        <color theme="1"/>
        <rFont val="Calibri"/>
        <family val="2"/>
        <charset val="161"/>
        <scheme val="minor"/>
      </rPr>
      <t>equals to</t>
    </r>
    <r>
      <rPr>
        <sz val="12"/>
        <color theme="1"/>
        <rFont val="Calibri"/>
        <family val="2"/>
        <charset val="161"/>
        <scheme val="minor"/>
      </rPr>
      <t xml:space="preserve"> Section D(2) - Total Value in CFDs.</t>
    </r>
  </si>
  <si>
    <r>
      <t xml:space="preserve">Section E - Total Value of Binaries </t>
    </r>
    <r>
      <rPr>
        <b/>
        <sz val="12"/>
        <color theme="1"/>
        <rFont val="Calibri"/>
        <family val="2"/>
        <charset val="161"/>
        <scheme val="minor"/>
      </rPr>
      <t>equals to</t>
    </r>
    <r>
      <rPr>
        <sz val="12"/>
        <color theme="1"/>
        <rFont val="Calibri"/>
        <family val="2"/>
        <charset val="161"/>
        <scheme val="minor"/>
      </rPr>
      <t xml:space="preserve"> Section D(2) - Total Value of Binaries.</t>
    </r>
  </si>
  <si>
    <r>
      <t xml:space="preserve">Section E - Total Value of all Over the Counter Financial Instruments </t>
    </r>
    <r>
      <rPr>
        <b/>
        <sz val="12"/>
        <color theme="1"/>
        <rFont val="Calibri"/>
        <family val="2"/>
        <charset val="161"/>
        <scheme val="minor"/>
      </rPr>
      <t>equals to</t>
    </r>
    <r>
      <rPr>
        <sz val="12"/>
        <color theme="1"/>
        <rFont val="Calibri"/>
        <family val="2"/>
        <charset val="161"/>
        <scheme val="minor"/>
      </rPr>
      <t xml:space="preserve"> Section D(2) - Total Value of all Over the Counter Financial Instruments.</t>
    </r>
  </si>
  <si>
    <r>
      <t xml:space="preserve">Total Assets </t>
    </r>
    <r>
      <rPr>
        <b/>
        <sz val="12"/>
        <color theme="1"/>
        <rFont val="Calibri"/>
        <family val="2"/>
        <charset val="161"/>
        <scheme val="minor"/>
      </rPr>
      <t>equals to</t>
    </r>
    <r>
      <rPr>
        <sz val="12"/>
        <color theme="1"/>
        <rFont val="Calibri"/>
        <family val="2"/>
        <charset val="161"/>
        <scheme val="minor"/>
      </rPr>
      <t xml:space="preserve"> Total Liabilities and Equity. </t>
    </r>
  </si>
  <si>
    <t>Section B - Unrealised P/L should not be zero when Section D(2) - Total Value in CFDs or/and Total Value in Binaries are not zero.</t>
  </si>
  <si>
    <t>Self</t>
  </si>
  <si>
    <t xml:space="preserve">5. </t>
  </si>
  <si>
    <r>
      <t xml:space="preserve">Please report the </t>
    </r>
    <r>
      <rPr>
        <b/>
        <sz val="12"/>
        <color theme="1"/>
        <rFont val="Calibri"/>
        <family val="2"/>
        <scheme val="minor"/>
      </rPr>
      <t>number of employees</t>
    </r>
    <r>
      <rPr>
        <sz val="12"/>
        <color theme="1"/>
        <rFont val="Calibri"/>
        <family val="2"/>
        <scheme val="minor"/>
      </rPr>
      <t xml:space="preserve"> as at the reference date.</t>
    </r>
  </si>
  <si>
    <t>Website</t>
  </si>
  <si>
    <t>“Employees” refers to the entity’s total personnel including management (i.e. Executive Directors and Managers)                                                                             and employees under secondment agreement.</t>
  </si>
  <si>
    <t>Single</t>
  </si>
  <si>
    <t>Other Income/Expenses from non-trading activities</t>
  </si>
  <si>
    <r>
      <t xml:space="preserve">Other income from non-trading activities (i.e. out of the normal course of business/activities of the entity) may include rent income, profit/(loss) from the disposal of non-inventory asset etc. 
</t>
    </r>
    <r>
      <rPr>
        <i/>
        <sz val="10"/>
        <rFont val="Times New Roman"/>
        <family val="1"/>
      </rPr>
      <t>For other income insert a positive value and for other expense a negative value.</t>
    </r>
    <r>
      <rPr>
        <i/>
        <sz val="10"/>
        <rFont val="Times New Roman"/>
        <family val="1"/>
        <charset val="161"/>
      </rPr>
      <t xml:space="preserve">
</t>
    </r>
  </si>
  <si>
    <t>Direct trading costs may include brokerage commissions paid, custody, other trading fees paid and any other costs which directly relate to the trading income above.                                                                                                                                   For Direct trading costs insert a negative value.</t>
  </si>
  <si>
    <t xml:space="preserve">For tax expense insert a negative value and for tax income a positive value. </t>
  </si>
  <si>
    <t>Net Trading Income/(Loss)</t>
  </si>
  <si>
    <t>Net Income/(Loss)</t>
  </si>
  <si>
    <r>
      <t xml:space="preserve">Section E - Residents' Realised Profit/(Loss) </t>
    </r>
    <r>
      <rPr>
        <b/>
        <sz val="12"/>
        <color theme="1"/>
        <rFont val="Calibri"/>
        <family val="2"/>
        <charset val="161"/>
        <scheme val="minor"/>
      </rPr>
      <t xml:space="preserve">equals to </t>
    </r>
    <r>
      <rPr>
        <sz val="12"/>
        <color theme="1"/>
        <rFont val="Calibri"/>
        <family val="2"/>
        <charset val="161"/>
        <scheme val="minor"/>
      </rPr>
      <t>Cyprus Clients' Realised Profit/(Loss) in Section B.</t>
    </r>
  </si>
  <si>
    <r>
      <t xml:space="preserve">Section E - Residents' Unrealised Profit/(Loss) </t>
    </r>
    <r>
      <rPr>
        <b/>
        <sz val="12"/>
        <color theme="1"/>
        <rFont val="Calibri"/>
        <family val="2"/>
        <charset val="161"/>
        <scheme val="minor"/>
      </rPr>
      <t xml:space="preserve">equals to </t>
    </r>
    <r>
      <rPr>
        <sz val="12"/>
        <color theme="1"/>
        <rFont val="Calibri"/>
        <family val="2"/>
        <charset val="161"/>
        <scheme val="minor"/>
      </rPr>
      <t>Cyprus Clients' Unrealised Profit/(Loss) in Section B.</t>
    </r>
  </si>
  <si>
    <r>
      <t xml:space="preserve">In this section please give the information requested for the 'Sector of Client' for </t>
    </r>
    <r>
      <rPr>
        <b/>
        <i/>
        <u/>
        <sz val="10"/>
        <color theme="1"/>
        <rFont val="Calibri"/>
        <family val="2"/>
        <scheme val="minor"/>
      </rPr>
      <t>clients resident in Cyprus</t>
    </r>
    <r>
      <rPr>
        <b/>
        <i/>
        <sz val="10"/>
        <color theme="1"/>
        <rFont val="Calibri"/>
        <family val="2"/>
        <charset val="161"/>
        <scheme val="minor"/>
      </rPr>
      <t>, as at the reference date.</t>
    </r>
  </si>
  <si>
    <t>Electronic Money Institution</t>
  </si>
  <si>
    <t>Clearing House</t>
  </si>
  <si>
    <t>Recognized Exchange</t>
  </si>
  <si>
    <t>EEA Credit Institution</t>
  </si>
  <si>
    <t>Off-Balance Sheet</t>
  </si>
  <si>
    <t xml:space="preserve">When Column B of each row is completed, automatically all cells </t>
  </si>
  <si>
    <t>D8.</t>
  </si>
  <si>
    <t>D9.</t>
  </si>
  <si>
    <t>D10.</t>
  </si>
  <si>
    <t>D11.</t>
  </si>
  <si>
    <t>D12.</t>
  </si>
  <si>
    <t>D13.</t>
  </si>
  <si>
    <t>D14.</t>
  </si>
  <si>
    <t>D15.</t>
  </si>
  <si>
    <t>D16.</t>
  </si>
  <si>
    <t>D17.</t>
  </si>
  <si>
    <t>D18.</t>
  </si>
  <si>
    <t>D19.</t>
  </si>
  <si>
    <t>10.</t>
  </si>
  <si>
    <t>Trading Platform</t>
  </si>
  <si>
    <t>Does the entity use a trading platform?</t>
  </si>
  <si>
    <t>What is the name of the trading platform used?</t>
  </si>
  <si>
    <t>6.1</t>
  </si>
  <si>
    <t>6.2</t>
  </si>
  <si>
    <t>Platform 1</t>
  </si>
  <si>
    <t>Platform 2</t>
  </si>
  <si>
    <t>Platform 3</t>
  </si>
  <si>
    <t>Names of Platforms</t>
  </si>
  <si>
    <t>MetaTrader</t>
  </si>
  <si>
    <t>Spotoption</t>
  </si>
  <si>
    <t>CISCO</t>
  </si>
  <si>
    <t>Quik</t>
  </si>
  <si>
    <t>6.3</t>
  </si>
  <si>
    <t>Please select from the drop down list above.</t>
  </si>
  <si>
    <t>If the answer in question 6.2 is "Other" or if the entity is used more than three platforms, please insert the name of the trading platform (in CAPITAL) that is used. Otherwise, please insert "N/A".</t>
  </si>
  <si>
    <t>Retained Earnings</t>
  </si>
  <si>
    <t>Other Reserves</t>
  </si>
  <si>
    <r>
      <t>Section E - Residents' Account Balance</t>
    </r>
    <r>
      <rPr>
        <b/>
        <sz val="12"/>
        <color theme="1"/>
        <rFont val="Calibri"/>
        <family val="2"/>
        <charset val="161"/>
        <scheme val="minor"/>
      </rPr>
      <t xml:space="preserve"> equals to</t>
    </r>
    <r>
      <rPr>
        <sz val="12"/>
        <color theme="1"/>
        <rFont val="Calibri"/>
        <family val="2"/>
        <charset val="161"/>
        <scheme val="minor"/>
      </rPr>
      <t xml:space="preserve"> the sum of Cyprus Clients' Account Balance in Section B.</t>
    </r>
  </si>
  <si>
    <r>
      <t xml:space="preserve">Section D(1) - The Value in 'FI-9' should be </t>
    </r>
    <r>
      <rPr>
        <b/>
        <sz val="12"/>
        <color theme="1"/>
        <rFont val="Calibri"/>
        <family val="2"/>
        <charset val="161"/>
        <scheme val="minor"/>
      </rPr>
      <t>equal</t>
    </r>
    <r>
      <rPr>
        <sz val="12"/>
        <color theme="1"/>
        <rFont val="Calibri"/>
        <family val="2"/>
        <charset val="161"/>
        <scheme val="minor"/>
      </rPr>
      <t xml:space="preserve"> to Section D(2) - 'Total Value in CFDs'.</t>
    </r>
  </si>
  <si>
    <r>
      <t xml:space="preserve">Section E - Total Clients' Account Balance </t>
    </r>
    <r>
      <rPr>
        <b/>
        <sz val="12"/>
        <color theme="1"/>
        <rFont val="Calibri"/>
        <family val="2"/>
        <charset val="161"/>
        <scheme val="minor"/>
      </rPr>
      <t xml:space="preserve">equals to </t>
    </r>
    <r>
      <rPr>
        <sz val="12"/>
        <color theme="1"/>
        <rFont val="Calibri"/>
        <family val="2"/>
        <charset val="161"/>
        <scheme val="minor"/>
      </rPr>
      <t>Section B - Total Clients' Account Balance.</t>
    </r>
  </si>
  <si>
    <r>
      <t xml:space="preserve">Section E - Total Clients' Financial Instruments </t>
    </r>
    <r>
      <rPr>
        <b/>
        <sz val="12"/>
        <color theme="1"/>
        <rFont val="Calibri"/>
        <family val="2"/>
        <charset val="161"/>
        <scheme val="minor"/>
      </rPr>
      <t>equals to</t>
    </r>
    <r>
      <rPr>
        <sz val="12"/>
        <color theme="1"/>
        <rFont val="Calibri"/>
        <family val="2"/>
        <charset val="161"/>
        <scheme val="minor"/>
      </rPr>
      <t xml:space="preserve"> Section D(1) - Total Value of Financial Instruments. </t>
    </r>
  </si>
  <si>
    <r>
      <t xml:space="preserve">Section E - Total Clients' FI-1 </t>
    </r>
    <r>
      <rPr>
        <b/>
        <sz val="12"/>
        <color theme="1"/>
        <rFont val="Calibri"/>
        <family val="2"/>
        <charset val="161"/>
        <scheme val="minor"/>
      </rPr>
      <t>equals to</t>
    </r>
    <r>
      <rPr>
        <sz val="12"/>
        <color theme="1"/>
        <rFont val="Calibri"/>
        <family val="2"/>
        <charset val="161"/>
        <scheme val="minor"/>
      </rPr>
      <t xml:space="preserve"> Section D(1) - Total Value of FI-1.</t>
    </r>
  </si>
  <si>
    <r>
      <t xml:space="preserve">Section E - Total Clients' FI-2 </t>
    </r>
    <r>
      <rPr>
        <b/>
        <sz val="12"/>
        <color theme="1"/>
        <rFont val="Calibri"/>
        <family val="2"/>
        <charset val="161"/>
        <scheme val="minor"/>
      </rPr>
      <t>equals to</t>
    </r>
    <r>
      <rPr>
        <sz val="12"/>
        <color theme="1"/>
        <rFont val="Calibri"/>
        <family val="2"/>
        <charset val="161"/>
        <scheme val="minor"/>
      </rPr>
      <t xml:space="preserve"> Section D(1) - Total Value of FI-2. </t>
    </r>
  </si>
  <si>
    <r>
      <t xml:space="preserve">Section E - Total Clients' FI-3 </t>
    </r>
    <r>
      <rPr>
        <b/>
        <sz val="12"/>
        <color theme="1"/>
        <rFont val="Calibri"/>
        <family val="2"/>
        <charset val="161"/>
        <scheme val="minor"/>
      </rPr>
      <t>equals to</t>
    </r>
    <r>
      <rPr>
        <sz val="12"/>
        <color theme="1"/>
        <rFont val="Calibri"/>
        <family val="2"/>
        <charset val="161"/>
        <scheme val="minor"/>
      </rPr>
      <t xml:space="preserve"> Section D(1) - Total Value of FI-3. </t>
    </r>
  </si>
  <si>
    <t>If CIF does not hold clients' money, then Section B and Section C are not applicable.</t>
  </si>
  <si>
    <r>
      <t xml:space="preserve">Section E - Total Clients' Unrealised Profit/(Loss) </t>
    </r>
    <r>
      <rPr>
        <b/>
        <sz val="12"/>
        <color theme="1"/>
        <rFont val="Calibri"/>
        <family val="2"/>
        <charset val="161"/>
        <scheme val="minor"/>
      </rPr>
      <t xml:space="preserve">equals to </t>
    </r>
    <r>
      <rPr>
        <sz val="12"/>
        <color theme="1"/>
        <rFont val="Calibri"/>
        <family val="2"/>
        <charset val="161"/>
        <scheme val="minor"/>
      </rPr>
      <t>Section B - Total Clients' Unrealised Profit/(Loss).</t>
    </r>
  </si>
  <si>
    <t>File name</t>
  </si>
  <si>
    <t>Reporting Period</t>
  </si>
  <si>
    <t>Reference Date</t>
  </si>
  <si>
    <t>If the entity uses more than one platform, then insert platforms in decreasing order based on usage. If the answer in question 6.1 is 'No', then please select "N/A".</t>
  </si>
  <si>
    <t>Country of residence / incorporation of clients /entities</t>
  </si>
  <si>
    <t>Administrative expenses may include wages and salaries, utility costs, rent, legal fees, auditors' remuneration, outsourcing fees, marketing costs etc.                                                                              For administrative expenses insert a negative value.</t>
  </si>
  <si>
    <t>8.</t>
  </si>
  <si>
    <t>11.</t>
  </si>
  <si>
    <t>12.</t>
  </si>
  <si>
    <t>13.</t>
  </si>
  <si>
    <t>Total Reserves</t>
  </si>
  <si>
    <t>b. CFDs on cryptocurrencies</t>
  </si>
  <si>
    <t>Please report the part of the Trading Income deriving from activities</t>
  </si>
  <si>
    <t xml:space="preserve">   Please describe below the activities related to the remaining part of </t>
  </si>
  <si>
    <t xml:space="preserve">   the above income.           </t>
  </si>
  <si>
    <t>Finance income may include interest income, FX gain etc.                                                                    For Finance income insert a positive value.</t>
  </si>
  <si>
    <t>Finance expenses may include interest expense, FX loss etc.                                                                            For Finance expenses insert a negative value.</t>
  </si>
  <si>
    <r>
      <t xml:space="preserve">Section G - 'Trading Income' (cell C16)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C19). </t>
    </r>
  </si>
  <si>
    <r>
      <t xml:space="preserve">Section G - 'Trading Income' (cell E16) should </t>
    </r>
    <r>
      <rPr>
        <b/>
        <sz val="12"/>
        <color theme="1"/>
        <rFont val="Calibri"/>
        <family val="2"/>
        <charset val="161"/>
        <scheme val="minor"/>
      </rPr>
      <t>not be equal</t>
    </r>
    <r>
      <rPr>
        <sz val="12"/>
        <color theme="1"/>
        <rFont val="Calibri"/>
        <family val="2"/>
        <charset val="161"/>
        <scheme val="minor"/>
      </rPr>
      <t xml:space="preserve"> to the 'part of the Trading Income deriving from activities as these are defined in Section 5(5)(b) of Law 87(I)/2017' (cell E19). </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</si>
  <si>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C31).</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</si>
  <si>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Physical bullion trading' (cell E31).</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</si>
  <si>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C33).</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</si>
  <si>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Foreign Exchange Spot Trading - Physical Delivery' (cell E33).</t>
    </r>
  </si>
  <si>
    <t>FI-4 + FI-5 + FI-6 + FI-7 + FI-8 + FI-9 + FI-10 + FI-11</t>
  </si>
  <si>
    <t>Cumulative Reporting Period</t>
  </si>
  <si>
    <t>FI-11</t>
  </si>
  <si>
    <t>Column R</t>
  </si>
  <si>
    <r>
      <t xml:space="preserve">Section E - Total Clients' (FI-4 + FI-5 + FI-6 + FI-7 + FI-8 + FI-9 + FI-10 + FI-11) </t>
    </r>
    <r>
      <rPr>
        <b/>
        <sz val="12"/>
        <color theme="1"/>
        <rFont val="Calibri"/>
        <family val="2"/>
        <charset val="161"/>
        <scheme val="minor"/>
      </rPr>
      <t>equals to</t>
    </r>
    <r>
      <rPr>
        <sz val="12"/>
        <color theme="1"/>
        <rFont val="Calibri"/>
        <family val="2"/>
        <charset val="161"/>
        <scheme val="minor"/>
      </rPr>
      <t xml:space="preserve"> Section D(1) - Total                                              Value of (FI-4 + FI-5 + FI-6 + FI-7 + FI-8 + FI-9 + FI-10 + FI-11). </t>
    </r>
  </si>
  <si>
    <r>
      <t xml:space="preserve">TRS Identification code of Entity </t>
    </r>
    <r>
      <rPr>
        <i/>
        <sz val="12"/>
        <color indexed="8"/>
        <rFont val="Calibri"/>
        <family val="2"/>
        <charset val="161"/>
        <scheme val="minor"/>
      </rPr>
      <t>(as provided by CySEC)</t>
    </r>
  </si>
  <si>
    <r>
      <t xml:space="preserve">Name of Entity </t>
    </r>
    <r>
      <rPr>
        <i/>
        <sz val="12"/>
        <color indexed="8"/>
        <rFont val="Calibri"/>
        <family val="2"/>
        <charset val="161"/>
        <scheme val="minor"/>
      </rPr>
      <t>(as on CIF license)</t>
    </r>
  </si>
  <si>
    <t>by the entity that these funds are deposited.  For clients' funds in transit, please complete the table by referring to the destination entity.</t>
  </si>
  <si>
    <t xml:space="preserve">In this section please analyse the Total Financial Instruments that the CIF holds, administers or manages, as per its authorisation </t>
  </si>
  <si>
    <t>Total Value of ALL Over The Counter ('OTC') Financial Instruments</t>
  </si>
  <si>
    <t>Other Reserves should include any other type of reserves the entity created                  (e.g. Revaluation Reserve, Available-for-Sale Reserve etc.).</t>
  </si>
  <si>
    <t>Form QST-CIF</t>
  </si>
  <si>
    <t>Submission Date</t>
  </si>
  <si>
    <t>Telephone Number</t>
  </si>
  <si>
    <t>b. Cryptocurrencies trading</t>
  </si>
  <si>
    <t>c. Physical bullion trading</t>
  </si>
  <si>
    <t>d. Foreign Exchange Spot Trading - Physical delivery</t>
  </si>
  <si>
    <t>e. Other activities</t>
  </si>
  <si>
    <r>
      <t xml:space="preserve">The sum of the points a, b, c, d and e (cells C24, C29, C31, C33 and C39)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C19).</t>
    </r>
  </si>
  <si>
    <r>
      <t xml:space="preserve">The sum of the points a, b, c, d and e (cells E24, E29, E31, E33 and E40) that relate to the 'part of the Trading Income deriving from activities as these are defined in Section 5(5)(b) of Law 87(I)/2017' should be </t>
    </r>
    <r>
      <rPr>
        <b/>
        <sz val="12"/>
        <color theme="1"/>
        <rFont val="Calibri"/>
        <family val="2"/>
        <charset val="161"/>
        <scheme val="minor"/>
      </rPr>
      <t>equal</t>
    </r>
    <r>
      <rPr>
        <sz val="12"/>
        <color theme="1"/>
        <rFont val="Calibri"/>
        <family val="2"/>
        <charset val="161"/>
        <scheme val="minor"/>
      </rPr>
      <t xml:space="preserve"> to the total 'part of the Trading Income deriving from activities as these are defined in Section 5(5)(b) of Law 87(I)/2017' (cell E19).</t>
    </r>
  </si>
  <si>
    <t>Countries - drop down</t>
  </si>
  <si>
    <t>Client Categorization - drop down</t>
  </si>
  <si>
    <t>Entity Type - drop down</t>
  </si>
  <si>
    <t>Relation - drop down</t>
  </si>
  <si>
    <t>In this section please analyse the Total 'ON' and 'OFF' Balance Sheet Clients' Financial Instruments that the CIF holds, administers or manages, as per its authorisation (i.e. as per Ancillary Service number 1, Part II, First Appendix,</t>
  </si>
  <si>
    <t xml:space="preserve"> Volume from activities under Section 5(5)(b) (other than cryptocurrencies)</t>
  </si>
  <si>
    <t>1. Reception and Transmission of orders in relation to one or more financial instruments</t>
  </si>
  <si>
    <t>2. Execution of orders on behalf of clients</t>
  </si>
  <si>
    <t>3. Dealing on own account</t>
  </si>
  <si>
    <t>4. Portfolio management</t>
  </si>
  <si>
    <t>5. Provision of investment advice</t>
  </si>
  <si>
    <t>6. Underwriting of financial instruments and/or placing of financial instruments on a firm
commitment basis</t>
  </si>
  <si>
    <t>7. Placing of financial instruments without a firm commitment basis</t>
  </si>
  <si>
    <t>8. Operation of an MTF</t>
  </si>
  <si>
    <t>9. Operation of an OTF</t>
  </si>
  <si>
    <t>Volume from activities under Section 5(5)(b)</t>
  </si>
  <si>
    <t>2.1.</t>
  </si>
  <si>
    <r>
      <t xml:space="preserve">Out of which: </t>
    </r>
    <r>
      <rPr>
        <b/>
        <u/>
        <sz val="12"/>
        <color theme="1"/>
        <rFont val="Calibri"/>
        <family val="2"/>
        <scheme val="minor"/>
      </rPr>
      <t>for AML purposes</t>
    </r>
    <r>
      <rPr>
        <sz val="12"/>
        <color theme="1"/>
        <rFont val="Calibri"/>
        <family val="2"/>
        <scheme val="minor"/>
      </rPr>
      <t xml:space="preserve"> i.e. incomplete Customer Due Diligence</t>
    </r>
  </si>
  <si>
    <r>
      <t xml:space="preserve">Total number of </t>
    </r>
    <r>
      <rPr>
        <b/>
        <sz val="12"/>
        <color theme="1"/>
        <rFont val="Calibri"/>
        <family val="2"/>
        <scheme val="minor"/>
      </rPr>
      <t>TERMINATED</t>
    </r>
    <r>
      <rPr>
        <sz val="12"/>
        <color theme="1"/>
        <rFont val="Calibri"/>
        <family val="2"/>
        <scheme val="minor"/>
      </rPr>
      <t xml:space="preserve"> business relationships with customers </t>
    </r>
    <r>
      <rPr>
        <b/>
        <sz val="12"/>
        <color theme="1"/>
        <rFont val="Calibri"/>
        <family val="2"/>
        <scheme val="minor"/>
      </rPr>
      <t>already established</t>
    </r>
  </si>
  <si>
    <t>3.1.</t>
  </si>
  <si>
    <r>
      <t xml:space="preserve">Out of which: </t>
    </r>
    <r>
      <rPr>
        <b/>
        <u/>
        <sz val="12"/>
        <color theme="1"/>
        <rFont val="Calibri"/>
        <family val="2"/>
        <scheme val="minor"/>
      </rPr>
      <t>for AML purposes</t>
    </r>
    <r>
      <rPr>
        <sz val="12"/>
        <color theme="1"/>
        <rFont val="Calibri"/>
        <family val="2"/>
        <scheme val="minor"/>
      </rPr>
      <t xml:space="preserve"> i.e. incomplete update of Customer Due Diligence</t>
    </r>
  </si>
  <si>
    <t>Means a business, professional or commercial relationship between the customer and the obliged entity which is connected with the professional activities of an obliged entity and which is expected by the obliged entity, at the time when the contact is established, to have an element of duration.</t>
  </si>
  <si>
    <t>D20.</t>
  </si>
  <si>
    <t>Value in  
CFDs on Cryptocurrencies</t>
  </si>
  <si>
    <r>
      <t xml:space="preserve">Total number of </t>
    </r>
    <r>
      <rPr>
        <b/>
        <sz val="12"/>
        <color theme="1"/>
        <rFont val="Calibri"/>
        <family val="2"/>
        <scheme val="minor"/>
      </rPr>
      <t>REJECTED</t>
    </r>
    <r>
      <rPr>
        <sz val="12"/>
        <color theme="1"/>
        <rFont val="Calibri"/>
        <family val="2"/>
        <scheme val="minor"/>
      </rPr>
      <t xml:space="preserve"> establishments of business relationships with customers</t>
    </r>
  </si>
  <si>
    <r>
      <t xml:space="preserve">The CIF was </t>
    </r>
    <r>
      <rPr>
        <b/>
        <sz val="12"/>
        <color theme="1"/>
        <rFont val="Calibri"/>
        <family val="2"/>
        <charset val="161"/>
        <scheme val="minor"/>
      </rPr>
      <t>operating</t>
    </r>
    <r>
      <rPr>
        <sz val="12"/>
        <color theme="1"/>
        <rFont val="Calibri"/>
        <family val="2"/>
        <charset val="161"/>
        <scheme val="minor"/>
      </rPr>
      <t xml:space="preserve"> during the period:</t>
    </r>
  </si>
  <si>
    <t>This Section reconciles the total amount of ‘Clients’ Account Balances’ (from Section B, Column E, cell E21) with the total amount of ‘Total Clients' Funds</t>
  </si>
  <si>
    <t xml:space="preserve"> held by the CIF’ (from Section C, Column H, cell H19).  Any difference between the above mentioned amounts should be justified in Reconciling Items below.</t>
  </si>
  <si>
    <t>Total Clients' Funds held by the CIF (Section C)</t>
  </si>
  <si>
    <t>Total Clients' Account Balances (Section B)</t>
  </si>
  <si>
    <t>Reconciling items - narrative description</t>
  </si>
  <si>
    <t>Column A</t>
  </si>
  <si>
    <t xml:space="preserve"> Other (specify)</t>
  </si>
  <si>
    <t>CIF withdrawable profits</t>
  </si>
  <si>
    <t>Excess funds held with clients' bank accounts as "Buffer"</t>
  </si>
  <si>
    <t>Cash in transit</t>
  </si>
  <si>
    <t>Pending withdrawable requests of clients</t>
  </si>
  <si>
    <t>The CIF's designated person for safeguarding clients’ financial instruments and funds, per par. 9 of CySEC's DI87-01, is responsible to verify the accuracy and</t>
  </si>
  <si>
    <t>completeness of the information stated here in.</t>
  </si>
  <si>
    <t>Surplus /(Deficit) of Clients' Money</t>
  </si>
  <si>
    <t>Reconciling Items</t>
  </si>
  <si>
    <t>Columns B-D</t>
  </si>
  <si>
    <t>Columns E-F</t>
  </si>
  <si>
    <t>Αmount of reconciling items</t>
  </si>
  <si>
    <r>
      <rPr>
        <b/>
        <i/>
        <sz val="10"/>
        <rFont val="Calibri"/>
        <family val="2"/>
        <charset val="161"/>
        <scheme val="minor"/>
      </rPr>
      <t>1.</t>
    </r>
    <r>
      <rPr>
        <i/>
        <sz val="10"/>
        <rFont val="Calibri"/>
        <family val="2"/>
        <charset val="161"/>
        <scheme val="minor"/>
      </rPr>
      <t>When Column G of each row is completed, then automatically Columns B-F of the same row become mandatory.</t>
    </r>
  </si>
  <si>
    <t>drop down</t>
  </si>
  <si>
    <t>"Other"</t>
  </si>
  <si>
    <r>
      <t xml:space="preserve">3. </t>
    </r>
    <r>
      <rPr>
        <i/>
        <sz val="10"/>
        <color theme="1"/>
        <rFont val="Calibri"/>
        <family val="2"/>
        <charset val="161"/>
        <scheme val="minor"/>
      </rPr>
      <t>If G23 is not ZERO then the CIF should complete the reconciling items (columns B-G) below.</t>
    </r>
  </si>
  <si>
    <r>
      <t xml:space="preserve">2. </t>
    </r>
    <r>
      <rPr>
        <i/>
        <sz val="10"/>
        <color theme="1"/>
        <rFont val="Calibri"/>
        <family val="2"/>
        <charset val="161"/>
        <scheme val="minor"/>
      </rPr>
      <t>If G23 is ZERO then the CIF should complete cells B30 and E30 with 'N/A' and cell G30 with zero, only.</t>
    </r>
  </si>
  <si>
    <r>
      <rPr>
        <b/>
        <i/>
        <sz val="10"/>
        <color theme="1"/>
        <rFont val="Calibri"/>
        <family val="2"/>
        <charset val="161"/>
        <scheme val="minor"/>
      </rPr>
      <t xml:space="preserve">4. </t>
    </r>
    <r>
      <rPr>
        <i/>
        <sz val="10"/>
        <color theme="1"/>
        <rFont val="Calibri"/>
        <family val="2"/>
        <charset val="161"/>
        <scheme val="minor"/>
      </rPr>
      <t>The amount in Cell G23 should be equal to the amount in cell G40.</t>
    </r>
  </si>
  <si>
    <r>
      <rPr>
        <b/>
        <sz val="10"/>
        <color indexed="8"/>
        <rFont val="Calibri"/>
        <family val="2"/>
        <charset val="161"/>
        <scheme val="minor"/>
      </rPr>
      <t>Please select from the drop down list</t>
    </r>
    <r>
      <rPr>
        <sz val="10"/>
        <color indexed="8"/>
        <rFont val="Calibri"/>
        <family val="2"/>
        <charset val="161"/>
        <scheme val="minor"/>
      </rPr>
      <t>. 
In case of 'Other', please specify in Columns E-F. 
Otherwise, please report 'N/A' in Columns E-F.</t>
    </r>
  </si>
  <si>
    <t>completion</t>
  </si>
  <si>
    <t xml:space="preserve">In this section, as at the reference date, please analyse the Total Own money of the CIF held, by the entity that these money are deposited.   </t>
  </si>
  <si>
    <t>For money in transit, please complete the table by referring to the destination entity.</t>
  </si>
  <si>
    <t>Name of entity in which CIF's money are deposited</t>
  </si>
  <si>
    <t>Type of entity in which CIF's money are held/deposited</t>
  </si>
  <si>
    <t xml:space="preserve">When Column B of each row is completed, automatically all cells  </t>
  </si>
  <si>
    <t>Risk Management and Statistics Department</t>
  </si>
  <si>
    <t>D21.</t>
  </si>
  <si>
    <t>Sustainable Investments</t>
  </si>
  <si>
    <t>1.1</t>
  </si>
  <si>
    <t>1.2</t>
  </si>
  <si>
    <r>
      <t>If the answer in point 1.1 above is</t>
    </r>
    <r>
      <rPr>
        <b/>
        <i/>
        <sz val="10"/>
        <color theme="1"/>
        <rFont val="Calibri"/>
        <family val="2"/>
        <charset val="161"/>
        <scheme val="minor"/>
      </rPr>
      <t xml:space="preserve"> 'YES'</t>
    </r>
    <r>
      <rPr>
        <i/>
        <sz val="10"/>
        <color theme="1"/>
        <rFont val="Calibri"/>
        <family val="2"/>
        <charset val="161"/>
        <scheme val="minor"/>
      </rPr>
      <t>, then the CIF should complete points 1.2-1.4 below accordingly.</t>
    </r>
  </si>
  <si>
    <r>
      <t>If the answer in point 1.1 above is</t>
    </r>
    <r>
      <rPr>
        <b/>
        <i/>
        <sz val="10"/>
        <color theme="1"/>
        <rFont val="Calibri"/>
        <family val="2"/>
        <charset val="161"/>
        <scheme val="minor"/>
      </rPr>
      <t xml:space="preserve"> 'NO'</t>
    </r>
    <r>
      <rPr>
        <i/>
        <sz val="10"/>
        <color theme="1"/>
        <rFont val="Calibri"/>
        <family val="2"/>
        <charset val="161"/>
        <scheme val="minor"/>
      </rPr>
      <t>, then the CIF should complete points 1.2-1.4 below with zero.</t>
    </r>
  </si>
  <si>
    <t>1.3</t>
  </si>
  <si>
    <t>1.4</t>
  </si>
  <si>
    <r>
      <t xml:space="preserve">Did the company offer products or services with Sustainable Investment as an objective </t>
    </r>
    <r>
      <rPr>
        <b/>
        <sz val="11"/>
        <color theme="1"/>
        <rFont val="Calibri"/>
        <family val="2"/>
        <charset val="161"/>
        <scheme val="minor"/>
      </rPr>
      <t xml:space="preserve">during the reporting period? </t>
    </r>
  </si>
  <si>
    <r>
      <t xml:space="preserve">Please provide the value of these services and products, </t>
    </r>
    <r>
      <rPr>
        <b/>
        <sz val="11"/>
        <color theme="1"/>
        <rFont val="Calibri"/>
        <family val="2"/>
        <charset val="161"/>
        <scheme val="minor"/>
      </rPr>
      <t>as at the reference date.</t>
    </r>
  </si>
  <si>
    <r>
      <t xml:space="preserve">Please provide the volume of transactions generated from these services and products, </t>
    </r>
    <r>
      <rPr>
        <b/>
        <sz val="11"/>
        <color theme="1"/>
        <rFont val="Calibri"/>
        <family val="2"/>
        <charset val="161"/>
        <scheme val="minor"/>
      </rPr>
      <t>during the reporting and the cumulative reporting period.</t>
    </r>
  </si>
  <si>
    <t>Means an investment in an economic activity that contributes to an environmental objective, as measured, for example, by key resource efficiency indicators on the use of energy, renewable energy, raw materials, water and land, on the production of waste, and greenhouse gas emissions, or on its impact on biodiversity and the circular economy, or an investment in an economic activity that contributes to a social objective, in particular an investment that contributes to tackling inequality or that fosters social cohesion, social integration and labour relations, or an investment in human capital or economically or socially disadvantaged communities, provided that such investments do not significantly harm any of those objectives and that the investee companies follow good governance practices, in particular with respect to sound management structures, employee relations, remuneration of staff and tax compliance.</t>
  </si>
  <si>
    <r>
      <t xml:space="preserve">Please report the Trading Income derived from the above activities, </t>
    </r>
    <r>
      <rPr>
        <b/>
        <sz val="11"/>
        <color theme="1"/>
        <rFont val="Calibri"/>
        <family val="2"/>
        <charset val="161"/>
        <scheme val="minor"/>
      </rPr>
      <t>during the reporting and the cumulative reporting period</t>
    </r>
    <r>
      <rPr>
        <sz val="11"/>
        <color theme="1"/>
        <rFont val="Calibri"/>
        <family val="2"/>
        <charset val="161"/>
        <scheme val="minor"/>
      </rPr>
      <t>.</t>
    </r>
  </si>
  <si>
    <t>Please refer to Section 'Definitions' for the definition of "Sustainable Investments" (D21.)</t>
  </si>
  <si>
    <t xml:space="preserve">   If the remaining income is zero, then please insert "N/A".</t>
  </si>
  <si>
    <t>Email Address</t>
  </si>
  <si>
    <t>1.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t>
  </si>
  <si>
    <t>2. Granting credits or loans to an investor to allow him to carry out a transaction in one or more financial instruments, where the firm granting the credit or loan is involved in the transaction</t>
  </si>
  <si>
    <t>3. Provision of advice to undertakings on capital structure, industrial strategy and related matters and advice and services relating to mergers and the purchase of undertakings</t>
  </si>
  <si>
    <t>4. Foreign exchange services where these are connected to the provision of investment services</t>
  </si>
  <si>
    <t>5. Investment research and financial analysis or other forms of general recommendation relating to transactions in financial instruments</t>
  </si>
  <si>
    <t>6. Services related to underwriting</t>
  </si>
  <si>
    <t>Please report whether you have provided or not the following investment services and activities, during the reporting period, according to Part I, First Appendix Law 87(I)/2017, as amended.</t>
  </si>
  <si>
    <t>Please report whether you have provided or not the following ancillary services, during the reporting period, according to Part II, First Appendix Law 87(I)/2017, as amended.</t>
  </si>
  <si>
    <t>7. Investment services and activities as well as ancillary services of the type included under Part I or II of First Appendix of Law 87(I)/2017, as amended, related to the underlying of the derivatives included under points 5), 6), 7) and 10) of Part III of First Appendix of Law 87(I)/2017, as amended, where these are connected to the provision of investment or ancillary services</t>
  </si>
  <si>
    <t>(i.e. as per Ancillary Service number 1, Part II, First Appendix, Law 87(I)/2017, as amended), as at the reference date.</t>
  </si>
  <si>
    <t xml:space="preserve">Refers to income deriving from licensed activities, from activities as these are defined in section 5(5)(b) of  Law 87(I)/2017, as amended, and from any other activities which fall within the normal trading activities of the Company.                                                                                                                     For Trading Income insert a positive value and for Trading Loss insert a negative value. </t>
  </si>
  <si>
    <t>as these are defined in Section 5(5)(b) of Law 87(I)/2017, as amended</t>
  </si>
  <si>
    <t>Please report the part of the above Trading Income deriving from activities as these are defined in Section 5(5)(b) of Law 87(I)/2017, as amended, that relates to Trading Income from any of the following:</t>
  </si>
  <si>
    <t>Law 87(I)/2017, as amended), as at the reference date.</t>
  </si>
  <si>
    <t>0-30</t>
  </si>
  <si>
    <t>0-300</t>
  </si>
  <si>
    <t>0-400</t>
  </si>
  <si>
    <t>Bloomberg</t>
  </si>
  <si>
    <t>cTrader</t>
  </si>
  <si>
    <t>Interactive Brokers</t>
  </si>
  <si>
    <t>OneZero</t>
  </si>
  <si>
    <r>
      <t>Value in Other CFDs</t>
    </r>
    <r>
      <rPr>
        <b/>
        <sz val="11"/>
        <color theme="1"/>
        <rFont val="Calibri"/>
        <family val="2"/>
        <charset val="161"/>
        <scheme val="minor"/>
      </rPr>
      <t xml:space="preserve"> 
(excluding forex, commodities and cryptocurrencies)</t>
    </r>
  </si>
  <si>
    <t>Volume in CFDs on Cryptocurrencies</t>
  </si>
  <si>
    <t>Volume in Other CFDs 
(excluding forex, commodities and cryptocurrencies)</t>
  </si>
  <si>
    <t xml:space="preserve"> </t>
  </si>
  <si>
    <t>a. The Management of Undertakings of Collective Investments (RAIFs, AIFs &amp; AIFLNPs)</t>
  </si>
  <si>
    <t>Country of residence/incorporation 
of clients/entities</t>
  </si>
  <si>
    <t xml:space="preserve">Please refer to Section 'Definitions' for the definition of "business relationships" (D20.), according to Article 2 of the Prevention and Suppression of Money Laundering and Terrorist Financing Law, the AML/CFT Law of 2007 [188(I)/2007], as amended.  </t>
  </si>
  <si>
    <t>Physical Persons - This is the country of their residence.
Legal Entities - The country in which the entity is incorporated.
Please select from the drop-down list the ISO-Country code.</t>
  </si>
  <si>
    <t xml:space="preserve">Can be:
-Central Bank 
-EEA Credit Institution 
-Bank in third Country 
-Qualifying Market Fund 
-Payment Institution 
-Investment Firm 
-Electronic Money Institution
-Clearing House
-Recognized Echange
-Other </t>
  </si>
  <si>
    <t>Related are legal or natural persons that have close links. For the definition of "close links"  please refer to Article 2 of Law 87(I)/2017, as amended.</t>
  </si>
  <si>
    <t>This is the cash used for opening a CFD position. Here the cumulative margins used for all clients' CFDs opening transactions must be given for the reference period.</t>
  </si>
  <si>
    <t>OTC financial instruments are instruments that are traded in some context other than on a formal exchange.</t>
  </si>
  <si>
    <r>
      <t xml:space="preserve">The official definition of the term “resident of Cyprus” for statistical purposes can be found in the relevant Directive of the Central Bank of Cyprus in the following link: </t>
    </r>
    <r>
      <rPr>
        <u/>
        <sz val="11"/>
        <color rgb="FF0000FF"/>
        <rFont val="Calibri"/>
        <family val="2"/>
        <charset val="161"/>
        <scheme val="minor"/>
      </rPr>
      <t>http://www.centralbank.gov.cy/media/STDRE_RESIDENTDEFINITION-2008.pdf</t>
    </r>
    <r>
      <rPr>
        <sz val="11"/>
        <color theme="1"/>
        <rFont val="Calibri"/>
        <family val="2"/>
        <scheme val="minor"/>
      </rPr>
      <t xml:space="preserve">
In brief, 
-a natural person is considered as resident of Cyprus if it resides or intends to reside in the Republic of Cyprus for at least one year
- organizations or enterprises of any legal form, are considered as resident of Cyprus if they are registered or established in the Republic of Cyprus.  </t>
    </r>
  </si>
  <si>
    <t>The country in which the entity (where the clients' funds are held), is incorporated.
Please select from the drop-down list the ISO-Country code.</t>
  </si>
  <si>
    <r>
      <t xml:space="preserve">→ Value is the mark to market values of all financial instruments, as at the reference date.
→ For </t>
    </r>
    <r>
      <rPr>
        <b/>
        <sz val="11"/>
        <color theme="1"/>
        <rFont val="Calibri"/>
        <family val="2"/>
        <charset val="161"/>
        <scheme val="minor"/>
      </rPr>
      <t>CFDs</t>
    </r>
    <r>
      <rPr>
        <sz val="11"/>
        <color theme="1"/>
        <rFont val="Calibri"/>
        <family val="2"/>
        <scheme val="minor"/>
      </rPr>
      <t xml:space="preserve"> the value is the value of the notional value, as at the reference date.
→ </t>
    </r>
    <r>
      <rPr>
        <b/>
        <sz val="11"/>
        <color theme="1"/>
        <rFont val="Calibri"/>
        <family val="2"/>
        <charset val="161"/>
        <scheme val="minor"/>
      </rPr>
      <t>Clients’ CFDs long and short positions</t>
    </r>
    <r>
      <rPr>
        <sz val="11"/>
        <color theme="1"/>
        <rFont val="Calibri"/>
        <family val="2"/>
        <scheme val="minor"/>
      </rPr>
      <t xml:space="preserve">, in the same CFDs instrument, must be netted     
     when calculating the CFDs notional value. If the end result is a short notional position 
     in a specific CFDs instrument, then the respective figure must be included in the 
     calculation of the CFDs value, as an absolute value.
→ </t>
    </r>
    <r>
      <rPr>
        <b/>
        <sz val="11"/>
        <color theme="1"/>
        <rFont val="Calibri"/>
        <family val="2"/>
        <charset val="161"/>
        <scheme val="minor"/>
      </rPr>
      <t>Repos and Reverse Repos</t>
    </r>
    <r>
      <rPr>
        <sz val="11"/>
        <color theme="1"/>
        <rFont val="Calibri"/>
        <family val="2"/>
        <scheme val="minor"/>
      </rPr>
      <t xml:space="preserve"> must be included in this figure.
→ If the CIF is active, then this figure </t>
    </r>
    <r>
      <rPr>
        <b/>
        <sz val="11"/>
        <color theme="1"/>
        <rFont val="Calibri"/>
        <family val="2"/>
        <charset val="161"/>
        <scheme val="minor"/>
      </rPr>
      <t>should not be zero</t>
    </r>
    <r>
      <rPr>
        <sz val="11"/>
        <color theme="1"/>
        <rFont val="Calibri"/>
        <family val="2"/>
        <scheme val="minor"/>
      </rPr>
      <t xml:space="preserve">.
</t>
    </r>
    <r>
      <rPr>
        <i/>
        <sz val="10"/>
        <color theme="1"/>
        <rFont val="Calibri"/>
        <family val="2"/>
        <charset val="161"/>
        <scheme val="minor"/>
      </rPr>
      <t>In case you are a forex/binary company and you have closed and rolled over all your positions, you must give the final position at the reference day before actually transferring it to the next period. i.e. at 11.59.59... your position is 250.000.000 and at 12.00.00 is zero because you closed all your positions and rolled them over to the next period then report the 250.000.000 before the change of the period.</t>
    </r>
  </si>
  <si>
    <r>
      <rPr>
        <b/>
        <sz val="11"/>
        <color theme="1"/>
        <rFont val="Calibri"/>
        <family val="2"/>
        <charset val="161"/>
        <scheme val="minor"/>
      </rPr>
      <t xml:space="preserve">‘payment institution’ </t>
    </r>
    <r>
      <rPr>
        <sz val="11"/>
        <color theme="1"/>
        <rFont val="Calibri"/>
        <family val="2"/>
        <scheme val="minor"/>
      </rPr>
      <t>means a legal person that has been granted authorisation in accordance with Article 10 of Directive 2007/64/EC to provide and execute payment services throughout the Community; Please note that  you should also include payment institutions located in a third country.</t>
    </r>
  </si>
  <si>
    <r>
      <rPr>
        <b/>
        <sz val="11"/>
        <color theme="1"/>
        <rFont val="Calibri"/>
        <family val="2"/>
        <charset val="161"/>
        <scheme val="minor"/>
      </rPr>
      <t>Repo</t>
    </r>
    <r>
      <rPr>
        <sz val="11"/>
        <color theme="1"/>
        <rFont val="Calibri"/>
        <family val="2"/>
        <scheme val="minor"/>
      </rPr>
      <t xml:space="preserve"> refers to a repurchase agreement in which, one party sells an asset (e.g. a fixed-income security) to another party and commits to repurchase it from the another party at a future date.
</t>
    </r>
    <r>
      <rPr>
        <b/>
        <sz val="11"/>
        <color theme="1"/>
        <rFont val="Calibri"/>
        <family val="2"/>
        <charset val="161"/>
        <scheme val="minor"/>
      </rPr>
      <t>Reverse Repo</t>
    </r>
    <r>
      <rPr>
        <sz val="11"/>
        <color theme="1"/>
        <rFont val="Calibri"/>
        <family val="2"/>
        <scheme val="minor"/>
      </rPr>
      <t xml:space="preserve"> is the same repurchase agreement, as described above, from the buyer's viewpoint.  Hence, the seller executing the transaction above would describe it as a repo, while the buyer in the same transaction would describe it as a reverse repo. 
Regarding the </t>
    </r>
    <r>
      <rPr>
        <b/>
        <sz val="11"/>
        <color theme="1"/>
        <rFont val="Calibri"/>
        <family val="2"/>
        <charset val="161"/>
        <scheme val="minor"/>
      </rPr>
      <t>volume of Repo/Reverse Repo</t>
    </r>
    <r>
      <rPr>
        <sz val="11"/>
        <color theme="1"/>
        <rFont val="Calibri"/>
        <family val="2"/>
        <scheme val="minor"/>
      </rPr>
      <t xml:space="preserve"> </t>
    </r>
    <r>
      <rPr>
        <b/>
        <sz val="11"/>
        <color theme="1"/>
        <rFont val="Calibri"/>
        <family val="2"/>
        <charset val="161"/>
        <scheme val="minor"/>
      </rPr>
      <t>transactions</t>
    </r>
    <r>
      <rPr>
        <sz val="11"/>
        <color theme="1"/>
        <rFont val="Calibri"/>
        <family val="2"/>
        <scheme val="minor"/>
      </rPr>
      <t>, please report both parts of an agreement (sell-open and buy-close or vice versa) as separate transactions, using each time the value of the cash leg of the transaction as the reporting volume.</t>
    </r>
  </si>
  <si>
    <r>
      <rPr>
        <b/>
        <sz val="11"/>
        <color theme="1"/>
        <rFont val="Calibri"/>
        <family val="2"/>
        <charset val="161"/>
        <scheme val="minor"/>
      </rPr>
      <t>Clients' Account Balance</t>
    </r>
    <r>
      <rPr>
        <sz val="11"/>
        <color theme="1"/>
        <rFont val="Calibri"/>
        <family val="2"/>
        <scheme val="minor"/>
      </rPr>
      <t xml:space="preserve"> has the following definitions for CFDs/Binaries and Traditional CIFs, respectively:
</t>
    </r>
    <r>
      <rPr>
        <b/>
        <sz val="11"/>
        <color theme="1"/>
        <rFont val="Calibri"/>
        <family val="2"/>
        <charset val="161"/>
        <scheme val="minor"/>
      </rPr>
      <t>CFDs/Binaries CIFs Account Balance:</t>
    </r>
    <r>
      <rPr>
        <sz val="11"/>
        <color theme="1"/>
        <rFont val="Calibri"/>
        <family val="2"/>
        <scheme val="minor"/>
      </rPr>
      <t xml:space="preserve"> this is the clients' 'equity' amount i.e. the total cash amount that clients can withdraw from their accounts if they decide to close all their open positions and ask to withdraw their total cash balance. 
</t>
    </r>
    <r>
      <rPr>
        <b/>
        <sz val="11"/>
        <color theme="1"/>
        <rFont val="Calibri"/>
        <family val="2"/>
        <charset val="161"/>
        <scheme val="minor"/>
      </rPr>
      <t xml:space="preserve">Traditional CIFs Account Balance: </t>
    </r>
    <r>
      <rPr>
        <sz val="11"/>
        <color theme="1"/>
        <rFont val="Calibri"/>
        <family val="2"/>
        <scheme val="minor"/>
      </rPr>
      <t xml:space="preserve"> this is the clients' cash amount availble for trading or immediate withdrawal.</t>
    </r>
  </si>
  <si>
    <r>
      <t xml:space="preserve">This is the </t>
    </r>
    <r>
      <rPr>
        <b/>
        <sz val="11"/>
        <color theme="1"/>
        <rFont val="Calibri"/>
        <family val="2"/>
        <charset val="161"/>
        <scheme val="minor"/>
      </rPr>
      <t>cumulative</t>
    </r>
    <r>
      <rPr>
        <sz val="11"/>
        <color theme="1"/>
        <rFont val="Calibri"/>
        <family val="2"/>
        <scheme val="minor"/>
      </rPr>
      <t xml:space="preserve"> Total Clients' Realised Profit/(Loss) </t>
    </r>
    <r>
      <rPr>
        <b/>
        <sz val="11"/>
        <color theme="1"/>
        <rFont val="Calibri"/>
        <family val="2"/>
        <charset val="161"/>
        <scheme val="minor"/>
      </rPr>
      <t>for the reference period,</t>
    </r>
    <r>
      <rPr>
        <sz val="11"/>
        <color theme="1"/>
        <rFont val="Calibri"/>
        <family val="2"/>
        <scheme val="minor"/>
      </rPr>
      <t xml:space="preserve"> i.e for the 3 months reference period.
</t>
    </r>
    <r>
      <rPr>
        <b/>
        <sz val="11"/>
        <color theme="1"/>
        <rFont val="Calibri"/>
        <family val="2"/>
        <charset val="161"/>
        <scheme val="minor"/>
      </rPr>
      <t>For CIFs that they do not deal in CFDs and/or Binaries, these cells are NOT applicable.</t>
    </r>
  </si>
  <si>
    <r>
      <t xml:space="preserve">This is the Total Clients' Unrealised Profit/(Loss) </t>
    </r>
    <r>
      <rPr>
        <b/>
        <sz val="11"/>
        <color theme="1"/>
        <rFont val="Calibri"/>
        <family val="2"/>
        <charset val="161"/>
        <scheme val="minor"/>
      </rPr>
      <t>as at the reference date</t>
    </r>
    <r>
      <rPr>
        <sz val="11"/>
        <color theme="1"/>
        <rFont val="Calibri"/>
        <family val="2"/>
        <scheme val="minor"/>
      </rPr>
      <t xml:space="preserve">.  
</t>
    </r>
    <r>
      <rPr>
        <b/>
        <sz val="11"/>
        <color theme="1"/>
        <rFont val="Calibri"/>
        <family val="2"/>
        <charset val="161"/>
        <scheme val="minor"/>
      </rPr>
      <t>For CIFs that they do not deal in CFDs and/or Binaries, these cells are NOT applicable.</t>
    </r>
  </si>
  <si>
    <r>
      <rPr>
        <b/>
        <sz val="11"/>
        <color theme="1"/>
        <rFont val="Calibri"/>
        <family val="2"/>
        <charset val="161"/>
        <scheme val="minor"/>
      </rPr>
      <t xml:space="preserve">‘Electronic Money Institution’ </t>
    </r>
    <r>
      <rPr>
        <sz val="11"/>
        <color theme="1"/>
        <rFont val="Calibri"/>
        <family val="2"/>
        <scheme val="minor"/>
      </rPr>
      <t>means a legal person that has been granted authorisation under Title II to issue electronic money (as per DIRECTIVE 2009/110/EC OF THE EUROPEAN PARLIAMENT AND OF THE COUNCIL of 16 September 2009, on the taking up, pursuit and prudential supervision of the business of electronic money institutions amending Directives 2005/60/EC and 2006/48/EC and repealing Directive 2000/46/EC, Article 2(1)).</t>
    </r>
  </si>
  <si>
    <r>
      <rPr>
        <b/>
        <sz val="11"/>
        <color theme="1"/>
        <rFont val="Calibri"/>
        <family val="2"/>
        <charset val="161"/>
        <scheme val="minor"/>
      </rPr>
      <t xml:space="preserve">‘Recognised Exchange’ </t>
    </r>
    <r>
      <rPr>
        <sz val="11"/>
        <color theme="1"/>
        <rFont val="Calibri"/>
        <family val="2"/>
        <scheme val="minor"/>
      </rPr>
      <t>means an exchange which meets all of the following conditions: 
(a) it is a regulated market; 
(b) it has a clearing mechanism whereby contracts listed in Annex II are subject to daily margin requirements which, in the opinion of the competent authorities, provide appropriate protection (as per Regulation (EU) no 575/2013 of the European Parliament and of the Council of 26 June 2013, article 4,(1)(72)).</t>
    </r>
  </si>
  <si>
    <r>
      <t xml:space="preserve">This is the </t>
    </r>
    <r>
      <rPr>
        <b/>
        <sz val="11"/>
        <color theme="1"/>
        <rFont val="Calibri"/>
        <family val="2"/>
        <charset val="161"/>
        <scheme val="minor"/>
      </rPr>
      <t>‘Clearing House’</t>
    </r>
    <r>
      <rPr>
        <sz val="11"/>
        <color theme="1"/>
        <rFont val="Calibri"/>
        <family val="2"/>
        <scheme val="minor"/>
      </rPr>
      <t xml:space="preserve">  through which transactions may be cleared, includes an authorised central counterparty (i.e. a CCP authorised or recognised under EMIR) and a CCP (i.e. a legal person that interposes itself between the counterparties to the contracts traded on one or more financial markets, becoming the buyer to every seller and the seller to every buyer, as defined in article 2(1) of EMIR).</t>
    </r>
  </si>
  <si>
    <t>Volume per Type of Financial Instrument as per First Appendix, Part III, Law 87(I)/2017, as amended</t>
  </si>
  <si>
    <t>Values per Type of Financial Instrument as per First Appendix, Part III, Law 87(I)/2017, as amended</t>
  </si>
  <si>
    <t>(3) Portfolio management.</t>
  </si>
  <si>
    <t>(2) Execution of orders on behalf of clients;</t>
  </si>
  <si>
    <t>(1) Reception and transmission of orders in relation to one or more financial instruments;</t>
  </si>
  <si>
    <t>Volume of ALL Over the Counter ('OTC') Instruments</t>
  </si>
  <si>
    <t>Volume in Cryptocurrencies</t>
  </si>
  <si>
    <t>Volume per Type of Financial Instrument (other categories)</t>
  </si>
  <si>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E24).</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</si>
  <si>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the Management of Undertakings of Collective Investments (RAIFs, AIFs &amp; AIFLNPs)' (cell C24).</t>
    </r>
  </si>
  <si>
    <t>Any data and information provided to CySEC, are treated on a strictly confidential basis.</t>
  </si>
  <si>
    <t>Below are some general instructions you should take into consideration, for the completion of this Form.</t>
  </si>
  <si>
    <t xml:space="preserve">The basis for the preparation of the data to be reported is SINGLE.     </t>
  </si>
  <si>
    <t xml:space="preserve">Please complete all yellow and green cells. </t>
  </si>
  <si>
    <t xml:space="preserve"> If the question is not applicable, please insert:</t>
  </si>
  <si>
    <r>
      <t xml:space="preserve"> </t>
    </r>
    <r>
      <rPr>
        <sz val="12"/>
        <color rgb="FF000000"/>
        <rFont val="+mn-ea"/>
      </rPr>
      <t xml:space="preserve">■ </t>
    </r>
    <r>
      <rPr>
        <sz val="12"/>
        <color rgb="FF000000"/>
        <rFont val="Calibri"/>
        <family val="2"/>
        <charset val="161"/>
        <scheme val="minor"/>
      </rPr>
      <t xml:space="preserve">"N/A" - where a text response is required, or </t>
    </r>
  </si>
  <si>
    <t>If the answer is zero, please insert:</t>
  </si>
  <si>
    <t xml:space="preserve"> ■ "0" - where a numerical response is required.</t>
  </si>
  <si>
    <t>IMPORTANT NOTES</t>
  </si>
  <si>
    <t>1. The Excel® must be of 2007 version and onwards.  Please make sure that the Formulas -&gt; Calculation Options tab is set to the Automatic option.</t>
  </si>
  <si>
    <r>
      <t>2.</t>
    </r>
    <r>
      <rPr>
        <sz val="12"/>
        <color rgb="FF000000"/>
        <rFont val="Calibri"/>
        <family val="2"/>
        <charset val="161"/>
        <scheme val="minor"/>
      </rPr>
      <t xml:space="preserve"> </t>
    </r>
    <r>
      <rPr>
        <b/>
        <sz val="12"/>
        <color rgb="FF000000"/>
        <rFont val="Calibri"/>
        <family val="2"/>
        <charset val="161"/>
        <scheme val="minor"/>
      </rPr>
      <t xml:space="preserve">Empty Cells: </t>
    </r>
    <r>
      <rPr>
        <sz val="12"/>
        <color rgb="FF000000"/>
        <rFont val="Calibri"/>
        <family val="2"/>
        <charset val="161"/>
        <scheme val="minor"/>
      </rPr>
      <t>Do not leave any yellow/green cells blank.</t>
    </r>
  </si>
  <si>
    <r>
      <t xml:space="preserve">3. Empty Rows: </t>
    </r>
    <r>
      <rPr>
        <sz val="12"/>
        <color rgb="FFFF0000"/>
        <rFont val="Calibri"/>
        <family val="2"/>
        <charset val="161"/>
        <scheme val="minor"/>
      </rPr>
      <t>We draw your attention when filling out multiple rows, NOT to leave any empty rows in-between.</t>
    </r>
  </si>
  <si>
    <r>
      <t xml:space="preserve">4. Drop down lists: </t>
    </r>
    <r>
      <rPr>
        <sz val="12"/>
        <color rgb="FFFF0000"/>
        <rFont val="Calibri"/>
        <family val="2"/>
        <charset val="161"/>
        <scheme val="minor"/>
      </rPr>
      <t>When a drop down list is available always use the drop down list.</t>
    </r>
  </si>
  <si>
    <r>
      <t xml:space="preserve">5. Drag, Cut, Copy, Paste functions: </t>
    </r>
    <r>
      <rPr>
        <sz val="12"/>
        <color rgb="FF000000"/>
        <rFont val="Calibri"/>
        <family val="2"/>
        <charset val="161"/>
        <scheme val="minor"/>
      </rPr>
      <t xml:space="preserve">The CIFs </t>
    </r>
    <r>
      <rPr>
        <u/>
        <sz val="12"/>
        <color rgb="FF000000"/>
        <rFont val="Calibri"/>
        <family val="2"/>
        <charset val="161"/>
        <scheme val="minor"/>
      </rPr>
      <t xml:space="preserve">should avoid </t>
    </r>
    <r>
      <rPr>
        <sz val="12"/>
        <color rgb="FF000000"/>
        <rFont val="Calibri"/>
        <family val="2"/>
        <charset val="161"/>
        <scheme val="minor"/>
      </rPr>
      <t xml:space="preserve">using functions like drag, cut, copy and paste, since </t>
    </r>
    <r>
      <rPr>
        <b/>
        <sz val="12"/>
        <color rgb="FF000000"/>
        <rFont val="Calibri"/>
        <family val="2"/>
        <charset val="161"/>
        <scheme val="minor"/>
      </rPr>
      <t xml:space="preserve">such functions affect the formulas for validating the Form </t>
    </r>
    <r>
      <rPr>
        <sz val="12"/>
        <color rgb="FF000000"/>
        <rFont val="Calibri"/>
        <family val="2"/>
        <charset val="161"/>
        <scheme val="minor"/>
      </rPr>
      <t>and may result in rejecting the respective Form and/or incorrect data.</t>
    </r>
  </si>
  <si>
    <t>For the upcoming submissions, please report the following:</t>
  </si>
  <si>
    <r>
      <t xml:space="preserve">7. 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for submitting the Form through the TRS.</t>
    </r>
  </si>
  <si>
    <r>
      <t xml:space="preserve">8. Resubmission Date: </t>
    </r>
    <r>
      <rPr>
        <sz val="12"/>
        <color rgb="FF000000"/>
        <rFont val="Calibri"/>
        <family val="2"/>
        <charset val="161"/>
        <scheme val="minor"/>
      </rPr>
      <t xml:space="preserve">The submission date in Section 'General Info', </t>
    </r>
    <r>
      <rPr>
        <b/>
        <sz val="12"/>
        <color rgb="FF0066FF"/>
        <rFont val="Calibri"/>
        <family val="2"/>
        <charset val="161"/>
        <scheme val="minor"/>
      </rPr>
      <t xml:space="preserve">Cell D19 </t>
    </r>
    <r>
      <rPr>
        <sz val="12"/>
        <color rgb="FF000000"/>
        <rFont val="Calibri"/>
        <family val="2"/>
        <charset val="161"/>
        <scheme val="minor"/>
      </rPr>
      <t>must be the actual date of resubmission of the Form through the TRS.</t>
    </r>
  </si>
  <si>
    <r>
      <t>10. Amounts should be completed / reported in Euro (€)</t>
    </r>
    <r>
      <rPr>
        <sz val="12"/>
        <color rgb="FF000000"/>
        <rFont val="Calibri"/>
        <family val="2"/>
        <charset val="161"/>
        <scheme val="minor"/>
      </rPr>
      <t xml:space="preserve"> (also indicated as the reporting currency in 'General Info'). </t>
    </r>
  </si>
  <si>
    <t xml:space="preserve">11. Amounts should be reported in EUR (round up to the nearest Euro).  </t>
  </si>
  <si>
    <t>For example, for five thousands please insert 5.000. If you have a number of 2.121.516,25 then you should report 2.121.516.</t>
  </si>
  <si>
    <t>Please use the exchange rate published in the website of the European Central Bank:</t>
  </si>
  <si>
    <t xml:space="preserve">www.ecb.int/stats/exchange/eurofxref/html/index.en.html#downloads </t>
  </si>
  <si>
    <t>under 'All bilateral exchange rates times series' with the frequency 'Daily', as at the reference date.</t>
  </si>
  <si>
    <t xml:space="preserve">This ensures that all control checks in the aforesaid tab indicate                      . </t>
  </si>
  <si>
    <t>Kindly note, that an explanation for each control test is provided in the 'Validation Tests' section.</t>
  </si>
  <si>
    <t xml:space="preserve">Depending on the materiality of the error/misstatement, the CySEC Risk Statistics will advise the CIF, on the steps to be taken to correct the Form and if required the Form may have to be resubmitted via the TRS.  </t>
  </si>
  <si>
    <r>
      <t>6. Reporting Period (</t>
    </r>
    <r>
      <rPr>
        <b/>
        <sz val="12"/>
        <color rgb="FF0066FF"/>
        <rFont val="Calibri"/>
        <family val="2"/>
        <charset val="161"/>
        <scheme val="minor"/>
      </rPr>
      <t>Cell D16</t>
    </r>
    <r>
      <rPr>
        <b/>
        <sz val="12"/>
        <color rgb="FF000000"/>
        <rFont val="Calibri"/>
        <family val="2"/>
        <charset val="161"/>
        <scheme val="minor"/>
      </rPr>
      <t>) / Cumulative Reporting Period (</t>
    </r>
    <r>
      <rPr>
        <b/>
        <sz val="12"/>
        <color rgb="FF0066FF"/>
        <rFont val="Calibri"/>
        <family val="2"/>
        <charset val="161"/>
        <scheme val="minor"/>
      </rPr>
      <t>Cell D17</t>
    </r>
    <r>
      <rPr>
        <b/>
        <sz val="12"/>
        <color rgb="FF000000"/>
        <rFont val="Calibri"/>
        <family val="2"/>
        <charset val="161"/>
        <scheme val="minor"/>
      </rPr>
      <t>) / Reference Date (</t>
    </r>
    <r>
      <rPr>
        <b/>
        <sz val="12"/>
        <color rgb="FF0066FF"/>
        <rFont val="Calibri"/>
        <family val="2"/>
        <charset val="161"/>
        <scheme val="minor"/>
      </rPr>
      <t>Cell D18</t>
    </r>
    <r>
      <rPr>
        <b/>
        <sz val="12"/>
        <color rgb="FF000000"/>
        <rFont val="Calibri"/>
        <family val="2"/>
        <charset val="161"/>
        <scheme val="minor"/>
      </rPr>
      <t>)</t>
    </r>
  </si>
  <si>
    <r>
      <t xml:space="preserve">Section F(2) - 'Volume of all Over the Counter Instruments'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</si>
  <si>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Repos' does </t>
    </r>
    <r>
      <rPr>
        <b/>
        <sz val="12"/>
        <color theme="1"/>
        <rFont val="Calibri"/>
        <family val="2"/>
        <charset val="161"/>
        <scheme val="minor"/>
      </rPr>
      <t xml:space="preserve">not exceed </t>
    </r>
    <r>
      <rPr>
        <sz val="12"/>
        <color theme="1"/>
        <rFont val="Calibri"/>
        <family val="2"/>
        <charset val="161"/>
        <scheme val="minor"/>
      </rPr>
      <t>the 'Total Volume of Transactions'.</t>
    </r>
  </si>
  <si>
    <r>
      <t xml:space="preserve">Section F(2) - 'Volume in Reverse Repos'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</si>
  <si>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'Total Volume in CFDs'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</si>
  <si>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in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</si>
  <si>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Section F(2) - 'Volume from activities under Section 5(5)(b) (other than cryptocurrencies)' does </t>
    </r>
    <r>
      <rPr>
        <b/>
        <sz val="12"/>
        <color theme="1"/>
        <rFont val="Calibri"/>
        <family val="2"/>
        <charset val="161"/>
        <scheme val="minor"/>
      </rPr>
      <t>not exceed</t>
    </r>
    <r>
      <rPr>
        <sz val="12"/>
        <color theme="1"/>
        <rFont val="Calibri"/>
        <family val="2"/>
        <charset val="161"/>
        <scheme val="minor"/>
      </rPr>
      <t xml:space="preserve"> the 'Total Volume of Transactions'.</t>
    </r>
  </si>
  <si>
    <r>
      <t xml:space="preserve">The number of rejected establishments of business relationships with customers for AML purposes should </t>
    </r>
    <r>
      <rPr>
        <b/>
        <sz val="12"/>
        <color theme="1"/>
        <rFont val="Calibri"/>
        <family val="2"/>
        <charset val="161"/>
        <scheme val="minor"/>
      </rPr>
      <t>not exceed</t>
    </r>
    <r>
      <rPr>
        <sz val="12"/>
        <color theme="1"/>
        <rFont val="Calibri"/>
        <family val="2"/>
        <charset val="161"/>
        <scheme val="minor"/>
      </rPr>
      <t xml:space="preserve"> the total number of rejected establishments of business relationships with customers.</t>
    </r>
  </si>
  <si>
    <r>
      <t xml:space="preserve">The number of terminated business relationships with customers already established for AML purposes should </t>
    </r>
    <r>
      <rPr>
        <b/>
        <sz val="12"/>
        <color theme="1"/>
        <rFont val="Calibri"/>
        <family val="2"/>
        <charset val="161"/>
        <scheme val="minor"/>
      </rPr>
      <t xml:space="preserve">not exceed </t>
    </r>
    <r>
      <rPr>
        <sz val="12"/>
        <color theme="1"/>
        <rFont val="Calibri"/>
        <family val="2"/>
        <charset val="161"/>
        <scheme val="minor"/>
      </rPr>
      <t>the total number of terminated business relationships already established with customers.</t>
    </r>
  </si>
  <si>
    <r>
      <t xml:space="preserve">The value of products and services with sustainable investment as at the reference date should </t>
    </r>
    <r>
      <rPr>
        <b/>
        <sz val="12"/>
        <color theme="1"/>
        <rFont val="Calibri"/>
        <family val="2"/>
        <charset val="161"/>
        <scheme val="minor"/>
      </rPr>
      <t>not exceed</t>
    </r>
    <r>
      <rPr>
        <sz val="12"/>
        <color theme="1"/>
        <rFont val="Calibri"/>
        <family val="2"/>
        <charset val="161"/>
        <scheme val="minor"/>
      </rPr>
      <t xml:space="preserve"> the total clients' financial instruments as at the reference date.</t>
    </r>
  </si>
  <si>
    <r>
      <t xml:space="preserve">The volume of transactions generated from products and services with sustainable investment during the cumulative reporting period should </t>
    </r>
    <r>
      <rPr>
        <b/>
        <sz val="12"/>
        <color theme="1"/>
        <rFont val="Calibri"/>
        <family val="2"/>
        <charset val="161"/>
        <scheme val="minor"/>
      </rPr>
      <t>not exceed</t>
    </r>
    <r>
      <rPr>
        <sz val="12"/>
        <color theme="1"/>
        <rFont val="Calibri"/>
        <family val="2"/>
        <charset val="161"/>
        <scheme val="minor"/>
      </rPr>
      <t xml:space="preserve"> the total clients' volume of transactions during the cumulative reporting period.</t>
    </r>
  </si>
  <si>
    <r>
      <t xml:space="preserve">The trading income derived from products and services with sustainable investment during the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reporting period.</t>
    </r>
  </si>
  <si>
    <r>
      <t xml:space="preserve">The trading income derived from products and services with sustainable investment during the cumulative reporting period should </t>
    </r>
    <r>
      <rPr>
        <b/>
        <sz val="12"/>
        <color theme="1"/>
        <rFont val="Calibri"/>
        <family val="2"/>
        <charset val="161"/>
        <scheme val="minor"/>
      </rPr>
      <t xml:space="preserve">not exceed </t>
    </r>
    <r>
      <rPr>
        <sz val="12"/>
        <color theme="1"/>
        <rFont val="Calibri"/>
        <family val="2"/>
        <charset val="161"/>
        <scheme val="minor"/>
      </rPr>
      <t>the total trading income during the cumulative reporting period.</t>
    </r>
  </si>
  <si>
    <r>
      <t xml:space="preserve">Section G - 'Trading Income deriving from activities as these are defined in Section 5(5)(b) of Law 87(I)/2017' (cell C19)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C29).</t>
    </r>
  </si>
  <si>
    <r>
      <t xml:space="preserve">Section G - 'Trading Income deriving from activities as these are defined in Section 5(5)(b) of Law 87(I)/2017' (cell E19) should be </t>
    </r>
    <r>
      <rPr>
        <b/>
        <sz val="12"/>
        <color theme="1"/>
        <rFont val="Calibri"/>
        <family val="2"/>
        <charset val="161"/>
        <scheme val="minor"/>
      </rPr>
      <t>greater than or equal</t>
    </r>
    <r>
      <rPr>
        <sz val="12"/>
        <color theme="1"/>
        <rFont val="Calibri"/>
        <family val="2"/>
        <charset val="161"/>
        <scheme val="minor"/>
      </rPr>
      <t xml:space="preserve"> to the 'part of the Trading Income deriving from activities that relates to Income from Cryptocurrencies trading' (cell E29).</t>
    </r>
  </si>
  <si>
    <r>
      <t xml:space="preserve">1. </t>
    </r>
    <r>
      <rPr>
        <b/>
        <sz val="11.5"/>
        <color rgb="FF000000"/>
        <rFont val="Calibri"/>
        <family val="2"/>
        <charset val="161"/>
        <scheme val="minor"/>
      </rPr>
      <t>General Info</t>
    </r>
    <r>
      <rPr>
        <sz val="11.5"/>
        <color rgb="FF000000"/>
        <rFont val="Calibri"/>
        <family val="2"/>
        <charset val="161"/>
        <scheme val="minor"/>
      </rPr>
      <t>: General Information</t>
    </r>
  </si>
  <si>
    <t>For CIFs that they do not deal in CFDs and/or Binaries, these cells are NOT applicable</t>
  </si>
  <si>
    <r>
      <t xml:space="preserve">Section F(2) - The 'Total Volume in CFDs' should be </t>
    </r>
    <r>
      <rPr>
        <b/>
        <sz val="12"/>
        <color theme="1"/>
        <rFont val="Calibri"/>
        <family val="2"/>
        <charset val="161"/>
        <scheme val="minor"/>
      </rPr>
      <t>equal</t>
    </r>
    <r>
      <rPr>
        <sz val="12"/>
        <color theme="1"/>
        <rFont val="Calibri"/>
        <family val="2"/>
        <charset val="161"/>
        <scheme val="minor"/>
      </rPr>
      <t xml:space="preserve"> to the Volume in 'FI-9' - Section F(1).</t>
    </r>
  </si>
  <si>
    <r>
      <t xml:space="preserve">Business Relationship 
</t>
    </r>
    <r>
      <rPr>
        <sz val="11"/>
        <color theme="1"/>
        <rFont val="Calibri"/>
        <family val="2"/>
        <charset val="161"/>
        <scheme val="minor"/>
      </rPr>
      <t>(Article 2 of the AML/CFT  Law of 2007 [188(I)/2007], as amended)</t>
    </r>
  </si>
  <si>
    <r>
      <t xml:space="preserve">12. Before submission, please ensure that the Summary Result in the tab 'Validation Tests' indicates                        </t>
    </r>
    <r>
      <rPr>
        <sz val="12"/>
        <color rgb="FF000000"/>
        <rFont val="Calibri"/>
        <family val="2"/>
        <charset val="161"/>
        <scheme val="minor"/>
      </rPr>
      <t>.</t>
    </r>
    <r>
      <rPr>
        <b/>
        <sz val="12"/>
        <color rgb="FF000000"/>
        <rFont val="Calibri"/>
        <family val="2"/>
        <charset val="161"/>
        <scheme val="minor"/>
      </rPr>
      <t xml:space="preserve"> </t>
    </r>
    <r>
      <rPr>
        <sz val="12"/>
        <color rgb="FF000000"/>
        <rFont val="Calibri"/>
        <family val="2"/>
        <charset val="161"/>
        <scheme val="minor"/>
      </rPr>
      <t xml:space="preserve"> </t>
    </r>
  </si>
  <si>
    <t>Per se Professional</t>
  </si>
  <si>
    <t>Professional on request</t>
  </si>
  <si>
    <t xml:space="preserve">Retail
  </t>
  </si>
  <si>
    <t>Professional 
on request</t>
  </si>
  <si>
    <r>
      <t>Section D(2) - 'Total Value in CFDs' does</t>
    </r>
    <r>
      <rPr>
        <b/>
        <sz val="12"/>
        <color theme="1"/>
        <rFont val="Calibri"/>
        <family val="2"/>
        <charset val="161"/>
        <scheme val="minor"/>
      </rPr>
      <t xml:space="preserve"> not exceed</t>
    </r>
    <r>
      <rPr>
        <sz val="12"/>
        <color theme="1"/>
        <rFont val="Calibri"/>
        <family val="2"/>
        <charset val="161"/>
        <scheme val="minor"/>
      </rPr>
      <t xml:space="preserve"> the 'Total Value of all Over the Counter Financial Instruments'.</t>
    </r>
  </si>
  <si>
    <r>
      <t>Section F(2) - The 'Total Volume in CFDs'  does</t>
    </r>
    <r>
      <rPr>
        <b/>
        <sz val="12"/>
        <color theme="1"/>
        <rFont val="Calibri"/>
        <family val="2"/>
        <charset val="161"/>
        <scheme val="minor"/>
      </rPr>
      <t xml:space="preserve"> not exceed</t>
    </r>
    <r>
      <rPr>
        <sz val="12"/>
        <color theme="1"/>
        <rFont val="Calibri"/>
        <family val="2"/>
        <charset val="161"/>
        <scheme val="minor"/>
      </rPr>
      <t xml:space="preserve"> the 'Volume of all Over the Counter Instruments'.</t>
    </r>
  </si>
  <si>
    <r>
      <t xml:space="preserve">If you have provided at least one of the following investment services (Section A, point 7): 1) Reception and Transmission of orders in relation to one or more financial instruments (cell E36), 2) Execution of orders on behalf of clients (cell E37), 3) Portfolio management (cell E39), during the reporting period, then the total volume of transactions (Section F(1), cell P25) during the cumulative reporting period </t>
    </r>
    <r>
      <rPr>
        <b/>
        <sz val="12"/>
        <color theme="1"/>
        <rFont val="Calibri"/>
        <family val="2"/>
        <charset val="161"/>
        <scheme val="minor"/>
      </rPr>
      <t>should not</t>
    </r>
    <r>
      <rPr>
        <sz val="12"/>
        <color theme="1"/>
        <rFont val="Calibri"/>
        <family val="2"/>
        <charset val="161"/>
        <scheme val="minor"/>
      </rPr>
      <t xml:space="preserve"> be zero.</t>
    </r>
  </si>
  <si>
    <r>
      <t xml:space="preserve">→ Please indicate the volume of investment transactions in financial instruments </t>
    </r>
    <r>
      <rPr>
        <b/>
        <sz val="11"/>
        <color theme="1"/>
        <rFont val="Calibri"/>
        <family val="2"/>
        <charset val="161"/>
        <scheme val="minor"/>
      </rPr>
      <t>performed/executed by the entity on behalf of clients.</t>
    </r>
    <r>
      <rPr>
        <sz val="11"/>
        <color theme="1"/>
        <rFont val="Calibri"/>
        <family val="2"/>
        <scheme val="minor"/>
      </rPr>
      <t xml:space="preserve">
→ Clients’ Volume of Transactions include clients’ trading transactions, for </t>
    </r>
    <r>
      <rPr>
        <u/>
        <sz val="11"/>
        <color theme="1"/>
        <rFont val="Calibri"/>
        <family val="2"/>
        <charset val="161"/>
        <scheme val="minor"/>
      </rPr>
      <t>all types of clients</t>
    </r>
    <r>
      <rPr>
        <sz val="11"/>
        <color theme="1"/>
        <rFont val="Calibri"/>
        <family val="2"/>
        <scheme val="minor"/>
      </rPr>
      <t xml:space="preserve"> i.e. Retail, Eligible Counterparties, per se Professional and Professional on request.
→ Where clients’ transactions are performed with leverage, this should be included in the reported volume. 
→ Please report both opening and closing transactions, executed during the cumulative reporting period. For example, in case a transaction was opened during 01/01/2019-31/03/2019 and closed after 31/03/2019, then report only the opening transaction. 
→ Any transactions that for rollover purposes are closed and re-opened the next day, should not be included in the reported volume of transactions.</t>
    </r>
  </si>
  <si>
    <r>
      <t xml:space="preserve">If you have not provided at least one of the investment services (Section A, point 7) and/or ancillary services (Section A, point 8), during the reporting period, then the trading income (Section G, cell C16) during the reporting period </t>
    </r>
    <r>
      <rPr>
        <b/>
        <sz val="12"/>
        <color theme="1"/>
        <rFont val="Calibri"/>
        <family val="2"/>
        <charset val="161"/>
        <scheme val="minor"/>
      </rPr>
      <t xml:space="preserve">should </t>
    </r>
    <r>
      <rPr>
        <sz val="12"/>
        <color theme="1"/>
        <rFont val="Calibri"/>
        <family val="2"/>
        <charset val="161"/>
        <scheme val="minor"/>
      </rPr>
      <t>be zero.</t>
    </r>
  </si>
  <si>
    <t>Please categorize clients in the four categories below, as these are defined in MiFID II and Articles 2 and 31(2)(a) of Law 87(I)/2017, as amended:
→ retail, 
→ eligible counterparties,
→ per se professional, 
→ professional on request</t>
  </si>
  <si>
    <t>2.1</t>
  </si>
  <si>
    <t>2.2</t>
  </si>
  <si>
    <t>%</t>
  </si>
  <si>
    <r>
      <t xml:space="preserve">The total volume of transactions (both for the CIF and its clients' transactions) should be </t>
    </r>
    <r>
      <rPr>
        <b/>
        <sz val="12"/>
        <color theme="1"/>
        <rFont val="Calibri"/>
        <family val="2"/>
        <charset val="161"/>
        <scheme val="minor"/>
      </rPr>
      <t xml:space="preserve">greater than or equal </t>
    </r>
    <r>
      <rPr>
        <sz val="12"/>
        <color theme="1"/>
        <rFont val="Calibri"/>
        <family val="2"/>
        <charset val="161"/>
        <scheme val="minor"/>
      </rPr>
      <t>to the clients' volume of transactions, during the cumulative reporting period.</t>
    </r>
  </si>
  <si>
    <t>Clients' Assets</t>
  </si>
  <si>
    <t>3.1</t>
  </si>
  <si>
    <t>3.2</t>
  </si>
  <si>
    <t>Total value of clients' money deposited in institutions which are either unrated or have a rating below BBB+ or Baa1, as at the reference date.</t>
  </si>
  <si>
    <r>
      <t xml:space="preserve">The clients' assets used by the CIF for its own account or the account of any other person or client of the CIF, under SFTs and/or TTCA, should </t>
    </r>
    <r>
      <rPr>
        <b/>
        <sz val="12"/>
        <color theme="1"/>
        <rFont val="Calibri"/>
        <family val="2"/>
        <charset val="161"/>
        <scheme val="minor"/>
      </rPr>
      <t>not exceed</t>
    </r>
    <r>
      <rPr>
        <sz val="12"/>
        <color theme="1"/>
        <rFont val="Calibri"/>
        <family val="2"/>
        <charset val="161"/>
        <scheme val="minor"/>
      </rPr>
      <t xml:space="preserve"> the total clients' assets (clients' money + clients' financial instruments), as at the reference date.</t>
    </r>
  </si>
  <si>
    <t>Total value of clients' assets used by the CIF for its own account or the account of any other person or client of the CIF, under SFTs and/or TTCA, as at the reference date.</t>
  </si>
  <si>
    <t>3.3</t>
  </si>
  <si>
    <t>Clients' Related Services</t>
  </si>
  <si>
    <t>4.1</t>
  </si>
  <si>
    <t xml:space="preserve">"Complex products" are any products which do not fall under the definition of non-complex as per Article 26(4)(a) of Law 87(I)/2017, as amended, and Article 57 of Delegated Regulation EU 2017/565.                                                        </t>
  </si>
  <si>
    <t>4.2</t>
  </si>
  <si>
    <t>"Credit granting" refers to the ancillary service point 2 of Part II, First Appendix of the Law 87(I)/2017, as amended.</t>
  </si>
  <si>
    <t>4.3</t>
  </si>
  <si>
    <t>Credit granted to clients during the cumulative reporting period.</t>
  </si>
  <si>
    <r>
      <t xml:space="preserve">The total assets excluding clients' assets should </t>
    </r>
    <r>
      <rPr>
        <b/>
        <sz val="12"/>
        <color theme="1"/>
        <rFont val="Calibri"/>
        <family val="2"/>
        <charset val="161"/>
        <scheme val="minor"/>
      </rPr>
      <t>not exceed</t>
    </r>
    <r>
      <rPr>
        <sz val="12"/>
        <color theme="1"/>
        <rFont val="Calibri"/>
        <family val="2"/>
        <charset val="161"/>
        <scheme val="minor"/>
      </rPr>
      <t xml:space="preserve"> the total assets, as at the reference date.</t>
    </r>
  </si>
  <si>
    <t>5.1</t>
  </si>
  <si>
    <t>5.2</t>
  </si>
  <si>
    <t>Remuneration</t>
  </si>
  <si>
    <t>Senior staff's total remuneration during the reporting period.</t>
  </si>
  <si>
    <t>"Senior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t>
  </si>
  <si>
    <t>Of which: variable remuneration</t>
  </si>
  <si>
    <t>"Variable remuneration" includes the part of the salary that is not fixed and it is aligned with an employee's performance.  For example, for an investment manager it could depend on the return of the portfolio it manages. Other examples of variable remuneration are bonuses or one-time compensation.</t>
  </si>
  <si>
    <r>
      <t xml:space="preserve">Senior staff's variable remuneration does </t>
    </r>
    <r>
      <rPr>
        <b/>
        <sz val="12"/>
        <color theme="1"/>
        <rFont val="Calibri"/>
        <family val="2"/>
        <charset val="161"/>
        <scheme val="minor"/>
      </rPr>
      <t xml:space="preserve">not exceed </t>
    </r>
    <r>
      <rPr>
        <sz val="12"/>
        <color theme="1"/>
        <rFont val="Calibri"/>
        <family val="2"/>
        <charset val="161"/>
        <scheme val="minor"/>
      </rPr>
      <t>senior staff's total remuneration, during the reporting period.</t>
    </r>
  </si>
  <si>
    <t>Personal Transactions</t>
  </si>
  <si>
    <t>Volume of personal transactions during the cumulative reporting period.</t>
  </si>
  <si>
    <t>"Personal Transactions" refer to trades in financial instruments effected by or on behalf of a relevant person, where at least one of the following criteria are met:
- the relevant person is acting outside the scope of the activities he carries out in his professional capacity
- the trade is carried out for the account of any of the following persons:
   &gt; the relevant person
   &gt; any person with whom he has a family relationship, or with whom he has close links
   &gt; a person in respect of whom the relevant person has a direct or indirect material interest in the outcome of the trade, other than obtaining a fee or commission for the execution of the trade</t>
  </si>
  <si>
    <t>Eligible Funds</t>
  </si>
  <si>
    <t>8.1</t>
  </si>
  <si>
    <t>Value of eligible funds as at the reference date.</t>
  </si>
  <si>
    <t>Trading Income and Net Trading Income</t>
  </si>
  <si>
    <t>Trading Income generated by the distribution network of the CIF, during the cumulative reporting period.</t>
  </si>
  <si>
    <r>
      <t>The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</si>
  <si>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t>Net Trading Income generated by the distribution network of the CIF, during the cumulative reporting period.</t>
  </si>
  <si>
    <r>
      <t>The net trading income generated by the distribution network of the CIF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</si>
  <si>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"Distribution Network" as above.</t>
  </si>
  <si>
    <r>
      <t xml:space="preserve">If the firm is </t>
    </r>
    <r>
      <rPr>
        <b/>
        <sz val="10"/>
        <color theme="1"/>
        <rFont val="Calibri"/>
        <family val="2"/>
        <charset val="161"/>
        <scheme val="minor"/>
      </rPr>
      <t>not authorised</t>
    </r>
    <r>
      <rPr>
        <sz val="10"/>
        <color theme="1"/>
        <rFont val="Calibri"/>
        <family val="2"/>
        <charset val="161"/>
        <scheme val="minor"/>
      </rPr>
      <t xml:space="preserve"> to provide the service, please report 'NO' and '0', accordingly.</t>
    </r>
  </si>
  <si>
    <t>Independent Investment Advice</t>
  </si>
  <si>
    <t>Portfolio Management</t>
  </si>
  <si>
    <t>Authorised to provide</t>
  </si>
  <si>
    <t>Trading Income</t>
  </si>
  <si>
    <t>Net Trading Income</t>
  </si>
  <si>
    <t>Does the CIF deposit client funds and/or financial instruments with a third party, in a jurisdiction where the safekeeping of funds and/or financial instruments for the account of another person, is not subject to specific regulation and supervision, or that third party is not subject to this specific regulation and supervision?</t>
  </si>
  <si>
    <t>Deposits include clients' funds that were deposited in the abovementioned institutions and are held or administered by the entity, as per its authorisation. On and off balance clients' money should be reported.</t>
  </si>
  <si>
    <t>Non-Independent Investment Advice</t>
  </si>
  <si>
    <t>8.2</t>
  </si>
  <si>
    <t>8.3</t>
  </si>
  <si>
    <r>
      <t xml:space="preserve">The clients' money deposited in institutions which are either unrated or have a rating below BBB+ or Baa1 should </t>
    </r>
    <r>
      <rPr>
        <b/>
        <sz val="12"/>
        <color theme="1"/>
        <rFont val="Calibri"/>
        <family val="2"/>
        <charset val="161"/>
        <scheme val="minor"/>
      </rPr>
      <t>not exceed</t>
    </r>
    <r>
      <rPr>
        <sz val="12"/>
        <color theme="1"/>
        <rFont val="Calibri"/>
        <family val="2"/>
        <charset val="161"/>
        <scheme val="minor"/>
      </rPr>
      <t xml:space="preserve"> the total clients' money, as at the reference date.</t>
    </r>
  </si>
  <si>
    <t>Total assets excluding clients' assets as at the reference date.</t>
  </si>
  <si>
    <t>Please indicate the regulated entity's total assets (as these are presented in its financial statements) excluding any clients' assets.</t>
  </si>
  <si>
    <t xml:space="preserve">For Trading Income insert a positive value and for Trading Loss insert a negative value.                                                                                                                                                                                        </t>
  </si>
  <si>
    <t>Net Trading Income =  Trading Income - Direct Trading Costs</t>
  </si>
  <si>
    <t>Please complete the required data.
All figures should be provided in EUR, where applicable.</t>
  </si>
  <si>
    <r>
      <t xml:space="preserve">Please report the total volume of transactions that were performed by the entity, </t>
    </r>
    <r>
      <rPr>
        <b/>
        <u/>
        <sz val="10"/>
        <color theme="1"/>
        <rFont val="Calibri"/>
        <family val="2"/>
        <charset val="161"/>
        <scheme val="minor"/>
      </rPr>
      <t>either on own account and/or on behalf of clients,</t>
    </r>
    <r>
      <rPr>
        <b/>
        <sz val="10"/>
        <color theme="1"/>
        <rFont val="Calibri"/>
        <family val="2"/>
        <charset val="161"/>
        <scheme val="minor"/>
      </rPr>
      <t xml:space="preserve"> during the cumulative reporting period.      </t>
    </r>
    <r>
      <rPr>
        <sz val="10"/>
        <color theme="1"/>
        <rFont val="Calibri"/>
        <family val="2"/>
        <charset val="161"/>
        <scheme val="minor"/>
      </rPr>
      <t xml:space="preserve">                                                                                                                                                                                                        
In case the entity acts as a Market Maker, please make sure that volume of transactions is not duplicated (i.e. not counted twice as own account and under brokerage).
In case transactions involve funds provided by the regulated entity to its clients as bonuses, this should be calculated in the reported volume.
Where transactions are performed with leverage, this should be included in the reported value.
Any forex transactions that for rollover purposes are closed and re-opened the next day should not be included in the reported volume of transactions.                  </t>
    </r>
  </si>
  <si>
    <r>
      <t xml:space="preserve">Please report Trading Income and Net Trading Income, derived from the below </t>
    </r>
    <r>
      <rPr>
        <b/>
        <i/>
        <u/>
        <sz val="11"/>
        <color theme="1"/>
        <rFont val="Calibri"/>
        <family val="2"/>
        <charset val="161"/>
        <scheme val="minor"/>
      </rPr>
      <t>licensed</t>
    </r>
    <r>
      <rPr>
        <b/>
        <sz val="11"/>
        <color theme="1"/>
        <rFont val="Calibri"/>
        <family val="2"/>
        <charset val="161"/>
        <scheme val="minor"/>
      </rPr>
      <t xml:space="preserve"> investment services, </t>
    </r>
    <r>
      <rPr>
        <b/>
        <u/>
        <sz val="11"/>
        <color theme="1"/>
        <rFont val="Calibri"/>
        <family val="2"/>
        <charset val="161"/>
        <scheme val="minor"/>
      </rPr>
      <t>during the cumulative reporting period.</t>
    </r>
  </si>
  <si>
    <t>"SFTs" and "TTCA" as defined in Directive 87-01.</t>
  </si>
  <si>
    <t>"Eligible funds" refer to the funds of the covered clients as these are defined in Directive 87-07 for the operation of the Investor Compensation Fund. 
Please report unaudited figures, if the audited figures are not available.</t>
  </si>
  <si>
    <r>
      <t>The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trading income, during the cumulative reporting period.</t>
    </r>
  </si>
  <si>
    <r>
      <t>The net trading income derived from the following licensed investment services: 1) Independent Investment Advice, 2) Non-Independent Investment Advice, 3) Portfolio Management, does</t>
    </r>
    <r>
      <rPr>
        <b/>
        <sz val="12"/>
        <color theme="1"/>
        <rFont val="Calibri"/>
        <family val="2"/>
        <charset val="161"/>
        <scheme val="minor"/>
      </rPr>
      <t xml:space="preserve"> not exceed</t>
    </r>
    <r>
      <rPr>
        <sz val="12"/>
        <color theme="1"/>
        <rFont val="Calibri"/>
        <family val="2"/>
        <charset val="161"/>
        <scheme val="minor"/>
      </rPr>
      <t xml:space="preserve"> the total net trading income, during the cumulative reporting period.</t>
    </r>
  </si>
  <si>
    <t xml:space="preserve">In this respect, CIFs that provide only one of the above services, must also complete and report the respective volume of transactions. </t>
  </si>
  <si>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t>
    </r>
  </si>
  <si>
    <r>
      <rPr>
        <b/>
        <u/>
        <sz val="12"/>
        <color theme="1"/>
        <rFont val="Calibri"/>
        <family val="2"/>
        <charset val="161"/>
        <scheme val="minor"/>
      </rPr>
      <t>All CIFs are required to complete this Section, by reporting the volume of transactions,</t>
    </r>
    <r>
      <rPr>
        <sz val="12"/>
        <color theme="1"/>
        <rFont val="Calibri"/>
        <family val="2"/>
        <charset val="161"/>
        <scheme val="minor"/>
      </rPr>
      <t xml:space="preserve"> if they are authorised by CySEC to carry out </t>
    </r>
    <r>
      <rPr>
        <b/>
        <sz val="12"/>
        <color theme="1"/>
        <rFont val="Calibri"/>
        <family val="2"/>
        <charset val="161"/>
        <scheme val="minor"/>
      </rPr>
      <t>any</t>
    </r>
    <r>
      <rPr>
        <sz val="12"/>
        <color theme="1"/>
        <rFont val="Calibri"/>
        <family val="2"/>
        <charset val="161"/>
        <scheme val="minor"/>
      </rPr>
      <t xml:space="preserve"> of the following services according to Part I, First Appendix of Law 87(I)/2017, as amended:</t>
    </r>
  </si>
  <si>
    <r>
      <t xml:space="preserve">In this section please analyse the Total Clients' Volume of Transactions, during the </t>
    </r>
    <r>
      <rPr>
        <b/>
        <i/>
        <u/>
        <sz val="10"/>
        <color theme="1"/>
        <rFont val="Calibri"/>
        <family val="2"/>
        <charset val="161"/>
        <scheme val="minor"/>
      </rPr>
      <t>Cumulative Reporting Period,</t>
    </r>
    <r>
      <rPr>
        <b/>
        <i/>
        <sz val="10"/>
        <color theme="1"/>
        <rFont val="Calibri"/>
        <family val="2"/>
        <charset val="161"/>
        <scheme val="minor"/>
      </rPr>
      <t xml:space="preserve"> as defined in the Section 'Instructions' - Important Notes - No. 6. For all yellow cells that are not applicable, please insert "0" (zero).</t>
    </r>
  </si>
  <si>
    <t>Percentage (%)  of volume of transactions of complex products offered to retail clients over the total volume of transactions of complex products traded, during the cumulative reporting period.</t>
  </si>
  <si>
    <t xml:space="preserve">"Distribution Network" refers to the regulated entity's arrangements for making available and distributing its services/products to its clients. The distribution network refers specifically to Introducing Brokers, Business Introducers, Tied Agents, Representative Offices and affiliates. </t>
  </si>
  <si>
    <t>Percentage (%) of volume of transactions of clients on products other than financial instruments over total clients' volume of transactions, during the cumulative reporting period.</t>
  </si>
  <si>
    <t>"Financial Instruments" as defined in Part III, First Appendix, Law 87(I)/2017, as amended. Any other instruments that fall outside the definitions of Law 87(I)/2017 should be considered in the above calculation.</t>
  </si>
  <si>
    <t>Validation Tests:</t>
  </si>
  <si>
    <t>Column S</t>
  </si>
  <si>
    <t>Column T</t>
  </si>
  <si>
    <t>Column U</t>
  </si>
  <si>
    <t>Column V</t>
  </si>
  <si>
    <t>Column W</t>
  </si>
  <si>
    <t>Column X</t>
  </si>
  <si>
    <t>Column Y</t>
  </si>
  <si>
    <t>Column Z</t>
  </si>
  <si>
    <t>Column AA</t>
  </si>
  <si>
    <t>Column AB</t>
  </si>
  <si>
    <t>Column AC</t>
  </si>
  <si>
    <t>Column AD</t>
  </si>
  <si>
    <t>Column AE</t>
  </si>
  <si>
    <t>Column AF</t>
  </si>
  <si>
    <t>Column AG</t>
  </si>
  <si>
    <t>Column AH</t>
  </si>
  <si>
    <t>Column AI</t>
  </si>
  <si>
    <t>Column AJ</t>
  </si>
  <si>
    <t>Column AK</t>
  </si>
  <si>
    <t>Column AL</t>
  </si>
  <si>
    <t>Column AM</t>
  </si>
  <si>
    <t>Column AN</t>
  </si>
  <si>
    <t>Column AO</t>
  </si>
  <si>
    <t>NUMBER OF RETAIL CLIENTS</t>
  </si>
  <si>
    <t>RETAIL</t>
  </si>
  <si>
    <t>PER SE PROFESSIONAL</t>
  </si>
  <si>
    <t>PROFESSIONAL ON REQUEST</t>
  </si>
  <si>
    <t>Countries</t>
  </si>
  <si>
    <t>Mandatory</t>
  </si>
  <si>
    <t>A1/A2/A3</t>
  </si>
  <si>
    <t>A4</t>
  </si>
  <si>
    <t>A5</t>
  </si>
  <si>
    <t>A6/A7</t>
  </si>
  <si>
    <t>B1</t>
  </si>
  <si>
    <t>B2</t>
  </si>
  <si>
    <t>B3</t>
  </si>
  <si>
    <t>B4</t>
  </si>
  <si>
    <t>B5</t>
  </si>
  <si>
    <t>B6</t>
  </si>
  <si>
    <t>B7</t>
  </si>
  <si>
    <t>All</t>
  </si>
  <si>
    <t>Breakdown</t>
  </si>
  <si>
    <t>NUMBER OF CLIENTS</t>
  </si>
  <si>
    <t>% OF WITHDRAWAL CANCELLATIONS (CANCELLED BY THE CLIENT) OUT OF THE TOTAL NUMBER OF WITHDRAWAL REQUESTS</t>
  </si>
  <si>
    <t>COUNTRY OF CLIENTS' RESIDENCE</t>
  </si>
  <si>
    <t>EXCLUSIVELY ON CFDS</t>
  </si>
  <si>
    <t>EXCLUSIVELY ON NON CFDS</t>
  </si>
  <si>
    <r>
      <t xml:space="preserve">In this section, please analyse the number of </t>
    </r>
    <r>
      <rPr>
        <b/>
        <sz val="12"/>
        <rFont val="Calibri"/>
        <family val="2"/>
        <charset val="161"/>
        <scheme val="minor"/>
      </rPr>
      <t>new clients</t>
    </r>
    <r>
      <rPr>
        <sz val="12"/>
        <rFont val="Calibri"/>
        <family val="2"/>
        <charset val="161"/>
        <scheme val="minor"/>
      </rPr>
      <t xml:space="preserve"> by the country of their residence and by the client categorisation, for each of the methods of solicitation described below, </t>
    </r>
    <r>
      <rPr>
        <b/>
        <u/>
        <sz val="12"/>
        <rFont val="Calibri"/>
        <family val="2"/>
        <charset val="161"/>
        <scheme val="minor"/>
      </rPr>
      <t>during the reporting period</t>
    </r>
    <r>
      <rPr>
        <sz val="12"/>
        <rFont val="Calibri"/>
        <family val="2"/>
        <charset val="161"/>
        <scheme val="minor"/>
      </rPr>
      <t>.</t>
    </r>
  </si>
  <si>
    <r>
      <rPr>
        <b/>
        <sz val="12"/>
        <rFont val="Calibri"/>
        <family val="2"/>
        <charset val="161"/>
        <scheme val="minor"/>
      </rPr>
      <t xml:space="preserve">"New clients" </t>
    </r>
    <r>
      <rPr>
        <sz val="12"/>
        <rFont val="Calibri"/>
        <family val="2"/>
        <charset val="161"/>
        <scheme val="minor"/>
      </rPr>
      <t xml:space="preserve">refers to clients to whom any of the investment services (as per Section A of Annex I of Directive 2014/65/EU) and/or ancillary services (as per Section B of Annex I of Directive 2014/65/EU) were provided </t>
    </r>
    <r>
      <rPr>
        <b/>
        <u/>
        <sz val="12"/>
        <rFont val="Calibri"/>
        <family val="2"/>
        <charset val="161"/>
        <scheme val="minor"/>
      </rPr>
      <t>during the reporting period</t>
    </r>
    <r>
      <rPr>
        <sz val="12"/>
        <rFont val="Calibri"/>
        <family val="2"/>
        <charset val="161"/>
        <scheme val="minor"/>
      </rPr>
      <t xml:space="preserve"> and to whom no services were provided during previous reporting periods.</t>
    </r>
  </si>
  <si>
    <t>In case a client has been solicited by more than one of the methods provided, please report this client in one of the methods below, to avoid duplications.</t>
  </si>
  <si>
    <r>
      <t xml:space="preserve">For </t>
    </r>
    <r>
      <rPr>
        <b/>
        <sz val="12"/>
        <color theme="4"/>
        <rFont val="Calibri"/>
        <family val="2"/>
        <scheme val="minor"/>
      </rPr>
      <t>Columns D-AA</t>
    </r>
    <r>
      <rPr>
        <sz val="12"/>
        <color theme="1"/>
        <rFont val="Calibri"/>
        <family val="2"/>
        <scheme val="minor"/>
      </rPr>
      <t xml:space="preserve">, please report the number of new clients, their number of deposits and the respective amount of deposits, under the applicable method of solicitation of the new clients.
</t>
    </r>
  </si>
  <si>
    <r>
      <t xml:space="preserve">When </t>
    </r>
    <r>
      <rPr>
        <b/>
        <sz val="12"/>
        <color theme="4"/>
        <rFont val="Calibri"/>
        <family val="2"/>
        <charset val="161"/>
        <scheme val="minor"/>
      </rPr>
      <t>Columns B-C</t>
    </r>
    <r>
      <rPr>
        <sz val="12"/>
        <color theme="1"/>
        <rFont val="Calibri"/>
        <family val="2"/>
        <charset val="161"/>
        <scheme val="minor"/>
      </rPr>
      <t xml:space="preserve"> of each row are completed, then at least one method of solicitation must be completed.</t>
    </r>
  </si>
  <si>
    <t>CLIENT CATEGORISATION</t>
  </si>
  <si>
    <t>COMPANY'S OWN MARKETING ACTIVITIES</t>
  </si>
  <si>
    <t>TIED AGENTS</t>
  </si>
  <si>
    <t>BRANCHES</t>
  </si>
  <si>
    <t>AFFILIATES</t>
  </si>
  <si>
    <t>INTRODUCING BROKERS</t>
  </si>
  <si>
    <t>OUTSOURCED SERVICE PROVIDERS</t>
  </si>
  <si>
    <t>TOTAL</t>
  </si>
  <si>
    <t>Client Cat.</t>
  </si>
  <si>
    <t>S1</t>
  </si>
  <si>
    <t>S2</t>
  </si>
  <si>
    <t>S3</t>
  </si>
  <si>
    <t>S4</t>
  </si>
  <si>
    <t>S5</t>
  </si>
  <si>
    <t>S6</t>
  </si>
  <si>
    <t>S7</t>
  </si>
  <si>
    <t>S8</t>
  </si>
  <si>
    <t>ALL</t>
  </si>
  <si>
    <t>NUMBER OF DEPOSITS</t>
  </si>
  <si>
    <r>
      <t xml:space="preserve">In this section, please complete the table below, in case the entity uses a specific marketing strategy for the provision of investment services and activities and/or in case the entity has branch/representative office/tied agent in a specific country, </t>
    </r>
    <r>
      <rPr>
        <b/>
        <u/>
        <sz val="12"/>
        <rFont val="Calibri"/>
        <family val="2"/>
        <charset val="161"/>
        <scheme val="minor"/>
      </rPr>
      <t>during the reporting period</t>
    </r>
    <r>
      <rPr>
        <sz val="12"/>
        <rFont val="Calibri"/>
        <family val="2"/>
        <charset val="161"/>
        <scheme val="minor"/>
      </rPr>
      <t>.</t>
    </r>
  </si>
  <si>
    <t>In case that no marketing strategy is used for each country, then please leave the table below empty.</t>
  </si>
  <si>
    <t>country</t>
  </si>
  <si>
    <t>website</t>
  </si>
  <si>
    <t>calls</t>
  </si>
  <si>
    <t>language 1</t>
  </si>
  <si>
    <t>language 2</t>
  </si>
  <si>
    <t>language 3</t>
  </si>
  <si>
    <t>language 4</t>
  </si>
  <si>
    <t>language 5</t>
  </si>
  <si>
    <t>mandatory</t>
  </si>
  <si>
    <t>COUNTRY NAME</t>
  </si>
  <si>
    <t>NUMBER OF BRANCHES</t>
  </si>
  <si>
    <t>NUMBER OF REPRESENTATIVE OFFICES</t>
  </si>
  <si>
    <t>NUMBER OF TIED AGENTS</t>
  </si>
  <si>
    <t>ROADSHOWS</t>
  </si>
  <si>
    <t>LANGUAGE USED 1</t>
  </si>
  <si>
    <t>LANGUAGE USED 2</t>
  </si>
  <si>
    <t>LANGUAGE USED 3</t>
  </si>
  <si>
    <t>LANGUAGE USED 4</t>
  </si>
  <si>
    <t>LANGUAGE USED 5</t>
  </si>
  <si>
    <r>
      <t>For the</t>
    </r>
    <r>
      <rPr>
        <b/>
        <sz val="12"/>
        <color theme="4"/>
        <rFont val="Calibri"/>
        <family val="2"/>
        <charset val="161"/>
        <scheme val="minor"/>
      </rPr>
      <t xml:space="preserve"> cells B22-K22</t>
    </r>
    <r>
      <rPr>
        <sz val="12"/>
        <rFont val="Calibri"/>
        <family val="2"/>
        <charset val="161"/>
        <scheme val="minor"/>
      </rPr>
      <t xml:space="preserve"> please report the top 5 countries in terms of number of retail clients.</t>
    </r>
  </si>
  <si>
    <r>
      <t xml:space="preserve">For each specific country please report the percentage (%) of variable remuneration to the total remuneration of each employee, along with the soliciting party related to this employee, </t>
    </r>
    <r>
      <rPr>
        <b/>
        <u/>
        <sz val="12"/>
        <rFont val="Calibri"/>
        <family val="2"/>
        <charset val="161"/>
        <scheme val="minor"/>
      </rPr>
      <t>during the cumulative reporting period.</t>
    </r>
  </si>
  <si>
    <t>In case the company does not use employees for marketing, promotion services and customer support, or the company does not have retail clients, please leave this section empty.</t>
  </si>
  <si>
    <r>
      <t>When a cell in</t>
    </r>
    <r>
      <rPr>
        <b/>
        <sz val="12"/>
        <color theme="4"/>
        <rFont val="Calibri"/>
        <family val="2"/>
        <charset val="161"/>
        <scheme val="minor"/>
      </rPr>
      <t xml:space="preserve"> row 22</t>
    </r>
    <r>
      <rPr>
        <sz val="12"/>
        <color theme="1"/>
        <rFont val="Calibri"/>
        <family val="2"/>
        <charset val="161"/>
        <scheme val="minor"/>
      </rPr>
      <t xml:space="preserve"> is completed, then at least the respective cells of </t>
    </r>
    <r>
      <rPr>
        <b/>
        <sz val="12"/>
        <color theme="4"/>
        <rFont val="Calibri"/>
        <family val="2"/>
        <charset val="161"/>
        <scheme val="minor"/>
      </rPr>
      <t>row 26</t>
    </r>
    <r>
      <rPr>
        <sz val="12"/>
        <color theme="1"/>
        <rFont val="Calibri"/>
        <family val="2"/>
        <charset val="161"/>
        <scheme val="minor"/>
      </rPr>
      <t xml:space="preserve"> must be completed.</t>
    </r>
  </si>
  <si>
    <t>TOP 1 COUNTRY</t>
  </si>
  <si>
    <t>TOP 2 COUNTRY</t>
  </si>
  <si>
    <t>TOP 3 COUNTRY</t>
  </si>
  <si>
    <t>TOP 4 COUNTRY</t>
  </si>
  <si>
    <t>TOP 5 COUNTRY</t>
  </si>
  <si>
    <t>SOLICITING PARTY</t>
  </si>
  <si>
    <t>TOP 1 EMPLOYEE</t>
  </si>
  <si>
    <t>TOP 2 EMPLOYEE</t>
  </si>
  <si>
    <t>TOP 3 EMPLOYEE</t>
  </si>
  <si>
    <t>TOP 4 EMPLOYEE</t>
  </si>
  <si>
    <t>TOP 5 EMPLOYEE</t>
  </si>
  <si>
    <r>
      <rPr>
        <b/>
        <i/>
        <sz val="12"/>
        <color theme="1"/>
        <rFont val="Calibri"/>
        <family val="2"/>
        <charset val="161"/>
        <scheme val="minor"/>
      </rPr>
      <t>All Cypriot Investment Firms</t>
    </r>
    <r>
      <rPr>
        <i/>
        <sz val="12"/>
        <color theme="1"/>
        <rFont val="Calibri"/>
        <family val="2"/>
        <charset val="161"/>
        <scheme val="minor"/>
      </rPr>
      <t xml:space="preserve"> are required to complete </t>
    </r>
    <r>
      <rPr>
        <b/>
        <i/>
        <sz val="12"/>
        <color theme="1"/>
        <rFont val="Calibri"/>
        <family val="2"/>
        <charset val="161"/>
        <scheme val="minor"/>
      </rPr>
      <t>Form QST-CIF</t>
    </r>
    <r>
      <rPr>
        <i/>
        <sz val="12"/>
        <color theme="1"/>
        <rFont val="Calibri"/>
        <family val="2"/>
        <charset val="161"/>
        <scheme val="minor"/>
      </rPr>
      <t xml:space="preserve"> (the 'Form'). This information will be used for CySEC's on-going monitoring and analysis. </t>
    </r>
  </si>
  <si>
    <t>ISO Language Codes</t>
  </si>
  <si>
    <t>Abkhazian, AB</t>
  </si>
  <si>
    <t>Afar, AA</t>
  </si>
  <si>
    <t>Afrikaans, AF</t>
  </si>
  <si>
    <t>Akan, AK</t>
  </si>
  <si>
    <t>Albanian, SQ</t>
  </si>
  <si>
    <t>Amharic, AM</t>
  </si>
  <si>
    <t>Arabic, AR</t>
  </si>
  <si>
    <t>Aragonese, AN</t>
  </si>
  <si>
    <t>Armenian, HY</t>
  </si>
  <si>
    <t>Assamese, AS</t>
  </si>
  <si>
    <t>Avaric, AV</t>
  </si>
  <si>
    <t>Avestan, AE</t>
  </si>
  <si>
    <t>Aymara, AY</t>
  </si>
  <si>
    <t>Azerbaijani, AZ</t>
  </si>
  <si>
    <t>Bambara, BM</t>
  </si>
  <si>
    <t>Bashkir, BA</t>
  </si>
  <si>
    <t>Basque, EU</t>
  </si>
  <si>
    <t>Belarusian, BE</t>
  </si>
  <si>
    <t>Bengali, BN</t>
  </si>
  <si>
    <t>Bislama, BI</t>
  </si>
  <si>
    <t>Bosnian, BS</t>
  </si>
  <si>
    <t>Breton, BR</t>
  </si>
  <si>
    <t>Bulgarian, BG</t>
  </si>
  <si>
    <t>Burmese, MY</t>
  </si>
  <si>
    <t>Catalan, Valencian, CA</t>
  </si>
  <si>
    <t>Central Khmer, KM</t>
  </si>
  <si>
    <t>Chamorro, CH</t>
  </si>
  <si>
    <t>Chechen, CE</t>
  </si>
  <si>
    <t>Chichewa, Chewa, Nyanja, NY</t>
  </si>
  <si>
    <t>Chinese, ZH</t>
  </si>
  <si>
    <t>Church Slavic, Old Slavonic, Church Slavonic, Old Bulgarian, Old Church Slavonic, CU</t>
  </si>
  <si>
    <t>Chuvash, CV</t>
  </si>
  <si>
    <t>Cornish, KW</t>
  </si>
  <si>
    <t>Corsican, CO</t>
  </si>
  <si>
    <t>Cree, CR</t>
  </si>
  <si>
    <t>Croatian, HR</t>
  </si>
  <si>
    <t>Czech, CS</t>
  </si>
  <si>
    <t>Danish, DA</t>
  </si>
  <si>
    <t>Divehi, Dhivehi, Maldivian, DV</t>
  </si>
  <si>
    <t>Dutch, Flemish, NL</t>
  </si>
  <si>
    <t>Dzongkha, DZ</t>
  </si>
  <si>
    <t>English, EN</t>
  </si>
  <si>
    <t>Esperanto, EO</t>
  </si>
  <si>
    <t>Estonian, ET</t>
  </si>
  <si>
    <t>Ewe, EE</t>
  </si>
  <si>
    <t>Faroese, FO</t>
  </si>
  <si>
    <t>Fijian, FJ</t>
  </si>
  <si>
    <t>Finnish, FI</t>
  </si>
  <si>
    <t>French, FR</t>
  </si>
  <si>
    <t>Fulah, FF</t>
  </si>
  <si>
    <t>Gaelic, Scottish Gaelic, GD</t>
  </si>
  <si>
    <t>Galician, GL</t>
  </si>
  <si>
    <t>Ganda, LG</t>
  </si>
  <si>
    <t>Georgian, KA</t>
  </si>
  <si>
    <t>German, DE</t>
  </si>
  <si>
    <t>Greek, Modern, EL</t>
  </si>
  <si>
    <t>Guarani, GN</t>
  </si>
  <si>
    <t>Gujarati, GU</t>
  </si>
  <si>
    <t>Haitian, Haitian Creole, HT</t>
  </si>
  <si>
    <t>Hausa, HA</t>
  </si>
  <si>
    <t>Hebrew, HE</t>
  </si>
  <si>
    <t>Herero, HZ</t>
  </si>
  <si>
    <t>Hindi, HI</t>
  </si>
  <si>
    <t>Hiri Motu, HO</t>
  </si>
  <si>
    <t>Hungarian, HU</t>
  </si>
  <si>
    <t>Icelandic, IS</t>
  </si>
  <si>
    <t>Ido, IO</t>
  </si>
  <si>
    <t>Igbo, IG</t>
  </si>
  <si>
    <t>Indonesian, ID</t>
  </si>
  <si>
    <t>Interlingua (International Auxiliary Language Association), IA</t>
  </si>
  <si>
    <t>Interlingue, Occidental, IE</t>
  </si>
  <si>
    <t>Inuktitut, IU</t>
  </si>
  <si>
    <t>Inupiaq, IK</t>
  </si>
  <si>
    <t>Irish, GA</t>
  </si>
  <si>
    <t>Italian, IT</t>
  </si>
  <si>
    <t>Japanese, JA</t>
  </si>
  <si>
    <t>Javanese, JV</t>
  </si>
  <si>
    <t>Kalaallisut, Greenlandic, KL</t>
  </si>
  <si>
    <t>Kannada, KN</t>
  </si>
  <si>
    <t>Kanuri, KR</t>
  </si>
  <si>
    <t>Kashmiri, KS</t>
  </si>
  <si>
    <t>Kazakh, KK</t>
  </si>
  <si>
    <t>Kikuyu, Gikuyu, KI</t>
  </si>
  <si>
    <t>Kinyarwanda, RW</t>
  </si>
  <si>
    <t>Kirghiz, Kyrgyz, KY</t>
  </si>
  <si>
    <t>Komi, KV</t>
  </si>
  <si>
    <t>Kongo, KG</t>
  </si>
  <si>
    <t>Korean, KO</t>
  </si>
  <si>
    <t>Kuanyama, Kwanyama, KJ</t>
  </si>
  <si>
    <t>Kurdish, KU</t>
  </si>
  <si>
    <t>Lao, LO</t>
  </si>
  <si>
    <t>Latin, LA</t>
  </si>
  <si>
    <t>Latvian, LV</t>
  </si>
  <si>
    <t>Limburgan, Limburger, Limburgish, LI</t>
  </si>
  <si>
    <t>Lingala, LN</t>
  </si>
  <si>
    <t>Lithuanian, LT</t>
  </si>
  <si>
    <t>Luba-Katanga, LU</t>
  </si>
  <si>
    <t>Luxembourgish, Letzeburgesch, LB</t>
  </si>
  <si>
    <t>Macedonian, MK</t>
  </si>
  <si>
    <t>Malagasy, MG</t>
  </si>
  <si>
    <t>Malay, MS</t>
  </si>
  <si>
    <t>Malayalam, ML</t>
  </si>
  <si>
    <t>Maltese, MT</t>
  </si>
  <si>
    <t>Manx, GV</t>
  </si>
  <si>
    <t>Maori, MI</t>
  </si>
  <si>
    <t>Marathi, MR</t>
  </si>
  <si>
    <t>Marshallese, MH</t>
  </si>
  <si>
    <t>Mongolian, MN</t>
  </si>
  <si>
    <t>Nauru, NA</t>
  </si>
  <si>
    <t>Navajo, Navaho, NV</t>
  </si>
  <si>
    <t>Ndonga, NG</t>
  </si>
  <si>
    <t>Nepali, NE</t>
  </si>
  <si>
    <t>North Ndebele, ND</t>
  </si>
  <si>
    <t>Northern Sami, SE</t>
  </si>
  <si>
    <t>Norwegian, NO</t>
  </si>
  <si>
    <t>Norwegian Bokmål, NB</t>
  </si>
  <si>
    <t>Norwegian Nynorsk, NN</t>
  </si>
  <si>
    <t>Occitan, OC</t>
  </si>
  <si>
    <t>Ojibwa, OJ</t>
  </si>
  <si>
    <t>Oriya, OR</t>
  </si>
  <si>
    <t>Oromo, OM</t>
  </si>
  <si>
    <t>Ossetian, Ossetic, OS</t>
  </si>
  <si>
    <t>Pali, PI</t>
  </si>
  <si>
    <t>Pashto, Pushto, PS</t>
  </si>
  <si>
    <t>Persian, FA</t>
  </si>
  <si>
    <t>Polish, PL</t>
  </si>
  <si>
    <t>Portuguese, PT</t>
  </si>
  <si>
    <t>Punjabi, Panjabi, PA</t>
  </si>
  <si>
    <t>Quechua, QU</t>
  </si>
  <si>
    <t>Romanian, Moldavian, Moldovan, RO</t>
  </si>
  <si>
    <t>Romansh, RM</t>
  </si>
  <si>
    <t>Rundi, RN</t>
  </si>
  <si>
    <t>Russian, RU</t>
  </si>
  <si>
    <t>Samoan, SM</t>
  </si>
  <si>
    <t>Sango, SG</t>
  </si>
  <si>
    <t>Sanskrit, SA</t>
  </si>
  <si>
    <t>Sardinian, SC</t>
  </si>
  <si>
    <t>Serbian, SR</t>
  </si>
  <si>
    <t>Shona, SN</t>
  </si>
  <si>
    <t>Sichuan Yi, Nuosu, II</t>
  </si>
  <si>
    <t>Sindhi, SD</t>
  </si>
  <si>
    <t>Sinhala, Sinhalese, SI</t>
  </si>
  <si>
    <t>Slovak, SK</t>
  </si>
  <si>
    <t>Slovenian, SL</t>
  </si>
  <si>
    <t>Somali, SO</t>
  </si>
  <si>
    <t>South Ndebele, NR</t>
  </si>
  <si>
    <t>Southern Sotho, ST</t>
  </si>
  <si>
    <t>Spanish, Castilian, ES</t>
  </si>
  <si>
    <t>Sundanese, SU</t>
  </si>
  <si>
    <t>Swahili, SW</t>
  </si>
  <si>
    <t>Swati, SS</t>
  </si>
  <si>
    <t>Swedish, SV</t>
  </si>
  <si>
    <t>Tagalog, TL</t>
  </si>
  <si>
    <t>Tahitian, TY</t>
  </si>
  <si>
    <t>Tajik, TG</t>
  </si>
  <si>
    <t>Tamil, TA</t>
  </si>
  <si>
    <t>Tatar, TT</t>
  </si>
  <si>
    <t>Telugu, TE</t>
  </si>
  <si>
    <t>Thai, TH</t>
  </si>
  <si>
    <t>Tibetan, BO</t>
  </si>
  <si>
    <t>Tigrinya, TI</t>
  </si>
  <si>
    <t>Tonga (Tonga Islands), TO</t>
  </si>
  <si>
    <t>Tsonga, TS</t>
  </si>
  <si>
    <t>Tswana, TN</t>
  </si>
  <si>
    <t>Turkish, TR</t>
  </si>
  <si>
    <t>Turkmen, TK</t>
  </si>
  <si>
    <t>Twi, TW</t>
  </si>
  <si>
    <t>Uighur, Uyghur, UG</t>
  </si>
  <si>
    <t>Ukrainian, UK</t>
  </si>
  <si>
    <t>Urdu, UR</t>
  </si>
  <si>
    <t>Uzbek, UZ</t>
  </si>
  <si>
    <t>Venda, VE</t>
  </si>
  <si>
    <t>Vietnamese, VI</t>
  </si>
  <si>
    <t>Volapük, VO</t>
  </si>
  <si>
    <t>Walloon, WA</t>
  </si>
  <si>
    <t>Welsh, CY</t>
  </si>
  <si>
    <t>Western Frisian, FY</t>
  </si>
  <si>
    <t>Wolof, WO</t>
  </si>
  <si>
    <t>Xhosa, XH</t>
  </si>
  <si>
    <t>Yiddish, YI</t>
  </si>
  <si>
    <t>Yoruba, YO</t>
  </si>
  <si>
    <t>Zhuang, Chuang, ZA</t>
  </si>
  <si>
    <t>Zulu, ZU</t>
  </si>
  <si>
    <t>Soliciting Party</t>
  </si>
  <si>
    <t>Company</t>
  </si>
  <si>
    <t>Branch</t>
  </si>
  <si>
    <t>Representative Office</t>
  </si>
  <si>
    <t>Related Entity</t>
  </si>
  <si>
    <t>Tied Agent</t>
  </si>
  <si>
    <t>Introducing Broker</t>
  </si>
  <si>
    <t>Affiliate</t>
  </si>
  <si>
    <t>Outsourced Service Provider</t>
  </si>
  <si>
    <t>D22.</t>
  </si>
  <si>
    <t>Services</t>
  </si>
  <si>
    <r>
      <rPr>
        <b/>
        <u/>
        <sz val="11"/>
        <color theme="1"/>
        <rFont val="Calibri"/>
        <family val="2"/>
        <charset val="161"/>
        <scheme val="minor"/>
      </rPr>
      <t>Investment services and activities:</t>
    </r>
    <r>
      <rPr>
        <sz val="11"/>
        <color theme="1"/>
        <rFont val="Calibri"/>
        <family val="2"/>
        <scheme val="minor"/>
      </rPr>
      <t xml:space="preserve">
</t>
    </r>
    <r>
      <rPr>
        <b/>
        <sz val="11"/>
        <color theme="1"/>
        <rFont val="Calibri"/>
        <family val="2"/>
        <charset val="161"/>
        <scheme val="minor"/>
      </rPr>
      <t xml:space="preserve">A1 </t>
    </r>
    <r>
      <rPr>
        <sz val="11"/>
        <color theme="1"/>
        <rFont val="Calibri"/>
        <family val="2"/>
        <scheme val="minor"/>
      </rPr>
      <t xml:space="preserve">– Reception and transmission of orders in relation to one or more financial instruments
</t>
    </r>
    <r>
      <rPr>
        <b/>
        <sz val="11"/>
        <color theme="1"/>
        <rFont val="Calibri"/>
        <family val="2"/>
        <charset val="161"/>
        <scheme val="minor"/>
      </rPr>
      <t xml:space="preserve">A2 </t>
    </r>
    <r>
      <rPr>
        <sz val="11"/>
        <color theme="1"/>
        <rFont val="Calibri"/>
        <family val="2"/>
        <scheme val="minor"/>
      </rPr>
      <t xml:space="preserve">– Execution of orders on behalf of clients
</t>
    </r>
    <r>
      <rPr>
        <b/>
        <sz val="11"/>
        <color theme="1"/>
        <rFont val="Calibri"/>
        <family val="2"/>
        <charset val="161"/>
        <scheme val="minor"/>
      </rPr>
      <t>A3</t>
    </r>
    <r>
      <rPr>
        <sz val="11"/>
        <color theme="1"/>
        <rFont val="Calibri"/>
        <family val="2"/>
        <scheme val="minor"/>
      </rPr>
      <t xml:space="preserve"> – Dealing on own account
</t>
    </r>
    <r>
      <rPr>
        <b/>
        <sz val="11"/>
        <color theme="1"/>
        <rFont val="Calibri"/>
        <family val="2"/>
        <charset val="161"/>
        <scheme val="minor"/>
      </rPr>
      <t xml:space="preserve">A4 </t>
    </r>
    <r>
      <rPr>
        <sz val="11"/>
        <color theme="1"/>
        <rFont val="Calibri"/>
        <family val="2"/>
        <scheme val="minor"/>
      </rPr>
      <t xml:space="preserve">– Portfolio management
</t>
    </r>
    <r>
      <rPr>
        <b/>
        <sz val="11"/>
        <color theme="1"/>
        <rFont val="Calibri"/>
        <family val="2"/>
        <charset val="161"/>
        <scheme val="minor"/>
      </rPr>
      <t>A5</t>
    </r>
    <r>
      <rPr>
        <sz val="11"/>
        <color theme="1"/>
        <rFont val="Calibri"/>
        <family val="2"/>
        <scheme val="minor"/>
      </rPr>
      <t xml:space="preserve"> – Provision of investment advice
</t>
    </r>
    <r>
      <rPr>
        <b/>
        <sz val="11"/>
        <color theme="1"/>
        <rFont val="Calibri"/>
        <family val="2"/>
        <charset val="161"/>
        <scheme val="minor"/>
      </rPr>
      <t xml:space="preserve">A6 </t>
    </r>
    <r>
      <rPr>
        <sz val="11"/>
        <color theme="1"/>
        <rFont val="Calibri"/>
        <family val="2"/>
        <scheme val="minor"/>
      </rPr>
      <t xml:space="preserve">– Underwriting of financial instruments and/or placing of financial instruments on a firm commitment basis
</t>
    </r>
    <r>
      <rPr>
        <b/>
        <sz val="11"/>
        <color theme="1"/>
        <rFont val="Calibri"/>
        <family val="2"/>
        <charset val="161"/>
        <scheme val="minor"/>
      </rPr>
      <t>A7</t>
    </r>
    <r>
      <rPr>
        <sz val="11"/>
        <color theme="1"/>
        <rFont val="Calibri"/>
        <family val="2"/>
        <scheme val="minor"/>
      </rPr>
      <t xml:space="preserve"> – Placing of financial instruments without a firm commitment basis
</t>
    </r>
    <r>
      <rPr>
        <sz val="11"/>
        <color theme="1"/>
        <rFont val="Calibri"/>
        <family val="2"/>
        <scheme val="minor"/>
      </rPr>
      <t xml:space="preserve">
</t>
    </r>
    <r>
      <rPr>
        <b/>
        <u/>
        <sz val="11"/>
        <color theme="1"/>
        <rFont val="Calibri"/>
        <family val="2"/>
        <charset val="161"/>
        <scheme val="minor"/>
      </rPr>
      <t>Ancillary services:</t>
    </r>
    <r>
      <rPr>
        <sz val="11"/>
        <color theme="1"/>
        <rFont val="Calibri"/>
        <family val="2"/>
        <scheme val="minor"/>
      </rPr>
      <t xml:space="preserve">
</t>
    </r>
    <r>
      <rPr>
        <b/>
        <sz val="11"/>
        <color theme="1"/>
        <rFont val="Calibri"/>
        <family val="2"/>
        <charset val="161"/>
        <scheme val="minor"/>
      </rPr>
      <t>B1</t>
    </r>
    <r>
      <rPr>
        <sz val="11"/>
        <color theme="1"/>
        <rFont val="Calibri"/>
        <family val="2"/>
        <scheme val="minor"/>
      </rPr>
      <t xml:space="preserve"> – Safekeeping and administration of financial instruments for the account of clients, including custodianship and related services such as cash/collateral management and excluding maintaining securities accounts at the top tier level (“central maintenance service”), as referred to in point 2 of Section A of the Annex to Regulation (EU) No 909/2014
</t>
    </r>
    <r>
      <rPr>
        <b/>
        <sz val="11"/>
        <color theme="1"/>
        <rFont val="Calibri"/>
        <family val="2"/>
        <charset val="161"/>
        <scheme val="minor"/>
      </rPr>
      <t>B2</t>
    </r>
    <r>
      <rPr>
        <sz val="11"/>
        <color theme="1"/>
        <rFont val="Calibri"/>
        <family val="2"/>
        <scheme val="minor"/>
      </rPr>
      <t xml:space="preserve"> – Granting credits or loans to an investor to allow him to carry out a transaction in one or more financial instruments, where the firm granting the credit or loan is involved in the transaction
</t>
    </r>
    <r>
      <rPr>
        <b/>
        <sz val="11"/>
        <color theme="1"/>
        <rFont val="Calibri"/>
        <family val="2"/>
        <charset val="161"/>
        <scheme val="minor"/>
      </rPr>
      <t>B3</t>
    </r>
    <r>
      <rPr>
        <sz val="11"/>
        <color theme="1"/>
        <rFont val="Calibri"/>
        <family val="2"/>
        <scheme val="minor"/>
      </rPr>
      <t xml:space="preserve"> – Provision of advice to undertakings on capital structure, industrial strategy and related matters and advice and services relating to mergers and the purchase of undertakings 
</t>
    </r>
    <r>
      <rPr>
        <b/>
        <sz val="11"/>
        <color theme="1"/>
        <rFont val="Calibri"/>
        <family val="2"/>
        <charset val="161"/>
        <scheme val="minor"/>
      </rPr>
      <t>B4</t>
    </r>
    <r>
      <rPr>
        <sz val="11"/>
        <color theme="1"/>
        <rFont val="Calibri"/>
        <family val="2"/>
        <scheme val="minor"/>
      </rPr>
      <t xml:space="preserve"> – Foreign exchange services where these are connected to the provision of investment services
</t>
    </r>
    <r>
      <rPr>
        <b/>
        <sz val="11"/>
        <color theme="1"/>
        <rFont val="Calibri"/>
        <family val="2"/>
        <charset val="161"/>
        <scheme val="minor"/>
      </rPr>
      <t xml:space="preserve">B5 </t>
    </r>
    <r>
      <rPr>
        <sz val="11"/>
        <color theme="1"/>
        <rFont val="Calibri"/>
        <family val="2"/>
        <scheme val="minor"/>
      </rPr>
      <t xml:space="preserve">– Investment research and financial analysis or other forms of general recommendation relating to transactions in financial instruments
</t>
    </r>
    <r>
      <rPr>
        <b/>
        <sz val="11"/>
        <color theme="1"/>
        <rFont val="Calibri"/>
        <family val="2"/>
        <charset val="161"/>
        <scheme val="minor"/>
      </rPr>
      <t>B6</t>
    </r>
    <r>
      <rPr>
        <sz val="11"/>
        <color theme="1"/>
        <rFont val="Calibri"/>
        <family val="2"/>
        <scheme val="minor"/>
      </rPr>
      <t xml:space="preserve"> – Services related to underwriting
</t>
    </r>
    <r>
      <rPr>
        <b/>
        <sz val="11"/>
        <color theme="1"/>
        <rFont val="Calibri"/>
        <family val="2"/>
        <charset val="161"/>
        <scheme val="minor"/>
      </rPr>
      <t>B7</t>
    </r>
    <r>
      <rPr>
        <sz val="11"/>
        <color theme="1"/>
        <rFont val="Calibri"/>
        <family val="2"/>
        <scheme val="minor"/>
      </rPr>
      <t xml:space="preserve"> – Investment services and activities as well as ancillary services of the type included under Part I or II of First Appendix of Law 87(I)/2017 related to the underlying of the derivatives included under points 5), 6), 7) and 10) of Part III of First Appendix of Law 87(I)/2017 where these are connected to the provision of investment or ancillary services</t>
    </r>
  </si>
  <si>
    <t>D23.</t>
  </si>
  <si>
    <t>Financial Instruments</t>
  </si>
  <si>
    <r>
      <rPr>
        <b/>
        <sz val="11"/>
        <color theme="1"/>
        <rFont val="Calibri"/>
        <family val="2"/>
        <charset val="161"/>
        <scheme val="minor"/>
      </rPr>
      <t xml:space="preserve">FI-1 – </t>
    </r>
    <r>
      <rPr>
        <sz val="11"/>
        <color theme="1"/>
        <rFont val="Calibri"/>
        <family val="2"/>
        <scheme val="minor"/>
      </rPr>
      <t xml:space="preserve">Transferable securities
</t>
    </r>
    <r>
      <rPr>
        <b/>
        <sz val="11"/>
        <color theme="1"/>
        <rFont val="Calibri"/>
        <family val="2"/>
        <charset val="161"/>
        <scheme val="minor"/>
      </rPr>
      <t xml:space="preserve">FI-2 – </t>
    </r>
    <r>
      <rPr>
        <sz val="11"/>
        <color theme="1"/>
        <rFont val="Calibri"/>
        <family val="2"/>
        <scheme val="minor"/>
      </rPr>
      <t xml:space="preserve">Money-market instruments
</t>
    </r>
    <r>
      <rPr>
        <b/>
        <sz val="11"/>
        <color theme="1"/>
        <rFont val="Calibri"/>
        <family val="2"/>
        <charset val="161"/>
        <scheme val="minor"/>
      </rPr>
      <t>FI-3 –</t>
    </r>
    <r>
      <rPr>
        <sz val="11"/>
        <color theme="1"/>
        <rFont val="Calibri"/>
        <family val="2"/>
        <scheme val="minor"/>
      </rPr>
      <t xml:space="preserve"> Units in collective investment undertakings
</t>
    </r>
    <r>
      <rPr>
        <b/>
        <sz val="11"/>
        <color theme="1"/>
        <rFont val="Calibri"/>
        <family val="2"/>
        <charset val="161"/>
        <scheme val="minor"/>
      </rPr>
      <t xml:space="preserve">FI-4 – </t>
    </r>
    <r>
      <rPr>
        <sz val="11"/>
        <color theme="1"/>
        <rFont val="Calibri"/>
        <family val="2"/>
        <scheme val="minor"/>
      </rPr>
      <t xml:space="preserve">Options, futures, swaps, forward rate agreements and any other derivative contracts relating to securities, currencies, interest rates or yields, emission allowances or other derivatives instruments, financial indices or financial measures which may be settled physically or in cash
</t>
    </r>
    <r>
      <rPr>
        <b/>
        <sz val="11"/>
        <color theme="1"/>
        <rFont val="Calibri"/>
        <family val="2"/>
        <charset val="161"/>
        <scheme val="minor"/>
      </rPr>
      <t xml:space="preserve">FI-5 – </t>
    </r>
    <r>
      <rPr>
        <sz val="11"/>
        <color theme="1"/>
        <rFont val="Calibri"/>
        <family val="2"/>
        <scheme val="minor"/>
      </rPr>
      <t xml:space="preserve">Options, futures, swaps, forwards and any other derivative contracts relating to commodities that must be settled in cash or may be settled in cash at the option of one of the parties other than by reason of default or other termination event
</t>
    </r>
    <r>
      <rPr>
        <b/>
        <sz val="11"/>
        <color theme="1"/>
        <rFont val="Calibri"/>
        <family val="2"/>
        <charset val="161"/>
        <scheme val="minor"/>
      </rPr>
      <t xml:space="preserve">FI-6 – </t>
    </r>
    <r>
      <rPr>
        <sz val="11"/>
        <color theme="1"/>
        <rFont val="Calibri"/>
        <family val="2"/>
        <scheme val="minor"/>
      </rPr>
      <t xml:space="preserve">Options, futures, swaps, and any other derivative contract relating to commodities that can be physically settled provided that they are traded on a regulated market, a MTF, or an OTF, except for wholesale energy products traded on an OTF that must be physically settled
</t>
    </r>
    <r>
      <rPr>
        <b/>
        <sz val="11"/>
        <color theme="1"/>
        <rFont val="Calibri"/>
        <family val="2"/>
        <charset val="161"/>
        <scheme val="minor"/>
      </rPr>
      <t xml:space="preserve">FI-7 – </t>
    </r>
    <r>
      <rPr>
        <sz val="11"/>
        <color theme="1"/>
        <rFont val="Calibri"/>
        <family val="2"/>
        <scheme val="minor"/>
      </rPr>
      <t xml:space="preserve">Options, futures, swaps, forwards and any other derivative contracts relating to commodities, that can be physically settled not otherwise mentioned in point 6) of this Part and not being for commercial purposes, which have the characteristics of other derivative financial instruments
</t>
    </r>
    <r>
      <rPr>
        <b/>
        <sz val="11"/>
        <color theme="1"/>
        <rFont val="Calibri"/>
        <family val="2"/>
        <charset val="161"/>
        <scheme val="minor"/>
      </rPr>
      <t xml:space="preserve">FI-8 – </t>
    </r>
    <r>
      <rPr>
        <sz val="11"/>
        <color theme="1"/>
        <rFont val="Calibri"/>
        <family val="2"/>
        <scheme val="minor"/>
      </rPr>
      <t xml:space="preserve">Derivative instruments for the transfer of credit risk
</t>
    </r>
    <r>
      <rPr>
        <b/>
        <sz val="11"/>
        <color theme="1"/>
        <rFont val="Calibri"/>
        <family val="2"/>
        <charset val="161"/>
        <scheme val="minor"/>
      </rPr>
      <t xml:space="preserve">FI-9 – </t>
    </r>
    <r>
      <rPr>
        <sz val="11"/>
        <color theme="1"/>
        <rFont val="Calibri"/>
        <family val="2"/>
        <scheme val="minor"/>
      </rPr>
      <t xml:space="preserve">Financial contracts for differences
</t>
    </r>
    <r>
      <rPr>
        <b/>
        <sz val="11"/>
        <color theme="1"/>
        <rFont val="Calibri"/>
        <family val="2"/>
        <charset val="161"/>
        <scheme val="minor"/>
      </rPr>
      <t xml:space="preserve">FI-10 – </t>
    </r>
    <r>
      <rPr>
        <sz val="11"/>
        <color theme="1"/>
        <rFont val="Calibri"/>
        <family val="2"/>
        <scheme val="minor"/>
      </rPr>
      <t xml:space="preserve">Options, futures, swaps, forward-rate agreements and any other derivative contracts relating to climatic variables, freight rates or inflation rates or other official economic statistics that must be settled in cash or may be settled in cash at the option of one of the parties other than by reason of default or other termination event, as well as any other derivative contracts relating to assets, rights, obligations, indices and measures not otherwise mentioned in this Part, which have the characteristics of other derivative financial instruments, having regard to whether, inter alia, they are traded on a regulated market, OTF, or an MTF
</t>
    </r>
    <r>
      <rPr>
        <b/>
        <sz val="11"/>
        <color theme="1"/>
        <rFont val="Calibri"/>
        <family val="2"/>
        <charset val="161"/>
        <scheme val="minor"/>
      </rPr>
      <t>FI-11 –</t>
    </r>
    <r>
      <rPr>
        <sz val="11"/>
        <color theme="1"/>
        <rFont val="Calibri"/>
        <family val="2"/>
        <scheme val="minor"/>
      </rPr>
      <t xml:space="preserve"> Emission allowances consisting of any units recognised for compliance with the
requirements of Directive 2003/87/EC</t>
    </r>
  </si>
  <si>
    <t>D24.</t>
  </si>
  <si>
    <t>D25.</t>
  </si>
  <si>
    <t>D26.</t>
  </si>
  <si>
    <t>D27.</t>
  </si>
  <si>
    <t>D28.</t>
  </si>
  <si>
    <t>D29.</t>
  </si>
  <si>
    <t>D30.</t>
  </si>
  <si>
    <t>D31.</t>
  </si>
  <si>
    <t>D32.</t>
  </si>
  <si>
    <t>The number of clients to whom any of the investment services, as per Section A of Annex I of Directive 2014/65/EU, and/or ancillary services, as per Section B of Annex I of Directive 2014/65/EU, were provided during the cumulative reporting period.</t>
  </si>
  <si>
    <t>Number of Clients
(Section L)</t>
  </si>
  <si>
    <t>CIF's Net Turnover</t>
  </si>
  <si>
    <t>Deposits</t>
  </si>
  <si>
    <t>This includes customers' funds that were deposited and were held or administered by the entity during the specified period.</t>
  </si>
  <si>
    <t>Withdrawals</t>
  </si>
  <si>
    <t>This includes customers' funds that were held or administered by the entity and were withdrawn during the specified period.</t>
  </si>
  <si>
    <t>Related Entities</t>
  </si>
  <si>
    <r>
      <t>Entities that belong to the same group (</t>
    </r>
    <r>
      <rPr>
        <b/>
        <sz val="11"/>
        <color theme="1"/>
        <rFont val="Calibri"/>
        <family val="2"/>
        <charset val="161"/>
        <scheme val="minor"/>
      </rPr>
      <t>"Group"</t>
    </r>
    <r>
      <rPr>
        <sz val="11"/>
        <color theme="1"/>
        <rFont val="Calibri"/>
        <family val="2"/>
        <scheme val="minor"/>
      </rPr>
      <t xml:space="preserve"> as defined in Article 2, paragraph 11 of Directive 2013/34/EU).</t>
    </r>
  </si>
  <si>
    <t>The number of clients to whom any of the investment services, as per Section A of Annex I of Directive 2014/65/EU, and/or ancillary services, as per Section B of Annex I of Directive 2014/65/EU, were provided during the reporting period and to whom no services were provided during previous reporting periods.</t>
  </si>
  <si>
    <t>Number of new Clients
(Section M)</t>
  </si>
  <si>
    <t>Variable Remuneration</t>
  </si>
  <si>
    <r>
      <rPr>
        <b/>
        <i/>
        <sz val="11"/>
        <color theme="1"/>
        <rFont val="Calibri"/>
        <family val="2"/>
        <charset val="161"/>
        <scheme val="minor"/>
      </rPr>
      <t xml:space="preserve">"Remuneration" </t>
    </r>
    <r>
      <rPr>
        <sz val="11"/>
        <color theme="1"/>
        <rFont val="Calibri"/>
        <family val="2"/>
        <charset val="161"/>
        <scheme val="minor"/>
      </rPr>
      <t xml:space="preserve">can be either in cash or other financial remuneration, such as shares, options, cancellations of loans to relevant persons at dismissal, pension contributions etc. In the case of non cash remuneration, valuation should be performed as at the date of allowance.
</t>
    </r>
    <r>
      <rPr>
        <b/>
        <i/>
        <sz val="11"/>
        <color theme="1"/>
        <rFont val="Calibri"/>
        <family val="2"/>
        <charset val="161"/>
        <scheme val="minor"/>
      </rPr>
      <t>"Variable remuneration"</t>
    </r>
    <r>
      <rPr>
        <sz val="11"/>
        <color theme="1"/>
        <rFont val="Calibri"/>
        <family val="2"/>
        <charset val="161"/>
        <scheme val="minor"/>
      </rPr>
      <t xml:space="preserve"> includes the part of the salary that is not fixed and it is aligned with an employee's performance. Some examples of variable remuneration are bonuses or one-time compensation. It also includes cash or any other form of remuneration (e.g. cryptos, cars, shares).</t>
    </r>
  </si>
  <si>
    <t>Employees</t>
  </si>
  <si>
    <t>This includes employees working directly for the company, i.e. employees of the company/branch/representative office/related entities and/or employees working on behalf of the company, i.e. employees of tied agents/introducing brokers/affiliates/outsourced service providers.</t>
  </si>
  <si>
    <t>"Other" methods of solicitation</t>
  </si>
  <si>
    <t>Entities shall also include reverse solicitation, i.e. when clients have contacted the CIF at their own initiative and were not attracted by any method of solicitation/marketing campaign whatsoever, neither were they part of a sales campaign.</t>
  </si>
  <si>
    <t>Number of Clients
(Sections B &amp; F)</t>
  </si>
  <si>
    <r>
      <t xml:space="preserve">COMBINATION OF CFDs AND ANOTHER FINANCIAL INSTRUMENT
</t>
    </r>
    <r>
      <rPr>
        <i/>
        <sz val="10"/>
        <color theme="1"/>
        <rFont val="Calibri"/>
        <family val="2"/>
        <charset val="161"/>
        <scheme val="minor"/>
      </rPr>
      <t>(see Definition 23)</t>
    </r>
  </si>
  <si>
    <t>(see Definition 24)</t>
  </si>
  <si>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r>
      <rPr>
        <b/>
        <sz val="11"/>
        <color theme="1"/>
        <rFont val="Calibri"/>
        <family val="2"/>
        <charset val="161"/>
      </rPr>
      <t>€)</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</si>
  <si>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r>
      <rPr>
        <b/>
        <sz val="11"/>
        <color theme="1"/>
        <rFont val="Calibri"/>
        <family val="2"/>
        <charset val="161"/>
      </rPr>
      <t>€)</t>
    </r>
  </si>
  <si>
    <r>
      <t xml:space="preserve">AMOUNT OF DEPOSITS
</t>
    </r>
    <r>
      <rPr>
        <i/>
        <sz val="10"/>
        <color theme="1"/>
        <rFont val="Calibri"/>
        <family val="2"/>
        <charset val="161"/>
        <scheme val="minor"/>
      </rPr>
      <t>(see Definition 26)</t>
    </r>
    <r>
      <rPr>
        <b/>
        <sz val="11"/>
        <color theme="1"/>
        <rFont val="Calibri"/>
        <family val="2"/>
        <charset val="161"/>
        <scheme val="minor"/>
      </rPr>
      <t xml:space="preserve">
(€)</t>
    </r>
  </si>
  <si>
    <r>
      <t xml:space="preserve">AMOUNT OF WITHDRAWALS
</t>
    </r>
    <r>
      <rPr>
        <i/>
        <sz val="10"/>
        <color theme="1"/>
        <rFont val="Calibri"/>
        <family val="2"/>
        <charset val="161"/>
        <scheme val="minor"/>
      </rPr>
      <t>(see Definition 27)</t>
    </r>
    <r>
      <rPr>
        <b/>
        <sz val="11"/>
        <color theme="1"/>
        <rFont val="Calibri"/>
        <family val="2"/>
        <charset val="161"/>
        <scheme val="minor"/>
      </rPr>
      <t xml:space="preserve">
(€)</t>
    </r>
  </si>
  <si>
    <r>
      <t xml:space="preserve">NUMBER OF NEW CLIENTS
</t>
    </r>
    <r>
      <rPr>
        <i/>
        <sz val="10"/>
        <color theme="1"/>
        <rFont val="Calibri"/>
        <family val="2"/>
        <charset val="161"/>
        <scheme val="minor"/>
      </rPr>
      <t>(see Definition 29)</t>
    </r>
  </si>
  <si>
    <r>
      <t>AMOUNT OF DEPOSITS
(</t>
    </r>
    <r>
      <rPr>
        <b/>
        <sz val="11"/>
        <color theme="1"/>
        <rFont val="Calibri"/>
        <family val="2"/>
        <charset val="161"/>
      </rPr>
      <t xml:space="preserve">€)
</t>
    </r>
    <r>
      <rPr>
        <i/>
        <sz val="10"/>
        <color theme="1"/>
        <rFont val="Calibri"/>
        <family val="2"/>
        <charset val="161"/>
      </rPr>
      <t>(see Definition 26)</t>
    </r>
  </si>
  <si>
    <r>
      <t xml:space="preserve">RELATED ENTITIES 
</t>
    </r>
    <r>
      <rPr>
        <i/>
        <sz val="10"/>
        <color theme="1"/>
        <rFont val="Calibri"/>
        <family val="2"/>
        <charset val="161"/>
        <scheme val="minor"/>
      </rPr>
      <t>(see Definition 28)</t>
    </r>
  </si>
  <si>
    <r>
      <t xml:space="preserve">OTHER
</t>
    </r>
    <r>
      <rPr>
        <i/>
        <sz val="10"/>
        <color theme="1"/>
        <rFont val="Calibri"/>
        <family val="2"/>
        <charset val="161"/>
        <scheme val="minor"/>
      </rPr>
      <t>(see Definition 32)</t>
    </r>
  </si>
  <si>
    <r>
      <t xml:space="preserve">% OF VARIABLE REMUNERATION </t>
    </r>
    <r>
      <rPr>
        <i/>
        <sz val="10"/>
        <color theme="1"/>
        <rFont val="Calibri"/>
        <family val="2"/>
        <charset val="161"/>
        <scheme val="minor"/>
      </rPr>
      <t>(see Definition 30)</t>
    </r>
    <r>
      <rPr>
        <b/>
        <sz val="11"/>
        <color theme="1"/>
        <rFont val="Calibri"/>
        <family val="2"/>
        <charset val="161"/>
        <scheme val="minor"/>
      </rPr>
      <t xml:space="preserve"> OVER THE TOTAL REMUNERATION OF THE EMPLOYEE</t>
    </r>
    <r>
      <rPr>
        <i/>
        <sz val="10"/>
        <color theme="1"/>
        <rFont val="Calibri"/>
        <family val="2"/>
        <charset val="161"/>
        <scheme val="minor"/>
      </rPr>
      <t xml:space="preserve"> (see Definition 31)</t>
    </r>
  </si>
  <si>
    <t>ELIGIBLE COUNTERPARTY</t>
  </si>
  <si>
    <t>Column AP</t>
  </si>
  <si>
    <t>Column AQ</t>
  </si>
  <si>
    <t>Column AR</t>
  </si>
  <si>
    <t>Column AS</t>
  </si>
  <si>
    <t>included in Validation Tests tab</t>
  </si>
  <si>
    <r>
      <t>SERVICES</t>
    </r>
    <r>
      <rPr>
        <i/>
        <sz val="11"/>
        <color theme="1"/>
        <rFont val="Calibri"/>
        <family val="2"/>
        <charset val="161"/>
        <scheme val="minor"/>
      </rPr>
      <t xml:space="preserve"> </t>
    </r>
    <r>
      <rPr>
        <i/>
        <sz val="10"/>
        <color theme="1"/>
        <rFont val="Calibri"/>
        <family val="2"/>
        <charset val="161"/>
        <scheme val="minor"/>
      </rPr>
      <t>(see Definition 22)</t>
    </r>
  </si>
  <si>
    <t>DEDICATED WEBSITE</t>
  </si>
  <si>
    <t>DEDICATED MARKETING MATERIAL</t>
  </si>
  <si>
    <t>CALLS</t>
  </si>
  <si>
    <t>SOCIAL MEDIA CAMPAIGN</t>
  </si>
  <si>
    <t>POST</t>
  </si>
  <si>
    <t>WEBINARS</t>
  </si>
  <si>
    <t>EDUCATIONAL MATERIAL</t>
  </si>
  <si>
    <t>Regarding the languages used, please select all the applicable languages that are used for marketing/promotion of services through calls, marketing material, website etc.</t>
  </si>
  <si>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 xml:space="preserve">Columns C-R </t>
    </r>
    <r>
      <rPr>
        <sz val="12"/>
        <color theme="1"/>
        <rFont val="Calibri"/>
        <family val="2"/>
        <charset val="161"/>
        <scheme val="minor"/>
      </rPr>
      <t>of the same row must be completed.</t>
    </r>
  </si>
  <si>
    <r>
      <t>For all yellow cells of</t>
    </r>
    <r>
      <rPr>
        <b/>
        <sz val="12"/>
        <color theme="4"/>
        <rFont val="Calibri"/>
        <family val="2"/>
        <charset val="161"/>
        <scheme val="minor"/>
      </rPr>
      <t xml:space="preserve"> Columns C-E</t>
    </r>
    <r>
      <rPr>
        <sz val="12"/>
        <color theme="1"/>
        <rFont val="Calibri"/>
        <family val="2"/>
        <charset val="161"/>
        <scheme val="minor"/>
      </rPr>
      <t xml:space="preserve"> that are not applicable, please insert "0" (zero) and for all green cells of </t>
    </r>
    <r>
      <rPr>
        <b/>
        <sz val="12"/>
        <color theme="4"/>
        <rFont val="Calibri"/>
        <family val="2"/>
        <charset val="161"/>
        <scheme val="minor"/>
      </rPr>
      <t>Columns F-M</t>
    </r>
    <r>
      <rPr>
        <sz val="12"/>
        <color theme="1"/>
        <rFont val="Calibri"/>
        <family val="2"/>
        <charset val="161"/>
        <scheme val="minor"/>
      </rPr>
      <t xml:space="preserve"> and </t>
    </r>
    <r>
      <rPr>
        <b/>
        <sz val="12"/>
        <color theme="4"/>
        <rFont val="Calibri"/>
        <family val="2"/>
        <charset val="161"/>
        <scheme val="minor"/>
      </rPr>
      <t>Columns N-R</t>
    </r>
    <r>
      <rPr>
        <sz val="12"/>
        <rFont val="Calibri"/>
        <family val="2"/>
        <charset val="161"/>
        <scheme val="minor"/>
      </rPr>
      <t xml:space="preserve"> that are not applicable,</t>
    </r>
    <r>
      <rPr>
        <sz val="12"/>
        <color theme="1"/>
        <rFont val="Calibri"/>
        <family val="2"/>
        <charset val="161"/>
        <scheme val="minor"/>
      </rPr>
      <t xml:space="preserve"> please report "NO" and "N/A", accordingly.</t>
    </r>
  </si>
  <si>
    <t>roadshoes</t>
  </si>
  <si>
    <t>post</t>
  </si>
  <si>
    <t>webinars</t>
  </si>
  <si>
    <t>educational</t>
  </si>
  <si>
    <t>marketing</t>
  </si>
  <si>
    <t>media</t>
  </si>
  <si>
    <t>It refers to the CIF’s net income deriving from licensed activities, as these are defined in section 5(5)(b) of Law 87(I)/2017, as amended, and from any other activities which fall within the normal trading activities of the Company. The Net Turnover should be analysed and reported by country and by client categorization accordingly. The value shall be reported net of VAT. For services that are exempted from VAT, the relevant Net Turnover should be reported accordingly with no VAT deduction.</t>
  </si>
  <si>
    <t>Additional Information of Clientele</t>
  </si>
  <si>
    <r>
      <t xml:space="preserve">Please provide the </t>
    </r>
    <r>
      <rPr>
        <b/>
        <u/>
        <sz val="11"/>
        <color theme="1"/>
        <rFont val="Calibri"/>
        <family val="2"/>
        <charset val="161"/>
        <scheme val="minor"/>
      </rPr>
      <t>total number of clients</t>
    </r>
    <r>
      <rPr>
        <b/>
        <sz val="11"/>
        <color theme="1"/>
        <rFont val="Calibri"/>
        <family val="2"/>
        <charset val="161"/>
        <scheme val="minor"/>
      </rPr>
      <t xml:space="preserve"> to whom at least one investment service</t>
    </r>
    <r>
      <rPr>
        <b/>
        <i/>
        <sz val="11"/>
        <color theme="1"/>
        <rFont val="Calibri"/>
        <family val="2"/>
        <charset val="161"/>
        <scheme val="minor"/>
      </rPr>
      <t xml:space="preserve"> (as per Section A of Annex I of Directive 2014/65/EU) </t>
    </r>
    <r>
      <rPr>
        <b/>
        <sz val="11"/>
        <color theme="1"/>
        <rFont val="Calibri"/>
        <family val="2"/>
        <charset val="161"/>
        <scheme val="minor"/>
      </rPr>
      <t xml:space="preserve">and/or ancillary service </t>
    </r>
    <r>
      <rPr>
        <b/>
        <i/>
        <sz val="11"/>
        <color theme="1"/>
        <rFont val="Calibri"/>
        <family val="2"/>
        <charset val="161"/>
        <scheme val="minor"/>
      </rPr>
      <t xml:space="preserve">(as per Section B of Annex I of Directive 2014/65/EU) </t>
    </r>
    <r>
      <rPr>
        <b/>
        <sz val="11"/>
        <color theme="1"/>
        <rFont val="Calibri"/>
        <family val="2"/>
        <charset val="161"/>
        <scheme val="minor"/>
      </rPr>
      <t xml:space="preserve">was provided </t>
    </r>
    <r>
      <rPr>
        <b/>
        <u/>
        <sz val="11"/>
        <color theme="1"/>
        <rFont val="Calibri"/>
        <family val="2"/>
        <charset val="161"/>
        <scheme val="minor"/>
      </rPr>
      <t>during the cumulative reporting period.</t>
    </r>
  </si>
  <si>
    <t>Please categorize clients in the four categories below, as these are defined in MiFID II and Articles 2 and 31(2)(a) of Law 87(I)/2017, as amended.</t>
  </si>
  <si>
    <t>TOTAL CLIENTS</t>
  </si>
  <si>
    <t>AGE (YEARS)</t>
  </si>
  <si>
    <t>18-25</t>
  </si>
  <si>
    <t>26-40</t>
  </si>
  <si>
    <t>41-60</t>
  </si>
  <si>
    <t>&gt;60</t>
  </si>
  <si>
    <t>Column AT</t>
  </si>
  <si>
    <t>BASIS OF PROVISION OF SERVICES</t>
  </si>
  <si>
    <r>
      <t xml:space="preserve">CIF's NET TURNOVER
</t>
    </r>
    <r>
      <rPr>
        <i/>
        <sz val="10"/>
        <color theme="1"/>
        <rFont val="Calibri"/>
        <family val="2"/>
        <charset val="161"/>
        <scheme val="minor"/>
      </rPr>
      <t>(see Definition 25)</t>
    </r>
    <r>
      <rPr>
        <b/>
        <sz val="11"/>
        <color theme="1"/>
        <rFont val="Calibri"/>
        <family val="2"/>
        <charset val="161"/>
        <scheme val="minor"/>
      </rPr>
      <t xml:space="preserve">
(€)</t>
    </r>
  </si>
  <si>
    <r>
      <t xml:space="preserve">CIF's NET TURNOVER
</t>
    </r>
    <r>
      <rPr>
        <i/>
        <sz val="10"/>
        <color theme="1"/>
        <rFont val="Calibri"/>
        <family val="2"/>
        <charset val="161"/>
        <scheme val="minor"/>
      </rPr>
      <t>(see Definition 25)</t>
    </r>
    <r>
      <rPr>
        <i/>
        <sz val="11"/>
        <color theme="1"/>
        <rFont val="Calibri"/>
        <family val="2"/>
        <charset val="161"/>
        <scheme val="minor"/>
      </rPr>
      <t xml:space="preserve">
</t>
    </r>
    <r>
      <rPr>
        <i/>
        <sz val="10"/>
        <color theme="1"/>
        <rFont val="Calibri"/>
        <family val="2"/>
        <charset val="161"/>
        <scheme val="minor"/>
      </rPr>
      <t xml:space="preserve">
</t>
    </r>
    <r>
      <rPr>
        <b/>
        <sz val="11"/>
        <color theme="1"/>
        <rFont val="Calibri"/>
        <family val="2"/>
        <charset val="161"/>
        <scheme val="minor"/>
      </rPr>
      <t>(</t>
    </r>
    <r>
      <rPr>
        <b/>
        <sz val="11"/>
        <color theme="1"/>
        <rFont val="Calibri"/>
        <family val="2"/>
        <charset val="161"/>
      </rPr>
      <t>€)</t>
    </r>
  </si>
  <si>
    <t>Basis of provision of services</t>
  </si>
  <si>
    <t>Freedom to provide services</t>
  </si>
  <si>
    <t>Freedom of establishment</t>
  </si>
  <si>
    <t>.</t>
  </si>
  <si>
    <r>
      <t>For</t>
    </r>
    <r>
      <rPr>
        <b/>
        <sz val="12"/>
        <color theme="4"/>
        <rFont val="Calibri"/>
        <family val="2"/>
        <charset val="161"/>
        <scheme val="minor"/>
      </rPr>
      <t xml:space="preserve"> Columns W-AP</t>
    </r>
    <r>
      <rPr>
        <sz val="12"/>
        <rFont val="Calibri"/>
        <family val="2"/>
        <charset val="161"/>
        <scheme val="minor"/>
      </rPr>
      <t xml:space="preserve">, please report the number of clients, the net turnover, the amount of deposits, the amount of withdrawals and the percentage (%) of withdrawal cancellations (cancelled by the client) out of the total number of withdrawal requests, by client categorisation (as defined in MiFID II and Articles 2 and 31(2)(a) of Law 87(I)/2017, as amended), to whom at least one service was provided, </t>
    </r>
    <r>
      <rPr>
        <b/>
        <u/>
        <sz val="12"/>
        <rFont val="Calibri"/>
        <family val="2"/>
        <charset val="161"/>
        <scheme val="minor"/>
      </rPr>
      <t>during the cumulative reporting period</t>
    </r>
    <r>
      <rPr>
        <sz val="12"/>
        <rFont val="Calibri"/>
        <family val="2"/>
        <charset val="161"/>
        <scheme val="minor"/>
      </rPr>
      <t>.</t>
    </r>
  </si>
  <si>
    <r>
      <t xml:space="preserve">When </t>
    </r>
    <r>
      <rPr>
        <b/>
        <sz val="12"/>
        <color theme="4"/>
        <rFont val="Calibri"/>
        <family val="2"/>
        <charset val="161"/>
        <scheme val="minor"/>
      </rPr>
      <t>Column W</t>
    </r>
    <r>
      <rPr>
        <sz val="12"/>
        <color theme="1"/>
        <rFont val="Calibri"/>
        <family val="2"/>
        <charset val="161"/>
        <scheme val="minor"/>
      </rPr>
      <t xml:space="preserve"> of each row is completed with a number greater than 0, then at least one of the </t>
    </r>
    <r>
      <rPr>
        <b/>
        <sz val="12"/>
        <color theme="4"/>
        <rFont val="Calibri"/>
        <family val="2"/>
        <charset val="161"/>
        <scheme val="minor"/>
      </rPr>
      <t>Columns D-V</t>
    </r>
    <r>
      <rPr>
        <sz val="12"/>
        <color theme="1"/>
        <rFont val="Calibri"/>
        <family val="2"/>
        <charset val="161"/>
        <scheme val="minor"/>
      </rPr>
      <t xml:space="preserve"> of the same row must be completed. </t>
    </r>
  </si>
  <si>
    <r>
      <t xml:space="preserve">When </t>
    </r>
    <r>
      <rPr>
        <b/>
        <sz val="12"/>
        <color theme="4"/>
        <rFont val="Calibri"/>
        <family val="2"/>
        <charset val="161"/>
        <scheme val="minor"/>
      </rPr>
      <t>Column B</t>
    </r>
    <r>
      <rPr>
        <sz val="12"/>
        <color theme="1"/>
        <rFont val="Calibri"/>
        <family val="2"/>
        <charset val="161"/>
        <scheme val="minor"/>
      </rPr>
      <t xml:space="preserve"> of each row is completed, automatically </t>
    </r>
    <r>
      <rPr>
        <b/>
        <sz val="12"/>
        <color theme="4"/>
        <rFont val="Calibri"/>
        <family val="2"/>
        <charset val="161"/>
        <scheme val="minor"/>
      </rPr>
      <t>Column C and Columns W-AP</t>
    </r>
    <r>
      <rPr>
        <sz val="12"/>
        <color theme="1"/>
        <rFont val="Calibri"/>
        <family val="2"/>
        <charset val="161"/>
        <scheme val="minor"/>
      </rPr>
      <t xml:space="preserve"> of the same row become mandatory. For the cells that are not applicable, please insert "0" (zero).</t>
    </r>
  </si>
  <si>
    <t>Basis</t>
  </si>
  <si>
    <t>The total of the breakdown of retail clients reported for each service/activity must be greater or equal to the number of retail clients reported per country (Column W).</t>
  </si>
  <si>
    <r>
      <t xml:space="preserve">The number of retail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retail clients reported in column W of Section L.</t>
    </r>
  </si>
  <si>
    <r>
      <t xml:space="preserve">The number of per se professional clients reported in point 6.1 of Section K should be </t>
    </r>
    <r>
      <rPr>
        <b/>
        <sz val="12"/>
        <color theme="1"/>
        <rFont val="Calibri"/>
        <family val="2"/>
        <charset val="161"/>
        <scheme val="minor"/>
      </rPr>
      <t xml:space="preserve">equal </t>
    </r>
    <r>
      <rPr>
        <sz val="12"/>
        <color theme="1"/>
        <rFont val="Calibri"/>
        <family val="2"/>
        <charset val="161"/>
        <scheme val="minor"/>
      </rPr>
      <t>to the total number of per se professional clients reported in column AB of Section L.</t>
    </r>
  </si>
  <si>
    <r>
      <t xml:space="preserve">The number of professional on request clients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professional on request clients reported in column AG of Section L.</t>
    </r>
  </si>
  <si>
    <r>
      <t xml:space="preserve">The number of eligible counterparties reported in point 6.1 of Section K should be </t>
    </r>
    <r>
      <rPr>
        <b/>
        <sz val="12"/>
        <color theme="1"/>
        <rFont val="Calibri"/>
        <family val="2"/>
        <charset val="161"/>
        <scheme val="minor"/>
      </rPr>
      <t>equal</t>
    </r>
    <r>
      <rPr>
        <sz val="12"/>
        <color theme="1"/>
        <rFont val="Calibri"/>
        <family val="2"/>
        <charset val="161"/>
        <scheme val="minor"/>
      </rPr>
      <t xml:space="preserve"> to the total number of eligible counterparties reported in column AL of Section L.</t>
    </r>
  </si>
  <si>
    <r>
      <t xml:space="preserve">The number of retail clients that are classified/considered as first-time investors reported in point 6.3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</si>
  <si>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Please state the number of</t>
    </r>
    <r>
      <rPr>
        <b/>
        <u/>
        <sz val="11"/>
        <color theme="1"/>
        <rFont val="Calibri"/>
        <family val="2"/>
        <charset val="161"/>
        <scheme val="minor"/>
      </rPr>
      <t xml:space="preserve"> retail clients</t>
    </r>
    <r>
      <rPr>
        <b/>
        <sz val="11"/>
        <color theme="1"/>
        <rFont val="Calibri"/>
        <family val="2"/>
        <charset val="161"/>
        <scheme val="minor"/>
      </rPr>
      <t xml:space="preserve">, out of the number of retail clients reported in point 6.1 above, </t>
    </r>
    <r>
      <rPr>
        <b/>
        <u/>
        <sz val="11"/>
        <color theme="1"/>
        <rFont val="Calibri"/>
        <family val="2"/>
        <charset val="161"/>
        <scheme val="minor"/>
      </rPr>
      <t>that are classified/considered as first-time investors.</t>
    </r>
  </si>
  <si>
    <r>
      <t xml:space="preserve">In this section, </t>
    </r>
    <r>
      <rPr>
        <b/>
        <sz val="12"/>
        <color theme="4"/>
        <rFont val="Calibri"/>
        <family val="2"/>
        <charset val="161"/>
        <scheme val="minor"/>
      </rPr>
      <t>Columns D-V</t>
    </r>
    <r>
      <rPr>
        <sz val="12"/>
        <rFont val="Calibri"/>
        <family val="2"/>
        <charset val="161"/>
        <scheme val="minor"/>
      </rPr>
      <t xml:space="preserve">, please analyse the number of retail clients to whom any of the below investment services (as per Section A of Annex I of Directive 2014/65/EU) and/or ancillary services (as per Section B of Annex I of Directive 2014/65/EU) were provided, </t>
    </r>
    <r>
      <rPr>
        <b/>
        <u/>
        <sz val="12"/>
        <rFont val="Calibri"/>
        <family val="2"/>
        <charset val="161"/>
        <scheme val="minor"/>
      </rPr>
      <t>during the cumulative reporting period</t>
    </r>
    <r>
      <rPr>
        <sz val="12"/>
        <rFont val="Calibri"/>
        <family val="2"/>
        <charset val="161"/>
        <scheme val="minor"/>
      </rPr>
      <t xml:space="preserve">, by the country of their residence. For each of the investment services provided, please analyse the number of retail clients by those to whom the services were provided exclusively on CFDs, exclusively on non CFDs and/or a combination of CFDs and another Financial Instrument. For each ancillary service, please report the total number of retail clients to whom the ancillary service was provided. 
Please note that in case a retail client receives more than one service, this client may appear more than once in the </t>
    </r>
    <r>
      <rPr>
        <b/>
        <sz val="12"/>
        <color theme="4"/>
        <rFont val="Calibri"/>
        <family val="2"/>
        <charset val="161"/>
        <scheme val="minor"/>
      </rPr>
      <t>Columns D-V</t>
    </r>
    <r>
      <rPr>
        <sz val="12"/>
        <rFont val="Calibri"/>
        <family val="2"/>
        <charset val="161"/>
        <scheme val="minor"/>
      </rPr>
      <t xml:space="preserve">. </t>
    </r>
  </si>
  <si>
    <r>
      <t xml:space="preserve">13. Previous Submissions that contain errors: </t>
    </r>
    <r>
      <rPr>
        <sz val="12"/>
        <color rgb="FF000000"/>
        <rFont val="Calibri"/>
        <family val="2"/>
        <charset val="161"/>
        <scheme val="minor"/>
      </rPr>
      <t>CIFs should note that, in the event that some of the information provided in previous submissions of the Form,  may contain some fields with errors, then the CIFs must notify the CySEC Risk Statistics in writing (by email), as soon as possible, giving details about the error and explaining the reason for providing wrong information (e.g. “The number of Clients reported for the reporting period 01/04/2022 – 30/06/2022, section B, cell C22 was incorrect. The correct number of Clients is X.”).</t>
    </r>
  </si>
  <si>
    <r>
      <t xml:space="preserve">In this section, please analyse the top 5 remunerated employees </t>
    </r>
    <r>
      <rPr>
        <i/>
        <sz val="12"/>
        <rFont val="Calibri"/>
        <family val="2"/>
        <charset val="161"/>
        <scheme val="minor"/>
      </rPr>
      <t xml:space="preserve">(see Definition 31) </t>
    </r>
    <r>
      <rPr>
        <sz val="12"/>
        <rFont val="Calibri"/>
        <family val="2"/>
        <charset val="161"/>
        <scheme val="minor"/>
      </rPr>
      <t>relating to marketing, promotion services and customer support, for the top 5 countries in terms of the number of retail clients reported in Section L, Column W.</t>
    </r>
  </si>
  <si>
    <r>
      <t xml:space="preserve">Please analyse the number of </t>
    </r>
    <r>
      <rPr>
        <b/>
        <u/>
        <sz val="11"/>
        <color theme="1"/>
        <rFont val="Calibri"/>
        <family val="2"/>
        <charset val="161"/>
        <scheme val="minor"/>
      </rPr>
      <t>retail clients</t>
    </r>
    <r>
      <rPr>
        <b/>
        <sz val="11"/>
        <color theme="1"/>
        <rFont val="Calibri"/>
        <family val="2"/>
        <charset val="161"/>
        <scheme val="minor"/>
      </rPr>
      <t xml:space="preserve"> (physical persons only) reported in point 6.1 above, by classifying them into the specific age group.</t>
    </r>
  </si>
  <si>
    <t>Provision of Services in Third Country</t>
  </si>
  <si>
    <t xml:space="preserve">EEA Countries (excl. Cyprus) </t>
  </si>
  <si>
    <t xml:space="preserve">Third Countries </t>
  </si>
  <si>
    <t>Cyprus</t>
  </si>
  <si>
    <t xml:space="preserve">TOTAL RETAIL CLIENTS (physical persons only) </t>
  </si>
  <si>
    <r>
      <t xml:space="preserve">The number of retail clients reported in point 6.2 of Section K does </t>
    </r>
    <r>
      <rPr>
        <b/>
        <sz val="12"/>
        <color theme="1"/>
        <rFont val="Calibri"/>
        <family val="2"/>
        <charset val="161"/>
        <scheme val="minor"/>
      </rPr>
      <t>not exceed</t>
    </r>
    <r>
      <rPr>
        <sz val="12"/>
        <color theme="1"/>
        <rFont val="Calibri"/>
        <family val="2"/>
        <charset val="161"/>
        <scheme val="minor"/>
      </rPr>
      <t xml:space="preserve"> the total number of retail clients reported in point 6.1 of Section K.</t>
    </r>
  </si>
  <si>
    <r>
      <t xml:space="preserve">In </t>
    </r>
    <r>
      <rPr>
        <b/>
        <sz val="12"/>
        <color theme="4"/>
        <rFont val="Calibri"/>
        <family val="2"/>
        <charset val="161"/>
        <scheme val="minor"/>
      </rPr>
      <t>Column C</t>
    </r>
    <r>
      <rPr>
        <sz val="12"/>
        <rFont val="Calibri"/>
        <family val="2"/>
        <charset val="161"/>
        <scheme val="minor"/>
      </rPr>
      <t>, please choose from the drop-down list, whether the services/activities provided to clients whose country of residence is an EEA Country (excluding Cyprus) fall under ‘Freedom to provide services’ basis or under ‘Freedom of establishment’ basis.
For the provision of services to clients whose country of residence is Cyprus, please choose the ‘Not Applicable' (N/A) option, under the basis of provision of services field (</t>
    </r>
    <r>
      <rPr>
        <b/>
        <sz val="12"/>
        <color theme="4"/>
        <rFont val="Calibri"/>
        <family val="2"/>
        <charset val="161"/>
        <scheme val="minor"/>
      </rPr>
      <t>Column C</t>
    </r>
    <r>
      <rPr>
        <sz val="12"/>
        <rFont val="Calibri"/>
        <family val="2"/>
        <charset val="161"/>
        <scheme val="minor"/>
      </rPr>
      <t>).
For the provision of services to clients whose country of residence is a Third Country, please choose the ‘Provision of Services in Third Country’ option, under the basis of provision of services field (</t>
    </r>
    <r>
      <rPr>
        <b/>
        <sz val="12"/>
        <color theme="4"/>
        <rFont val="Calibri"/>
        <family val="2"/>
        <charset val="161"/>
        <scheme val="minor"/>
      </rPr>
      <t>Column C</t>
    </r>
    <r>
      <rPr>
        <sz val="12"/>
        <rFont val="Calibri"/>
        <family val="2"/>
        <charset val="161"/>
        <scheme val="minor"/>
      </rPr>
      <t xml:space="preserve">). </t>
    </r>
  </si>
  <si>
    <t xml:space="preserve">"First-time investors" refer to investors with no prior experience in financial investments, based on the firms’ client suitability and/or appropriateness assessment. </t>
  </si>
  <si>
    <t>In this section please analyse the clients that had fund balances in their accounts, held by the CIF, as per its authorisation,</t>
  </si>
  <si>
    <t>as at the reference date (i.e. account balance not zero), by the country of their residence and their client categorisation.</t>
  </si>
  <si>
    <t xml:space="preserve">In this section, as at the reference date, please analyse the Total Clients' Funds that the CIF holds as per its authorisation (which are either 'ON' or 'OFF' Balance Sheet),  </t>
  </si>
  <si>
    <r>
      <t xml:space="preserve">Client means every person to whom an Investment Firm provides investment or/and ancillary services.
</t>
    </r>
    <r>
      <rPr>
        <b/>
        <u/>
        <sz val="11"/>
        <color theme="1"/>
        <rFont val="Calibri"/>
        <family val="2"/>
        <charset val="161"/>
        <scheme val="minor"/>
      </rPr>
      <t>Section B:</t>
    </r>
    <r>
      <rPr>
        <b/>
        <sz val="11"/>
        <color theme="1"/>
        <rFont val="Calibri"/>
        <family val="2"/>
        <charset val="161"/>
        <scheme val="minor"/>
      </rPr>
      <t xml:space="preserve"> </t>
    </r>
    <r>
      <rPr>
        <sz val="11"/>
        <color theme="1"/>
        <rFont val="Calibri"/>
        <family val="2"/>
        <scheme val="minor"/>
      </rPr>
      <t xml:space="preserve">Please include only the number of clients that </t>
    </r>
    <r>
      <rPr>
        <b/>
        <sz val="11"/>
        <color theme="1"/>
        <rFont val="Calibri"/>
        <family val="2"/>
        <charset val="161"/>
        <scheme val="minor"/>
      </rPr>
      <t>had an account balance as at the reference date</t>
    </r>
    <r>
      <rPr>
        <sz val="11"/>
        <color theme="1"/>
        <rFont val="Calibri"/>
        <family val="2"/>
        <scheme val="minor"/>
      </rPr>
      <t xml:space="preserve">, irrespective of whether they had transactions or not during the reporting period.
</t>
    </r>
    <r>
      <rPr>
        <b/>
        <u/>
        <sz val="11"/>
        <color theme="1"/>
        <rFont val="Calibri"/>
        <family val="2"/>
        <charset val="161"/>
        <scheme val="minor"/>
      </rPr>
      <t>Section F:</t>
    </r>
    <r>
      <rPr>
        <sz val="11"/>
        <color theme="1"/>
        <rFont val="Calibri"/>
        <family val="2"/>
        <scheme val="minor"/>
      </rPr>
      <t xml:space="preserve"> Please include the number of clients that </t>
    </r>
    <r>
      <rPr>
        <b/>
        <sz val="11"/>
        <color theme="1"/>
        <rFont val="Calibri"/>
        <family val="2"/>
        <charset val="161"/>
        <scheme val="minor"/>
      </rPr>
      <t>had transactions</t>
    </r>
    <r>
      <rPr>
        <sz val="11"/>
        <color theme="1"/>
        <rFont val="Calibri"/>
        <family val="2"/>
        <scheme val="minor"/>
      </rPr>
      <t xml:space="preserve"> </t>
    </r>
    <r>
      <rPr>
        <b/>
        <sz val="11"/>
        <color theme="1"/>
        <rFont val="Calibri"/>
        <family val="2"/>
        <charset val="161"/>
        <scheme val="minor"/>
      </rPr>
      <t>during the cumulative reporting period</t>
    </r>
    <r>
      <rPr>
        <sz val="11"/>
        <color theme="1"/>
        <rFont val="Calibri"/>
        <family val="2"/>
        <scheme val="minor"/>
      </rPr>
      <t>, irrespective of whether they had an account balance as at reference day or they closed their accounts during the reference period.
In the number of clients include all retail, eligible counterparties, per se professional and professional on request as these are defined in MiFID II and Law 87(I)/2017 (Articles 2 and 31(2)(a)), as amended.</t>
    </r>
  </si>
  <si>
    <t>Duplication of all combinations</t>
  </si>
  <si>
    <t>Included in "Validation Tests" tab</t>
  </si>
  <si>
    <t>duplication</t>
  </si>
  <si>
    <t>Deposits and Withdrawals should be &gt;=0</t>
  </si>
  <si>
    <t>All the combinations between country and client categorisation should be unique.</t>
  </si>
  <si>
    <t>You should report each country only once.</t>
  </si>
  <si>
    <t>All the combinations between country and basis of provision of services should be unique.</t>
  </si>
  <si>
    <t>7.1</t>
  </si>
  <si>
    <t>Did you use Artificial Intelligence during the cumulative reporting period?</t>
  </si>
  <si>
    <t>7.2</t>
  </si>
  <si>
    <t>7.3</t>
  </si>
  <si>
    <r>
      <rPr>
        <b/>
        <sz val="11"/>
        <color theme="1"/>
        <rFont val="Calibri"/>
        <family val="2"/>
        <charset val="161"/>
        <scheme val="minor"/>
      </rPr>
      <t>a.</t>
    </r>
    <r>
      <rPr>
        <sz val="11"/>
        <color theme="1"/>
        <rFont val="Calibri"/>
        <family val="2"/>
        <charset val="161"/>
        <scheme val="minor"/>
      </rPr>
      <t xml:space="preserve"> Investment advice/recommendations</t>
    </r>
  </si>
  <si>
    <r>
      <rPr>
        <b/>
        <sz val="11"/>
        <color theme="1"/>
        <rFont val="Calibri"/>
        <family val="2"/>
        <charset val="161"/>
        <scheme val="minor"/>
      </rPr>
      <t>b.</t>
    </r>
    <r>
      <rPr>
        <sz val="11"/>
        <color theme="1"/>
        <rFont val="Calibri"/>
        <family val="2"/>
        <charset val="161"/>
        <scheme val="minor"/>
      </rPr>
      <t xml:space="preserve"> Client categorization</t>
    </r>
  </si>
  <si>
    <r>
      <rPr>
        <b/>
        <sz val="11"/>
        <color theme="1"/>
        <rFont val="Calibri"/>
        <family val="2"/>
        <charset val="161"/>
        <scheme val="minor"/>
      </rPr>
      <t>c.</t>
    </r>
    <r>
      <rPr>
        <sz val="11"/>
        <color theme="1"/>
        <rFont val="Calibri"/>
        <family val="2"/>
        <charset val="161"/>
        <scheme val="minor"/>
      </rPr>
      <t xml:space="preserve"> Pricing/price modeling</t>
    </r>
  </si>
  <si>
    <r>
      <rPr>
        <b/>
        <sz val="11"/>
        <color theme="1"/>
        <rFont val="Calibri"/>
        <family val="2"/>
        <charset val="161"/>
        <scheme val="minor"/>
      </rPr>
      <t>d.</t>
    </r>
    <r>
      <rPr>
        <sz val="11"/>
        <color theme="1"/>
        <rFont val="Calibri"/>
        <family val="2"/>
        <charset val="161"/>
        <scheme val="minor"/>
      </rPr>
      <t xml:space="preserve"> Trading strategies/execution</t>
    </r>
  </si>
  <si>
    <r>
      <rPr>
        <b/>
        <sz val="11"/>
        <color theme="1"/>
        <rFont val="Calibri"/>
        <family val="2"/>
        <charset val="161"/>
        <scheme val="minor"/>
      </rPr>
      <t>e.</t>
    </r>
    <r>
      <rPr>
        <sz val="11"/>
        <color theme="1"/>
        <rFont val="Calibri"/>
        <family val="2"/>
        <charset val="161"/>
        <scheme val="minor"/>
      </rPr>
      <t xml:space="preserve"> Customer service</t>
    </r>
  </si>
  <si>
    <r>
      <rPr>
        <b/>
        <sz val="11"/>
        <color theme="1"/>
        <rFont val="Calibri"/>
        <family val="2"/>
        <charset val="161"/>
        <scheme val="minor"/>
      </rPr>
      <t xml:space="preserve">f. </t>
    </r>
    <r>
      <rPr>
        <sz val="11"/>
        <color theme="1"/>
        <rFont val="Calibri"/>
        <family val="2"/>
        <charset val="161"/>
        <scheme val="minor"/>
      </rPr>
      <t>Pre/Post-trade analyses controls and processes</t>
    </r>
  </si>
  <si>
    <r>
      <rPr>
        <b/>
        <sz val="11"/>
        <color theme="1"/>
        <rFont val="Calibri"/>
        <family val="2"/>
        <charset val="161"/>
        <scheme val="minor"/>
      </rPr>
      <t xml:space="preserve">g. </t>
    </r>
    <r>
      <rPr>
        <sz val="11"/>
        <color theme="1"/>
        <rFont val="Calibri"/>
        <family val="2"/>
        <charset val="161"/>
        <scheme val="minor"/>
      </rPr>
      <t>Cybersecurity</t>
    </r>
  </si>
  <si>
    <r>
      <rPr>
        <b/>
        <sz val="11"/>
        <color theme="1"/>
        <rFont val="Calibri"/>
        <family val="2"/>
        <charset val="161"/>
        <scheme val="minor"/>
      </rPr>
      <t xml:space="preserve">h. </t>
    </r>
    <r>
      <rPr>
        <sz val="11"/>
        <color theme="1"/>
        <rFont val="Calibri"/>
        <family val="2"/>
        <charset val="161"/>
        <scheme val="minor"/>
      </rPr>
      <t>Internal control processes (risk, compliance)</t>
    </r>
  </si>
  <si>
    <r>
      <rPr>
        <b/>
        <sz val="11"/>
        <color theme="1"/>
        <rFont val="Calibri"/>
        <family val="2"/>
        <charset val="161"/>
        <scheme val="minor"/>
      </rPr>
      <t xml:space="preserve">i. </t>
    </r>
    <r>
      <rPr>
        <sz val="11"/>
        <color theme="1"/>
        <rFont val="Calibri"/>
        <family val="2"/>
        <charset val="161"/>
        <scheme val="minor"/>
      </rPr>
      <t>Operational efficiency (data entry, record keeping, backoffice  etc)</t>
    </r>
  </si>
  <si>
    <r>
      <rPr>
        <b/>
        <sz val="11"/>
        <color theme="1"/>
        <rFont val="Calibri"/>
        <family val="2"/>
        <charset val="161"/>
        <scheme val="minor"/>
      </rPr>
      <t xml:space="preserve">j. </t>
    </r>
    <r>
      <rPr>
        <sz val="11"/>
        <color theme="1"/>
        <rFont val="Calibri"/>
        <family val="2"/>
        <charset val="161"/>
        <scheme val="minor"/>
      </rPr>
      <t>Creation or processing of firm/product disclosures and communications</t>
    </r>
  </si>
  <si>
    <r>
      <rPr>
        <b/>
        <sz val="11"/>
        <color theme="1"/>
        <rFont val="Calibri"/>
        <family val="2"/>
        <charset val="161"/>
        <scheme val="minor"/>
      </rPr>
      <t xml:space="preserve">k. </t>
    </r>
    <r>
      <rPr>
        <sz val="11"/>
        <color theme="1"/>
        <rFont val="Calibri"/>
        <family val="2"/>
        <charset val="161"/>
        <scheme val="minor"/>
      </rPr>
      <t>Portfolio management/optimization/investment decisions (enhanced fundamental analysis or systematic investment strategies)</t>
    </r>
  </si>
  <si>
    <r>
      <rPr>
        <b/>
        <sz val="11"/>
        <color theme="1"/>
        <rFont val="Calibri"/>
        <family val="2"/>
        <charset val="161"/>
        <scheme val="minor"/>
      </rPr>
      <t xml:space="preserve">l. </t>
    </r>
    <r>
      <rPr>
        <sz val="11"/>
        <color theme="1"/>
        <rFont val="Calibri"/>
        <family val="2"/>
        <charset val="161"/>
        <scheme val="minor"/>
      </rPr>
      <t>Data verification, quality checks</t>
    </r>
  </si>
  <si>
    <t>Artificial Intelligence (AI)</t>
  </si>
  <si>
    <t>7.3.1</t>
  </si>
  <si>
    <r>
      <rPr>
        <b/>
        <sz val="11"/>
        <color theme="1"/>
        <rFont val="Calibri"/>
        <family val="2"/>
        <charset val="161"/>
        <scheme val="minor"/>
      </rPr>
      <t>m.</t>
    </r>
    <r>
      <rPr>
        <sz val="11"/>
        <color theme="1"/>
        <rFont val="Calibri"/>
        <family val="2"/>
        <charset val="161"/>
        <scheme val="minor"/>
      </rPr>
      <t xml:space="preserve"> Other (please specify in cell B150 below)</t>
    </r>
  </si>
  <si>
    <t>If your answer to question 7.1 or 7.2 above is 'YES', please choose from the below list the use/potential use of AI in the entity’s activities/procedures. In case the answer to question 7.1 and 7.2 above is 'NO', please leave this question blank.</t>
  </si>
  <si>
    <t>If you answer 'YES' in cell H147 above, please specify. Otherwise, please leave this question blank.</t>
  </si>
  <si>
    <t>If your answer to question 7.1 above is 'YES', please leave this question blank. In case the answer to question 7.1 above is 'NO', do you plan to use Artificial Intelligence?</t>
  </si>
  <si>
    <t>In this section, you are requested to provide information on the entity's governance and shareholding arrangements, e.g. on the Board of Directors, beneficial owners, group structure etc.</t>
  </si>
  <si>
    <t>Board of Directors (BoD)</t>
  </si>
  <si>
    <t>Number of BoD Members as at the reference date</t>
  </si>
  <si>
    <t>Are the Non Executive and Independent Directors the majority of the members of the BoD?</t>
  </si>
  <si>
    <t>Ownership (as at the reference date)</t>
  </si>
  <si>
    <t>Does the entity have a dominant shareholder?</t>
  </si>
  <si>
    <t>"Dominant shareholder" refers to a natural person or entity that owns more than 50% of a company's share capital and controls more than half of the voting interests in the company. The majority shareholder has a very significant influence in the business operations and strategic direction of the entity.</t>
  </si>
  <si>
    <t>Does the entity belong to a financial group?</t>
  </si>
  <si>
    <t>For the definition of the term ‘group’ refer to Article 2(11) of Directive 2013/34/EU.</t>
  </si>
  <si>
    <t>Does any of the entity's shareholders and/or BOs belong to any of the following groups?</t>
  </si>
  <si>
    <t>PEPs</t>
  </si>
  <si>
    <t>Sanctions Lists</t>
  </si>
  <si>
    <t>FATF high risk and increased monitoring jurisdictions and/or EU high risk third countries</t>
  </si>
  <si>
    <t>Trusts</t>
  </si>
  <si>
    <t>Has been convicted or there are investigations against him/her</t>
  </si>
  <si>
    <t>Response should be "Yes" only if more than 50% of the Directors are Independent.
‘Independent’ means the person who:
i. Does not have a professional relation of any kind or a close relation (blood relation or relation by marriage up to first degree or is a spouse) or an employee-employer relation with other members of the Board of Directors or possibly with a shareholder who directly or indirectly controls the majority of the share capital of the CIF or the voting rights thereof.
ii. Does not have any other material relation with the CIF, which due to the nature of the relation may affect his independent and objective judgment, and specifically does not offer services to the CIF which due to the nature of the services may affect his independent and objective judgment, nor is a member of a business offering services to the CIF.
iii. Is not an executive managerial staff or an executive member of the Board of Directors of a directly or indirectly closely linked or subsidiary undertaking, or has been during the last 12 months.
iv. Does not have any other relation of any kind, beyond the aforementioned, which, according to the Commission, may affect his independent and objective judgment.</t>
  </si>
  <si>
    <t>Outsourcing (as at the reference date)</t>
  </si>
  <si>
    <t>Number of Authorised services that are outsourced or partially outsourced  (if any)</t>
  </si>
  <si>
    <t>"Authorised services" as these are defined in Parts I-II, First Appendix, Law 87(I)/2017, as amended.</t>
  </si>
  <si>
    <t>Is one or more of the following significant functions outsourced or partially outsourced?</t>
  </si>
  <si>
    <t>Compliance function</t>
  </si>
  <si>
    <t>AML Function</t>
  </si>
  <si>
    <t>Internal Audit Function</t>
  </si>
  <si>
    <t>Risk Management Function</t>
  </si>
  <si>
    <t>Board Members and/or shareholders</t>
  </si>
  <si>
    <t>Does the CIF have any Board Members and/or shareholders who are Politically Exposed Persons (PEP)?</t>
  </si>
  <si>
    <t>Does the CIF have any Board Members and/or shareholders that obtained residency or citizenship in Cyprus in exchange of capital transfers, purchase of property or government bonds, or investment in corporate entities in Cyprus?</t>
  </si>
  <si>
    <t>Credit Risk</t>
  </si>
  <si>
    <t>Liquidity Risk</t>
  </si>
  <si>
    <t>Market Risk</t>
  </si>
  <si>
    <t>Interest Risk</t>
  </si>
  <si>
    <t>Currency Risk</t>
  </si>
  <si>
    <t>Investments' Price Risk</t>
  </si>
  <si>
    <t>Compliance Risk</t>
  </si>
  <si>
    <t>Legal Risk</t>
  </si>
  <si>
    <t>Operational Risk</t>
  </si>
  <si>
    <t>Reputation Risk</t>
  </si>
  <si>
    <t>Insurance Risk</t>
  </si>
  <si>
    <r>
      <t xml:space="preserve">Other significant risk </t>
    </r>
    <r>
      <rPr>
        <i/>
        <sz val="12"/>
        <color theme="1"/>
        <rFont val="Calibri"/>
        <family val="2"/>
        <charset val="161"/>
        <scheme val="minor"/>
      </rPr>
      <t>(Please complete)</t>
    </r>
  </si>
  <si>
    <t>Persons in the distribution network</t>
  </si>
  <si>
    <t>"Persons" refer to natural and/or legal persons</t>
  </si>
  <si>
    <t>Number of Branches</t>
  </si>
  <si>
    <t>1.1.1</t>
  </si>
  <si>
    <t>Out of which: Non EEA Branches</t>
  </si>
  <si>
    <t>Number of regulated subsidiaries</t>
  </si>
  <si>
    <t>1.2.1</t>
  </si>
  <si>
    <t>Out of which: Non EEA regulated subsidiaries</t>
  </si>
  <si>
    <t>Number of Representative offices</t>
  </si>
  <si>
    <t xml:space="preserve">Number of Sales Persons </t>
  </si>
  <si>
    <t xml:space="preserve">"Sales persons" may also refer to Relationship Managers.
Persons employed in the entity's representative offices, responsible for the promotion of its services, should also be taken into account. </t>
  </si>
  <si>
    <t>1.5</t>
  </si>
  <si>
    <t xml:space="preserve">Number of Introducing Brokers and/or Business Introducers </t>
  </si>
  <si>
    <t>Introducing Brokers / Business Introducers are persons who have the direct relationship with a (prospective) client, but delegate the provision of the services to the regulated entity.</t>
  </si>
  <si>
    <t>1.6</t>
  </si>
  <si>
    <t>Number of Tied Agents</t>
  </si>
  <si>
    <t>"Tied agent" as defined in Article 2 of the Law 87(I)/2017, as amended.</t>
  </si>
  <si>
    <t>1.7</t>
  </si>
  <si>
    <t>Number of Affiliates</t>
  </si>
  <si>
    <t xml:space="preserve">1.8 </t>
  </si>
  <si>
    <t xml:space="preserve">"Distribution Network" refers to the regulated entity's arrangements for making available and distributing its services/products to its clients. The distribution network refers specifically to Introducing Brokers, Business Introducers, Tied Agents and Representative Offices. </t>
  </si>
  <si>
    <t xml:space="preserve">1.8.1 </t>
  </si>
  <si>
    <t xml:space="preserve">Percentage of trading income generated by the distribution network of the CIF over the total trading income (Section G, Cell E16) </t>
  </si>
  <si>
    <t>How would you rate the adequacy of governance structures, including reporting lines and senior management buy-in?</t>
  </si>
  <si>
    <t>How would you rate the effectiveness of governance structures, including reporting lines and senior management buy-in?</t>
  </si>
  <si>
    <r>
      <t xml:space="preserve">How would you rate the product governance arrangements* that the firm has in place, to assess the compatibility of investment products with the needs, characteristics and objectives of the target market? 
</t>
    </r>
    <r>
      <rPr>
        <i/>
        <sz val="10"/>
        <color rgb="FF000000"/>
        <rFont val="Calibri"/>
        <family val="2"/>
        <charset val="161"/>
      </rPr>
      <t>* Product governance arrangements include, inter alia, identification and detailed analysis of target market, robust research to understand investors’ needs and objectives, firm’s distribution strategy to be based solely on the best interest for the investor, firm to obtain adequate information for the product to adequately train their staff, to ensure that the primary purpose of training is educational and not to be used as a marketing tool, etc.</t>
    </r>
  </si>
  <si>
    <t>How would you rate the policies and procedures that the firm has in place, to assess the compatibility of investment products with the needs, characteristics and objectives of the target market?</t>
  </si>
  <si>
    <t>How would you rate the compatibility of the costs and charges of the investment products that you offer or recommend, with the needs and objectives of the target market?</t>
  </si>
  <si>
    <t>How would you rate the level of training provided to personnel (involved in the marketing of investment products), to ensure the understanding of the implementation of cost and charges disclosure requirements?</t>
  </si>
  <si>
    <t xml:space="preserve">Please indicate which of the methods described below, the firm uses to disclose the costs and charges to the clients. </t>
  </si>
  <si>
    <t>a)</t>
  </si>
  <si>
    <t>Through a standalone document (which could still be sent together with other periodic documents to clients)</t>
  </si>
  <si>
    <t>b)</t>
  </si>
  <si>
    <t>Within a document of wider content, provided that it is given the necessary prominence to allow clients to find it easily</t>
  </si>
  <si>
    <t>c)</t>
  </si>
  <si>
    <t>In a secured area of firm’s website</t>
  </si>
  <si>
    <t>d)</t>
  </si>
  <si>
    <t>Other media in electronic form/any durable medium</t>
  </si>
  <si>
    <t>e)</t>
  </si>
  <si>
    <t>Technological innovation (i.e interactive sliding scales, pop-ups and hyperlinks showing charges breakdown)</t>
  </si>
  <si>
    <r>
      <t xml:space="preserve">How would you rate the effectiveness of the policies and procedures that the firm has in place for the prevention, detection and mitigation of Information Communication Technology (ICT)/Cyber risks*?
</t>
    </r>
    <r>
      <rPr>
        <i/>
        <sz val="10"/>
        <color rgb="FF000000"/>
        <rFont val="Calibri"/>
        <family val="2"/>
        <charset val="161"/>
      </rPr>
      <t>*ICT/Cyber risks encompass targeted incidents, that when they take place against an organisation, there is a great probability of having as a result negative impact of its digital and physical environment. These incidents can be Phishing attacks, Malwares, Brute Force attacks, DDoS, Trojan Horses and more.</t>
    </r>
  </si>
  <si>
    <r>
      <t xml:space="preserve">How would you rate the adequacy and the effectiveness of the systems that the firm has in place to prevent, detect and mitigate ICT/Cyber risks?
</t>
    </r>
    <r>
      <rPr>
        <i/>
        <sz val="10"/>
        <color rgb="FF000000"/>
        <rFont val="Calibri"/>
        <family val="2"/>
        <charset val="161"/>
      </rPr>
      <t>"ICT/Cyber risks" as above.</t>
    </r>
  </si>
  <si>
    <t>How would you rate the adequacy and skills of personnel to prevent, detect and mitigate cyberattacks, to support the ICT operational needs and ICT/Security risk management processes on an ongoing basis?</t>
  </si>
  <si>
    <t>How would you rate the awareness of personnel among the entity, regarding cyber security? 
(i.e. not visiting/opening untrusted websites/emails, safeguarding of passwords etc.)</t>
  </si>
  <si>
    <t xml:space="preserve">Please provide an indication of the extent that the firm carries out the ICT activities. </t>
  </si>
  <si>
    <t>a) Externally:</t>
  </si>
  <si>
    <t>b) Internally:</t>
  </si>
  <si>
    <r>
      <t xml:space="preserve">How would you rate the security of the ICT activities carried out </t>
    </r>
    <r>
      <rPr>
        <b/>
        <u/>
        <sz val="12"/>
        <color rgb="FF000000"/>
        <rFont val="Calibri"/>
        <family val="2"/>
        <charset val="161"/>
      </rPr>
      <t>externally or partially externally</t>
    </r>
    <r>
      <rPr>
        <b/>
        <sz val="12"/>
        <color rgb="FF000000"/>
        <rFont val="Calibri"/>
        <family val="2"/>
        <charset val="161"/>
      </rPr>
      <t>, if applicable?</t>
    </r>
  </si>
  <si>
    <r>
      <t xml:space="preserve">How would you rate the security of the ICT activities carried out </t>
    </r>
    <r>
      <rPr>
        <b/>
        <u/>
        <sz val="12"/>
        <color rgb="FF000000"/>
        <rFont val="Calibri"/>
        <family val="2"/>
        <charset val="161"/>
      </rPr>
      <t>internally or partially internally,</t>
    </r>
    <r>
      <rPr>
        <b/>
        <sz val="12"/>
        <color rgb="FF000000"/>
        <rFont val="Calibri"/>
        <family val="2"/>
        <charset val="161"/>
      </rPr>
      <t xml:space="preserve"> if applicable?</t>
    </r>
  </si>
  <si>
    <t>How would you rate the extent to which the Business Continuity Plan is updated, to address new events/emerging risks?</t>
  </si>
  <si>
    <t>14.</t>
  </si>
  <si>
    <t>Scale</t>
  </si>
  <si>
    <t>If the answer to 5 above is 'YES', how would you rate the level of expertise, knowledge and understanding of personnel involved in the marketing of these products, concerning the characteristics and risks involved in these new products? Otherwise, please report 'N/A'.</t>
  </si>
  <si>
    <t>13.1</t>
  </si>
  <si>
    <t>13.2</t>
  </si>
  <si>
    <t>What kind of Investment Advice is provided by the CIF?</t>
  </si>
  <si>
    <t>Is the CIF a clearing member or provides indirect clearing services?</t>
  </si>
  <si>
    <t>Does the CIF offer any of the services of underwritting, market maker, other liquidity provider?</t>
  </si>
  <si>
    <t>"Market Maker" as defined in Article 2 of Law 87(I)/2017, as amended.
"Other liquidity providers" include firms that hold themselves out as being willing to deal on own account, and which provide liquidity as part of their normal business activity, whether or not they have formal agreements in place or commit to providing liquidity on a commitment basis.</t>
  </si>
  <si>
    <t>Executing brokers and liquidity providers</t>
  </si>
  <si>
    <t>Total number of executing brokers as at the reference date</t>
  </si>
  <si>
    <t>Please insert the number of executing brokers.</t>
  </si>
  <si>
    <t>Total number of liquidity providers as at the reference date</t>
  </si>
  <si>
    <t>Please insert the number of liquidity providers with whom the entity has established a direct business relationship.</t>
  </si>
  <si>
    <t>Does the entity have any group liquidity providers established in a third country?</t>
  </si>
  <si>
    <t>"Liquidity providers" includes firms that hold themselves out as being willing to deal on own account, and which provide liquidity as part of their normal business activity, whether or not they have formal agreements in place or commit to providing liquidity on a continuous basis.</t>
  </si>
  <si>
    <t>Liquidity Provider (LP) / Execution Venue (EV)</t>
  </si>
  <si>
    <t>Country of origin/registration of the Liquidity Provider/Execution Venue</t>
  </si>
  <si>
    <t>Amount of commission received (in Euro)</t>
  </si>
  <si>
    <t>LP1/EV1</t>
  </si>
  <si>
    <t>LP2/EV2</t>
  </si>
  <si>
    <t>LP3/EV3</t>
  </si>
  <si>
    <t>LP4/EV4</t>
  </si>
  <si>
    <t>LP5/EV5</t>
  </si>
  <si>
    <t>LP6/EV6</t>
  </si>
  <si>
    <t>LP7/EV7</t>
  </si>
  <si>
    <t>LP8/EV8</t>
  </si>
  <si>
    <t>LP9/EV9</t>
  </si>
  <si>
    <t>LP10/EV10</t>
  </si>
  <si>
    <t>Types of execution venues</t>
  </si>
  <si>
    <t>No execution services are provided by the entity</t>
  </si>
  <si>
    <t>Transactions are executed in organised markets regulated in EU and/or other equivalent</t>
  </si>
  <si>
    <t>Transactions are executed in organised markets regulated in third countries (non equivalent)</t>
  </si>
  <si>
    <t>Transactions are executed OTC and other venues (e.g. Dark Pools)</t>
  </si>
  <si>
    <t>Structured products</t>
  </si>
  <si>
    <t>Does the CIF distribute to clients any structured products whose issuers are exempted from the obligation of publishing audited financial statements?</t>
  </si>
  <si>
    <t>2.2.1</t>
  </si>
  <si>
    <t>2.3</t>
  </si>
  <si>
    <t>2.4</t>
  </si>
  <si>
    <t>15.</t>
  </si>
  <si>
    <t>Kind of Investment Advice</t>
  </si>
  <si>
    <t>No Investment Advice or Portfolio Management</t>
  </si>
  <si>
    <t>Non-Independent Investment Advice and/or Portfolio Management</t>
  </si>
  <si>
    <t>16.</t>
  </si>
  <si>
    <t>Clearing Services</t>
  </si>
  <si>
    <t>Indirect Clearing</t>
  </si>
  <si>
    <t>Clearing Member</t>
  </si>
  <si>
    <t>Does not trade in instrument subject to clearing</t>
  </si>
  <si>
    <t xml:space="preserve">"Senior Staff" refers to Senior Management that is the persons who effectively direct the business of the investment firm (as these are defined in Article 2 of Law 87(I)/2017, as amended), the head of Departments and persons involved in the second and third line of defence (i.e. Compliance / AML officer, Risk Manager, Internal Auditor etc).
"Remuneration" can be either in cash or other financial remuneration, such as shares, options, cancellations of loans to relevant persons at dismissal, pension contributions etc. In the case of non cash remuneration, valuation should be performed as at the date of allowance.                                                                  </t>
  </si>
  <si>
    <t>Senior staff's variable remuneration does not exceed senior staff's total remuneration</t>
  </si>
  <si>
    <t>Clients' related services</t>
  </si>
  <si>
    <t>Execution venues</t>
  </si>
  <si>
    <t>Is the CIF a Systematic Internaliser (SI) for any instrument?</t>
  </si>
  <si>
    <t>"SI" as defined in Article 2 of Law 87(I)/2017, as amended.</t>
  </si>
  <si>
    <t>Is the CIF involved in Algorithmic trading/HFT and/or does it offer DEA?</t>
  </si>
  <si>
    <t>"Algorithmic trading" and "Direct electronic access" as defined in Article 2 of Law 87(I)/2017, as amended.</t>
  </si>
  <si>
    <t>The total volume of clients' transactions that is directed for execution to LPs/EVs does not exceed the total clients' volume of transactions</t>
  </si>
  <si>
    <t>Number of BoD meetings held during the cumulative reporting period</t>
  </si>
  <si>
    <t>Volume of personal transactions during the cumulative reporting period</t>
  </si>
  <si>
    <t>Senior staff's total remuneration during the cumulative reporting period</t>
  </si>
  <si>
    <t>Has the CIF been marketing "zero commission trading", during the cumulative reporting period?</t>
  </si>
  <si>
    <t>Volume of clients' transactions during the cumulative reporting period</t>
  </si>
  <si>
    <t>Max % of commission received by the CIF during the cumulative reporting period</t>
  </si>
  <si>
    <r>
      <t xml:space="preserve">Please complete the table below by reporting the country of origin of each Liquidity Provider (LP)/Execution Venue (EV), the Relation with the LP/EV, the volume of clients' transactions (in Euro), during the cumulative reporting period, that is directed for execution to each LP/EV, the maximum % of commission received by the CIF from the LP/EV and the total amount of commission received. In case no commission is received, please report 0% commission.
</t>
    </r>
    <r>
      <rPr>
        <i/>
        <sz val="12"/>
        <rFont val="Calibri"/>
        <family val="2"/>
        <charset val="161"/>
        <scheme val="minor"/>
      </rPr>
      <t xml:space="preserve">Please provide the volume for </t>
    </r>
    <r>
      <rPr>
        <b/>
        <i/>
        <sz val="12"/>
        <rFont val="Calibri"/>
        <family val="2"/>
        <charset val="161"/>
        <scheme val="minor"/>
      </rPr>
      <t xml:space="preserve">all financial instruments </t>
    </r>
    <r>
      <rPr>
        <i/>
        <u/>
        <sz val="12"/>
        <rFont val="Calibri"/>
        <family val="2"/>
        <charset val="161"/>
        <scheme val="minor"/>
      </rPr>
      <t>as per Section C of Annex I of Directive 2014/65/EU.</t>
    </r>
    <r>
      <rPr>
        <b/>
        <sz val="12"/>
        <rFont val="Calibri"/>
        <family val="2"/>
        <charset val="161"/>
        <scheme val="minor"/>
      </rPr>
      <t xml:space="preserve">
</t>
    </r>
    <r>
      <rPr>
        <b/>
        <i/>
        <u/>
        <sz val="11"/>
        <rFont val="Calibri"/>
        <family val="2"/>
        <charset val="161"/>
        <scheme val="minor"/>
      </rPr>
      <t>Instructions:</t>
    </r>
    <r>
      <rPr>
        <i/>
        <sz val="11"/>
        <rFont val="Calibri"/>
        <family val="2"/>
        <charset val="161"/>
        <scheme val="minor"/>
      </rPr>
      <t xml:space="preserve"> If the CIF does not use an execution venue/liquidity provider, please leave the table below empty.</t>
    </r>
  </si>
  <si>
    <t>Trading Income generated by the distribution network of the CIF, during the cumulative reporting period</t>
  </si>
  <si>
    <t>Have you offered/recommended any investment products during the cumulative reporting period, that the firm has not been offering or recommending in previous years?</t>
  </si>
  <si>
    <t>Has the company experienced any cyber-attacks? If 'YES', how many cyber-attacks has experienced during the cumulative reporting period? Otherwise, please report '0'.</t>
  </si>
  <si>
    <t>Number of clients who dealt in or have been advised on complex products during the cumulative reporting period</t>
  </si>
  <si>
    <t>Number of clients who dealt in or have been advised on complex products does not exceed the total number of clients</t>
  </si>
  <si>
    <t>The number of non EEA branches does not exceed the total number of branches</t>
  </si>
  <si>
    <t>The number of non EEA regulated subsidiaries does not exceed the total number of regulated subsidiaries</t>
  </si>
  <si>
    <t>Other Financial Information</t>
  </si>
  <si>
    <t>Off Balance Sheet Assets as at the reference date</t>
  </si>
  <si>
    <r>
      <rPr>
        <b/>
        <sz val="11"/>
        <color theme="1"/>
        <rFont val="Calibri"/>
        <family val="2"/>
        <charset val="161"/>
        <scheme val="minor"/>
      </rPr>
      <t xml:space="preserve">b. </t>
    </r>
    <r>
      <rPr>
        <sz val="11"/>
        <color theme="1"/>
        <rFont val="Calibri"/>
        <family val="2"/>
        <charset val="161"/>
        <scheme val="minor"/>
      </rPr>
      <t>Off Balance Sheet Clients' Money as at the reference date</t>
    </r>
  </si>
  <si>
    <r>
      <rPr>
        <b/>
        <sz val="11"/>
        <color theme="1"/>
        <rFont val="Calibri"/>
        <family val="2"/>
        <charset val="161"/>
        <scheme val="minor"/>
      </rPr>
      <t xml:space="preserve">a. </t>
    </r>
    <r>
      <rPr>
        <sz val="11"/>
        <color theme="1"/>
        <rFont val="Calibri"/>
        <family val="2"/>
        <charset val="161"/>
        <scheme val="minor"/>
      </rPr>
      <t xml:space="preserve">Off Balance Sheet Clients' Financial Instruments as at the reference date
</t>
    </r>
    <r>
      <rPr>
        <i/>
        <sz val="10"/>
        <color theme="1"/>
        <rFont val="Calibri"/>
        <family val="2"/>
        <charset val="161"/>
        <scheme val="minor"/>
      </rPr>
      <t xml:space="preserve">     For FX companies, "financial instruments" include clients' open positions.</t>
    </r>
  </si>
  <si>
    <t>Does the entity enter into arrangements for securities financing transactions in respect of financial instruments held by it on behalf of a client, or otherwise use such financial instruments for its own account or the account of another client of the CIF?</t>
  </si>
  <si>
    <t>a. Projected EBIT</t>
  </si>
  <si>
    <t>T+1</t>
  </si>
  <si>
    <t>T+2</t>
  </si>
  <si>
    <t>T+3</t>
  </si>
  <si>
    <t>b. Projected Net Income</t>
  </si>
  <si>
    <t>Under DOA (excluding Market Making) with other CIFs during the cumulative reporting period</t>
  </si>
  <si>
    <t>Volume of Transactions under DOA (excluding Market Making) does not exceed the Total Volume of Transactions</t>
  </si>
  <si>
    <t>Volume of Transactions under DOA (excluding Market Making) with other CIFs does not exceed the Total Volume of Transactions under DOA (excluding Market Making)</t>
  </si>
  <si>
    <r>
      <t xml:space="preserve">Under DOA (excluding Market Making) during the cumulative reporting period
</t>
    </r>
    <r>
      <rPr>
        <i/>
        <sz val="10"/>
        <color theme="1"/>
        <rFont val="Calibri"/>
        <family val="2"/>
        <charset val="161"/>
        <scheme val="minor"/>
      </rPr>
      <t>"DOA" refers to Dealing on Own Account. In case the entity acts as a Market Maker, please make sure that such volume of transactions is not included here, but it is reported in 2.1 above and in Section F(1), Column P ("Total Clients' Volume of Transactions during the cumulative reporting period'") so as the Volume of Transactions as a Market Maker is not duplicated.</t>
    </r>
  </si>
  <si>
    <t>Hedging</t>
  </si>
  <si>
    <r>
      <t xml:space="preserve">Monthly average of net uncovered position for the cumulative reporting period 
</t>
    </r>
    <r>
      <rPr>
        <i/>
        <sz val="10"/>
        <color theme="1"/>
        <rFont val="Calibri"/>
        <family val="2"/>
        <charset val="161"/>
        <scheme val="minor"/>
      </rPr>
      <t xml:space="preserve">"Net uncovered position" is the net naked position, i.e. position, either long or short, that is not hedged.  The average of the monthly net uncovered position during the cumulative reporting period should be reported. </t>
    </r>
  </si>
  <si>
    <r>
      <t xml:space="preserve">Debt
</t>
    </r>
    <r>
      <rPr>
        <i/>
        <sz val="10"/>
        <color theme="1"/>
        <rFont val="Calibri"/>
        <family val="2"/>
        <charset val="161"/>
        <scheme val="minor"/>
      </rPr>
      <t xml:space="preserve">"Debt" includes long-term borrowings, interest generating liabilities (e.g. bonds, loans and commercial paper) etc. Long-term financial obligations are the obligations that last over 12 months. </t>
    </r>
  </si>
  <si>
    <t>Debt does not exceed the Non-Current Liabilities</t>
  </si>
  <si>
    <t>Financial Losses incurred</t>
  </si>
  <si>
    <t>No losses incurred in the last 3 financial years</t>
  </si>
  <si>
    <t>Losses incurred once over the last 3 financial years</t>
  </si>
  <si>
    <t>Losses incurred twice in the last 3 financial years</t>
  </si>
  <si>
    <t>Losses incur for the last 3 consecutive years</t>
  </si>
  <si>
    <t>17.</t>
  </si>
  <si>
    <t>Financial Losses</t>
  </si>
  <si>
    <r>
      <t xml:space="preserve">Financial Projections
</t>
    </r>
    <r>
      <rPr>
        <i/>
        <sz val="10"/>
        <color theme="1"/>
        <rFont val="Calibri"/>
        <family val="2"/>
        <charset val="161"/>
        <scheme val="minor"/>
      </rPr>
      <t>Financial Projections should be calculated based on prudent assumptions that give a true and fair view of the company's future position.
Where "T" refers to the current cumulative reporting period.</t>
    </r>
  </si>
  <si>
    <r>
      <t>9. Reference date</t>
    </r>
    <r>
      <rPr>
        <sz val="12"/>
        <color rgb="FF000000"/>
        <rFont val="Calibri"/>
        <family val="2"/>
        <charset val="161"/>
        <scheme val="minor"/>
      </rPr>
      <t xml:space="preserve">:  </t>
    </r>
    <r>
      <rPr>
        <b/>
        <sz val="12"/>
        <color rgb="FF0066FF"/>
        <rFont val="Calibri"/>
        <family val="2"/>
        <charset val="161"/>
        <scheme val="minor"/>
      </rPr>
      <t xml:space="preserve">Cell D18 </t>
    </r>
    <r>
      <rPr>
        <sz val="12"/>
        <color rgb="FF000000"/>
        <rFont val="Calibri"/>
        <family val="2"/>
        <charset val="161"/>
        <scheme val="minor"/>
      </rPr>
      <t>- It</t>
    </r>
    <r>
      <rPr>
        <b/>
        <sz val="12"/>
        <color rgb="FF0066FF"/>
        <rFont val="Calibri"/>
        <family val="2"/>
        <charset val="161"/>
        <scheme val="minor"/>
      </rPr>
      <t xml:space="preserve"> </t>
    </r>
    <r>
      <rPr>
        <sz val="12"/>
        <color rgb="FF000000"/>
        <rFont val="Calibri"/>
        <family val="2"/>
        <charset val="161"/>
        <scheme val="minor"/>
      </rPr>
      <t xml:space="preserve">is the date as at the end of the reporting period e.g. if the reporting period is 01/10/2024-31/12/2024, the reference date is 31/12/2024. </t>
    </r>
  </si>
  <si>
    <r>
      <t xml:space="preserve">Total volume of transactions during the cumulative reporting period
</t>
    </r>
    <r>
      <rPr>
        <sz val="10"/>
        <color theme="1"/>
        <rFont val="Calibri"/>
        <family val="2"/>
        <charset val="161"/>
        <scheme val="minor"/>
      </rPr>
      <t>(Both for the CIF and its clients' transactions)</t>
    </r>
  </si>
  <si>
    <t>The total volume of Transactions  is equal to the sum of volume of transactions under DOA (excluding Market Making) and volume of transactions of clients</t>
  </si>
  <si>
    <r>
      <rPr>
        <i/>
        <sz val="11"/>
        <rFont val="Calibri"/>
        <family val="2"/>
        <charset val="161"/>
        <scheme val="minor"/>
      </rPr>
      <t>The term “subsidiary company” has the meaning ascribed to this term in section 148 of the Companies Law.</t>
    </r>
    <r>
      <rPr>
        <i/>
        <sz val="11"/>
        <color rgb="FFD60093"/>
        <rFont val="Calibri"/>
        <family val="2"/>
        <charset val="161"/>
        <scheme val="minor"/>
      </rPr>
      <t xml:space="preserve">
</t>
    </r>
    <r>
      <rPr>
        <i/>
        <sz val="11"/>
        <rFont val="Calibri"/>
        <family val="2"/>
        <charset val="161"/>
        <scheme val="minor"/>
      </rPr>
      <t>"Regulated subsidiaries" refers to entities regulated by CBC, CySEC or other competent authorities of Member States or other equivalent third countries.</t>
    </r>
  </si>
  <si>
    <t>Please complete the required information/data in relation to the Distribution Network of the entity.
"Distribution Network" refers to the regulated entity's arrangements for making available and distributing its services/products to its clients. All data in this section must be completed as at the reference date.</t>
  </si>
  <si>
    <t>The "representative office" is an office that represents the head office of the regulated entity in another member state and/or third country and does not itself provide investment services or activities.  Typically, representative offices carry out activities such as market research and promoting the brand of the entity.</t>
  </si>
  <si>
    <t>Please complete if the CIF is exposed to the following risks as stated in the audited Financial Statements. In the rows 'Other significant risk', please complete 'N/A' (without quotation marks ' ') if the CIF is not exposed in any further risk.</t>
  </si>
  <si>
    <t>For some of the questions below, please use scale from 1 to 10, where 1 means 'Poor' and 10 means 'Excellent'.</t>
  </si>
  <si>
    <t>PART I</t>
  </si>
  <si>
    <t>Instructions:</t>
  </si>
  <si>
    <t>PART II</t>
  </si>
  <si>
    <t>1.3.1</t>
  </si>
  <si>
    <r>
      <rPr>
        <b/>
        <sz val="11"/>
        <color theme="1"/>
        <rFont val="Calibri"/>
        <family val="2"/>
        <charset val="161"/>
        <scheme val="minor"/>
      </rPr>
      <t>c.</t>
    </r>
    <r>
      <rPr>
        <sz val="11"/>
        <color theme="1"/>
        <rFont val="Calibri"/>
        <family val="2"/>
        <charset val="161"/>
        <scheme val="minor"/>
      </rPr>
      <t xml:space="preserve"> Other Off Balance Sheet Assets that do not fall under categories 1.1.a. and 1.1.b. above, as at the reference date</t>
    </r>
  </si>
  <si>
    <t>SECTION A (Part II) - GOVERNANCE AND OWNERSHIP</t>
  </si>
  <si>
    <t>SECTION B (Part II) - SERVICES</t>
  </si>
  <si>
    <t>SECTION D (Part II) - CIF's EXPOSURE TO RISKS</t>
  </si>
  <si>
    <t>SECTION E (Part II) - INTERNAL POLICIES AND PROCEDURES</t>
  </si>
  <si>
    <t>SECTION F (Part II) - OTHER INFORMATION</t>
  </si>
  <si>
    <r>
      <t xml:space="preserve">1. </t>
    </r>
    <r>
      <rPr>
        <b/>
        <sz val="11.5"/>
        <color theme="1"/>
        <rFont val="Calibri"/>
        <family val="2"/>
        <charset val="161"/>
        <scheme val="minor"/>
      </rPr>
      <t>Section A (Part II):</t>
    </r>
    <r>
      <rPr>
        <sz val="11.5"/>
        <color theme="1"/>
        <rFont val="Calibri"/>
        <family val="2"/>
        <charset val="161"/>
        <scheme val="minor"/>
      </rPr>
      <t xml:space="preserve"> Governance and Ownership</t>
    </r>
  </si>
  <si>
    <r>
      <t xml:space="preserve">2. </t>
    </r>
    <r>
      <rPr>
        <b/>
        <sz val="11.5"/>
        <color theme="1"/>
        <rFont val="Calibri"/>
        <family val="2"/>
        <charset val="161"/>
        <scheme val="minor"/>
      </rPr>
      <t xml:space="preserve">Section B (Part II): </t>
    </r>
    <r>
      <rPr>
        <sz val="11.5"/>
        <color theme="1"/>
        <rFont val="Calibri"/>
        <family val="2"/>
        <charset val="161"/>
        <scheme val="minor"/>
      </rPr>
      <t>Services</t>
    </r>
  </si>
  <si>
    <r>
      <t xml:space="preserve">3. </t>
    </r>
    <r>
      <rPr>
        <b/>
        <sz val="11.5"/>
        <color theme="1"/>
        <rFont val="Calibri"/>
        <family val="2"/>
        <charset val="161"/>
        <scheme val="minor"/>
      </rPr>
      <t xml:space="preserve">Section C (Part II): </t>
    </r>
    <r>
      <rPr>
        <sz val="11.5"/>
        <color theme="1"/>
        <rFont val="Calibri"/>
        <family val="2"/>
        <charset val="161"/>
        <scheme val="minor"/>
      </rPr>
      <t>Distribution Network</t>
    </r>
  </si>
  <si>
    <r>
      <t xml:space="preserve">4. </t>
    </r>
    <r>
      <rPr>
        <b/>
        <sz val="11.5"/>
        <color theme="1"/>
        <rFont val="Calibri"/>
        <family val="2"/>
        <charset val="161"/>
        <scheme val="minor"/>
      </rPr>
      <t>Section D (Part II):</t>
    </r>
    <r>
      <rPr>
        <sz val="11.5"/>
        <color theme="1"/>
        <rFont val="Calibri"/>
        <family val="2"/>
        <charset val="161"/>
        <scheme val="minor"/>
      </rPr>
      <t xml:space="preserve"> CIF's Exposure to Risks</t>
    </r>
  </si>
  <si>
    <r>
      <t xml:space="preserve">5. </t>
    </r>
    <r>
      <rPr>
        <b/>
        <sz val="11.5"/>
        <color theme="1"/>
        <rFont val="Calibri"/>
        <family val="2"/>
        <charset val="161"/>
        <scheme val="minor"/>
      </rPr>
      <t>Section E (Part II):</t>
    </r>
    <r>
      <rPr>
        <sz val="11.5"/>
        <color theme="1"/>
        <rFont val="Calibri"/>
        <family val="2"/>
        <charset val="161"/>
        <scheme val="minor"/>
      </rPr>
      <t xml:space="preserve"> Internal Policies and Procedures</t>
    </r>
  </si>
  <si>
    <r>
      <t xml:space="preserve">6. </t>
    </r>
    <r>
      <rPr>
        <b/>
        <sz val="11.5"/>
        <color theme="1"/>
        <rFont val="Calibri"/>
        <family val="2"/>
        <charset val="161"/>
        <scheme val="minor"/>
      </rPr>
      <t xml:space="preserve">Section F (Part II): </t>
    </r>
    <r>
      <rPr>
        <sz val="11.5"/>
        <color theme="1"/>
        <rFont val="Calibri"/>
        <family val="2"/>
        <charset val="161"/>
        <scheme val="minor"/>
      </rPr>
      <t>Other Information</t>
    </r>
  </si>
  <si>
    <t>Part I:</t>
  </si>
  <si>
    <t>Part II:</t>
  </si>
  <si>
    <t xml:space="preserve">You are kindly requested to complete the following sections of this Form. Each section refers to certain information on different areas, as follows:               </t>
  </si>
  <si>
    <r>
      <t xml:space="preserve">Kindly note that the Form consists of two main parts, </t>
    </r>
    <r>
      <rPr>
        <b/>
        <u/>
        <sz val="12"/>
        <color theme="1"/>
        <rFont val="Calibri"/>
        <family val="2"/>
        <charset val="161"/>
        <scheme val="minor"/>
      </rPr>
      <t>Part I</t>
    </r>
    <r>
      <rPr>
        <sz val="12"/>
        <color theme="1"/>
        <rFont val="Calibri"/>
        <family val="2"/>
        <charset val="161"/>
        <scheme val="minor"/>
      </rPr>
      <t xml:space="preserve"> and </t>
    </r>
    <r>
      <rPr>
        <b/>
        <u/>
        <sz val="12"/>
        <color theme="1"/>
        <rFont val="Calibri"/>
        <family val="2"/>
        <charset val="161"/>
        <scheme val="minor"/>
      </rPr>
      <t>Part II</t>
    </r>
    <r>
      <rPr>
        <sz val="12"/>
        <color theme="1"/>
        <rFont val="Calibri"/>
        <family val="2"/>
        <charset val="161"/>
        <scheme val="minor"/>
      </rPr>
      <t xml:space="preserve">. Sections included in </t>
    </r>
    <r>
      <rPr>
        <b/>
        <sz val="12"/>
        <color theme="1"/>
        <rFont val="Calibri"/>
        <family val="2"/>
        <charset val="161"/>
        <scheme val="minor"/>
      </rPr>
      <t>Part I</t>
    </r>
    <r>
      <rPr>
        <sz val="12"/>
        <color theme="1"/>
        <rFont val="Calibri"/>
        <family val="2"/>
        <charset val="161"/>
        <scheme val="minor"/>
      </rPr>
      <t xml:space="preserve"> must be completed on a quarterly basis (i.e. Q1, Q2, Q3 and Q4 submissions), while Sections included in </t>
    </r>
    <r>
      <rPr>
        <b/>
        <sz val="12"/>
        <color theme="1"/>
        <rFont val="Calibri"/>
        <family val="2"/>
        <charset val="161"/>
        <scheme val="minor"/>
      </rPr>
      <t>Part II</t>
    </r>
    <r>
      <rPr>
        <sz val="12"/>
        <color theme="1"/>
        <rFont val="Calibri"/>
        <family val="2"/>
        <charset val="161"/>
        <scheme val="minor"/>
      </rPr>
      <t xml:space="preserve"> must be completed on an annual basis only (i.e. Q4 submission only).</t>
    </r>
  </si>
  <si>
    <r>
      <t xml:space="preserve">All the below Sections included in </t>
    </r>
    <r>
      <rPr>
        <b/>
        <u/>
        <sz val="11"/>
        <color theme="1"/>
        <rFont val="Calibri"/>
        <family val="2"/>
        <charset val="161"/>
        <scheme val="minor"/>
      </rPr>
      <t>Part II</t>
    </r>
    <r>
      <rPr>
        <sz val="11"/>
        <color theme="1"/>
        <rFont val="Calibri"/>
        <family val="2"/>
        <charset val="161"/>
        <scheme val="minor"/>
      </rPr>
      <t xml:space="preserve"> </t>
    </r>
    <r>
      <rPr>
        <sz val="11"/>
        <color theme="1"/>
        <rFont val="Calibri"/>
        <family val="2"/>
        <scheme val="minor"/>
      </rPr>
      <t xml:space="preserve">of the Form QST-CIF must be completed on an </t>
    </r>
    <r>
      <rPr>
        <b/>
        <sz val="11"/>
        <color theme="1"/>
        <rFont val="Calibri"/>
        <family val="2"/>
        <charset val="161"/>
        <scheme val="minor"/>
      </rPr>
      <t>annual basis</t>
    </r>
    <r>
      <rPr>
        <sz val="11"/>
        <color theme="1"/>
        <rFont val="Calibri"/>
        <family val="2"/>
        <scheme val="minor"/>
      </rPr>
      <t xml:space="preserve"> only (i.e. Q4 submission only).</t>
    </r>
  </si>
  <si>
    <r>
      <t xml:space="preserve">All the below Sections included in </t>
    </r>
    <r>
      <rPr>
        <b/>
        <u/>
        <sz val="11"/>
        <color theme="1"/>
        <rFont val="Calibri"/>
        <family val="2"/>
        <charset val="161"/>
        <scheme val="minor"/>
      </rPr>
      <t>Part I</t>
    </r>
    <r>
      <rPr>
        <sz val="11"/>
        <color theme="1"/>
        <rFont val="Calibri"/>
        <family val="2"/>
        <scheme val="minor"/>
      </rPr>
      <t xml:space="preserve"> of the Form QST-CIF must be completed on a </t>
    </r>
    <r>
      <rPr>
        <b/>
        <sz val="11"/>
        <color theme="1"/>
        <rFont val="Calibri"/>
        <family val="2"/>
        <charset val="161"/>
        <scheme val="minor"/>
      </rPr>
      <t>quarterly basis</t>
    </r>
    <r>
      <rPr>
        <sz val="11"/>
        <color theme="1"/>
        <rFont val="Calibri"/>
        <family val="2"/>
        <scheme val="minor"/>
      </rPr>
      <t xml:space="preserve"> (i.e. Q1, Q2, Q3 and Q4 submissions).</t>
    </r>
  </si>
  <si>
    <t>SECTION C (Part II) - DISTRIBUTION NETWORK</t>
  </si>
  <si>
    <r>
      <t xml:space="preserve">2. </t>
    </r>
    <r>
      <rPr>
        <b/>
        <sz val="11.5"/>
        <color rgb="FF000000"/>
        <rFont val="Calibri"/>
        <family val="2"/>
        <charset val="161"/>
        <scheme val="minor"/>
      </rPr>
      <t xml:space="preserve">Section B (Part I): </t>
    </r>
    <r>
      <rPr>
        <sz val="11.5"/>
        <color rgb="FF000000"/>
        <rFont val="Calibri"/>
        <family val="2"/>
        <charset val="161"/>
        <scheme val="minor"/>
      </rPr>
      <t>Clients' Funds Balances by Geographical Analysis of Clients' Residence</t>
    </r>
  </si>
  <si>
    <r>
      <t xml:space="preserve">1. </t>
    </r>
    <r>
      <rPr>
        <b/>
        <sz val="11.5"/>
        <color rgb="FF000000"/>
        <rFont val="Calibri"/>
        <family val="2"/>
        <charset val="161"/>
        <scheme val="minor"/>
      </rPr>
      <t>Section A (Part I):</t>
    </r>
    <r>
      <rPr>
        <sz val="11.5"/>
        <color rgb="FF000000"/>
        <rFont val="Calibri"/>
        <family val="2"/>
        <charset val="161"/>
        <scheme val="minor"/>
      </rPr>
      <t xml:space="preserve"> General Questions</t>
    </r>
  </si>
  <si>
    <r>
      <t xml:space="preserve">3. </t>
    </r>
    <r>
      <rPr>
        <b/>
        <sz val="11.5"/>
        <color rgb="FF000000"/>
        <rFont val="Calibri"/>
        <family val="2"/>
        <charset val="161"/>
        <scheme val="minor"/>
      </rPr>
      <t xml:space="preserve">Section C (Part I): </t>
    </r>
    <r>
      <rPr>
        <sz val="11.5"/>
        <color rgb="FF000000"/>
        <rFont val="Calibri"/>
        <family val="2"/>
        <charset val="161"/>
        <scheme val="minor"/>
      </rPr>
      <t>Analysis of Clients' Funds</t>
    </r>
  </si>
  <si>
    <r>
      <t xml:space="preserve">5. </t>
    </r>
    <r>
      <rPr>
        <b/>
        <sz val="11.5"/>
        <color rgb="FF000000"/>
        <rFont val="Calibri"/>
        <family val="2"/>
        <charset val="161"/>
        <scheme val="minor"/>
      </rPr>
      <t>Section D(1) (Part I):</t>
    </r>
    <r>
      <rPr>
        <sz val="11.5"/>
        <color rgb="FF000000"/>
        <rFont val="Calibri"/>
        <family val="2"/>
        <charset val="161"/>
        <scheme val="minor"/>
      </rPr>
      <t xml:space="preserve"> Clients' Financial Instruments analysed per type of Instrument (as per Law 87(I)/2017, as amended)</t>
    </r>
  </si>
  <si>
    <r>
      <t>6.</t>
    </r>
    <r>
      <rPr>
        <b/>
        <sz val="11.5"/>
        <color rgb="FF000000"/>
        <rFont val="Calibri"/>
        <family val="2"/>
        <charset val="161"/>
        <scheme val="minor"/>
      </rPr>
      <t xml:space="preserve"> Section D(2) (Part I): </t>
    </r>
    <r>
      <rPr>
        <sz val="11.5"/>
        <color rgb="FF000000"/>
        <rFont val="Calibri"/>
        <family val="2"/>
        <charset val="161"/>
        <scheme val="minor"/>
      </rPr>
      <t>Clients' Financial Instruments analysed per type of Instrument (other categories)</t>
    </r>
  </si>
  <si>
    <r>
      <t xml:space="preserve">7. </t>
    </r>
    <r>
      <rPr>
        <b/>
        <sz val="11.5"/>
        <color rgb="FF000000"/>
        <rFont val="Calibri"/>
        <family val="2"/>
        <charset val="161"/>
        <scheme val="minor"/>
      </rPr>
      <t>Section E (Part I):</t>
    </r>
    <r>
      <rPr>
        <sz val="11.5"/>
        <color rgb="FF000000"/>
        <rFont val="Calibri"/>
        <family val="2"/>
        <charset val="161"/>
        <scheme val="minor"/>
      </rPr>
      <t xml:space="preserve"> Sectoral Analysis for Clients that are Resident in Cyprus</t>
    </r>
  </si>
  <si>
    <r>
      <t xml:space="preserve">8. </t>
    </r>
    <r>
      <rPr>
        <b/>
        <sz val="11.5"/>
        <color rgb="FF000000"/>
        <rFont val="Calibri"/>
        <family val="2"/>
        <charset val="161"/>
        <scheme val="minor"/>
      </rPr>
      <t xml:space="preserve">Section F(1) (Part I): </t>
    </r>
    <r>
      <rPr>
        <sz val="11.5"/>
        <color rgb="FF000000"/>
        <rFont val="Calibri"/>
        <family val="2"/>
        <charset val="161"/>
        <scheme val="minor"/>
      </rPr>
      <t>Clients' Volume of Transactions by Geographical Analysis of Clients' Residence analysed per type of Instrument (as per Law 87(I)/2017, as amended)</t>
    </r>
  </si>
  <si>
    <r>
      <t xml:space="preserve">9. </t>
    </r>
    <r>
      <rPr>
        <b/>
        <sz val="11.5"/>
        <color rgb="FF000000"/>
        <rFont val="Calibri"/>
        <family val="2"/>
        <charset val="161"/>
        <scheme val="minor"/>
      </rPr>
      <t xml:space="preserve">Section F(2) (Part I): </t>
    </r>
    <r>
      <rPr>
        <sz val="11.5"/>
        <color rgb="FF000000"/>
        <rFont val="Calibri"/>
        <family val="2"/>
        <charset val="161"/>
        <scheme val="minor"/>
      </rPr>
      <t>Clients' Volume of Transactions by Geographical Analysis of Clients' Residence analysed per type of Instrument (other categories)</t>
    </r>
  </si>
  <si>
    <r>
      <t xml:space="preserve">10. </t>
    </r>
    <r>
      <rPr>
        <b/>
        <sz val="11.5"/>
        <color rgb="FF000000"/>
        <rFont val="Calibri"/>
        <family val="2"/>
        <charset val="161"/>
        <scheme val="minor"/>
      </rPr>
      <t xml:space="preserve">Section G (Part I): </t>
    </r>
    <r>
      <rPr>
        <sz val="11.5"/>
        <color rgb="FF000000"/>
        <rFont val="Calibri"/>
        <family val="2"/>
        <charset val="161"/>
        <scheme val="minor"/>
      </rPr>
      <t>Income Statement</t>
    </r>
  </si>
  <si>
    <r>
      <t xml:space="preserve">11. </t>
    </r>
    <r>
      <rPr>
        <b/>
        <sz val="11.5"/>
        <color rgb="FF000000"/>
        <rFont val="Calibri"/>
        <family val="2"/>
        <charset val="161"/>
        <scheme val="minor"/>
      </rPr>
      <t xml:space="preserve">Section H (Part I): </t>
    </r>
    <r>
      <rPr>
        <sz val="11.5"/>
        <color rgb="FF000000"/>
        <rFont val="Calibri"/>
        <family val="2"/>
        <charset val="161"/>
        <scheme val="minor"/>
      </rPr>
      <t>Statement of Financial Position</t>
    </r>
  </si>
  <si>
    <r>
      <t xml:space="preserve">12. </t>
    </r>
    <r>
      <rPr>
        <b/>
        <sz val="11.5"/>
        <color rgb="FF000000"/>
        <rFont val="Calibri"/>
        <family val="2"/>
        <charset val="161"/>
        <scheme val="minor"/>
      </rPr>
      <t xml:space="preserve">Section I (Part I): </t>
    </r>
    <r>
      <rPr>
        <sz val="11.5"/>
        <color rgb="FF000000"/>
        <rFont val="Calibri"/>
        <family val="2"/>
        <charset val="161"/>
        <scheme val="minor"/>
      </rPr>
      <t>Rejected and Terminated Business Relationships with Customers</t>
    </r>
  </si>
  <si>
    <r>
      <t xml:space="preserve">13. </t>
    </r>
    <r>
      <rPr>
        <b/>
        <sz val="11.5"/>
        <color rgb="FF000000"/>
        <rFont val="Calibri"/>
        <family val="2"/>
        <charset val="161"/>
        <scheme val="minor"/>
      </rPr>
      <t xml:space="preserve">Section J (Part I): </t>
    </r>
    <r>
      <rPr>
        <sz val="11.5"/>
        <color rgb="FF000000"/>
        <rFont val="Calibri"/>
        <family val="2"/>
        <charset val="161"/>
        <scheme val="minor"/>
      </rPr>
      <t>Analysis of CIF's Own Money</t>
    </r>
  </si>
  <si>
    <r>
      <t xml:space="preserve">14. </t>
    </r>
    <r>
      <rPr>
        <b/>
        <sz val="11.5"/>
        <color rgb="FF000000"/>
        <rFont val="Calibri"/>
        <family val="2"/>
        <charset val="161"/>
        <scheme val="minor"/>
      </rPr>
      <t xml:space="preserve">Section K (Part I): </t>
    </r>
    <r>
      <rPr>
        <sz val="11.5"/>
        <color rgb="FF000000"/>
        <rFont val="Calibri"/>
        <family val="2"/>
        <charset val="161"/>
        <scheme val="minor"/>
      </rPr>
      <t>Other Information</t>
    </r>
  </si>
  <si>
    <r>
      <t xml:space="preserve">15. </t>
    </r>
    <r>
      <rPr>
        <b/>
        <sz val="11.5"/>
        <color theme="1"/>
        <rFont val="Calibri"/>
        <family val="2"/>
        <charset val="161"/>
        <scheme val="minor"/>
      </rPr>
      <t>Section L (Part I):</t>
    </r>
    <r>
      <rPr>
        <sz val="11.5"/>
        <color theme="1"/>
        <rFont val="Calibri"/>
        <family val="2"/>
        <charset val="161"/>
        <scheme val="minor"/>
      </rPr>
      <t xml:space="preserve"> Clients' information per country</t>
    </r>
  </si>
  <si>
    <r>
      <t xml:space="preserve">16. </t>
    </r>
    <r>
      <rPr>
        <b/>
        <sz val="11.5"/>
        <color theme="1"/>
        <rFont val="Calibri"/>
        <family val="2"/>
        <charset val="161"/>
        <scheme val="minor"/>
      </rPr>
      <t>Section M (Part I):</t>
    </r>
    <r>
      <rPr>
        <sz val="11.5"/>
        <color theme="1"/>
        <rFont val="Calibri"/>
        <family val="2"/>
        <charset val="161"/>
        <scheme val="minor"/>
      </rPr>
      <t xml:space="preserve"> Methods of solicitation of new clients</t>
    </r>
  </si>
  <si>
    <r>
      <t xml:space="preserve">17. </t>
    </r>
    <r>
      <rPr>
        <b/>
        <sz val="11.5"/>
        <color theme="1"/>
        <rFont val="Calibri"/>
        <family val="2"/>
        <charset val="161"/>
        <scheme val="minor"/>
      </rPr>
      <t xml:space="preserve">Section N (Part I): </t>
    </r>
    <r>
      <rPr>
        <sz val="11.5"/>
        <color theme="1"/>
        <rFont val="Calibri"/>
        <family val="2"/>
        <charset val="161"/>
        <scheme val="minor"/>
      </rPr>
      <t>Marketing strategy</t>
    </r>
  </si>
  <si>
    <r>
      <t xml:space="preserve">18. </t>
    </r>
    <r>
      <rPr>
        <b/>
        <sz val="11.5"/>
        <color theme="1"/>
        <rFont val="Calibri"/>
        <family val="2"/>
        <charset val="161"/>
        <scheme val="minor"/>
      </rPr>
      <t xml:space="preserve">Section O (Part I): </t>
    </r>
    <r>
      <rPr>
        <sz val="11.5"/>
        <color theme="1"/>
        <rFont val="Calibri"/>
        <family val="2"/>
        <charset val="161"/>
        <scheme val="minor"/>
      </rPr>
      <t>Top 5 remunerated employees</t>
    </r>
  </si>
  <si>
    <t>SECTION A (Part I) - GENERAL QUESTIONS</t>
  </si>
  <si>
    <t>SECTION B (Part I) - CLIENTS' FUNDS BALANCES  BY  GEOGRAPHICAL ANALYSIS OF CLIENTS' RESIDENCE</t>
  </si>
  <si>
    <t>SECTION C (Part I) - ANALYSIS OF CLIENTS' FUNDS</t>
  </si>
  <si>
    <t>SECTION D(1) (Part I) - CLIENTS' FINANCIAL INSTRUMENTS ANALYSED PER TYPE OF INSTRUMENT (AS PER LAW 87(I)/2017, AS AMENDED)</t>
  </si>
  <si>
    <t>SECTION D(2) (Part I) - CLIENTS' FINANCIAL INSTRUMENTS ANALYSED PER TYPE OF INSTRUMENT (OTHER CATEGORIES)</t>
  </si>
  <si>
    <t>SECTION E (Part I) - SECTORAL ANALYSIS FOR CLIENTS THAT ARE RESIDENT IN CYPRUS</t>
  </si>
  <si>
    <t>SECTION F(1) (Part I) - CLIENTS' VOLUME OF TRANSACTIONS BY GEOGRAPHICAL ANALYSIS OF CLIENTS' RESIDENCE ANALYSED PER TYPE OF INSTRUMENT (AS PER LAW 87(I)/2017, AS AMENDED)</t>
  </si>
  <si>
    <t>SECTION F(2) (Part I) - CLIENTS' VOLUME OF TRANSACTIONS BY GEOGRAPHICAL ANALYSIS OF CLIENTS' RESIDENCE ANALYSED PER TYPE OF INSTRUMENT (OTHER CATEGORIES)</t>
  </si>
  <si>
    <t>SECTION G (Part I) - INCOME STATEMENT</t>
  </si>
  <si>
    <t>SECTION H (Part I) - STATEMENT OF FINANCIAL POSITION</t>
  </si>
  <si>
    <t>SECTION I (Part I) - REJECTED AND TERMINATED BUSINESS RELATIONSHIPS WITH CUSTOMERS</t>
  </si>
  <si>
    <t>SECTION J (Part I) - ANALYSIS OF CIF'S OWN MONEY</t>
  </si>
  <si>
    <t>SECTION K (Part I) - OTHER INFORMATION</t>
  </si>
  <si>
    <t>SECTION L (Part I) - CLIENTS' INFORMATION PER COUNTRY</t>
  </si>
  <si>
    <t>SECTION M (Part I) - METHODS OF SOLICITATION OF NEW CLIENTS</t>
  </si>
  <si>
    <t>SECTION N (Part I) - MARKETING STRATEGY</t>
  </si>
  <si>
    <t>SECTION O (Part I) - TOP 5 REMUNERATED EMPLOYEES</t>
  </si>
  <si>
    <r>
      <t>6</t>
    </r>
    <r>
      <rPr>
        <b/>
        <sz val="11.5"/>
        <color rgb="FF000000"/>
        <rFont val="Calibri"/>
        <family val="2"/>
        <charset val="161"/>
        <scheme val="minor"/>
      </rPr>
      <t xml:space="preserve">. Section D(2) (Part I): </t>
    </r>
    <r>
      <rPr>
        <sz val="11.5"/>
        <color rgb="FF000000"/>
        <rFont val="Calibri"/>
        <family val="2"/>
        <charset val="161"/>
        <scheme val="minor"/>
      </rPr>
      <t>Clients' Financial Instruments analysed per type of Instrument (other categories)</t>
    </r>
  </si>
  <si>
    <t>SECTION D(1) (Part I) - CLIENTS' FINANCIAL INSTRUMENTS ANALYSED PER TYPE OF INSTRUMENT 
(AS PER LAW 87(I)/2017, AS AMENDED)</t>
  </si>
  <si>
    <t>SECTION D(2) (Part I) - CLIENTS' FINANCIAL INSTRUMENTS ANALYSED PER TYPE OF INSTRUMENT 
(OTHER CATEGORIES)</t>
  </si>
  <si>
    <r>
      <t xml:space="preserve">4. </t>
    </r>
    <r>
      <rPr>
        <b/>
        <sz val="11.5"/>
        <color rgb="FF000000"/>
        <rFont val="Calibri"/>
        <family val="2"/>
        <charset val="161"/>
        <scheme val="minor"/>
      </rPr>
      <t xml:space="preserve">Section C(1) (Part I): </t>
    </r>
    <r>
      <rPr>
        <sz val="11.5"/>
        <color rgb="FF000000"/>
        <rFont val="Calibri"/>
        <family val="2"/>
        <charset val="161"/>
        <scheme val="minor"/>
      </rPr>
      <t xml:space="preserve">Reconciliation of Clients' Account Balance (Section B) with Clients' Funds held by the CIF (Section C) </t>
    </r>
  </si>
  <si>
    <t>Section C(1) (Part I) - RECONCILIATION OF CLIENTS' ACCOUNT BALANCE (Section B) WITH CLIENTS' FUNDS HELD BY THE CIF (Section C)</t>
  </si>
  <si>
    <t>SECTION C(1) (Part I) - RECONCILIATION OF CLIENTS' ACCOUNT BALANCE with CLIENTS' FUNDS HELD BY THE CIF</t>
  </si>
  <si>
    <r>
      <t xml:space="preserve">Section C(1) - The Surplus /(Deficit) of Clients' Money (cell G23) should be </t>
    </r>
    <r>
      <rPr>
        <b/>
        <sz val="12"/>
        <color theme="1"/>
        <rFont val="Calibri"/>
        <family val="2"/>
        <charset val="161"/>
        <scheme val="minor"/>
      </rPr>
      <t>equal</t>
    </r>
    <r>
      <rPr>
        <sz val="12"/>
        <color theme="1"/>
        <rFont val="Calibri"/>
        <family val="2"/>
        <charset val="161"/>
        <scheme val="minor"/>
      </rPr>
      <t xml:space="preserve"> to the total amount of reconciling items (cell G40).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</si>
</sst>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quot;€&quot;_-;\-* #,##0.00\ &quot;€&quot;_-;_-* &quot;-&quot;??\ &quot;€&quot;_-;_-@_-"/>
    <numFmt numFmtId="165" formatCode="_(&quot;$&quot;* #,##0.00_);_(&quot;$&quot;* \(#,##0.00\);_(&quot;$&quot;* &quot;-&quot;??_);_(@_)"/>
    <numFmt numFmtId="166" formatCode="_-* #,##0.00\ _€_-;\-* #,##0.00\ _€_-;_-* &quot;-&quot;??\ _€_-;_-@_-"/>
    <numFmt numFmtId="167" formatCode="dd/mm/yyyy;@"/>
    <numFmt numFmtId="168" formatCode="d/mm/yyyy;@"/>
    <numFmt numFmtId="169" formatCode="[$€-2]\ #,##0.00;\-[$€-2]\ #,##0.00"/>
    <numFmt numFmtId="170" formatCode="[$€-2]\ #,##0;\-[$€-2]\ #,##0"/>
    <numFmt numFmtId="171" formatCode="#,##0.00_ ;\-#,##0.00\ "/>
  </numFmts>
  <fonts count="156">
    <font>
      <sz val="11"/>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b/>
      <sz val="11"/>
      <color theme="1"/>
      <name val="Calibri"/>
      <family val="2"/>
      <charset val="161"/>
      <scheme val="minor"/>
    </font>
    <font>
      <sz val="11"/>
      <color theme="1"/>
      <name val="Times New Roman"/>
      <family val="1"/>
      <charset val="161"/>
    </font>
    <font>
      <b/>
      <sz val="12"/>
      <color theme="1"/>
      <name val="Times New Roman"/>
      <family val="1"/>
      <charset val="161"/>
    </font>
    <font>
      <sz val="12"/>
      <color theme="1"/>
      <name val="Calibri"/>
      <family val="2"/>
      <charset val="161"/>
      <scheme val="minor"/>
    </font>
    <font>
      <sz val="12"/>
      <color theme="0"/>
      <name val="Calibri"/>
      <family val="2"/>
      <charset val="161"/>
      <scheme val="minor"/>
    </font>
    <font>
      <b/>
      <sz val="14"/>
      <color theme="1"/>
      <name val="Calibri"/>
      <family val="2"/>
      <charset val="161"/>
      <scheme val="minor"/>
    </font>
    <font>
      <b/>
      <sz val="12"/>
      <color theme="1"/>
      <name val="Calibri"/>
      <family val="2"/>
      <charset val="161"/>
      <scheme val="minor"/>
    </font>
    <font>
      <b/>
      <sz val="11"/>
      <color theme="1"/>
      <name val="Times New Roman"/>
      <family val="1"/>
      <charset val="161"/>
    </font>
    <font>
      <sz val="11"/>
      <color theme="0"/>
      <name val="Times New Roman"/>
      <family val="1"/>
      <charset val="161"/>
    </font>
    <font>
      <sz val="12"/>
      <name val="Calibri"/>
      <family val="2"/>
      <charset val="161"/>
      <scheme val="minor"/>
    </font>
    <font>
      <b/>
      <sz val="12"/>
      <color indexed="8"/>
      <name val="Calibri"/>
      <family val="2"/>
      <charset val="161"/>
      <scheme val="minor"/>
    </font>
    <font>
      <sz val="12"/>
      <color indexed="8"/>
      <name val="Calibri"/>
      <family val="2"/>
      <charset val="161"/>
      <scheme val="minor"/>
    </font>
    <font>
      <b/>
      <sz val="12"/>
      <name val="Calibri"/>
      <family val="2"/>
      <charset val="161"/>
      <scheme val="minor"/>
    </font>
    <font>
      <b/>
      <sz val="12"/>
      <color rgb="FFFF0000"/>
      <name val="Calibri"/>
      <family val="2"/>
      <charset val="161"/>
      <scheme val="minor"/>
    </font>
    <font>
      <b/>
      <sz val="12"/>
      <color theme="0"/>
      <name val="Calibri"/>
      <family val="2"/>
      <charset val="161"/>
      <scheme val="minor"/>
    </font>
    <font>
      <i/>
      <sz val="12"/>
      <color indexed="8"/>
      <name val="Calibri"/>
      <family val="2"/>
      <charset val="161"/>
      <scheme val="minor"/>
    </font>
    <font>
      <sz val="12"/>
      <color theme="1"/>
      <name val="Calibri"/>
      <family val="2"/>
      <scheme val="minor"/>
    </font>
    <font>
      <b/>
      <sz val="12"/>
      <color theme="1"/>
      <name val="Calibri"/>
      <family val="2"/>
      <scheme val="minor"/>
    </font>
    <font>
      <u/>
      <sz val="11"/>
      <color theme="10"/>
      <name val="Calibri"/>
      <family val="2"/>
      <scheme val="minor"/>
    </font>
    <font>
      <sz val="10"/>
      <name val="Arial"/>
      <family val="2"/>
      <charset val="161"/>
    </font>
    <font>
      <sz val="11"/>
      <color theme="0"/>
      <name val="Calibri"/>
      <family val="2"/>
      <scheme val="minor"/>
    </font>
    <font>
      <b/>
      <u/>
      <sz val="12"/>
      <color theme="0"/>
      <name val="Calibri"/>
      <family val="2"/>
      <charset val="161"/>
      <scheme val="minor"/>
    </font>
    <font>
      <b/>
      <sz val="14"/>
      <color theme="0"/>
      <name val="Calibri"/>
      <family val="2"/>
      <charset val="161"/>
      <scheme val="minor"/>
    </font>
    <font>
      <sz val="14"/>
      <color theme="0"/>
      <name val="Calibri"/>
      <family val="2"/>
      <scheme val="minor"/>
    </font>
    <font>
      <b/>
      <sz val="14"/>
      <color theme="0"/>
      <name val="Calibri"/>
      <family val="2"/>
      <scheme val="minor"/>
    </font>
    <font>
      <b/>
      <sz val="16"/>
      <color theme="1"/>
      <name val="Calibri"/>
      <family val="2"/>
      <charset val="161"/>
      <scheme val="minor"/>
    </font>
    <font>
      <b/>
      <sz val="20"/>
      <color theme="1"/>
      <name val="Calibri"/>
      <family val="2"/>
      <charset val="161"/>
      <scheme val="minor"/>
    </font>
    <font>
      <b/>
      <sz val="12"/>
      <color theme="1"/>
      <name val="Calibri"/>
      <family val="2"/>
      <charset val="161"/>
    </font>
    <font>
      <b/>
      <sz val="18"/>
      <color theme="1"/>
      <name val="Calibri"/>
      <family val="2"/>
      <charset val="161"/>
    </font>
    <font>
      <b/>
      <sz val="16"/>
      <color theme="1"/>
      <name val="Calibri"/>
      <family val="2"/>
      <charset val="161"/>
    </font>
    <font>
      <sz val="10"/>
      <color theme="1"/>
      <name val="Calibri"/>
      <family val="2"/>
      <charset val="161"/>
      <scheme val="minor"/>
    </font>
    <font>
      <i/>
      <sz val="10"/>
      <color theme="1"/>
      <name val="Calibri"/>
      <family val="2"/>
      <charset val="161"/>
      <scheme val="minor"/>
    </font>
    <font>
      <b/>
      <sz val="10"/>
      <color theme="1"/>
      <name val="Calibri"/>
      <family val="2"/>
      <charset val="161"/>
      <scheme val="minor"/>
    </font>
    <font>
      <b/>
      <i/>
      <sz val="11"/>
      <color theme="3" tint="0.39997558519241921"/>
      <name val="Calibri"/>
      <family val="2"/>
      <charset val="161"/>
      <scheme val="minor"/>
    </font>
    <font>
      <b/>
      <i/>
      <sz val="14"/>
      <color theme="0"/>
      <name val="Calibri"/>
      <family val="2"/>
      <charset val="161"/>
      <scheme val="minor"/>
    </font>
    <font>
      <b/>
      <i/>
      <sz val="12"/>
      <name val="Calibri"/>
      <family val="2"/>
      <charset val="161"/>
      <scheme val="minor"/>
    </font>
    <font>
      <b/>
      <i/>
      <sz val="12"/>
      <color theme="0"/>
      <name val="Calibri"/>
      <family val="2"/>
      <charset val="161"/>
      <scheme val="minor"/>
    </font>
    <font>
      <i/>
      <u/>
      <sz val="12"/>
      <name val="Calibri"/>
      <family val="2"/>
      <charset val="161"/>
      <scheme val="minor"/>
    </font>
    <font>
      <b/>
      <sz val="16"/>
      <color theme="0"/>
      <name val="Calibri"/>
      <family val="2"/>
      <charset val="161"/>
      <scheme val="minor"/>
    </font>
    <font>
      <b/>
      <i/>
      <sz val="11"/>
      <color theme="1"/>
      <name val="Calibri"/>
      <family val="2"/>
      <charset val="161"/>
      <scheme val="minor"/>
    </font>
    <font>
      <i/>
      <sz val="11"/>
      <color theme="1"/>
      <name val="Calibri"/>
      <family val="2"/>
      <charset val="161"/>
      <scheme val="minor"/>
    </font>
    <font>
      <b/>
      <u/>
      <sz val="11"/>
      <color theme="1"/>
      <name val="Calibri"/>
      <family val="2"/>
      <charset val="161"/>
      <scheme val="minor"/>
    </font>
    <font>
      <sz val="10"/>
      <name val="Arial"/>
      <family val="2"/>
    </font>
    <font>
      <b/>
      <sz val="12"/>
      <name val="Times New Roman"/>
      <family val="1"/>
      <charset val="161"/>
    </font>
    <font>
      <i/>
      <sz val="10"/>
      <name val="Times New Roman"/>
      <family val="1"/>
      <charset val="161"/>
    </font>
    <font>
      <i/>
      <sz val="10"/>
      <color theme="1"/>
      <name val="Times New Roman"/>
      <family val="1"/>
      <charset val="161"/>
    </font>
    <font>
      <sz val="12"/>
      <color rgb="FF000000"/>
      <name val="Calibri"/>
      <family val="2"/>
      <charset val="161"/>
      <scheme val="minor"/>
    </font>
    <font>
      <b/>
      <i/>
      <sz val="12"/>
      <color theme="1"/>
      <name val="Calibri"/>
      <family val="2"/>
      <charset val="161"/>
      <scheme val="minor"/>
    </font>
    <font>
      <i/>
      <sz val="12"/>
      <color theme="1"/>
      <name val="Calibri"/>
      <family val="2"/>
      <charset val="161"/>
      <scheme val="minor"/>
    </font>
    <font>
      <b/>
      <i/>
      <sz val="10"/>
      <color theme="1"/>
      <name val="Calibri"/>
      <family val="2"/>
      <charset val="161"/>
      <scheme val="minor"/>
    </font>
    <font>
      <b/>
      <sz val="10"/>
      <color theme="0"/>
      <name val="Calibri"/>
      <family val="2"/>
      <charset val="161"/>
      <scheme val="minor"/>
    </font>
    <font>
      <b/>
      <u/>
      <sz val="14"/>
      <color theme="1"/>
      <name val="Calibri"/>
      <family val="2"/>
      <charset val="161"/>
      <scheme val="minor"/>
    </font>
    <font>
      <sz val="11"/>
      <color theme="0" tint="-0.34998626667073579"/>
      <name val="Calibri"/>
      <family val="2"/>
      <scheme val="minor"/>
    </font>
    <font>
      <sz val="14"/>
      <color theme="1"/>
      <name val="Calibri"/>
      <family val="2"/>
      <charset val="161"/>
      <scheme val="minor"/>
    </font>
    <font>
      <sz val="12"/>
      <color theme="0" tint="-0.34998626667073579"/>
      <name val="Calibri"/>
      <family val="2"/>
      <charset val="161"/>
      <scheme val="minor"/>
    </font>
    <font>
      <sz val="11"/>
      <color theme="0" tint="-0.34998626667073579"/>
      <name val="Times New Roman"/>
      <family val="1"/>
      <charset val="161"/>
    </font>
    <font>
      <sz val="12"/>
      <color theme="0" tint="-0.34998626667073579"/>
      <name val="Calibri"/>
      <family val="2"/>
      <scheme val="minor"/>
    </font>
    <font>
      <i/>
      <sz val="10"/>
      <name val="Times New Roman"/>
      <family val="1"/>
    </font>
    <font>
      <b/>
      <i/>
      <u/>
      <sz val="10"/>
      <color theme="1"/>
      <name val="Calibri"/>
      <family val="2"/>
      <scheme val="minor"/>
    </font>
    <font>
      <b/>
      <sz val="14"/>
      <color theme="8" tint="-0.249977111117893"/>
      <name val="Calibri"/>
      <family val="2"/>
      <charset val="161"/>
      <scheme val="minor"/>
    </font>
    <font>
      <sz val="12"/>
      <color rgb="FFFF0000"/>
      <name val="Calibri"/>
      <family val="2"/>
      <charset val="161"/>
      <scheme val="minor"/>
    </font>
    <font>
      <b/>
      <i/>
      <u/>
      <sz val="10"/>
      <color theme="1"/>
      <name val="Calibri"/>
      <family val="2"/>
      <charset val="161"/>
      <scheme val="minor"/>
    </font>
    <font>
      <sz val="10"/>
      <color theme="1"/>
      <name val="Times New Roman"/>
      <family val="1"/>
      <charset val="161"/>
    </font>
    <font>
      <b/>
      <sz val="20"/>
      <name val="Calibri"/>
      <family val="2"/>
      <charset val="161"/>
      <scheme val="minor"/>
    </font>
    <font>
      <b/>
      <u/>
      <sz val="12"/>
      <color theme="1"/>
      <name val="Calibri"/>
      <family val="2"/>
      <charset val="161"/>
      <scheme val="minor"/>
    </font>
    <font>
      <b/>
      <i/>
      <sz val="11"/>
      <color rgb="FFFF0000"/>
      <name val="Calibri"/>
      <family val="2"/>
      <charset val="161"/>
      <scheme val="minor"/>
    </font>
    <font>
      <sz val="12"/>
      <color indexed="81"/>
      <name val="Tahoma"/>
      <family val="2"/>
      <charset val="161"/>
    </font>
    <font>
      <sz val="9"/>
      <color indexed="81"/>
      <name val="Tahoma"/>
      <family val="2"/>
    </font>
    <font>
      <sz val="9"/>
      <color indexed="81"/>
      <name val="Tahoma"/>
      <family val="2"/>
      <charset val="161"/>
    </font>
    <font>
      <b/>
      <sz val="9"/>
      <color indexed="81"/>
      <name val="Tahoma"/>
      <family val="2"/>
      <charset val="161"/>
    </font>
    <font>
      <sz val="12"/>
      <color indexed="81"/>
      <name val="Calibri"/>
      <family val="2"/>
      <charset val="161"/>
      <scheme val="minor"/>
    </font>
    <font>
      <b/>
      <sz val="12"/>
      <color indexed="81"/>
      <name val="Calibri"/>
      <family val="2"/>
      <charset val="161"/>
      <scheme val="minor"/>
    </font>
    <font>
      <sz val="14"/>
      <color indexed="81"/>
      <name val="Calibri"/>
      <family val="2"/>
      <charset val="161"/>
      <scheme val="minor"/>
    </font>
    <font>
      <b/>
      <sz val="14"/>
      <color indexed="81"/>
      <name val="Calibri"/>
      <family val="2"/>
      <charset val="161"/>
      <scheme val="minor"/>
    </font>
    <font>
      <b/>
      <sz val="9"/>
      <color indexed="81"/>
      <name val="Tahoma"/>
      <family val="2"/>
    </font>
    <font>
      <b/>
      <sz val="16"/>
      <name val="Calibri"/>
      <family val="2"/>
      <charset val="161"/>
      <scheme val="minor"/>
    </font>
    <font>
      <b/>
      <u/>
      <sz val="12"/>
      <color theme="1"/>
      <name val="Calibri"/>
      <family val="2"/>
      <scheme val="minor"/>
    </font>
    <font>
      <b/>
      <i/>
      <u/>
      <sz val="12"/>
      <color theme="1"/>
      <name val="Calibri"/>
      <family val="2"/>
      <charset val="161"/>
      <scheme val="minor"/>
    </font>
    <font>
      <i/>
      <sz val="10"/>
      <name val="Calibri"/>
      <family val="2"/>
      <charset val="161"/>
      <scheme val="minor"/>
    </font>
    <font>
      <b/>
      <i/>
      <sz val="10"/>
      <name val="Calibri"/>
      <family val="2"/>
      <charset val="161"/>
      <scheme val="minor"/>
    </font>
    <font>
      <sz val="12"/>
      <name val="Calibri"/>
      <family val="2"/>
      <scheme val="minor"/>
    </font>
    <font>
      <sz val="12"/>
      <name val="Times New Roman"/>
      <family val="1"/>
      <charset val="161"/>
    </font>
    <font>
      <sz val="10"/>
      <color indexed="8"/>
      <name val="Calibri"/>
      <family val="2"/>
      <charset val="161"/>
      <scheme val="minor"/>
    </font>
    <font>
      <b/>
      <sz val="10"/>
      <color indexed="8"/>
      <name val="Calibri"/>
      <family val="2"/>
      <charset val="161"/>
      <scheme val="minor"/>
    </font>
    <font>
      <sz val="11"/>
      <color theme="0"/>
      <name val="Calibri"/>
      <family val="2"/>
      <charset val="161"/>
      <scheme val="minor"/>
    </font>
    <font>
      <sz val="11"/>
      <color theme="0" tint="-0.34998626667073579"/>
      <name val="Calibri"/>
      <family val="2"/>
      <charset val="161"/>
      <scheme val="minor"/>
    </font>
    <font>
      <sz val="10"/>
      <color theme="0" tint="-0.34998626667073579"/>
      <name val="Calibri"/>
      <family val="2"/>
      <charset val="161"/>
      <scheme val="minor"/>
    </font>
    <font>
      <b/>
      <i/>
      <sz val="10"/>
      <color theme="3" tint="0.39997558519241921"/>
      <name val="Calibri"/>
      <family val="2"/>
      <charset val="161"/>
      <scheme val="minor"/>
    </font>
    <font>
      <sz val="8"/>
      <color theme="1"/>
      <name val="Calibri"/>
      <family val="2"/>
      <scheme val="minor"/>
    </font>
    <font>
      <sz val="12"/>
      <color indexed="8"/>
      <name val="Calibri"/>
      <family val="2"/>
      <scheme val="minor"/>
    </font>
    <font>
      <u/>
      <sz val="11"/>
      <color theme="1"/>
      <name val="Calibri"/>
      <family val="2"/>
      <charset val="161"/>
      <scheme val="minor"/>
    </font>
    <font>
      <u/>
      <sz val="11"/>
      <color rgb="FF0000FF"/>
      <name val="Calibri"/>
      <family val="2"/>
      <charset val="161"/>
      <scheme val="minor"/>
    </font>
    <font>
      <sz val="16"/>
      <color theme="1"/>
      <name val="Calibri"/>
      <family val="2"/>
      <charset val="161"/>
      <scheme val="minor"/>
    </font>
    <font>
      <b/>
      <i/>
      <sz val="11"/>
      <name val="Calibri"/>
      <family val="2"/>
      <charset val="161"/>
      <scheme val="minor"/>
    </font>
    <font>
      <b/>
      <sz val="12"/>
      <color rgb="FF000000"/>
      <name val="Calibri"/>
      <family val="2"/>
      <charset val="161"/>
      <scheme val="minor"/>
    </font>
    <font>
      <sz val="12"/>
      <color rgb="FF000000"/>
      <name val="+mn-ea"/>
    </font>
    <font>
      <b/>
      <sz val="14"/>
      <color rgb="FF000000"/>
      <name val="Calibri"/>
      <family val="2"/>
      <charset val="161"/>
      <scheme val="minor"/>
    </font>
    <font>
      <u/>
      <sz val="12"/>
      <color rgb="FF000000"/>
      <name val="Calibri"/>
      <family val="2"/>
      <charset val="161"/>
      <scheme val="minor"/>
    </font>
    <font>
      <b/>
      <sz val="12"/>
      <color rgb="FF0066FF"/>
      <name val="Calibri"/>
      <family val="2"/>
      <charset val="161"/>
      <scheme val="minor"/>
    </font>
    <font>
      <u/>
      <sz val="12"/>
      <color theme="10"/>
      <name val="Calibri"/>
      <family val="2"/>
      <scheme val="minor"/>
    </font>
    <font>
      <sz val="11.5"/>
      <color theme="1"/>
      <name val="Calibri"/>
      <family val="2"/>
      <charset val="161"/>
      <scheme val="minor"/>
    </font>
    <font>
      <b/>
      <sz val="11.5"/>
      <color rgb="FF000000"/>
      <name val="Calibri"/>
      <family val="2"/>
      <charset val="161"/>
      <scheme val="minor"/>
    </font>
    <font>
      <sz val="11.5"/>
      <color rgb="FF000000"/>
      <name val="Calibri"/>
      <family val="2"/>
      <charset val="161"/>
      <scheme val="minor"/>
    </font>
    <font>
      <b/>
      <sz val="11"/>
      <color theme="0" tint="-0.34998626667073579"/>
      <name val="Calibri"/>
      <family val="2"/>
      <charset val="161"/>
      <scheme val="minor"/>
    </font>
    <font>
      <sz val="11"/>
      <color theme="1"/>
      <name val="Calibri"/>
      <family val="2"/>
      <scheme val="minor"/>
    </font>
    <font>
      <b/>
      <u/>
      <sz val="10"/>
      <color theme="1"/>
      <name val="Calibri"/>
      <family val="2"/>
      <charset val="161"/>
      <scheme val="minor"/>
    </font>
    <font>
      <b/>
      <sz val="11"/>
      <name val="Calibri"/>
      <family val="2"/>
      <charset val="161"/>
      <scheme val="minor"/>
    </font>
    <font>
      <b/>
      <i/>
      <u/>
      <sz val="11"/>
      <color theme="1"/>
      <name val="Calibri"/>
      <family val="2"/>
      <charset val="161"/>
      <scheme val="minor"/>
    </font>
    <font>
      <u/>
      <sz val="12"/>
      <name val="Calibri"/>
      <family val="2"/>
      <charset val="161"/>
      <scheme val="minor"/>
    </font>
    <font>
      <b/>
      <u/>
      <sz val="12"/>
      <name val="Calibri"/>
      <family val="2"/>
      <charset val="161"/>
      <scheme val="minor"/>
    </font>
    <font>
      <b/>
      <sz val="12"/>
      <color theme="4"/>
      <name val="Calibri"/>
      <family val="2"/>
      <charset val="161"/>
      <scheme val="minor"/>
    </font>
    <font>
      <b/>
      <sz val="10"/>
      <color theme="0" tint="-0.34998626667073579"/>
      <name val="Calibri"/>
      <family val="2"/>
      <charset val="161"/>
      <scheme val="minor"/>
    </font>
    <font>
      <b/>
      <sz val="11"/>
      <color theme="1"/>
      <name val="Calibri"/>
      <family val="2"/>
      <charset val="161"/>
    </font>
    <font>
      <b/>
      <sz val="11"/>
      <color theme="0" tint="-0.499984740745262"/>
      <name val="Calibri"/>
      <family val="2"/>
      <charset val="161"/>
      <scheme val="minor"/>
    </font>
    <font>
      <b/>
      <sz val="12"/>
      <color theme="4"/>
      <name val="Calibri"/>
      <family val="2"/>
      <scheme val="minor"/>
    </font>
    <font>
      <i/>
      <sz val="10"/>
      <color theme="1"/>
      <name val="Calibri"/>
      <family val="2"/>
      <charset val="161"/>
    </font>
    <font>
      <sz val="11"/>
      <color theme="0" tint="-0.499984740745262"/>
      <name val="Calibri"/>
      <family val="2"/>
      <scheme val="minor"/>
    </font>
    <font>
      <i/>
      <sz val="12"/>
      <name val="Calibri"/>
      <family val="2"/>
      <charset val="161"/>
      <scheme val="minor"/>
    </font>
    <font>
      <b/>
      <sz val="11.5"/>
      <color theme="1"/>
      <name val="Calibri"/>
      <family val="2"/>
      <charset val="161"/>
      <scheme val="minor"/>
    </font>
    <font>
      <sz val="11"/>
      <color theme="0" tint="-0.249977111117893"/>
      <name val="Calibri"/>
      <family val="2"/>
      <scheme val="minor"/>
    </font>
    <font>
      <b/>
      <sz val="12"/>
      <color theme="0" tint="-0.34998626667073579"/>
      <name val="Calibri"/>
      <family val="2"/>
      <charset val="161"/>
      <scheme val="minor"/>
    </font>
    <font>
      <i/>
      <sz val="12"/>
      <color rgb="FFD60093"/>
      <name val="Calibri"/>
      <family val="2"/>
      <charset val="161"/>
      <scheme val="minor"/>
    </font>
    <font>
      <b/>
      <sz val="12"/>
      <color rgb="FF000000"/>
      <name val="Calibri"/>
      <family val="2"/>
      <charset val="161"/>
    </font>
    <font>
      <b/>
      <i/>
      <sz val="12"/>
      <color rgb="FF000000"/>
      <name val="Calibri"/>
      <family val="2"/>
      <charset val="161"/>
    </font>
    <font>
      <sz val="12"/>
      <color rgb="FF000000"/>
      <name val="Calibri"/>
      <family val="2"/>
      <charset val="161"/>
    </font>
    <font>
      <i/>
      <sz val="10"/>
      <color rgb="FF000000"/>
      <name val="Calibri"/>
      <family val="2"/>
      <charset val="161"/>
    </font>
    <font>
      <b/>
      <u/>
      <sz val="12"/>
      <color rgb="FF000000"/>
      <name val="Calibri"/>
      <family val="2"/>
      <charset val="161"/>
    </font>
    <font>
      <sz val="12"/>
      <color theme="0" tint="-0.249977111117893"/>
      <name val="Calibri"/>
      <family val="2"/>
      <charset val="161"/>
      <scheme val="minor"/>
    </font>
    <font>
      <b/>
      <i/>
      <u/>
      <sz val="11"/>
      <name val="Calibri"/>
      <family val="2"/>
      <charset val="161"/>
      <scheme val="minor"/>
    </font>
    <font>
      <i/>
      <sz val="11"/>
      <name val="Calibri"/>
      <family val="2"/>
      <charset val="161"/>
      <scheme val="minor"/>
    </font>
    <font>
      <b/>
      <sz val="11"/>
      <color theme="0" tint="-0.34998626667073579"/>
      <name val="Calibri"/>
      <family val="2"/>
      <scheme val="minor"/>
    </font>
    <font>
      <sz val="10"/>
      <color theme="0" tint="-0.34998626667073579"/>
      <name val="Calibri"/>
      <family val="2"/>
      <scheme val="minor"/>
    </font>
    <font>
      <b/>
      <sz val="16"/>
      <color theme="0" tint="-0.34998626667073579"/>
      <name val="Calibri"/>
      <family val="2"/>
      <scheme val="minor"/>
    </font>
    <font>
      <b/>
      <sz val="12"/>
      <color theme="0" tint="-0.34998626667073579"/>
      <name val="Calibri"/>
      <family val="2"/>
      <scheme val="minor"/>
    </font>
    <font>
      <b/>
      <sz val="14"/>
      <color theme="0" tint="-0.34998626667073579"/>
      <name val="Calibri"/>
      <family val="2"/>
      <scheme val="minor"/>
    </font>
    <font>
      <b/>
      <i/>
      <sz val="12"/>
      <color theme="0" tint="-0.34998626667073579"/>
      <name val="Calibri"/>
      <family val="2"/>
      <scheme val="minor"/>
    </font>
    <font>
      <i/>
      <sz val="12"/>
      <color theme="0" tint="-0.34998626667073579"/>
      <name val="Calibri"/>
      <family val="2"/>
      <scheme val="minor"/>
    </font>
    <font>
      <i/>
      <sz val="11"/>
      <color rgb="FFD60093"/>
      <name val="Calibri"/>
      <family val="2"/>
      <charset val="161"/>
      <scheme val="minor"/>
    </font>
    <font>
      <b/>
      <sz val="28"/>
      <color theme="0"/>
      <name val="Calibri"/>
      <family val="2"/>
      <charset val="161"/>
      <scheme val="minor"/>
    </font>
  </fonts>
  <fills count="39">
    <fill>
      <patternFill patternType="none"/>
    </fill>
    <fill>
      <patternFill patternType="gray125"/>
    </fill>
    <fill>
      <patternFill patternType="solid">
        <fgColor theme="0"/>
        <bgColor indexed="64"/>
      </patternFill>
    </fill>
    <fill>
      <patternFill patternType="solid">
        <fgColor theme="6" tint="0.7999816888943144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499984740745262"/>
        <bgColor indexed="64"/>
      </patternFill>
    </fill>
    <fill>
      <patternFill patternType="solid">
        <fgColor rgb="FFFFFFCC"/>
        <bgColor indexed="64"/>
      </patternFill>
    </fill>
    <fill>
      <patternFill patternType="solid">
        <fgColor theme="0" tint="-0.34998626667073579"/>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2" tint="-9.9978637043366805E-2"/>
        <bgColor indexed="64"/>
      </patternFill>
    </fill>
    <fill>
      <patternFill patternType="solid">
        <fgColor rgb="FF00FF00"/>
        <bgColor indexed="64"/>
      </patternFill>
    </fill>
    <fill>
      <patternFill patternType="solid">
        <fgColor rgb="FFFF0000"/>
        <bgColor indexed="64"/>
      </patternFill>
    </fill>
    <fill>
      <patternFill patternType="solid">
        <fgColor rgb="FFFFCC00"/>
        <bgColor indexed="64"/>
      </patternFill>
    </fill>
    <fill>
      <patternFill patternType="solid">
        <fgColor theme="6" tint="-0.249977111117893"/>
        <bgColor indexed="64"/>
      </patternFill>
    </fill>
    <fill>
      <patternFill patternType="solid">
        <fgColor theme="8"/>
        <bgColor indexed="64"/>
      </patternFill>
    </fill>
    <fill>
      <patternFill patternType="solid">
        <fgColor rgb="FFFFFF00"/>
        <bgColor indexed="64"/>
      </patternFill>
    </fill>
    <fill>
      <patternFill patternType="solid">
        <fgColor theme="5"/>
        <bgColor indexed="64"/>
      </patternFill>
    </fill>
    <fill>
      <patternFill patternType="solid">
        <fgColor theme="4"/>
        <bgColor indexed="64"/>
      </patternFill>
    </fill>
    <fill>
      <patternFill patternType="solid">
        <fgColor theme="7"/>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6"/>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2"/>
        <bgColor indexed="64"/>
      </patternFill>
    </fill>
  </fills>
  <borders count="89">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top/>
      <bottom style="thin">
        <color indexed="64"/>
      </bottom>
      <diagonal/>
    </border>
    <border>
      <left style="medium">
        <color indexed="64"/>
      </left>
      <right style="medium">
        <color indexed="64"/>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double">
        <color indexed="64"/>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medium">
        <color indexed="64"/>
      </left>
      <right style="medium">
        <color indexed="64"/>
      </right>
      <top style="medium">
        <color theme="0"/>
      </top>
      <bottom style="medium">
        <color indexed="64"/>
      </bottom>
      <diagonal/>
    </border>
    <border>
      <left style="medium">
        <color indexed="64"/>
      </left>
      <right style="medium">
        <color indexed="64"/>
      </right>
      <top style="medium">
        <color theme="0"/>
      </top>
      <bottom/>
      <diagonal/>
    </border>
    <border>
      <left style="medium">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style="thin">
        <color indexed="64"/>
      </right>
      <top/>
      <bottom/>
      <diagonal/>
    </border>
    <border>
      <left style="thin">
        <color theme="0" tint="-0.249977111117893"/>
      </left>
      <right/>
      <top/>
      <bottom/>
      <diagonal/>
    </border>
    <border>
      <left style="thin">
        <color theme="0" tint="-0.34998626667073579"/>
      </left>
      <right/>
      <top/>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diagonal/>
    </border>
    <border>
      <left style="thin">
        <color theme="0"/>
      </left>
      <right/>
      <top/>
      <bottom/>
      <diagonal/>
    </border>
    <border>
      <left style="thin">
        <color theme="0"/>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medium">
        <color theme="0" tint="-0.499984740745262"/>
      </right>
      <top/>
      <bottom/>
      <diagonal/>
    </border>
    <border>
      <left style="thin">
        <color theme="1"/>
      </left>
      <right style="thin">
        <color theme="1"/>
      </right>
      <top style="thin">
        <color theme="1"/>
      </top>
      <bottom style="thin">
        <color theme="1"/>
      </bottom>
      <diagonal/>
    </border>
    <border>
      <left style="medium">
        <color theme="0" tint="-0.499984740745262"/>
      </left>
      <right/>
      <top style="thin">
        <color theme="0"/>
      </top>
      <bottom/>
      <diagonal/>
    </border>
    <border>
      <left style="thin">
        <color theme="0"/>
      </left>
      <right style="thin">
        <color theme="0"/>
      </right>
      <top style="thin">
        <color theme="0"/>
      </top>
      <bottom/>
      <diagonal/>
    </border>
    <border>
      <left style="thin">
        <color theme="0"/>
      </left>
      <right/>
      <top/>
      <bottom style="thin">
        <color indexed="64"/>
      </bottom>
      <diagonal/>
    </border>
    <border>
      <left style="thin">
        <color theme="0"/>
      </left>
      <right/>
      <top style="thin">
        <color indexed="64"/>
      </top>
      <bottom/>
      <diagonal/>
    </border>
  </borders>
  <cellStyleXfs count="13">
    <xf numFmtId="0" fontId="0" fillId="0" borderId="0"/>
    <xf numFmtId="0" fontId="35" fillId="0" borderId="0" applyNumberFormat="0" applyFill="0" applyBorder="0" applyAlignment="0" applyProtection="0"/>
    <xf numFmtId="0" fontId="36" fillId="0" borderId="0"/>
    <xf numFmtId="0" fontId="59" fillId="0" borderId="0">
      <alignment vertical="top"/>
    </xf>
    <xf numFmtId="0" fontId="16" fillId="0" borderId="0"/>
    <xf numFmtId="166" fontId="16" fillId="0" borderId="0" applyFont="0" applyFill="0" applyBorder="0" applyAlignment="0" applyProtection="0"/>
    <xf numFmtId="9" fontId="16" fillId="0" borderId="0" applyFont="0" applyFill="0" applyBorder="0" applyAlignment="0" applyProtection="0"/>
    <xf numFmtId="164" fontId="16" fillId="0" borderId="0" applyFont="0" applyFill="0" applyBorder="0" applyAlignment="0" applyProtection="0"/>
    <xf numFmtId="0" fontId="14" fillId="0" borderId="0"/>
    <xf numFmtId="0" fontId="12" fillId="0" borderId="0"/>
    <xf numFmtId="166" fontId="12" fillId="0" borderId="0" applyFont="0" applyFill="0" applyBorder="0" applyAlignment="0" applyProtection="0"/>
    <xf numFmtId="9" fontId="121" fillId="0" borderId="0" applyFont="0" applyFill="0" applyBorder="0" applyAlignment="0" applyProtection="0"/>
    <xf numFmtId="43" fontId="121" fillId="0" borderId="0" applyFont="0" applyFill="0" applyBorder="0" applyAlignment="0" applyProtection="0"/>
  </cellStyleXfs>
  <cellXfs count="1039">
    <xf numFmtId="0" fontId="0" fillId="0" borderId="0" xfId="0"/>
    <xf numFmtId="0" fontId="55" fillId="17" borderId="0" xfId="0" applyFont="1" applyFill="1" applyProtection="1">
      <protection hidden="1"/>
    </xf>
    <xf numFmtId="0" fontId="29" fillId="2" borderId="0" xfId="0" applyFont="1" applyFill="1" applyAlignment="1" applyProtection="1">
      <alignment horizontal="left" vertical="center"/>
      <protection hidden="1"/>
    </xf>
    <xf numFmtId="0" fontId="20" fillId="8" borderId="0" xfId="0" applyFont="1" applyFill="1" applyProtection="1">
      <protection hidden="1"/>
    </xf>
    <xf numFmtId="0" fontId="20" fillId="0" borderId="0" xfId="0" applyFont="1" applyProtection="1">
      <protection hidden="1"/>
    </xf>
    <xf numFmtId="0" fontId="20" fillId="2" borderId="0" xfId="0" applyFont="1" applyFill="1" applyProtection="1">
      <protection hidden="1"/>
    </xf>
    <xf numFmtId="0" fontId="23" fillId="0" borderId="0" xfId="0" applyFont="1" applyProtection="1">
      <protection hidden="1"/>
    </xf>
    <xf numFmtId="0" fontId="28" fillId="4" borderId="1" xfId="0" applyFont="1" applyFill="1" applyBorder="1" applyAlignment="1" applyProtection="1">
      <alignment horizontal="center"/>
      <protection hidden="1"/>
    </xf>
    <xf numFmtId="0" fontId="39" fillId="17" borderId="0" xfId="0" applyFont="1" applyFill="1" applyAlignment="1" applyProtection="1">
      <alignment horizontal="left" vertical="center"/>
      <protection hidden="1"/>
    </xf>
    <xf numFmtId="0" fontId="0" fillId="2" borderId="0" xfId="0" applyFill="1" applyProtection="1">
      <protection hidden="1"/>
    </xf>
    <xf numFmtId="0" fontId="0" fillId="8" borderId="0" xfId="0" applyFill="1" applyProtection="1">
      <protection hidden="1"/>
    </xf>
    <xf numFmtId="0" fontId="0" fillId="0" borderId="0" xfId="0" applyProtection="1">
      <protection hidden="1"/>
    </xf>
    <xf numFmtId="0" fontId="33" fillId="2" borderId="0" xfId="0" applyFont="1" applyFill="1" applyProtection="1">
      <protection hidden="1"/>
    </xf>
    <xf numFmtId="0" fontId="69" fillId="8" borderId="0" xfId="0" applyFont="1" applyFill="1" applyProtection="1">
      <protection hidden="1"/>
    </xf>
    <xf numFmtId="0" fontId="33" fillId="2" borderId="0" xfId="0" applyFont="1" applyFill="1" applyAlignment="1" applyProtection="1">
      <alignment horizontal="left" vertical="top"/>
      <protection hidden="1"/>
    </xf>
    <xf numFmtId="0" fontId="34" fillId="2" borderId="0" xfId="0" applyFont="1" applyFill="1" applyProtection="1">
      <protection hidden="1"/>
    </xf>
    <xf numFmtId="0" fontId="43" fillId="2" borderId="0" xfId="0" applyFont="1" applyFill="1" applyProtection="1">
      <protection hidden="1"/>
    </xf>
    <xf numFmtId="0" fontId="30" fillId="2" borderId="0" xfId="0" applyFont="1" applyFill="1" applyAlignment="1" applyProtection="1">
      <alignment horizontal="left" vertical="center"/>
      <protection hidden="1"/>
    </xf>
    <xf numFmtId="0" fontId="21" fillId="2" borderId="0" xfId="0" applyFont="1" applyFill="1" applyProtection="1">
      <protection hidden="1"/>
    </xf>
    <xf numFmtId="0" fontId="54" fillId="2" borderId="0" xfId="0" applyFont="1" applyFill="1" applyProtection="1">
      <protection hidden="1"/>
    </xf>
    <xf numFmtId="0" fontId="39" fillId="2" borderId="0" xfId="0" applyFont="1" applyFill="1" applyProtection="1">
      <protection hidden="1"/>
    </xf>
    <xf numFmtId="0" fontId="39" fillId="2" borderId="0" xfId="0" applyFont="1" applyFill="1" applyAlignment="1" applyProtection="1">
      <alignment horizontal="center"/>
      <protection hidden="1"/>
    </xf>
    <xf numFmtId="0" fontId="51" fillId="2" borderId="0" xfId="0" applyFont="1" applyFill="1" applyProtection="1">
      <protection hidden="1"/>
    </xf>
    <xf numFmtId="0" fontId="51" fillId="2" borderId="0" xfId="0" applyFont="1" applyFill="1" applyAlignment="1" applyProtection="1">
      <alignment horizontal="center"/>
      <protection hidden="1"/>
    </xf>
    <xf numFmtId="0" fontId="53" fillId="2" borderId="0" xfId="0" applyFont="1" applyFill="1" applyProtection="1">
      <protection hidden="1"/>
    </xf>
    <xf numFmtId="0" fontId="53" fillId="2" borderId="0" xfId="0" applyFont="1" applyFill="1" applyAlignment="1" applyProtection="1">
      <alignment horizontal="center"/>
      <protection hidden="1"/>
    </xf>
    <xf numFmtId="0" fontId="21" fillId="0" borderId="0" xfId="0" applyFont="1" applyProtection="1">
      <protection hidden="1"/>
    </xf>
    <xf numFmtId="0" fontId="54" fillId="0" borderId="0" xfId="0" applyFont="1" applyProtection="1">
      <protection hidden="1"/>
    </xf>
    <xf numFmtId="0" fontId="39" fillId="0" borderId="0" xfId="0" applyFont="1" applyProtection="1">
      <protection hidden="1"/>
    </xf>
    <xf numFmtId="0" fontId="29" fillId="2" borderId="0" xfId="0" applyFont="1" applyFill="1" applyAlignment="1" applyProtection="1">
      <alignment horizontal="center"/>
      <protection hidden="1"/>
    </xf>
    <xf numFmtId="0" fontId="47" fillId="0" borderId="0" xfId="0" applyFont="1" applyProtection="1">
      <protection hidden="1"/>
    </xf>
    <xf numFmtId="0" fontId="48" fillId="0" borderId="0" xfId="0" applyFont="1" applyAlignment="1" applyProtection="1">
      <alignment horizontal="left"/>
      <protection hidden="1"/>
    </xf>
    <xf numFmtId="0" fontId="22" fillId="0" borderId="0" xfId="0" applyFont="1" applyAlignment="1" applyProtection="1">
      <alignment horizontal="center"/>
      <protection hidden="1"/>
    </xf>
    <xf numFmtId="0" fontId="48" fillId="0" borderId="0" xfId="0" applyFont="1" applyAlignment="1" applyProtection="1">
      <alignment horizontal="left" vertical="top"/>
      <protection hidden="1"/>
    </xf>
    <xf numFmtId="0" fontId="23" fillId="0" borderId="4" xfId="0" applyFont="1" applyBorder="1" applyAlignment="1" applyProtection="1">
      <alignment horizontal="center" vertical="center" wrapText="1"/>
      <protection hidden="1"/>
    </xf>
    <xf numFmtId="0" fontId="23" fillId="2" borderId="4" xfId="0" applyFont="1" applyFill="1" applyBorder="1" applyAlignment="1" applyProtection="1">
      <alignment horizontal="center" vertical="center" wrapText="1"/>
      <protection hidden="1"/>
    </xf>
    <xf numFmtId="0" fontId="23" fillId="2" borderId="5" xfId="0" applyFont="1" applyFill="1" applyBorder="1" applyAlignment="1" applyProtection="1">
      <alignment horizontal="center" vertical="center" wrapText="1"/>
      <protection hidden="1"/>
    </xf>
    <xf numFmtId="0" fontId="20" fillId="2" borderId="8" xfId="0" applyFont="1" applyFill="1" applyBorder="1" applyProtection="1">
      <protection hidden="1"/>
    </xf>
    <xf numFmtId="0" fontId="23" fillId="2" borderId="8" xfId="0" applyFont="1" applyFill="1" applyBorder="1" applyAlignment="1" applyProtection="1">
      <alignment horizontal="center" vertical="center" wrapText="1"/>
      <protection hidden="1"/>
    </xf>
    <xf numFmtId="0" fontId="23" fillId="2" borderId="12" xfId="0" applyFont="1" applyFill="1" applyBorder="1" applyAlignment="1" applyProtection="1">
      <alignment horizontal="center" vertical="center" wrapText="1"/>
      <protection hidden="1"/>
    </xf>
    <xf numFmtId="0" fontId="23" fillId="2" borderId="8" xfId="0" applyFont="1" applyFill="1" applyBorder="1" applyAlignment="1" applyProtection="1">
      <alignment horizontal="center" vertical="center"/>
      <protection hidden="1"/>
    </xf>
    <xf numFmtId="0" fontId="20" fillId="0" borderId="8" xfId="0" applyFont="1" applyBorder="1" applyAlignment="1" applyProtection="1">
      <alignment horizontal="center" vertical="center"/>
      <protection hidden="1"/>
    </xf>
    <xf numFmtId="0" fontId="20" fillId="2" borderId="12" xfId="0" applyFont="1" applyFill="1" applyBorder="1" applyAlignment="1" applyProtection="1">
      <alignment horizontal="center" vertical="center"/>
      <protection hidden="1"/>
    </xf>
    <xf numFmtId="0" fontId="44" fillId="2" borderId="13" xfId="0" applyFont="1" applyFill="1" applyBorder="1" applyAlignment="1" applyProtection="1">
      <alignment horizontal="center" vertical="center"/>
      <protection hidden="1"/>
    </xf>
    <xf numFmtId="0" fontId="44" fillId="2" borderId="8" xfId="0" applyFont="1" applyFill="1" applyBorder="1" applyAlignment="1" applyProtection="1">
      <alignment horizontal="center" vertical="center"/>
      <protection hidden="1"/>
    </xf>
    <xf numFmtId="0" fontId="23" fillId="0" borderId="15" xfId="0" applyFont="1" applyBorder="1" applyProtection="1">
      <protection hidden="1"/>
    </xf>
    <xf numFmtId="0" fontId="20" fillId="12" borderId="15" xfId="0" applyFont="1" applyFill="1" applyBorder="1" applyProtection="1">
      <protection hidden="1"/>
    </xf>
    <xf numFmtId="3" fontId="23" fillId="9" borderId="15" xfId="0" applyNumberFormat="1" applyFont="1" applyFill="1" applyBorder="1" applyProtection="1">
      <protection hidden="1"/>
    </xf>
    <xf numFmtId="3" fontId="20" fillId="12" borderId="15" xfId="0" applyNumberFormat="1" applyFont="1" applyFill="1" applyBorder="1" applyAlignment="1" applyProtection="1">
      <alignment horizontal="right" vertical="center"/>
      <protection hidden="1"/>
    </xf>
    <xf numFmtId="0" fontId="18" fillId="2" borderId="0" xfId="0" applyFont="1" applyFill="1" applyProtection="1">
      <protection hidden="1"/>
    </xf>
    <xf numFmtId="0" fontId="23" fillId="2" borderId="0" xfId="0" applyFont="1" applyFill="1" applyAlignment="1" applyProtection="1">
      <alignment horizontal="right"/>
      <protection hidden="1"/>
    </xf>
    <xf numFmtId="0" fontId="20" fillId="2" borderId="0" xfId="0" applyFont="1" applyFill="1" applyAlignment="1" applyProtection="1">
      <alignment horizontal="right"/>
      <protection hidden="1"/>
    </xf>
    <xf numFmtId="0" fontId="22" fillId="2" borderId="0" xfId="0" applyFont="1" applyFill="1" applyAlignment="1" applyProtection="1">
      <alignment horizontal="center"/>
      <protection hidden="1"/>
    </xf>
    <xf numFmtId="0" fontId="64" fillId="2" borderId="0" xfId="0" applyFont="1" applyFill="1" applyProtection="1">
      <protection hidden="1"/>
    </xf>
    <xf numFmtId="0" fontId="65" fillId="2" borderId="0" xfId="0" applyFont="1" applyFill="1" applyProtection="1">
      <protection hidden="1"/>
    </xf>
    <xf numFmtId="0" fontId="24" fillId="2" borderId="0" xfId="0" applyFont="1" applyFill="1" applyProtection="1">
      <protection hidden="1"/>
    </xf>
    <xf numFmtId="0" fontId="25" fillId="2" borderId="0" xfId="0" applyFont="1" applyFill="1" applyProtection="1">
      <protection hidden="1"/>
    </xf>
    <xf numFmtId="0" fontId="18" fillId="0" borderId="0" xfId="0" applyFont="1" applyProtection="1">
      <protection hidden="1"/>
    </xf>
    <xf numFmtId="0" fontId="23" fillId="0" borderId="4" xfId="0" applyFont="1" applyBorder="1" applyAlignment="1" applyProtection="1">
      <alignment horizontal="right"/>
      <protection hidden="1"/>
    </xf>
    <xf numFmtId="0" fontId="19" fillId="2" borderId="4" xfId="0" applyFont="1" applyFill="1" applyBorder="1" applyAlignment="1" applyProtection="1">
      <alignment horizontal="center" vertical="center"/>
      <protection hidden="1"/>
    </xf>
    <xf numFmtId="0" fontId="23" fillId="0" borderId="8" xfId="0" applyFont="1" applyBorder="1" applyAlignment="1" applyProtection="1">
      <alignment horizontal="center" vertical="center"/>
      <protection hidden="1"/>
    </xf>
    <xf numFmtId="0" fontId="23" fillId="0" borderId="8" xfId="0" applyFont="1" applyBorder="1" applyAlignment="1" applyProtection="1">
      <alignment horizontal="right"/>
      <protection hidden="1"/>
    </xf>
    <xf numFmtId="0" fontId="19" fillId="2" borderId="8" xfId="0" applyFont="1" applyFill="1" applyBorder="1" applyProtection="1">
      <protection hidden="1"/>
    </xf>
    <xf numFmtId="0" fontId="46" fillId="2" borderId="8" xfId="0" applyFont="1" applyFill="1" applyBorder="1" applyAlignment="1" applyProtection="1">
      <alignment horizontal="center"/>
      <protection hidden="1"/>
    </xf>
    <xf numFmtId="0" fontId="18" fillId="12" borderId="15" xfId="0" applyFont="1" applyFill="1" applyBorder="1" applyProtection="1">
      <protection hidden="1"/>
    </xf>
    <xf numFmtId="0" fontId="19" fillId="12" borderId="16" xfId="0" applyFont="1" applyFill="1" applyBorder="1" applyAlignment="1" applyProtection="1">
      <alignment horizontal="left"/>
      <protection hidden="1"/>
    </xf>
    <xf numFmtId="0" fontId="19" fillId="12" borderId="15" xfId="0" applyFont="1" applyFill="1" applyBorder="1" applyAlignment="1" applyProtection="1">
      <alignment horizontal="left"/>
      <protection hidden="1"/>
    </xf>
    <xf numFmtId="0" fontId="20" fillId="2" borderId="8" xfId="0" applyFont="1" applyFill="1" applyBorder="1" applyAlignment="1" applyProtection="1">
      <alignment horizontal="right"/>
      <protection hidden="1"/>
    </xf>
    <xf numFmtId="0" fontId="20" fillId="2" borderId="6" xfId="0" applyFont="1" applyFill="1" applyBorder="1" applyAlignment="1" applyProtection="1">
      <alignment horizontal="right"/>
      <protection hidden="1"/>
    </xf>
    <xf numFmtId="0" fontId="23" fillId="2" borderId="0" xfId="0" applyFont="1" applyFill="1" applyProtection="1">
      <protection hidden="1"/>
    </xf>
    <xf numFmtId="0" fontId="23" fillId="8" borderId="0" xfId="0" applyFont="1" applyFill="1" applyProtection="1">
      <protection hidden="1"/>
    </xf>
    <xf numFmtId="0" fontId="23" fillId="2" borderId="0" xfId="0" applyFont="1" applyFill="1" applyAlignment="1" applyProtection="1">
      <alignment horizontal="left"/>
      <protection hidden="1"/>
    </xf>
    <xf numFmtId="0" fontId="31" fillId="2" borderId="0" xfId="0" applyFont="1" applyFill="1" applyAlignment="1" applyProtection="1">
      <alignment horizontal="right"/>
      <protection hidden="1"/>
    </xf>
    <xf numFmtId="0" fontId="31" fillId="2" borderId="0" xfId="0" applyFont="1" applyFill="1" applyProtection="1">
      <protection hidden="1"/>
    </xf>
    <xf numFmtId="0" fontId="31" fillId="0" borderId="0" xfId="0" applyFont="1" applyProtection="1">
      <protection hidden="1"/>
    </xf>
    <xf numFmtId="0" fontId="65" fillId="0" borderId="0" xfId="0" applyFont="1" applyAlignment="1" applyProtection="1">
      <alignment horizontal="left" vertical="top"/>
      <protection hidden="1"/>
    </xf>
    <xf numFmtId="0" fontId="23" fillId="0" borderId="0" xfId="0" applyFont="1" applyAlignment="1" applyProtection="1">
      <alignment horizontal="center"/>
      <protection hidden="1"/>
    </xf>
    <xf numFmtId="0" fontId="31" fillId="0" borderId="0" xfId="0" applyFont="1" applyAlignment="1" applyProtection="1">
      <alignment horizontal="center"/>
      <protection hidden="1"/>
    </xf>
    <xf numFmtId="0" fontId="31" fillId="2" borderId="0" xfId="0" applyFont="1" applyFill="1" applyAlignment="1" applyProtection="1">
      <alignment horizontal="center"/>
      <protection hidden="1"/>
    </xf>
    <xf numFmtId="0" fontId="50" fillId="0" borderId="0" xfId="0" applyFont="1" applyAlignment="1" applyProtection="1">
      <alignment horizontal="center" vertical="center"/>
      <protection hidden="1"/>
    </xf>
    <xf numFmtId="0" fontId="50" fillId="2" borderId="0" xfId="0" applyFont="1" applyFill="1" applyAlignment="1" applyProtection="1">
      <alignment horizontal="center" vertical="center"/>
      <protection hidden="1"/>
    </xf>
    <xf numFmtId="0" fontId="23" fillId="2" borderId="6" xfId="0" applyFont="1" applyFill="1" applyBorder="1" applyAlignment="1" applyProtection="1">
      <alignment horizontal="right"/>
      <protection hidden="1"/>
    </xf>
    <xf numFmtId="0" fontId="43" fillId="2" borderId="8" xfId="0" applyFont="1" applyFill="1" applyBorder="1" applyAlignment="1" applyProtection="1">
      <alignment horizontal="center" vertical="center" wrapText="1"/>
      <protection hidden="1"/>
    </xf>
    <xf numFmtId="0" fontId="42" fillId="2" borderId="8" xfId="0" applyFont="1" applyFill="1" applyBorder="1" applyAlignment="1" applyProtection="1">
      <alignment horizontal="center" vertical="center"/>
      <protection hidden="1"/>
    </xf>
    <xf numFmtId="167" fontId="23" fillId="0" borderId="8" xfId="0" applyNumberFormat="1" applyFont="1" applyBorder="1" applyAlignment="1" applyProtection="1">
      <alignment horizontal="center" vertical="center"/>
      <protection hidden="1"/>
    </xf>
    <xf numFmtId="0" fontId="23" fillId="2" borderId="8" xfId="0" applyFont="1" applyFill="1" applyBorder="1" applyProtection="1">
      <protection hidden="1"/>
    </xf>
    <xf numFmtId="0" fontId="45" fillId="2" borderId="8" xfId="0" applyFont="1" applyFill="1" applyBorder="1" applyAlignment="1" applyProtection="1">
      <alignment horizontal="center"/>
      <protection hidden="1"/>
    </xf>
    <xf numFmtId="0" fontId="23" fillId="0" borderId="15" xfId="0" applyFont="1" applyBorder="1" applyAlignment="1" applyProtection="1">
      <alignment horizontal="left"/>
      <protection hidden="1"/>
    </xf>
    <xf numFmtId="0" fontId="23" fillId="12" borderId="15" xfId="0" applyFont="1" applyFill="1" applyBorder="1" applyProtection="1">
      <protection hidden="1"/>
    </xf>
    <xf numFmtId="0" fontId="23" fillId="12" borderId="17" xfId="0" applyFont="1" applyFill="1" applyBorder="1" applyProtection="1">
      <protection hidden="1"/>
    </xf>
    <xf numFmtId="0" fontId="23" fillId="2" borderId="8" xfId="0" applyFont="1" applyFill="1" applyBorder="1" applyAlignment="1" applyProtection="1">
      <alignment horizontal="right"/>
      <protection hidden="1"/>
    </xf>
    <xf numFmtId="3" fontId="23" fillId="9" borderId="8" xfId="0" applyNumberFormat="1" applyFont="1" applyFill="1" applyBorder="1" applyProtection="1">
      <protection hidden="1"/>
    </xf>
    <xf numFmtId="3" fontId="23" fillId="9" borderId="6" xfId="0" applyNumberFormat="1" applyFont="1" applyFill="1" applyBorder="1" applyProtection="1">
      <protection hidden="1"/>
    </xf>
    <xf numFmtId="0" fontId="39" fillId="2" borderId="0" xfId="0" applyFont="1" applyFill="1" applyAlignment="1" applyProtection="1">
      <alignment horizontal="right"/>
      <protection hidden="1"/>
    </xf>
    <xf numFmtId="0" fontId="56" fillId="2" borderId="0" xfId="0" applyFont="1" applyFill="1" applyProtection="1">
      <protection hidden="1"/>
    </xf>
    <xf numFmtId="0" fontId="47" fillId="2" borderId="0" xfId="0" applyFont="1" applyFill="1" applyAlignment="1" applyProtection="1">
      <alignment horizontal="right"/>
      <protection hidden="1"/>
    </xf>
    <xf numFmtId="0" fontId="23" fillId="2" borderId="9" xfId="0" applyFont="1" applyFill="1" applyBorder="1" applyAlignment="1" applyProtection="1">
      <alignment horizontal="right"/>
      <protection hidden="1"/>
    </xf>
    <xf numFmtId="0" fontId="23" fillId="2" borderId="10" xfId="0" applyFont="1" applyFill="1" applyBorder="1" applyAlignment="1" applyProtection="1">
      <alignment horizontal="right"/>
      <protection hidden="1"/>
    </xf>
    <xf numFmtId="0" fontId="23" fillId="0" borderId="8" xfId="0" applyFont="1" applyBorder="1" applyAlignment="1" applyProtection="1">
      <alignment horizontal="center" vertical="center" wrapText="1"/>
      <protection hidden="1"/>
    </xf>
    <xf numFmtId="167" fontId="23" fillId="0" borderId="8" xfId="0" applyNumberFormat="1" applyFont="1" applyBorder="1" applyAlignment="1" applyProtection="1">
      <alignment horizontal="center"/>
      <protection hidden="1"/>
    </xf>
    <xf numFmtId="0" fontId="23" fillId="2" borderId="8" xfId="0" applyFont="1" applyFill="1" applyBorder="1" applyAlignment="1" applyProtection="1">
      <alignment wrapText="1"/>
      <protection hidden="1"/>
    </xf>
    <xf numFmtId="0" fontId="22" fillId="2" borderId="15" xfId="0" applyFont="1" applyFill="1" applyBorder="1" applyAlignment="1" applyProtection="1">
      <alignment horizontal="left"/>
      <protection hidden="1"/>
    </xf>
    <xf numFmtId="0" fontId="41" fillId="2" borderId="0" xfId="0" applyFont="1" applyFill="1" applyProtection="1">
      <protection hidden="1"/>
    </xf>
    <xf numFmtId="0" fontId="40" fillId="2" borderId="0" xfId="0" applyFont="1" applyFill="1" applyProtection="1">
      <protection hidden="1"/>
    </xf>
    <xf numFmtId="0" fontId="66" fillId="2" borderId="0" xfId="0" applyFont="1" applyFill="1" applyProtection="1">
      <protection hidden="1"/>
    </xf>
    <xf numFmtId="0" fontId="67" fillId="2" borderId="0" xfId="0" applyFont="1" applyFill="1" applyProtection="1">
      <protection hidden="1"/>
    </xf>
    <xf numFmtId="0" fontId="49" fillId="2" borderId="0" xfId="0" applyFont="1" applyFill="1" applyProtection="1">
      <protection hidden="1"/>
    </xf>
    <xf numFmtId="0" fontId="17" fillId="2" borderId="0" xfId="0" applyFont="1" applyFill="1" applyProtection="1">
      <protection hidden="1"/>
    </xf>
    <xf numFmtId="0" fontId="47" fillId="2" borderId="0" xfId="0" applyFont="1" applyFill="1" applyProtection="1">
      <protection hidden="1"/>
    </xf>
    <xf numFmtId="0" fontId="23" fillId="2" borderId="10" xfId="0" applyFont="1" applyFill="1" applyBorder="1" applyAlignment="1" applyProtection="1">
      <alignment horizontal="center" vertical="center"/>
      <protection hidden="1"/>
    </xf>
    <xf numFmtId="0" fontId="23" fillId="2" borderId="2" xfId="0" applyFont="1" applyFill="1" applyBorder="1" applyAlignment="1" applyProtection="1">
      <alignment horizontal="center" vertical="center" wrapText="1"/>
      <protection hidden="1"/>
    </xf>
    <xf numFmtId="0" fontId="23" fillId="2" borderId="10" xfId="0" applyFont="1" applyFill="1" applyBorder="1" applyAlignment="1" applyProtection="1">
      <alignment horizontal="center" vertical="center" wrapText="1"/>
      <protection hidden="1"/>
    </xf>
    <xf numFmtId="0" fontId="23" fillId="2" borderId="3" xfId="0" applyFont="1" applyFill="1" applyBorder="1" applyAlignment="1" applyProtection="1">
      <alignment horizontal="center" vertical="center" wrapText="1"/>
      <protection hidden="1"/>
    </xf>
    <xf numFmtId="0" fontId="23" fillId="2" borderId="7" xfId="0" applyFont="1" applyFill="1" applyBorder="1" applyAlignment="1" applyProtection="1">
      <alignment horizontal="center" vertical="center" wrapText="1"/>
      <protection hidden="1"/>
    </xf>
    <xf numFmtId="0" fontId="23" fillId="2" borderId="6" xfId="0" applyFont="1" applyFill="1" applyBorder="1" applyAlignment="1" applyProtection="1">
      <alignment horizontal="center" vertical="center" wrapText="1"/>
      <protection hidden="1"/>
    </xf>
    <xf numFmtId="0" fontId="23" fillId="4" borderId="4" xfId="0" applyFont="1" applyFill="1" applyBorder="1" applyProtection="1">
      <protection hidden="1"/>
    </xf>
    <xf numFmtId="167" fontId="23" fillId="0" borderId="12" xfId="0" applyNumberFormat="1" applyFont="1" applyBorder="1" applyAlignment="1" applyProtection="1">
      <alignment horizontal="center" vertical="center"/>
      <protection hidden="1"/>
    </xf>
    <xf numFmtId="167" fontId="23" fillId="0" borderId="8" xfId="0" applyNumberFormat="1" applyFont="1" applyBorder="1" applyAlignment="1" applyProtection="1">
      <alignment horizontal="center" vertical="center" wrapText="1"/>
      <protection hidden="1"/>
    </xf>
    <xf numFmtId="0" fontId="58" fillId="4" borderId="8" xfId="0" applyFont="1" applyFill="1" applyBorder="1" applyProtection="1">
      <protection hidden="1"/>
    </xf>
    <xf numFmtId="0" fontId="45" fillId="2" borderId="7" xfId="0" applyFont="1" applyFill="1" applyBorder="1" applyAlignment="1" applyProtection="1">
      <alignment horizontal="center"/>
      <protection hidden="1"/>
    </xf>
    <xf numFmtId="0" fontId="45" fillId="2" borderId="6" xfId="0" applyFont="1" applyFill="1" applyBorder="1" applyAlignment="1" applyProtection="1">
      <alignment horizontal="center"/>
      <protection hidden="1"/>
    </xf>
    <xf numFmtId="0" fontId="0" fillId="4" borderId="8" xfId="0" applyFill="1" applyBorder="1" applyProtection="1">
      <protection hidden="1"/>
    </xf>
    <xf numFmtId="3" fontId="17" fillId="13" borderId="8" xfId="0" applyNumberFormat="1" applyFont="1" applyFill="1" applyBorder="1" applyProtection="1">
      <protection hidden="1"/>
    </xf>
    <xf numFmtId="0" fontId="0" fillId="4" borderId="8" xfId="0" applyFill="1" applyBorder="1" applyAlignment="1" applyProtection="1">
      <alignment horizontal="left" wrapText="1"/>
      <protection hidden="1"/>
    </xf>
    <xf numFmtId="0" fontId="0" fillId="4" borderId="8" xfId="0" applyFill="1" applyBorder="1" applyAlignment="1" applyProtection="1">
      <alignment wrapText="1"/>
      <protection hidden="1"/>
    </xf>
    <xf numFmtId="3" fontId="17" fillId="13" borderId="3" xfId="0" applyNumberFormat="1" applyFont="1" applyFill="1" applyBorder="1" applyProtection="1">
      <protection hidden="1"/>
    </xf>
    <xf numFmtId="3" fontId="17" fillId="13" borderId="10" xfId="0" applyNumberFormat="1" applyFont="1" applyFill="1" applyBorder="1" applyProtection="1">
      <protection hidden="1"/>
    </xf>
    <xf numFmtId="0" fontId="68" fillId="4" borderId="6" xfId="0" applyFont="1" applyFill="1" applyBorder="1" applyProtection="1">
      <protection hidden="1"/>
    </xf>
    <xf numFmtId="3" fontId="0" fillId="2" borderId="0" xfId="0" applyNumberFormat="1" applyFill="1" applyProtection="1">
      <protection hidden="1"/>
    </xf>
    <xf numFmtId="0" fontId="47" fillId="2" borderId="0" xfId="0" applyFont="1" applyFill="1" applyAlignment="1" applyProtection="1">
      <alignment vertical="top"/>
      <protection hidden="1"/>
    </xf>
    <xf numFmtId="0" fontId="23" fillId="0" borderId="4" xfId="0" applyFont="1" applyBorder="1" applyAlignment="1" applyProtection="1">
      <alignment horizontal="center" vertical="center"/>
      <protection hidden="1"/>
    </xf>
    <xf numFmtId="0" fontId="57" fillId="2" borderId="0" xfId="0" applyFont="1" applyFill="1" applyProtection="1">
      <protection hidden="1"/>
    </xf>
    <xf numFmtId="0" fontId="48" fillId="2" borderId="0" xfId="0" applyFont="1" applyFill="1" applyAlignment="1" applyProtection="1">
      <alignment horizontal="left"/>
      <protection hidden="1"/>
    </xf>
    <xf numFmtId="0" fontId="50" fillId="2" borderId="0" xfId="0" applyFont="1" applyFill="1" applyAlignment="1" applyProtection="1">
      <alignment horizontal="left"/>
      <protection hidden="1"/>
    </xf>
    <xf numFmtId="0" fontId="50" fillId="0" borderId="0" xfId="0" applyFont="1" applyAlignment="1" applyProtection="1">
      <alignment horizontal="left"/>
      <protection hidden="1"/>
    </xf>
    <xf numFmtId="0" fontId="17" fillId="0" borderId="0" xfId="0" applyFont="1" applyAlignment="1" applyProtection="1">
      <alignment horizontal="center" vertical="center" wrapText="1"/>
      <protection hidden="1"/>
    </xf>
    <xf numFmtId="0" fontId="62" fillId="2" borderId="0" xfId="4" applyFont="1" applyFill="1" applyAlignment="1" applyProtection="1">
      <alignment horizontal="left" vertical="center" wrapText="1"/>
      <protection hidden="1"/>
    </xf>
    <xf numFmtId="0" fontId="29" fillId="0" borderId="0" xfId="4" applyFont="1" applyAlignment="1" applyProtection="1">
      <alignment horizontal="left" vertical="center" wrapText="1"/>
      <protection hidden="1"/>
    </xf>
    <xf numFmtId="0" fontId="62" fillId="2" borderId="0" xfId="4" applyFont="1" applyFill="1" applyAlignment="1" applyProtection="1">
      <alignment vertical="top" wrapText="1"/>
      <protection hidden="1"/>
    </xf>
    <xf numFmtId="3" fontId="17" fillId="9" borderId="10" xfId="0" applyNumberFormat="1" applyFont="1" applyFill="1" applyBorder="1" applyAlignment="1" applyProtection="1">
      <alignment wrapText="1"/>
      <protection hidden="1"/>
    </xf>
    <xf numFmtId="0" fontId="61" fillId="2" borderId="0" xfId="4" applyFont="1" applyFill="1" applyAlignment="1" applyProtection="1">
      <alignment horizontal="left" vertical="top" wrapText="1"/>
      <protection hidden="1"/>
    </xf>
    <xf numFmtId="0" fontId="62" fillId="2" borderId="0" xfId="4" applyFont="1" applyFill="1" applyProtection="1">
      <protection hidden="1"/>
    </xf>
    <xf numFmtId="0" fontId="62" fillId="2" borderId="0" xfId="4" applyFont="1" applyFill="1" applyAlignment="1" applyProtection="1">
      <alignment horizontal="left" vertical="top" wrapText="1"/>
      <protection hidden="1"/>
    </xf>
    <xf numFmtId="0" fontId="62" fillId="0" borderId="0" xfId="4" applyFont="1" applyAlignment="1" applyProtection="1">
      <alignment horizontal="left" vertical="top" wrapText="1"/>
      <protection hidden="1"/>
    </xf>
    <xf numFmtId="0" fontId="60" fillId="2" borderId="0" xfId="4" applyFont="1" applyFill="1" applyAlignment="1" applyProtection="1">
      <alignment horizontal="left" vertical="center" wrapText="1"/>
      <protection hidden="1"/>
    </xf>
    <xf numFmtId="0" fontId="0" fillId="2" borderId="0" xfId="0" applyFill="1" applyAlignment="1" applyProtection="1">
      <alignment wrapText="1"/>
      <protection hidden="1"/>
    </xf>
    <xf numFmtId="14" fontId="17" fillId="0" borderId="0" xfId="0" applyNumberFormat="1" applyFont="1" applyAlignment="1" applyProtection="1">
      <alignment horizontal="center" vertical="center" wrapText="1"/>
      <protection hidden="1"/>
    </xf>
    <xf numFmtId="0" fontId="0" fillId="0" borderId="0" xfId="0" applyAlignment="1" applyProtection="1">
      <alignment wrapText="1"/>
      <protection hidden="1"/>
    </xf>
    <xf numFmtId="0" fontId="15" fillId="0" borderId="0" xfId="0" applyFont="1" applyProtection="1">
      <protection hidden="1"/>
    </xf>
    <xf numFmtId="0" fontId="23" fillId="2" borderId="0" xfId="0" applyFont="1" applyFill="1" applyAlignment="1" applyProtection="1">
      <alignment horizontal="left" vertical="center" wrapText="1"/>
      <protection hidden="1"/>
    </xf>
    <xf numFmtId="0" fontId="29" fillId="2" borderId="0" xfId="0" applyFont="1" applyFill="1" applyAlignment="1" applyProtection="1">
      <alignment horizontal="left" vertical="top" wrapText="1"/>
      <protection hidden="1"/>
    </xf>
    <xf numFmtId="0" fontId="48" fillId="2" borderId="0" xfId="4" applyFont="1" applyFill="1" applyAlignment="1" applyProtection="1">
      <alignment horizontal="left" vertical="top" wrapText="1"/>
      <protection hidden="1"/>
    </xf>
    <xf numFmtId="3" fontId="17" fillId="9" borderId="10" xfId="0" applyNumberFormat="1" applyFont="1" applyFill="1" applyBorder="1" applyProtection="1">
      <protection hidden="1"/>
    </xf>
    <xf numFmtId="0" fontId="34" fillId="0" borderId="0" xfId="0" applyFont="1" applyProtection="1">
      <protection hidden="1"/>
    </xf>
    <xf numFmtId="0" fontId="60" fillId="2" borderId="0" xfId="0" applyFont="1" applyFill="1" applyAlignment="1" applyProtection="1">
      <alignment horizontal="left" vertical="center" wrapText="1"/>
      <protection hidden="1"/>
    </xf>
    <xf numFmtId="0" fontId="31" fillId="14" borderId="0" xfId="0" applyFont="1" applyFill="1" applyAlignment="1" applyProtection="1">
      <alignment horizontal="center" vertical="center"/>
      <protection hidden="1"/>
    </xf>
    <xf numFmtId="0" fontId="31" fillId="0" borderId="0" xfId="0" applyFont="1" applyAlignment="1" applyProtection="1">
      <alignment vertical="center"/>
      <protection hidden="1"/>
    </xf>
    <xf numFmtId="0" fontId="31" fillId="5" borderId="0" xfId="0" applyFont="1" applyFill="1" applyAlignment="1" applyProtection="1">
      <alignment vertical="center"/>
      <protection hidden="1"/>
    </xf>
    <xf numFmtId="0" fontId="31" fillId="2" borderId="0" xfId="0" applyFont="1" applyFill="1" applyAlignment="1" applyProtection="1">
      <alignment horizontal="center" vertical="center"/>
      <protection hidden="1"/>
    </xf>
    <xf numFmtId="0" fontId="0" fillId="2" borderId="0" xfId="0" applyFill="1" applyAlignment="1" applyProtection="1">
      <alignment horizontal="left" vertical="center"/>
      <protection hidden="1"/>
    </xf>
    <xf numFmtId="0" fontId="31" fillId="5" borderId="0" xfId="0" applyFont="1" applyFill="1" applyAlignment="1" applyProtection="1">
      <alignment horizontal="center" vertical="center"/>
      <protection hidden="1"/>
    </xf>
    <xf numFmtId="0" fontId="31" fillId="5" borderId="0" xfId="0" applyFont="1" applyFill="1" applyAlignment="1" applyProtection="1">
      <alignment horizontal="left" vertical="center"/>
      <protection hidden="1"/>
    </xf>
    <xf numFmtId="0" fontId="20" fillId="2" borderId="0" xfId="0" applyFont="1" applyFill="1" applyAlignment="1" applyProtection="1">
      <alignment horizontal="left" vertical="center"/>
      <protection hidden="1"/>
    </xf>
    <xf numFmtId="0" fontId="20" fillId="0" borderId="0" xfId="0" applyFont="1" applyAlignment="1" applyProtection="1">
      <alignment horizontal="left" vertical="center"/>
      <protection hidden="1"/>
    </xf>
    <xf numFmtId="0" fontId="20" fillId="0" borderId="0" xfId="0" applyFont="1" applyAlignment="1" applyProtection="1">
      <alignment horizontal="left" vertical="center" wrapText="1"/>
      <protection hidden="1"/>
    </xf>
    <xf numFmtId="0" fontId="23" fillId="15" borderId="0" xfId="0" applyFont="1" applyFill="1" applyAlignment="1" applyProtection="1">
      <alignment horizontal="center"/>
      <protection hidden="1"/>
    </xf>
    <xf numFmtId="0" fontId="20" fillId="0" borderId="0" xfId="0" applyFont="1" applyAlignment="1" applyProtection="1">
      <alignment vertical="center" wrapText="1"/>
      <protection hidden="1"/>
    </xf>
    <xf numFmtId="0" fontId="20" fillId="0" borderId="0" xfId="0" applyFont="1" applyAlignment="1" applyProtection="1">
      <alignment vertical="center"/>
      <protection hidden="1"/>
    </xf>
    <xf numFmtId="14" fontId="23" fillId="14" borderId="0" xfId="0" applyNumberFormat="1" applyFont="1" applyFill="1" applyProtection="1">
      <protection hidden="1"/>
    </xf>
    <xf numFmtId="0" fontId="23" fillId="2" borderId="0" xfId="0" applyFont="1" applyFill="1" applyAlignment="1" applyProtection="1">
      <alignment vertical="center" wrapText="1"/>
      <protection hidden="1"/>
    </xf>
    <xf numFmtId="0" fontId="23" fillId="0" borderId="0" xfId="0" applyFont="1" applyAlignment="1" applyProtection="1">
      <alignment horizontal="center" vertical="center"/>
      <protection hidden="1"/>
    </xf>
    <xf numFmtId="0" fontId="28" fillId="7" borderId="1" xfId="0" applyFont="1" applyFill="1" applyBorder="1" applyAlignment="1" applyProtection="1">
      <alignment wrapText="1"/>
      <protection locked="0"/>
    </xf>
    <xf numFmtId="167" fontId="28" fillId="7" borderId="1" xfId="0" applyNumberFormat="1" applyFont="1" applyFill="1" applyBorder="1" applyAlignment="1" applyProtection="1">
      <alignment horizontal="right"/>
      <protection locked="0"/>
    </xf>
    <xf numFmtId="167" fontId="28" fillId="7" borderId="1" xfId="0" applyNumberFormat="1" applyFont="1" applyFill="1" applyBorder="1" applyProtection="1">
      <protection locked="0"/>
    </xf>
    <xf numFmtId="1" fontId="28" fillId="7" borderId="1" xfId="0" applyNumberFormat="1" applyFont="1" applyFill="1" applyBorder="1" applyAlignment="1" applyProtection="1">
      <alignment wrapText="1"/>
      <protection locked="0"/>
    </xf>
    <xf numFmtId="0" fontId="35" fillId="7" borderId="1" xfId="1" applyNumberFormat="1" applyFill="1" applyBorder="1" applyAlignment="1" applyProtection="1">
      <alignment wrapText="1"/>
      <protection locked="0"/>
    </xf>
    <xf numFmtId="0" fontId="13" fillId="0" borderId="0" xfId="8" applyFont="1" applyProtection="1">
      <protection hidden="1"/>
    </xf>
    <xf numFmtId="0" fontId="20" fillId="3" borderId="8" xfId="0" applyFont="1" applyFill="1" applyBorder="1" applyProtection="1">
      <protection locked="0"/>
    </xf>
    <xf numFmtId="3" fontId="20" fillId="7" borderId="8" xfId="0" applyNumberFormat="1" applyFont="1" applyFill="1" applyBorder="1" applyProtection="1">
      <protection locked="0"/>
    </xf>
    <xf numFmtId="3" fontId="20" fillId="16" borderId="8" xfId="0" applyNumberFormat="1" applyFont="1" applyFill="1" applyBorder="1" applyProtection="1">
      <protection locked="0"/>
    </xf>
    <xf numFmtId="0" fontId="20" fillId="3" borderId="6" xfId="0" applyFont="1" applyFill="1" applyBorder="1" applyProtection="1">
      <protection locked="0"/>
    </xf>
    <xf numFmtId="3" fontId="20" fillId="7" borderId="6" xfId="0" applyNumberFormat="1" applyFont="1" applyFill="1" applyBorder="1" applyProtection="1">
      <protection locked="0"/>
    </xf>
    <xf numFmtId="3" fontId="20" fillId="16" borderId="6" xfId="0" applyNumberFormat="1" applyFont="1" applyFill="1" applyBorder="1" applyProtection="1">
      <protection locked="0"/>
    </xf>
    <xf numFmtId="0" fontId="18" fillId="7" borderId="8" xfId="0" applyFont="1" applyFill="1" applyBorder="1" applyProtection="1">
      <protection locked="0"/>
    </xf>
    <xf numFmtId="0" fontId="18" fillId="7" borderId="6" xfId="0" applyFont="1" applyFill="1" applyBorder="1" applyProtection="1">
      <protection locked="0"/>
    </xf>
    <xf numFmtId="0" fontId="20" fillId="7" borderId="8" xfId="0" applyFont="1" applyFill="1" applyBorder="1" applyProtection="1">
      <protection locked="0"/>
    </xf>
    <xf numFmtId="0" fontId="20" fillId="7" borderId="13" xfId="0" applyFont="1" applyFill="1" applyBorder="1" applyProtection="1">
      <protection locked="0"/>
    </xf>
    <xf numFmtId="0" fontId="20" fillId="7" borderId="6" xfId="0" applyFont="1" applyFill="1" applyBorder="1" applyProtection="1">
      <protection locked="0"/>
    </xf>
    <xf numFmtId="0" fontId="20" fillId="7" borderId="9" xfId="0" applyFont="1" applyFill="1" applyBorder="1" applyProtection="1">
      <protection locked="0"/>
    </xf>
    <xf numFmtId="3" fontId="0" fillId="7" borderId="12" xfId="0" applyNumberFormat="1" applyFill="1" applyBorder="1" applyProtection="1">
      <protection locked="0"/>
    </xf>
    <xf numFmtId="3" fontId="0" fillId="16" borderId="8" xfId="0" applyNumberFormat="1" applyFill="1" applyBorder="1" applyProtection="1">
      <protection locked="0"/>
    </xf>
    <xf numFmtId="3" fontId="0" fillId="7" borderId="8" xfId="0" applyNumberFormat="1" applyFill="1" applyBorder="1" applyProtection="1">
      <protection locked="0"/>
    </xf>
    <xf numFmtId="3" fontId="20" fillId="7" borderId="13" xfId="0" applyNumberFormat="1" applyFont="1" applyFill="1" applyBorder="1" applyProtection="1">
      <protection locked="0"/>
    </xf>
    <xf numFmtId="3" fontId="20" fillId="16" borderId="13" xfId="0" applyNumberFormat="1" applyFont="1" applyFill="1" applyBorder="1" applyProtection="1">
      <protection locked="0"/>
    </xf>
    <xf numFmtId="3" fontId="20" fillId="7" borderId="9" xfId="0" applyNumberFormat="1" applyFont="1" applyFill="1" applyBorder="1" applyProtection="1">
      <protection locked="0"/>
    </xf>
    <xf numFmtId="3" fontId="20" fillId="16" borderId="9" xfId="0" applyNumberFormat="1" applyFont="1" applyFill="1" applyBorder="1" applyProtection="1">
      <protection locked="0"/>
    </xf>
    <xf numFmtId="3" fontId="0" fillId="7" borderId="10" xfId="0" applyNumberFormat="1" applyFill="1" applyBorder="1" applyProtection="1">
      <protection locked="0"/>
    </xf>
    <xf numFmtId="0" fontId="31" fillId="2" borderId="0" xfId="0" applyFont="1" applyFill="1" applyAlignment="1" applyProtection="1">
      <alignment vertical="center"/>
      <protection hidden="1"/>
    </xf>
    <xf numFmtId="0" fontId="18" fillId="8" borderId="0" xfId="0" applyFont="1" applyFill="1" applyProtection="1">
      <protection hidden="1"/>
    </xf>
    <xf numFmtId="0" fontId="20" fillId="8" borderId="0" xfId="0" applyFont="1" applyFill="1" applyAlignment="1" applyProtection="1">
      <alignment horizontal="right"/>
      <protection hidden="1"/>
    </xf>
    <xf numFmtId="0" fontId="23" fillId="8" borderId="0" xfId="0" applyFont="1" applyFill="1" applyAlignment="1" applyProtection="1">
      <alignment horizontal="right"/>
      <protection hidden="1"/>
    </xf>
    <xf numFmtId="0" fontId="23" fillId="8" borderId="0" xfId="0" applyFont="1" applyFill="1" applyAlignment="1" applyProtection="1">
      <alignment horizontal="left"/>
      <protection hidden="1"/>
    </xf>
    <xf numFmtId="0" fontId="17" fillId="8" borderId="0" xfId="0" applyFont="1" applyFill="1" applyAlignment="1" applyProtection="1">
      <alignment horizontal="center" vertical="center"/>
      <protection hidden="1"/>
    </xf>
    <xf numFmtId="0" fontId="0" fillId="8" borderId="0" xfId="0" applyFill="1" applyAlignment="1" applyProtection="1">
      <alignment horizontal="left" vertical="center"/>
      <protection hidden="1"/>
    </xf>
    <xf numFmtId="0" fontId="76" fillId="0" borderId="0" xfId="0" applyFont="1" applyProtection="1">
      <protection hidden="1"/>
    </xf>
    <xf numFmtId="0" fontId="20" fillId="2" borderId="13" xfId="0" applyFont="1" applyFill="1" applyBorder="1" applyProtection="1">
      <protection hidden="1"/>
    </xf>
    <xf numFmtId="0" fontId="20" fillId="2" borderId="9" xfId="0" applyFont="1" applyFill="1" applyBorder="1" applyProtection="1">
      <protection hidden="1"/>
    </xf>
    <xf numFmtId="0" fontId="23" fillId="2" borderId="4" xfId="0" applyFont="1" applyFill="1" applyBorder="1" applyAlignment="1" applyProtection="1">
      <alignment horizontal="center" vertical="center"/>
      <protection hidden="1"/>
    </xf>
    <xf numFmtId="0" fontId="23" fillId="2" borderId="13" xfId="0" applyFont="1" applyFill="1" applyBorder="1" applyAlignment="1" applyProtection="1">
      <alignment horizontal="right"/>
      <protection hidden="1"/>
    </xf>
    <xf numFmtId="0" fontId="23" fillId="2" borderId="0" xfId="0" applyFont="1" applyFill="1" applyAlignment="1" applyProtection="1">
      <alignment horizontal="center" vertical="center"/>
      <protection hidden="1"/>
    </xf>
    <xf numFmtId="0" fontId="0" fillId="0" borderId="10" xfId="0" applyBorder="1" applyProtection="1">
      <protection hidden="1"/>
    </xf>
    <xf numFmtId="0" fontId="62" fillId="2" borderId="0" xfId="0" applyFont="1" applyFill="1" applyAlignment="1" applyProtection="1">
      <alignment horizontal="left" vertical="top" wrapText="1"/>
      <protection hidden="1"/>
    </xf>
    <xf numFmtId="0" fontId="17" fillId="2" borderId="0" xfId="0" applyFont="1" applyFill="1" applyAlignment="1" applyProtection="1">
      <alignment horizontal="center" vertical="center" wrapText="1"/>
      <protection hidden="1"/>
    </xf>
    <xf numFmtId="0" fontId="33" fillId="2" borderId="0" xfId="0" applyFont="1" applyFill="1" applyAlignment="1" applyProtection="1">
      <alignment vertical="center"/>
      <protection hidden="1"/>
    </xf>
    <xf numFmtId="0" fontId="33" fillId="2" borderId="0" xfId="0" applyFont="1" applyFill="1" applyAlignment="1" applyProtection="1">
      <alignment horizontal="left" vertical="center"/>
      <protection hidden="1"/>
    </xf>
    <xf numFmtId="0" fontId="11" fillId="2" borderId="0" xfId="0" applyFont="1" applyFill="1" applyProtection="1">
      <protection hidden="1"/>
    </xf>
    <xf numFmtId="0" fontId="20" fillId="3" borderId="10"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50" fillId="0" borderId="0" xfId="0" applyFont="1" applyAlignment="1" applyProtection="1">
      <alignment horizontal="center"/>
      <protection hidden="1"/>
    </xf>
    <xf numFmtId="3" fontId="17" fillId="0" borderId="0" xfId="0" applyNumberFormat="1" applyFont="1" applyAlignment="1" applyProtection="1">
      <alignment wrapText="1"/>
      <protection hidden="1"/>
    </xf>
    <xf numFmtId="0" fontId="60" fillId="0" borderId="0" xfId="4" applyFont="1" applyAlignment="1" applyProtection="1">
      <alignment horizontal="left" vertical="center" wrapText="1"/>
      <protection hidden="1"/>
    </xf>
    <xf numFmtId="165" fontId="29" fillId="2" borderId="0" xfId="4" applyNumberFormat="1" applyFont="1" applyFill="1" applyAlignment="1" applyProtection="1">
      <alignment vertical="top" wrapText="1"/>
      <protection hidden="1"/>
    </xf>
    <xf numFmtId="165" fontId="29" fillId="2" borderId="0" xfId="4" applyNumberFormat="1" applyFont="1" applyFill="1" applyAlignment="1" applyProtection="1">
      <alignment horizontal="left" vertical="top" wrapText="1"/>
      <protection hidden="1"/>
    </xf>
    <xf numFmtId="0" fontId="20" fillId="2" borderId="0" xfId="0" applyFont="1" applyFill="1" applyAlignment="1" applyProtection="1">
      <alignment horizontal="center" vertical="center"/>
      <protection hidden="1"/>
    </xf>
    <xf numFmtId="0" fontId="20" fillId="0" borderId="0" xfId="0" applyFont="1" applyAlignment="1" applyProtection="1">
      <alignment horizontal="center" vertical="center"/>
      <protection hidden="1"/>
    </xf>
    <xf numFmtId="0" fontId="77" fillId="0" borderId="0" xfId="0" applyFont="1" applyAlignment="1" applyProtection="1">
      <alignment horizontal="left" vertical="center" wrapText="1"/>
      <protection hidden="1"/>
    </xf>
    <xf numFmtId="0" fontId="20" fillId="2" borderId="0" xfId="0" applyFont="1" applyFill="1" applyAlignment="1" applyProtection="1">
      <alignment vertical="center"/>
      <protection hidden="1"/>
    </xf>
    <xf numFmtId="0" fontId="20" fillId="8" borderId="0" xfId="0" applyFont="1" applyFill="1" applyAlignment="1" applyProtection="1">
      <alignment vertical="center"/>
      <protection hidden="1"/>
    </xf>
    <xf numFmtId="0" fontId="20" fillId="5" borderId="0" xfId="0" applyFont="1" applyFill="1" applyAlignment="1" applyProtection="1">
      <alignment vertical="center"/>
      <protection hidden="1"/>
    </xf>
    <xf numFmtId="0" fontId="26" fillId="0" borderId="0" xfId="0" applyFont="1" applyAlignment="1" applyProtection="1">
      <alignment horizontal="center" vertical="center"/>
      <protection hidden="1"/>
    </xf>
    <xf numFmtId="0" fontId="65" fillId="2" borderId="0" xfId="0" applyFont="1" applyFill="1" applyAlignment="1" applyProtection="1">
      <alignment horizontal="left" vertical="center"/>
      <protection hidden="1"/>
    </xf>
    <xf numFmtId="0" fontId="65" fillId="2" borderId="0" xfId="0" applyFont="1" applyFill="1" applyAlignment="1" applyProtection="1">
      <alignment horizontal="center" vertical="center"/>
      <protection hidden="1"/>
    </xf>
    <xf numFmtId="0" fontId="20" fillId="0" borderId="1" xfId="0" applyFont="1" applyBorder="1" applyAlignment="1" applyProtection="1">
      <alignment horizontal="right" indent="1"/>
      <protection hidden="1"/>
    </xf>
    <xf numFmtId="0" fontId="23" fillId="2" borderId="0" xfId="0" applyFont="1" applyFill="1" applyAlignment="1" applyProtection="1">
      <alignment horizontal="center"/>
      <protection hidden="1"/>
    </xf>
    <xf numFmtId="0" fontId="33"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29" fillId="2" borderId="0" xfId="4" applyFont="1" applyFill="1" applyAlignment="1" applyProtection="1">
      <alignment horizontal="left" vertical="center" wrapText="1"/>
      <protection hidden="1"/>
    </xf>
    <xf numFmtId="3" fontId="17" fillId="9" borderId="10" xfId="0" applyNumberFormat="1" applyFont="1" applyFill="1" applyBorder="1" applyAlignment="1" applyProtection="1">
      <alignment vertical="center" wrapText="1"/>
      <protection hidden="1"/>
    </xf>
    <xf numFmtId="0" fontId="23" fillId="0" borderId="0" xfId="0" applyFont="1" applyAlignment="1" applyProtection="1">
      <alignment horizontal="right" vertical="top"/>
      <protection hidden="1"/>
    </xf>
    <xf numFmtId="0" fontId="0" fillId="7" borderId="10" xfId="0" applyFill="1" applyBorder="1" applyAlignment="1" applyProtection="1">
      <alignment horizontal="left" vertical="center" wrapText="1"/>
      <protection locked="0"/>
    </xf>
    <xf numFmtId="0" fontId="29" fillId="2" borderId="0" xfId="4" applyFont="1" applyFill="1" applyAlignment="1" applyProtection="1">
      <alignment vertical="top" wrapText="1"/>
      <protection hidden="1"/>
    </xf>
    <xf numFmtId="0" fontId="77" fillId="2" borderId="0" xfId="0" applyFont="1" applyFill="1" applyAlignment="1" applyProtection="1">
      <alignment horizontal="left" vertical="center" wrapText="1"/>
      <protection hidden="1"/>
    </xf>
    <xf numFmtId="3" fontId="0" fillId="0" borderId="0" xfId="0" applyNumberFormat="1" applyProtection="1">
      <protection hidden="1"/>
    </xf>
    <xf numFmtId="0" fontId="80" fillId="2" borderId="8" xfId="0" applyFont="1" applyFill="1" applyBorder="1" applyAlignment="1" applyProtection="1">
      <alignment horizontal="center" vertical="center" wrapText="1"/>
      <protection hidden="1"/>
    </xf>
    <xf numFmtId="3" fontId="23" fillId="9" borderId="4" xfId="0" applyNumberFormat="1" applyFont="1" applyFill="1" applyBorder="1" applyProtection="1">
      <protection hidden="1"/>
    </xf>
    <xf numFmtId="0" fontId="29" fillId="2" borderId="6" xfId="0" applyFont="1" applyFill="1" applyBorder="1" applyAlignment="1" applyProtection="1">
      <alignment horizontal="center" vertical="center" wrapText="1"/>
      <protection hidden="1"/>
    </xf>
    <xf numFmtId="14" fontId="26" fillId="4" borderId="1" xfId="0" applyNumberFormat="1" applyFont="1" applyFill="1" applyBorder="1" applyAlignment="1" applyProtection="1">
      <alignment horizontal="center"/>
      <protection hidden="1"/>
    </xf>
    <xf numFmtId="0" fontId="0" fillId="0" borderId="0" xfId="0" applyAlignment="1" applyProtection="1">
      <alignment horizontal="left"/>
      <protection hidden="1"/>
    </xf>
    <xf numFmtId="0" fontId="71" fillId="8" borderId="0" xfId="0" applyFont="1" applyFill="1" applyProtection="1">
      <protection hidden="1"/>
    </xf>
    <xf numFmtId="0" fontId="23" fillId="0" borderId="5" xfId="0" applyFont="1" applyBorder="1" applyAlignment="1" applyProtection="1">
      <alignment horizontal="center" vertical="center" wrapText="1"/>
      <protection hidden="1"/>
    </xf>
    <xf numFmtId="0" fontId="50" fillId="0" borderId="0" xfId="0" applyFont="1" applyAlignment="1" applyProtection="1">
      <alignment horizontal="center" wrapText="1"/>
      <protection hidden="1"/>
    </xf>
    <xf numFmtId="0" fontId="62" fillId="2" borderId="0" xfId="0" applyFont="1" applyFill="1" applyAlignment="1" applyProtection="1">
      <alignment horizontal="left" vertical="center" wrapText="1"/>
      <protection hidden="1"/>
    </xf>
    <xf numFmtId="0" fontId="29" fillId="2" borderId="0" xfId="0" applyFont="1" applyFill="1" applyAlignment="1" applyProtection="1">
      <alignment horizontal="left" vertical="center" wrapText="1"/>
      <protection hidden="1"/>
    </xf>
    <xf numFmtId="0" fontId="34" fillId="2" borderId="0" xfId="0" applyFont="1" applyFill="1" applyAlignment="1" applyProtection="1">
      <alignment horizontal="center"/>
      <protection hidden="1"/>
    </xf>
    <xf numFmtId="3" fontId="0" fillId="7" borderId="10" xfId="0" applyNumberFormat="1" applyFill="1" applyBorder="1" applyProtection="1">
      <protection hidden="1"/>
    </xf>
    <xf numFmtId="0" fontId="72" fillId="8" borderId="0" xfId="0" applyFont="1" applyFill="1" applyProtection="1">
      <protection hidden="1"/>
    </xf>
    <xf numFmtId="0" fontId="92" fillId="2" borderId="0" xfId="0" applyFont="1" applyFill="1" applyAlignment="1" applyProtection="1">
      <alignment horizontal="left" vertical="center"/>
      <protection hidden="1"/>
    </xf>
    <xf numFmtId="0" fontId="0" fillId="8" borderId="0" xfId="0" applyFill="1" applyAlignment="1" applyProtection="1">
      <alignment vertical="center"/>
      <protection hidden="1"/>
    </xf>
    <xf numFmtId="0" fontId="0" fillId="2" borderId="0" xfId="0" applyFill="1" applyAlignment="1" applyProtection="1">
      <alignment vertical="center"/>
      <protection hidden="1"/>
    </xf>
    <xf numFmtId="3" fontId="33" fillId="2" borderId="0" xfId="0" applyNumberFormat="1" applyFont="1" applyFill="1" applyAlignment="1" applyProtection="1">
      <alignment vertical="center"/>
      <protection hidden="1"/>
    </xf>
    <xf numFmtId="0" fontId="33" fillId="8" borderId="0" xfId="0" applyFont="1" applyFill="1" applyAlignment="1" applyProtection="1">
      <alignment vertical="center"/>
      <protection hidden="1"/>
    </xf>
    <xf numFmtId="3" fontId="23" fillId="2" borderId="1" xfId="0" applyNumberFormat="1" applyFont="1" applyFill="1" applyBorder="1" applyAlignment="1" applyProtection="1">
      <alignment horizontal="center" vertical="center"/>
      <protection hidden="1"/>
    </xf>
    <xf numFmtId="0" fontId="55" fillId="17" borderId="0" xfId="0" applyFont="1" applyFill="1" applyAlignment="1" applyProtection="1">
      <alignment horizontal="left"/>
      <protection hidden="1"/>
    </xf>
    <xf numFmtId="0" fontId="18" fillId="2" borderId="0" xfId="0" applyFont="1" applyFill="1" applyAlignment="1" applyProtection="1">
      <alignment horizontal="left"/>
      <protection hidden="1"/>
    </xf>
    <xf numFmtId="0" fontId="33" fillId="2" borderId="1" xfId="0" applyFont="1" applyFill="1" applyBorder="1" applyAlignment="1" applyProtection="1">
      <alignment horizontal="right" vertical="center" indent="1"/>
      <protection hidden="1"/>
    </xf>
    <xf numFmtId="0" fontId="20" fillId="10" borderId="1" xfId="0" applyFont="1" applyFill="1" applyBorder="1" applyAlignment="1" applyProtection="1">
      <alignment horizontal="center" vertical="center"/>
      <protection locked="0"/>
    </xf>
    <xf numFmtId="3" fontId="33" fillId="7" borderId="1" xfId="0" applyNumberFormat="1" applyFont="1" applyFill="1" applyBorder="1" applyAlignment="1" applyProtection="1">
      <alignment horizontal="center" vertical="center"/>
      <protection locked="0"/>
    </xf>
    <xf numFmtId="0" fontId="33" fillId="7" borderId="1" xfId="0" applyFont="1" applyFill="1" applyBorder="1" applyAlignment="1" applyProtection="1">
      <alignment horizontal="center" vertical="center"/>
      <protection locked="0"/>
    </xf>
    <xf numFmtId="0" fontId="30" fillId="2" borderId="0" xfId="0" applyFont="1" applyFill="1" applyAlignment="1" applyProtection="1">
      <alignment horizontal="center"/>
      <protection hidden="1"/>
    </xf>
    <xf numFmtId="0" fontId="34" fillId="2" borderId="0" xfId="0" applyFont="1" applyFill="1" applyAlignment="1" applyProtection="1">
      <alignment horizontal="center" vertical="center"/>
      <protection hidden="1"/>
    </xf>
    <xf numFmtId="0" fontId="34" fillId="2" borderId="0" xfId="0" applyFont="1" applyFill="1" applyAlignment="1" applyProtection="1">
      <alignment vertical="center"/>
      <protection hidden="1"/>
    </xf>
    <xf numFmtId="0" fontId="34" fillId="14" borderId="0" xfId="0" applyFont="1" applyFill="1" applyAlignment="1" applyProtection="1">
      <alignment vertical="center"/>
      <protection hidden="1"/>
    </xf>
    <xf numFmtId="0" fontId="39" fillId="8" borderId="0" xfId="0" applyFont="1" applyFill="1" applyAlignment="1" applyProtection="1">
      <alignment vertical="center"/>
      <protection hidden="1"/>
    </xf>
    <xf numFmtId="0" fontId="20" fillId="2" borderId="1" xfId="0" applyFont="1" applyFill="1" applyBorder="1" applyAlignment="1" applyProtection="1">
      <alignment horizontal="left" vertical="center"/>
      <protection hidden="1"/>
    </xf>
    <xf numFmtId="0" fontId="92" fillId="8" borderId="0" xfId="0" applyFont="1" applyFill="1" applyAlignment="1" applyProtection="1">
      <alignment horizontal="left" vertical="center"/>
      <protection hidden="1"/>
    </xf>
    <xf numFmtId="3" fontId="33" fillId="8" borderId="0" xfId="0" applyNumberFormat="1" applyFont="1" applyFill="1" applyAlignment="1" applyProtection="1">
      <alignment vertical="center"/>
      <protection hidden="1"/>
    </xf>
    <xf numFmtId="0" fontId="64" fillId="8" borderId="0" xfId="0" applyFont="1" applyFill="1" applyAlignment="1" applyProtection="1">
      <alignment vertical="center" wrapText="1"/>
      <protection hidden="1"/>
    </xf>
    <xf numFmtId="0" fontId="33" fillId="2" borderId="1" xfId="0" applyFont="1" applyFill="1" applyBorder="1" applyAlignment="1" applyProtection="1">
      <alignment horizontal="left" vertical="center"/>
      <protection hidden="1"/>
    </xf>
    <xf numFmtId="3" fontId="33" fillId="2" borderId="1" xfId="0" applyNumberFormat="1" applyFont="1" applyFill="1" applyBorder="1" applyAlignment="1" applyProtection="1">
      <alignment horizontal="left" vertical="center"/>
      <protection hidden="1"/>
    </xf>
    <xf numFmtId="0" fontId="94" fillId="2" borderId="0" xfId="0" applyFont="1" applyFill="1" applyProtection="1">
      <protection hidden="1"/>
    </xf>
    <xf numFmtId="0" fontId="50" fillId="2" borderId="0" xfId="0" applyFont="1" applyFill="1" applyAlignment="1" applyProtection="1">
      <alignment horizontal="center" vertical="top"/>
      <protection hidden="1"/>
    </xf>
    <xf numFmtId="0" fontId="50" fillId="2" borderId="0" xfId="0" applyFont="1" applyFill="1" applyAlignment="1" applyProtection="1">
      <alignment horizontal="center"/>
      <protection hidden="1"/>
    </xf>
    <xf numFmtId="0" fontId="79" fillId="2" borderId="0" xfId="0" applyFont="1" applyFill="1" applyProtection="1">
      <protection hidden="1"/>
    </xf>
    <xf numFmtId="0" fontId="10" fillId="2" borderId="0" xfId="0" applyFont="1" applyFill="1" applyAlignment="1" applyProtection="1">
      <alignment horizontal="right"/>
      <protection hidden="1"/>
    </xf>
    <xf numFmtId="0" fontId="17" fillId="2" borderId="0" xfId="0" applyFont="1" applyFill="1" applyAlignment="1" applyProtection="1">
      <alignment horizontal="center"/>
      <protection hidden="1"/>
    </xf>
    <xf numFmtId="0" fontId="10" fillId="2" borderId="0" xfId="0" applyFont="1" applyFill="1" applyProtection="1">
      <protection hidden="1"/>
    </xf>
    <xf numFmtId="0" fontId="101" fillId="2" borderId="0" xfId="0" applyFont="1" applyFill="1" applyProtection="1">
      <protection hidden="1"/>
    </xf>
    <xf numFmtId="0" fontId="31" fillId="5" borderId="0" xfId="0" applyFont="1" applyFill="1" applyAlignment="1" applyProtection="1">
      <alignment vertical="center" wrapText="1"/>
      <protection hidden="1"/>
    </xf>
    <xf numFmtId="0" fontId="95" fillId="2" borderId="0" xfId="0" applyFont="1" applyFill="1" applyAlignment="1" applyProtection="1">
      <alignment horizontal="left"/>
      <protection hidden="1"/>
    </xf>
    <xf numFmtId="0" fontId="49" fillId="2" borderId="0" xfId="0" applyFont="1" applyFill="1" applyAlignment="1" applyProtection="1">
      <alignment horizontal="center"/>
      <protection hidden="1"/>
    </xf>
    <xf numFmtId="0" fontId="66" fillId="2" borderId="0" xfId="0" applyFont="1" applyFill="1" applyAlignment="1" applyProtection="1">
      <alignment horizontal="left" vertical="top"/>
      <protection hidden="1"/>
    </xf>
    <xf numFmtId="0" fontId="48" fillId="2" borderId="0" xfId="0" applyFont="1" applyFill="1" applyAlignment="1" applyProtection="1">
      <alignment horizontal="left" vertical="top"/>
      <protection hidden="1"/>
    </xf>
    <xf numFmtId="3" fontId="18" fillId="7" borderId="8" xfId="0" applyNumberFormat="1" applyFont="1" applyFill="1" applyBorder="1" applyAlignment="1" applyProtection="1">
      <alignment horizontal="right" vertical="center" indent="1"/>
      <protection locked="0"/>
    </xf>
    <xf numFmtId="3" fontId="18" fillId="7" borderId="6" xfId="0" applyNumberFormat="1" applyFont="1" applyFill="1" applyBorder="1" applyAlignment="1" applyProtection="1">
      <alignment horizontal="right" vertical="center" indent="1"/>
      <protection locked="0"/>
    </xf>
    <xf numFmtId="0" fontId="18" fillId="8" borderId="0" xfId="0" applyFont="1" applyFill="1" applyAlignment="1" applyProtection="1">
      <alignment horizontal="right" vertical="center" indent="1"/>
      <protection hidden="1"/>
    </xf>
    <xf numFmtId="0" fontId="39" fillId="8" borderId="0" xfId="0" applyFont="1" applyFill="1" applyAlignment="1" applyProtection="1">
      <alignment horizontal="center"/>
      <protection hidden="1"/>
    </xf>
    <xf numFmtId="0" fontId="50" fillId="8" borderId="0" xfId="0" applyFont="1" applyFill="1" applyAlignment="1" applyProtection="1">
      <alignment horizontal="center"/>
      <protection hidden="1"/>
    </xf>
    <xf numFmtId="0" fontId="19" fillId="8" borderId="0" xfId="0" applyFont="1" applyFill="1" applyAlignment="1" applyProtection="1">
      <alignment horizontal="center" vertical="center"/>
      <protection hidden="1"/>
    </xf>
    <xf numFmtId="0" fontId="23" fillId="8" borderId="0" xfId="0" applyFont="1" applyFill="1" applyAlignment="1" applyProtection="1">
      <alignment horizontal="center" vertical="center"/>
      <protection hidden="1"/>
    </xf>
    <xf numFmtId="167" fontId="19" fillId="8" borderId="0" xfId="0" applyNumberFormat="1" applyFont="1" applyFill="1" applyAlignment="1" applyProtection="1">
      <alignment horizontal="center" vertical="top"/>
      <protection hidden="1"/>
    </xf>
    <xf numFmtId="0" fontId="46" fillId="8" borderId="0" xfId="0" applyFont="1" applyFill="1" applyAlignment="1" applyProtection="1">
      <alignment horizontal="center"/>
      <protection hidden="1"/>
    </xf>
    <xf numFmtId="3" fontId="23" fillId="8" borderId="0" xfId="0" applyNumberFormat="1" applyFont="1" applyFill="1" applyAlignment="1" applyProtection="1">
      <alignment horizontal="right" vertical="center" indent="1"/>
      <protection hidden="1"/>
    </xf>
    <xf numFmtId="169" fontId="23" fillId="9" borderId="1" xfId="0" applyNumberFormat="1" applyFont="1" applyFill="1" applyBorder="1" applyAlignment="1" applyProtection="1">
      <alignment horizontal="right" indent="1"/>
      <protection hidden="1"/>
    </xf>
    <xf numFmtId="169" fontId="23" fillId="9" borderId="1" xfId="0" quotePrefix="1" applyNumberFormat="1" applyFont="1" applyFill="1" applyBorder="1" applyAlignment="1" applyProtection="1">
      <alignment horizontal="right" indent="1"/>
      <protection hidden="1"/>
    </xf>
    <xf numFmtId="169" fontId="18" fillId="7" borderId="1" xfId="0" applyNumberFormat="1" applyFont="1" applyFill="1" applyBorder="1" applyAlignment="1" applyProtection="1">
      <alignment horizontal="right" vertical="center" indent="1"/>
      <protection locked="0"/>
    </xf>
    <xf numFmtId="169" fontId="23" fillId="9" borderId="1" xfId="0" applyNumberFormat="1" applyFont="1" applyFill="1" applyBorder="1" applyAlignment="1" applyProtection="1">
      <alignment horizontal="right" vertical="center" indent="1"/>
      <protection hidden="1"/>
    </xf>
    <xf numFmtId="0" fontId="102" fillId="8" borderId="0" xfId="0" applyFont="1" applyFill="1" applyProtection="1">
      <protection hidden="1"/>
    </xf>
    <xf numFmtId="0" fontId="23" fillId="2" borderId="1" xfId="0" applyFont="1" applyFill="1" applyBorder="1" applyAlignment="1" applyProtection="1">
      <alignment horizontal="center" vertical="center" wrapText="1"/>
      <protection hidden="1"/>
    </xf>
    <xf numFmtId="3" fontId="23" fillId="13" borderId="20" xfId="0" applyNumberFormat="1" applyFont="1" applyFill="1" applyBorder="1" applyProtection="1">
      <protection hidden="1"/>
    </xf>
    <xf numFmtId="0" fontId="23" fillId="0" borderId="20" xfId="0" applyFont="1" applyBorder="1" applyAlignment="1" applyProtection="1">
      <alignment horizontal="left" vertical="center"/>
      <protection hidden="1"/>
    </xf>
    <xf numFmtId="0" fontId="23" fillId="12" borderId="20" xfId="0" applyFont="1" applyFill="1" applyBorder="1" applyProtection="1">
      <protection hidden="1"/>
    </xf>
    <xf numFmtId="0" fontId="23" fillId="0" borderId="6" xfId="0" applyFont="1" applyBorder="1" applyAlignment="1" applyProtection="1">
      <alignment horizontal="center" vertical="center"/>
      <protection hidden="1"/>
    </xf>
    <xf numFmtId="0" fontId="33" fillId="2" borderId="1" xfId="0" applyFont="1" applyFill="1" applyBorder="1" applyAlignment="1" applyProtection="1">
      <alignment horizontal="left" vertical="center" indent="1"/>
      <protection hidden="1"/>
    </xf>
    <xf numFmtId="0" fontId="18" fillId="12" borderId="20" xfId="0" applyFont="1" applyFill="1" applyBorder="1" applyProtection="1">
      <protection hidden="1"/>
    </xf>
    <xf numFmtId="0" fontId="19" fillId="12" borderId="21" xfId="0" applyFont="1" applyFill="1" applyBorder="1" applyAlignment="1" applyProtection="1">
      <alignment horizontal="left"/>
      <protection hidden="1"/>
    </xf>
    <xf numFmtId="0" fontId="19" fillId="12" borderId="20" xfId="0" applyFont="1" applyFill="1" applyBorder="1" applyAlignment="1" applyProtection="1">
      <alignment horizontal="left"/>
      <protection hidden="1"/>
    </xf>
    <xf numFmtId="3" fontId="23" fillId="9" borderId="20" xfId="0" applyNumberFormat="1" applyFont="1" applyFill="1" applyBorder="1" applyAlignment="1" applyProtection="1">
      <alignment horizontal="right" vertical="center" indent="1"/>
      <protection hidden="1"/>
    </xf>
    <xf numFmtId="0" fontId="19" fillId="2" borderId="6" xfId="0" applyFont="1" applyFill="1" applyBorder="1" applyProtection="1">
      <protection hidden="1"/>
    </xf>
    <xf numFmtId="0" fontId="46" fillId="2" borderId="6" xfId="0" applyFont="1" applyFill="1" applyBorder="1" applyAlignment="1" applyProtection="1">
      <alignment horizontal="center"/>
      <protection hidden="1"/>
    </xf>
    <xf numFmtId="0" fontId="12" fillId="2" borderId="0" xfId="9" applyFill="1" applyAlignment="1" applyProtection="1">
      <alignment horizontal="center"/>
      <protection hidden="1"/>
    </xf>
    <xf numFmtId="0" fontId="102" fillId="8" borderId="0" xfId="9" applyFont="1" applyFill="1" applyProtection="1">
      <protection hidden="1"/>
    </xf>
    <xf numFmtId="0" fontId="12" fillId="8" borderId="0" xfId="9" applyFill="1" applyProtection="1">
      <protection hidden="1"/>
    </xf>
    <xf numFmtId="0" fontId="10" fillId="2" borderId="0" xfId="9" applyFont="1" applyFill="1" applyAlignment="1" applyProtection="1">
      <alignment horizontal="center"/>
      <protection hidden="1"/>
    </xf>
    <xf numFmtId="0" fontId="10" fillId="8" borderId="0" xfId="9" applyFont="1" applyFill="1" applyProtection="1">
      <protection hidden="1"/>
    </xf>
    <xf numFmtId="0" fontId="47" fillId="2" borderId="0" xfId="9" applyFont="1" applyFill="1" applyProtection="1">
      <protection hidden="1"/>
    </xf>
    <xf numFmtId="0" fontId="47" fillId="2" borderId="0" xfId="9" applyFont="1" applyFill="1" applyAlignment="1" applyProtection="1">
      <alignment horizontal="center"/>
      <protection hidden="1"/>
    </xf>
    <xf numFmtId="0" fontId="103" fillId="8" borderId="0" xfId="9" applyFont="1" applyFill="1" applyProtection="1">
      <protection hidden="1"/>
    </xf>
    <xf numFmtId="0" fontId="47" fillId="8" borderId="0" xfId="9" applyFont="1" applyFill="1" applyProtection="1">
      <protection hidden="1"/>
    </xf>
    <xf numFmtId="0" fontId="12" fillId="2" borderId="0" xfId="9" applyFill="1" applyProtection="1">
      <protection hidden="1"/>
    </xf>
    <xf numFmtId="168" fontId="23" fillId="2" borderId="0" xfId="9" applyNumberFormat="1" applyFont="1" applyFill="1" applyAlignment="1" applyProtection="1">
      <alignment horizontal="center" wrapText="1"/>
      <protection hidden="1"/>
    </xf>
    <xf numFmtId="0" fontId="34" fillId="2" borderId="1" xfId="9" applyFont="1" applyFill="1" applyBorder="1" applyAlignment="1" applyProtection="1">
      <alignment horizontal="center" vertical="center"/>
      <protection hidden="1"/>
    </xf>
    <xf numFmtId="0" fontId="102" fillId="8" borderId="0" xfId="9" applyFont="1" applyFill="1" applyAlignment="1" applyProtection="1">
      <alignment horizontal="center" vertical="center"/>
      <protection hidden="1"/>
    </xf>
    <xf numFmtId="0" fontId="12" fillId="8" borderId="0" xfId="9" applyFill="1" applyAlignment="1" applyProtection="1">
      <alignment horizontal="center" vertical="center"/>
      <protection hidden="1"/>
    </xf>
    <xf numFmtId="0" fontId="23" fillId="2" borderId="1" xfId="9" applyFont="1" applyFill="1" applyBorder="1" applyAlignment="1" applyProtection="1">
      <alignment horizontal="center"/>
      <protection hidden="1"/>
    </xf>
    <xf numFmtId="0" fontId="34" fillId="2" borderId="1" xfId="9" applyFont="1" applyFill="1" applyBorder="1" applyAlignment="1" applyProtection="1">
      <alignment horizontal="center"/>
      <protection hidden="1"/>
    </xf>
    <xf numFmtId="0" fontId="20" fillId="2" borderId="0" xfId="9" applyFont="1" applyFill="1" applyAlignment="1" applyProtection="1">
      <alignment horizontal="center"/>
      <protection hidden="1"/>
    </xf>
    <xf numFmtId="0" fontId="97" fillId="2" borderId="0" xfId="0" applyFont="1" applyFill="1" applyAlignment="1" applyProtection="1">
      <alignment wrapText="1"/>
      <protection hidden="1"/>
    </xf>
    <xf numFmtId="0" fontId="20" fillId="2" borderId="0" xfId="9" applyFont="1" applyFill="1" applyProtection="1">
      <protection hidden="1"/>
    </xf>
    <xf numFmtId="0" fontId="97" fillId="2" borderId="0" xfId="0" applyFont="1" applyFill="1" applyAlignment="1" applyProtection="1">
      <alignment horizontal="center"/>
      <protection hidden="1"/>
    </xf>
    <xf numFmtId="0" fontId="98" fillId="2" borderId="0" xfId="0" applyFont="1" applyFill="1" applyAlignment="1" applyProtection="1">
      <alignment horizontal="right" vertical="center" wrapText="1"/>
      <protection hidden="1"/>
    </xf>
    <xf numFmtId="0" fontId="12" fillId="8" borderId="0" xfId="9" applyFill="1" applyAlignment="1" applyProtection="1">
      <alignment horizontal="center"/>
      <protection hidden="1"/>
    </xf>
    <xf numFmtId="3" fontId="18" fillId="8" borderId="0" xfId="0" applyNumberFormat="1" applyFont="1" applyFill="1" applyAlignment="1" applyProtection="1">
      <alignment horizontal="right" vertical="center" indent="1"/>
      <protection hidden="1"/>
    </xf>
    <xf numFmtId="0" fontId="9" fillId="8" borderId="0" xfId="0" applyFont="1" applyFill="1" applyProtection="1">
      <protection hidden="1"/>
    </xf>
    <xf numFmtId="0" fontId="9" fillId="0" borderId="0" xfId="0" applyFont="1" applyProtection="1">
      <protection hidden="1"/>
    </xf>
    <xf numFmtId="0" fontId="9" fillId="2" borderId="0" xfId="0" applyFont="1" applyFill="1" applyProtection="1">
      <protection hidden="1"/>
    </xf>
    <xf numFmtId="0" fontId="20" fillId="2" borderId="0" xfId="0" applyFont="1" applyFill="1" applyAlignment="1" applyProtection="1">
      <alignment horizontal="right" vertical="top"/>
      <protection hidden="1"/>
    </xf>
    <xf numFmtId="0" fontId="33" fillId="3" borderId="10" xfId="0" applyFont="1" applyFill="1" applyBorder="1" applyAlignment="1" applyProtection="1">
      <alignment horizontal="center" vertical="center"/>
      <protection locked="0"/>
    </xf>
    <xf numFmtId="170" fontId="28" fillId="7" borderId="10" xfId="0" applyNumberFormat="1" applyFont="1" applyFill="1" applyBorder="1" applyAlignment="1" applyProtection="1">
      <alignment horizontal="right" vertical="center" wrapText="1" indent="1"/>
      <protection locked="0"/>
    </xf>
    <xf numFmtId="0" fontId="9" fillId="0" borderId="0" xfId="0" applyFont="1" applyAlignment="1" applyProtection="1">
      <alignment horizontal="center" vertical="center"/>
      <protection hidden="1"/>
    </xf>
    <xf numFmtId="167" fontId="9" fillId="0" borderId="0" xfId="0" applyNumberFormat="1" applyFont="1" applyAlignment="1" applyProtection="1">
      <alignment horizontal="center" vertical="center"/>
      <protection hidden="1"/>
    </xf>
    <xf numFmtId="167" fontId="17" fillId="0" borderId="0" xfId="0" applyNumberFormat="1"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47" fillId="2" borderId="0" xfId="0" applyFont="1" applyFill="1" applyAlignment="1" applyProtection="1">
      <alignment horizontal="right" vertical="top"/>
      <protection hidden="1"/>
    </xf>
    <xf numFmtId="0" fontId="47" fillId="8" borderId="0" xfId="0" applyFont="1" applyFill="1" applyProtection="1">
      <protection hidden="1"/>
    </xf>
    <xf numFmtId="0" fontId="20" fillId="2" borderId="0" xfId="0" applyFont="1" applyFill="1" applyAlignment="1" applyProtection="1">
      <alignment horizontal="left" vertical="center" wrapText="1"/>
      <protection hidden="1"/>
    </xf>
    <xf numFmtId="0" fontId="104" fillId="0" borderId="0" xfId="0" applyFont="1" applyAlignment="1" applyProtection="1">
      <alignment horizontal="center" vertical="center"/>
      <protection hidden="1"/>
    </xf>
    <xf numFmtId="0" fontId="47" fillId="0" borderId="0" xfId="0" applyFont="1" applyAlignment="1" applyProtection="1">
      <alignment horizontal="center" vertical="center"/>
      <protection hidden="1"/>
    </xf>
    <xf numFmtId="0" fontId="20" fillId="2" borderId="0" xfId="0" applyFont="1" applyFill="1" applyAlignment="1" applyProtection="1">
      <alignment vertical="center" wrapText="1"/>
      <protection hidden="1"/>
    </xf>
    <xf numFmtId="0" fontId="47" fillId="0" borderId="0" xfId="0" applyFont="1" applyAlignment="1" applyProtection="1">
      <alignment wrapText="1"/>
      <protection hidden="1"/>
    </xf>
    <xf numFmtId="0" fontId="9" fillId="0" borderId="0" xfId="0" applyFont="1" applyAlignment="1" applyProtection="1">
      <alignment wrapText="1"/>
      <protection hidden="1"/>
    </xf>
    <xf numFmtId="0" fontId="9" fillId="0" borderId="0" xfId="0" applyFont="1" applyAlignment="1" applyProtection="1">
      <alignment vertical="center" wrapText="1"/>
      <protection hidden="1"/>
    </xf>
    <xf numFmtId="0" fontId="48" fillId="0" borderId="0" xfId="0" applyFont="1" applyAlignment="1" applyProtection="1">
      <alignment vertical="center" wrapText="1"/>
      <protection hidden="1"/>
    </xf>
    <xf numFmtId="0" fontId="8" fillId="0" borderId="0" xfId="0" applyFont="1" applyAlignment="1" applyProtection="1">
      <alignment vertical="top" wrapText="1"/>
      <protection hidden="1"/>
    </xf>
    <xf numFmtId="0" fontId="9" fillId="0" borderId="0" xfId="0" applyFont="1" applyAlignment="1" applyProtection="1">
      <alignment vertical="top" wrapText="1"/>
      <protection hidden="1"/>
    </xf>
    <xf numFmtId="167" fontId="23" fillId="0" borderId="8" xfId="0" applyNumberFormat="1" applyFont="1" applyBorder="1" applyAlignment="1" applyProtection="1">
      <alignment horizontal="center" vertical="top"/>
      <protection hidden="1"/>
    </xf>
    <xf numFmtId="0" fontId="55" fillId="2" borderId="0" xfId="0" applyFont="1" applyFill="1" applyProtection="1">
      <protection hidden="1"/>
    </xf>
    <xf numFmtId="0" fontId="33" fillId="3" borderId="10" xfId="0" applyFont="1" applyFill="1" applyBorder="1" applyAlignment="1" applyProtection="1">
      <alignment horizontal="center"/>
      <protection locked="0"/>
    </xf>
    <xf numFmtId="0" fontId="33" fillId="2" borderId="0" xfId="0" applyFont="1" applyFill="1" applyAlignment="1" applyProtection="1">
      <alignment horizontal="center"/>
      <protection hidden="1"/>
    </xf>
    <xf numFmtId="0" fontId="106" fillId="7" borderId="10" xfId="0" applyFont="1" applyFill="1" applyBorder="1" applyAlignment="1" applyProtection="1">
      <alignment horizontal="center" wrapText="1"/>
      <protection locked="0"/>
    </xf>
    <xf numFmtId="0" fontId="20" fillId="3" borderId="2" xfId="0" applyFont="1" applyFill="1" applyBorder="1" applyAlignment="1" applyProtection="1">
      <alignment horizontal="center" vertical="center" wrapText="1"/>
      <protection locked="0"/>
    </xf>
    <xf numFmtId="0" fontId="20" fillId="3" borderId="3" xfId="0" applyFont="1" applyFill="1" applyBorder="1" applyAlignment="1" applyProtection="1">
      <alignment horizontal="center" vertical="center" wrapText="1"/>
      <protection locked="0"/>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17" fillId="2" borderId="0" xfId="0" applyFont="1" applyFill="1" applyAlignment="1" applyProtection="1">
      <alignment horizontal="left" vertical="center" wrapText="1"/>
      <protection hidden="1"/>
    </xf>
    <xf numFmtId="0" fontId="69" fillId="2" borderId="0" xfId="0" applyFont="1" applyFill="1" applyProtection="1">
      <protection hidden="1"/>
    </xf>
    <xf numFmtId="0" fontId="34" fillId="2" borderId="0" xfId="0" applyFont="1" applyFill="1" applyAlignment="1" applyProtection="1">
      <alignment horizontal="center" wrapText="1"/>
      <protection hidden="1"/>
    </xf>
    <xf numFmtId="0" fontId="17" fillId="2" borderId="0" xfId="0" applyFont="1" applyFill="1" applyAlignment="1" applyProtection="1">
      <alignment vertical="center" wrapText="1"/>
      <protection hidden="1"/>
    </xf>
    <xf numFmtId="0" fontId="0" fillId="2" borderId="0" xfId="0" applyFill="1" applyAlignment="1" applyProtection="1">
      <alignment vertical="center" wrapText="1"/>
      <protection hidden="1"/>
    </xf>
    <xf numFmtId="0" fontId="55" fillId="17" borderId="0" xfId="0" applyFont="1" applyFill="1" applyAlignment="1" applyProtection="1">
      <alignment horizontal="left" vertical="center"/>
      <protection hidden="1"/>
    </xf>
    <xf numFmtId="0" fontId="31" fillId="5" borderId="0" xfId="0" applyFont="1" applyFill="1" applyProtection="1">
      <protection hidden="1"/>
    </xf>
    <xf numFmtId="0" fontId="56" fillId="2" borderId="0" xfId="0" applyFont="1" applyFill="1" applyAlignment="1" applyProtection="1">
      <alignment vertical="center" wrapText="1"/>
      <protection hidden="1"/>
    </xf>
    <xf numFmtId="0" fontId="56" fillId="2" borderId="0" xfId="0" applyFont="1" applyFill="1" applyAlignment="1" applyProtection="1">
      <alignment horizontal="left" vertical="center" wrapText="1"/>
      <protection hidden="1"/>
    </xf>
    <xf numFmtId="0" fontId="23" fillId="0" borderId="12" xfId="0" applyFont="1" applyBorder="1" applyAlignment="1" applyProtection="1">
      <alignment horizontal="center" vertical="center" wrapText="1"/>
      <protection hidden="1"/>
    </xf>
    <xf numFmtId="0" fontId="49" fillId="0" borderId="8" xfId="0" applyFont="1" applyBorder="1" applyAlignment="1" applyProtection="1">
      <alignment horizontal="center" vertical="center" wrapText="1"/>
      <protection hidden="1"/>
    </xf>
    <xf numFmtId="0" fontId="49" fillId="0" borderId="12" xfId="0" applyFont="1" applyBorder="1" applyAlignment="1" applyProtection="1">
      <alignment horizontal="center" vertical="center" wrapText="1"/>
      <protection hidden="1"/>
    </xf>
    <xf numFmtId="167" fontId="49" fillId="0" borderId="8" xfId="0" applyNumberFormat="1" applyFont="1" applyBorder="1" applyAlignment="1" applyProtection="1">
      <alignment horizontal="center" vertical="center" wrapText="1"/>
      <protection hidden="1"/>
    </xf>
    <xf numFmtId="0" fontId="44" fillId="2" borderId="6" xfId="0" applyFont="1" applyFill="1" applyBorder="1" applyAlignment="1" applyProtection="1">
      <alignment horizontal="center" vertical="center"/>
      <protection hidden="1"/>
    </xf>
    <xf numFmtId="0" fontId="44" fillId="0" borderId="6" xfId="0" applyFont="1" applyBorder="1" applyAlignment="1" applyProtection="1">
      <alignment horizontal="center" vertical="center"/>
      <protection hidden="1"/>
    </xf>
    <xf numFmtId="0" fontId="0" fillId="8" borderId="0" xfId="0" applyFill="1" applyAlignment="1" applyProtection="1">
      <alignment horizontal="center" vertical="center"/>
      <protection hidden="1"/>
    </xf>
    <xf numFmtId="0" fontId="23" fillId="2" borderId="6" xfId="0" applyFont="1" applyFill="1" applyBorder="1" applyAlignment="1" applyProtection="1">
      <alignment horizontal="center" vertical="center"/>
      <protection hidden="1"/>
    </xf>
    <xf numFmtId="0" fontId="20" fillId="0" borderId="6" xfId="0" applyFont="1" applyBorder="1" applyAlignment="1" applyProtection="1">
      <alignment horizontal="center" vertical="center"/>
      <protection hidden="1"/>
    </xf>
    <xf numFmtId="0" fontId="20" fillId="2" borderId="7" xfId="0" applyFont="1" applyFill="1" applyBorder="1" applyAlignment="1" applyProtection="1">
      <alignment horizontal="center" vertical="center"/>
      <protection hidden="1"/>
    </xf>
    <xf numFmtId="0" fontId="44" fillId="2" borderId="7" xfId="0" applyFont="1" applyFill="1" applyBorder="1" applyAlignment="1" applyProtection="1">
      <alignment horizontal="center" vertical="center"/>
      <protection hidden="1"/>
    </xf>
    <xf numFmtId="0" fontId="50" fillId="2" borderId="0" xfId="0" applyFont="1" applyFill="1" applyAlignment="1" applyProtection="1">
      <alignment horizontal="center" wrapText="1"/>
      <protection hidden="1"/>
    </xf>
    <xf numFmtId="0" fontId="0" fillId="2" borderId="0" xfId="0" applyFill="1" applyAlignment="1" applyProtection="1">
      <alignment horizontal="center" vertical="center"/>
      <protection hidden="1"/>
    </xf>
    <xf numFmtId="0" fontId="56" fillId="2" borderId="0" xfId="0" applyFont="1" applyFill="1" applyAlignment="1" applyProtection="1">
      <alignment horizontal="left" vertical="center"/>
      <protection hidden="1"/>
    </xf>
    <xf numFmtId="0" fontId="23" fillId="2" borderId="0" xfId="0" applyFont="1" applyFill="1" applyAlignment="1" applyProtection="1">
      <alignment vertical="center"/>
      <protection hidden="1"/>
    </xf>
    <xf numFmtId="0" fontId="56" fillId="2" borderId="0" xfId="0" applyFont="1" applyFill="1" applyAlignment="1" applyProtection="1">
      <alignment vertical="center"/>
      <protection hidden="1"/>
    </xf>
    <xf numFmtId="0" fontId="82" fillId="2" borderId="0" xfId="0" applyFont="1" applyFill="1" applyAlignment="1" applyProtection="1">
      <alignment vertical="center"/>
      <protection hidden="1"/>
    </xf>
    <xf numFmtId="0" fontId="54" fillId="2" borderId="0" xfId="0" applyFont="1" applyFill="1" applyAlignment="1" applyProtection="1">
      <alignment vertical="center"/>
      <protection hidden="1"/>
    </xf>
    <xf numFmtId="0" fontId="39" fillId="2" borderId="0" xfId="0" applyFont="1" applyFill="1" applyAlignment="1" applyProtection="1">
      <alignment vertical="center"/>
      <protection hidden="1"/>
    </xf>
    <xf numFmtId="0" fontId="39" fillId="2" borderId="0" xfId="0" applyFont="1" applyFill="1" applyAlignment="1" applyProtection="1">
      <alignment horizontal="center" vertical="center"/>
      <protection hidden="1"/>
    </xf>
    <xf numFmtId="0" fontId="66" fillId="2" borderId="0" xfId="0" applyFont="1" applyFill="1" applyAlignment="1" applyProtection="1">
      <alignment vertical="center"/>
      <protection hidden="1"/>
    </xf>
    <xf numFmtId="0" fontId="50" fillId="0" borderId="0" xfId="0" applyFont="1" applyAlignment="1" applyProtection="1">
      <alignment horizontal="center" vertical="center" wrapText="1"/>
      <protection hidden="1"/>
    </xf>
    <xf numFmtId="0" fontId="48" fillId="2" borderId="0" xfId="0" applyFont="1" applyFill="1" applyAlignment="1" applyProtection="1">
      <alignment horizontal="left" vertical="center"/>
      <protection hidden="1"/>
    </xf>
    <xf numFmtId="0" fontId="21" fillId="2" borderId="0" xfId="0" applyFont="1" applyFill="1" applyAlignment="1" applyProtection="1">
      <alignment vertical="center"/>
      <protection hidden="1"/>
    </xf>
    <xf numFmtId="0" fontId="54" fillId="0" borderId="0" xfId="0" applyFont="1" applyAlignment="1" applyProtection="1">
      <alignment vertical="center"/>
      <protection hidden="1"/>
    </xf>
    <xf numFmtId="0" fontId="39" fillId="0" borderId="0" xfId="0" applyFont="1" applyAlignment="1" applyProtection="1">
      <alignment vertical="center"/>
      <protection hidden="1"/>
    </xf>
    <xf numFmtId="0" fontId="39" fillId="0" borderId="0" xfId="0" applyFont="1" applyAlignment="1" applyProtection="1">
      <alignment horizontal="center" vertical="center"/>
      <protection hidden="1"/>
    </xf>
    <xf numFmtId="0" fontId="34" fillId="0" borderId="0" xfId="0" applyFont="1" applyAlignment="1" applyProtection="1">
      <alignment horizontal="center" vertical="center"/>
      <protection hidden="1"/>
    </xf>
    <xf numFmtId="0" fontId="47" fillId="2" borderId="0" xfId="0" applyFont="1" applyFill="1" applyAlignment="1" applyProtection="1">
      <alignment vertical="center"/>
      <protection hidden="1"/>
    </xf>
    <xf numFmtId="0" fontId="48" fillId="0" borderId="0" xfId="0" applyFont="1" applyAlignment="1" applyProtection="1">
      <alignment horizontal="left" vertical="center"/>
      <protection hidden="1"/>
    </xf>
    <xf numFmtId="0" fontId="22" fillId="0" borderId="0" xfId="0" applyFont="1" applyAlignment="1" applyProtection="1">
      <alignment horizontal="center" vertical="center"/>
      <protection hidden="1"/>
    </xf>
    <xf numFmtId="0" fontId="110" fillId="2" borderId="0" xfId="0" applyFont="1" applyFill="1" applyAlignment="1" applyProtection="1">
      <alignment vertical="center"/>
      <protection hidden="1"/>
    </xf>
    <xf numFmtId="0" fontId="0" fillId="0" borderId="0" xfId="0" applyAlignment="1" applyProtection="1">
      <alignment vertical="center" wrapText="1"/>
      <protection hidden="1"/>
    </xf>
    <xf numFmtId="0" fontId="26" fillId="2" borderId="0" xfId="0" applyFont="1" applyFill="1" applyAlignment="1" applyProtection="1">
      <alignment horizontal="center" vertical="center"/>
      <protection hidden="1"/>
    </xf>
    <xf numFmtId="0" fontId="55" fillId="17" borderId="0" xfId="0" applyFont="1" applyFill="1" applyAlignment="1" applyProtection="1">
      <alignment vertical="center"/>
      <protection hidden="1"/>
    </xf>
    <xf numFmtId="0" fontId="70" fillId="2" borderId="0" xfId="0" applyFont="1" applyFill="1" applyAlignment="1" applyProtection="1">
      <alignment vertical="center"/>
      <protection hidden="1"/>
    </xf>
    <xf numFmtId="0" fontId="0" fillId="7" borderId="0" xfId="0" applyFill="1" applyAlignment="1" applyProtection="1">
      <alignment vertical="center"/>
      <protection hidden="1"/>
    </xf>
    <xf numFmtId="0" fontId="0" fillId="10" borderId="0" xfId="0" applyFill="1" applyAlignment="1" applyProtection="1">
      <alignment vertical="center"/>
      <protection hidden="1"/>
    </xf>
    <xf numFmtId="0" fontId="0" fillId="9" borderId="0" xfId="0" applyFill="1" applyAlignment="1" applyProtection="1">
      <alignment vertical="center"/>
      <protection hidden="1"/>
    </xf>
    <xf numFmtId="0" fontId="0" fillId="4" borderId="0" xfId="0" applyFill="1" applyAlignment="1" applyProtection="1">
      <alignment vertical="center"/>
      <protection hidden="1"/>
    </xf>
    <xf numFmtId="0" fontId="0" fillId="16" borderId="0" xfId="0" applyFill="1" applyAlignment="1" applyProtection="1">
      <alignment vertical="center"/>
      <protection hidden="1"/>
    </xf>
    <xf numFmtId="0" fontId="105" fillId="2" borderId="0" xfId="0" applyFont="1" applyFill="1" applyAlignment="1" applyProtection="1">
      <alignment vertical="center"/>
      <protection hidden="1"/>
    </xf>
    <xf numFmtId="0" fontId="120" fillId="8" borderId="0" xfId="0" applyFont="1" applyFill="1" applyAlignment="1" applyProtection="1">
      <alignment horizontal="center" vertical="center"/>
      <protection hidden="1"/>
    </xf>
    <xf numFmtId="0" fontId="33" fillId="2" borderId="25" xfId="0" applyFont="1" applyFill="1" applyBorder="1" applyAlignment="1" applyProtection="1">
      <alignment vertical="center"/>
      <protection hidden="1"/>
    </xf>
    <xf numFmtId="0" fontId="48" fillId="2" borderId="0" xfId="0" applyFont="1" applyFill="1" applyAlignment="1" applyProtection="1">
      <alignment horizontal="left" vertical="center" wrapText="1"/>
      <protection hidden="1"/>
    </xf>
    <xf numFmtId="171" fontId="28" fillId="7" borderId="10" xfId="0" applyNumberFormat="1" applyFont="1" applyFill="1" applyBorder="1" applyAlignment="1" applyProtection="1">
      <alignment horizontal="right" vertical="center" wrapText="1" indent="1"/>
      <protection locked="0"/>
    </xf>
    <xf numFmtId="0" fontId="9" fillId="0" borderId="0" xfId="0" applyFont="1" applyAlignment="1" applyProtection="1">
      <alignment vertical="center"/>
      <protection hidden="1"/>
    </xf>
    <xf numFmtId="0" fontId="29" fillId="2" borderId="0" xfId="0" applyFont="1" applyFill="1" applyAlignment="1" applyProtection="1">
      <alignment vertical="top"/>
      <protection hidden="1"/>
    </xf>
    <xf numFmtId="0" fontId="9" fillId="0" borderId="0" xfId="0" applyFont="1" applyAlignment="1" applyProtection="1">
      <alignment vertical="top"/>
      <protection hidden="1"/>
    </xf>
    <xf numFmtId="0" fontId="23" fillId="2" borderId="0" xfId="0" applyFont="1" applyFill="1" applyAlignment="1" applyProtection="1">
      <alignment vertical="top"/>
      <protection hidden="1"/>
    </xf>
    <xf numFmtId="0" fontId="48" fillId="2" borderId="0" xfId="0" applyFont="1" applyFill="1" applyAlignment="1" applyProtection="1">
      <alignment vertical="top"/>
      <protection hidden="1"/>
    </xf>
    <xf numFmtId="0" fontId="48" fillId="0" borderId="0" xfId="0" applyFont="1" applyAlignment="1" applyProtection="1">
      <alignment vertical="top" wrapText="1"/>
      <protection hidden="1"/>
    </xf>
    <xf numFmtId="0" fontId="23" fillId="2" borderId="0" xfId="0" applyFont="1" applyFill="1" applyAlignment="1" applyProtection="1">
      <alignment vertical="top" wrapText="1"/>
      <protection hidden="1"/>
    </xf>
    <xf numFmtId="0" fontId="5" fillId="2" borderId="0" xfId="0" applyFont="1" applyFill="1" applyAlignment="1" applyProtection="1">
      <alignment horizontal="right" vertical="top"/>
      <protection hidden="1"/>
    </xf>
    <xf numFmtId="0" fontId="57" fillId="2" borderId="0" xfId="0" applyFont="1" applyFill="1" applyAlignment="1" applyProtection="1">
      <alignment vertical="top"/>
      <protection hidden="1"/>
    </xf>
    <xf numFmtId="0" fontId="123" fillId="2" borderId="0" xfId="0" applyFont="1" applyFill="1" applyAlignment="1" applyProtection="1">
      <alignment vertical="top"/>
      <protection hidden="1"/>
    </xf>
    <xf numFmtId="10" fontId="23" fillId="4" borderId="10" xfId="11" applyNumberFormat="1" applyFont="1" applyFill="1" applyBorder="1" applyAlignment="1" applyProtection="1">
      <alignment horizontal="center" vertical="center"/>
      <protection hidden="1"/>
    </xf>
    <xf numFmtId="0" fontId="17" fillId="2" borderId="0" xfId="0" applyFont="1" applyFill="1" applyAlignment="1" applyProtection="1">
      <alignment vertical="top" wrapText="1"/>
      <protection hidden="1"/>
    </xf>
    <xf numFmtId="0" fontId="6" fillId="2" borderId="0" xfId="0" applyFont="1" applyFill="1" applyAlignment="1" applyProtection="1">
      <alignment vertical="top" wrapText="1"/>
      <protection hidden="1"/>
    </xf>
    <xf numFmtId="0" fontId="47" fillId="2" borderId="0" xfId="0" applyFont="1" applyFill="1" applyAlignment="1" applyProtection="1">
      <alignment vertical="top" wrapText="1"/>
      <protection hidden="1"/>
    </xf>
    <xf numFmtId="0" fontId="9" fillId="2" borderId="0" xfId="0" applyFont="1" applyFill="1" applyAlignment="1" applyProtection="1">
      <alignment vertical="top" wrapText="1"/>
      <protection hidden="1"/>
    </xf>
    <xf numFmtId="0" fontId="47" fillId="2" borderId="0" xfId="0" quotePrefix="1" applyFont="1" applyFill="1" applyAlignment="1" applyProtection="1">
      <alignment vertical="top" wrapText="1"/>
      <protection hidden="1"/>
    </xf>
    <xf numFmtId="0" fontId="33" fillId="3" borderId="10" xfId="0" applyFont="1" applyFill="1" applyBorder="1" applyAlignment="1" applyProtection="1">
      <alignment horizontal="center" vertical="center" wrapText="1"/>
      <protection locked="0"/>
    </xf>
    <xf numFmtId="0" fontId="20" fillId="19" borderId="0" xfId="0" applyFont="1" applyFill="1" applyAlignment="1" applyProtection="1">
      <alignment horizontal="left" vertical="center"/>
      <protection hidden="1"/>
    </xf>
    <xf numFmtId="0" fontId="20" fillId="19" borderId="0" xfId="0" applyFont="1" applyFill="1" applyAlignment="1" applyProtection="1">
      <alignment horizontal="left" vertical="center" wrapText="1"/>
      <protection hidden="1"/>
    </xf>
    <xf numFmtId="0" fontId="20" fillId="19" borderId="0" xfId="0" applyFont="1" applyFill="1" applyAlignment="1" applyProtection="1">
      <alignment vertical="center" wrapText="1"/>
      <protection hidden="1"/>
    </xf>
    <xf numFmtId="0" fontId="71" fillId="2" borderId="0" xfId="0" applyFont="1" applyFill="1" applyProtection="1">
      <protection hidden="1"/>
    </xf>
    <xf numFmtId="0" fontId="71" fillId="2" borderId="0" xfId="0" applyFont="1" applyFill="1" applyAlignment="1" applyProtection="1">
      <alignment horizontal="center" vertical="center"/>
      <protection hidden="1"/>
    </xf>
    <xf numFmtId="0" fontId="0" fillId="8" borderId="0" xfId="0" applyFill="1"/>
    <xf numFmtId="0" fontId="125" fillId="2" borderId="0" xfId="0" applyFont="1" applyFill="1" applyAlignment="1" applyProtection="1">
      <alignment vertical="center"/>
      <protection hidden="1"/>
    </xf>
    <xf numFmtId="0" fontId="126" fillId="2" borderId="0" xfId="0" applyFont="1" applyFill="1" applyAlignment="1" applyProtection="1">
      <alignment vertical="center"/>
      <protection hidden="1"/>
    </xf>
    <xf numFmtId="0" fontId="0" fillId="2" borderId="0" xfId="0" applyFill="1"/>
    <xf numFmtId="0" fontId="20" fillId="2" borderId="0" xfId="0" applyFont="1" applyFill="1"/>
    <xf numFmtId="0" fontId="29" fillId="2" borderId="0" xfId="0" applyFont="1" applyFill="1" applyAlignment="1" applyProtection="1">
      <alignment horizontal="center" vertical="center"/>
      <protection hidden="1"/>
    </xf>
    <xf numFmtId="14" fontId="23" fillId="2" borderId="0" xfId="0" applyNumberFormat="1" applyFont="1" applyFill="1" applyAlignment="1" applyProtection="1">
      <alignment vertical="center"/>
      <protection hidden="1"/>
    </xf>
    <xf numFmtId="0" fontId="20" fillId="2" borderId="48" xfId="0" applyFont="1" applyFill="1" applyBorder="1" applyAlignment="1" applyProtection="1">
      <alignment horizontal="center" vertical="center"/>
      <protection hidden="1"/>
    </xf>
    <xf numFmtId="0" fontId="20" fillId="3" borderId="48" xfId="0" applyFont="1" applyFill="1" applyBorder="1" applyAlignment="1" applyProtection="1">
      <alignment vertical="center" wrapText="1"/>
      <protection locked="0"/>
    </xf>
    <xf numFmtId="3" fontId="20" fillId="7" borderId="49" xfId="0" applyNumberFormat="1" applyFont="1" applyFill="1" applyBorder="1" applyAlignment="1" applyProtection="1">
      <alignment horizontal="center" vertical="center"/>
      <protection locked="0"/>
    </xf>
    <xf numFmtId="3" fontId="20" fillId="7" borderId="30" xfId="0" applyNumberFormat="1" applyFont="1" applyFill="1" applyBorder="1" applyAlignment="1" applyProtection="1">
      <alignment horizontal="center" vertical="center"/>
      <protection locked="0"/>
    </xf>
    <xf numFmtId="3" fontId="20" fillId="7" borderId="32" xfId="0" applyNumberFormat="1" applyFont="1" applyFill="1" applyBorder="1" applyAlignment="1" applyProtection="1">
      <alignment horizontal="center" vertical="center"/>
      <protection locked="0"/>
    </xf>
    <xf numFmtId="3" fontId="20" fillId="7" borderId="50" xfId="0" applyNumberFormat="1" applyFont="1" applyFill="1" applyBorder="1" applyAlignment="1" applyProtection="1">
      <alignment horizontal="center" vertical="center"/>
      <protection locked="0"/>
    </xf>
    <xf numFmtId="3" fontId="20" fillId="7" borderId="31" xfId="0" applyNumberFormat="1" applyFont="1" applyFill="1" applyBorder="1" applyAlignment="1" applyProtection="1">
      <alignment horizontal="center" vertical="center"/>
      <protection locked="0"/>
    </xf>
    <xf numFmtId="0" fontId="20" fillId="2" borderId="51" xfId="0" applyFont="1" applyFill="1" applyBorder="1" applyAlignment="1" applyProtection="1">
      <alignment horizontal="center" vertical="center"/>
      <protection hidden="1"/>
    </xf>
    <xf numFmtId="0" fontId="20" fillId="3" borderId="51" xfId="0" applyFont="1" applyFill="1" applyBorder="1" applyAlignment="1" applyProtection="1">
      <alignment vertical="center" wrapText="1"/>
      <protection locked="0"/>
    </xf>
    <xf numFmtId="3" fontId="20" fillId="7" borderId="52" xfId="0" applyNumberFormat="1" applyFont="1" applyFill="1" applyBorder="1" applyAlignment="1" applyProtection="1">
      <alignment horizontal="center" vertical="center"/>
      <protection locked="0"/>
    </xf>
    <xf numFmtId="3" fontId="20" fillId="7" borderId="1" xfId="0" applyNumberFormat="1" applyFont="1" applyFill="1" applyBorder="1" applyAlignment="1" applyProtection="1">
      <alignment horizontal="center" vertical="center"/>
      <protection locked="0"/>
    </xf>
    <xf numFmtId="3" fontId="20" fillId="7" borderId="40" xfId="0" applyNumberFormat="1" applyFont="1" applyFill="1" applyBorder="1" applyAlignment="1" applyProtection="1">
      <alignment horizontal="center" vertical="center"/>
      <protection locked="0"/>
    </xf>
    <xf numFmtId="3" fontId="20" fillId="7" borderId="19" xfId="0" applyNumberFormat="1" applyFont="1" applyFill="1" applyBorder="1" applyAlignment="1" applyProtection="1">
      <alignment horizontal="center" vertical="center"/>
      <protection locked="0"/>
    </xf>
    <xf numFmtId="3" fontId="20" fillId="7" borderId="18" xfId="0" applyNumberFormat="1" applyFont="1" applyFill="1" applyBorder="1" applyAlignment="1" applyProtection="1">
      <alignment horizontal="center" vertical="center"/>
      <protection locked="0"/>
    </xf>
    <xf numFmtId="170" fontId="20" fillId="7" borderId="1" xfId="0" applyNumberFormat="1" applyFont="1" applyFill="1" applyBorder="1" applyAlignment="1" applyProtection="1">
      <alignment horizontal="center" vertical="center"/>
      <protection locked="0"/>
    </xf>
    <xf numFmtId="171" fontId="20" fillId="7" borderId="40" xfId="12" applyNumberFormat="1" applyFont="1" applyFill="1" applyBorder="1" applyAlignment="1" applyProtection="1">
      <alignment horizontal="center" vertical="center"/>
      <protection locked="0"/>
    </xf>
    <xf numFmtId="0" fontId="20" fillId="2" borderId="53" xfId="0" applyFont="1" applyFill="1" applyBorder="1" applyAlignment="1" applyProtection="1">
      <alignment horizontal="center" vertical="center"/>
      <protection hidden="1"/>
    </xf>
    <xf numFmtId="0" fontId="20" fillId="3" borderId="53" xfId="0" applyFont="1" applyFill="1" applyBorder="1" applyAlignment="1" applyProtection="1">
      <alignment vertical="center" wrapText="1"/>
      <protection locked="0"/>
    </xf>
    <xf numFmtId="3" fontId="20" fillId="7" borderId="54" xfId="0" applyNumberFormat="1" applyFont="1" applyFill="1" applyBorder="1" applyAlignment="1" applyProtection="1">
      <alignment horizontal="center" vertical="center"/>
      <protection locked="0"/>
    </xf>
    <xf numFmtId="3" fontId="20" fillId="7" borderId="45" xfId="0" applyNumberFormat="1" applyFont="1" applyFill="1" applyBorder="1" applyAlignment="1" applyProtection="1">
      <alignment horizontal="center" vertical="center"/>
      <protection locked="0"/>
    </xf>
    <xf numFmtId="3" fontId="20" fillId="7" borderId="4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20" fillId="7" borderId="46" xfId="0" applyNumberFormat="1" applyFont="1" applyFill="1" applyBorder="1" applyAlignment="1" applyProtection="1">
      <alignment horizontal="center" vertical="center"/>
      <protection locked="0"/>
    </xf>
    <xf numFmtId="170" fontId="20" fillId="7" borderId="45" xfId="0" applyNumberFormat="1" applyFont="1" applyFill="1" applyBorder="1" applyAlignment="1" applyProtection="1">
      <alignment horizontal="center" vertical="center"/>
      <protection locked="0"/>
    </xf>
    <xf numFmtId="171" fontId="20" fillId="7" borderId="47" xfId="12" applyNumberFormat="1" applyFont="1" applyFill="1" applyBorder="1" applyAlignment="1" applyProtection="1">
      <alignment horizontal="center" vertical="center"/>
      <protection locked="0"/>
    </xf>
    <xf numFmtId="0" fontId="130" fillId="32" borderId="56" xfId="0" applyFont="1" applyFill="1" applyBorder="1" applyAlignment="1" applyProtection="1">
      <alignment horizontal="center" vertical="center"/>
      <protection hidden="1"/>
    </xf>
    <xf numFmtId="3" fontId="130" fillId="32" borderId="56" xfId="0" applyNumberFormat="1" applyFont="1" applyFill="1" applyBorder="1" applyAlignment="1" applyProtection="1">
      <alignment horizontal="center" vertical="center"/>
      <protection hidden="1"/>
    </xf>
    <xf numFmtId="0" fontId="20" fillId="3" borderId="48" xfId="0" applyFont="1" applyFill="1" applyBorder="1" applyProtection="1">
      <protection locked="0"/>
    </xf>
    <xf numFmtId="0" fontId="20" fillId="3" borderId="57" xfId="0" applyFont="1" applyFill="1" applyBorder="1" applyProtection="1">
      <protection locked="0"/>
    </xf>
    <xf numFmtId="170" fontId="20" fillId="7" borderId="32" xfId="0" applyNumberFormat="1" applyFont="1" applyFill="1" applyBorder="1" applyAlignment="1" applyProtection="1">
      <alignment horizontal="center" vertical="center"/>
      <protection locked="0"/>
    </xf>
    <xf numFmtId="170" fontId="20" fillId="7" borderId="31" xfId="0" applyNumberFormat="1" applyFont="1" applyFill="1" applyBorder="1" applyAlignment="1" applyProtection="1">
      <alignment horizontal="center" vertical="center"/>
      <protection locked="0"/>
    </xf>
    <xf numFmtId="3" fontId="20" fillId="9" borderId="49" xfId="0" applyNumberFormat="1" applyFont="1" applyFill="1" applyBorder="1" applyAlignment="1" applyProtection="1">
      <alignment horizontal="center" vertical="center"/>
      <protection hidden="1"/>
    </xf>
    <xf numFmtId="3" fontId="20" fillId="9" borderId="30" xfId="0" applyNumberFormat="1" applyFont="1" applyFill="1" applyBorder="1" applyAlignment="1" applyProtection="1">
      <alignment horizontal="center" vertical="center"/>
      <protection hidden="1"/>
    </xf>
    <xf numFmtId="170" fontId="20" fillId="9" borderId="32" xfId="0" applyNumberFormat="1" applyFont="1" applyFill="1" applyBorder="1" applyAlignment="1" applyProtection="1">
      <alignment horizontal="center" vertical="center"/>
      <protection hidden="1"/>
    </xf>
    <xf numFmtId="0" fontId="20" fillId="3" borderId="51" xfId="0" applyFont="1" applyFill="1" applyBorder="1" applyProtection="1">
      <protection locked="0"/>
    </xf>
    <xf numFmtId="0" fontId="20" fillId="3" borderId="58" xfId="0" applyFont="1" applyFill="1" applyBorder="1" applyProtection="1">
      <protection locked="0"/>
    </xf>
    <xf numFmtId="170" fontId="20" fillId="7" borderId="40" xfId="0" applyNumberFormat="1" applyFont="1" applyFill="1" applyBorder="1" applyAlignment="1" applyProtection="1">
      <alignment horizontal="center" vertical="center"/>
      <protection locked="0"/>
    </xf>
    <xf numFmtId="170" fontId="20" fillId="7" borderId="18" xfId="0" applyNumberFormat="1" applyFont="1" applyFill="1" applyBorder="1" applyAlignment="1" applyProtection="1">
      <alignment horizontal="center" vertical="center"/>
      <protection locked="0"/>
    </xf>
    <xf numFmtId="3" fontId="20" fillId="9" borderId="1" xfId="0" applyNumberFormat="1" applyFont="1" applyFill="1" applyBorder="1" applyAlignment="1" applyProtection="1">
      <alignment horizontal="center" vertical="center"/>
      <protection hidden="1"/>
    </xf>
    <xf numFmtId="170" fontId="20" fillId="9" borderId="40" xfId="0" applyNumberFormat="1" applyFont="1" applyFill="1" applyBorder="1" applyAlignment="1" applyProtection="1">
      <alignment horizontal="center" vertical="center"/>
      <protection hidden="1"/>
    </xf>
    <xf numFmtId="0" fontId="20" fillId="3" borderId="53" xfId="0" applyFont="1" applyFill="1" applyBorder="1" applyProtection="1">
      <protection locked="0"/>
    </xf>
    <xf numFmtId="0" fontId="20" fillId="3" borderId="59" xfId="0" applyFont="1" applyFill="1" applyBorder="1" applyProtection="1">
      <protection locked="0"/>
    </xf>
    <xf numFmtId="170" fontId="20" fillId="7" borderId="47" xfId="0" applyNumberFormat="1" applyFont="1" applyFill="1" applyBorder="1" applyAlignment="1" applyProtection="1">
      <alignment horizontal="center" vertical="center"/>
      <protection locked="0"/>
    </xf>
    <xf numFmtId="170" fontId="20" fillId="7" borderId="46" xfId="0" applyNumberFormat="1" applyFont="1" applyFill="1" applyBorder="1" applyAlignment="1" applyProtection="1">
      <alignment horizontal="center" vertical="center"/>
      <protection locked="0"/>
    </xf>
    <xf numFmtId="3" fontId="20" fillId="9" borderId="54" xfId="0" applyNumberFormat="1" applyFont="1" applyFill="1" applyBorder="1" applyAlignment="1" applyProtection="1">
      <alignment horizontal="center" vertical="center"/>
      <protection hidden="1"/>
    </xf>
    <xf numFmtId="3" fontId="20" fillId="9" borderId="45" xfId="0" applyNumberFormat="1" applyFont="1" applyFill="1" applyBorder="1" applyAlignment="1" applyProtection="1">
      <alignment horizontal="center" vertical="center"/>
      <protection hidden="1"/>
    </xf>
    <xf numFmtId="170" fontId="20" fillId="9" borderId="47" xfId="0" applyNumberFormat="1" applyFont="1" applyFill="1" applyBorder="1" applyAlignment="1" applyProtection="1">
      <alignment horizontal="center" vertical="center"/>
      <protection hidden="1"/>
    </xf>
    <xf numFmtId="0" fontId="133" fillId="8" borderId="0" xfId="0" applyFont="1" applyFill="1" applyProtection="1">
      <protection hidden="1"/>
    </xf>
    <xf numFmtId="0" fontId="17" fillId="2" borderId="10" xfId="0" applyFont="1" applyFill="1" applyBorder="1" applyAlignment="1">
      <alignment horizontal="center" vertical="center"/>
    </xf>
    <xf numFmtId="0" fontId="17" fillId="2" borderId="28" xfId="0" applyFont="1" applyFill="1" applyBorder="1" applyAlignment="1">
      <alignment horizontal="center" vertical="center"/>
    </xf>
    <xf numFmtId="0" fontId="17" fillId="23" borderId="29" xfId="0" applyFont="1" applyFill="1" applyBorder="1" applyAlignment="1">
      <alignment horizontal="center" vertical="center" wrapText="1"/>
    </xf>
    <xf numFmtId="0" fontId="17" fillId="23" borderId="35" xfId="0" applyFont="1" applyFill="1" applyBorder="1" applyAlignment="1">
      <alignment horizontal="center" vertical="center" wrapText="1"/>
    </xf>
    <xf numFmtId="0" fontId="17" fillId="23" borderId="36" xfId="0" applyFont="1" applyFill="1" applyBorder="1" applyAlignment="1">
      <alignment horizontal="center" vertical="center" wrapText="1"/>
    </xf>
    <xf numFmtId="0" fontId="17" fillId="33" borderId="37" xfId="0" applyFont="1" applyFill="1" applyBorder="1" applyAlignment="1">
      <alignment horizontal="center" vertical="center" wrapText="1"/>
    </xf>
    <xf numFmtId="0" fontId="17" fillId="33" borderId="35" xfId="0" applyFont="1" applyFill="1" applyBorder="1" applyAlignment="1">
      <alignment horizontal="center" vertical="center" wrapText="1"/>
    </xf>
    <xf numFmtId="0" fontId="17" fillId="33" borderId="38" xfId="0" applyFont="1" applyFill="1" applyBorder="1" applyAlignment="1">
      <alignment horizontal="center" vertical="center" wrapText="1"/>
    </xf>
    <xf numFmtId="0" fontId="17" fillId="29" borderId="29" xfId="0" applyFont="1" applyFill="1" applyBorder="1" applyAlignment="1">
      <alignment horizontal="center" vertical="center" wrapText="1"/>
    </xf>
    <xf numFmtId="0" fontId="17" fillId="29" borderId="35" xfId="0" applyFont="1" applyFill="1" applyBorder="1" applyAlignment="1">
      <alignment horizontal="center" vertical="center" wrapText="1"/>
    </xf>
    <xf numFmtId="0" fontId="17" fillId="29" borderId="36" xfId="0" applyFont="1" applyFill="1" applyBorder="1" applyAlignment="1">
      <alignment horizontal="center" vertical="center" wrapText="1"/>
    </xf>
    <xf numFmtId="3" fontId="20" fillId="3" borderId="50" xfId="0" applyNumberFormat="1" applyFont="1" applyFill="1" applyBorder="1" applyAlignment="1" applyProtection="1">
      <alignment horizontal="center" vertical="center"/>
      <protection locked="0"/>
    </xf>
    <xf numFmtId="3" fontId="20" fillId="3" borderId="30" xfId="0" applyNumberFormat="1" applyFont="1" applyFill="1" applyBorder="1" applyAlignment="1" applyProtection="1">
      <alignment horizontal="center" vertical="center"/>
      <protection locked="0"/>
    </xf>
    <xf numFmtId="3" fontId="20" fillId="3" borderId="31" xfId="0" applyNumberFormat="1" applyFont="1" applyFill="1" applyBorder="1" applyAlignment="1" applyProtection="1">
      <alignment horizontal="center" vertical="center"/>
      <protection locked="0"/>
    </xf>
    <xf numFmtId="3" fontId="20" fillId="3" borderId="49" xfId="0" applyNumberFormat="1" applyFont="1" applyFill="1" applyBorder="1" applyAlignment="1" applyProtection="1">
      <alignment horizontal="center" vertical="center"/>
      <protection locked="0"/>
    </xf>
    <xf numFmtId="3" fontId="20" fillId="3" borderId="32" xfId="0" applyNumberFormat="1" applyFont="1" applyFill="1" applyBorder="1" applyAlignment="1" applyProtection="1">
      <alignment horizontal="center" vertical="center"/>
      <protection locked="0"/>
    </xf>
    <xf numFmtId="3" fontId="20" fillId="3" borderId="19" xfId="0" applyNumberFormat="1" applyFont="1" applyFill="1" applyBorder="1" applyAlignment="1" applyProtection="1">
      <alignment horizontal="center" vertical="center"/>
      <protection locked="0"/>
    </xf>
    <xf numFmtId="3" fontId="20" fillId="3" borderId="1" xfId="0" applyNumberFormat="1" applyFont="1" applyFill="1" applyBorder="1" applyAlignment="1" applyProtection="1">
      <alignment horizontal="center" vertical="center"/>
      <protection locked="0"/>
    </xf>
    <xf numFmtId="3" fontId="20" fillId="3" borderId="18" xfId="0" applyNumberFormat="1" applyFont="1" applyFill="1" applyBorder="1" applyAlignment="1" applyProtection="1">
      <alignment horizontal="center" vertical="center"/>
      <protection locked="0"/>
    </xf>
    <xf numFmtId="3" fontId="20" fillId="3" borderId="52" xfId="0" applyNumberFormat="1" applyFont="1" applyFill="1" applyBorder="1" applyAlignment="1" applyProtection="1">
      <alignment horizontal="center" vertical="center"/>
      <protection locked="0"/>
    </xf>
    <xf numFmtId="3" fontId="20" fillId="3" borderId="40" xfId="0" applyNumberFormat="1" applyFont="1" applyFill="1" applyBorder="1" applyAlignment="1" applyProtection="1">
      <alignment horizontal="center" vertical="center"/>
      <protection locked="0"/>
    </xf>
    <xf numFmtId="3" fontId="20" fillId="3" borderId="55" xfId="0" applyNumberFormat="1" applyFont="1" applyFill="1" applyBorder="1" applyAlignment="1" applyProtection="1">
      <alignment horizontal="center" vertical="center"/>
      <protection locked="0"/>
    </xf>
    <xf numFmtId="3" fontId="20" fillId="3" borderId="45" xfId="0" applyNumberFormat="1" applyFont="1" applyFill="1" applyBorder="1" applyAlignment="1" applyProtection="1">
      <alignment horizontal="center" vertical="center"/>
      <protection locked="0"/>
    </xf>
    <xf numFmtId="3" fontId="20" fillId="3" borderId="46" xfId="0" applyNumberFormat="1" applyFont="1" applyFill="1" applyBorder="1" applyAlignment="1" applyProtection="1">
      <alignment horizontal="center" vertical="center"/>
      <protection locked="0"/>
    </xf>
    <xf numFmtId="3" fontId="20" fillId="3" borderId="54" xfId="0" applyNumberFormat="1" applyFont="1" applyFill="1" applyBorder="1" applyAlignment="1" applyProtection="1">
      <alignment horizontal="center" vertical="center"/>
      <protection locked="0"/>
    </xf>
    <xf numFmtId="3" fontId="20" fillId="3" borderId="47" xfId="0" applyNumberFormat="1" applyFont="1" applyFill="1" applyBorder="1" applyAlignment="1" applyProtection="1">
      <alignment horizontal="center" vertical="center"/>
      <protection locked="0"/>
    </xf>
    <xf numFmtId="0" fontId="55" fillId="2" borderId="0" xfId="0" applyFont="1" applyFill="1" applyAlignment="1" applyProtection="1">
      <alignment vertical="center"/>
      <protection hidden="1"/>
    </xf>
    <xf numFmtId="0" fontId="17" fillId="2" borderId="48" xfId="0" applyFont="1" applyFill="1" applyBorder="1" applyAlignment="1">
      <alignment horizontal="center" vertical="center"/>
    </xf>
    <xf numFmtId="0" fontId="17" fillId="2" borderId="51" xfId="0" applyFont="1" applyFill="1" applyBorder="1" applyAlignment="1">
      <alignment horizontal="left" vertical="center" wrapText="1"/>
    </xf>
    <xf numFmtId="3" fontId="17" fillId="2" borderId="52" xfId="0" applyNumberFormat="1" applyFont="1" applyFill="1" applyBorder="1" applyAlignment="1">
      <alignment horizontal="center" vertical="center"/>
    </xf>
    <xf numFmtId="3" fontId="17" fillId="2" borderId="40" xfId="0" applyNumberFormat="1" applyFont="1" applyFill="1" applyBorder="1" applyAlignment="1">
      <alignment horizontal="center" vertical="center" wrapText="1"/>
    </xf>
    <xf numFmtId="0" fontId="20" fillId="3" borderId="52" xfId="0" applyFont="1" applyFill="1" applyBorder="1" applyProtection="1">
      <protection locked="0"/>
    </xf>
    <xf numFmtId="0" fontId="20" fillId="3" borderId="19" xfId="0" applyFont="1" applyFill="1" applyBorder="1" applyProtection="1">
      <protection locked="0"/>
    </xf>
    <xf numFmtId="171" fontId="20" fillId="7" borderId="18" xfId="12" applyNumberFormat="1" applyFont="1" applyFill="1" applyBorder="1" applyAlignment="1" applyProtection="1">
      <alignment horizontal="center" vertical="center"/>
      <protection locked="0"/>
    </xf>
    <xf numFmtId="0" fontId="20" fillId="3" borderId="54" xfId="0" applyFont="1" applyFill="1" applyBorder="1" applyProtection="1">
      <protection locked="0"/>
    </xf>
    <xf numFmtId="0" fontId="20" fillId="3" borderId="55" xfId="0" applyFont="1" applyFill="1" applyBorder="1" applyProtection="1">
      <protection locked="0"/>
    </xf>
    <xf numFmtId="171" fontId="20" fillId="7" borderId="46" xfId="12" applyNumberFormat="1" applyFont="1" applyFill="1" applyBorder="1" applyAlignment="1" applyProtection="1">
      <alignment horizontal="center" vertical="center"/>
      <protection locked="0"/>
    </xf>
    <xf numFmtId="3" fontId="20" fillId="9" borderId="52" xfId="0" applyNumberFormat="1" applyFont="1" applyFill="1" applyBorder="1" applyAlignment="1" applyProtection="1">
      <alignment horizontal="center" vertical="center"/>
      <protection hidden="1"/>
    </xf>
    <xf numFmtId="3" fontId="20" fillId="7" borderId="57" xfId="0" applyNumberFormat="1" applyFont="1" applyFill="1" applyBorder="1" applyAlignment="1" applyProtection="1">
      <alignment horizontal="center" vertical="center"/>
      <protection locked="0"/>
    </xf>
    <xf numFmtId="3" fontId="20" fillId="7" borderId="58" xfId="0" applyNumberFormat="1" applyFont="1" applyFill="1" applyBorder="1" applyAlignment="1" applyProtection="1">
      <alignment horizontal="center" vertical="center"/>
      <protection locked="0"/>
    </xf>
    <xf numFmtId="3" fontId="20" fillId="7" borderId="59" xfId="0" applyNumberFormat="1" applyFont="1" applyFill="1" applyBorder="1" applyAlignment="1" applyProtection="1">
      <alignment horizontal="center" vertical="center"/>
      <protection locked="0"/>
    </xf>
    <xf numFmtId="0" fontId="17" fillId="23" borderId="41" xfId="0" applyFont="1" applyFill="1" applyBorder="1" applyAlignment="1" applyProtection="1">
      <alignment horizontal="center" vertical="center" wrapText="1"/>
      <protection hidden="1"/>
    </xf>
    <xf numFmtId="0" fontId="17" fillId="23" borderId="42" xfId="0" applyFont="1" applyFill="1" applyBorder="1" applyAlignment="1" applyProtection="1">
      <alignment horizontal="center" vertical="center" wrapText="1"/>
      <protection hidden="1"/>
    </xf>
    <xf numFmtId="0" fontId="17" fillId="23" borderId="43" xfId="0" applyFont="1" applyFill="1" applyBorder="1" applyAlignment="1" applyProtection="1">
      <alignment horizontal="center" vertical="center" wrapText="1"/>
      <protection hidden="1"/>
    </xf>
    <xf numFmtId="0" fontId="48" fillId="23" borderId="44" xfId="0" applyFont="1" applyFill="1" applyBorder="1" applyAlignment="1" applyProtection="1">
      <alignment horizontal="center" vertical="top" wrapText="1"/>
      <protection hidden="1"/>
    </xf>
    <xf numFmtId="0" fontId="48" fillId="26" borderId="44" xfId="0" applyFont="1" applyFill="1" applyBorder="1" applyAlignment="1" applyProtection="1">
      <alignment horizontal="center" vertical="top" wrapText="1"/>
      <protection hidden="1"/>
    </xf>
    <xf numFmtId="170" fontId="20" fillId="9" borderId="30" xfId="0" applyNumberFormat="1" applyFont="1" applyFill="1" applyBorder="1" applyAlignment="1" applyProtection="1">
      <alignment horizontal="center" vertical="center"/>
      <protection hidden="1"/>
    </xf>
    <xf numFmtId="170" fontId="20" fillId="9" borderId="1" xfId="0" applyNumberFormat="1" applyFont="1" applyFill="1" applyBorder="1" applyAlignment="1" applyProtection="1">
      <alignment horizontal="center" vertical="center"/>
      <protection hidden="1"/>
    </xf>
    <xf numFmtId="170" fontId="20" fillId="9" borderId="45" xfId="0" applyNumberFormat="1" applyFont="1" applyFill="1" applyBorder="1" applyAlignment="1" applyProtection="1">
      <alignment horizontal="center" vertical="center"/>
      <protection hidden="1"/>
    </xf>
    <xf numFmtId="0" fontId="17" fillId="23" borderId="4" xfId="0" applyFont="1" applyFill="1" applyBorder="1" applyAlignment="1" applyProtection="1">
      <alignment vertical="center"/>
      <protection hidden="1"/>
    </xf>
    <xf numFmtId="0" fontId="17" fillId="23" borderId="8" xfId="0" applyFont="1" applyFill="1" applyBorder="1" applyAlignment="1" applyProtection="1">
      <alignment horizontal="center" vertical="top"/>
      <protection hidden="1"/>
    </xf>
    <xf numFmtId="0" fontId="23" fillId="2" borderId="0" xfId="0" applyFont="1" applyFill="1" applyAlignment="1" applyProtection="1">
      <alignment horizontal="left" vertical="center"/>
      <protection hidden="1"/>
    </xf>
    <xf numFmtId="0" fontId="26" fillId="2" borderId="0" xfId="0" applyFont="1" applyFill="1" applyAlignment="1" applyProtection="1">
      <alignment horizontal="left" vertical="center"/>
      <protection hidden="1"/>
    </xf>
    <xf numFmtId="3" fontId="23" fillId="9" borderId="10" xfId="0" applyNumberFormat="1" applyFont="1" applyFill="1" applyBorder="1" applyAlignment="1" applyProtection="1">
      <alignment horizontal="center"/>
      <protection hidden="1"/>
    </xf>
    <xf numFmtId="3" fontId="106" fillId="7" borderId="10" xfId="0" applyNumberFormat="1" applyFont="1" applyFill="1" applyBorder="1" applyAlignment="1" applyProtection="1">
      <alignment horizontal="center" vertical="center" wrapText="1"/>
      <protection locked="0"/>
    </xf>
    <xf numFmtId="3" fontId="106" fillId="7" borderId="6" xfId="0" applyNumberFormat="1" applyFont="1" applyFill="1" applyBorder="1" applyAlignment="1" applyProtection="1">
      <alignment horizontal="center" vertical="center" wrapText="1"/>
      <protection locked="0"/>
    </xf>
    <xf numFmtId="3" fontId="106" fillId="7" borderId="4" xfId="0" applyNumberFormat="1" applyFont="1" applyFill="1" applyBorder="1" applyAlignment="1" applyProtection="1">
      <alignment horizontal="center" vertical="center" wrapText="1"/>
      <protection locked="0"/>
    </xf>
    <xf numFmtId="3" fontId="9" fillId="0" borderId="0" xfId="0" applyNumberFormat="1" applyFont="1" applyAlignment="1" applyProtection="1">
      <alignment horizontal="center"/>
      <protection hidden="1"/>
    </xf>
    <xf numFmtId="0" fontId="20" fillId="3" borderId="64" xfId="0" applyFont="1" applyFill="1" applyBorder="1" applyAlignment="1" applyProtection="1">
      <alignment vertical="center" wrapText="1"/>
      <protection locked="0"/>
    </xf>
    <xf numFmtId="0" fontId="20" fillId="3" borderId="65" xfId="0" applyFont="1" applyFill="1" applyBorder="1" applyAlignment="1" applyProtection="1">
      <alignment vertical="center" wrapText="1"/>
      <protection locked="0"/>
    </xf>
    <xf numFmtId="0" fontId="20" fillId="3" borderId="66" xfId="0" applyFont="1" applyFill="1" applyBorder="1" applyAlignment="1" applyProtection="1">
      <alignment vertical="center" wrapText="1"/>
      <protection locked="0"/>
    </xf>
    <xf numFmtId="0" fontId="20" fillId="2" borderId="57" xfId="0" applyFont="1" applyFill="1" applyBorder="1" applyAlignment="1" applyProtection="1">
      <alignment horizontal="center" vertical="center"/>
      <protection hidden="1"/>
    </xf>
    <xf numFmtId="0" fontId="20" fillId="2" borderId="58" xfId="0" applyFont="1" applyFill="1" applyBorder="1" applyAlignment="1" applyProtection="1">
      <alignment horizontal="center" vertical="center"/>
      <protection hidden="1"/>
    </xf>
    <xf numFmtId="0" fontId="0" fillId="8" borderId="0" xfId="0" applyFill="1" applyAlignment="1" applyProtection="1">
      <alignment horizontal="center"/>
      <protection hidden="1"/>
    </xf>
    <xf numFmtId="0" fontId="48" fillId="36" borderId="67" xfId="0" applyFont="1" applyFill="1" applyBorder="1" applyAlignment="1" applyProtection="1">
      <alignment horizontal="center" vertical="top" wrapText="1"/>
      <protection hidden="1"/>
    </xf>
    <xf numFmtId="0" fontId="48" fillId="3" borderId="9" xfId="0" applyFont="1" applyFill="1" applyBorder="1" applyAlignment="1" applyProtection="1">
      <alignment horizontal="center" vertical="top" wrapText="1"/>
      <protection hidden="1"/>
    </xf>
    <xf numFmtId="0" fontId="48" fillId="29" borderId="9" xfId="0" applyFont="1" applyFill="1" applyBorder="1" applyAlignment="1" applyProtection="1">
      <alignment horizontal="center" vertical="top" wrapText="1"/>
      <protection hidden="1"/>
    </xf>
    <xf numFmtId="170" fontId="20" fillId="7" borderId="30" xfId="0" applyNumberFormat="1" applyFont="1" applyFill="1" applyBorder="1" applyAlignment="1" applyProtection="1">
      <alignment horizontal="center" vertical="center"/>
      <protection locked="0"/>
    </xf>
    <xf numFmtId="171" fontId="20" fillId="7" borderId="32" xfId="12" applyNumberFormat="1" applyFont="1" applyFill="1" applyBorder="1" applyAlignment="1" applyProtection="1">
      <alignment horizontal="center" vertical="center"/>
      <protection locked="0"/>
    </xf>
    <xf numFmtId="171" fontId="20" fillId="7" borderId="31" xfId="12" applyNumberFormat="1" applyFont="1" applyFill="1" applyBorder="1" applyAlignment="1" applyProtection="1">
      <alignment horizontal="center" vertical="center"/>
      <protection locked="0"/>
    </xf>
    <xf numFmtId="0" fontId="22" fillId="2" borderId="0" xfId="0" applyFont="1" applyFill="1" applyAlignment="1" applyProtection="1">
      <alignment horizontal="left" vertical="center"/>
      <protection hidden="1"/>
    </xf>
    <xf numFmtId="0" fontId="20" fillId="15" borderId="0" xfId="0" applyFont="1" applyFill="1" applyAlignment="1" applyProtection="1">
      <alignment horizontal="right" vertical="top"/>
      <protection hidden="1"/>
    </xf>
    <xf numFmtId="0" fontId="9" fillId="15" borderId="0" xfId="0" applyFont="1" applyFill="1" applyAlignment="1" applyProtection="1">
      <alignment vertical="top" wrapText="1"/>
      <protection hidden="1"/>
    </xf>
    <xf numFmtId="0" fontId="9" fillId="15" borderId="0" xfId="0" applyFont="1" applyFill="1" applyProtection="1">
      <protection hidden="1"/>
    </xf>
    <xf numFmtId="0" fontId="5" fillId="15" borderId="0" xfId="0" applyFont="1" applyFill="1" applyAlignment="1" applyProtection="1">
      <alignment horizontal="right" vertical="top"/>
      <protection hidden="1"/>
    </xf>
    <xf numFmtId="0" fontId="17" fillId="15" borderId="0" xfId="0" applyFont="1" applyFill="1" applyAlignment="1" applyProtection="1">
      <alignment vertical="top" wrapText="1"/>
      <protection hidden="1"/>
    </xf>
    <xf numFmtId="170" fontId="28" fillId="15" borderId="10" xfId="0" applyNumberFormat="1" applyFont="1" applyFill="1" applyBorder="1" applyAlignment="1" applyProtection="1">
      <alignment horizontal="right" vertical="center" wrapText="1" indent="1"/>
      <protection locked="0"/>
    </xf>
    <xf numFmtId="0" fontId="47" fillId="15" borderId="0" xfId="0" applyFont="1" applyFill="1" applyAlignment="1" applyProtection="1">
      <alignment vertical="top" wrapText="1"/>
      <protection hidden="1"/>
    </xf>
    <xf numFmtId="0" fontId="29" fillId="15" borderId="0" xfId="0" applyFont="1" applyFill="1" applyAlignment="1" applyProtection="1">
      <alignment vertical="top"/>
      <protection hidden="1"/>
    </xf>
    <xf numFmtId="0" fontId="23" fillId="15" borderId="0" xfId="0" applyFont="1" applyFill="1" applyAlignment="1" applyProtection="1">
      <alignment vertical="top"/>
      <protection hidden="1"/>
    </xf>
    <xf numFmtId="0" fontId="4" fillId="15" borderId="0" xfId="0" applyFont="1" applyFill="1" applyAlignment="1" applyProtection="1">
      <alignment horizontal="right" vertical="top"/>
      <protection hidden="1"/>
    </xf>
    <xf numFmtId="0" fontId="23" fillId="15" borderId="10" xfId="0" applyFont="1" applyFill="1" applyBorder="1" applyAlignment="1" applyProtection="1">
      <alignment horizontal="center"/>
      <protection hidden="1"/>
    </xf>
    <xf numFmtId="0" fontId="17" fillId="15" borderId="10" xfId="0" applyFont="1" applyFill="1" applyBorder="1" applyAlignment="1" applyProtection="1">
      <alignment horizontal="center"/>
      <protection hidden="1"/>
    </xf>
    <xf numFmtId="0" fontId="9" fillId="15" borderId="10" xfId="0" applyFont="1" applyFill="1" applyBorder="1" applyProtection="1">
      <protection hidden="1"/>
    </xf>
    <xf numFmtId="0" fontId="23" fillId="15" borderId="4" xfId="0" applyFont="1" applyFill="1" applyBorder="1" applyAlignment="1" applyProtection="1">
      <alignment horizontal="center"/>
      <protection hidden="1"/>
    </xf>
    <xf numFmtId="0" fontId="33" fillId="15" borderId="10" xfId="0" applyFont="1" applyFill="1" applyBorder="1" applyAlignment="1" applyProtection="1">
      <alignment horizontal="center" vertical="center"/>
      <protection locked="0"/>
    </xf>
    <xf numFmtId="0" fontId="9" fillId="15" borderId="4" xfId="0" applyFont="1" applyFill="1" applyBorder="1" applyProtection="1">
      <protection hidden="1"/>
    </xf>
    <xf numFmtId="0" fontId="23" fillId="15" borderId="27" xfId="0" applyFont="1" applyFill="1" applyBorder="1" applyAlignment="1" applyProtection="1">
      <alignment horizontal="center"/>
      <protection hidden="1"/>
    </xf>
    <xf numFmtId="0" fontId="9" fillId="15" borderId="27" xfId="0" applyFont="1" applyFill="1" applyBorder="1" applyProtection="1">
      <protection hidden="1"/>
    </xf>
    <xf numFmtId="0" fontId="23" fillId="15" borderId="26" xfId="0" applyFont="1" applyFill="1" applyBorder="1" applyAlignment="1" applyProtection="1">
      <alignment horizontal="center"/>
      <protection hidden="1"/>
    </xf>
    <xf numFmtId="0" fontId="9" fillId="15" borderId="26" xfId="0" applyFont="1" applyFill="1" applyBorder="1" applyProtection="1">
      <protection hidden="1"/>
    </xf>
    <xf numFmtId="0" fontId="26" fillId="15" borderId="0" xfId="0" applyFont="1" applyFill="1" applyAlignment="1" applyProtection="1">
      <alignment horizontal="center" vertical="center"/>
      <protection hidden="1"/>
    </xf>
    <xf numFmtId="0" fontId="111" fillId="0" borderId="25" xfId="0" applyFont="1" applyBorder="1" applyAlignment="1" applyProtection="1">
      <alignment horizontal="left" vertical="center" wrapText="1"/>
      <protection hidden="1"/>
    </xf>
    <xf numFmtId="0" fontId="117" fillId="2" borderId="0" xfId="0" applyFont="1" applyFill="1" applyAlignment="1" applyProtection="1">
      <alignment horizontal="left" vertical="center"/>
      <protection hidden="1"/>
    </xf>
    <xf numFmtId="0" fontId="17" fillId="2" borderId="6" xfId="0" applyFont="1" applyFill="1" applyBorder="1" applyAlignment="1" applyProtection="1">
      <alignment horizontal="center" vertical="center" wrapText="1"/>
      <protection hidden="1"/>
    </xf>
    <xf numFmtId="0" fontId="4" fillId="2" borderId="0" xfId="0" applyFont="1" applyFill="1" applyAlignment="1" applyProtection="1">
      <alignment horizontal="right" vertical="top"/>
      <protection hidden="1"/>
    </xf>
    <xf numFmtId="0" fontId="48" fillId="2" borderId="0" xfId="0" applyFont="1" applyFill="1" applyAlignment="1" applyProtection="1">
      <alignment vertical="top" wrapText="1"/>
      <protection hidden="1"/>
    </xf>
    <xf numFmtId="0" fontId="9" fillId="2" borderId="10" xfId="0" applyFont="1" applyFill="1" applyBorder="1" applyAlignment="1" applyProtection="1">
      <alignment vertical="top" wrapText="1"/>
      <protection hidden="1"/>
    </xf>
    <xf numFmtId="0" fontId="3" fillId="2" borderId="10" xfId="0" applyFont="1" applyFill="1" applyBorder="1" applyAlignment="1" applyProtection="1">
      <alignment vertical="top" wrapText="1"/>
      <protection hidden="1"/>
    </xf>
    <xf numFmtId="0" fontId="17" fillId="2" borderId="8" xfId="0" applyFont="1" applyFill="1" applyBorder="1" applyAlignment="1" applyProtection="1">
      <alignment horizontal="center" vertical="center"/>
      <protection hidden="1"/>
    </xf>
    <xf numFmtId="0" fontId="20" fillId="2" borderId="59" xfId="0" applyFont="1" applyFill="1" applyBorder="1" applyAlignment="1" applyProtection="1">
      <alignment horizontal="center" vertical="center"/>
      <protection hidden="1"/>
    </xf>
    <xf numFmtId="0" fontId="120" fillId="8" borderId="0" xfId="0" applyFont="1" applyFill="1" applyAlignment="1" applyProtection="1">
      <alignment horizontal="center" vertical="top"/>
      <protection hidden="1"/>
    </xf>
    <xf numFmtId="0" fontId="30" fillId="8" borderId="0" xfId="0" applyFont="1" applyFill="1" applyAlignment="1" applyProtection="1">
      <alignment horizontal="left" vertical="center"/>
      <protection hidden="1"/>
    </xf>
    <xf numFmtId="0" fontId="31" fillId="8" borderId="0" xfId="0" applyFont="1" applyFill="1" applyAlignment="1" applyProtection="1">
      <alignment horizontal="center"/>
      <protection hidden="1"/>
    </xf>
    <xf numFmtId="0" fontId="53" fillId="8" borderId="0" xfId="0" applyFont="1" applyFill="1" applyAlignment="1" applyProtection="1">
      <alignment horizontal="center"/>
      <protection hidden="1"/>
    </xf>
    <xf numFmtId="0" fontId="20" fillId="8" borderId="0" xfId="0" applyFont="1" applyFill="1"/>
    <xf numFmtId="0" fontId="17" fillId="2" borderId="0" xfId="0" quotePrefix="1" applyFont="1" applyFill="1" applyAlignment="1" applyProtection="1">
      <alignment horizontal="left" vertical="center" wrapText="1"/>
      <protection hidden="1"/>
    </xf>
    <xf numFmtId="0" fontId="136" fillId="8" borderId="0" xfId="0" applyFont="1" applyFill="1" applyAlignment="1">
      <alignment horizontal="center" vertical="center"/>
    </xf>
    <xf numFmtId="0" fontId="29" fillId="2" borderId="0" xfId="0" applyFont="1" applyFill="1" applyAlignment="1" applyProtection="1">
      <alignment horizontal="left"/>
      <protection hidden="1"/>
    </xf>
    <xf numFmtId="0" fontId="52" fillId="2" borderId="0" xfId="0" applyFont="1" applyFill="1" applyProtection="1">
      <protection hidden="1"/>
    </xf>
    <xf numFmtId="0" fontId="52" fillId="2" borderId="0" xfId="0" applyFont="1" applyFill="1" applyAlignment="1" applyProtection="1">
      <alignment vertical="top"/>
      <protection hidden="1"/>
    </xf>
    <xf numFmtId="0" fontId="137" fillId="8" borderId="0" xfId="0" applyFont="1" applyFill="1" applyProtection="1">
      <protection hidden="1"/>
    </xf>
    <xf numFmtId="0" fontId="120" fillId="8" borderId="0" xfId="0" applyFont="1" applyFill="1" applyProtection="1">
      <protection hidden="1"/>
    </xf>
    <xf numFmtId="0" fontId="1" fillId="8" borderId="0" xfId="0" applyFont="1" applyFill="1" applyProtection="1">
      <protection hidden="1"/>
    </xf>
    <xf numFmtId="0" fontId="69" fillId="8" borderId="0" xfId="0" applyFont="1" applyFill="1" applyAlignment="1" applyProtection="1">
      <alignment vertical="center"/>
      <protection hidden="1"/>
    </xf>
    <xf numFmtId="0" fontId="1" fillId="8" borderId="0" xfId="0" applyFont="1" applyFill="1" applyAlignment="1" applyProtection="1">
      <alignment vertical="center"/>
      <protection hidden="1"/>
    </xf>
    <xf numFmtId="0" fontId="1" fillId="8" borderId="0" xfId="0" applyFont="1" applyFill="1" applyAlignment="1" applyProtection="1">
      <alignment wrapText="1"/>
      <protection hidden="1"/>
    </xf>
    <xf numFmtId="0" fontId="69" fillId="8" borderId="0" xfId="0" applyFont="1" applyFill="1" applyAlignment="1" applyProtection="1">
      <alignment horizontal="center" vertical="center"/>
      <protection hidden="1"/>
    </xf>
    <xf numFmtId="0" fontId="1" fillId="8" borderId="0" xfId="0" applyFont="1" applyFill="1" applyAlignment="1" applyProtection="1">
      <alignment horizontal="center" vertical="center"/>
      <protection hidden="1"/>
    </xf>
    <xf numFmtId="0" fontId="17" fillId="8" borderId="0" xfId="0" applyFont="1" applyFill="1" applyProtection="1">
      <protection hidden="1"/>
    </xf>
    <xf numFmtId="0" fontId="73" fillId="8" borderId="0" xfId="0" applyFont="1" applyFill="1" applyProtection="1">
      <protection hidden="1"/>
    </xf>
    <xf numFmtId="0" fontId="77" fillId="8" borderId="0" xfId="0" applyFont="1" applyFill="1" applyProtection="1">
      <protection hidden="1"/>
    </xf>
    <xf numFmtId="0" fontId="128" fillId="8" borderId="0" xfId="0" applyFont="1" applyFill="1" applyAlignment="1" applyProtection="1">
      <alignment horizontal="center" vertical="top"/>
      <protection hidden="1"/>
    </xf>
    <xf numFmtId="0" fontId="1" fillId="0" borderId="0" xfId="0" applyFont="1" applyAlignment="1" applyProtection="1">
      <alignment vertical="top" wrapText="1"/>
      <protection hidden="1"/>
    </xf>
    <xf numFmtId="0" fontId="20" fillId="7" borderId="10" xfId="0" applyFont="1" applyFill="1" applyBorder="1" applyAlignment="1" applyProtection="1">
      <alignment vertical="center" wrapText="1"/>
      <protection locked="0"/>
    </xf>
    <xf numFmtId="0" fontId="1" fillId="0" borderId="0" xfId="0" applyFont="1" applyProtection="1">
      <protection hidden="1"/>
    </xf>
    <xf numFmtId="0" fontId="23" fillId="9" borderId="0" xfId="0" applyFont="1" applyFill="1" applyAlignment="1" applyProtection="1">
      <alignment horizontal="center" vertical="center"/>
      <protection hidden="1"/>
    </xf>
    <xf numFmtId="0" fontId="64" fillId="2" borderId="0" xfId="0" applyFont="1" applyFill="1" applyAlignment="1" applyProtection="1">
      <alignment horizontal="left" vertical="center" wrapText="1"/>
      <protection hidden="1"/>
    </xf>
    <xf numFmtId="0" fontId="23" fillId="2" borderId="68" xfId="0" applyFont="1" applyFill="1" applyBorder="1" applyAlignment="1" applyProtection="1">
      <alignment horizontal="center" vertical="top"/>
      <protection hidden="1"/>
    </xf>
    <xf numFmtId="0" fontId="65" fillId="0" borderId="68" xfId="0" applyFont="1" applyBorder="1" applyAlignment="1" applyProtection="1">
      <alignment horizontal="center"/>
      <protection hidden="1"/>
    </xf>
    <xf numFmtId="0" fontId="29" fillId="2" borderId="0" xfId="0" applyFont="1" applyFill="1" applyAlignment="1" applyProtection="1">
      <alignment vertical="center" wrapText="1"/>
      <protection hidden="1"/>
    </xf>
    <xf numFmtId="0" fontId="134" fillId="2" borderId="0" xfId="0" applyFont="1" applyFill="1" applyAlignment="1" applyProtection="1">
      <alignment horizontal="left" vertical="center" wrapText="1"/>
      <protection hidden="1"/>
    </xf>
    <xf numFmtId="0" fontId="65" fillId="2" borderId="68" xfId="0" applyFont="1" applyFill="1" applyBorder="1" applyAlignment="1" applyProtection="1">
      <alignment horizontal="center"/>
      <protection hidden="1"/>
    </xf>
    <xf numFmtId="0" fontId="20" fillId="2" borderId="68" xfId="0" applyFont="1" applyFill="1" applyBorder="1" applyProtection="1">
      <protection hidden="1"/>
    </xf>
    <xf numFmtId="0" fontId="65" fillId="2" borderId="0" xfId="0" applyFont="1" applyFill="1" applyAlignment="1" applyProtection="1">
      <alignment horizontal="left" vertical="center" wrapText="1"/>
      <protection hidden="1"/>
    </xf>
    <xf numFmtId="0" fontId="23" fillId="2" borderId="68" xfId="0" applyFont="1" applyFill="1" applyBorder="1" applyAlignment="1" applyProtection="1">
      <alignment horizontal="center" vertical="center"/>
      <protection hidden="1"/>
    </xf>
    <xf numFmtId="0" fontId="64" fillId="2" borderId="68" xfId="0" applyFont="1" applyFill="1" applyBorder="1" applyAlignment="1" applyProtection="1">
      <alignment horizontal="center" vertical="center"/>
      <protection hidden="1"/>
    </xf>
    <xf numFmtId="0" fontId="23" fillId="2" borderId="68" xfId="0" applyFont="1" applyFill="1" applyBorder="1" applyAlignment="1" applyProtection="1">
      <alignment vertical="center"/>
      <protection hidden="1"/>
    </xf>
    <xf numFmtId="0" fontId="20" fillId="2" borderId="0" xfId="0" applyFont="1" applyFill="1" applyAlignment="1" applyProtection="1">
      <alignment vertical="top" wrapText="1"/>
      <protection hidden="1"/>
    </xf>
    <xf numFmtId="0" fontId="65" fillId="2" borderId="0" xfId="0" applyFont="1" applyFill="1" applyAlignment="1" applyProtection="1">
      <alignment horizontal="left" vertical="top" wrapText="1"/>
      <protection hidden="1"/>
    </xf>
    <xf numFmtId="0" fontId="29" fillId="2" borderId="0" xfId="0" applyFont="1" applyFill="1" applyAlignment="1" applyProtection="1">
      <alignment vertical="top" wrapText="1"/>
      <protection hidden="1"/>
    </xf>
    <xf numFmtId="0" fontId="20" fillId="2" borderId="0" xfId="0" applyFont="1" applyFill="1" applyAlignment="1" applyProtection="1">
      <alignment wrapText="1"/>
      <protection hidden="1"/>
    </xf>
    <xf numFmtId="0" fontId="20" fillId="10" borderId="18" xfId="0"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protection hidden="1"/>
    </xf>
    <xf numFmtId="0" fontId="34" fillId="14" borderId="0" xfId="0" applyFont="1" applyFill="1" applyAlignment="1" applyProtection="1">
      <alignment horizontal="center" vertical="center"/>
      <protection hidden="1"/>
    </xf>
    <xf numFmtId="0" fontId="23" fillId="9" borderId="0" xfId="0" applyFont="1" applyFill="1" applyAlignment="1" applyProtection="1">
      <alignment horizontal="left" vertical="center"/>
      <protection hidden="1"/>
    </xf>
    <xf numFmtId="0" fontId="52" fillId="2" borderId="69" xfId="0" applyFont="1" applyFill="1" applyBorder="1" applyAlignment="1" applyProtection="1">
      <alignment vertical="center" wrapText="1"/>
      <protection hidden="1"/>
    </xf>
    <xf numFmtId="0" fontId="23" fillId="2" borderId="69" xfId="0" applyFont="1" applyFill="1" applyBorder="1" applyAlignment="1" applyProtection="1">
      <alignment horizontal="center" vertical="center"/>
      <protection hidden="1"/>
    </xf>
    <xf numFmtId="0" fontId="23" fillId="2" borderId="69" xfId="0" applyFont="1" applyFill="1" applyBorder="1" applyAlignment="1" applyProtection="1">
      <alignment vertical="center"/>
      <protection hidden="1"/>
    </xf>
    <xf numFmtId="0" fontId="29" fillId="2" borderId="69" xfId="0" applyFont="1" applyFill="1" applyBorder="1" applyAlignment="1" applyProtection="1">
      <alignment horizontal="center" vertical="center" wrapText="1"/>
      <protection hidden="1"/>
    </xf>
    <xf numFmtId="0" fontId="20" fillId="0" borderId="69" xfId="0" applyFont="1" applyBorder="1" applyAlignment="1" applyProtection="1">
      <alignment horizontal="center" vertical="center"/>
      <protection hidden="1"/>
    </xf>
    <xf numFmtId="0" fontId="52" fillId="2" borderId="69" xfId="0" applyFont="1" applyFill="1" applyBorder="1" applyAlignment="1" applyProtection="1">
      <alignment horizontal="center" vertical="center" wrapText="1"/>
      <protection hidden="1"/>
    </xf>
    <xf numFmtId="0" fontId="20" fillId="2" borderId="69" xfId="0" applyFont="1" applyFill="1" applyBorder="1" applyAlignment="1" applyProtection="1">
      <alignment horizontal="center" vertical="center"/>
      <protection hidden="1"/>
    </xf>
    <xf numFmtId="0" fontId="26" fillId="2" borderId="0" xfId="0" applyFont="1" applyFill="1" applyAlignment="1" applyProtection="1">
      <alignment horizontal="left" vertical="top" wrapText="1"/>
      <protection hidden="1"/>
    </xf>
    <xf numFmtId="0" fontId="64" fillId="2" borderId="69" xfId="0" applyFont="1" applyFill="1" applyBorder="1" applyAlignment="1" applyProtection="1">
      <alignment horizontal="center" vertical="center"/>
      <protection hidden="1"/>
    </xf>
    <xf numFmtId="0" fontId="134" fillId="2" borderId="0" xfId="0" applyFont="1" applyFill="1" applyAlignment="1" applyProtection="1">
      <alignment horizontal="left" vertical="top" wrapText="1"/>
      <protection hidden="1"/>
    </xf>
    <xf numFmtId="0" fontId="138" fillId="2" borderId="0" xfId="0" applyFont="1" applyFill="1" applyAlignment="1" applyProtection="1">
      <alignment horizontal="left" vertical="top" wrapText="1"/>
      <protection hidden="1"/>
    </xf>
    <xf numFmtId="0" fontId="29" fillId="2" borderId="0" xfId="0" applyFont="1" applyFill="1" applyAlignment="1" applyProtection="1">
      <alignment horizontal="left" vertical="top"/>
      <protection hidden="1"/>
    </xf>
    <xf numFmtId="0" fontId="29" fillId="2" borderId="0" xfId="0" applyFont="1" applyFill="1" applyAlignment="1" applyProtection="1">
      <alignment horizontal="center" vertical="center" wrapText="1"/>
      <protection hidden="1"/>
    </xf>
    <xf numFmtId="0" fontId="20" fillId="2" borderId="69" xfId="0" applyFont="1" applyFill="1" applyBorder="1" applyProtection="1">
      <protection hidden="1"/>
    </xf>
    <xf numFmtId="9" fontId="20" fillId="26" borderId="1" xfId="11" applyFont="1" applyFill="1" applyBorder="1" applyAlignment="1" applyProtection="1">
      <alignment horizontal="center" vertical="center"/>
      <protection hidden="1"/>
    </xf>
    <xf numFmtId="0" fontId="0" fillId="37" borderId="70" xfId="2" applyFont="1" applyFill="1" applyBorder="1" applyProtection="1">
      <protection hidden="1"/>
    </xf>
    <xf numFmtId="0" fontId="139" fillId="0" borderId="72" xfId="2" applyFont="1" applyBorder="1" applyAlignment="1" applyProtection="1">
      <alignment horizontal="left" vertical="center" wrapText="1"/>
      <protection hidden="1"/>
    </xf>
    <xf numFmtId="0" fontId="139" fillId="37" borderId="73" xfId="2" applyFont="1" applyFill="1" applyBorder="1" applyAlignment="1" applyProtection="1">
      <alignment horizontal="center" vertical="center"/>
      <protection hidden="1"/>
    </xf>
    <xf numFmtId="0" fontId="140" fillId="37" borderId="74" xfId="2" applyFont="1" applyFill="1" applyBorder="1" applyAlignment="1" applyProtection="1">
      <alignment vertical="center" wrapText="1"/>
      <protection hidden="1"/>
    </xf>
    <xf numFmtId="0" fontId="140" fillId="37" borderId="0" xfId="2" applyFont="1" applyFill="1" applyAlignment="1" applyProtection="1">
      <alignment vertical="center" wrapText="1"/>
      <protection hidden="1"/>
    </xf>
    <xf numFmtId="0" fontId="140" fillId="37" borderId="75" xfId="2" applyFont="1" applyFill="1" applyBorder="1" applyAlignment="1" applyProtection="1">
      <alignment vertical="center" wrapText="1"/>
      <protection hidden="1"/>
    </xf>
    <xf numFmtId="0" fontId="141" fillId="37" borderId="76" xfId="2" applyFont="1" applyFill="1" applyBorder="1" applyAlignment="1" applyProtection="1">
      <alignment horizontal="center" vertical="center"/>
      <protection hidden="1"/>
    </xf>
    <xf numFmtId="0" fontId="141" fillId="0" borderId="70" xfId="2" applyFont="1" applyBorder="1" applyAlignment="1" applyProtection="1">
      <alignment horizontal="left" vertical="center" wrapText="1"/>
      <protection hidden="1"/>
    </xf>
    <xf numFmtId="0" fontId="141" fillId="0" borderId="25" xfId="2" applyFont="1" applyBorder="1" applyAlignment="1" applyProtection="1">
      <alignment horizontal="left" vertical="center" wrapText="1"/>
      <protection hidden="1"/>
    </xf>
    <xf numFmtId="0" fontId="141" fillId="0" borderId="77" xfId="2" applyFont="1" applyBorder="1" applyAlignment="1" applyProtection="1">
      <alignment horizontal="left" vertical="center" wrapText="1"/>
      <protection hidden="1"/>
    </xf>
    <xf numFmtId="0" fontId="0" fillId="37" borderId="76" xfId="2" applyFont="1" applyFill="1" applyBorder="1" applyProtection="1">
      <protection hidden="1"/>
    </xf>
    <xf numFmtId="0" fontId="0" fillId="37" borderId="77" xfId="2" applyFont="1" applyFill="1" applyBorder="1" applyProtection="1">
      <protection hidden="1"/>
    </xf>
    <xf numFmtId="0" fontId="0" fillId="37" borderId="0" xfId="2" applyFont="1" applyFill="1" applyProtection="1">
      <protection hidden="1"/>
    </xf>
    <xf numFmtId="0" fontId="139" fillId="0" borderId="78" xfId="2" applyFont="1" applyBorder="1" applyAlignment="1" applyProtection="1">
      <alignment horizontal="left" vertical="center" wrapText="1"/>
      <protection hidden="1"/>
    </xf>
    <xf numFmtId="0" fontId="33" fillId="2" borderId="73" xfId="0" applyFont="1" applyFill="1" applyBorder="1" applyAlignment="1" applyProtection="1">
      <alignment vertical="center"/>
      <protection hidden="1"/>
    </xf>
    <xf numFmtId="3" fontId="33" fillId="2" borderId="71" xfId="0" applyNumberFormat="1" applyFont="1" applyFill="1" applyBorder="1" applyAlignment="1" applyProtection="1">
      <alignment vertical="center"/>
      <protection hidden="1"/>
    </xf>
    <xf numFmtId="3" fontId="33" fillId="2" borderId="72" xfId="0" applyNumberFormat="1" applyFont="1" applyFill="1" applyBorder="1" applyAlignment="1" applyProtection="1">
      <alignment vertical="center"/>
      <protection hidden="1"/>
    </xf>
    <xf numFmtId="0" fontId="64" fillId="2" borderId="74" xfId="0" applyFont="1" applyFill="1" applyBorder="1" applyAlignment="1" applyProtection="1">
      <alignment horizontal="left" vertical="center" wrapText="1"/>
      <protection hidden="1"/>
    </xf>
    <xf numFmtId="0" fontId="64" fillId="2" borderId="78" xfId="0" applyFont="1" applyFill="1" applyBorder="1" applyAlignment="1" applyProtection="1">
      <alignment horizontal="left" vertical="center" wrapText="1"/>
      <protection hidden="1"/>
    </xf>
    <xf numFmtId="0" fontId="0" fillId="37" borderId="74" xfId="2" applyFont="1" applyFill="1" applyBorder="1" applyProtection="1">
      <protection hidden="1"/>
    </xf>
    <xf numFmtId="0" fontId="0" fillId="37" borderId="78" xfId="2" applyFont="1" applyFill="1" applyBorder="1" applyProtection="1">
      <protection hidden="1"/>
    </xf>
    <xf numFmtId="0" fontId="140" fillId="37" borderId="83" xfId="2" applyFont="1" applyFill="1" applyBorder="1" applyAlignment="1" applyProtection="1">
      <alignment vertical="center" wrapText="1"/>
      <protection hidden="1"/>
    </xf>
    <xf numFmtId="0" fontId="139" fillId="37" borderId="74" xfId="2" applyFont="1" applyFill="1" applyBorder="1" applyAlignment="1" applyProtection="1">
      <alignment horizontal="center" vertical="center"/>
      <protection hidden="1"/>
    </xf>
    <xf numFmtId="0" fontId="0" fillId="37" borderId="0" xfId="2" applyFont="1" applyFill="1" applyAlignment="1" applyProtection="1">
      <alignment vertical="center" wrapText="1"/>
      <protection hidden="1"/>
    </xf>
    <xf numFmtId="0" fontId="0" fillId="37" borderId="0" xfId="2" applyFont="1" applyFill="1" applyAlignment="1" applyProtection="1">
      <alignment vertical="center"/>
      <protection hidden="1"/>
    </xf>
    <xf numFmtId="0" fontId="23" fillId="37" borderId="0" xfId="2" applyFont="1" applyFill="1" applyProtection="1">
      <protection hidden="1"/>
    </xf>
    <xf numFmtId="3" fontId="33" fillId="7" borderId="84" xfId="0" applyNumberFormat="1" applyFont="1" applyFill="1" applyBorder="1" applyAlignment="1" applyProtection="1">
      <alignment horizontal="center" vertical="center"/>
      <protection locked="0"/>
    </xf>
    <xf numFmtId="10" fontId="20" fillId="26" borderId="84" xfId="11" applyNumberFormat="1" applyFont="1" applyFill="1" applyBorder="1" applyAlignment="1" applyProtection="1">
      <alignment horizontal="center" vertical="center"/>
      <protection hidden="1"/>
    </xf>
    <xf numFmtId="0" fontId="144" fillId="2" borderId="0" xfId="0" applyFont="1" applyFill="1" applyProtection="1">
      <protection hidden="1"/>
    </xf>
    <xf numFmtId="0" fontId="20" fillId="2" borderId="78" xfId="0" applyFont="1" applyFill="1" applyBorder="1" applyProtection="1">
      <protection hidden="1"/>
    </xf>
    <xf numFmtId="0" fontId="23" fillId="2" borderId="78" xfId="0" applyFont="1" applyFill="1" applyBorder="1" applyAlignment="1" applyProtection="1">
      <alignment horizontal="center" vertical="center"/>
      <protection hidden="1"/>
    </xf>
    <xf numFmtId="0" fontId="20" fillId="2" borderId="85" xfId="0" applyFont="1" applyFill="1" applyBorder="1" applyProtection="1">
      <protection hidden="1"/>
    </xf>
    <xf numFmtId="0" fontId="20" fillId="2" borderId="0" xfId="0" quotePrefix="1" applyFont="1" applyFill="1" applyProtection="1">
      <protection hidden="1"/>
    </xf>
    <xf numFmtId="0" fontId="23" fillId="2" borderId="74" xfId="0" applyFont="1" applyFill="1" applyBorder="1" applyAlignment="1" applyProtection="1">
      <alignment horizontal="center" vertical="center"/>
      <protection hidden="1"/>
    </xf>
    <xf numFmtId="0" fontId="144" fillId="2" borderId="78" xfId="0" applyFont="1" applyFill="1" applyBorder="1" applyProtection="1">
      <protection hidden="1"/>
    </xf>
    <xf numFmtId="0" fontId="20" fillId="2" borderId="74" xfId="0" applyFont="1" applyFill="1" applyBorder="1" applyProtection="1">
      <protection hidden="1"/>
    </xf>
    <xf numFmtId="0" fontId="30" fillId="2" borderId="0" xfId="0" applyFont="1" applyFill="1" applyProtection="1">
      <protection hidden="1"/>
    </xf>
    <xf numFmtId="0" fontId="29" fillId="2" borderId="74" xfId="0" applyFont="1" applyFill="1" applyBorder="1" applyAlignment="1" applyProtection="1">
      <alignment horizontal="center" vertical="center" wrapText="1"/>
      <protection hidden="1"/>
    </xf>
    <xf numFmtId="0" fontId="23" fillId="2" borderId="76" xfId="0" applyFont="1" applyFill="1" applyBorder="1" applyAlignment="1" applyProtection="1">
      <alignment horizontal="center" vertical="center"/>
      <protection hidden="1"/>
    </xf>
    <xf numFmtId="0" fontId="29" fillId="2" borderId="70" xfId="0" applyFont="1" applyFill="1" applyBorder="1" applyAlignment="1" applyProtection="1">
      <alignment horizontal="left" vertical="center" wrapText="1"/>
      <protection hidden="1"/>
    </xf>
    <xf numFmtId="0" fontId="23" fillId="2" borderId="77" xfId="0" applyFont="1" applyFill="1" applyBorder="1" applyAlignment="1" applyProtection="1">
      <alignment horizontal="center" vertical="center"/>
      <protection hidden="1"/>
    </xf>
    <xf numFmtId="0" fontId="29" fillId="2" borderId="78" xfId="0" applyFont="1" applyFill="1" applyBorder="1" applyAlignment="1" applyProtection="1">
      <alignment horizontal="left" vertical="center" wrapText="1"/>
      <protection hidden="1"/>
    </xf>
    <xf numFmtId="0" fontId="20" fillId="2" borderId="70" xfId="0" applyFont="1" applyFill="1" applyBorder="1" applyProtection="1">
      <protection hidden="1"/>
    </xf>
    <xf numFmtId="0" fontId="20" fillId="2" borderId="77" xfId="0" applyFont="1" applyFill="1" applyBorder="1" applyProtection="1">
      <protection hidden="1"/>
    </xf>
    <xf numFmtId="0" fontId="144" fillId="2" borderId="75" xfId="0" applyFont="1" applyFill="1" applyBorder="1" applyProtection="1">
      <protection hidden="1"/>
    </xf>
    <xf numFmtId="0" fontId="144" fillId="2" borderId="79" xfId="0" applyFont="1" applyFill="1" applyBorder="1" applyProtection="1">
      <protection hidden="1"/>
    </xf>
    <xf numFmtId="0" fontId="20" fillId="2" borderId="86" xfId="0" applyFont="1" applyFill="1" applyBorder="1" applyProtection="1">
      <protection hidden="1"/>
    </xf>
    <xf numFmtId="0" fontId="20" fillId="2" borderId="75" xfId="0" applyFont="1" applyFill="1" applyBorder="1" applyProtection="1">
      <protection hidden="1"/>
    </xf>
    <xf numFmtId="0" fontId="29" fillId="2" borderId="74" xfId="0" applyFont="1" applyFill="1" applyBorder="1" applyAlignment="1" applyProtection="1">
      <alignment vertical="center" wrapText="1"/>
      <protection hidden="1"/>
    </xf>
    <xf numFmtId="0" fontId="33" fillId="2" borderId="74" xfId="0" applyFont="1" applyFill="1" applyBorder="1" applyAlignment="1" applyProtection="1">
      <alignment vertical="center"/>
      <protection hidden="1"/>
    </xf>
    <xf numFmtId="3" fontId="33" fillId="2" borderId="78" xfId="0" applyNumberFormat="1" applyFont="1" applyFill="1" applyBorder="1" applyAlignment="1" applyProtection="1">
      <alignment vertical="center"/>
      <protection hidden="1"/>
    </xf>
    <xf numFmtId="0" fontId="0" fillId="2" borderId="80" xfId="0" applyFill="1" applyBorder="1" applyAlignment="1" applyProtection="1">
      <alignment vertical="center"/>
      <protection hidden="1"/>
    </xf>
    <xf numFmtId="0" fontId="0" fillId="2" borderId="81" xfId="0" applyFill="1" applyBorder="1" applyAlignment="1" applyProtection="1">
      <alignment vertical="center"/>
      <protection hidden="1"/>
    </xf>
    <xf numFmtId="0" fontId="0" fillId="2" borderId="82" xfId="0" applyFill="1" applyBorder="1" applyAlignment="1" applyProtection="1">
      <alignment vertical="center"/>
      <protection hidden="1"/>
    </xf>
    <xf numFmtId="0" fontId="38" fillId="2" borderId="0" xfId="1" applyFont="1" applyFill="1" applyAlignment="1" applyProtection="1">
      <alignment vertical="center"/>
      <protection hidden="1"/>
    </xf>
    <xf numFmtId="0" fontId="36" fillId="2" borderId="0" xfId="2" applyFill="1" applyAlignment="1" applyProtection="1">
      <alignment vertical="center" wrapText="1"/>
      <protection hidden="1"/>
    </xf>
    <xf numFmtId="0" fontId="36" fillId="2" borderId="0" xfId="2" applyFill="1" applyAlignment="1" applyProtection="1">
      <alignment vertical="center"/>
      <protection hidden="1"/>
    </xf>
    <xf numFmtId="0" fontId="37" fillId="2" borderId="0" xfId="0" applyFont="1" applyFill="1" applyAlignment="1" applyProtection="1">
      <alignment horizontal="center" vertical="center"/>
      <protection hidden="1"/>
    </xf>
    <xf numFmtId="0" fontId="37" fillId="2" borderId="0" xfId="0" applyFont="1" applyFill="1" applyAlignment="1" applyProtection="1">
      <alignment vertical="center"/>
      <protection hidden="1"/>
    </xf>
    <xf numFmtId="0" fontId="0" fillId="0" borderId="0" xfId="0" applyAlignment="1" applyProtection="1">
      <alignment horizontal="left" vertical="center"/>
      <protection hidden="1"/>
    </xf>
    <xf numFmtId="0" fontId="0" fillId="0" borderId="0" xfId="0" applyAlignment="1" applyProtection="1">
      <alignment vertical="center"/>
      <protection hidden="1"/>
    </xf>
    <xf numFmtId="0" fontId="17" fillId="13" borderId="1" xfId="0" applyFont="1" applyFill="1" applyBorder="1" applyAlignment="1">
      <alignment horizontal="center" vertical="center" wrapText="1"/>
    </xf>
    <xf numFmtId="0" fontId="17" fillId="38" borderId="1" xfId="0" applyFont="1" applyFill="1" applyBorder="1" applyAlignment="1">
      <alignment horizontal="center" vertical="center" wrapText="1"/>
    </xf>
    <xf numFmtId="0" fontId="17" fillId="26" borderId="1" xfId="0" applyFont="1" applyFill="1" applyBorder="1" applyAlignment="1">
      <alignment horizontal="left" vertical="center" wrapText="1"/>
    </xf>
    <xf numFmtId="3" fontId="31" fillId="14" borderId="0" xfId="0" applyNumberFormat="1" applyFont="1" applyFill="1" applyAlignment="1" applyProtection="1">
      <alignment horizontal="center" vertical="center"/>
      <protection hidden="1"/>
    </xf>
    <xf numFmtId="0" fontId="33" fillId="3" borderId="10" xfId="0" applyFont="1" applyFill="1" applyBorder="1" applyAlignment="1" applyProtection="1">
      <alignment horizontal="left" vertical="center" wrapText="1"/>
      <protection locked="0"/>
    </xf>
    <xf numFmtId="0" fontId="23" fillId="2" borderId="74" xfId="0" applyFont="1" applyFill="1" applyBorder="1" applyAlignment="1" applyProtection="1">
      <alignment horizontal="center" vertical="top"/>
      <protection hidden="1"/>
    </xf>
    <xf numFmtId="0" fontId="20" fillId="0" borderId="74" xfId="0" applyFont="1" applyBorder="1" applyProtection="1">
      <protection hidden="1"/>
    </xf>
    <xf numFmtId="0" fontId="20" fillId="2" borderId="87" xfId="0" applyFont="1" applyFill="1" applyBorder="1" applyProtection="1">
      <protection hidden="1"/>
    </xf>
    <xf numFmtId="0" fontId="23" fillId="2" borderId="88" xfId="0" applyFont="1" applyFill="1" applyBorder="1" applyAlignment="1" applyProtection="1">
      <alignment horizontal="center" vertical="center"/>
      <protection hidden="1"/>
    </xf>
    <xf numFmtId="0" fontId="0" fillId="2" borderId="74" xfId="0" applyFill="1" applyBorder="1" applyAlignment="1" applyProtection="1">
      <alignment vertical="center"/>
      <protection hidden="1"/>
    </xf>
    <xf numFmtId="0" fontId="0" fillId="8" borderId="74" xfId="0" applyFill="1" applyBorder="1" applyAlignment="1" applyProtection="1">
      <alignment vertical="center"/>
      <protection hidden="1"/>
    </xf>
    <xf numFmtId="0" fontId="17" fillId="2" borderId="0" xfId="0" applyFont="1" applyFill="1" applyAlignment="1" applyProtection="1">
      <alignment horizontal="left" wrapText="1"/>
      <protection hidden="1"/>
    </xf>
    <xf numFmtId="0" fontId="1" fillId="2" borderId="0" xfId="0" applyFont="1" applyFill="1" applyAlignment="1" applyProtection="1">
      <alignment vertical="top" wrapText="1"/>
      <protection hidden="1"/>
    </xf>
    <xf numFmtId="0" fontId="1" fillId="2" borderId="0" xfId="0" applyFont="1" applyFill="1" applyAlignment="1" applyProtection="1">
      <alignment horizontal="center" vertical="top" wrapText="1"/>
      <protection hidden="1"/>
    </xf>
    <xf numFmtId="0" fontId="1" fillId="2" borderId="0" xfId="0" applyFont="1" applyFill="1" applyAlignment="1" applyProtection="1">
      <alignment horizontal="right" vertical="top"/>
      <protection hidden="1"/>
    </xf>
    <xf numFmtId="0" fontId="147" fillId="8" borderId="0" xfId="0" applyFont="1" applyFill="1" applyAlignment="1" applyProtection="1">
      <alignment vertical="center"/>
      <protection hidden="1"/>
    </xf>
    <xf numFmtId="0" fontId="148" fillId="8" borderId="0" xfId="0" applyFont="1" applyFill="1" applyProtection="1">
      <protection hidden="1"/>
    </xf>
    <xf numFmtId="3" fontId="73" fillId="8" borderId="0" xfId="0" applyNumberFormat="1" applyFont="1" applyFill="1" applyAlignment="1" applyProtection="1">
      <alignment vertical="center"/>
      <protection hidden="1"/>
    </xf>
    <xf numFmtId="0" fontId="73" fillId="8" borderId="0" xfId="0" applyFont="1" applyFill="1" applyAlignment="1" applyProtection="1">
      <alignment vertical="center"/>
      <protection hidden="1"/>
    </xf>
    <xf numFmtId="0" fontId="146" fillId="2" borderId="0" xfId="0" applyFont="1" applyFill="1" applyAlignment="1" applyProtection="1">
      <alignment horizontal="left" vertical="center" wrapText="1"/>
      <protection hidden="1"/>
    </xf>
    <xf numFmtId="0" fontId="57" fillId="2" borderId="0" xfId="0" applyFont="1" applyFill="1" applyAlignment="1" applyProtection="1">
      <alignment horizontal="left" vertical="top" wrapText="1"/>
      <protection hidden="1"/>
    </xf>
    <xf numFmtId="0" fontId="57" fillId="2" borderId="0" xfId="0" applyFont="1" applyFill="1" applyAlignment="1" applyProtection="1">
      <alignment vertical="center" wrapText="1"/>
      <protection hidden="1"/>
    </xf>
    <xf numFmtId="0" fontId="154" fillId="2" borderId="0" xfId="0" applyFont="1" applyFill="1" applyAlignment="1" applyProtection="1">
      <alignment horizontal="left" vertical="center" wrapText="1"/>
      <protection hidden="1"/>
    </xf>
    <xf numFmtId="0" fontId="146" fillId="2" borderId="0" xfId="0" applyFont="1" applyFill="1" applyAlignment="1" applyProtection="1">
      <alignment horizontal="left" vertical="top" wrapText="1"/>
      <protection hidden="1"/>
    </xf>
    <xf numFmtId="0" fontId="149" fillId="8" borderId="0" xfId="0" applyFont="1" applyFill="1" applyAlignment="1" applyProtection="1">
      <alignment horizontal="left" vertical="center"/>
      <protection hidden="1"/>
    </xf>
    <xf numFmtId="0" fontId="150" fillId="8" borderId="0" xfId="0" applyFont="1" applyFill="1" applyAlignment="1" applyProtection="1">
      <alignment vertical="center"/>
      <protection hidden="1"/>
    </xf>
    <xf numFmtId="0" fontId="151" fillId="8" borderId="0" xfId="0" applyFont="1" applyFill="1" applyAlignment="1" applyProtection="1">
      <alignment vertical="center"/>
      <protection hidden="1"/>
    </xf>
    <xf numFmtId="0" fontId="152" fillId="8" borderId="0" xfId="0" applyFont="1" applyFill="1" applyAlignment="1" applyProtection="1">
      <alignment vertical="center" wrapText="1"/>
      <protection hidden="1"/>
    </xf>
    <xf numFmtId="3" fontId="150" fillId="8" borderId="0" xfId="0" applyNumberFormat="1" applyFont="1" applyFill="1" applyAlignment="1" applyProtection="1">
      <alignment vertical="center"/>
      <protection hidden="1"/>
    </xf>
    <xf numFmtId="0" fontId="150" fillId="8" borderId="0" xfId="0" applyFont="1" applyFill="1" applyAlignment="1" applyProtection="1">
      <alignment vertical="center" wrapText="1"/>
      <protection hidden="1"/>
    </xf>
    <xf numFmtId="0" fontId="73" fillId="8" borderId="0" xfId="0" applyFont="1" applyFill="1" applyAlignment="1" applyProtection="1">
      <alignment vertical="center" wrapText="1"/>
      <protection hidden="1"/>
    </xf>
    <xf numFmtId="0" fontId="153" fillId="8" borderId="0" xfId="0" applyFont="1" applyFill="1" applyAlignment="1" applyProtection="1">
      <alignment vertical="center" wrapText="1"/>
      <protection hidden="1"/>
    </xf>
    <xf numFmtId="0" fontId="73" fillId="8" borderId="0" xfId="0" applyFont="1" applyFill="1" applyAlignment="1" applyProtection="1">
      <alignment horizontal="center" vertical="center"/>
      <protection hidden="1"/>
    </xf>
    <xf numFmtId="0" fontId="150" fillId="8" borderId="0" xfId="0" applyFont="1" applyFill="1" applyAlignment="1" applyProtection="1">
      <alignment horizontal="center" vertical="center"/>
      <protection hidden="1"/>
    </xf>
    <xf numFmtId="0" fontId="153" fillId="8" borderId="0" xfId="0" applyFont="1" applyFill="1" applyAlignment="1" applyProtection="1">
      <alignment horizontal="left" vertical="center" wrapText="1"/>
      <protection hidden="1"/>
    </xf>
    <xf numFmtId="0" fontId="153" fillId="8" borderId="0" xfId="0" applyFont="1" applyFill="1" applyAlignment="1" applyProtection="1">
      <alignment vertical="top" wrapText="1"/>
      <protection hidden="1"/>
    </xf>
    <xf numFmtId="0" fontId="23" fillId="8" borderId="0" xfId="0" applyFont="1" applyFill="1" applyAlignment="1" applyProtection="1">
      <alignment vertical="center"/>
      <protection hidden="1"/>
    </xf>
    <xf numFmtId="3" fontId="150" fillId="8" borderId="0" xfId="0" applyNumberFormat="1" applyFont="1" applyFill="1" applyAlignment="1" applyProtection="1">
      <alignment vertical="center" wrapText="1"/>
      <protection hidden="1"/>
    </xf>
    <xf numFmtId="0" fontId="69" fillId="8" borderId="0" xfId="2" applyFont="1" applyFill="1" applyProtection="1">
      <protection hidden="1"/>
    </xf>
    <xf numFmtId="0" fontId="0" fillId="0" borderId="0" xfId="0" applyAlignment="1" applyProtection="1">
      <alignment horizontal="center" vertical="center"/>
      <protection hidden="1"/>
    </xf>
    <xf numFmtId="0" fontId="58" fillId="2" borderId="0" xfId="0" applyFont="1" applyFill="1" applyAlignment="1">
      <alignment vertical="center"/>
    </xf>
    <xf numFmtId="0" fontId="155" fillId="5" borderId="0" xfId="0" applyFont="1" applyFill="1" applyAlignment="1" applyProtection="1">
      <alignment horizontal="center" vertical="center"/>
      <protection hidden="1"/>
    </xf>
    <xf numFmtId="0" fontId="0" fillId="2" borderId="0" xfId="0" applyFill="1" applyAlignment="1">
      <alignment vertical="center" wrapText="1"/>
    </xf>
    <xf numFmtId="0" fontId="155" fillId="8" borderId="0" xfId="0" applyFont="1" applyFill="1" applyAlignment="1" applyProtection="1">
      <alignment vertical="center"/>
      <protection hidden="1"/>
    </xf>
    <xf numFmtId="0" fontId="0" fillId="8" borderId="0" xfId="0" applyFill="1" applyAlignment="1">
      <alignment vertical="center"/>
    </xf>
    <xf numFmtId="0" fontId="0" fillId="8" borderId="0" xfId="0" applyFill="1" applyAlignment="1">
      <alignment vertical="center" wrapText="1"/>
    </xf>
    <xf numFmtId="0" fontId="117" fillId="8" borderId="0" xfId="0" applyFont="1" applyFill="1" applyAlignment="1" applyProtection="1">
      <alignment vertical="center"/>
      <protection hidden="1"/>
    </xf>
    <xf numFmtId="0" fontId="117" fillId="8" borderId="0" xfId="0" applyFont="1" applyFill="1" applyAlignment="1" applyProtection="1">
      <alignment horizontal="left" vertical="center"/>
      <protection hidden="1"/>
    </xf>
    <xf numFmtId="0" fontId="17" fillId="2" borderId="0" xfId="0" applyFont="1" applyFill="1" applyAlignment="1" applyProtection="1">
      <alignment horizontal="right" vertical="top"/>
      <protection hidden="1"/>
    </xf>
    <xf numFmtId="0" fontId="17" fillId="2" borderId="0" xfId="0" applyFont="1" applyFill="1" applyAlignment="1" applyProtection="1">
      <alignment horizontal="right" vertical="center"/>
      <protection hidden="1"/>
    </xf>
    <xf numFmtId="0" fontId="81" fillId="2" borderId="0" xfId="0" applyFont="1" applyFill="1" applyAlignment="1" applyProtection="1">
      <alignment horizontal="left" vertical="center"/>
      <protection hidden="1"/>
    </xf>
    <xf numFmtId="0" fontId="117" fillId="2" borderId="0" xfId="0" applyFont="1" applyFill="1" applyAlignment="1" applyProtection="1">
      <alignment horizontal="left" vertical="center" wrapText="1"/>
      <protection hidden="1"/>
    </xf>
    <xf numFmtId="3" fontId="69" fillId="8" borderId="0" xfId="0" applyNumberFormat="1" applyFont="1" applyFill="1" applyProtection="1">
      <protection hidden="1"/>
    </xf>
    <xf numFmtId="0" fontId="111" fillId="0" borderId="25" xfId="0" applyFont="1" applyBorder="1" applyAlignment="1" applyProtection="1">
      <alignment horizontal="left" vertical="center" wrapText="1"/>
      <protection hidden="1"/>
    </xf>
    <xf numFmtId="0" fontId="63" fillId="0" borderId="25" xfId="0" applyFont="1" applyBorder="1" applyAlignment="1" applyProtection="1">
      <alignment horizontal="left" vertical="center" wrapText="1"/>
      <protection hidden="1"/>
    </xf>
    <xf numFmtId="0" fontId="113" fillId="0" borderId="0" xfId="0" applyFont="1" applyAlignment="1" applyProtection="1">
      <alignment horizontal="left" vertical="center"/>
      <protection hidden="1"/>
    </xf>
    <xf numFmtId="0" fontId="63" fillId="0" borderId="25" xfId="0" applyFont="1" applyBorder="1" applyAlignment="1" applyProtection="1">
      <alignment horizontal="left" vertical="center"/>
      <protection hidden="1"/>
    </xf>
    <xf numFmtId="0" fontId="111" fillId="0" borderId="25" xfId="0" applyFont="1" applyBorder="1" applyAlignment="1" applyProtection="1">
      <alignment horizontal="left" vertical="center"/>
      <protection hidden="1"/>
    </xf>
    <xf numFmtId="0" fontId="116" fillId="2" borderId="25" xfId="1" applyFont="1" applyFill="1" applyBorder="1" applyAlignment="1" applyProtection="1">
      <alignment horizontal="left" vertical="center"/>
      <protection hidden="1"/>
    </xf>
    <xf numFmtId="0" fontId="33" fillId="2" borderId="25" xfId="0" applyFont="1" applyFill="1" applyBorder="1" applyAlignment="1" applyProtection="1">
      <alignment horizontal="left" vertical="center"/>
      <protection hidden="1"/>
    </xf>
    <xf numFmtId="0" fontId="111" fillId="0" borderId="0" xfId="0" applyFont="1" applyAlignment="1" applyProtection="1">
      <alignment horizontal="left" vertical="center"/>
      <protection hidden="1"/>
    </xf>
    <xf numFmtId="0" fontId="63" fillId="0" borderId="0" xfId="0" applyFont="1" applyAlignment="1" applyProtection="1">
      <alignment horizontal="left" vertical="center"/>
      <protection hidden="1"/>
    </xf>
    <xf numFmtId="0" fontId="111" fillId="2" borderId="0" xfId="0" applyFont="1" applyFill="1" applyAlignment="1" applyProtection="1">
      <alignment horizontal="left" vertical="center"/>
      <protection hidden="1"/>
    </xf>
    <xf numFmtId="0" fontId="30" fillId="2" borderId="0" xfId="0" applyFont="1" applyFill="1" applyAlignment="1" applyProtection="1">
      <alignment horizontal="left" vertical="center"/>
      <protection hidden="1"/>
    </xf>
    <xf numFmtId="0" fontId="111" fillId="2" borderId="0" xfId="0" applyFont="1" applyFill="1" applyAlignment="1" applyProtection="1">
      <alignment horizontal="left" vertical="center" wrapText="1"/>
      <protection hidden="1"/>
    </xf>
    <xf numFmtId="0" fontId="113" fillId="0" borderId="25" xfId="0" applyFont="1" applyBorder="1" applyAlignment="1" applyProtection="1">
      <alignment horizontal="left" vertical="center"/>
      <protection hidden="1"/>
    </xf>
    <xf numFmtId="0" fontId="63" fillId="2" borderId="0" xfId="0" applyFont="1" applyFill="1" applyAlignment="1" applyProtection="1">
      <alignment horizontal="left" vertical="center"/>
      <protection hidden="1"/>
    </xf>
    <xf numFmtId="0" fontId="117" fillId="2" borderId="0" xfId="0" applyFont="1" applyFill="1" applyAlignment="1" applyProtection="1">
      <alignment horizontal="left" vertical="center"/>
      <protection hidden="1"/>
    </xf>
    <xf numFmtId="0" fontId="23" fillId="2" borderId="0" xfId="0" applyFont="1" applyFill="1" applyAlignment="1" applyProtection="1">
      <alignment horizontal="left" vertical="center"/>
      <protection hidden="1"/>
    </xf>
    <xf numFmtId="0" fontId="119" fillId="2" borderId="0" xfId="0" applyFont="1" applyFill="1" applyAlignment="1" applyProtection="1">
      <alignment horizontal="left" vertical="center"/>
      <protection hidden="1"/>
    </xf>
    <xf numFmtId="0" fontId="20" fillId="2" borderId="0" xfId="0" applyFont="1" applyFill="1" applyAlignment="1" applyProtection="1">
      <alignment horizontal="left" vertical="center" wrapText="1"/>
      <protection hidden="1"/>
    </xf>
    <xf numFmtId="0" fontId="39" fillId="5" borderId="0" xfId="0" applyFont="1" applyFill="1" applyAlignment="1" applyProtection="1">
      <alignment horizontal="center" vertical="center"/>
      <protection hidden="1"/>
    </xf>
    <xf numFmtId="0" fontId="55" fillId="6" borderId="0" xfId="0" applyFont="1" applyFill="1" applyAlignment="1" applyProtection="1">
      <alignment horizontal="center" vertical="center"/>
      <protection hidden="1"/>
    </xf>
    <xf numFmtId="0" fontId="65" fillId="2" borderId="0" xfId="0" applyFont="1" applyFill="1" applyAlignment="1" applyProtection="1">
      <alignment horizontal="left" vertical="center"/>
      <protection hidden="1"/>
    </xf>
    <xf numFmtId="0" fontId="20" fillId="2" borderId="0" xfId="0" applyFont="1" applyFill="1" applyAlignment="1" applyProtection="1">
      <alignment horizontal="left" vertical="center"/>
      <protection hidden="1"/>
    </xf>
    <xf numFmtId="0" fontId="27" fillId="2" borderId="1" xfId="0" applyFont="1" applyFill="1" applyBorder="1" applyProtection="1">
      <protection hidden="1"/>
    </xf>
    <xf numFmtId="0" fontId="20" fillId="2" borderId="1" xfId="0" applyFont="1" applyFill="1" applyBorder="1" applyProtection="1">
      <protection hidden="1"/>
    </xf>
    <xf numFmtId="0" fontId="29" fillId="2" borderId="18" xfId="0" applyFont="1" applyFill="1" applyBorder="1" applyAlignment="1" applyProtection="1">
      <alignment horizontal="left" vertical="top"/>
      <protection hidden="1"/>
    </xf>
    <xf numFmtId="0" fontId="29" fillId="2" borderId="19" xfId="0" applyFont="1" applyFill="1" applyBorder="1" applyAlignment="1" applyProtection="1">
      <alignment horizontal="left" vertical="top"/>
      <protection hidden="1"/>
    </xf>
    <xf numFmtId="0" fontId="31" fillId="5" borderId="14" xfId="0" applyFont="1" applyFill="1" applyBorder="1" applyAlignment="1" applyProtection="1">
      <alignment horizontal="center" vertical="center"/>
      <protection hidden="1"/>
    </xf>
    <xf numFmtId="0" fontId="31" fillId="5" borderId="0" xfId="0" applyFont="1" applyFill="1" applyAlignment="1" applyProtection="1">
      <alignment horizontal="center" vertical="center"/>
      <protection hidden="1"/>
    </xf>
    <xf numFmtId="0" fontId="23" fillId="2" borderId="1" xfId="0" applyFont="1" applyFill="1" applyBorder="1" applyProtection="1">
      <protection hidden="1"/>
    </xf>
    <xf numFmtId="0" fontId="27" fillId="0" borderId="1" xfId="0" applyFont="1" applyBorder="1" applyProtection="1">
      <protection hidden="1"/>
    </xf>
    <xf numFmtId="0" fontId="20" fillId="0" borderId="1" xfId="0" applyFont="1" applyBorder="1" applyProtection="1">
      <protection hidden="1"/>
    </xf>
    <xf numFmtId="0" fontId="29" fillId="2" borderId="1" xfId="0" applyFont="1" applyFill="1" applyBorder="1" applyProtection="1">
      <protection hidden="1"/>
    </xf>
    <xf numFmtId="0" fontId="26" fillId="2" borderId="1" xfId="0" applyFont="1" applyFill="1" applyBorder="1" applyProtection="1">
      <protection hidden="1"/>
    </xf>
    <xf numFmtId="0" fontId="33" fillId="2" borderId="0" xfId="0" applyFont="1" applyFill="1" applyAlignment="1" applyProtection="1">
      <alignment horizontal="left" wrapText="1"/>
      <protection hidden="1"/>
    </xf>
    <xf numFmtId="0" fontId="33" fillId="2" borderId="12" xfId="0" applyFont="1" applyFill="1" applyBorder="1" applyAlignment="1" applyProtection="1">
      <alignment horizontal="left" wrapText="1"/>
      <protection hidden="1"/>
    </xf>
    <xf numFmtId="0" fontId="29" fillId="2" borderId="10" xfId="0" applyFont="1" applyFill="1" applyBorder="1" applyAlignment="1" applyProtection="1">
      <alignment horizontal="left" vertical="center" wrapText="1"/>
      <protection hidden="1"/>
    </xf>
    <xf numFmtId="0" fontId="26" fillId="0" borderId="0" xfId="0" applyFont="1" applyAlignment="1" applyProtection="1">
      <alignment horizontal="left" vertical="center" wrapText="1"/>
      <protection hidden="1"/>
    </xf>
    <xf numFmtId="0" fontId="23" fillId="2" borderId="0" xfId="0" applyFont="1" applyFill="1" applyAlignment="1" applyProtection="1">
      <alignment horizontal="center" vertical="center"/>
      <protection hidden="1"/>
    </xf>
    <xf numFmtId="0" fontId="29" fillId="2" borderId="2" xfId="0" applyFont="1" applyFill="1" applyBorder="1" applyAlignment="1" applyProtection="1">
      <alignment horizontal="left" vertical="center" wrapText="1"/>
      <protection hidden="1"/>
    </xf>
    <xf numFmtId="0" fontId="29" fillId="2" borderId="3" xfId="0" applyFont="1" applyFill="1" applyBorder="1" applyAlignment="1" applyProtection="1">
      <alignment horizontal="left" vertical="center" wrapText="1"/>
      <protection hidden="1"/>
    </xf>
    <xf numFmtId="0" fontId="39" fillId="5" borderId="13" xfId="0" applyFont="1" applyFill="1" applyBorder="1" applyAlignment="1" applyProtection="1">
      <alignment horizontal="center"/>
      <protection hidden="1"/>
    </xf>
    <xf numFmtId="0" fontId="39" fillId="5" borderId="0" xfId="0" applyFont="1" applyFill="1" applyAlignment="1" applyProtection="1">
      <alignment horizontal="center"/>
      <protection hidden="1"/>
    </xf>
    <xf numFmtId="0" fontId="23" fillId="9" borderId="0" xfId="0" applyFont="1" applyFill="1" applyAlignment="1" applyProtection="1">
      <alignment horizontal="center" vertical="center"/>
      <protection hidden="1"/>
    </xf>
    <xf numFmtId="14" fontId="23" fillId="15" borderId="0" xfId="0" applyNumberFormat="1" applyFont="1" applyFill="1" applyAlignment="1" applyProtection="1">
      <alignment horizontal="center"/>
      <protection hidden="1"/>
    </xf>
    <xf numFmtId="0" fontId="62" fillId="2" borderId="0" xfId="0" applyFont="1" applyFill="1" applyAlignment="1" applyProtection="1">
      <alignment horizontal="left" vertical="center" wrapText="1"/>
      <protection hidden="1"/>
    </xf>
    <xf numFmtId="0" fontId="106" fillId="7" borderId="4" xfId="0" applyFont="1" applyFill="1" applyBorder="1" applyAlignment="1" applyProtection="1">
      <alignment horizontal="center" vertical="center" wrapText="1"/>
      <protection locked="0"/>
    </xf>
    <xf numFmtId="0" fontId="106" fillId="7" borderId="6" xfId="0" applyFont="1" applyFill="1" applyBorder="1" applyAlignment="1" applyProtection="1">
      <alignment horizontal="center" vertical="center" wrapText="1"/>
      <protection locked="0"/>
    </xf>
    <xf numFmtId="0" fontId="20" fillId="3" borderId="2" xfId="0" applyFont="1" applyFill="1" applyBorder="1" applyAlignment="1" applyProtection="1">
      <alignment horizontal="center" vertical="center" wrapText="1"/>
      <protection locked="0"/>
    </xf>
    <xf numFmtId="0" fontId="20" fillId="3" borderId="11" xfId="0" applyFont="1" applyFill="1" applyBorder="1" applyAlignment="1" applyProtection="1">
      <alignment horizontal="center" vertical="center" wrapText="1"/>
      <protection locked="0"/>
    </xf>
    <xf numFmtId="0" fontId="20" fillId="3" borderId="3" xfId="0" applyFont="1" applyFill="1" applyBorder="1" applyAlignment="1" applyProtection="1">
      <alignment horizontal="center" vertical="center" wrapText="1"/>
      <protection locked="0"/>
    </xf>
    <xf numFmtId="0" fontId="48" fillId="2" borderId="0" xfId="0" applyFont="1" applyFill="1" applyAlignment="1" applyProtection="1">
      <alignment horizontal="left" vertical="center" wrapText="1"/>
      <protection hidden="1"/>
    </xf>
    <xf numFmtId="0" fontId="33" fillId="2" borderId="0" xfId="0" applyFont="1" applyFill="1" applyAlignment="1" applyProtection="1">
      <alignment horizontal="left" vertical="center" wrapText="1"/>
      <protection hidden="1"/>
    </xf>
    <xf numFmtId="0" fontId="20" fillId="7" borderId="2" xfId="0" applyFont="1" applyFill="1" applyBorder="1" applyAlignment="1" applyProtection="1">
      <alignment horizontal="center" vertical="center" wrapText="1"/>
      <protection locked="0"/>
    </xf>
    <xf numFmtId="0" fontId="20" fillId="7" borderId="11" xfId="0" applyFont="1" applyFill="1" applyBorder="1" applyAlignment="1" applyProtection="1">
      <alignment horizontal="center" vertical="center" wrapText="1"/>
      <protection locked="0"/>
    </xf>
    <xf numFmtId="0" fontId="20" fillId="7" borderId="3" xfId="0" applyFont="1" applyFill="1" applyBorder="1" applyAlignment="1" applyProtection="1">
      <alignment horizontal="center" vertical="center" wrapText="1"/>
      <protection locked="0"/>
    </xf>
    <xf numFmtId="0" fontId="26" fillId="2" borderId="0" xfId="0" applyFont="1" applyFill="1" applyAlignment="1" applyProtection="1">
      <alignment horizontal="left" vertical="center" wrapText="1"/>
      <protection hidden="1"/>
    </xf>
    <xf numFmtId="0" fontId="120" fillId="8" borderId="0" xfId="0" applyFont="1" applyFill="1" applyAlignment="1" applyProtection="1">
      <alignment horizontal="center" vertical="top" wrapText="1"/>
      <protection hidden="1"/>
    </xf>
    <xf numFmtId="167" fontId="23" fillId="0" borderId="8" xfId="0" applyNumberFormat="1" applyFont="1" applyBorder="1" applyAlignment="1" applyProtection="1">
      <alignment horizontal="center" vertical="top"/>
      <protection hidden="1"/>
    </xf>
    <xf numFmtId="167" fontId="23" fillId="0" borderId="8" xfId="0" applyNumberFormat="1" applyFont="1" applyBorder="1" applyAlignment="1" applyProtection="1">
      <alignment horizontal="center" vertical="top" wrapText="1"/>
      <protection hidden="1"/>
    </xf>
    <xf numFmtId="0" fontId="34" fillId="2" borderId="0" xfId="0" applyFont="1" applyFill="1" applyAlignment="1" applyProtection="1">
      <alignment horizontal="center"/>
      <protection hidden="1"/>
    </xf>
    <xf numFmtId="0" fontId="23" fillId="14" borderId="0" xfId="0" applyFont="1" applyFill="1" applyAlignment="1" applyProtection="1">
      <alignment horizontal="center"/>
      <protection hidden="1"/>
    </xf>
    <xf numFmtId="0" fontId="23" fillId="2" borderId="1" xfId="9" applyFont="1" applyFill="1" applyBorder="1" applyAlignment="1" applyProtection="1">
      <alignment horizontal="left" wrapText="1"/>
      <protection hidden="1"/>
    </xf>
    <xf numFmtId="0" fontId="23" fillId="2" borderId="1" xfId="9" applyFont="1" applyFill="1" applyBorder="1" applyAlignment="1" applyProtection="1">
      <alignment horizontal="left"/>
      <protection hidden="1"/>
    </xf>
    <xf numFmtId="0" fontId="23" fillId="2" borderId="1" xfId="9" applyFont="1" applyFill="1" applyBorder="1" applyAlignment="1" applyProtection="1">
      <alignment horizontal="center" wrapText="1"/>
      <protection hidden="1"/>
    </xf>
    <xf numFmtId="0" fontId="23" fillId="2" borderId="0" xfId="9" applyFont="1" applyFill="1" applyAlignment="1" applyProtection="1">
      <alignment horizontal="center"/>
      <protection hidden="1"/>
    </xf>
    <xf numFmtId="0" fontId="20" fillId="3" borderId="1" xfId="0" applyFont="1" applyFill="1" applyBorder="1" applyAlignment="1" applyProtection="1">
      <alignment horizontal="left" vertical="center" indent="1"/>
      <protection locked="0"/>
    </xf>
    <xf numFmtId="0" fontId="20" fillId="7" borderId="1" xfId="0" applyFont="1" applyFill="1" applyBorder="1" applyAlignment="1" applyProtection="1">
      <alignment horizontal="left" vertical="center" indent="1"/>
      <protection locked="0"/>
    </xf>
    <xf numFmtId="0" fontId="99" fillId="0" borderId="1" xfId="0" applyFont="1" applyBorder="1" applyAlignment="1" applyProtection="1">
      <alignment horizontal="center" vertical="center" wrapText="1"/>
      <protection hidden="1"/>
    </xf>
    <xf numFmtId="0" fontId="23" fillId="2" borderId="1" xfId="9" applyFont="1" applyFill="1" applyBorder="1" applyAlignment="1" applyProtection="1">
      <alignment horizontal="center"/>
      <protection hidden="1"/>
    </xf>
    <xf numFmtId="0" fontId="27" fillId="0" borderId="1" xfId="0" applyFont="1" applyBorder="1" applyAlignment="1" applyProtection="1">
      <alignment horizontal="center" vertical="center" wrapText="1"/>
      <protection hidden="1"/>
    </xf>
    <xf numFmtId="3" fontId="23" fillId="0" borderId="1" xfId="0" applyNumberFormat="1" applyFont="1" applyBorder="1" applyAlignment="1" applyProtection="1">
      <alignment horizontal="center"/>
      <protection hidden="1"/>
    </xf>
    <xf numFmtId="0" fontId="23" fillId="2" borderId="1" xfId="0" applyFont="1" applyFill="1" applyBorder="1" applyAlignment="1" applyProtection="1">
      <alignment horizontal="center" vertical="center" wrapText="1"/>
      <protection hidden="1"/>
    </xf>
    <xf numFmtId="0" fontId="50" fillId="2" borderId="14" xfId="0" applyFont="1" applyFill="1" applyBorder="1" applyAlignment="1" applyProtection="1">
      <alignment horizontal="center"/>
      <protection hidden="1"/>
    </xf>
    <xf numFmtId="0" fontId="34" fillId="0" borderId="0" xfId="0" applyFont="1" applyAlignment="1" applyProtection="1">
      <alignment horizontal="center"/>
      <protection hidden="1"/>
    </xf>
    <xf numFmtId="0" fontId="23" fillId="2" borderId="0" xfId="9" applyFont="1" applyFill="1" applyAlignment="1" applyProtection="1">
      <alignment horizontal="left" wrapText="1"/>
      <protection hidden="1"/>
    </xf>
    <xf numFmtId="0" fontId="42" fillId="12" borderId="2" xfId="0" applyFont="1" applyFill="1" applyBorder="1" applyAlignment="1" applyProtection="1">
      <alignment horizontal="center"/>
      <protection hidden="1"/>
    </xf>
    <xf numFmtId="0" fontId="42" fillId="12" borderId="11" xfId="0" applyFont="1" applyFill="1" applyBorder="1" applyAlignment="1" applyProtection="1">
      <alignment horizontal="center"/>
      <protection hidden="1"/>
    </xf>
    <xf numFmtId="0" fontId="42" fillId="12" borderId="3" xfId="0" applyFont="1" applyFill="1" applyBorder="1" applyAlignment="1" applyProtection="1">
      <alignment horizontal="center"/>
      <protection hidden="1"/>
    </xf>
    <xf numFmtId="0" fontId="22" fillId="11" borderId="2" xfId="0" applyFont="1" applyFill="1" applyBorder="1" applyAlignment="1" applyProtection="1">
      <alignment horizontal="center"/>
      <protection hidden="1"/>
    </xf>
    <xf numFmtId="0" fontId="22" fillId="11" borderId="11" xfId="0" applyFont="1" applyFill="1" applyBorder="1" applyAlignment="1" applyProtection="1">
      <alignment horizontal="center"/>
      <protection hidden="1"/>
    </xf>
    <xf numFmtId="0" fontId="22" fillId="11" borderId="3" xfId="0" applyFont="1" applyFill="1" applyBorder="1" applyAlignment="1" applyProtection="1">
      <alignment horizontal="center"/>
      <protection hidden="1"/>
    </xf>
    <xf numFmtId="0" fontId="23" fillId="14" borderId="0" xfId="0" applyFont="1" applyFill="1" applyProtection="1">
      <protection hidden="1"/>
    </xf>
    <xf numFmtId="0" fontId="23" fillId="2" borderId="0" xfId="0" applyFont="1" applyFill="1" applyProtection="1">
      <protection hidden="1"/>
    </xf>
    <xf numFmtId="0" fontId="23" fillId="2" borderId="0" xfId="0" applyFont="1" applyFill="1" applyAlignment="1" applyProtection="1">
      <alignment horizontal="center" vertical="center" wrapText="1"/>
      <protection hidden="1"/>
    </xf>
    <xf numFmtId="0" fontId="34" fillId="2" borderId="0" xfId="0" applyFont="1" applyFill="1" applyAlignment="1" applyProtection="1">
      <alignment horizontal="center" vertical="center"/>
      <protection hidden="1"/>
    </xf>
    <xf numFmtId="0" fontId="23" fillId="14" borderId="0" xfId="0" applyFont="1" applyFill="1" applyAlignment="1" applyProtection="1">
      <alignment horizontal="center" vertical="center"/>
      <protection hidden="1"/>
    </xf>
    <xf numFmtId="0" fontId="23" fillId="2" borderId="2" xfId="0" applyFont="1" applyFill="1" applyBorder="1" applyAlignment="1" applyProtection="1">
      <alignment horizontal="center" wrapText="1"/>
      <protection hidden="1"/>
    </xf>
    <xf numFmtId="0" fontId="0" fillId="0" borderId="11" xfId="0" applyBorder="1" applyAlignment="1" applyProtection="1">
      <alignment horizontal="center" wrapText="1"/>
      <protection hidden="1"/>
    </xf>
    <xf numFmtId="0" fontId="0" fillId="0" borderId="3" xfId="0" applyBorder="1" applyAlignment="1" applyProtection="1">
      <alignment horizontal="center" wrapText="1"/>
      <protection hidden="1"/>
    </xf>
    <xf numFmtId="0" fontId="0" fillId="0" borderId="11" xfId="0" applyBorder="1" applyProtection="1">
      <protection hidden="1"/>
    </xf>
    <xf numFmtId="0" fontId="0" fillId="0" borderId="3" xfId="0" applyBorder="1" applyProtection="1">
      <protection hidden="1"/>
    </xf>
    <xf numFmtId="0" fontId="69" fillId="8" borderId="0" xfId="0" applyFont="1" applyFill="1" applyAlignment="1" applyProtection="1">
      <alignment horizontal="center" vertical="top" wrapText="1"/>
      <protection hidden="1"/>
    </xf>
    <xf numFmtId="0" fontId="42" fillId="11" borderId="2" xfId="0" applyFont="1" applyFill="1" applyBorder="1" applyAlignment="1" applyProtection="1">
      <alignment horizontal="center"/>
      <protection hidden="1"/>
    </xf>
    <xf numFmtId="0" fontId="42" fillId="11" borderId="11" xfId="0" applyFont="1" applyFill="1" applyBorder="1" applyAlignment="1" applyProtection="1">
      <alignment horizontal="center"/>
      <protection hidden="1"/>
    </xf>
    <xf numFmtId="0" fontId="39" fillId="5" borderId="13" xfId="0" applyFont="1" applyFill="1" applyBorder="1" applyAlignment="1" applyProtection="1">
      <alignment horizontal="center" vertical="center"/>
      <protection hidden="1"/>
    </xf>
    <xf numFmtId="0" fontId="42" fillId="12" borderId="2" xfId="0" applyFont="1" applyFill="1" applyBorder="1" applyAlignment="1" applyProtection="1">
      <alignment horizontal="center" vertical="center"/>
      <protection hidden="1"/>
    </xf>
    <xf numFmtId="0" fontId="42" fillId="12" borderId="11" xfId="0" applyFont="1" applyFill="1" applyBorder="1" applyAlignment="1" applyProtection="1">
      <alignment horizontal="center" vertical="center"/>
      <protection hidden="1"/>
    </xf>
    <xf numFmtId="0" fontId="42" fillId="18" borderId="2" xfId="0" applyFont="1" applyFill="1" applyBorder="1" applyAlignment="1" applyProtection="1">
      <alignment horizontal="center" vertical="center" wrapText="1"/>
      <protection hidden="1"/>
    </xf>
    <xf numFmtId="0" fontId="109" fillId="18" borderId="3" xfId="0" applyFont="1" applyFill="1" applyBorder="1" applyAlignment="1" applyProtection="1">
      <alignment horizontal="center" vertical="center" wrapText="1"/>
      <protection hidden="1"/>
    </xf>
    <xf numFmtId="0" fontId="42" fillId="11" borderId="2" xfId="0" applyFont="1" applyFill="1" applyBorder="1" applyAlignment="1" applyProtection="1">
      <alignment horizontal="center" vertical="center"/>
      <protection hidden="1"/>
    </xf>
    <xf numFmtId="0" fontId="42" fillId="11" borderId="11" xfId="0" applyFont="1" applyFill="1" applyBorder="1" applyAlignment="1" applyProtection="1">
      <alignment horizontal="center" vertical="center"/>
      <protection hidden="1"/>
    </xf>
    <xf numFmtId="0" fontId="33" fillId="2" borderId="1" xfId="0" applyFont="1" applyFill="1" applyBorder="1" applyAlignment="1" applyProtection="1">
      <alignment horizontal="center" vertical="center"/>
      <protection hidden="1"/>
    </xf>
    <xf numFmtId="0" fontId="64" fillId="2" borderId="0" xfId="0" applyFont="1" applyFill="1" applyAlignment="1" applyProtection="1">
      <alignment horizontal="left" vertical="center" wrapText="1"/>
      <protection hidden="1"/>
    </xf>
    <xf numFmtId="0" fontId="128" fillId="8" borderId="0" xfId="0" applyFont="1" applyFill="1" applyAlignment="1" applyProtection="1">
      <alignment horizontal="center" vertical="center" wrapText="1"/>
      <protection hidden="1"/>
    </xf>
    <xf numFmtId="0" fontId="17" fillId="30" borderId="30" xfId="0" applyFont="1" applyFill="1" applyBorder="1" applyAlignment="1" applyProtection="1">
      <alignment horizontal="center" vertical="top" wrapText="1"/>
      <protection hidden="1"/>
    </xf>
    <xf numFmtId="0" fontId="17" fillId="30" borderId="1" xfId="0" applyFont="1" applyFill="1" applyBorder="1" applyAlignment="1" applyProtection="1">
      <alignment horizontal="center" vertical="top" wrapText="1"/>
      <protection hidden="1"/>
    </xf>
    <xf numFmtId="0" fontId="17" fillId="30" borderId="45" xfId="0" applyFont="1" applyFill="1" applyBorder="1" applyAlignment="1" applyProtection="1">
      <alignment horizontal="center" vertical="top" wrapText="1"/>
      <protection hidden="1"/>
    </xf>
    <xf numFmtId="0" fontId="17" fillId="27" borderId="30" xfId="0" applyFont="1" applyFill="1" applyBorder="1" applyAlignment="1" applyProtection="1">
      <alignment horizontal="center" vertical="top" wrapText="1"/>
      <protection hidden="1"/>
    </xf>
    <xf numFmtId="0" fontId="17" fillId="27" borderId="1" xfId="0" applyFont="1" applyFill="1" applyBorder="1" applyAlignment="1" applyProtection="1">
      <alignment horizontal="center" vertical="top" wrapText="1"/>
      <protection hidden="1"/>
    </xf>
    <xf numFmtId="0" fontId="17" fillId="27" borderId="45" xfId="0" applyFont="1" applyFill="1" applyBorder="1" applyAlignment="1" applyProtection="1">
      <alignment horizontal="center" vertical="top" wrapText="1"/>
      <protection hidden="1"/>
    </xf>
    <xf numFmtId="0" fontId="128" fillId="8" borderId="0" xfId="0" applyFont="1" applyFill="1" applyAlignment="1" applyProtection="1">
      <alignment horizontal="center" wrapText="1"/>
      <protection hidden="1"/>
    </xf>
    <xf numFmtId="0" fontId="17" fillId="32" borderId="34" xfId="0" applyFont="1" applyFill="1" applyBorder="1" applyAlignment="1" applyProtection="1">
      <alignment horizontal="center" vertical="top" wrapText="1"/>
      <protection hidden="1"/>
    </xf>
    <xf numFmtId="0" fontId="17" fillId="32" borderId="40" xfId="0" applyFont="1" applyFill="1" applyBorder="1" applyAlignment="1" applyProtection="1">
      <alignment horizontal="center" vertical="top" wrapText="1"/>
      <protection hidden="1"/>
    </xf>
    <xf numFmtId="0" fontId="17" fillId="32" borderId="61" xfId="0" applyFont="1" applyFill="1" applyBorder="1" applyAlignment="1" applyProtection="1">
      <alignment horizontal="center" vertical="top" wrapText="1"/>
      <protection hidden="1"/>
    </xf>
    <xf numFmtId="0" fontId="17" fillId="8" borderId="2" xfId="0" applyFont="1" applyFill="1" applyBorder="1" applyAlignment="1" applyProtection="1">
      <alignment horizontal="center" vertical="center" wrapText="1"/>
      <protection hidden="1"/>
    </xf>
    <xf numFmtId="0" fontId="17" fillId="8" borderId="11" xfId="0" applyFont="1" applyFill="1" applyBorder="1" applyAlignment="1" applyProtection="1">
      <alignment horizontal="center" vertical="center" wrapText="1"/>
      <protection hidden="1"/>
    </xf>
    <xf numFmtId="0" fontId="17" fillId="8" borderId="3" xfId="0" applyFont="1" applyFill="1" applyBorder="1" applyAlignment="1" applyProtection="1">
      <alignment horizontal="center" vertical="center" wrapText="1"/>
      <protection hidden="1"/>
    </xf>
    <xf numFmtId="0" fontId="17" fillId="36" borderId="37" xfId="0" applyFont="1" applyFill="1" applyBorder="1" applyAlignment="1" applyProtection="1">
      <alignment horizontal="center" vertical="top" wrapText="1"/>
      <protection hidden="1"/>
    </xf>
    <xf numFmtId="0" fontId="17" fillId="36" borderId="67" xfId="0" applyFont="1" applyFill="1" applyBorder="1" applyAlignment="1" applyProtection="1">
      <alignment horizontal="center" vertical="top" wrapText="1"/>
      <protection hidden="1"/>
    </xf>
    <xf numFmtId="0" fontId="17" fillId="32" borderId="33" xfId="0" applyFont="1" applyFill="1" applyBorder="1" applyAlignment="1" applyProtection="1">
      <alignment horizontal="center" vertical="top" wrapText="1"/>
      <protection hidden="1"/>
    </xf>
    <xf numFmtId="0" fontId="17" fillId="32" borderId="1" xfId="0" applyFont="1" applyFill="1" applyBorder="1" applyAlignment="1" applyProtection="1">
      <alignment horizontal="center" vertical="top" wrapText="1"/>
      <protection hidden="1"/>
    </xf>
    <xf numFmtId="0" fontId="17" fillId="32" borderId="60" xfId="0" applyFont="1" applyFill="1" applyBorder="1" applyAlignment="1" applyProtection="1">
      <alignment horizontal="center" vertical="top" wrapText="1"/>
      <protection hidden="1"/>
    </xf>
    <xf numFmtId="0" fontId="17" fillId="34" borderId="28" xfId="0" applyFont="1" applyFill="1" applyBorder="1" applyAlignment="1" applyProtection="1">
      <alignment horizontal="center" vertical="center" wrapText="1"/>
      <protection hidden="1"/>
    </xf>
    <xf numFmtId="0" fontId="17" fillId="34" borderId="62" xfId="0" applyFont="1" applyFill="1" applyBorder="1" applyAlignment="1" applyProtection="1">
      <alignment horizontal="center" vertical="center" wrapText="1"/>
      <protection hidden="1"/>
    </xf>
    <xf numFmtId="0" fontId="17" fillId="34" borderId="5" xfId="0" applyFont="1" applyFill="1" applyBorder="1" applyAlignment="1" applyProtection="1">
      <alignment horizontal="center" vertical="center" wrapText="1"/>
      <protection hidden="1"/>
    </xf>
    <xf numFmtId="0" fontId="17" fillId="3" borderId="28" xfId="0" applyFont="1" applyFill="1" applyBorder="1" applyAlignment="1" applyProtection="1">
      <alignment horizontal="center" vertical="top" wrapText="1"/>
      <protection hidden="1"/>
    </xf>
    <xf numFmtId="0" fontId="17" fillId="3" borderId="13" xfId="0" applyFont="1" applyFill="1" applyBorder="1" applyAlignment="1" applyProtection="1">
      <alignment horizontal="center" vertical="top" wrapText="1"/>
      <protection hidden="1"/>
    </xf>
    <xf numFmtId="0" fontId="17" fillId="2" borderId="28" xfId="0" applyFont="1" applyFill="1" applyBorder="1" applyAlignment="1" applyProtection="1">
      <alignment horizontal="center" vertical="center"/>
      <protection hidden="1"/>
    </xf>
    <xf numFmtId="0" fontId="17" fillId="2" borderId="62" xfId="0" applyFont="1" applyFill="1" applyBorder="1" applyAlignment="1" applyProtection="1">
      <alignment horizontal="center" vertical="center"/>
      <protection hidden="1"/>
    </xf>
    <xf numFmtId="0" fontId="17" fillId="2" borderId="5" xfId="0" applyFont="1" applyFill="1" applyBorder="1" applyAlignment="1" applyProtection="1">
      <alignment horizontal="center" vertical="center"/>
      <protection hidden="1"/>
    </xf>
    <xf numFmtId="0" fontId="17" fillId="2" borderId="13"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7" fillId="2" borderId="12" xfId="0" applyFont="1" applyFill="1" applyBorder="1" applyAlignment="1" applyProtection="1">
      <alignment horizontal="center" vertical="center"/>
      <protection hidden="1"/>
    </xf>
    <xf numFmtId="0" fontId="17" fillId="2" borderId="9" xfId="0" applyFont="1" applyFill="1" applyBorder="1" applyAlignment="1" applyProtection="1">
      <alignment horizontal="center" vertical="center"/>
      <protection hidden="1"/>
    </xf>
    <xf numFmtId="0" fontId="17" fillId="2" borderId="63" xfId="0"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17" fillId="20" borderId="2" xfId="0" applyFont="1" applyFill="1" applyBorder="1" applyAlignment="1" applyProtection="1">
      <alignment horizontal="center" vertical="center" wrapText="1"/>
      <protection hidden="1"/>
    </xf>
    <xf numFmtId="0" fontId="17" fillId="20" borderId="11" xfId="0" applyFont="1" applyFill="1" applyBorder="1" applyAlignment="1" applyProtection="1">
      <alignment horizontal="center" vertical="center" wrapText="1"/>
      <protection hidden="1"/>
    </xf>
    <xf numFmtId="0" fontId="17" fillId="20" borderId="3" xfId="0" applyFont="1" applyFill="1" applyBorder="1" applyAlignment="1" applyProtection="1">
      <alignment horizontal="center" vertical="center" wrapText="1"/>
      <protection hidden="1"/>
    </xf>
    <xf numFmtId="0" fontId="17" fillId="21" borderId="2" xfId="0" applyFont="1" applyFill="1" applyBorder="1" applyAlignment="1" applyProtection="1">
      <alignment horizontal="center" vertical="center" wrapText="1"/>
      <protection hidden="1"/>
    </xf>
    <xf numFmtId="0" fontId="17" fillId="21" borderId="11" xfId="0" applyFont="1" applyFill="1" applyBorder="1" applyAlignment="1" applyProtection="1">
      <alignment horizontal="center" vertical="center" wrapText="1"/>
      <protection hidden="1"/>
    </xf>
    <xf numFmtId="0" fontId="17" fillId="21" borderId="3" xfId="0" applyFont="1" applyFill="1" applyBorder="1" applyAlignment="1" applyProtection="1">
      <alignment horizontal="center" vertical="center" wrapText="1"/>
      <protection hidden="1"/>
    </xf>
    <xf numFmtId="0" fontId="17" fillId="22" borderId="28" xfId="0" applyFont="1" applyFill="1" applyBorder="1" applyAlignment="1" applyProtection="1">
      <alignment horizontal="center" vertical="center" wrapText="1"/>
      <protection hidden="1"/>
    </xf>
    <xf numFmtId="0" fontId="17" fillId="22" borderId="62" xfId="0" applyFont="1" applyFill="1" applyBorder="1" applyAlignment="1" applyProtection="1">
      <alignment horizontal="center" vertical="center" wrapText="1"/>
      <protection hidden="1"/>
    </xf>
    <xf numFmtId="0" fontId="17" fillId="22" borderId="5" xfId="0" applyFont="1" applyFill="1" applyBorder="1" applyAlignment="1" applyProtection="1">
      <alignment horizontal="center" vertical="center" wrapText="1"/>
      <protection hidden="1"/>
    </xf>
    <xf numFmtId="0" fontId="17" fillId="23" borderId="29" xfId="0" applyFont="1" applyFill="1" applyBorder="1" applyAlignment="1" applyProtection="1">
      <alignment horizontal="center" vertical="top" wrapText="1"/>
      <protection hidden="1"/>
    </xf>
    <xf numFmtId="0" fontId="17" fillId="23" borderId="39" xfId="0" applyFont="1" applyFill="1" applyBorder="1" applyAlignment="1" applyProtection="1">
      <alignment horizontal="center" vertical="top" wrapText="1"/>
      <protection hidden="1"/>
    </xf>
    <xf numFmtId="0" fontId="17" fillId="31" borderId="32" xfId="0" applyFont="1" applyFill="1" applyBorder="1" applyAlignment="1" applyProtection="1">
      <alignment horizontal="center" vertical="top" wrapText="1"/>
      <protection hidden="1"/>
    </xf>
    <xf numFmtId="0" fontId="17" fillId="31" borderId="40" xfId="0" applyFont="1" applyFill="1" applyBorder="1" applyAlignment="1" applyProtection="1">
      <alignment horizontal="center" vertical="top" wrapText="1"/>
      <protection hidden="1"/>
    </xf>
    <xf numFmtId="0" fontId="17" fillId="31" borderId="47" xfId="0" applyFont="1" applyFill="1" applyBorder="1" applyAlignment="1" applyProtection="1">
      <alignment horizontal="center" vertical="top" wrapText="1"/>
      <protection hidden="1"/>
    </xf>
    <xf numFmtId="0" fontId="17" fillId="24" borderId="31" xfId="0" applyFont="1" applyFill="1" applyBorder="1" applyAlignment="1" applyProtection="1">
      <alignment horizontal="center" vertical="top" wrapText="1"/>
      <protection hidden="1"/>
    </xf>
    <xf numFmtId="0" fontId="17" fillId="24" borderId="18" xfId="0" applyFont="1" applyFill="1" applyBorder="1" applyAlignment="1" applyProtection="1">
      <alignment horizontal="center" vertical="top" wrapText="1"/>
      <protection hidden="1"/>
    </xf>
    <xf numFmtId="0" fontId="17" fillId="24" borderId="46" xfId="0" applyFont="1" applyFill="1" applyBorder="1" applyAlignment="1" applyProtection="1">
      <alignment horizontal="center" vertical="top" wrapText="1"/>
      <protection hidden="1"/>
    </xf>
    <xf numFmtId="0" fontId="17" fillId="25" borderId="32" xfId="0" applyFont="1" applyFill="1" applyBorder="1" applyAlignment="1" applyProtection="1">
      <alignment horizontal="center" vertical="top" wrapText="1"/>
      <protection hidden="1"/>
    </xf>
    <xf numFmtId="0" fontId="17" fillId="25" borderId="40" xfId="0" applyFont="1" applyFill="1" applyBorder="1" applyAlignment="1" applyProtection="1">
      <alignment horizontal="center" vertical="top" wrapText="1"/>
      <protection hidden="1"/>
    </xf>
    <xf numFmtId="0" fontId="17" fillId="25" borderId="47" xfId="0" applyFont="1" applyFill="1" applyBorder="1" applyAlignment="1" applyProtection="1">
      <alignment horizontal="center" vertical="top" wrapText="1"/>
      <protection hidden="1"/>
    </xf>
    <xf numFmtId="0" fontId="17" fillId="26" borderId="29" xfId="0" applyFont="1" applyFill="1" applyBorder="1" applyAlignment="1" applyProtection="1">
      <alignment horizontal="center" vertical="top" wrapText="1"/>
      <protection hidden="1"/>
    </xf>
    <xf numFmtId="0" fontId="17" fillId="26" borderId="39" xfId="0" applyFont="1" applyFill="1" applyBorder="1" applyAlignment="1" applyProtection="1">
      <alignment horizontal="center" vertical="top" wrapText="1"/>
      <protection hidden="1"/>
    </xf>
    <xf numFmtId="0" fontId="17" fillId="10" borderId="30" xfId="0" applyFont="1" applyFill="1" applyBorder="1" applyAlignment="1" applyProtection="1">
      <alignment horizontal="center" vertical="top" wrapText="1"/>
      <protection hidden="1"/>
    </xf>
    <xf numFmtId="0" fontId="17" fillId="10" borderId="1" xfId="0" applyFont="1" applyFill="1" applyBorder="1" applyAlignment="1" applyProtection="1">
      <alignment horizontal="center" vertical="top" wrapText="1"/>
      <protection hidden="1"/>
    </xf>
    <xf numFmtId="0" fontId="17" fillId="10" borderId="45" xfId="0" applyFont="1" applyFill="1" applyBorder="1" applyAlignment="1" applyProtection="1">
      <alignment horizontal="center" vertical="top" wrapText="1"/>
      <protection hidden="1"/>
    </xf>
    <xf numFmtId="0" fontId="17" fillId="35" borderId="32" xfId="0" applyFont="1" applyFill="1" applyBorder="1" applyAlignment="1" applyProtection="1">
      <alignment horizontal="center" vertical="top" wrapText="1"/>
      <protection hidden="1"/>
    </xf>
    <xf numFmtId="0" fontId="17" fillId="35" borderId="40" xfId="0" applyFont="1" applyFill="1" applyBorder="1" applyAlignment="1" applyProtection="1">
      <alignment horizontal="center" vertical="top" wrapText="1"/>
      <protection hidden="1"/>
    </xf>
    <xf numFmtId="0" fontId="17" fillId="35" borderId="47" xfId="0" applyFont="1" applyFill="1" applyBorder="1" applyAlignment="1" applyProtection="1">
      <alignment horizontal="center" vertical="top" wrapText="1"/>
      <protection hidden="1"/>
    </xf>
    <xf numFmtId="0" fontId="26" fillId="2" borderId="0" xfId="0" applyFont="1" applyFill="1" applyAlignment="1" applyProtection="1">
      <alignment horizontal="left" vertical="center"/>
      <protection hidden="1"/>
    </xf>
    <xf numFmtId="0" fontId="39" fillId="5" borderId="0" xfId="0" applyFont="1" applyFill="1" applyAlignment="1" applyProtection="1">
      <alignment horizontal="left" vertical="center"/>
      <protection hidden="1"/>
    </xf>
    <xf numFmtId="0" fontId="17" fillId="23" borderId="2" xfId="0" applyFont="1" applyFill="1" applyBorder="1" applyAlignment="1" applyProtection="1">
      <alignment horizontal="center" vertical="center" wrapText="1"/>
      <protection hidden="1"/>
    </xf>
    <xf numFmtId="0" fontId="17" fillId="23" borderId="11" xfId="0" applyFont="1" applyFill="1" applyBorder="1" applyAlignment="1" applyProtection="1">
      <alignment horizontal="center" vertical="center" wrapText="1"/>
      <protection hidden="1"/>
    </xf>
    <xf numFmtId="0" fontId="17" fillId="23" borderId="3" xfId="0" applyFont="1" applyFill="1" applyBorder="1" applyAlignment="1" applyProtection="1">
      <alignment horizontal="center" vertical="center" wrapText="1"/>
      <protection hidden="1"/>
    </xf>
    <xf numFmtId="0" fontId="17" fillId="23" borderId="2" xfId="0" applyFont="1" applyFill="1" applyBorder="1" applyAlignment="1" applyProtection="1">
      <alignment horizontal="center" vertical="center"/>
      <protection hidden="1"/>
    </xf>
    <xf numFmtId="0" fontId="17" fillId="23" borderId="11" xfId="0" applyFont="1" applyFill="1" applyBorder="1" applyAlignment="1" applyProtection="1">
      <alignment horizontal="center" vertical="center"/>
      <protection hidden="1"/>
    </xf>
    <xf numFmtId="0" fontId="17" fillId="23" borderId="3" xfId="0" applyFont="1" applyFill="1" applyBorder="1" applyAlignment="1" applyProtection="1">
      <alignment horizontal="center" vertical="center"/>
      <protection hidden="1"/>
    </xf>
    <xf numFmtId="0" fontId="17" fillId="29" borderId="28" xfId="0" applyFont="1" applyFill="1" applyBorder="1" applyAlignment="1" applyProtection="1">
      <alignment horizontal="center" vertical="top" wrapText="1"/>
      <protection hidden="1"/>
    </xf>
    <xf numFmtId="0" fontId="17" fillId="29" borderId="13" xfId="0" applyFont="1" applyFill="1" applyBorder="1" applyAlignment="1" applyProtection="1">
      <alignment horizontal="center" vertical="top" wrapText="1"/>
      <protection hidden="1"/>
    </xf>
    <xf numFmtId="0" fontId="17" fillId="23" borderId="29" xfId="0" applyFont="1" applyFill="1" applyBorder="1" applyAlignment="1" applyProtection="1">
      <alignment horizontal="center" vertical="center"/>
      <protection hidden="1"/>
    </xf>
    <xf numFmtId="0" fontId="17" fillId="23" borderId="35" xfId="0" applyFont="1" applyFill="1" applyBorder="1" applyAlignment="1" applyProtection="1">
      <alignment horizontal="center" vertical="center"/>
      <protection hidden="1"/>
    </xf>
    <xf numFmtId="0" fontId="17" fillId="23" borderId="36" xfId="0" applyFont="1" applyFill="1" applyBorder="1" applyAlignment="1" applyProtection="1">
      <alignment horizontal="center" vertical="center"/>
      <protection hidden="1"/>
    </xf>
    <xf numFmtId="0" fontId="17" fillId="23" borderId="37" xfId="0" applyFont="1" applyFill="1" applyBorder="1" applyAlignment="1" applyProtection="1">
      <alignment horizontal="center" vertical="center"/>
      <protection hidden="1"/>
    </xf>
    <xf numFmtId="0" fontId="17" fillId="23" borderId="38" xfId="0" applyFont="1" applyFill="1" applyBorder="1" applyAlignment="1" applyProtection="1">
      <alignment horizontal="center" vertical="center"/>
      <protection hidden="1"/>
    </xf>
    <xf numFmtId="0" fontId="17" fillId="28" borderId="31" xfId="0" applyFont="1" applyFill="1" applyBorder="1" applyAlignment="1" applyProtection="1">
      <alignment horizontal="center" vertical="top" wrapText="1"/>
      <protection hidden="1"/>
    </xf>
    <xf numFmtId="0" fontId="17" fillId="28" borderId="18" xfId="0" applyFont="1" applyFill="1" applyBorder="1" applyAlignment="1" applyProtection="1">
      <alignment horizontal="center" vertical="top" wrapText="1"/>
      <protection hidden="1"/>
    </xf>
    <xf numFmtId="0" fontId="17" fillId="28" borderId="46" xfId="0" applyFont="1" applyFill="1" applyBorder="1" applyAlignment="1" applyProtection="1">
      <alignment horizontal="center" vertical="top" wrapText="1"/>
      <protection hidden="1"/>
    </xf>
    <xf numFmtId="0" fontId="17" fillId="24" borderId="30" xfId="0" applyFont="1" applyFill="1" applyBorder="1" applyAlignment="1" applyProtection="1">
      <alignment horizontal="center" vertical="top" wrapText="1"/>
      <protection hidden="1"/>
    </xf>
    <xf numFmtId="0" fontId="17" fillId="24" borderId="1" xfId="0" applyFont="1" applyFill="1" applyBorder="1" applyAlignment="1" applyProtection="1">
      <alignment horizontal="center" vertical="top" wrapText="1"/>
      <protection hidden="1"/>
    </xf>
    <xf numFmtId="0" fontId="17" fillId="24" borderId="45" xfId="0" applyFont="1" applyFill="1" applyBorder="1" applyAlignment="1" applyProtection="1">
      <alignment horizontal="center" vertical="top" wrapText="1"/>
      <protection hidden="1"/>
    </xf>
    <xf numFmtId="0" fontId="17" fillId="27" borderId="31" xfId="0" applyFont="1" applyFill="1" applyBorder="1" applyAlignment="1" applyProtection="1">
      <alignment horizontal="center" vertical="top" wrapText="1"/>
      <protection hidden="1"/>
    </xf>
    <xf numFmtId="0" fontId="17" fillId="27" borderId="18" xfId="0" applyFont="1" applyFill="1" applyBorder="1" applyAlignment="1" applyProtection="1">
      <alignment horizontal="center" vertical="top" wrapText="1"/>
      <protection hidden="1"/>
    </xf>
    <xf numFmtId="0" fontId="17" fillId="27" borderId="46" xfId="0" applyFont="1" applyFill="1" applyBorder="1" applyAlignment="1" applyProtection="1">
      <alignment horizontal="center" vertical="top" wrapText="1"/>
      <protection hidden="1"/>
    </xf>
    <xf numFmtId="0" fontId="33" fillId="2" borderId="0" xfId="0" applyFont="1" applyFill="1" applyAlignment="1" applyProtection="1">
      <alignment horizontal="left" vertical="center"/>
      <protection hidden="1"/>
    </xf>
    <xf numFmtId="0" fontId="17" fillId="23" borderId="29" xfId="0" applyFont="1" applyFill="1" applyBorder="1" applyAlignment="1" applyProtection="1">
      <alignment horizontal="center" vertical="center" wrapText="1"/>
      <protection hidden="1"/>
    </xf>
    <xf numFmtId="0" fontId="17" fillId="2" borderId="4"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wrapText="1"/>
      <protection hidden="1"/>
    </xf>
    <xf numFmtId="0" fontId="17" fillId="2" borderId="8" xfId="0" applyFont="1" applyFill="1" applyBorder="1" applyAlignment="1" applyProtection="1">
      <alignment horizontal="center" vertical="center" wrapText="1"/>
      <protection hidden="1"/>
    </xf>
    <xf numFmtId="0" fontId="69" fillId="8" borderId="0" xfId="0" applyFont="1" applyFill="1" applyAlignment="1" applyProtection="1">
      <alignment horizontal="center" vertical="center" wrapText="1"/>
      <protection hidden="1"/>
    </xf>
    <xf numFmtId="0" fontId="17" fillId="23" borderId="49" xfId="0" applyFont="1" applyFill="1" applyBorder="1" applyAlignment="1">
      <alignment horizontal="center" vertical="center" wrapText="1"/>
    </xf>
    <xf numFmtId="0" fontId="17" fillId="23" borderId="32" xfId="0" applyFont="1" applyFill="1" applyBorder="1" applyAlignment="1">
      <alignment horizontal="center" vertical="center" wrapText="1"/>
    </xf>
    <xf numFmtId="0" fontId="17" fillId="23" borderId="50" xfId="0" applyFont="1" applyFill="1" applyBorder="1" applyAlignment="1">
      <alignment horizontal="center" vertical="center" wrapText="1"/>
    </xf>
    <xf numFmtId="0" fontId="17" fillId="23" borderId="31" xfId="0" applyFont="1" applyFill="1" applyBorder="1" applyAlignment="1">
      <alignment horizontal="center" vertical="center" wrapText="1"/>
    </xf>
    <xf numFmtId="3" fontId="20" fillId="9" borderId="52" xfId="0" applyNumberFormat="1" applyFont="1" applyFill="1" applyBorder="1" applyAlignment="1" applyProtection="1">
      <alignment horizontal="center" vertical="center"/>
      <protection hidden="1"/>
    </xf>
    <xf numFmtId="3" fontId="20" fillId="9" borderId="40" xfId="0" applyNumberFormat="1" applyFont="1" applyFill="1" applyBorder="1" applyAlignment="1" applyProtection="1">
      <alignment horizontal="center" vertical="center"/>
      <protection hidden="1"/>
    </xf>
    <xf numFmtId="0" fontId="20" fillId="3" borderId="52" xfId="0" applyFont="1" applyFill="1" applyBorder="1" applyAlignment="1" applyProtection="1">
      <alignment horizontal="center" vertical="center"/>
      <protection locked="0"/>
    </xf>
    <xf numFmtId="0" fontId="20" fillId="3" borderId="40" xfId="0" applyFont="1" applyFill="1" applyBorder="1" applyAlignment="1" applyProtection="1">
      <alignment horizontal="center" vertical="center"/>
      <protection locked="0"/>
    </xf>
    <xf numFmtId="0" fontId="20" fillId="3" borderId="19" xfId="0" applyFont="1" applyFill="1" applyBorder="1" applyAlignment="1" applyProtection="1">
      <alignment horizontal="center" vertical="center"/>
      <protection locked="0"/>
    </xf>
    <xf numFmtId="0" fontId="20" fillId="3" borderId="18" xfId="0" applyFont="1" applyFill="1" applyBorder="1" applyAlignment="1" applyProtection="1">
      <alignment horizontal="center" vertical="center"/>
      <protection locked="0"/>
    </xf>
    <xf numFmtId="3" fontId="0" fillId="2" borderId="52" xfId="0" applyNumberFormat="1" applyFill="1" applyBorder="1" applyAlignment="1">
      <alignment horizontal="center" vertical="center"/>
    </xf>
    <xf numFmtId="3" fontId="0" fillId="2" borderId="40" xfId="0" applyNumberFormat="1" applyFill="1" applyBorder="1" applyAlignment="1">
      <alignment horizontal="center" vertical="center"/>
    </xf>
    <xf numFmtId="3" fontId="20" fillId="2" borderId="19" xfId="0" applyNumberFormat="1" applyFont="1" applyFill="1" applyBorder="1" applyAlignment="1" applyProtection="1">
      <alignment horizontal="center" vertical="center"/>
      <protection hidden="1"/>
    </xf>
    <xf numFmtId="3" fontId="20" fillId="2" borderId="18" xfId="0" applyNumberFormat="1" applyFont="1" applyFill="1" applyBorder="1" applyAlignment="1" applyProtection="1">
      <alignment horizontal="center" vertical="center"/>
      <protection hidden="1"/>
    </xf>
    <xf numFmtId="3" fontId="120" fillId="2" borderId="52" xfId="0" applyNumberFormat="1" applyFont="1" applyFill="1" applyBorder="1" applyAlignment="1" applyProtection="1">
      <alignment horizontal="center" vertical="center"/>
      <protection hidden="1"/>
    </xf>
    <xf numFmtId="3" fontId="120" fillId="2" borderId="40" xfId="0" applyNumberFormat="1" applyFont="1" applyFill="1" applyBorder="1" applyAlignment="1" applyProtection="1">
      <alignment horizontal="center" vertical="center"/>
      <protection hidden="1"/>
    </xf>
    <xf numFmtId="3" fontId="0" fillId="2" borderId="19" xfId="0" applyNumberFormat="1" applyFill="1" applyBorder="1" applyAlignment="1">
      <alignment horizontal="center" vertical="center"/>
    </xf>
    <xf numFmtId="3" fontId="0" fillId="2" borderId="18" xfId="0" applyNumberFormat="1" applyFill="1" applyBorder="1" applyAlignment="1">
      <alignment horizontal="center" vertical="center"/>
    </xf>
    <xf numFmtId="0" fontId="29" fillId="2" borderId="0" xfId="0" applyFont="1" applyFill="1" applyAlignment="1" applyProtection="1">
      <alignment horizontal="left" vertical="center" wrapText="1"/>
      <protection hidden="1"/>
    </xf>
    <xf numFmtId="0" fontId="29" fillId="2" borderId="0" xfId="0" applyFont="1" applyFill="1" applyAlignment="1" applyProtection="1">
      <alignment horizontal="left" vertical="top" wrapText="1"/>
      <protection hidden="1"/>
    </xf>
    <xf numFmtId="10" fontId="23" fillId="26" borderId="1" xfId="11" applyNumberFormat="1" applyFont="1" applyFill="1" applyBorder="1" applyAlignment="1" applyProtection="1">
      <alignment horizontal="center" vertical="center"/>
      <protection hidden="1"/>
    </xf>
    <xf numFmtId="9" fontId="23" fillId="26" borderId="1" xfId="11" applyFont="1" applyFill="1" applyBorder="1" applyAlignment="1" applyProtection="1">
      <alignment horizontal="center" vertical="center"/>
      <protection hidden="1"/>
    </xf>
    <xf numFmtId="0" fontId="57" fillId="2" borderId="0" xfId="0" applyFont="1" applyFill="1" applyAlignment="1" applyProtection="1">
      <alignment horizontal="left" vertical="center" wrapText="1"/>
      <protection hidden="1"/>
    </xf>
    <xf numFmtId="0" fontId="23" fillId="9" borderId="0" xfId="0" applyFont="1" applyFill="1" applyAlignment="1" applyProtection="1">
      <alignment horizontal="left" vertical="center"/>
      <protection hidden="1"/>
    </xf>
    <xf numFmtId="0" fontId="65" fillId="2" borderId="0" xfId="0" applyFont="1" applyFill="1" applyAlignment="1" applyProtection="1">
      <alignment horizontal="left" vertical="center" wrapText="1"/>
      <protection hidden="1"/>
    </xf>
    <xf numFmtId="0" fontId="34" fillId="14" borderId="0" xfId="0" applyFont="1" applyFill="1" applyAlignment="1" applyProtection="1">
      <alignment horizontal="center" vertical="center"/>
      <protection hidden="1"/>
    </xf>
    <xf numFmtId="0" fontId="146" fillId="2" borderId="0" xfId="0" applyFont="1" applyFill="1" applyAlignment="1" applyProtection="1">
      <alignment horizontal="left" vertical="center" wrapText="1"/>
      <protection hidden="1"/>
    </xf>
    <xf numFmtId="0" fontId="57" fillId="2" borderId="0" xfId="0" applyFont="1" applyFill="1" applyAlignment="1" applyProtection="1">
      <alignment horizontal="left" vertical="top" wrapText="1"/>
      <protection hidden="1"/>
    </xf>
    <xf numFmtId="0" fontId="23" fillId="2" borderId="78" xfId="0" applyFont="1" applyFill="1" applyBorder="1" applyAlignment="1" applyProtection="1">
      <alignment horizontal="center" vertical="center"/>
      <protection hidden="1"/>
    </xf>
    <xf numFmtId="0" fontId="65" fillId="2" borderId="0" xfId="0" applyFont="1" applyFill="1" applyAlignment="1" applyProtection="1">
      <alignment horizontal="left" vertical="top" wrapText="1"/>
      <protection hidden="1"/>
    </xf>
    <xf numFmtId="0" fontId="29" fillId="2" borderId="70" xfId="0" applyFont="1" applyFill="1" applyBorder="1" applyAlignment="1" applyProtection="1">
      <alignment horizontal="left" vertical="center" wrapText="1"/>
      <protection hidden="1"/>
    </xf>
    <xf numFmtId="0" fontId="17" fillId="13" borderId="1" xfId="0" applyFont="1" applyFill="1" applyBorder="1" applyAlignment="1">
      <alignment horizontal="center" vertical="center" wrapText="1"/>
    </xf>
    <xf numFmtId="0" fontId="139" fillId="2" borderId="71" xfId="2" applyFont="1" applyFill="1" applyBorder="1" applyAlignment="1" applyProtection="1">
      <alignment horizontal="left" vertical="center" wrapText="1"/>
      <protection hidden="1"/>
    </xf>
    <xf numFmtId="0" fontId="139" fillId="2" borderId="72" xfId="2" applyFont="1" applyFill="1" applyBorder="1" applyAlignment="1" applyProtection="1">
      <alignment horizontal="left" vertical="center" wrapText="1"/>
      <protection hidden="1"/>
    </xf>
    <xf numFmtId="0" fontId="139" fillId="0" borderId="71" xfId="2" applyFont="1" applyBorder="1" applyAlignment="1" applyProtection="1">
      <alignment horizontal="left" vertical="center" wrapText="1"/>
      <protection hidden="1"/>
    </xf>
    <xf numFmtId="0" fontId="139" fillId="0" borderId="72" xfId="2" applyFont="1" applyBorder="1" applyAlignment="1" applyProtection="1">
      <alignment horizontal="left" vertical="center" wrapText="1"/>
      <protection hidden="1"/>
    </xf>
    <xf numFmtId="0" fontId="139" fillId="0" borderId="0" xfId="2" applyFont="1" applyAlignment="1" applyProtection="1">
      <alignment horizontal="left" vertical="center" wrapText="1"/>
      <protection hidden="1"/>
    </xf>
    <xf numFmtId="0" fontId="139" fillId="0" borderId="78" xfId="2" applyFont="1" applyBorder="1" applyAlignment="1" applyProtection="1">
      <alignment horizontal="left" vertical="center" wrapText="1"/>
      <protection hidden="1"/>
    </xf>
    <xf numFmtId="0" fontId="64" fillId="2" borderId="74" xfId="0" applyFont="1" applyFill="1" applyBorder="1" applyAlignment="1" applyProtection="1">
      <alignment horizontal="left" vertical="center" wrapText="1"/>
      <protection hidden="1"/>
    </xf>
    <xf numFmtId="0" fontId="64" fillId="2" borderId="78" xfId="0" applyFont="1" applyFill="1" applyBorder="1" applyAlignment="1" applyProtection="1">
      <alignment horizontal="left" vertical="center" wrapText="1"/>
      <protection hidden="1"/>
    </xf>
    <xf numFmtId="0" fontId="139" fillId="2" borderId="0" xfId="2" applyFont="1" applyFill="1" applyAlignment="1" applyProtection="1">
      <alignment horizontal="left" vertical="center" wrapText="1"/>
      <protection hidden="1"/>
    </xf>
    <xf numFmtId="0" fontId="139" fillId="2" borderId="78" xfId="2" applyFont="1" applyFill="1" applyBorder="1" applyAlignment="1" applyProtection="1">
      <alignment horizontal="left" vertical="center" wrapText="1"/>
      <protection hidden="1"/>
    </xf>
    <xf numFmtId="0" fontId="39" fillId="6" borderId="2" xfId="0" applyFont="1" applyFill="1" applyBorder="1" applyAlignment="1" applyProtection="1">
      <alignment horizontal="center" vertical="center"/>
      <protection hidden="1"/>
    </xf>
    <xf numFmtId="0" fontId="39" fillId="6" borderId="11" xfId="0" applyFont="1" applyFill="1" applyBorder="1" applyAlignment="1" applyProtection="1">
      <alignment horizontal="center" vertical="center"/>
      <protection hidden="1"/>
    </xf>
    <xf numFmtId="0" fontId="39" fillId="6" borderId="3" xfId="0" applyFont="1" applyFill="1" applyBorder="1" applyAlignment="1" applyProtection="1">
      <alignment horizontal="center" vertical="center"/>
      <protection hidden="1"/>
    </xf>
    <xf numFmtId="0" fontId="7" fillId="2" borderId="22" xfId="0" applyFont="1" applyFill="1" applyBorder="1" applyAlignment="1" applyProtection="1">
      <alignment horizontal="left" vertical="center" wrapText="1"/>
      <protection hidden="1"/>
    </xf>
    <xf numFmtId="0" fontId="0" fillId="2" borderId="23" xfId="0" applyFill="1" applyBorder="1" applyAlignment="1" applyProtection="1">
      <alignment horizontal="left" vertical="center" wrapText="1"/>
      <protection hidden="1"/>
    </xf>
    <xf numFmtId="0" fontId="0" fillId="2" borderId="24" xfId="0" applyFill="1" applyBorder="1" applyAlignment="1" applyProtection="1">
      <alignment horizontal="left" vertical="center" wrapText="1"/>
      <protection hidden="1"/>
    </xf>
    <xf numFmtId="0" fontId="0" fillId="2" borderId="22" xfId="0" applyFill="1" applyBorder="1" applyAlignment="1" applyProtection="1">
      <alignment horizontal="left" vertical="center" wrapText="1"/>
      <protection hidden="1"/>
    </xf>
    <xf numFmtId="0" fontId="39" fillId="6" borderId="2" xfId="0" applyFont="1" applyFill="1" applyBorder="1" applyAlignment="1" applyProtection="1">
      <alignment horizontal="center"/>
      <protection hidden="1"/>
    </xf>
    <xf numFmtId="0" fontId="39" fillId="6" borderId="11" xfId="0" applyFont="1" applyFill="1" applyBorder="1" applyAlignment="1" applyProtection="1">
      <alignment horizontal="center"/>
      <protection hidden="1"/>
    </xf>
    <xf numFmtId="0" fontId="39" fillId="6" borderId="3" xfId="0" applyFont="1" applyFill="1" applyBorder="1" applyAlignment="1" applyProtection="1">
      <alignment horizontal="center"/>
      <protection hidden="1"/>
    </xf>
    <xf numFmtId="0" fontId="0" fillId="0" borderId="22" xfId="0" applyBorder="1" applyAlignment="1">
      <alignment horizontal="left" vertical="center" wrapText="1"/>
    </xf>
    <xf numFmtId="0" fontId="0" fillId="0" borderId="23" xfId="0" applyBorder="1" applyAlignment="1">
      <alignment horizontal="left" vertical="center" wrapText="1"/>
    </xf>
    <xf numFmtId="0" fontId="0" fillId="0" borderId="24" xfId="0" applyBorder="1" applyAlignment="1">
      <alignment horizontal="left" vertical="center" wrapText="1"/>
    </xf>
    <xf numFmtId="0" fontId="7" fillId="2" borderId="22" xfId="0" quotePrefix="1" applyFont="1" applyFill="1" applyBorder="1" applyAlignment="1" applyProtection="1">
      <alignment horizontal="left" vertical="center" wrapText="1"/>
      <protection hidden="1"/>
    </xf>
    <xf numFmtId="0" fontId="0" fillId="2" borderId="23" xfId="0" quotePrefix="1" applyFill="1" applyBorder="1" applyAlignment="1" applyProtection="1">
      <alignment horizontal="left" vertical="center" wrapText="1"/>
      <protection hidden="1"/>
    </xf>
    <xf numFmtId="0" fontId="0" fillId="2" borderId="24" xfId="0" quotePrefix="1" applyFill="1" applyBorder="1" applyAlignment="1" applyProtection="1">
      <alignment horizontal="left" vertical="center" wrapText="1"/>
      <protection hidden="1"/>
    </xf>
    <xf numFmtId="0" fontId="2" fillId="2" borderId="22" xfId="0" applyFont="1" applyFill="1" applyBorder="1" applyAlignment="1" applyProtection="1">
      <alignment horizontal="left" vertical="center" wrapText="1"/>
      <protection hidden="1"/>
    </xf>
    <xf numFmtId="0" fontId="2" fillId="2" borderId="22" xfId="0" applyFont="1" applyFill="1" applyBorder="1" applyAlignment="1">
      <alignment horizontal="left" vertical="center" wrapText="1"/>
    </xf>
    <xf numFmtId="0" fontId="0" fillId="2" borderId="23" xfId="0" applyFill="1" applyBorder="1" applyAlignment="1">
      <alignment horizontal="left" vertical="center" wrapText="1"/>
    </xf>
    <xf numFmtId="0" fontId="0" fillId="2" borderId="24" xfId="0" applyFill="1" applyBorder="1" applyAlignment="1">
      <alignment horizontal="left" vertical="center" wrapText="1"/>
    </xf>
    <xf numFmtId="0" fontId="2" fillId="2" borderId="23" xfId="0" applyFont="1" applyFill="1" applyBorder="1" applyAlignment="1" applyProtection="1">
      <alignment horizontal="left" vertical="center" wrapText="1"/>
      <protection hidden="1"/>
    </xf>
    <xf numFmtId="0" fontId="2" fillId="2" borderId="24" xfId="0" applyFont="1" applyFill="1" applyBorder="1" applyAlignment="1" applyProtection="1">
      <alignment horizontal="left" vertical="center" wrapText="1"/>
      <protection hidden="1"/>
    </xf>
    <xf numFmtId="0" fontId="31" fillId="5" borderId="0" xfId="0" applyFont="1" applyFill="1" applyAlignment="1" applyProtection="1">
      <alignment horizontal="left" vertical="center"/>
      <protection hidden="1"/>
    </xf>
  </cellXfs>
  <cellStyles count="13">
    <cellStyle name="Comma" xfId="12" builtinId="3"/>
    <cellStyle name="Comma 2" xfId="5" xr:uid="{00000000-0005-0000-0000-000001000000}"/>
    <cellStyle name="Comma 3" xfId="10" xr:uid="{00000000-0005-0000-0000-000002000000}"/>
    <cellStyle name="Currency 2" xfId="7" xr:uid="{00000000-0005-0000-0000-000003000000}"/>
    <cellStyle name="Hyperlink" xfId="1" builtinId="8"/>
    <cellStyle name="Normal" xfId="0" builtinId="0"/>
    <cellStyle name="Normal 2" xfId="2" xr:uid="{00000000-0005-0000-0000-000006000000}"/>
    <cellStyle name="Normal 3" xfId="3" xr:uid="{00000000-0005-0000-0000-000007000000}"/>
    <cellStyle name="Normal 4" xfId="4" xr:uid="{00000000-0005-0000-0000-000008000000}"/>
    <cellStyle name="Normal 5" xfId="8" xr:uid="{00000000-0005-0000-0000-000009000000}"/>
    <cellStyle name="Normal 6" xfId="9" xr:uid="{00000000-0005-0000-0000-00000A000000}"/>
    <cellStyle name="Percent" xfId="11" builtinId="5"/>
    <cellStyle name="Percent 2" xfId="6" xr:uid="{00000000-0005-0000-0000-00000C000000}"/>
  </cellStyles>
  <dxfs count="170">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patternType="lightGray">
          <bgColor theme="0" tint="-0.3499862666707357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lightGray">
          <bgColor theme="0" tint="-0.34998626667073579"/>
        </patternFill>
      </fill>
    </dxf>
    <dxf>
      <fill>
        <patternFill patternType="lightGray">
          <bgColor theme="0" tint="-0.34998626667073579"/>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patternType="lightGray">
          <bgColor theme="0" tint="-0.34998626667073579"/>
        </patternFill>
      </fill>
    </dxf>
    <dxf>
      <fill>
        <patternFill>
          <bgColor rgb="FFFF0000"/>
        </patternFill>
      </fill>
    </dxf>
    <dxf>
      <fill>
        <patternFill>
          <bgColor rgb="FF00B050"/>
        </patternFill>
      </fill>
    </dxf>
    <dxf>
      <fill>
        <patternFill patternType="lightGray">
          <bgColor theme="0" tint="-0.34998626667073579"/>
        </patternFill>
      </fill>
    </dxf>
    <dxf>
      <fill>
        <patternFill patternType="lightGray">
          <bgColor theme="0" tint="-0.34998626667073579"/>
        </patternFill>
      </fill>
    </dxf>
    <dxf>
      <fill>
        <patternFill>
          <bgColor rgb="FFFF0000"/>
        </patternFill>
      </fill>
    </dxf>
    <dxf>
      <fill>
        <patternFill>
          <bgColor rgb="FF00B050"/>
        </patternFill>
      </fill>
    </dxf>
    <dxf>
      <fill>
        <patternFill patternType="lightGray">
          <bgColor theme="0" tint="-0.34998626667073579"/>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auto="1"/>
      </font>
      <fill>
        <patternFill>
          <bgColor rgb="FF00B050"/>
        </patternFill>
      </fill>
    </dxf>
    <dxf>
      <fill>
        <patternFill>
          <bgColor rgb="FFFF0000"/>
        </patternFill>
      </fill>
    </dxf>
    <dxf>
      <fill>
        <patternFill>
          <bgColor rgb="FF00B050"/>
        </patternFill>
      </fill>
      <border>
        <left/>
        <right/>
        <top/>
        <bottom/>
        <vertical/>
        <horizontal/>
      </border>
    </dxf>
    <dxf>
      <fill>
        <patternFill>
          <bgColor rgb="FFFF0000"/>
        </patternFill>
      </fill>
      <border>
        <left/>
        <right/>
        <top/>
        <bottom/>
        <vertical/>
        <horizontal/>
      </border>
    </dxf>
    <dxf>
      <fill>
        <patternFill>
          <bgColor rgb="FFFF0000"/>
        </patternFill>
      </fill>
      <border>
        <left/>
        <right/>
        <top/>
        <bottom/>
      </border>
    </dxf>
    <dxf>
      <fill>
        <patternFill>
          <bgColor rgb="FF00B050"/>
        </patternFill>
      </fill>
      <border>
        <left/>
        <right/>
        <top/>
        <bottom/>
      </border>
    </dxf>
    <dxf>
      <fill>
        <patternFill>
          <bgColor rgb="FF00B050"/>
        </patternFill>
      </fill>
    </dxf>
  </dxfs>
  <tableStyles count="0" defaultTableStyle="TableStyleMedium9" defaultPivotStyle="PivotStyleLight16"/>
  <colors>
    <mruColors>
      <color rgb="FF0000FF"/>
      <color rgb="FFFFCC00"/>
      <color rgb="FFFFFFCC"/>
      <color rgb="FF0066FF"/>
      <color rgb="FF009900"/>
      <color rgb="FFFFFF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12</xdr:col>
      <xdr:colOff>209550</xdr:colOff>
      <xdr:row>0</xdr:row>
      <xdr:rowOff>76200</xdr:rowOff>
    </xdr:from>
    <xdr:to>
      <xdr:col>13</xdr:col>
      <xdr:colOff>1057275</xdr:colOff>
      <xdr:row>4</xdr:row>
      <xdr:rowOff>169333</xdr:rowOff>
    </xdr:to>
    <xdr:pic>
      <xdr:nvPicPr>
        <xdr:cNvPr id="5" name="Picture 1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201025" y="76200"/>
          <a:ext cx="1790700" cy="1007533"/>
        </a:xfrm>
        <a:prstGeom prst="rect">
          <a:avLst/>
        </a:prstGeom>
        <a:noFill/>
      </xdr:spPr>
    </xdr:pic>
    <xdr:clientData/>
  </xdr:twoCellAnchor>
  <xdr:twoCellAnchor editAs="oneCell">
    <xdr:from>
      <xdr:col>0</xdr:col>
      <xdr:colOff>0</xdr:colOff>
      <xdr:row>78</xdr:row>
      <xdr:rowOff>25399</xdr:rowOff>
    </xdr:from>
    <xdr:to>
      <xdr:col>8</xdr:col>
      <xdr:colOff>98425</xdr:colOff>
      <xdr:row>85</xdr:row>
      <xdr:rowOff>19049</xdr:rowOff>
    </xdr:to>
    <xdr:pic>
      <xdr:nvPicPr>
        <xdr:cNvPr id="7" name="Picture 6">
          <a:extLst>
            <a:ext uri="{FF2B5EF4-FFF2-40B4-BE49-F238E27FC236}">
              <a16:creationId xmlns:a16="http://schemas.microsoft.com/office/drawing/2014/main" id="{00000000-0008-0000-0000-000007000000}"/>
            </a:ext>
          </a:extLst>
        </xdr:cNvPr>
        <xdr:cNvPicPr/>
      </xdr:nvPicPr>
      <xdr:blipFill rotWithShape="1">
        <a:blip xmlns:r="http://schemas.openxmlformats.org/officeDocument/2006/relationships" r:embed="rId2"/>
        <a:srcRect l="3922" t="27605" r="40223" b="49075"/>
        <a:stretch/>
      </xdr:blipFill>
      <xdr:spPr bwMode="auto">
        <a:xfrm>
          <a:off x="0" y="12350749"/>
          <a:ext cx="5651500" cy="13938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158750</xdr:colOff>
      <xdr:row>101</xdr:row>
      <xdr:rowOff>197907</xdr:rowOff>
    </xdr:from>
    <xdr:to>
      <xdr:col>6</xdr:col>
      <xdr:colOff>889000</xdr:colOff>
      <xdr:row>103</xdr:row>
      <xdr:rowOff>10257</xdr:rowOff>
    </xdr:to>
    <xdr:pic>
      <xdr:nvPicPr>
        <xdr:cNvPr id="9" name="Picture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3"/>
        <a:srcRect l="10310" t="25994" r="82027" b="68365"/>
        <a:stretch/>
      </xdr:blipFill>
      <xdr:spPr bwMode="auto">
        <a:xfrm>
          <a:off x="4073525" y="16990482"/>
          <a:ext cx="730250" cy="2124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9</xdr:col>
      <xdr:colOff>396875</xdr:colOff>
      <xdr:row>100</xdr:row>
      <xdr:rowOff>169332</xdr:rowOff>
    </xdr:from>
    <xdr:to>
      <xdr:col>10</xdr:col>
      <xdr:colOff>600075</xdr:colOff>
      <xdr:row>101</xdr:row>
      <xdr:rowOff>180975</xdr:rowOff>
    </xdr:to>
    <xdr:pic>
      <xdr:nvPicPr>
        <xdr:cNvPr id="10" name="Picture 9">
          <a:extLst>
            <a:ext uri="{FF2B5EF4-FFF2-40B4-BE49-F238E27FC236}">
              <a16:creationId xmlns:a16="http://schemas.microsoft.com/office/drawing/2014/main" id="{00000000-0008-0000-0000-00000A000000}"/>
            </a:ext>
          </a:extLst>
        </xdr:cNvPr>
        <xdr:cNvPicPr/>
      </xdr:nvPicPr>
      <xdr:blipFill rotWithShape="1">
        <a:blip xmlns:r="http://schemas.openxmlformats.org/officeDocument/2006/relationships" r:embed="rId4"/>
        <a:srcRect l="37830" t="64621" r="55254" b="31653"/>
        <a:stretch/>
      </xdr:blipFill>
      <xdr:spPr bwMode="auto">
        <a:xfrm>
          <a:off x="6559550" y="16771407"/>
          <a:ext cx="812800" cy="211668"/>
        </a:xfrm>
        <a:prstGeom prst="rect">
          <a:avLst/>
        </a:prstGeom>
        <a:ln>
          <a:noFill/>
        </a:ln>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11</xdr:col>
      <xdr:colOff>1056667</xdr:colOff>
      <xdr:row>3</xdr:row>
      <xdr:rowOff>378077</xdr:rowOff>
    </xdr:to>
    <xdr:pic>
      <xdr:nvPicPr>
        <xdr:cNvPr id="3" name="Picture 1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096750" y="0"/>
          <a:ext cx="1485292" cy="1025777"/>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14</xdr:col>
      <xdr:colOff>635907</xdr:colOff>
      <xdr:row>0</xdr:row>
      <xdr:rowOff>0</xdr:rowOff>
    </xdr:from>
    <xdr:to>
      <xdr:col>16</xdr:col>
      <xdr:colOff>6350</xdr:colOff>
      <xdr:row>4</xdr:row>
      <xdr:rowOff>209549</xdr:rowOff>
    </xdr:to>
    <xdr:pic>
      <xdr:nvPicPr>
        <xdr:cNvPr id="2" name="Picture 1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8039443" y="0"/>
          <a:ext cx="2037443" cy="1175656"/>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11</xdr:col>
      <xdr:colOff>653143</xdr:colOff>
      <xdr:row>0</xdr:row>
      <xdr:rowOff>27215</xdr:rowOff>
    </xdr:from>
    <xdr:to>
      <xdr:col>12</xdr:col>
      <xdr:colOff>1338943</xdr:colOff>
      <xdr:row>5</xdr:row>
      <xdr:rowOff>5442</xdr:rowOff>
    </xdr:to>
    <xdr:pic>
      <xdr:nvPicPr>
        <xdr:cNvPr id="2" name="Picture 1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002000" y="27215"/>
          <a:ext cx="2032907" cy="1175656"/>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1204079</xdr:colOff>
      <xdr:row>0</xdr:row>
      <xdr:rowOff>0</xdr:rowOff>
    </xdr:from>
    <xdr:to>
      <xdr:col>4</xdr:col>
      <xdr:colOff>1362075</xdr:colOff>
      <xdr:row>4</xdr:row>
      <xdr:rowOff>219075</xdr:rowOff>
    </xdr:to>
    <xdr:pic>
      <xdr:nvPicPr>
        <xdr:cNvPr id="4" name="Picture 15">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242804" y="0"/>
          <a:ext cx="1672471" cy="1133475"/>
        </a:xfrm>
        <a:prstGeom prst="rect">
          <a:avLst/>
        </a:prstGeom>
        <a:noFill/>
      </xdr:spPr>
    </xdr:pic>
    <xdr:clientData/>
  </xdr:twoCellAnchor>
  <xdr:twoCellAnchor>
    <xdr:from>
      <xdr:col>0</xdr:col>
      <xdr:colOff>38100</xdr:colOff>
      <xdr:row>7</xdr:row>
      <xdr:rowOff>57150</xdr:rowOff>
    </xdr:from>
    <xdr:to>
      <xdr:col>4</xdr:col>
      <xdr:colOff>1371600</xdr:colOff>
      <xdr:row>12</xdr:row>
      <xdr:rowOff>232833</xdr:rowOff>
    </xdr:to>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38100" y="1686983"/>
          <a:ext cx="7884583" cy="11916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on </a:t>
          </a:r>
          <a:r>
            <a:rPr lang="en-US" sz="1100" b="1" i="1">
              <a:solidFill>
                <a:schemeClr val="dk1"/>
              </a:solidFill>
              <a:effectLst/>
              <a:latin typeface="+mn-lt"/>
              <a:ea typeface="+mn-ea"/>
              <a:cs typeface="+mn-cs"/>
            </a:rPr>
            <a:t>SINGLE basis</a:t>
          </a:r>
          <a:r>
            <a:rPr lang="en-US" sz="1100" i="1">
              <a:solidFill>
                <a:schemeClr val="dk1"/>
              </a:solidFill>
              <a:effectLst/>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r>
            <a:rPr lang="en-US" sz="1100" i="1" baseline="0">
              <a:solidFill>
                <a:schemeClr val="dk1"/>
              </a:solidFill>
              <a:effectLst/>
              <a:latin typeface="+mn-lt"/>
              <a:ea typeface="+mn-ea"/>
              <a:cs typeface="+mn-cs"/>
            </a:rPr>
            <a:t>                                                                                                                         </a:t>
          </a: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4033004</xdr:colOff>
      <xdr:row>0</xdr:row>
      <xdr:rowOff>0</xdr:rowOff>
    </xdr:from>
    <xdr:to>
      <xdr:col>2</xdr:col>
      <xdr:colOff>1419225</xdr:colOff>
      <xdr:row>4</xdr:row>
      <xdr:rowOff>200025</xdr:rowOff>
    </xdr:to>
    <xdr:pic>
      <xdr:nvPicPr>
        <xdr:cNvPr id="4" name="Picture 15">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347329" y="0"/>
          <a:ext cx="1672471" cy="1114425"/>
        </a:xfrm>
        <a:prstGeom prst="rect">
          <a:avLst/>
        </a:prstGeom>
        <a:noFill/>
      </xdr:spPr>
    </xdr:pic>
    <xdr:clientData/>
  </xdr:twoCellAnchor>
  <xdr:twoCellAnchor>
    <xdr:from>
      <xdr:col>0</xdr:col>
      <xdr:colOff>0</xdr:colOff>
      <xdr:row>7</xdr:row>
      <xdr:rowOff>104775</xdr:rowOff>
    </xdr:from>
    <xdr:to>
      <xdr:col>2</xdr:col>
      <xdr:colOff>1438275</xdr:colOff>
      <xdr:row>13</xdr:row>
      <xdr:rowOff>85725</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0" y="1704975"/>
          <a:ext cx="5953125"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i="1">
              <a:solidFill>
                <a:schemeClr val="dk1"/>
              </a:solidFill>
              <a:effectLst/>
              <a:latin typeface="+mn-lt"/>
              <a:ea typeface="+mn-ea"/>
              <a:cs typeface="+mn-cs"/>
            </a:rPr>
            <a:t>Please complete the required Financial information / data in relation to the entity.                                                                  Figures should be reported </a:t>
          </a:r>
          <a:r>
            <a:rPr kumimoji="0" lang="en-US" sz="1100" b="0" i="1" u="none" strike="noStrike" kern="0" cap="none" spc="0" normalizeH="0" baseline="0" noProof="0">
              <a:ln>
                <a:noFill/>
              </a:ln>
              <a:solidFill>
                <a:prstClr val="black"/>
              </a:solidFill>
              <a:effectLst/>
              <a:uLnTx/>
              <a:uFillTx/>
              <a:latin typeface="+mn-lt"/>
              <a:ea typeface="+mn-ea"/>
              <a:cs typeface="+mn-cs"/>
            </a:rPr>
            <a:t>on </a:t>
          </a:r>
          <a:r>
            <a:rPr kumimoji="0" lang="en-US" sz="1100" b="1" i="1" u="none" strike="noStrike" kern="0" cap="none" spc="0" normalizeH="0" baseline="0" noProof="0">
              <a:ln>
                <a:noFill/>
              </a:ln>
              <a:solidFill>
                <a:prstClr val="black"/>
              </a:solidFill>
              <a:effectLst/>
              <a:uLnTx/>
              <a:uFillTx/>
              <a:latin typeface="+mn-lt"/>
              <a:ea typeface="+mn-ea"/>
              <a:cs typeface="+mn-cs"/>
            </a:rPr>
            <a:t>solo basis</a:t>
          </a:r>
          <a:r>
            <a:rPr kumimoji="0" lang="en-US" sz="1100" b="0" i="1" u="none" strike="noStrike" kern="0" cap="none" spc="0" normalizeH="0" baseline="0" noProof="0">
              <a:ln>
                <a:noFill/>
              </a:ln>
              <a:solidFill>
                <a:prstClr val="black"/>
              </a:solidFill>
              <a:effectLst/>
              <a:uLnTx/>
              <a:uFillTx/>
              <a:latin typeface="+mn-lt"/>
              <a:ea typeface="+mn-ea"/>
              <a:cs typeface="+mn-cs"/>
            </a:rPr>
            <a:t>.</a:t>
          </a:r>
          <a:br>
            <a:rPr lang="en-US" sz="1100" i="1">
              <a:solidFill>
                <a:schemeClr val="dk1"/>
              </a:solidFill>
              <a:effectLst/>
              <a:latin typeface="+mn-lt"/>
              <a:ea typeface="+mn-ea"/>
              <a:cs typeface="+mn-cs"/>
            </a:rPr>
          </a:br>
          <a:r>
            <a:rPr lang="en-US" sz="1100" b="1" i="1">
              <a:solidFill>
                <a:schemeClr val="dk1"/>
              </a:solidFill>
              <a:effectLst/>
              <a:latin typeface="+mn-lt"/>
              <a:ea typeface="+mn-ea"/>
              <a:cs typeface="+mn-cs"/>
            </a:rPr>
            <a:t>Audited Financial Statements </a:t>
          </a:r>
          <a:r>
            <a:rPr lang="en-US" sz="1100" i="1">
              <a:solidFill>
                <a:schemeClr val="dk1"/>
              </a:solidFill>
              <a:effectLst/>
              <a:latin typeface="+mn-lt"/>
              <a:ea typeface="+mn-ea"/>
              <a:cs typeface="+mn-cs"/>
            </a:rPr>
            <a:t>should be used if available. If not, please ensure that the information provided give a true and fair view of the financial position of the entity.  </a:t>
          </a:r>
          <a:br>
            <a:rPr lang="en-US" sz="1100" i="1">
              <a:solidFill>
                <a:schemeClr val="dk1"/>
              </a:solidFill>
              <a:effectLst/>
              <a:latin typeface="+mn-lt"/>
              <a:ea typeface="+mn-ea"/>
              <a:cs typeface="+mn-cs"/>
            </a:rPr>
          </a:br>
          <a:r>
            <a:rPr lang="en-US" sz="1100" i="1">
              <a:solidFill>
                <a:schemeClr val="dk1"/>
              </a:solidFill>
              <a:effectLst/>
              <a:latin typeface="+mn-lt"/>
              <a:ea typeface="+mn-ea"/>
              <a:cs typeface="+mn-cs"/>
            </a:rPr>
            <a:t>Where projections are to be made, these need to be based on prudent assumptions.</a:t>
          </a:r>
          <a:br>
            <a:rPr lang="en-US" sz="1100" i="1">
              <a:solidFill>
                <a:schemeClr val="dk1"/>
              </a:solidFill>
              <a:effectLst/>
              <a:latin typeface="+mn-lt"/>
              <a:ea typeface="+mn-ea"/>
              <a:cs typeface="+mn-cs"/>
            </a:rPr>
          </a:br>
          <a:r>
            <a:rPr lang="el-GR" sz="1100" i="1">
              <a:solidFill>
                <a:schemeClr val="dk1"/>
              </a:solidFill>
              <a:effectLst/>
              <a:latin typeface="+mn-lt"/>
              <a:ea typeface="+mn-ea"/>
              <a:cs typeface="+mn-cs"/>
            </a:rPr>
            <a:t>All figures should be provided in EUR.</a:t>
          </a:r>
          <a:endParaRPr lang="el-GR" sz="1100">
            <a:solidFill>
              <a:schemeClr val="dk1"/>
            </a:solidFill>
            <a:effectLst/>
            <a:latin typeface="+mn-lt"/>
            <a:ea typeface="+mn-ea"/>
            <a:cs typeface="+mn-cs"/>
          </a:endParaRPr>
        </a:p>
        <a:p>
          <a:endParaRPr lang="el-GR" sz="1100"/>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276225</xdr:colOff>
      <xdr:row>0</xdr:row>
      <xdr:rowOff>0</xdr:rowOff>
    </xdr:from>
    <xdr:to>
      <xdr:col>2</xdr:col>
      <xdr:colOff>1714500</xdr:colOff>
      <xdr:row>3</xdr:row>
      <xdr:rowOff>157529</xdr:rowOff>
    </xdr:to>
    <xdr:pic>
      <xdr:nvPicPr>
        <xdr:cNvPr id="2" name="Picture 15">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43450" y="0"/>
          <a:ext cx="1438275" cy="814754"/>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142874</xdr:rowOff>
    </xdr:to>
    <xdr:pic>
      <xdr:nvPicPr>
        <xdr:cNvPr id="2" name="Picture 15">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095374"/>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77250" y="9525"/>
          <a:ext cx="1619250" cy="81915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19050</xdr:colOff>
      <xdr:row>0</xdr:row>
      <xdr:rowOff>9525</xdr:rowOff>
    </xdr:from>
    <xdr:to>
      <xdr:col>8</xdr:col>
      <xdr:colOff>762000</xdr:colOff>
      <xdr:row>4</xdr:row>
      <xdr:rowOff>152400</xdr:rowOff>
    </xdr:to>
    <xdr:pic>
      <xdr:nvPicPr>
        <xdr:cNvPr id="2" name="Picture 15">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86550" y="9525"/>
          <a:ext cx="1790700" cy="100965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28575</xdr:colOff>
      <xdr:row>0</xdr:row>
      <xdr:rowOff>19050</xdr:rowOff>
    </xdr:from>
    <xdr:to>
      <xdr:col>8</xdr:col>
      <xdr:colOff>628650</xdr:colOff>
      <xdr:row>4</xdr:row>
      <xdr:rowOff>161925</xdr:rowOff>
    </xdr:to>
    <xdr:pic>
      <xdr:nvPicPr>
        <xdr:cNvPr id="2" name="Picture 15">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705725" y="19050"/>
          <a:ext cx="1790700" cy="10096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2217643</xdr:colOff>
      <xdr:row>0</xdr:row>
      <xdr:rowOff>28575</xdr:rowOff>
    </xdr:from>
    <xdr:to>
      <xdr:col>3</xdr:col>
      <xdr:colOff>3702934</xdr:colOff>
      <xdr:row>4</xdr:row>
      <xdr:rowOff>66675</xdr:rowOff>
    </xdr:to>
    <xdr:pic>
      <xdr:nvPicPr>
        <xdr:cNvPr id="3" name="Picture 15">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418168" y="28575"/>
          <a:ext cx="1485291" cy="84772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28575</xdr:colOff>
      <xdr:row>0</xdr:row>
      <xdr:rowOff>0</xdr:rowOff>
    </xdr:from>
    <xdr:to>
      <xdr:col>8</xdr:col>
      <xdr:colOff>704850</xdr:colOff>
      <xdr:row>4</xdr:row>
      <xdr:rowOff>142875</xdr:rowOff>
    </xdr:to>
    <xdr:pic>
      <xdr:nvPicPr>
        <xdr:cNvPr id="2" name="Picture 15">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05750" y="0"/>
          <a:ext cx="1790700" cy="1009650"/>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28575</xdr:colOff>
      <xdr:row>0</xdr:row>
      <xdr:rowOff>9525</xdr:rowOff>
    </xdr:from>
    <xdr:to>
      <xdr:col>5</xdr:col>
      <xdr:colOff>1819275</xdr:colOff>
      <xdr:row>4</xdr:row>
      <xdr:rowOff>152400</xdr:rowOff>
    </xdr:to>
    <xdr:pic>
      <xdr:nvPicPr>
        <xdr:cNvPr id="2" name="Picture 15">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82150" y="9525"/>
          <a:ext cx="1790700" cy="100965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6570568</xdr:colOff>
      <xdr:row>0</xdr:row>
      <xdr:rowOff>0</xdr:rowOff>
    </xdr:from>
    <xdr:to>
      <xdr:col>1</xdr:col>
      <xdr:colOff>0</xdr:colOff>
      <xdr:row>3</xdr:row>
      <xdr:rowOff>195150</xdr:rowOff>
    </xdr:to>
    <xdr:pic>
      <xdr:nvPicPr>
        <xdr:cNvPr id="2" name="Picture 15">
          <a:extLst>
            <a:ext uri="{FF2B5EF4-FFF2-40B4-BE49-F238E27FC236}">
              <a16:creationId xmlns:a16="http://schemas.microsoft.com/office/drawing/2014/main" id="{E7CB80CC-12A7-48AE-A54A-E3473836A36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70568" y="0"/>
          <a:ext cx="1487582" cy="900000"/>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704850</xdr:colOff>
      <xdr:row>0</xdr:row>
      <xdr:rowOff>0</xdr:rowOff>
    </xdr:from>
    <xdr:to>
      <xdr:col>4</xdr:col>
      <xdr:colOff>369094</xdr:colOff>
      <xdr:row>3</xdr:row>
      <xdr:rowOff>157529</xdr:rowOff>
    </xdr:to>
    <xdr:pic>
      <xdr:nvPicPr>
        <xdr:cNvPr id="2" name="Picture 15">
          <a:extLst>
            <a:ext uri="{FF2B5EF4-FFF2-40B4-BE49-F238E27FC236}">
              <a16:creationId xmlns:a16="http://schemas.microsoft.com/office/drawing/2014/main" id="{E8F6B4B1-4BA3-4534-8180-15A0EDDFA3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788944" y="0"/>
          <a:ext cx="1438275" cy="812373"/>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190500</xdr:colOff>
      <xdr:row>0</xdr:row>
      <xdr:rowOff>0</xdr:rowOff>
    </xdr:from>
    <xdr:to>
      <xdr:col>7</xdr:col>
      <xdr:colOff>0</xdr:colOff>
      <xdr:row>3</xdr:row>
      <xdr:rowOff>157529</xdr:rowOff>
    </xdr:to>
    <xdr:pic>
      <xdr:nvPicPr>
        <xdr:cNvPr id="2" name="Picture 15">
          <a:extLst>
            <a:ext uri="{FF2B5EF4-FFF2-40B4-BE49-F238E27FC236}">
              <a16:creationId xmlns:a16="http://schemas.microsoft.com/office/drawing/2014/main" id="{635182C4-5D5F-4036-8FDF-87ADE2DF28B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830050" y="0"/>
          <a:ext cx="1438275" cy="814754"/>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5548312</xdr:colOff>
      <xdr:row>0</xdr:row>
      <xdr:rowOff>0</xdr:rowOff>
    </xdr:from>
    <xdr:to>
      <xdr:col>2</xdr:col>
      <xdr:colOff>485775</xdr:colOff>
      <xdr:row>3</xdr:row>
      <xdr:rowOff>157529</xdr:rowOff>
    </xdr:to>
    <xdr:pic>
      <xdr:nvPicPr>
        <xdr:cNvPr id="2" name="Picture 15">
          <a:extLst>
            <a:ext uri="{FF2B5EF4-FFF2-40B4-BE49-F238E27FC236}">
              <a16:creationId xmlns:a16="http://schemas.microsoft.com/office/drawing/2014/main" id="{C0206C21-6647-45C1-8588-A12A9063EF97}"/>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060281" y="0"/>
          <a:ext cx="1438275" cy="812373"/>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1419226</xdr:colOff>
      <xdr:row>0</xdr:row>
      <xdr:rowOff>0</xdr:rowOff>
    </xdr:from>
    <xdr:to>
      <xdr:col>4</xdr:col>
      <xdr:colOff>357188</xdr:colOff>
      <xdr:row>3</xdr:row>
      <xdr:rowOff>157529</xdr:rowOff>
    </xdr:to>
    <xdr:pic>
      <xdr:nvPicPr>
        <xdr:cNvPr id="2" name="Picture 15">
          <a:extLst>
            <a:ext uri="{FF2B5EF4-FFF2-40B4-BE49-F238E27FC236}">
              <a16:creationId xmlns:a16="http://schemas.microsoft.com/office/drawing/2014/main" id="{9358A0E6-06DA-41DC-87B7-EB48D8C53DA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86351" y="0"/>
          <a:ext cx="1438275" cy="812373"/>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6072187</xdr:colOff>
      <xdr:row>0</xdr:row>
      <xdr:rowOff>0</xdr:rowOff>
    </xdr:from>
    <xdr:to>
      <xdr:col>3</xdr:col>
      <xdr:colOff>269081</xdr:colOff>
      <xdr:row>3</xdr:row>
      <xdr:rowOff>157529</xdr:rowOff>
    </xdr:to>
    <xdr:pic>
      <xdr:nvPicPr>
        <xdr:cNvPr id="2" name="Picture 15">
          <a:extLst>
            <a:ext uri="{FF2B5EF4-FFF2-40B4-BE49-F238E27FC236}">
              <a16:creationId xmlns:a16="http://schemas.microsoft.com/office/drawing/2014/main" id="{5AF40D20-665D-4A54-BF1B-ECE79EB1EC42}"/>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84156" y="0"/>
          <a:ext cx="1438275" cy="812373"/>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7</xdr:col>
      <xdr:colOff>419100</xdr:colOff>
      <xdr:row>0</xdr:row>
      <xdr:rowOff>9525</xdr:rowOff>
    </xdr:from>
    <xdr:to>
      <xdr:col>9</xdr:col>
      <xdr:colOff>295275</xdr:colOff>
      <xdr:row>3</xdr:row>
      <xdr:rowOff>171450</xdr:rowOff>
    </xdr:to>
    <xdr:pic>
      <xdr:nvPicPr>
        <xdr:cNvPr id="2" name="Picture 15">
          <a:extLst>
            <a:ext uri="{FF2B5EF4-FFF2-40B4-BE49-F238E27FC236}">
              <a16:creationId xmlns:a16="http://schemas.microsoft.com/office/drawing/2014/main" id="{FC4BAE26-C617-45ED-AB70-BE86ADD2905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82100" y="9525"/>
          <a:ext cx="1619250" cy="819150"/>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7524750</xdr:colOff>
      <xdr:row>0</xdr:row>
      <xdr:rowOff>9525</xdr:rowOff>
    </xdr:from>
    <xdr:to>
      <xdr:col>2</xdr:col>
      <xdr:colOff>1018566</xdr:colOff>
      <xdr:row>4</xdr:row>
      <xdr:rowOff>28575</xdr:rowOff>
    </xdr:to>
    <xdr:pic>
      <xdr:nvPicPr>
        <xdr:cNvPr id="3" name="Picture 15">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69250" y="9525"/>
          <a:ext cx="1482116" cy="90805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7505700</xdr:colOff>
      <xdr:row>0</xdr:row>
      <xdr:rowOff>0</xdr:rowOff>
    </xdr:from>
    <xdr:to>
      <xdr:col>1</xdr:col>
      <xdr:colOff>1682</xdr:colOff>
      <xdr:row>3</xdr:row>
      <xdr:rowOff>195150</xdr:rowOff>
    </xdr:to>
    <xdr:pic>
      <xdr:nvPicPr>
        <xdr:cNvPr id="3" name="Picture 15">
          <a:extLst>
            <a:ext uri="{FF2B5EF4-FFF2-40B4-BE49-F238E27FC236}">
              <a16:creationId xmlns:a16="http://schemas.microsoft.com/office/drawing/2014/main" id="{F3735FCB-B3D6-47BC-86DD-072FD31302D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505700" y="0"/>
          <a:ext cx="1487582" cy="900000"/>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7</xdr:col>
      <xdr:colOff>542925</xdr:colOff>
      <xdr:row>0</xdr:row>
      <xdr:rowOff>95251</xdr:rowOff>
    </xdr:from>
    <xdr:to>
      <xdr:col>8</xdr:col>
      <xdr:colOff>590550</xdr:colOff>
      <xdr:row>4</xdr:row>
      <xdr:rowOff>57151</xdr:rowOff>
    </xdr:to>
    <xdr:pic>
      <xdr:nvPicPr>
        <xdr:cNvPr id="7" name="Picture 15">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77025" y="95251"/>
          <a:ext cx="1419225" cy="800100"/>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285750</xdr:colOff>
      <xdr:row>0</xdr:row>
      <xdr:rowOff>0</xdr:rowOff>
    </xdr:from>
    <xdr:to>
      <xdr:col>5</xdr:col>
      <xdr:colOff>551841</xdr:colOff>
      <xdr:row>4</xdr:row>
      <xdr:rowOff>123825</xdr:rowOff>
    </xdr:to>
    <xdr:pic>
      <xdr:nvPicPr>
        <xdr:cNvPr id="2" name="Picture 15">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172200" y="0"/>
          <a:ext cx="1485291" cy="96202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596901</xdr:colOff>
      <xdr:row>0</xdr:row>
      <xdr:rowOff>0</xdr:rowOff>
    </xdr:from>
    <xdr:to>
      <xdr:col>13</xdr:col>
      <xdr:colOff>1033384</xdr:colOff>
      <xdr:row>2</xdr:row>
      <xdr:rowOff>285750</xdr:rowOff>
    </xdr:to>
    <xdr:pic>
      <xdr:nvPicPr>
        <xdr:cNvPr id="2" name="Picture 15">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598026" y="0"/>
          <a:ext cx="1484233" cy="86677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1285875</xdr:colOff>
      <xdr:row>0</xdr:row>
      <xdr:rowOff>19050</xdr:rowOff>
    </xdr:from>
    <xdr:to>
      <xdr:col>6</xdr:col>
      <xdr:colOff>1457325</xdr:colOff>
      <xdr:row>4</xdr:row>
      <xdr:rowOff>114299</xdr:rowOff>
    </xdr:to>
    <xdr:pic>
      <xdr:nvPicPr>
        <xdr:cNvPr id="2" name="Picture 1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91400" y="19050"/>
          <a:ext cx="1676400" cy="1066799"/>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942974</xdr:colOff>
      <xdr:row>0</xdr:row>
      <xdr:rowOff>0</xdr:rowOff>
    </xdr:from>
    <xdr:to>
      <xdr:col>7</xdr:col>
      <xdr:colOff>1457324</xdr:colOff>
      <xdr:row>4</xdr:row>
      <xdr:rowOff>180974</xdr:rowOff>
    </xdr:to>
    <xdr:pic>
      <xdr:nvPicPr>
        <xdr:cNvPr id="4" name="Picture 15">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086849" y="0"/>
          <a:ext cx="2009775" cy="113347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1943100</xdr:colOff>
      <xdr:row>0</xdr:row>
      <xdr:rowOff>0</xdr:rowOff>
    </xdr:from>
    <xdr:to>
      <xdr:col>6</xdr:col>
      <xdr:colOff>1905000</xdr:colOff>
      <xdr:row>4</xdr:row>
      <xdr:rowOff>85725</xdr:rowOff>
    </xdr:to>
    <xdr:pic>
      <xdr:nvPicPr>
        <xdr:cNvPr id="2" name="Picture 15">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772525" y="0"/>
          <a:ext cx="2009775" cy="9525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15</xdr:col>
      <xdr:colOff>670832</xdr:colOff>
      <xdr:row>0</xdr:row>
      <xdr:rowOff>0</xdr:rowOff>
    </xdr:from>
    <xdr:to>
      <xdr:col>17</xdr:col>
      <xdr:colOff>866775</xdr:colOff>
      <xdr:row>1</xdr:row>
      <xdr:rowOff>857250</xdr:rowOff>
    </xdr:to>
    <xdr:pic>
      <xdr:nvPicPr>
        <xdr:cNvPr id="6" name="Picture 1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472682" y="0"/>
          <a:ext cx="2139043" cy="11239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887185</xdr:colOff>
      <xdr:row>0</xdr:row>
      <xdr:rowOff>1</xdr:rowOff>
    </xdr:from>
    <xdr:to>
      <xdr:col>13</xdr:col>
      <xdr:colOff>830034</xdr:colOff>
      <xdr:row>1</xdr:row>
      <xdr:rowOff>773907</xdr:rowOff>
    </xdr:to>
    <xdr:pic>
      <xdr:nvPicPr>
        <xdr:cNvPr id="2" name="Picture 1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193360" y="1"/>
          <a:ext cx="1971674" cy="1040606"/>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ichristodoulou\Downloads\Form%20CA-CIF%20v2%20Unlock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ichristodoulou\Downloads\Form%20REBR%20v.1%20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Section B"/>
      <sheetName val="Section C"/>
      <sheetName val="Section D"/>
      <sheetName val="Validation Tests"/>
      <sheetName val="Definitions"/>
      <sheetName val="Allowed Values"/>
    </sheetNames>
    <sheetDataSet>
      <sheetData sheetId="0"/>
      <sheetData sheetId="1"/>
      <sheetData sheetId="2"/>
      <sheetData sheetId="3"/>
      <sheetData sheetId="4"/>
      <sheetData sheetId="5"/>
      <sheetData sheetId="6"/>
      <sheetData sheetId="7"/>
      <sheetData sheetId="8">
        <row r="261">
          <cell r="B261" t="str">
            <v>YES</v>
          </cell>
        </row>
        <row r="262">
          <cell r="B262" t="str">
            <v>NO</v>
          </cell>
        </row>
        <row r="265">
          <cell r="B265" t="str">
            <v>N/A</v>
          </cell>
        </row>
        <row r="266">
          <cell r="B266" t="str">
            <v>Abkhazian, AB</v>
          </cell>
        </row>
        <row r="267">
          <cell r="B267" t="str">
            <v>Afar, AA</v>
          </cell>
        </row>
        <row r="268">
          <cell r="B268" t="str">
            <v>Afrikaans, AF</v>
          </cell>
        </row>
        <row r="269">
          <cell r="B269" t="str">
            <v>Akan, AK</v>
          </cell>
        </row>
        <row r="270">
          <cell r="B270" t="str">
            <v>Albanian, SQ</v>
          </cell>
        </row>
        <row r="271">
          <cell r="B271" t="str">
            <v>Amharic, AM</v>
          </cell>
        </row>
        <row r="272">
          <cell r="B272" t="str">
            <v>Arabic, AR</v>
          </cell>
        </row>
        <row r="273">
          <cell r="B273" t="str">
            <v>Aragonese, AN</v>
          </cell>
        </row>
        <row r="274">
          <cell r="B274" t="str">
            <v>Armenian, HY</v>
          </cell>
        </row>
        <row r="275">
          <cell r="B275" t="str">
            <v>Assamese, AS</v>
          </cell>
        </row>
        <row r="276">
          <cell r="B276" t="str">
            <v>Avaric, AV</v>
          </cell>
        </row>
        <row r="277">
          <cell r="B277" t="str">
            <v>Avestan, AE</v>
          </cell>
        </row>
        <row r="278">
          <cell r="B278" t="str">
            <v>Aymara, AY</v>
          </cell>
        </row>
        <row r="279">
          <cell r="B279" t="str">
            <v>Azerbaijani, AZ</v>
          </cell>
        </row>
        <row r="280">
          <cell r="B280" t="str">
            <v>Bambara, BM</v>
          </cell>
        </row>
        <row r="281">
          <cell r="B281" t="str">
            <v>Bashkir, BA</v>
          </cell>
        </row>
        <row r="282">
          <cell r="B282" t="str">
            <v>Basque, EU</v>
          </cell>
        </row>
        <row r="283">
          <cell r="B283" t="str">
            <v>Belarusian, BE</v>
          </cell>
        </row>
        <row r="284">
          <cell r="B284" t="str">
            <v>Bengali, BN</v>
          </cell>
        </row>
        <row r="285">
          <cell r="B285" t="str">
            <v>Bislama, BI</v>
          </cell>
        </row>
        <row r="286">
          <cell r="B286" t="str">
            <v>Bosnian, BS</v>
          </cell>
        </row>
        <row r="287">
          <cell r="B287" t="str">
            <v>Breton, BR</v>
          </cell>
        </row>
        <row r="288">
          <cell r="B288" t="str">
            <v>Bulgarian, BG</v>
          </cell>
        </row>
        <row r="289">
          <cell r="B289" t="str">
            <v>Burmese, MY</v>
          </cell>
        </row>
        <row r="290">
          <cell r="B290" t="str">
            <v>Catalan, Valencian, CA</v>
          </cell>
        </row>
        <row r="291">
          <cell r="B291" t="str">
            <v>Central Khmer, KM</v>
          </cell>
        </row>
        <row r="292">
          <cell r="B292" t="str">
            <v>Chamorro, CH</v>
          </cell>
        </row>
        <row r="293">
          <cell r="B293" t="str">
            <v>Chechen, CE</v>
          </cell>
        </row>
        <row r="294">
          <cell r="B294" t="str">
            <v>Chichewa, Chewa, Nyanja, NY</v>
          </cell>
        </row>
        <row r="295">
          <cell r="B295" t="str">
            <v>Chinese, ZH</v>
          </cell>
        </row>
        <row r="296">
          <cell r="B296" t="str">
            <v>Church Slavic, Old Slavonic, Church Slavonic, Old Bulgarian, Old Church Slavonic, CU</v>
          </cell>
        </row>
        <row r="297">
          <cell r="B297" t="str">
            <v>Chuvash, CV</v>
          </cell>
        </row>
        <row r="298">
          <cell r="B298" t="str">
            <v>Cornish, KW</v>
          </cell>
        </row>
        <row r="299">
          <cell r="B299" t="str">
            <v>Corsican, CO</v>
          </cell>
        </row>
        <row r="300">
          <cell r="B300" t="str">
            <v>Cree, CR</v>
          </cell>
        </row>
        <row r="301">
          <cell r="B301" t="str">
            <v>Croatian, HR</v>
          </cell>
        </row>
        <row r="302">
          <cell r="B302" t="str">
            <v>Czech, CS</v>
          </cell>
        </row>
        <row r="303">
          <cell r="B303" t="str">
            <v>Danish, DA</v>
          </cell>
        </row>
        <row r="304">
          <cell r="B304" t="str">
            <v>Divehi, Dhivehi, Maldivian, DV</v>
          </cell>
        </row>
        <row r="305">
          <cell r="B305" t="str">
            <v>Dutch, Flemish, NL</v>
          </cell>
        </row>
        <row r="306">
          <cell r="B306" t="str">
            <v>Dzongkha, DZ</v>
          </cell>
        </row>
        <row r="307">
          <cell r="B307" t="str">
            <v>English, EN</v>
          </cell>
        </row>
        <row r="308">
          <cell r="B308" t="str">
            <v>Esperanto, EO</v>
          </cell>
        </row>
        <row r="309">
          <cell r="B309" t="str">
            <v>Estonian, ET</v>
          </cell>
        </row>
        <row r="310">
          <cell r="B310" t="str">
            <v>Ewe, EE</v>
          </cell>
        </row>
        <row r="311">
          <cell r="B311" t="str">
            <v>Faroese, FO</v>
          </cell>
        </row>
        <row r="312">
          <cell r="B312" t="str">
            <v>Fijian, FJ</v>
          </cell>
        </row>
        <row r="313">
          <cell r="B313" t="str">
            <v>Finnish, FI</v>
          </cell>
        </row>
        <row r="314">
          <cell r="B314" t="str">
            <v>French, FR</v>
          </cell>
        </row>
        <row r="315">
          <cell r="B315" t="str">
            <v>Fulah, FF</v>
          </cell>
        </row>
        <row r="316">
          <cell r="B316" t="str">
            <v>Gaelic, Scottish Gaelic, GD</v>
          </cell>
        </row>
        <row r="317">
          <cell r="B317" t="str">
            <v>Galician, GL</v>
          </cell>
        </row>
        <row r="318">
          <cell r="B318" t="str">
            <v>Ganda, LG</v>
          </cell>
        </row>
        <row r="319">
          <cell r="B319" t="str">
            <v>Georgian, KA</v>
          </cell>
        </row>
        <row r="320">
          <cell r="B320" t="str">
            <v>German, DE</v>
          </cell>
        </row>
        <row r="321">
          <cell r="B321" t="str">
            <v>Greek, Modern, EL</v>
          </cell>
        </row>
        <row r="322">
          <cell r="B322" t="str">
            <v>Guarani, GN</v>
          </cell>
        </row>
        <row r="323">
          <cell r="B323" t="str">
            <v>Gujarati, GU</v>
          </cell>
        </row>
        <row r="324">
          <cell r="B324" t="str">
            <v>Haitian, Haitian Creole, HT</v>
          </cell>
        </row>
        <row r="325">
          <cell r="B325" t="str">
            <v>Hausa, HA</v>
          </cell>
        </row>
        <row r="326">
          <cell r="B326" t="str">
            <v>Hebrew, HE</v>
          </cell>
        </row>
        <row r="327">
          <cell r="B327" t="str">
            <v>Herero, HZ</v>
          </cell>
        </row>
        <row r="328">
          <cell r="B328" t="str">
            <v>Hindi, HI</v>
          </cell>
        </row>
        <row r="329">
          <cell r="B329" t="str">
            <v>Hiri Motu, HO</v>
          </cell>
        </row>
        <row r="330">
          <cell r="B330" t="str">
            <v>Hungarian, HU</v>
          </cell>
        </row>
        <row r="331">
          <cell r="B331" t="str">
            <v>Icelandic, IS</v>
          </cell>
        </row>
        <row r="332">
          <cell r="B332" t="str">
            <v>Ido, IO</v>
          </cell>
        </row>
        <row r="333">
          <cell r="B333" t="str">
            <v>Igbo, IG</v>
          </cell>
        </row>
        <row r="334">
          <cell r="B334" t="str">
            <v>Indonesian, ID</v>
          </cell>
        </row>
        <row r="335">
          <cell r="B335" t="str">
            <v>Interlingua (International Auxiliary Language Association), IA</v>
          </cell>
        </row>
        <row r="336">
          <cell r="B336" t="str">
            <v>Interlingue, Occidental, IE</v>
          </cell>
        </row>
        <row r="337">
          <cell r="B337" t="str">
            <v>Inuktitut, IU</v>
          </cell>
        </row>
        <row r="338">
          <cell r="B338" t="str">
            <v>Inupiaq, IK</v>
          </cell>
        </row>
        <row r="339">
          <cell r="B339" t="str">
            <v>Irish, GA</v>
          </cell>
        </row>
        <row r="340">
          <cell r="B340" t="str">
            <v>Italian, IT</v>
          </cell>
        </row>
        <row r="341">
          <cell r="B341" t="str">
            <v>Japanese, JA</v>
          </cell>
        </row>
        <row r="342">
          <cell r="B342" t="str">
            <v>Javanese, JV</v>
          </cell>
        </row>
        <row r="343">
          <cell r="B343" t="str">
            <v>Kalaallisut, Greenlandic, KL</v>
          </cell>
        </row>
        <row r="344">
          <cell r="B344" t="str">
            <v>Kannada, KN</v>
          </cell>
        </row>
        <row r="345">
          <cell r="B345" t="str">
            <v>Kanuri, KR</v>
          </cell>
        </row>
        <row r="346">
          <cell r="B346" t="str">
            <v>Kashmiri, KS</v>
          </cell>
        </row>
        <row r="347">
          <cell r="B347" t="str">
            <v>Kazakh, KK</v>
          </cell>
        </row>
        <row r="348">
          <cell r="B348" t="str">
            <v>Kikuyu, Gikuyu, KI</v>
          </cell>
        </row>
        <row r="349">
          <cell r="B349" t="str">
            <v>Kinyarwanda, RW</v>
          </cell>
        </row>
        <row r="350">
          <cell r="B350" t="str">
            <v>Kirghiz, Kyrgyz, KY</v>
          </cell>
        </row>
        <row r="351">
          <cell r="B351" t="str">
            <v>Komi, KV</v>
          </cell>
        </row>
        <row r="352">
          <cell r="B352" t="str">
            <v>Kongo, KG</v>
          </cell>
        </row>
        <row r="353">
          <cell r="B353" t="str">
            <v>Korean, KO</v>
          </cell>
        </row>
        <row r="354">
          <cell r="B354" t="str">
            <v>Kuanyama, Kwanyama, KJ</v>
          </cell>
        </row>
        <row r="355">
          <cell r="B355" t="str">
            <v>Kurdish, KU</v>
          </cell>
        </row>
        <row r="356">
          <cell r="B356" t="str">
            <v>Lao, LO</v>
          </cell>
        </row>
        <row r="357">
          <cell r="B357" t="str">
            <v>Latin, LA</v>
          </cell>
        </row>
        <row r="358">
          <cell r="B358" t="str">
            <v>Latvian, LV</v>
          </cell>
        </row>
        <row r="359">
          <cell r="B359" t="str">
            <v>Limburgan, Limburger, Limburgish, LI</v>
          </cell>
        </row>
        <row r="360">
          <cell r="B360" t="str">
            <v>Lingala, LN</v>
          </cell>
        </row>
        <row r="361">
          <cell r="B361" t="str">
            <v>Lithuanian, LT</v>
          </cell>
        </row>
        <row r="362">
          <cell r="B362" t="str">
            <v>Luba-Katanga, LU</v>
          </cell>
        </row>
        <row r="363">
          <cell r="B363" t="str">
            <v>Luxembourgish, Letzeburgesch, LB</v>
          </cell>
        </row>
        <row r="364">
          <cell r="B364" t="str">
            <v>Macedonian, MK</v>
          </cell>
        </row>
        <row r="365">
          <cell r="B365" t="str">
            <v>Malagasy, MG</v>
          </cell>
        </row>
        <row r="366">
          <cell r="B366" t="str">
            <v>Malay, MS</v>
          </cell>
        </row>
        <row r="367">
          <cell r="B367" t="str">
            <v>Malayalam, ML</v>
          </cell>
        </row>
        <row r="368">
          <cell r="B368" t="str">
            <v>Maltese, MT</v>
          </cell>
        </row>
        <row r="369">
          <cell r="B369" t="str">
            <v>Manx, GV</v>
          </cell>
        </row>
        <row r="370">
          <cell r="B370" t="str">
            <v>Maori, MI</v>
          </cell>
        </row>
        <row r="371">
          <cell r="B371" t="str">
            <v>Marathi, MR</v>
          </cell>
        </row>
        <row r="372">
          <cell r="B372" t="str">
            <v>Marshallese, MH</v>
          </cell>
        </row>
        <row r="373">
          <cell r="B373" t="str">
            <v>Mongolian, MN</v>
          </cell>
        </row>
        <row r="374">
          <cell r="B374" t="str">
            <v>Nauru, NA</v>
          </cell>
        </row>
        <row r="375">
          <cell r="B375" t="str">
            <v>Navajo, Navaho, NV</v>
          </cell>
        </row>
        <row r="376">
          <cell r="B376" t="str">
            <v>Ndonga, NG</v>
          </cell>
        </row>
        <row r="377">
          <cell r="B377" t="str">
            <v>Nepali, NE</v>
          </cell>
        </row>
        <row r="378">
          <cell r="B378" t="str">
            <v>North Ndebele, ND</v>
          </cell>
        </row>
        <row r="379">
          <cell r="B379" t="str">
            <v>Northern Sami, SE</v>
          </cell>
        </row>
        <row r="380">
          <cell r="B380" t="str">
            <v>Norwegian, NO</v>
          </cell>
        </row>
        <row r="381">
          <cell r="B381" t="str">
            <v>Norwegian Bokmål, NB</v>
          </cell>
        </row>
        <row r="382">
          <cell r="B382" t="str">
            <v>Norwegian Nynorsk, NN</v>
          </cell>
        </row>
        <row r="383">
          <cell r="B383" t="str">
            <v>Occitan, OC</v>
          </cell>
        </row>
        <row r="384">
          <cell r="B384" t="str">
            <v>Ojibwa, OJ</v>
          </cell>
        </row>
        <row r="385">
          <cell r="B385" t="str">
            <v>Oriya, OR</v>
          </cell>
        </row>
        <row r="386">
          <cell r="B386" t="str">
            <v>Oromo, OM</v>
          </cell>
        </row>
        <row r="387">
          <cell r="B387" t="str">
            <v>Ossetian, Ossetic, OS</v>
          </cell>
        </row>
        <row r="388">
          <cell r="B388" t="str">
            <v>Pali, PI</v>
          </cell>
        </row>
        <row r="389">
          <cell r="B389" t="str">
            <v>Pashto, Pushto, PS</v>
          </cell>
        </row>
        <row r="390">
          <cell r="B390" t="str">
            <v>Persian, FA</v>
          </cell>
        </row>
        <row r="391">
          <cell r="B391" t="str">
            <v>Polish, PL</v>
          </cell>
        </row>
        <row r="392">
          <cell r="B392" t="str">
            <v>Portuguese, PT</v>
          </cell>
        </row>
        <row r="393">
          <cell r="B393" t="str">
            <v>Punjabi, Panjabi, PA</v>
          </cell>
        </row>
        <row r="394">
          <cell r="B394" t="str">
            <v>Quechua, QU</v>
          </cell>
        </row>
        <row r="395">
          <cell r="B395" t="str">
            <v>Romanian, Moldavian, Moldovan, RO</v>
          </cell>
        </row>
        <row r="396">
          <cell r="B396" t="str">
            <v>Romansh, RM</v>
          </cell>
        </row>
        <row r="397">
          <cell r="B397" t="str">
            <v>Rundi, RN</v>
          </cell>
        </row>
        <row r="398">
          <cell r="B398" t="str">
            <v>Russian, RU</v>
          </cell>
        </row>
        <row r="399">
          <cell r="B399" t="str">
            <v>Samoan, SM</v>
          </cell>
        </row>
        <row r="400">
          <cell r="B400" t="str">
            <v>Sango, SG</v>
          </cell>
        </row>
        <row r="401">
          <cell r="B401" t="str">
            <v>Sanskrit, SA</v>
          </cell>
        </row>
        <row r="402">
          <cell r="B402" t="str">
            <v>Sardinian, SC</v>
          </cell>
        </row>
        <row r="403">
          <cell r="B403" t="str">
            <v>Serbian, SR</v>
          </cell>
        </row>
        <row r="404">
          <cell r="B404" t="str">
            <v>Shona, SN</v>
          </cell>
        </row>
        <row r="405">
          <cell r="B405" t="str">
            <v>Sichuan Yi, Nuosu, II</v>
          </cell>
        </row>
        <row r="406">
          <cell r="B406" t="str">
            <v>Sindhi, SD</v>
          </cell>
        </row>
        <row r="407">
          <cell r="B407" t="str">
            <v>Sinhala, Sinhalese, SI</v>
          </cell>
        </row>
        <row r="408">
          <cell r="B408" t="str">
            <v>Slovak, SK</v>
          </cell>
        </row>
        <row r="409">
          <cell r="B409" t="str">
            <v>Slovenian, SL</v>
          </cell>
        </row>
        <row r="410">
          <cell r="B410" t="str">
            <v>Somali, SO</v>
          </cell>
        </row>
        <row r="411">
          <cell r="B411" t="str">
            <v>South Ndebele, NR</v>
          </cell>
        </row>
        <row r="412">
          <cell r="B412" t="str">
            <v>Southern Sotho, ST</v>
          </cell>
        </row>
        <row r="413">
          <cell r="B413" t="str">
            <v>Spanish, Castilian, ES</v>
          </cell>
        </row>
        <row r="414">
          <cell r="B414" t="str">
            <v>Sundanese, SU</v>
          </cell>
        </row>
        <row r="415">
          <cell r="B415" t="str">
            <v>Swahili, SW</v>
          </cell>
        </row>
        <row r="416">
          <cell r="B416" t="str">
            <v>Swati, SS</v>
          </cell>
        </row>
        <row r="417">
          <cell r="B417" t="str">
            <v>Swedish, SV</v>
          </cell>
        </row>
        <row r="418">
          <cell r="B418" t="str">
            <v>Tagalog, TL</v>
          </cell>
        </row>
        <row r="419">
          <cell r="B419" t="str">
            <v>Tahitian, TY</v>
          </cell>
        </row>
        <row r="420">
          <cell r="B420" t="str">
            <v>Tajik, TG</v>
          </cell>
        </row>
        <row r="421">
          <cell r="B421" t="str">
            <v>Tamil, TA</v>
          </cell>
        </row>
        <row r="422">
          <cell r="B422" t="str">
            <v>Tatar, TT</v>
          </cell>
        </row>
        <row r="423">
          <cell r="B423" t="str">
            <v>Telugu, TE</v>
          </cell>
        </row>
        <row r="424">
          <cell r="B424" t="str">
            <v>Thai, TH</v>
          </cell>
        </row>
        <row r="425">
          <cell r="B425" t="str">
            <v>Tibetan, BO</v>
          </cell>
        </row>
        <row r="426">
          <cell r="B426" t="str">
            <v>Tigrinya, TI</v>
          </cell>
        </row>
        <row r="427">
          <cell r="B427" t="str">
            <v>Tonga (Tonga Islands), TO</v>
          </cell>
        </row>
        <row r="428">
          <cell r="B428" t="str">
            <v>Tsonga, TS</v>
          </cell>
        </row>
        <row r="429">
          <cell r="B429" t="str">
            <v>Tswana, TN</v>
          </cell>
        </row>
        <row r="430">
          <cell r="B430" t="str">
            <v>Turkish, TR</v>
          </cell>
        </row>
        <row r="431">
          <cell r="B431" t="str">
            <v>Turkmen, TK</v>
          </cell>
        </row>
        <row r="432">
          <cell r="B432" t="str">
            <v>Twi, TW</v>
          </cell>
        </row>
        <row r="433">
          <cell r="B433" t="str">
            <v>Uighur, Uyghur, UG</v>
          </cell>
        </row>
        <row r="434">
          <cell r="B434" t="str">
            <v>Ukrainian, UK</v>
          </cell>
        </row>
        <row r="435">
          <cell r="B435" t="str">
            <v>Urdu, UR</v>
          </cell>
        </row>
        <row r="436">
          <cell r="B436" t="str">
            <v>Uzbek, UZ</v>
          </cell>
        </row>
        <row r="437">
          <cell r="B437" t="str">
            <v>Venda, VE</v>
          </cell>
        </row>
        <row r="438">
          <cell r="B438" t="str">
            <v>Vietnamese, VI</v>
          </cell>
        </row>
        <row r="439">
          <cell r="B439" t="str">
            <v>Volapük, VO</v>
          </cell>
        </row>
        <row r="440">
          <cell r="B440" t="str">
            <v>Walloon, WA</v>
          </cell>
        </row>
        <row r="441">
          <cell r="B441" t="str">
            <v>Welsh, CY</v>
          </cell>
        </row>
        <row r="442">
          <cell r="B442" t="str">
            <v>Western Frisian, FY</v>
          </cell>
        </row>
        <row r="443">
          <cell r="B443" t="str">
            <v>Wolof, WO</v>
          </cell>
        </row>
        <row r="444">
          <cell r="B444" t="str">
            <v>Xhosa, XH</v>
          </cell>
        </row>
        <row r="445">
          <cell r="B445" t="str">
            <v>Yiddish, YI</v>
          </cell>
        </row>
        <row r="446">
          <cell r="B446" t="str">
            <v>Yoruba, YO</v>
          </cell>
        </row>
        <row r="447">
          <cell r="B447" t="str">
            <v>Zhuang, Chuang, ZA</v>
          </cell>
        </row>
        <row r="448">
          <cell r="B448" t="str">
            <v>Zulu, ZU</v>
          </cell>
        </row>
        <row r="449">
          <cell r="B449" t="str">
            <v>Other</v>
          </cell>
        </row>
        <row r="452">
          <cell r="B452" t="str">
            <v>Retail</v>
          </cell>
        </row>
        <row r="453">
          <cell r="B453" t="str">
            <v>Per se Professional</v>
          </cell>
        </row>
        <row r="454">
          <cell r="B454" t="str">
            <v>Professional on request</v>
          </cell>
        </row>
        <row r="457">
          <cell r="B457" t="str">
            <v>Company</v>
          </cell>
        </row>
        <row r="458">
          <cell r="B458" t="str">
            <v>Branch</v>
          </cell>
        </row>
        <row r="459">
          <cell r="B459" t="str">
            <v>Representative Office</v>
          </cell>
        </row>
        <row r="460">
          <cell r="B460" t="str">
            <v>Related Entity</v>
          </cell>
        </row>
        <row r="461">
          <cell r="B461" t="str">
            <v>Tied Agent</v>
          </cell>
        </row>
        <row r="462">
          <cell r="B462" t="str">
            <v>Introducing Broker</v>
          </cell>
        </row>
        <row r="463">
          <cell r="B463" t="str">
            <v>Affiliate</v>
          </cell>
        </row>
        <row r="464">
          <cell r="B464" t="str">
            <v>Outsourced Service Provider</v>
          </cell>
        </row>
        <row r="465">
          <cell r="B465" t="str">
            <v>Other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General Info"/>
      <sheetName val="Section A"/>
      <sheetName val="Validation Tests"/>
      <sheetName val="Definitions"/>
      <sheetName val="Allowed Values"/>
    </sheetNames>
    <sheetDataSet>
      <sheetData sheetId="0" refreshError="1"/>
      <sheetData sheetId="1"/>
      <sheetData sheetId="2"/>
      <sheetData sheetId="3" refreshError="1"/>
      <sheetData sheetId="4" refreshError="1"/>
      <sheetData sheetId="5">
        <row r="13">
          <cell r="B13" t="str">
            <v>YES</v>
          </cell>
        </row>
        <row r="14">
          <cell r="B14" t="str">
            <v>NO</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cb.int/stats/exchange/eurofxref/html/index.e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113"/>
  <sheetViews>
    <sheetView tabSelected="1" zoomScaleNormal="100" workbookViewId="0"/>
  </sheetViews>
  <sheetFormatPr defaultColWidth="9.140625" defaultRowHeight="15"/>
  <cols>
    <col min="1" max="1" width="9.140625" style="257"/>
    <col min="2" max="2" width="10.85546875" style="257" customWidth="1"/>
    <col min="3" max="5" width="9.140625" style="257"/>
    <col min="6" max="6" width="11.28515625" style="257" customWidth="1"/>
    <col min="7" max="7" width="15.42578125" style="257" customWidth="1"/>
    <col min="8" max="12" width="9.140625" style="257"/>
    <col min="13" max="13" width="14.140625" style="257" customWidth="1"/>
    <col min="14" max="14" width="16.140625" style="257" customWidth="1"/>
    <col min="15" max="16384" width="9.140625" style="257"/>
  </cols>
  <sheetData>
    <row r="1" spans="1:14" ht="21">
      <c r="A1" s="416" t="s">
        <v>537</v>
      </c>
      <c r="B1" s="416"/>
      <c r="C1" s="417"/>
      <c r="D1" s="258"/>
      <c r="E1" s="258"/>
      <c r="F1" s="258"/>
      <c r="G1" s="258"/>
      <c r="H1" s="258"/>
      <c r="I1" s="258"/>
      <c r="J1" s="258"/>
      <c r="K1" s="258"/>
      <c r="L1" s="258"/>
      <c r="M1" s="258"/>
      <c r="N1" s="258"/>
    </row>
    <row r="2" spans="1:14">
      <c r="A2" s="258"/>
      <c r="B2" s="258"/>
      <c r="C2" s="258"/>
      <c r="D2" s="258"/>
      <c r="E2" s="258"/>
      <c r="F2" s="258"/>
      <c r="G2" s="258"/>
      <c r="H2" s="258"/>
      <c r="I2" s="258"/>
      <c r="J2" s="258"/>
      <c r="K2" s="258"/>
      <c r="L2" s="258"/>
      <c r="M2" s="258"/>
      <c r="N2" s="258"/>
    </row>
    <row r="3" spans="1:14" ht="21">
      <c r="A3" s="258"/>
      <c r="B3" s="258"/>
      <c r="C3" s="799" t="s">
        <v>414</v>
      </c>
      <c r="D3" s="799"/>
      <c r="E3" s="799"/>
      <c r="F3" s="799"/>
      <c r="G3" s="799"/>
      <c r="H3" s="799"/>
      <c r="I3" s="799"/>
      <c r="J3" s="799"/>
      <c r="K3" s="258"/>
      <c r="L3" s="258"/>
      <c r="M3" s="258"/>
      <c r="N3" s="258"/>
    </row>
    <row r="4" spans="1:14">
      <c r="A4" s="258"/>
      <c r="B4" s="258"/>
      <c r="C4" s="258"/>
      <c r="D4" s="258"/>
      <c r="E4" s="258"/>
      <c r="F4" s="258"/>
      <c r="G4" s="258"/>
      <c r="H4" s="258"/>
      <c r="I4" s="258"/>
      <c r="J4" s="258"/>
      <c r="K4" s="258"/>
      <c r="L4" s="258"/>
      <c r="M4" s="258"/>
      <c r="N4" s="258"/>
    </row>
    <row r="5" spans="1:14">
      <c r="A5" s="258"/>
      <c r="B5" s="258"/>
      <c r="C5" s="258"/>
      <c r="D5" s="258"/>
      <c r="E5" s="258"/>
      <c r="F5" s="258"/>
      <c r="G5" s="258"/>
      <c r="H5" s="258"/>
      <c r="I5" s="258"/>
      <c r="J5" s="258"/>
      <c r="K5" s="258"/>
      <c r="L5" s="258"/>
      <c r="M5" s="258"/>
      <c r="N5" s="258"/>
    </row>
    <row r="6" spans="1:14" ht="18.75">
      <c r="A6" s="798" t="s">
        <v>397</v>
      </c>
      <c r="B6" s="798"/>
      <c r="C6" s="798"/>
      <c r="D6" s="798"/>
      <c r="E6" s="798"/>
      <c r="F6" s="798"/>
      <c r="G6" s="798"/>
      <c r="H6" s="798"/>
      <c r="I6" s="798"/>
      <c r="J6" s="798"/>
      <c r="K6" s="798"/>
      <c r="L6" s="798"/>
      <c r="M6" s="798"/>
      <c r="N6" s="798"/>
    </row>
    <row r="7" spans="1:14">
      <c r="A7" s="258"/>
      <c r="B7" s="258"/>
      <c r="C7" s="258"/>
      <c r="D7" s="258"/>
      <c r="E7" s="258"/>
      <c r="F7" s="258"/>
      <c r="G7" s="258"/>
      <c r="H7" s="258"/>
      <c r="I7" s="258"/>
      <c r="J7" s="258"/>
      <c r="K7" s="258"/>
      <c r="L7" s="258"/>
      <c r="M7" s="258"/>
      <c r="N7" s="258"/>
    </row>
    <row r="8" spans="1:14" ht="15" customHeight="1">
      <c r="A8" s="800" t="s">
        <v>908</v>
      </c>
      <c r="B8" s="800"/>
      <c r="C8" s="800"/>
      <c r="D8" s="800"/>
      <c r="E8" s="800"/>
      <c r="F8" s="800"/>
      <c r="G8" s="800"/>
      <c r="H8" s="800"/>
      <c r="I8" s="800"/>
      <c r="J8" s="800"/>
      <c r="K8" s="800"/>
      <c r="L8" s="800"/>
      <c r="M8" s="800"/>
      <c r="N8" s="800"/>
    </row>
    <row r="9" spans="1:14" ht="15.75">
      <c r="A9" s="800" t="s">
        <v>674</v>
      </c>
      <c r="B9" s="800"/>
      <c r="C9" s="800"/>
      <c r="D9" s="800"/>
      <c r="E9" s="800"/>
      <c r="F9" s="800"/>
      <c r="G9" s="800"/>
      <c r="H9" s="800"/>
      <c r="I9" s="800"/>
      <c r="J9" s="800"/>
      <c r="K9" s="800"/>
      <c r="L9" s="800"/>
      <c r="M9" s="800"/>
      <c r="N9" s="800"/>
    </row>
    <row r="10" spans="1:14" ht="15.75">
      <c r="A10" s="226"/>
      <c r="B10" s="226"/>
      <c r="C10" s="226"/>
      <c r="D10" s="226"/>
      <c r="E10" s="226"/>
      <c r="F10" s="226"/>
      <c r="G10" s="226"/>
      <c r="H10" s="226"/>
      <c r="I10" s="226"/>
      <c r="J10" s="226"/>
      <c r="K10" s="226"/>
      <c r="L10" s="226"/>
      <c r="M10" s="226"/>
      <c r="N10" s="226"/>
    </row>
    <row r="11" spans="1:14" ht="15.75">
      <c r="A11" s="801" t="s">
        <v>675</v>
      </c>
      <c r="B11" s="801"/>
      <c r="C11" s="801"/>
      <c r="D11" s="801"/>
      <c r="E11" s="801"/>
      <c r="F11" s="801"/>
      <c r="G11" s="801"/>
      <c r="H11" s="801"/>
      <c r="I11" s="801"/>
      <c r="J11" s="801"/>
      <c r="K11" s="801"/>
      <c r="L11" s="801"/>
      <c r="M11" s="801"/>
      <c r="N11" s="801"/>
    </row>
    <row r="12" spans="1:14" ht="15.75">
      <c r="A12" s="226"/>
      <c r="B12" s="226"/>
      <c r="C12" s="226"/>
      <c r="D12" s="226"/>
      <c r="E12" s="226"/>
      <c r="F12" s="226"/>
      <c r="G12" s="226"/>
      <c r="H12" s="226"/>
      <c r="I12" s="226"/>
      <c r="J12" s="226"/>
      <c r="K12" s="226"/>
      <c r="L12" s="226"/>
      <c r="M12" s="226"/>
      <c r="N12" s="226"/>
    </row>
    <row r="13" spans="1:14" ht="15.75">
      <c r="A13" s="795" t="s">
        <v>676</v>
      </c>
      <c r="B13" s="795"/>
      <c r="C13" s="795"/>
      <c r="D13" s="795"/>
      <c r="E13" s="795"/>
      <c r="F13" s="795"/>
      <c r="G13" s="795"/>
      <c r="H13" s="795"/>
      <c r="I13" s="795"/>
      <c r="J13" s="795"/>
      <c r="K13" s="795"/>
      <c r="L13" s="795"/>
      <c r="M13" s="795"/>
      <c r="N13" s="795"/>
    </row>
    <row r="14" spans="1:14" ht="15.75">
      <c r="A14" s="556"/>
      <c r="B14" s="556"/>
      <c r="C14" s="556"/>
      <c r="D14" s="556"/>
      <c r="E14" s="556"/>
      <c r="F14" s="556"/>
      <c r="G14" s="556"/>
      <c r="H14" s="556"/>
      <c r="I14" s="556"/>
      <c r="J14" s="556"/>
      <c r="K14" s="556"/>
      <c r="L14" s="556"/>
      <c r="M14" s="556"/>
      <c r="N14" s="556"/>
    </row>
    <row r="15" spans="1:14" ht="32.25" customHeight="1">
      <c r="A15" s="797" t="s">
        <v>1456</v>
      </c>
      <c r="B15" s="797"/>
      <c r="C15" s="797"/>
      <c r="D15" s="797"/>
      <c r="E15" s="797"/>
      <c r="F15" s="797"/>
      <c r="G15" s="797"/>
      <c r="H15" s="797"/>
      <c r="I15" s="797"/>
      <c r="J15" s="797"/>
      <c r="K15" s="797"/>
      <c r="L15" s="797"/>
      <c r="M15" s="797"/>
      <c r="N15" s="797"/>
    </row>
    <row r="16" spans="1:14" ht="15.75">
      <c r="A16" s="354"/>
      <c r="B16" s="354"/>
      <c r="C16" s="354"/>
      <c r="D16" s="354"/>
      <c r="E16" s="354"/>
      <c r="F16" s="354"/>
      <c r="G16" s="354"/>
      <c r="H16" s="354"/>
      <c r="I16" s="354"/>
      <c r="J16" s="354"/>
      <c r="K16" s="354"/>
      <c r="L16" s="354"/>
      <c r="M16" s="354"/>
      <c r="N16" s="354"/>
    </row>
    <row r="17" spans="1:14" ht="15.75">
      <c r="A17" s="162" t="s">
        <v>1455</v>
      </c>
      <c r="B17" s="162"/>
      <c r="C17" s="162"/>
      <c r="D17" s="162"/>
      <c r="E17" s="162"/>
      <c r="F17" s="162"/>
      <c r="G17" s="162"/>
      <c r="H17" s="162"/>
      <c r="I17" s="162"/>
      <c r="J17" s="162"/>
      <c r="K17" s="162"/>
      <c r="L17" s="162"/>
      <c r="M17" s="162"/>
      <c r="N17" s="162"/>
    </row>
    <row r="18" spans="1:14" ht="15.75">
      <c r="A18" s="162"/>
      <c r="B18" s="162"/>
      <c r="C18" s="162"/>
      <c r="D18" s="162"/>
      <c r="E18" s="162"/>
      <c r="F18" s="162"/>
      <c r="G18" s="162"/>
      <c r="H18" s="162"/>
      <c r="I18" s="162"/>
      <c r="J18" s="162"/>
      <c r="K18" s="162"/>
      <c r="L18" s="162"/>
      <c r="M18" s="162"/>
      <c r="N18" s="162"/>
    </row>
    <row r="19" spans="1:14">
      <c r="A19" s="794" t="s">
        <v>715</v>
      </c>
      <c r="B19" s="794"/>
      <c r="C19" s="794"/>
      <c r="D19" s="794"/>
      <c r="E19" s="794"/>
      <c r="F19" s="794"/>
      <c r="G19" s="794"/>
      <c r="H19" s="794"/>
      <c r="I19" s="794"/>
      <c r="J19" s="794"/>
      <c r="K19" s="794"/>
      <c r="L19" s="794"/>
      <c r="M19" s="794"/>
      <c r="N19" s="794"/>
    </row>
    <row r="20" spans="1:14" ht="15.75">
      <c r="A20" s="162"/>
      <c r="B20" s="162"/>
      <c r="C20" s="162"/>
      <c r="D20" s="162"/>
      <c r="E20" s="162"/>
      <c r="F20" s="162"/>
      <c r="G20" s="162"/>
      <c r="H20" s="162"/>
      <c r="I20" s="162"/>
      <c r="J20" s="162"/>
      <c r="K20" s="162"/>
      <c r="L20" s="162"/>
      <c r="M20" s="162"/>
      <c r="N20" s="162"/>
    </row>
    <row r="21" spans="1:14" ht="15.75">
      <c r="A21" s="777" t="s">
        <v>1453</v>
      </c>
      <c r="B21" s="162"/>
      <c r="C21" s="162"/>
      <c r="D21" s="162"/>
      <c r="E21" s="162"/>
      <c r="F21" s="162"/>
      <c r="G21" s="162"/>
      <c r="H21" s="162"/>
      <c r="I21" s="162"/>
      <c r="J21" s="162"/>
      <c r="K21" s="162"/>
      <c r="L21" s="162"/>
      <c r="M21" s="162"/>
      <c r="N21" s="162"/>
    </row>
    <row r="22" spans="1:14">
      <c r="A22" s="794" t="s">
        <v>1461</v>
      </c>
      <c r="B22" s="794"/>
      <c r="C22" s="794"/>
      <c r="D22" s="794"/>
      <c r="E22" s="794"/>
      <c r="F22" s="794"/>
      <c r="G22" s="794"/>
      <c r="H22" s="794"/>
      <c r="I22" s="794"/>
      <c r="J22" s="794"/>
      <c r="K22" s="794"/>
      <c r="L22" s="794"/>
      <c r="M22" s="794"/>
      <c r="N22" s="794"/>
    </row>
    <row r="23" spans="1:14">
      <c r="A23" s="794" t="s">
        <v>1460</v>
      </c>
      <c r="B23" s="794"/>
      <c r="C23" s="794"/>
      <c r="D23" s="794"/>
      <c r="E23" s="794"/>
      <c r="F23" s="794"/>
      <c r="G23" s="794"/>
      <c r="H23" s="794"/>
      <c r="I23" s="794"/>
      <c r="J23" s="794"/>
      <c r="K23" s="794"/>
      <c r="L23" s="794"/>
      <c r="M23" s="794"/>
      <c r="N23" s="794"/>
    </row>
    <row r="24" spans="1:14">
      <c r="A24" s="794" t="s">
        <v>1462</v>
      </c>
      <c r="B24" s="794"/>
      <c r="C24" s="794"/>
      <c r="D24" s="794"/>
      <c r="E24" s="794"/>
      <c r="F24" s="794"/>
      <c r="G24" s="794"/>
      <c r="H24" s="794"/>
      <c r="I24" s="794"/>
      <c r="J24" s="794"/>
      <c r="K24" s="794"/>
      <c r="L24" s="794"/>
      <c r="M24" s="794"/>
      <c r="N24" s="794"/>
    </row>
    <row r="25" spans="1:14">
      <c r="A25" s="794" t="s">
        <v>1497</v>
      </c>
      <c r="B25" s="794"/>
      <c r="C25" s="794"/>
      <c r="D25" s="794"/>
      <c r="E25" s="794"/>
      <c r="F25" s="794"/>
      <c r="G25" s="794"/>
      <c r="H25" s="794"/>
      <c r="I25" s="794"/>
      <c r="J25" s="794"/>
      <c r="K25" s="794"/>
      <c r="L25" s="794"/>
      <c r="M25" s="794"/>
      <c r="N25" s="794"/>
    </row>
    <row r="26" spans="1:14">
      <c r="A26" s="794" t="s">
        <v>1463</v>
      </c>
      <c r="B26" s="794"/>
      <c r="C26" s="794"/>
      <c r="D26" s="794"/>
      <c r="E26" s="794"/>
      <c r="F26" s="794"/>
      <c r="G26" s="794"/>
      <c r="H26" s="794"/>
      <c r="I26" s="794"/>
      <c r="J26" s="794"/>
      <c r="K26" s="794"/>
      <c r="L26" s="794"/>
      <c r="M26" s="794"/>
      <c r="N26" s="794"/>
    </row>
    <row r="27" spans="1:14">
      <c r="A27" s="796" t="s">
        <v>1464</v>
      </c>
      <c r="B27" s="794"/>
      <c r="C27" s="794"/>
      <c r="D27" s="794"/>
      <c r="E27" s="794"/>
      <c r="F27" s="794"/>
      <c r="G27" s="794"/>
      <c r="H27" s="794"/>
      <c r="I27" s="794"/>
      <c r="J27" s="794"/>
      <c r="K27" s="794"/>
      <c r="L27" s="794"/>
      <c r="M27" s="794"/>
      <c r="N27" s="794"/>
    </row>
    <row r="28" spans="1:14">
      <c r="A28" s="794" t="s">
        <v>1465</v>
      </c>
      <c r="B28" s="794"/>
      <c r="C28" s="794"/>
      <c r="D28" s="794"/>
      <c r="E28" s="794"/>
      <c r="F28" s="794"/>
      <c r="G28" s="794"/>
      <c r="H28" s="794"/>
      <c r="I28" s="794"/>
      <c r="J28" s="794"/>
      <c r="K28" s="794"/>
      <c r="L28" s="794"/>
      <c r="M28" s="794"/>
      <c r="N28" s="794"/>
    </row>
    <row r="29" spans="1:14">
      <c r="A29" s="794" t="s">
        <v>1466</v>
      </c>
      <c r="B29" s="794"/>
      <c r="C29" s="794"/>
      <c r="D29" s="794"/>
      <c r="E29" s="794"/>
      <c r="F29" s="794"/>
      <c r="G29" s="794"/>
      <c r="H29" s="794"/>
      <c r="I29" s="794"/>
      <c r="J29" s="794"/>
      <c r="K29" s="794"/>
      <c r="L29" s="794"/>
      <c r="M29" s="794"/>
      <c r="N29" s="794"/>
    </row>
    <row r="30" spans="1:14">
      <c r="A30" s="794" t="s">
        <v>1467</v>
      </c>
      <c r="B30" s="794"/>
      <c r="C30" s="794"/>
      <c r="D30" s="794"/>
      <c r="E30" s="794"/>
      <c r="F30" s="794"/>
      <c r="G30" s="794"/>
      <c r="H30" s="794"/>
      <c r="I30" s="794"/>
      <c r="J30" s="794"/>
      <c r="K30" s="794"/>
      <c r="L30" s="794"/>
      <c r="M30" s="794"/>
      <c r="N30" s="794"/>
    </row>
    <row r="31" spans="1:14">
      <c r="A31" s="794" t="s">
        <v>1468</v>
      </c>
      <c r="B31" s="794"/>
      <c r="C31" s="794"/>
      <c r="D31" s="794"/>
      <c r="E31" s="794"/>
      <c r="F31" s="794"/>
      <c r="G31" s="794"/>
      <c r="H31" s="794"/>
      <c r="I31" s="794"/>
      <c r="J31" s="794"/>
      <c r="K31" s="794"/>
      <c r="L31" s="794"/>
      <c r="M31" s="794"/>
      <c r="N31" s="794"/>
    </row>
    <row r="32" spans="1:14">
      <c r="A32" s="794" t="s">
        <v>1469</v>
      </c>
      <c r="B32" s="794"/>
      <c r="C32" s="794"/>
      <c r="D32" s="794"/>
      <c r="E32" s="794"/>
      <c r="F32" s="794"/>
      <c r="G32" s="794"/>
      <c r="H32" s="794"/>
      <c r="I32" s="794"/>
      <c r="J32" s="794"/>
      <c r="K32" s="794"/>
      <c r="L32" s="794"/>
      <c r="M32" s="794"/>
      <c r="N32" s="794"/>
    </row>
    <row r="33" spans="1:14">
      <c r="A33" s="794" t="s">
        <v>1470</v>
      </c>
      <c r="B33" s="794"/>
      <c r="C33" s="794"/>
      <c r="D33" s="794"/>
      <c r="E33" s="794"/>
      <c r="F33" s="794"/>
      <c r="G33" s="794"/>
      <c r="H33" s="794"/>
      <c r="I33" s="794"/>
      <c r="J33" s="794"/>
      <c r="K33" s="794"/>
      <c r="L33" s="794"/>
      <c r="M33" s="794"/>
      <c r="N33" s="794"/>
    </row>
    <row r="34" spans="1:14">
      <c r="A34" s="794" t="s">
        <v>1471</v>
      </c>
      <c r="B34" s="794"/>
      <c r="C34" s="794"/>
      <c r="D34" s="794"/>
      <c r="E34" s="794"/>
      <c r="F34" s="794"/>
      <c r="G34" s="794"/>
      <c r="H34" s="794"/>
      <c r="I34" s="794"/>
      <c r="J34" s="794"/>
      <c r="K34" s="794"/>
      <c r="L34" s="794"/>
      <c r="M34" s="794"/>
      <c r="N34" s="794"/>
    </row>
    <row r="35" spans="1:14">
      <c r="A35" s="794" t="s">
        <v>1472</v>
      </c>
      <c r="B35" s="794"/>
      <c r="C35" s="794"/>
      <c r="D35" s="794"/>
      <c r="E35" s="794"/>
      <c r="F35" s="794"/>
      <c r="G35" s="794"/>
      <c r="H35" s="794"/>
      <c r="I35" s="794"/>
      <c r="J35" s="794"/>
      <c r="K35" s="794"/>
      <c r="L35" s="794"/>
      <c r="M35" s="794"/>
      <c r="N35" s="794"/>
    </row>
    <row r="36" spans="1:14">
      <c r="A36" s="598" t="s">
        <v>1473</v>
      </c>
      <c r="B36" s="598"/>
      <c r="C36" s="598"/>
      <c r="D36" s="598"/>
      <c r="E36" s="598"/>
      <c r="F36" s="598"/>
      <c r="G36" s="598"/>
      <c r="H36" s="598"/>
      <c r="I36" s="598"/>
      <c r="J36" s="598"/>
      <c r="K36" s="598"/>
      <c r="L36" s="598"/>
      <c r="M36" s="598"/>
      <c r="N36" s="598"/>
    </row>
    <row r="37" spans="1:14">
      <c r="A37" s="598" t="s">
        <v>1474</v>
      </c>
      <c r="B37" s="598"/>
      <c r="C37" s="598"/>
      <c r="D37" s="598"/>
      <c r="E37" s="598"/>
      <c r="F37" s="598"/>
      <c r="G37" s="598"/>
      <c r="H37" s="598"/>
      <c r="I37" s="598"/>
      <c r="J37" s="598"/>
      <c r="K37" s="598"/>
      <c r="L37" s="598"/>
      <c r="M37" s="598"/>
      <c r="N37" s="598"/>
    </row>
    <row r="38" spans="1:14">
      <c r="A38" s="598" t="s">
        <v>1475</v>
      </c>
      <c r="B38" s="598"/>
      <c r="C38" s="598"/>
      <c r="D38" s="598"/>
      <c r="E38" s="598"/>
      <c r="F38" s="598"/>
      <c r="G38" s="598"/>
      <c r="H38" s="598"/>
      <c r="I38" s="598"/>
      <c r="J38" s="598"/>
      <c r="K38" s="598"/>
      <c r="L38" s="598"/>
      <c r="M38" s="598"/>
      <c r="N38" s="598"/>
    </row>
    <row r="39" spans="1:14">
      <c r="A39" s="598" t="s">
        <v>1476</v>
      </c>
      <c r="B39" s="598"/>
      <c r="C39" s="598"/>
      <c r="D39" s="598"/>
      <c r="E39" s="598"/>
      <c r="F39" s="598"/>
      <c r="G39" s="598"/>
      <c r="H39" s="598"/>
      <c r="I39" s="598"/>
      <c r="J39" s="598"/>
      <c r="K39" s="598"/>
      <c r="L39" s="598"/>
      <c r="M39" s="598"/>
      <c r="N39" s="598"/>
    </row>
    <row r="40" spans="1:14">
      <c r="A40" s="598"/>
      <c r="B40" s="598"/>
      <c r="C40" s="598"/>
      <c r="D40" s="598"/>
      <c r="E40" s="598"/>
      <c r="F40" s="598"/>
      <c r="G40" s="598"/>
      <c r="H40" s="598"/>
      <c r="I40" s="598"/>
      <c r="J40" s="598"/>
      <c r="K40" s="598"/>
      <c r="L40" s="598"/>
      <c r="M40" s="598"/>
      <c r="N40" s="598"/>
    </row>
    <row r="41" spans="1:14" ht="15.75">
      <c r="A41" s="777" t="s">
        <v>1454</v>
      </c>
      <c r="B41" s="598"/>
      <c r="C41" s="598"/>
      <c r="D41" s="598"/>
      <c r="E41" s="598"/>
      <c r="F41" s="598"/>
      <c r="G41" s="598"/>
      <c r="H41" s="598"/>
      <c r="I41" s="598"/>
      <c r="J41" s="598"/>
      <c r="K41" s="598"/>
      <c r="L41" s="598"/>
      <c r="M41" s="598"/>
      <c r="N41" s="598"/>
    </row>
    <row r="42" spans="1:14">
      <c r="A42" s="598" t="s">
        <v>1447</v>
      </c>
      <c r="B42" s="598"/>
      <c r="C42" s="598"/>
      <c r="D42" s="598"/>
      <c r="E42" s="598"/>
      <c r="F42" s="598"/>
      <c r="G42" s="598"/>
      <c r="H42" s="598"/>
      <c r="I42" s="598"/>
      <c r="J42" s="598"/>
      <c r="K42" s="598"/>
      <c r="L42" s="598"/>
      <c r="M42" s="598"/>
      <c r="N42" s="598"/>
    </row>
    <row r="43" spans="1:14">
      <c r="A43" s="598" t="s">
        <v>1448</v>
      </c>
      <c r="B43" s="598"/>
      <c r="C43" s="598"/>
      <c r="D43" s="598"/>
      <c r="E43" s="598"/>
      <c r="F43" s="598"/>
      <c r="G43" s="598"/>
      <c r="H43" s="598"/>
      <c r="I43" s="598"/>
      <c r="J43" s="598"/>
      <c r="K43" s="598"/>
      <c r="L43" s="598"/>
      <c r="M43" s="598"/>
      <c r="N43" s="598"/>
    </row>
    <row r="44" spans="1:14">
      <c r="A44" s="598" t="s">
        <v>1449</v>
      </c>
      <c r="B44" s="598"/>
      <c r="C44" s="598"/>
      <c r="D44" s="598"/>
      <c r="E44" s="598"/>
      <c r="F44" s="598"/>
      <c r="G44" s="598"/>
      <c r="H44" s="598"/>
      <c r="I44" s="598"/>
      <c r="J44" s="598"/>
      <c r="K44" s="598"/>
      <c r="L44" s="598"/>
      <c r="M44" s="598"/>
      <c r="N44" s="598"/>
    </row>
    <row r="45" spans="1:14">
      <c r="A45" s="598" t="s">
        <v>1450</v>
      </c>
      <c r="B45" s="598"/>
      <c r="C45" s="598"/>
      <c r="D45" s="598"/>
      <c r="E45" s="598"/>
      <c r="F45" s="598"/>
      <c r="G45" s="598"/>
      <c r="H45" s="598"/>
      <c r="I45" s="598"/>
      <c r="J45" s="598"/>
      <c r="K45" s="598"/>
      <c r="L45" s="598"/>
      <c r="M45" s="598"/>
      <c r="N45" s="598"/>
    </row>
    <row r="46" spans="1:14">
      <c r="A46" s="598" t="s">
        <v>1451</v>
      </c>
      <c r="B46" s="598"/>
      <c r="C46" s="598"/>
      <c r="D46" s="598"/>
      <c r="E46" s="598"/>
      <c r="F46" s="598"/>
      <c r="G46" s="598"/>
      <c r="H46" s="598"/>
      <c r="I46" s="598"/>
      <c r="J46" s="598"/>
      <c r="K46" s="598"/>
      <c r="L46" s="598"/>
      <c r="M46" s="598"/>
      <c r="N46" s="598"/>
    </row>
    <row r="47" spans="1:14">
      <c r="A47" s="598" t="s">
        <v>1452</v>
      </c>
      <c r="B47" s="598"/>
      <c r="C47" s="598"/>
      <c r="D47" s="598"/>
      <c r="E47" s="598"/>
      <c r="F47" s="598"/>
      <c r="G47" s="598"/>
      <c r="H47" s="598"/>
      <c r="I47" s="598"/>
      <c r="J47" s="598"/>
      <c r="K47" s="598"/>
      <c r="L47" s="598"/>
      <c r="M47" s="598"/>
      <c r="N47" s="598"/>
    </row>
    <row r="48" spans="1:14">
      <c r="A48" s="258"/>
      <c r="B48" s="258"/>
      <c r="C48" s="258"/>
      <c r="D48" s="258"/>
      <c r="E48" s="258"/>
      <c r="F48" s="258"/>
      <c r="G48" s="258"/>
      <c r="H48" s="258"/>
      <c r="I48" s="258"/>
      <c r="J48" s="258"/>
      <c r="K48" s="258"/>
      <c r="L48" s="258"/>
      <c r="M48" s="258"/>
      <c r="N48" s="258"/>
    </row>
    <row r="49" spans="1:14" ht="18.75">
      <c r="A49" s="782" t="s">
        <v>35</v>
      </c>
      <c r="B49" s="782"/>
      <c r="C49" s="782"/>
      <c r="D49" s="782"/>
      <c r="E49" s="782"/>
      <c r="F49" s="782"/>
      <c r="G49" s="782"/>
      <c r="H49" s="782"/>
      <c r="I49" s="782"/>
      <c r="J49" s="782"/>
      <c r="K49" s="782"/>
      <c r="L49" s="782"/>
      <c r="M49" s="782"/>
      <c r="N49" s="782"/>
    </row>
    <row r="50" spans="1:14" ht="15.75">
      <c r="A50" s="418"/>
      <c r="B50" s="793" t="s">
        <v>36</v>
      </c>
      <c r="C50" s="793"/>
      <c r="D50" s="793"/>
      <c r="E50" s="793"/>
      <c r="F50" s="793"/>
      <c r="G50" s="793"/>
      <c r="H50" s="793"/>
      <c r="I50" s="793"/>
      <c r="J50" s="793"/>
      <c r="K50" s="793"/>
      <c r="L50" s="793"/>
      <c r="M50" s="793"/>
      <c r="N50" s="793"/>
    </row>
    <row r="51" spans="1:14" ht="15.75">
      <c r="A51" s="419"/>
      <c r="B51" s="793" t="s">
        <v>37</v>
      </c>
      <c r="C51" s="793"/>
      <c r="D51" s="793"/>
      <c r="E51" s="793"/>
      <c r="F51" s="793"/>
      <c r="G51" s="793"/>
      <c r="H51" s="793"/>
      <c r="I51" s="793"/>
      <c r="J51" s="793"/>
      <c r="K51" s="793"/>
      <c r="L51" s="793"/>
      <c r="M51" s="793"/>
      <c r="N51" s="793"/>
    </row>
    <row r="52" spans="1:14" ht="15.75">
      <c r="A52" s="420"/>
      <c r="B52" s="793" t="s">
        <v>399</v>
      </c>
      <c r="C52" s="793"/>
      <c r="D52" s="793"/>
      <c r="E52" s="793"/>
      <c r="F52" s="793"/>
      <c r="G52" s="793"/>
      <c r="H52" s="793"/>
      <c r="I52" s="793"/>
      <c r="J52" s="793"/>
      <c r="K52" s="793"/>
      <c r="L52" s="793"/>
      <c r="M52" s="793"/>
      <c r="N52" s="793"/>
    </row>
    <row r="53" spans="1:14" ht="15.75">
      <c r="A53" s="421"/>
      <c r="B53" s="793" t="s">
        <v>398</v>
      </c>
      <c r="C53" s="793"/>
      <c r="D53" s="793"/>
      <c r="E53" s="793"/>
      <c r="F53" s="793"/>
      <c r="G53" s="793"/>
      <c r="H53" s="793"/>
      <c r="I53" s="793"/>
      <c r="J53" s="793"/>
      <c r="K53" s="793"/>
      <c r="L53" s="793"/>
      <c r="M53" s="793"/>
      <c r="N53" s="793"/>
    </row>
    <row r="54" spans="1:14" ht="15.75">
      <c r="A54" s="422"/>
      <c r="B54" s="793" t="s">
        <v>716</v>
      </c>
      <c r="C54" s="793"/>
      <c r="D54" s="793"/>
      <c r="E54" s="793"/>
      <c r="F54" s="793"/>
      <c r="G54" s="793"/>
      <c r="H54" s="793"/>
      <c r="I54" s="793"/>
      <c r="J54" s="793"/>
      <c r="K54" s="793"/>
      <c r="L54" s="793"/>
      <c r="M54" s="793"/>
      <c r="N54" s="793"/>
    </row>
    <row r="55" spans="1:14" ht="15.75">
      <c r="A55" s="423"/>
      <c r="B55" s="226"/>
      <c r="C55" s="226"/>
      <c r="D55" s="226"/>
      <c r="E55" s="226"/>
      <c r="F55" s="226"/>
      <c r="G55" s="226"/>
      <c r="H55" s="226"/>
      <c r="I55" s="258"/>
      <c r="J55" s="258"/>
      <c r="K55" s="258"/>
      <c r="L55" s="258"/>
      <c r="M55" s="258"/>
      <c r="N55" s="258"/>
    </row>
    <row r="56" spans="1:14" ht="15.75">
      <c r="A56" s="788" t="s">
        <v>677</v>
      </c>
      <c r="B56" s="788"/>
      <c r="C56" s="788"/>
      <c r="D56" s="788"/>
      <c r="E56" s="788"/>
      <c r="F56" s="788"/>
      <c r="G56" s="788"/>
      <c r="H56" s="788"/>
      <c r="I56" s="788"/>
      <c r="J56" s="788"/>
      <c r="K56" s="788"/>
      <c r="L56" s="788"/>
      <c r="M56" s="788"/>
      <c r="N56" s="788"/>
    </row>
    <row r="57" spans="1:14" ht="15.75">
      <c r="A57" s="213"/>
      <c r="B57" s="213"/>
      <c r="C57" s="213"/>
      <c r="D57" s="213"/>
      <c r="E57" s="213"/>
      <c r="F57" s="213"/>
      <c r="G57" s="213"/>
      <c r="H57" s="213"/>
      <c r="I57" s="213"/>
      <c r="J57" s="213"/>
      <c r="K57" s="213"/>
      <c r="L57" s="213"/>
      <c r="M57" s="213"/>
      <c r="N57" s="213"/>
    </row>
    <row r="58" spans="1:14" ht="15.75">
      <c r="A58" s="783" t="s">
        <v>678</v>
      </c>
      <c r="B58" s="783"/>
      <c r="C58" s="783"/>
      <c r="D58" s="783"/>
      <c r="E58" s="783"/>
      <c r="F58" s="783"/>
      <c r="G58" s="783"/>
      <c r="H58" s="783"/>
      <c r="I58" s="783"/>
      <c r="J58" s="783"/>
      <c r="K58" s="783"/>
      <c r="L58" s="783"/>
      <c r="M58" s="783"/>
      <c r="N58" s="783"/>
    </row>
    <row r="59" spans="1:14" ht="15.75">
      <c r="A59" s="783" t="s">
        <v>679</v>
      </c>
      <c r="B59" s="783"/>
      <c r="C59" s="783"/>
      <c r="D59" s="783"/>
      <c r="E59" s="783"/>
      <c r="F59" s="783"/>
      <c r="G59" s="783"/>
      <c r="H59" s="783"/>
      <c r="I59" s="783"/>
      <c r="J59" s="783"/>
      <c r="K59" s="783"/>
      <c r="L59" s="783"/>
      <c r="M59" s="783"/>
      <c r="N59" s="783"/>
    </row>
    <row r="60" spans="1:14" ht="15.75">
      <c r="A60" s="425"/>
      <c r="B60" s="425"/>
      <c r="C60" s="425"/>
      <c r="D60" s="425"/>
      <c r="E60" s="425"/>
      <c r="F60" s="425"/>
      <c r="G60" s="425"/>
      <c r="H60" s="425"/>
      <c r="I60" s="425"/>
      <c r="J60" s="425"/>
      <c r="K60" s="425"/>
      <c r="L60" s="425"/>
      <c r="M60" s="425"/>
      <c r="N60" s="425"/>
    </row>
    <row r="61" spans="1:14" ht="15.75">
      <c r="A61" s="783" t="s">
        <v>680</v>
      </c>
      <c r="B61" s="783"/>
      <c r="C61" s="783"/>
      <c r="D61" s="783"/>
      <c r="E61" s="783"/>
      <c r="F61" s="783"/>
      <c r="G61" s="783"/>
      <c r="H61" s="783"/>
      <c r="I61" s="783"/>
      <c r="J61" s="783"/>
      <c r="K61" s="783"/>
      <c r="L61" s="783"/>
      <c r="M61" s="783"/>
      <c r="N61" s="783"/>
    </row>
    <row r="62" spans="1:14" ht="15.75">
      <c r="A62" s="783" t="s">
        <v>681</v>
      </c>
      <c r="B62" s="783"/>
      <c r="C62" s="783"/>
      <c r="D62" s="783"/>
      <c r="E62" s="783"/>
      <c r="F62" s="783"/>
      <c r="G62" s="783"/>
      <c r="H62" s="783"/>
      <c r="I62" s="783"/>
      <c r="J62" s="783"/>
      <c r="K62" s="783"/>
      <c r="L62" s="783"/>
      <c r="M62" s="783"/>
      <c r="N62" s="783"/>
    </row>
    <row r="63" spans="1:14" ht="15.75">
      <c r="A63" s="425"/>
      <c r="B63" s="425"/>
      <c r="C63" s="425"/>
      <c r="D63" s="425"/>
      <c r="E63" s="425"/>
      <c r="F63" s="425"/>
      <c r="G63" s="425"/>
      <c r="H63" s="425"/>
      <c r="I63" s="425"/>
      <c r="J63" s="425"/>
      <c r="K63" s="425"/>
      <c r="L63" s="425"/>
      <c r="M63" s="425"/>
      <c r="N63" s="425"/>
    </row>
    <row r="64" spans="1:14" ht="18.75">
      <c r="A64" s="792" t="s">
        <v>682</v>
      </c>
      <c r="B64" s="792"/>
      <c r="C64" s="792"/>
      <c r="D64" s="792"/>
      <c r="E64" s="792"/>
      <c r="F64" s="792"/>
      <c r="G64" s="792"/>
      <c r="H64" s="792"/>
      <c r="I64" s="792"/>
      <c r="J64" s="792"/>
      <c r="K64" s="792"/>
      <c r="L64" s="792"/>
      <c r="M64" s="792"/>
      <c r="N64" s="792"/>
    </row>
    <row r="65" spans="1:14" ht="15.75">
      <c r="A65" s="213"/>
      <c r="B65" s="213"/>
      <c r="C65" s="213"/>
      <c r="D65" s="213"/>
      <c r="E65" s="213"/>
      <c r="F65" s="213"/>
      <c r="G65" s="213"/>
      <c r="H65" s="213"/>
      <c r="I65" s="213"/>
      <c r="J65" s="213"/>
      <c r="K65" s="213"/>
      <c r="L65" s="213"/>
      <c r="M65" s="213"/>
      <c r="N65" s="213"/>
    </row>
    <row r="66" spans="1:14" ht="15.75">
      <c r="A66" s="789" t="s">
        <v>683</v>
      </c>
      <c r="B66" s="789"/>
      <c r="C66" s="789"/>
      <c r="D66" s="789"/>
      <c r="E66" s="789"/>
      <c r="F66" s="789"/>
      <c r="G66" s="789"/>
      <c r="H66" s="789"/>
      <c r="I66" s="789"/>
      <c r="J66" s="789"/>
      <c r="K66" s="789"/>
      <c r="L66" s="789"/>
      <c r="M66" s="789"/>
      <c r="N66" s="789"/>
    </row>
    <row r="67" spans="1:14" ht="15.75">
      <c r="A67" s="213"/>
      <c r="B67" s="213"/>
      <c r="C67" s="213"/>
      <c r="D67" s="213"/>
      <c r="E67" s="213"/>
      <c r="F67" s="213"/>
      <c r="G67" s="213"/>
      <c r="H67" s="213"/>
      <c r="I67" s="213"/>
      <c r="J67" s="213"/>
      <c r="K67" s="213"/>
      <c r="L67" s="213"/>
      <c r="M67" s="213"/>
      <c r="N67" s="213"/>
    </row>
    <row r="68" spans="1:14" ht="15.75">
      <c r="A68" s="789" t="s">
        <v>684</v>
      </c>
      <c r="B68" s="789"/>
      <c r="C68" s="789"/>
      <c r="D68" s="789"/>
      <c r="E68" s="789"/>
      <c r="F68" s="789"/>
      <c r="G68" s="789"/>
      <c r="H68" s="789"/>
      <c r="I68" s="789"/>
      <c r="J68" s="789"/>
      <c r="K68" s="789"/>
      <c r="L68" s="789"/>
      <c r="M68" s="789"/>
      <c r="N68" s="789"/>
    </row>
    <row r="69" spans="1:14" ht="15.75">
      <c r="A69" s="213"/>
      <c r="B69" s="213"/>
      <c r="C69" s="213"/>
      <c r="D69" s="213"/>
      <c r="E69" s="213"/>
      <c r="F69" s="213"/>
      <c r="G69" s="213"/>
      <c r="H69" s="213"/>
      <c r="I69" s="213"/>
      <c r="J69" s="213"/>
      <c r="K69" s="213"/>
      <c r="L69" s="213"/>
      <c r="M69" s="213"/>
      <c r="N69" s="213"/>
    </row>
    <row r="70" spans="1:14" ht="15.75">
      <c r="A70" s="790" t="s">
        <v>685</v>
      </c>
      <c r="B70" s="790"/>
      <c r="C70" s="790"/>
      <c r="D70" s="790"/>
      <c r="E70" s="790"/>
      <c r="F70" s="790"/>
      <c r="G70" s="790"/>
      <c r="H70" s="790"/>
      <c r="I70" s="790"/>
      <c r="J70" s="790"/>
      <c r="K70" s="790"/>
      <c r="L70" s="790"/>
      <c r="M70" s="790"/>
      <c r="N70" s="790"/>
    </row>
    <row r="71" spans="1:14" ht="15.75">
      <c r="A71" s="213"/>
      <c r="B71" s="213"/>
      <c r="C71" s="213"/>
      <c r="D71" s="213"/>
      <c r="E71" s="213"/>
      <c r="F71" s="213"/>
      <c r="G71" s="213"/>
      <c r="H71" s="213"/>
      <c r="I71" s="213"/>
      <c r="J71" s="213"/>
      <c r="K71" s="213"/>
      <c r="L71" s="213"/>
      <c r="M71" s="213"/>
      <c r="N71" s="213"/>
    </row>
    <row r="72" spans="1:14" ht="15.75">
      <c r="A72" s="790" t="s">
        <v>686</v>
      </c>
      <c r="B72" s="790"/>
      <c r="C72" s="790"/>
      <c r="D72" s="790"/>
      <c r="E72" s="790"/>
      <c r="F72" s="790"/>
      <c r="G72" s="790"/>
      <c r="H72" s="790"/>
      <c r="I72" s="790"/>
      <c r="J72" s="790"/>
      <c r="K72" s="790"/>
      <c r="L72" s="790"/>
      <c r="M72" s="790"/>
      <c r="N72" s="790"/>
    </row>
    <row r="73" spans="1:14" ht="15.75">
      <c r="A73" s="213"/>
      <c r="B73" s="213"/>
      <c r="C73" s="213"/>
      <c r="D73" s="213"/>
      <c r="E73" s="213"/>
      <c r="F73" s="213"/>
      <c r="G73" s="213"/>
      <c r="H73" s="213"/>
      <c r="I73" s="213"/>
      <c r="J73" s="213"/>
      <c r="K73" s="213"/>
      <c r="L73" s="213"/>
      <c r="M73" s="213"/>
      <c r="N73" s="213"/>
    </row>
    <row r="74" spans="1:14" ht="15.75" customHeight="1">
      <c r="A74" s="791" t="s">
        <v>687</v>
      </c>
      <c r="B74" s="791"/>
      <c r="C74" s="791"/>
      <c r="D74" s="791"/>
      <c r="E74" s="791"/>
      <c r="F74" s="791"/>
      <c r="G74" s="791"/>
      <c r="H74" s="791"/>
      <c r="I74" s="791"/>
      <c r="J74" s="791"/>
      <c r="K74" s="791"/>
      <c r="L74" s="791"/>
      <c r="M74" s="791"/>
      <c r="N74" s="791"/>
    </row>
    <row r="75" spans="1:14">
      <c r="A75" s="791"/>
      <c r="B75" s="791"/>
      <c r="C75" s="791"/>
      <c r="D75" s="791"/>
      <c r="E75" s="791"/>
      <c r="F75" s="791"/>
      <c r="G75" s="791"/>
      <c r="H75" s="791"/>
      <c r="I75" s="791"/>
      <c r="J75" s="791"/>
      <c r="K75" s="791"/>
      <c r="L75" s="791"/>
      <c r="M75" s="791"/>
      <c r="N75" s="791"/>
    </row>
    <row r="76" spans="1:14" ht="15.75">
      <c r="A76" s="213"/>
      <c r="B76" s="213"/>
      <c r="C76" s="213"/>
      <c r="D76" s="213"/>
      <c r="E76" s="213"/>
      <c r="F76" s="213"/>
      <c r="G76" s="213"/>
      <c r="H76" s="213"/>
      <c r="I76" s="213"/>
      <c r="J76" s="213"/>
      <c r="K76" s="213"/>
      <c r="L76" s="213"/>
      <c r="M76" s="213"/>
      <c r="N76" s="213"/>
    </row>
    <row r="77" spans="1:14" ht="15.75">
      <c r="A77" s="787" t="s">
        <v>700</v>
      </c>
      <c r="B77" s="787"/>
      <c r="C77" s="787"/>
      <c r="D77" s="787"/>
      <c r="E77" s="787"/>
      <c r="F77" s="787"/>
      <c r="G77" s="787"/>
      <c r="H77" s="787"/>
      <c r="I77" s="787"/>
      <c r="J77" s="787"/>
      <c r="K77" s="787"/>
      <c r="L77" s="787"/>
      <c r="M77" s="787"/>
      <c r="N77" s="787"/>
    </row>
    <row r="78" spans="1:14" ht="15.75">
      <c r="A78" s="788" t="s">
        <v>688</v>
      </c>
      <c r="B78" s="788"/>
      <c r="C78" s="788"/>
      <c r="D78" s="788"/>
      <c r="E78" s="788"/>
      <c r="F78" s="788"/>
      <c r="G78" s="788"/>
      <c r="H78" s="788"/>
      <c r="I78" s="788"/>
      <c r="J78" s="788"/>
      <c r="K78" s="788"/>
      <c r="L78" s="788"/>
      <c r="M78" s="788"/>
      <c r="N78" s="788"/>
    </row>
    <row r="79" spans="1:14" ht="15.75">
      <c r="A79" s="213"/>
      <c r="B79" s="213"/>
      <c r="C79" s="213"/>
      <c r="D79" s="213"/>
      <c r="E79" s="213"/>
      <c r="F79" s="213"/>
      <c r="G79" s="213"/>
      <c r="H79" s="213"/>
      <c r="I79" s="213"/>
      <c r="J79" s="213"/>
      <c r="K79" s="213"/>
      <c r="L79" s="213"/>
      <c r="M79" s="213"/>
      <c r="N79" s="213"/>
    </row>
    <row r="80" spans="1:14" ht="15.75">
      <c r="A80" s="213"/>
      <c r="B80" s="213"/>
      <c r="C80" s="213"/>
      <c r="D80" s="213"/>
      <c r="E80" s="213"/>
      <c r="F80" s="213"/>
      <c r="G80" s="213"/>
      <c r="H80" s="213"/>
      <c r="I80" s="213"/>
      <c r="J80" s="213"/>
      <c r="K80" s="213"/>
      <c r="L80" s="213"/>
      <c r="M80" s="213"/>
      <c r="N80" s="213"/>
    </row>
    <row r="81" spans="1:14" ht="15.75">
      <c r="A81" s="213"/>
      <c r="B81" s="213"/>
      <c r="C81" s="213"/>
      <c r="D81" s="213"/>
      <c r="E81" s="213"/>
      <c r="F81" s="213"/>
      <c r="G81" s="213"/>
      <c r="H81" s="213"/>
      <c r="I81" s="213"/>
      <c r="J81" s="213"/>
      <c r="K81" s="213"/>
      <c r="L81" s="213"/>
      <c r="M81" s="213"/>
      <c r="N81" s="213"/>
    </row>
    <row r="82" spans="1:14" ht="15.75">
      <c r="A82" s="213"/>
      <c r="B82" s="213"/>
      <c r="C82" s="213"/>
      <c r="D82" s="213"/>
      <c r="E82" s="213"/>
      <c r="F82" s="213"/>
      <c r="G82" s="213"/>
      <c r="H82" s="213"/>
      <c r="I82" s="213"/>
      <c r="J82" s="213"/>
      <c r="K82" s="213"/>
      <c r="L82" s="213"/>
      <c r="M82" s="213"/>
      <c r="N82" s="213"/>
    </row>
    <row r="83" spans="1:14" ht="15.75">
      <c r="A83" s="213"/>
      <c r="B83" s="213"/>
      <c r="C83" s="213"/>
      <c r="D83" s="213"/>
      <c r="E83" s="213"/>
      <c r="F83" s="213"/>
      <c r="G83" s="213"/>
      <c r="H83" s="213"/>
      <c r="I83" s="213"/>
      <c r="J83" s="213"/>
      <c r="K83" s="213"/>
      <c r="L83" s="213"/>
      <c r="M83" s="213"/>
      <c r="N83" s="213"/>
    </row>
    <row r="84" spans="1:14" ht="15.75">
      <c r="A84" s="213"/>
      <c r="B84" s="213"/>
      <c r="C84" s="213"/>
      <c r="D84" s="213"/>
      <c r="E84" s="213"/>
      <c r="F84" s="213"/>
      <c r="G84" s="213"/>
      <c r="H84" s="213"/>
      <c r="I84" s="213"/>
      <c r="J84" s="213"/>
      <c r="K84" s="213"/>
      <c r="L84" s="213"/>
      <c r="M84" s="213"/>
      <c r="N84" s="213"/>
    </row>
    <row r="85" spans="1:14" ht="15.75">
      <c r="A85" s="213"/>
      <c r="B85" s="213"/>
      <c r="C85" s="213"/>
      <c r="D85" s="213"/>
      <c r="E85" s="213"/>
      <c r="F85" s="213"/>
      <c r="G85" s="213"/>
      <c r="H85" s="213"/>
      <c r="I85" s="213"/>
      <c r="J85" s="213"/>
      <c r="K85" s="213"/>
      <c r="L85" s="213"/>
      <c r="M85" s="213"/>
      <c r="N85" s="213"/>
    </row>
    <row r="86" spans="1:14" ht="15.75">
      <c r="A86" s="213"/>
      <c r="B86" s="213"/>
      <c r="C86" s="213"/>
      <c r="D86" s="213"/>
      <c r="E86" s="213"/>
      <c r="F86" s="213"/>
      <c r="G86" s="213"/>
      <c r="H86" s="213"/>
      <c r="I86" s="213"/>
      <c r="J86" s="213"/>
      <c r="K86" s="213"/>
      <c r="L86" s="213"/>
      <c r="M86" s="213"/>
      <c r="N86" s="213"/>
    </row>
    <row r="87" spans="1:14" ht="15.75">
      <c r="A87" s="784" t="s">
        <v>689</v>
      </c>
      <c r="B87" s="784"/>
      <c r="C87" s="784"/>
      <c r="D87" s="784"/>
      <c r="E87" s="784"/>
      <c r="F87" s="784"/>
      <c r="G87" s="784"/>
      <c r="H87" s="784"/>
      <c r="I87" s="784"/>
      <c r="J87" s="784"/>
      <c r="K87" s="784"/>
      <c r="L87" s="784"/>
      <c r="M87" s="784"/>
      <c r="N87" s="784"/>
    </row>
    <row r="88" spans="1:14" ht="15.75">
      <c r="A88" s="425"/>
      <c r="B88" s="425"/>
      <c r="C88" s="425"/>
      <c r="D88" s="425"/>
      <c r="E88" s="425"/>
      <c r="F88" s="425"/>
      <c r="G88" s="425"/>
      <c r="H88" s="425"/>
      <c r="I88" s="425"/>
      <c r="J88" s="425"/>
      <c r="K88" s="425"/>
      <c r="L88" s="425"/>
      <c r="M88" s="425"/>
      <c r="N88" s="425"/>
    </row>
    <row r="89" spans="1:14" ht="15.75">
      <c r="A89" s="784" t="s">
        <v>690</v>
      </c>
      <c r="B89" s="784"/>
      <c r="C89" s="784"/>
      <c r="D89" s="784"/>
      <c r="E89" s="784"/>
      <c r="F89" s="784"/>
      <c r="G89" s="784"/>
      <c r="H89" s="784"/>
      <c r="I89" s="784"/>
      <c r="J89" s="784"/>
      <c r="K89" s="784"/>
      <c r="L89" s="784"/>
      <c r="M89" s="784"/>
      <c r="N89" s="784"/>
    </row>
    <row r="90" spans="1:14" ht="15.75">
      <c r="A90" s="425"/>
      <c r="B90" s="425"/>
      <c r="C90" s="425"/>
      <c r="D90" s="425"/>
      <c r="E90" s="425"/>
      <c r="F90" s="425"/>
      <c r="G90" s="425"/>
      <c r="H90" s="425"/>
      <c r="I90" s="425"/>
      <c r="J90" s="425"/>
      <c r="K90" s="425"/>
      <c r="L90" s="425"/>
      <c r="M90" s="425"/>
      <c r="N90" s="425"/>
    </row>
    <row r="91" spans="1:14" ht="15.75" customHeight="1">
      <c r="A91" s="780" t="s">
        <v>1429</v>
      </c>
      <c r="B91" s="780"/>
      <c r="C91" s="780"/>
      <c r="D91" s="780"/>
      <c r="E91" s="780"/>
      <c r="F91" s="780"/>
      <c r="G91" s="780"/>
      <c r="H91" s="780"/>
      <c r="I91" s="780"/>
      <c r="J91" s="780"/>
      <c r="K91" s="780"/>
      <c r="L91" s="780"/>
      <c r="M91" s="780"/>
      <c r="N91" s="780"/>
    </row>
    <row r="92" spans="1:14" ht="15.75" customHeight="1">
      <c r="A92" s="780"/>
      <c r="B92" s="780"/>
      <c r="C92" s="780"/>
      <c r="D92" s="780"/>
      <c r="E92" s="780"/>
      <c r="F92" s="780"/>
      <c r="G92" s="780"/>
      <c r="H92" s="780"/>
      <c r="I92" s="780"/>
      <c r="J92" s="780"/>
      <c r="K92" s="780"/>
      <c r="L92" s="780"/>
      <c r="M92" s="780"/>
      <c r="N92" s="780"/>
    </row>
    <row r="93" spans="1:14" ht="15.75">
      <c r="A93" s="425"/>
      <c r="B93" s="425"/>
      <c r="C93" s="425"/>
      <c r="D93" s="425"/>
      <c r="E93" s="425"/>
      <c r="F93" s="425"/>
      <c r="G93" s="425"/>
      <c r="H93" s="425"/>
      <c r="I93" s="425"/>
      <c r="J93" s="425"/>
      <c r="K93" s="425"/>
      <c r="L93" s="425"/>
      <c r="M93" s="425"/>
      <c r="N93" s="425"/>
    </row>
    <row r="94" spans="1:14" ht="15.75">
      <c r="A94" s="784" t="s">
        <v>691</v>
      </c>
      <c r="B94" s="784"/>
      <c r="C94" s="784"/>
      <c r="D94" s="784"/>
      <c r="E94" s="784"/>
      <c r="F94" s="784"/>
      <c r="G94" s="784"/>
      <c r="H94" s="784"/>
      <c r="I94" s="784"/>
      <c r="J94" s="784"/>
      <c r="K94" s="784"/>
      <c r="L94" s="784"/>
      <c r="M94" s="784"/>
      <c r="N94" s="784"/>
    </row>
    <row r="95" spans="1:14" ht="15.75">
      <c r="A95" s="783" t="s">
        <v>694</v>
      </c>
      <c r="B95" s="783"/>
      <c r="C95" s="783"/>
      <c r="D95" s="783"/>
      <c r="E95" s="783"/>
      <c r="F95" s="783"/>
      <c r="G95" s="783"/>
      <c r="H95" s="783"/>
      <c r="I95" s="783"/>
      <c r="J95" s="783"/>
      <c r="K95" s="783"/>
      <c r="L95" s="783"/>
      <c r="M95" s="783"/>
      <c r="N95" s="783"/>
    </row>
    <row r="96" spans="1:14" ht="15.75">
      <c r="A96" s="785" t="s">
        <v>695</v>
      </c>
      <c r="B96" s="786"/>
      <c r="C96" s="786"/>
      <c r="D96" s="786"/>
      <c r="E96" s="786"/>
      <c r="F96" s="786"/>
      <c r="G96" s="786"/>
      <c r="H96" s="786"/>
      <c r="I96" s="786"/>
      <c r="J96" s="786"/>
      <c r="K96" s="786"/>
      <c r="L96" s="786"/>
      <c r="M96" s="786"/>
      <c r="N96" s="786"/>
    </row>
    <row r="97" spans="1:14" ht="15.75">
      <c r="A97" s="783" t="s">
        <v>696</v>
      </c>
      <c r="B97" s="783"/>
      <c r="C97" s="783"/>
      <c r="D97" s="783"/>
      <c r="E97" s="783"/>
      <c r="F97" s="783"/>
      <c r="G97" s="783"/>
      <c r="H97" s="783"/>
      <c r="I97" s="783"/>
      <c r="J97" s="783"/>
      <c r="K97" s="783"/>
      <c r="L97" s="783"/>
      <c r="M97" s="783"/>
      <c r="N97" s="783"/>
    </row>
    <row r="98" spans="1:14" ht="15.75">
      <c r="A98" s="425"/>
      <c r="B98" s="425"/>
      <c r="C98" s="425"/>
      <c r="D98" s="425"/>
      <c r="E98" s="425"/>
      <c r="F98" s="425"/>
      <c r="G98" s="425"/>
      <c r="H98" s="425"/>
      <c r="I98" s="425"/>
      <c r="J98" s="425"/>
      <c r="K98" s="425"/>
      <c r="L98" s="425"/>
      <c r="M98" s="425"/>
      <c r="N98" s="425"/>
    </row>
    <row r="99" spans="1:14" ht="15.75">
      <c r="A99" s="784" t="s">
        <v>692</v>
      </c>
      <c r="B99" s="784"/>
      <c r="C99" s="784"/>
      <c r="D99" s="784"/>
      <c r="E99" s="784"/>
      <c r="F99" s="784"/>
      <c r="G99" s="784"/>
      <c r="H99" s="784"/>
      <c r="I99" s="784"/>
      <c r="J99" s="784"/>
      <c r="K99" s="784"/>
      <c r="L99" s="784"/>
      <c r="M99" s="784"/>
      <c r="N99" s="784"/>
    </row>
    <row r="100" spans="1:14" ht="15.75">
      <c r="A100" s="783" t="s">
        <v>693</v>
      </c>
      <c r="B100" s="783"/>
      <c r="C100" s="783"/>
      <c r="D100" s="783"/>
      <c r="E100" s="783"/>
      <c r="F100" s="783"/>
      <c r="G100" s="783"/>
      <c r="H100" s="783"/>
      <c r="I100" s="783"/>
      <c r="J100" s="783"/>
      <c r="K100" s="783"/>
      <c r="L100" s="783"/>
      <c r="M100" s="783"/>
      <c r="N100" s="783"/>
    </row>
    <row r="101" spans="1:14" ht="15.75">
      <c r="A101" s="425"/>
      <c r="B101" s="425"/>
      <c r="C101" s="425"/>
      <c r="D101" s="425"/>
      <c r="E101" s="425"/>
      <c r="F101" s="425"/>
      <c r="G101" s="425"/>
      <c r="H101" s="425"/>
      <c r="I101" s="425"/>
      <c r="J101" s="425"/>
      <c r="K101" s="425"/>
      <c r="L101" s="425"/>
      <c r="M101" s="425"/>
      <c r="N101" s="425"/>
    </row>
    <row r="102" spans="1:14" ht="15.75">
      <c r="A102" s="784" t="s">
        <v>719</v>
      </c>
      <c r="B102" s="784"/>
      <c r="C102" s="784"/>
      <c r="D102" s="784"/>
      <c r="E102" s="784"/>
      <c r="F102" s="784"/>
      <c r="G102" s="784"/>
      <c r="H102" s="784"/>
      <c r="I102" s="784"/>
      <c r="J102" s="784"/>
      <c r="K102" s="784"/>
      <c r="L102" s="784"/>
      <c r="M102" s="784"/>
      <c r="N102" s="784"/>
    </row>
    <row r="103" spans="1:14" ht="15.75" customHeight="1">
      <c r="A103" s="781" t="s">
        <v>697</v>
      </c>
      <c r="B103" s="781"/>
      <c r="C103" s="781"/>
      <c r="D103" s="781"/>
      <c r="E103" s="781"/>
      <c r="F103" s="781"/>
      <c r="G103" s="781"/>
      <c r="H103" s="781"/>
      <c r="I103" s="781"/>
      <c r="J103" s="781"/>
      <c r="K103" s="781"/>
      <c r="L103" s="781"/>
      <c r="M103" s="781"/>
      <c r="N103" s="781"/>
    </row>
    <row r="104" spans="1:14" ht="15" customHeight="1">
      <c r="A104" s="781" t="s">
        <v>698</v>
      </c>
      <c r="B104" s="781"/>
      <c r="C104" s="781"/>
      <c r="D104" s="781"/>
      <c r="E104" s="781"/>
      <c r="F104" s="781"/>
      <c r="G104" s="781"/>
      <c r="H104" s="781"/>
      <c r="I104" s="781"/>
      <c r="J104" s="781"/>
      <c r="K104" s="781"/>
      <c r="L104" s="781"/>
      <c r="M104" s="781"/>
      <c r="N104" s="781"/>
    </row>
    <row r="105" spans="1:14" ht="15.75">
      <c r="A105" s="425"/>
      <c r="B105" s="425"/>
      <c r="C105" s="425"/>
      <c r="D105" s="425"/>
      <c r="E105" s="425"/>
      <c r="F105" s="425"/>
      <c r="G105" s="425"/>
      <c r="H105" s="425"/>
      <c r="I105" s="425"/>
      <c r="J105" s="425"/>
      <c r="K105" s="425"/>
      <c r="L105" s="425"/>
      <c r="M105" s="425"/>
      <c r="N105" s="425"/>
    </row>
    <row r="106" spans="1:14" ht="15.75" customHeight="1">
      <c r="A106" s="780" t="s">
        <v>1199</v>
      </c>
      <c r="B106" s="780"/>
      <c r="C106" s="780"/>
      <c r="D106" s="780"/>
      <c r="E106" s="780"/>
      <c r="F106" s="780"/>
      <c r="G106" s="780"/>
      <c r="H106" s="780"/>
      <c r="I106" s="780"/>
      <c r="J106" s="780"/>
      <c r="K106" s="780"/>
      <c r="L106" s="780"/>
      <c r="M106" s="780"/>
      <c r="N106" s="780"/>
    </row>
    <row r="107" spans="1:14" ht="15" customHeight="1">
      <c r="A107" s="780"/>
      <c r="B107" s="780"/>
      <c r="C107" s="780"/>
      <c r="D107" s="780"/>
      <c r="E107" s="780"/>
      <c r="F107" s="780"/>
      <c r="G107" s="780"/>
      <c r="H107" s="780"/>
      <c r="I107" s="780"/>
      <c r="J107" s="780"/>
      <c r="K107" s="780"/>
      <c r="L107" s="780"/>
      <c r="M107" s="780"/>
      <c r="N107" s="780"/>
    </row>
    <row r="108" spans="1:14" ht="15" customHeight="1">
      <c r="A108" s="780"/>
      <c r="B108" s="780"/>
      <c r="C108" s="780"/>
      <c r="D108" s="780"/>
      <c r="E108" s="780"/>
      <c r="F108" s="780"/>
      <c r="G108" s="780"/>
      <c r="H108" s="780"/>
      <c r="I108" s="780"/>
      <c r="J108" s="780"/>
      <c r="K108" s="780"/>
      <c r="L108" s="780"/>
      <c r="M108" s="780"/>
      <c r="N108" s="780"/>
    </row>
    <row r="109" spans="1:14">
      <c r="A109" s="780"/>
      <c r="B109" s="780"/>
      <c r="C109" s="780"/>
      <c r="D109" s="780"/>
      <c r="E109" s="780"/>
      <c r="F109" s="780"/>
      <c r="G109" s="780"/>
      <c r="H109" s="780"/>
      <c r="I109" s="780"/>
      <c r="J109" s="780"/>
      <c r="K109" s="780"/>
      <c r="L109" s="780"/>
      <c r="M109" s="780"/>
      <c r="N109" s="780"/>
    </row>
    <row r="110" spans="1:14" ht="15.75">
      <c r="A110" s="597"/>
      <c r="B110" s="597"/>
      <c r="C110" s="597"/>
      <c r="D110" s="597"/>
      <c r="E110" s="597"/>
      <c r="F110" s="597"/>
      <c r="G110" s="597"/>
      <c r="H110" s="597"/>
      <c r="I110" s="597"/>
      <c r="J110" s="597"/>
      <c r="K110" s="597"/>
      <c r="L110" s="597"/>
      <c r="M110" s="597"/>
      <c r="N110" s="597"/>
    </row>
    <row r="111" spans="1:14" ht="15.75" customHeight="1">
      <c r="A111" s="781" t="s">
        <v>699</v>
      </c>
      <c r="B111" s="781"/>
      <c r="C111" s="781"/>
      <c r="D111" s="781"/>
      <c r="E111" s="781"/>
      <c r="F111" s="781"/>
      <c r="G111" s="781"/>
      <c r="H111" s="781"/>
      <c r="I111" s="781"/>
      <c r="J111" s="781"/>
      <c r="K111" s="781"/>
      <c r="L111" s="781"/>
      <c r="M111" s="781"/>
      <c r="N111" s="781"/>
    </row>
    <row r="112" spans="1:14">
      <c r="A112" s="781"/>
      <c r="B112" s="781"/>
      <c r="C112" s="781"/>
      <c r="D112" s="781"/>
      <c r="E112" s="781"/>
      <c r="F112" s="781"/>
      <c r="G112" s="781"/>
      <c r="H112" s="781"/>
      <c r="I112" s="781"/>
      <c r="J112" s="781"/>
      <c r="K112" s="781"/>
      <c r="L112" s="781"/>
      <c r="M112" s="781"/>
      <c r="N112" s="781"/>
    </row>
    <row r="113" spans="1:14" ht="15.75">
      <c r="A113" s="425"/>
      <c r="B113" s="425"/>
      <c r="C113" s="425"/>
      <c r="D113" s="425"/>
      <c r="E113" s="425"/>
      <c r="F113" s="425"/>
      <c r="G113" s="425"/>
      <c r="H113" s="425"/>
      <c r="I113" s="425"/>
      <c r="J113" s="425"/>
      <c r="K113" s="425"/>
      <c r="L113" s="425"/>
      <c r="M113" s="425"/>
      <c r="N113" s="425"/>
    </row>
  </sheetData>
  <sheetProtection algorithmName="SHA-512" hashValue="dzrzzvBjVcnug/i+ax1RE/wksa5qvnYFqspPwzy2QbdM6tLj7BeTeTXoY87fLcleqaUmDvt6MoYKf1I2ABlPoA==" saltValue="FFYpT1aWe05Mhlk9//M6Eg==" spinCount="100000" sheet="1" objects="1" scenarios="1"/>
  <mergeCells count="55">
    <mergeCell ref="A23:N23"/>
    <mergeCell ref="A6:N6"/>
    <mergeCell ref="C3:J3"/>
    <mergeCell ref="A8:N8"/>
    <mergeCell ref="A9:N9"/>
    <mergeCell ref="A11:N11"/>
    <mergeCell ref="A19:N19"/>
    <mergeCell ref="A33:N33"/>
    <mergeCell ref="A34:N34"/>
    <mergeCell ref="A35:N35"/>
    <mergeCell ref="A13:N13"/>
    <mergeCell ref="B50:N50"/>
    <mergeCell ref="A28:N28"/>
    <mergeCell ref="A29:N29"/>
    <mergeCell ref="A30:N30"/>
    <mergeCell ref="A31:N31"/>
    <mergeCell ref="A32:N32"/>
    <mergeCell ref="A24:N24"/>
    <mergeCell ref="A25:N25"/>
    <mergeCell ref="A26:N26"/>
    <mergeCell ref="A27:N27"/>
    <mergeCell ref="A15:N15"/>
    <mergeCell ref="A22:N22"/>
    <mergeCell ref="B51:N51"/>
    <mergeCell ref="B52:N52"/>
    <mergeCell ref="B53:N53"/>
    <mergeCell ref="B54:N54"/>
    <mergeCell ref="A56:N56"/>
    <mergeCell ref="A58:N58"/>
    <mergeCell ref="A59:N59"/>
    <mergeCell ref="A61:N61"/>
    <mergeCell ref="A62:N62"/>
    <mergeCell ref="A64:N64"/>
    <mergeCell ref="A89:N89"/>
    <mergeCell ref="A66:N66"/>
    <mergeCell ref="A68:N68"/>
    <mergeCell ref="A70:N70"/>
    <mergeCell ref="A72:N72"/>
    <mergeCell ref="A74:N75"/>
    <mergeCell ref="A106:N109"/>
    <mergeCell ref="A111:N112"/>
    <mergeCell ref="A49:N49"/>
    <mergeCell ref="A97:N97"/>
    <mergeCell ref="A99:N99"/>
    <mergeCell ref="A100:N100"/>
    <mergeCell ref="A103:N103"/>
    <mergeCell ref="A102:N102"/>
    <mergeCell ref="A104:N104"/>
    <mergeCell ref="A91:N92"/>
    <mergeCell ref="A94:N94"/>
    <mergeCell ref="A95:N95"/>
    <mergeCell ref="A96:N96"/>
    <mergeCell ref="A77:N77"/>
    <mergeCell ref="A78:N78"/>
    <mergeCell ref="A87:N87"/>
  </mergeCells>
  <hyperlinks>
    <hyperlink ref="A96" r:id="rId1" location="downloads " xr:uid="{00000000-0004-0000-0000-000000000000}"/>
  </hyperlinks>
  <pageMargins left="0.7" right="0.7" top="0.75" bottom="0.75" header="0.3" footer="0.3"/>
  <pageSetup paperSize="9" scale="58" fitToHeight="0" orientation="portrait" r:id="rId2"/>
  <rowBreaks count="1" manualBreakCount="1">
    <brk id="76" max="13" man="1"/>
  </rowBreak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theme="8" tint="0.59999389629810485"/>
    <pageSetUpPr fitToPage="1"/>
  </sheetPr>
  <dimension ref="A1:L30"/>
  <sheetViews>
    <sheetView showGridLines="0" zoomScaleNormal="100" workbookViewId="0"/>
  </sheetViews>
  <sheetFormatPr defaultColWidth="9.140625" defaultRowHeight="15"/>
  <cols>
    <col min="1" max="1" width="30.42578125" style="10" customWidth="1"/>
    <col min="2" max="2" width="13.7109375" style="10" customWidth="1"/>
    <col min="3" max="3" width="15.140625" style="10" customWidth="1"/>
    <col min="4" max="5" width="13.5703125" style="10" customWidth="1"/>
    <col min="6" max="6" width="14.5703125" style="10" customWidth="1"/>
    <col min="7" max="7" width="15.85546875" style="10" customWidth="1"/>
    <col min="8" max="8" width="24.140625" style="10" customWidth="1"/>
    <col min="9" max="9" width="13.42578125" style="10" customWidth="1"/>
    <col min="10" max="12" width="16.7109375" style="10" customWidth="1"/>
    <col min="13" max="16384" width="9.140625" style="10"/>
  </cols>
  <sheetData>
    <row r="1" spans="1:12" ht="21">
      <c r="A1" s="1" t="s">
        <v>537</v>
      </c>
      <c r="B1" s="9"/>
      <c r="C1" s="822">
        <f>'General Info'!D22</f>
        <v>0</v>
      </c>
      <c r="D1" s="822"/>
      <c r="E1" s="822"/>
      <c r="F1" s="9"/>
      <c r="G1" s="9"/>
      <c r="H1" s="9"/>
      <c r="I1" s="9"/>
      <c r="J1" s="9"/>
      <c r="K1" s="9"/>
      <c r="L1" s="9"/>
    </row>
    <row r="2" spans="1:12">
      <c r="A2" s="9"/>
      <c r="B2" s="9"/>
      <c r="C2" s="9"/>
      <c r="D2" s="9"/>
      <c r="E2" s="9"/>
      <c r="F2" s="9"/>
      <c r="G2" s="9"/>
      <c r="H2" s="9"/>
      <c r="I2" s="9"/>
      <c r="J2" s="9"/>
      <c r="K2" s="9"/>
      <c r="L2" s="9"/>
    </row>
    <row r="3" spans="1:12">
      <c r="A3" s="9"/>
      <c r="B3" s="9"/>
      <c r="C3" s="9"/>
      <c r="D3" s="9"/>
      <c r="E3" s="9"/>
      <c r="F3" s="9"/>
      <c r="G3" s="9"/>
      <c r="H3" s="9"/>
      <c r="I3" s="9"/>
      <c r="J3" s="9"/>
      <c r="K3" s="9"/>
      <c r="L3" s="9"/>
    </row>
    <row r="4" spans="1:12" ht="35.25" customHeight="1">
      <c r="A4" s="9"/>
      <c r="B4" s="9"/>
      <c r="C4" s="9"/>
      <c r="D4" s="9"/>
      <c r="E4" s="9"/>
      <c r="F4" s="9"/>
      <c r="G4" s="9"/>
      <c r="H4" s="9"/>
      <c r="I4" s="9"/>
      <c r="J4" s="9"/>
      <c r="K4" s="9"/>
      <c r="L4" s="9"/>
    </row>
    <row r="5" spans="1:12" ht="18.75">
      <c r="A5" s="798" t="s">
        <v>1482</v>
      </c>
      <c r="B5" s="798"/>
      <c r="C5" s="798"/>
      <c r="D5" s="798"/>
      <c r="E5" s="798"/>
      <c r="F5" s="798"/>
      <c r="G5" s="798"/>
      <c r="H5" s="798"/>
      <c r="I5" s="798"/>
      <c r="J5" s="798"/>
      <c r="K5" s="798"/>
      <c r="L5" s="798"/>
    </row>
    <row r="6" spans="1:12" ht="18.75">
      <c r="A6" s="19" t="s">
        <v>78</v>
      </c>
      <c r="B6" s="102"/>
      <c r="C6" s="103"/>
      <c r="D6" s="103"/>
      <c r="E6" s="103"/>
      <c r="F6" s="103"/>
      <c r="G6" s="103"/>
      <c r="H6" s="103"/>
      <c r="I6" s="103"/>
      <c r="J6" s="103"/>
      <c r="K6" s="103"/>
      <c r="L6" s="9"/>
    </row>
    <row r="7" spans="1:12" ht="18.75">
      <c r="A7" s="104" t="s">
        <v>456</v>
      </c>
      <c r="B7" s="105"/>
      <c r="C7" s="105"/>
      <c r="D7" s="20"/>
      <c r="E7" s="20"/>
      <c r="F7" s="20"/>
      <c r="G7" s="20"/>
      <c r="H7" s="103"/>
      <c r="I7" s="103"/>
      <c r="J7" s="103"/>
      <c r="K7" s="103"/>
      <c r="L7" s="9"/>
    </row>
    <row r="8" spans="1:12">
      <c r="A8" s="104" t="s">
        <v>359</v>
      </c>
      <c r="B8" s="106"/>
      <c r="C8" s="106"/>
      <c r="D8" s="107"/>
      <c r="E8" s="107"/>
      <c r="F8" s="107"/>
      <c r="G8" s="107"/>
      <c r="H8" s="9"/>
      <c r="I8" s="9"/>
      <c r="J8" s="9"/>
      <c r="K8" s="9"/>
      <c r="L8" s="9"/>
    </row>
    <row r="9" spans="1:12">
      <c r="A9" s="104"/>
      <c r="B9" s="106"/>
      <c r="C9" s="106"/>
      <c r="D9" s="107"/>
      <c r="E9" s="107"/>
      <c r="F9" s="107"/>
      <c r="G9" s="107"/>
      <c r="H9" s="9"/>
      <c r="I9" s="9"/>
      <c r="J9" s="9"/>
      <c r="K9" s="9"/>
      <c r="L9" s="9"/>
    </row>
    <row r="10" spans="1:12" ht="15.75" thickBot="1">
      <c r="A10" s="108"/>
      <c r="B10" s="218" t="s">
        <v>70</v>
      </c>
      <c r="C10" s="218" t="s">
        <v>74</v>
      </c>
      <c r="D10" s="218" t="s">
        <v>75</v>
      </c>
      <c r="E10" s="218" t="s">
        <v>76</v>
      </c>
      <c r="F10" s="218" t="s">
        <v>77</v>
      </c>
      <c r="G10" s="218" t="s">
        <v>329</v>
      </c>
      <c r="H10" s="218" t="s">
        <v>330</v>
      </c>
      <c r="I10" s="218" t="s">
        <v>334</v>
      </c>
      <c r="J10" s="218" t="s">
        <v>335</v>
      </c>
      <c r="K10" s="218" t="s">
        <v>336</v>
      </c>
      <c r="L10" s="218" t="s">
        <v>337</v>
      </c>
    </row>
    <row r="11" spans="1:12" ht="16.5" customHeight="1" thickBot="1">
      <c r="A11" s="210"/>
      <c r="B11" s="866" t="s">
        <v>379</v>
      </c>
      <c r="C11" s="867"/>
      <c r="D11" s="868"/>
      <c r="E11" s="866" t="s">
        <v>380</v>
      </c>
      <c r="F11" s="867"/>
      <c r="G11" s="867"/>
      <c r="H11" s="869"/>
      <c r="I11" s="869"/>
      <c r="J11" s="869"/>
      <c r="K11" s="869"/>
      <c r="L11" s="870"/>
    </row>
    <row r="12" spans="1:12" ht="79.5" thickBot="1">
      <c r="A12" s="109" t="s">
        <v>72</v>
      </c>
      <c r="B12" s="110" t="s">
        <v>331</v>
      </c>
      <c r="C12" s="111" t="s">
        <v>345</v>
      </c>
      <c r="D12" s="112" t="s">
        <v>347</v>
      </c>
      <c r="E12" s="113" t="s">
        <v>54</v>
      </c>
      <c r="F12" s="113" t="s">
        <v>55</v>
      </c>
      <c r="G12" s="113" t="s">
        <v>56</v>
      </c>
      <c r="H12" s="245" t="s">
        <v>526</v>
      </c>
      <c r="I12" s="114" t="s">
        <v>348</v>
      </c>
      <c r="J12" s="111" t="s">
        <v>343</v>
      </c>
      <c r="K12" s="111" t="s">
        <v>332</v>
      </c>
      <c r="L12" s="111" t="s">
        <v>333</v>
      </c>
    </row>
    <row r="13" spans="1:12" ht="30" customHeight="1">
      <c r="A13" s="115"/>
      <c r="B13" s="116">
        <f>'General Info'!D18</f>
        <v>0</v>
      </c>
      <c r="C13" s="117">
        <f>'General Info'!D16</f>
        <v>0</v>
      </c>
      <c r="D13" s="117">
        <f>'General Info'!$D$18</f>
        <v>0</v>
      </c>
      <c r="E13" s="117">
        <f>'General Info'!$D$18</f>
        <v>0</v>
      </c>
      <c r="F13" s="117">
        <f>'General Info'!$D$18</f>
        <v>0</v>
      </c>
      <c r="G13" s="117">
        <f>'General Info'!$D$18</f>
        <v>0</v>
      </c>
      <c r="H13" s="117">
        <f>'General Info'!$D$18</f>
        <v>0</v>
      </c>
      <c r="I13" s="117">
        <f>'General Info'!$D$18</f>
        <v>0</v>
      </c>
      <c r="J13" s="117">
        <f>'General Info'!$D$18</f>
        <v>0</v>
      </c>
      <c r="K13" s="117">
        <f>'General Info'!$D$18</f>
        <v>0</v>
      </c>
      <c r="L13" s="117">
        <f>'General Info'!$D$18</f>
        <v>0</v>
      </c>
    </row>
    <row r="14" spans="1:12" ht="24" thickBot="1">
      <c r="A14" s="118" t="s">
        <v>349</v>
      </c>
      <c r="B14" s="119" t="s">
        <v>65</v>
      </c>
      <c r="C14" s="120" t="s">
        <v>65</v>
      </c>
      <c r="D14" s="120" t="s">
        <v>65</v>
      </c>
      <c r="E14" s="120" t="s">
        <v>65</v>
      </c>
      <c r="F14" s="120" t="s">
        <v>65</v>
      </c>
      <c r="G14" s="120" t="s">
        <v>65</v>
      </c>
      <c r="H14" s="120" t="s">
        <v>65</v>
      </c>
      <c r="I14" s="120" t="s">
        <v>65</v>
      </c>
      <c r="J14" s="120" t="s">
        <v>65</v>
      </c>
      <c r="K14" s="120" t="s">
        <v>65</v>
      </c>
      <c r="L14" s="120" t="s">
        <v>65</v>
      </c>
    </row>
    <row r="15" spans="1:12">
      <c r="A15" s="121" t="s">
        <v>350</v>
      </c>
      <c r="B15" s="189"/>
      <c r="C15" s="190"/>
      <c r="D15" s="190"/>
      <c r="E15" s="189"/>
      <c r="F15" s="189"/>
      <c r="G15" s="189"/>
      <c r="H15" s="191"/>
      <c r="I15" s="122">
        <f>SUM(E15+F15+G15+H15)</f>
        <v>0</v>
      </c>
      <c r="J15" s="191"/>
      <c r="K15" s="190"/>
      <c r="L15" s="190"/>
    </row>
    <row r="16" spans="1:12">
      <c r="A16" s="121" t="s">
        <v>351</v>
      </c>
      <c r="B16" s="189"/>
      <c r="C16" s="190"/>
      <c r="D16" s="190"/>
      <c r="E16" s="189"/>
      <c r="F16" s="189"/>
      <c r="G16" s="189"/>
      <c r="H16" s="191"/>
      <c r="I16" s="122">
        <f t="shared" ref="I16:I23" si="0">SUM(E16+F16+G16+H16)</f>
        <v>0</v>
      </c>
      <c r="J16" s="191"/>
      <c r="K16" s="190"/>
      <c r="L16" s="190"/>
    </row>
    <row r="17" spans="1:12">
      <c r="A17" s="121" t="s">
        <v>352</v>
      </c>
      <c r="B17" s="189"/>
      <c r="C17" s="190"/>
      <c r="D17" s="190"/>
      <c r="E17" s="189"/>
      <c r="F17" s="189"/>
      <c r="G17" s="189"/>
      <c r="H17" s="191"/>
      <c r="I17" s="122">
        <f t="shared" si="0"/>
        <v>0</v>
      </c>
      <c r="J17" s="191"/>
      <c r="K17" s="190"/>
      <c r="L17" s="190"/>
    </row>
    <row r="18" spans="1:12">
      <c r="A18" s="121" t="s">
        <v>353</v>
      </c>
      <c r="B18" s="189"/>
      <c r="C18" s="190"/>
      <c r="D18" s="190"/>
      <c r="E18" s="189"/>
      <c r="F18" s="189"/>
      <c r="G18" s="189"/>
      <c r="H18" s="191"/>
      <c r="I18" s="122">
        <f t="shared" si="0"/>
        <v>0</v>
      </c>
      <c r="J18" s="191"/>
      <c r="K18" s="190"/>
      <c r="L18" s="190"/>
    </row>
    <row r="19" spans="1:12">
      <c r="A19" s="123" t="s">
        <v>354</v>
      </c>
      <c r="B19" s="189"/>
      <c r="C19" s="190"/>
      <c r="D19" s="190"/>
      <c r="E19" s="189"/>
      <c r="F19" s="189"/>
      <c r="G19" s="189"/>
      <c r="H19" s="191"/>
      <c r="I19" s="122">
        <f t="shared" si="0"/>
        <v>0</v>
      </c>
      <c r="J19" s="191"/>
      <c r="K19" s="190"/>
      <c r="L19" s="190"/>
    </row>
    <row r="20" spans="1:12" ht="16.5" customHeight="1">
      <c r="A20" s="124" t="s">
        <v>355</v>
      </c>
      <c r="B20" s="189"/>
      <c r="C20" s="190"/>
      <c r="D20" s="190"/>
      <c r="E20" s="189"/>
      <c r="F20" s="189"/>
      <c r="G20" s="189"/>
      <c r="H20" s="191"/>
      <c r="I20" s="122">
        <f t="shared" si="0"/>
        <v>0</v>
      </c>
      <c r="J20" s="191"/>
      <c r="K20" s="190"/>
      <c r="L20" s="190"/>
    </row>
    <row r="21" spans="1:12" ht="15.75" thickBot="1">
      <c r="A21" s="121" t="s">
        <v>356</v>
      </c>
      <c r="B21" s="189"/>
      <c r="C21" s="190"/>
      <c r="D21" s="190"/>
      <c r="E21" s="189"/>
      <c r="F21" s="189"/>
      <c r="G21" s="189"/>
      <c r="H21" s="191"/>
      <c r="I21" s="122">
        <f t="shared" si="0"/>
        <v>0</v>
      </c>
      <c r="J21" s="191"/>
      <c r="K21" s="190"/>
      <c r="L21" s="190"/>
    </row>
    <row r="22" spans="1:12" ht="15.75" thickBot="1">
      <c r="A22" s="121"/>
      <c r="B22" s="125">
        <f t="shared" ref="B22:H22" si="1">SUM(B15:B21)</f>
        <v>0</v>
      </c>
      <c r="C22" s="126">
        <f t="shared" si="1"/>
        <v>0</v>
      </c>
      <c r="D22" s="126">
        <f t="shared" si="1"/>
        <v>0</v>
      </c>
      <c r="E22" s="126">
        <f t="shared" si="1"/>
        <v>0</v>
      </c>
      <c r="F22" s="126">
        <f t="shared" si="1"/>
        <v>0</v>
      </c>
      <c r="G22" s="126">
        <f t="shared" si="1"/>
        <v>0</v>
      </c>
      <c r="H22" s="126">
        <f t="shared" si="1"/>
        <v>0</v>
      </c>
      <c r="I22" s="126">
        <f>SUM(I15:I21)</f>
        <v>0</v>
      </c>
      <c r="J22" s="126">
        <f t="shared" ref="J22:L22" si="2">SUM(J15:J21)</f>
        <v>0</v>
      </c>
      <c r="K22" s="126">
        <f t="shared" si="2"/>
        <v>0</v>
      </c>
      <c r="L22" s="126">
        <f t="shared" si="2"/>
        <v>0</v>
      </c>
    </row>
    <row r="23" spans="1:12" ht="15.75" thickBot="1">
      <c r="A23" s="118" t="s">
        <v>357</v>
      </c>
      <c r="B23" s="189"/>
      <c r="C23" s="190"/>
      <c r="D23" s="190"/>
      <c r="E23" s="189"/>
      <c r="F23" s="189"/>
      <c r="G23" s="189"/>
      <c r="H23" s="191"/>
      <c r="I23" s="122">
        <f t="shared" si="0"/>
        <v>0</v>
      </c>
      <c r="J23" s="191"/>
      <c r="K23" s="190"/>
      <c r="L23" s="190"/>
    </row>
    <row r="24" spans="1:12" ht="19.5" thickBot="1">
      <c r="A24" s="127" t="s">
        <v>14</v>
      </c>
      <c r="B24" s="125">
        <f>B22+B23</f>
        <v>0</v>
      </c>
      <c r="C24" s="126">
        <f t="shared" ref="C24:L24" si="3">C22+C23</f>
        <v>0</v>
      </c>
      <c r="D24" s="126">
        <f t="shared" si="3"/>
        <v>0</v>
      </c>
      <c r="E24" s="126">
        <f t="shared" si="3"/>
        <v>0</v>
      </c>
      <c r="F24" s="126">
        <f t="shared" si="3"/>
        <v>0</v>
      </c>
      <c r="G24" s="126">
        <f t="shared" si="3"/>
        <v>0</v>
      </c>
      <c r="H24" s="126">
        <f t="shared" si="3"/>
        <v>0</v>
      </c>
      <c r="I24" s="126">
        <f t="shared" si="3"/>
        <v>0</v>
      </c>
      <c r="J24" s="126">
        <f t="shared" si="3"/>
        <v>0</v>
      </c>
      <c r="K24" s="126">
        <f t="shared" si="3"/>
        <v>0</v>
      </c>
      <c r="L24" s="126">
        <f t="shared" si="3"/>
        <v>0</v>
      </c>
    </row>
    <row r="25" spans="1:12">
      <c r="A25" s="9"/>
      <c r="B25" s="128"/>
      <c r="C25" s="128"/>
      <c r="D25" s="128"/>
      <c r="E25" s="128"/>
      <c r="F25" s="128"/>
      <c r="G25" s="128"/>
      <c r="H25" s="128"/>
      <c r="I25" s="128"/>
      <c r="J25" s="9"/>
      <c r="K25" s="9"/>
      <c r="L25" s="9"/>
    </row>
    <row r="26" spans="1:12">
      <c r="A26" s="9"/>
      <c r="B26" s="128"/>
      <c r="C26" s="128"/>
      <c r="D26" s="128"/>
      <c r="E26" s="128"/>
      <c r="F26" s="128"/>
      <c r="G26" s="128"/>
      <c r="H26" s="128"/>
      <c r="I26" s="128"/>
      <c r="J26" s="9"/>
      <c r="K26" s="9"/>
      <c r="L26" s="9"/>
    </row>
    <row r="27" spans="1:12">
      <c r="A27" s="9"/>
      <c r="B27" s="128"/>
      <c r="C27" s="128"/>
      <c r="D27" s="128"/>
      <c r="E27" s="128"/>
      <c r="F27" s="128"/>
      <c r="G27" s="128"/>
      <c r="H27" s="128"/>
      <c r="I27" s="128"/>
      <c r="J27" s="9"/>
      <c r="K27" s="9"/>
      <c r="L27" s="9"/>
    </row>
    <row r="28" spans="1:12" ht="15.75" customHeight="1">
      <c r="A28" s="11"/>
      <c r="B28" s="9"/>
      <c r="C28" s="11"/>
      <c r="D28" s="11"/>
      <c r="E28" s="839" t="s">
        <v>67</v>
      </c>
      <c r="F28" s="839"/>
      <c r="G28" s="839"/>
      <c r="H28" s="9"/>
      <c r="I28" s="9"/>
      <c r="J28" s="9"/>
      <c r="K28" s="9"/>
      <c r="L28" s="9"/>
    </row>
    <row r="29" spans="1:12" ht="15.75">
      <c r="A29" s="15"/>
      <c r="B29" s="9"/>
      <c r="C29" s="9"/>
      <c r="D29" s="11"/>
      <c r="E29" s="840" t="b">
        <f>IF(OR(ISBLANK(B15),ISBLANK(C15),ISBLANK(D15),ISBLANK(E15),ISBLANK(F15), ISBLANK(G15),ISBLANK(H15),ISBLANK(I15),ISBLANK(J15),ISBLANK(K15),ISBLANK(L15),
ISBLANK(B16),ISBLANK(C16),ISBLANK(D16),ISBLANK(E16),ISBLANK(F16), ISBLANK(G16),ISBLANK(H16),ISBLANK(I16),ISBLANK(J16),ISBLANK(K16),ISBLANK(L16),
ISBLANK(B17),ISBLANK(C17),ISBLANK(D17),ISBLANK(E17),ISBLANK(F17),ISBLANK(G17), ISBLANK(H17),ISBLANK(I17),ISBLANK(J17),ISBLANK(K17),ISBLANK(L17),
ISBLANK(B18),ISBLANK(C18),ISBLANK(D18),ISBLANK(E18),ISBLANK(F18), ISBLANK(G18),ISBLANK(H18),ISBLANK(I18),ISBLANK(J18),ISBLANK(K18),ISBLANK(L18),
ISBLANK(B19),ISBLANK(C19),ISBLANK(D19),ISBLANK(E19),ISBLANK(F19), ISBLANK(G19),ISBLANK(H19),ISBLANK(I19),ISBLANK(J19),ISBLANK(K19),ISBLANK(L19),
ISBLANK(B20),ISBLANK(C20),ISBLANK(D20),ISBLANK(E20),ISBLANK(F20), ISBLANK(G20),ISBLANK(H20),ISBLANK(I20),ISBLANK(J20),ISBLANK(K20),ISBLANK(L20),
ISBLANK(B21),ISBLANK(C21),ISBLANK(D21),ISBLANK(E21),ISBLANK(F21), ISBLANK(G21),ISBLANK(H21),ISBLANK(I21),ISBLANK(J21),ISBLANK(K21),ISBLANK(L21),
ISBLANK(B22),ISBLANK(C22),ISBLANK(D22),ISBLANK(E22),ISBLANK(F22), ISBLANK(G22),ISBLANK(H22),ISBLANK(I22),ISBLANK(J22),ISBLANK(K22),ISBLANK(L22),
ISBLANK(B23),ISBLANK(C23),ISBLANK(D23),ISBLANK(E23),ISBLANK(F23), ISBLANK(G23),ISBLANK(H23),ISBLANK(I23),ISBLANK(J23),ISBLANK(K23),ISBLANK(L23),
ISBLANK(B24),ISBLANK(C24),ISBLANK(D24),ISBLANK(E24),ISBLANK(F24), ISBLANK(G24),ISBLANK(H24),ISBLANK(I24),ISBLANK(J24),ISBLANK(K24),ISBLANK(L24)),FALSE,TRUE)</f>
        <v>0</v>
      </c>
      <c r="F29" s="840"/>
      <c r="G29" s="840"/>
      <c r="H29" s="9"/>
      <c r="I29" s="9"/>
      <c r="J29" s="9"/>
      <c r="K29" s="9"/>
      <c r="L29" s="9"/>
    </row>
    <row r="30" spans="1:12">
      <c r="A30" s="9"/>
      <c r="B30" s="9"/>
      <c r="C30" s="9"/>
      <c r="D30" s="9"/>
      <c r="E30" s="9"/>
      <c r="F30" s="9"/>
      <c r="G30" s="9"/>
      <c r="H30" s="9"/>
      <c r="I30" s="9"/>
      <c r="J30" s="9"/>
      <c r="K30" s="9"/>
      <c r="L30" s="9"/>
    </row>
  </sheetData>
  <sheetProtection algorithmName="SHA-512" hashValue="QiEsKWJnlRaqIaQiJH/s3Ws13kfIn3QHPWj9ahhk6AN8wzqwVVPQjsm6iV+a9McenL70AHUUgWOeaoBzYMZicQ==" saltValue="6QVCmZhIrkKr4MifGtlfGw==" spinCount="100000" sheet="1" objects="1" scenarios="1"/>
  <mergeCells count="6">
    <mergeCell ref="C1:E1"/>
    <mergeCell ref="E29:G29"/>
    <mergeCell ref="E28:G28"/>
    <mergeCell ref="A5:L5"/>
    <mergeCell ref="B11:D11"/>
    <mergeCell ref="E11:L11"/>
  </mergeCells>
  <conditionalFormatting sqref="E29:G29">
    <cfRule type="cellIs" dxfId="154" priority="1" operator="equal">
      <formula>TRUE</formula>
    </cfRule>
    <cfRule type="cellIs" dxfId="153" priority="2" operator="equal">
      <formula>FALSE</formula>
    </cfRule>
  </conditionalFormatting>
  <dataValidations count="1">
    <dataValidation type="whole" operator="greaterThanOrEqual" allowBlank="1" showInputMessage="1" showErrorMessage="1" sqref="K15:L24" xr:uid="{00000000-0002-0000-0800-000000000000}">
      <formula1>0</formula1>
    </dataValidation>
  </dataValidations>
  <pageMargins left="0.7" right="0.7" top="0.75" bottom="0.75" header="0.3" footer="0.3"/>
  <pageSetup paperSize="9" scale="64" orientation="landscape" r:id="rId1"/>
  <colBreaks count="1" manualBreakCount="1">
    <brk id="12"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8" tint="0.59999389629810485"/>
    <pageSetUpPr fitToPage="1"/>
  </sheetPr>
  <dimension ref="A1:Y1025"/>
  <sheetViews>
    <sheetView showGridLines="0" zoomScaleNormal="100" workbookViewId="0"/>
  </sheetViews>
  <sheetFormatPr defaultColWidth="9.140625" defaultRowHeight="15"/>
  <cols>
    <col min="1" max="1" width="7.85546875" style="10" bestFit="1" customWidth="1"/>
    <col min="2" max="4" width="20.140625" style="10" customWidth="1"/>
    <col min="5" max="16" width="20" style="10" customWidth="1"/>
    <col min="17" max="19" width="14.28515625" style="10" customWidth="1"/>
    <col min="20" max="20" width="21" style="10" bestFit="1" customWidth="1"/>
    <col min="21" max="21" width="31.42578125" style="13" bestFit="1" customWidth="1"/>
    <col min="22" max="22" width="29" style="10" bestFit="1" customWidth="1"/>
    <col min="23" max="23" width="10.7109375" style="618" customWidth="1"/>
    <col min="24" max="24" width="9.140625" style="10"/>
    <col min="25" max="25" width="18.42578125" style="10" customWidth="1"/>
    <col min="26" max="16384" width="9.140625" style="10"/>
  </cols>
  <sheetData>
    <row r="1" spans="1:23" ht="21" customHeight="1">
      <c r="A1" s="1" t="s">
        <v>537</v>
      </c>
      <c r="B1" s="1"/>
      <c r="C1" s="5"/>
      <c r="D1" s="822">
        <f>'General Info'!D22</f>
        <v>0</v>
      </c>
      <c r="E1" s="822"/>
      <c r="F1" s="5"/>
      <c r="G1" s="5"/>
      <c r="H1" s="5"/>
      <c r="I1" s="5"/>
      <c r="J1" s="5"/>
      <c r="K1" s="5"/>
      <c r="L1" s="5"/>
      <c r="M1" s="5"/>
      <c r="N1" s="5"/>
      <c r="O1" s="5"/>
      <c r="P1" s="5"/>
      <c r="Q1" s="13"/>
      <c r="R1" s="13"/>
      <c r="S1" s="13"/>
      <c r="T1" s="13"/>
    </row>
    <row r="2" spans="1:23" ht="18" customHeight="1">
      <c r="A2" s="16"/>
      <c r="B2" s="5"/>
      <c r="C2" s="5"/>
      <c r="D2" s="5"/>
      <c r="E2" s="5"/>
      <c r="F2" s="5"/>
      <c r="G2" s="5"/>
      <c r="H2" s="5"/>
      <c r="I2" s="5"/>
      <c r="J2" s="5"/>
      <c r="K2" s="5"/>
      <c r="L2" s="5"/>
      <c r="M2" s="5"/>
      <c r="N2" s="5"/>
      <c r="O2" s="5"/>
      <c r="P2" s="5"/>
      <c r="Q2" s="13"/>
      <c r="R2" s="13"/>
      <c r="S2" s="13"/>
      <c r="T2" s="13"/>
    </row>
    <row r="3" spans="1:23" ht="18" customHeight="1">
      <c r="A3" s="16"/>
      <c r="B3" s="5"/>
      <c r="C3" s="5"/>
      <c r="D3" s="5"/>
      <c r="E3" s="5"/>
      <c r="F3" s="5"/>
      <c r="G3" s="5"/>
      <c r="H3" s="5"/>
      <c r="I3" s="5"/>
      <c r="J3" s="5"/>
      <c r="K3" s="5"/>
      <c r="L3" s="5"/>
      <c r="M3" s="5"/>
      <c r="N3" s="5"/>
      <c r="O3" s="5"/>
      <c r="P3" s="5"/>
      <c r="Q3" s="13"/>
      <c r="R3" s="13"/>
      <c r="S3" s="13"/>
      <c r="T3" s="13"/>
    </row>
    <row r="4" spans="1:23" ht="18" customHeight="1">
      <c r="A4" s="16"/>
      <c r="B4" s="5"/>
      <c r="C4" s="5"/>
      <c r="D4" s="5"/>
      <c r="E4" s="5"/>
      <c r="F4" s="5"/>
      <c r="G4" s="5"/>
      <c r="H4" s="5"/>
      <c r="I4" s="5"/>
      <c r="J4" s="5"/>
      <c r="K4" s="5"/>
      <c r="L4" s="5"/>
      <c r="M4" s="5"/>
      <c r="N4" s="5"/>
      <c r="O4" s="5"/>
      <c r="P4" s="5"/>
      <c r="Q4" s="13"/>
      <c r="R4" s="13"/>
      <c r="S4" s="13"/>
      <c r="T4" s="13"/>
    </row>
    <row r="5" spans="1:23" ht="18" customHeight="1">
      <c r="A5" s="16"/>
      <c r="B5" s="5"/>
      <c r="C5" s="5"/>
      <c r="D5" s="5"/>
      <c r="E5" s="5"/>
      <c r="F5" s="5"/>
      <c r="G5" s="5"/>
      <c r="H5" s="5"/>
      <c r="I5" s="5"/>
      <c r="J5" s="5"/>
      <c r="K5" s="5"/>
      <c r="L5" s="5"/>
      <c r="M5" s="5"/>
      <c r="N5" s="5"/>
      <c r="O5" s="5"/>
      <c r="P5" s="5"/>
      <c r="Q5" s="13"/>
      <c r="R5" s="13"/>
      <c r="S5" s="13"/>
      <c r="T5" s="13"/>
    </row>
    <row r="6" spans="1:23" s="257" customFormat="1" ht="18.75">
      <c r="A6" s="874" t="s">
        <v>1483</v>
      </c>
      <c r="B6" s="798"/>
      <c r="C6" s="798"/>
      <c r="D6" s="798"/>
      <c r="E6" s="798"/>
      <c r="F6" s="798"/>
      <c r="G6" s="798"/>
      <c r="H6" s="798"/>
      <c r="I6" s="798"/>
      <c r="J6" s="798"/>
      <c r="K6" s="798"/>
      <c r="L6" s="798"/>
      <c r="M6" s="798"/>
      <c r="N6" s="798"/>
      <c r="O6" s="798"/>
      <c r="P6" s="798"/>
      <c r="Q6" s="619"/>
      <c r="R6" s="619"/>
      <c r="S6" s="619"/>
      <c r="T6" s="619"/>
      <c r="U6" s="619"/>
      <c r="W6" s="620"/>
    </row>
    <row r="7" spans="1:23" ht="18" customHeight="1">
      <c r="A7" s="405"/>
      <c r="B7" s="399" t="s">
        <v>78</v>
      </c>
      <c r="C7" s="400"/>
      <c r="D7" s="400"/>
      <c r="E7" s="401"/>
      <c r="F7" s="401"/>
      <c r="G7" s="401"/>
      <c r="H7" s="401"/>
      <c r="I7" s="401"/>
      <c r="J7" s="401"/>
      <c r="K7" s="401"/>
      <c r="L7" s="401"/>
      <c r="M7" s="401"/>
      <c r="N7" s="380"/>
      <c r="O7" s="380"/>
      <c r="P7" s="401"/>
      <c r="Q7" s="13"/>
      <c r="R7" s="13"/>
      <c r="S7" s="13"/>
      <c r="T7" s="13"/>
    </row>
    <row r="8" spans="1:23" ht="18" customHeight="1">
      <c r="A8" s="405"/>
      <c r="B8" s="402" t="s">
        <v>793</v>
      </c>
      <c r="C8" s="400"/>
      <c r="D8" s="400"/>
      <c r="E8" s="401"/>
      <c r="F8" s="401"/>
      <c r="G8" s="167"/>
      <c r="H8" s="167"/>
      <c r="I8" s="167"/>
      <c r="J8" s="167"/>
      <c r="K8" s="167"/>
      <c r="L8" s="401"/>
      <c r="M8" s="167"/>
      <c r="N8" s="380"/>
      <c r="O8" s="380"/>
      <c r="P8" s="401"/>
      <c r="Q8" s="13"/>
      <c r="R8" s="13"/>
      <c r="S8" s="13"/>
      <c r="T8" s="13"/>
    </row>
    <row r="9" spans="1:23" ht="18" customHeight="1">
      <c r="A9" s="405"/>
      <c r="B9" s="166"/>
      <c r="C9" s="166"/>
      <c r="D9" s="166"/>
      <c r="E9" s="166"/>
      <c r="F9" s="166"/>
      <c r="G9" s="166"/>
      <c r="H9" s="166"/>
      <c r="I9" s="166"/>
      <c r="J9" s="166"/>
      <c r="K9" s="166"/>
      <c r="L9" s="166"/>
      <c r="M9" s="166"/>
      <c r="N9" s="380"/>
      <c r="O9" s="380"/>
      <c r="P9" s="401"/>
      <c r="Q9" s="13" t="b">
        <f>IF(ISNA(MATCH(FALSE,Q26:Q1025,0)),TRUE,FALSE)</f>
        <v>0</v>
      </c>
      <c r="R9" s="13" t="b">
        <f>IF(ISNA(MATCH(FALSE,R26:R1025,0)),TRUE,FALSE)</f>
        <v>1</v>
      </c>
      <c r="S9" s="13" t="b">
        <f>IF(ISNA(MATCH(FALSE,S26:S1025,0)),TRUE,FALSE)</f>
        <v>0</v>
      </c>
      <c r="T9" s="13" t="b">
        <f>IF(ISNA(MATCH(FALSE,T26:T1025,0)),TRUE,FALSE)</f>
        <v>1</v>
      </c>
      <c r="U9" s="13" t="b">
        <f>IF(ISNA(MATCH(FALSE,U26:U1025,0)),TRUE,FALSE)</f>
        <v>1</v>
      </c>
      <c r="W9" s="13" t="b">
        <f>IF(W25&gt;0,FALSE,TRUE)</f>
        <v>1</v>
      </c>
    </row>
    <row r="10" spans="1:23" ht="18" customHeight="1">
      <c r="A10" s="405"/>
      <c r="B10" s="396" t="s">
        <v>794</v>
      </c>
      <c r="C10" s="396"/>
      <c r="D10" s="396"/>
      <c r="E10" s="396"/>
      <c r="F10" s="396"/>
      <c r="G10" s="396"/>
      <c r="H10" s="396"/>
      <c r="I10" s="396"/>
      <c r="J10" s="396"/>
      <c r="K10" s="396"/>
      <c r="L10" s="396"/>
      <c r="M10" s="380"/>
      <c r="N10" s="380"/>
      <c r="O10" s="380"/>
      <c r="P10" s="401"/>
      <c r="Q10" s="13"/>
      <c r="R10" s="13"/>
      <c r="S10" s="13"/>
      <c r="W10" s="871" t="s">
        <v>1215</v>
      </c>
    </row>
    <row r="11" spans="1:23" ht="18" customHeight="1">
      <c r="A11" s="405"/>
      <c r="B11" s="397" t="s">
        <v>668</v>
      </c>
      <c r="C11" s="397"/>
      <c r="D11" s="397"/>
      <c r="E11" s="397"/>
      <c r="F11" s="397"/>
      <c r="G11" s="380"/>
      <c r="H11" s="380"/>
      <c r="I11" s="380"/>
      <c r="J11" s="380"/>
      <c r="K11" s="380"/>
      <c r="L11" s="380"/>
      <c r="M11" s="380"/>
      <c r="N11" s="380"/>
      <c r="O11" s="380"/>
      <c r="P11" s="401"/>
      <c r="Q11" s="13"/>
      <c r="R11" s="13"/>
      <c r="S11" s="13"/>
      <c r="W11" s="871"/>
    </row>
    <row r="12" spans="1:23" ht="18" customHeight="1">
      <c r="A12" s="405"/>
      <c r="B12" s="397" t="s">
        <v>667</v>
      </c>
      <c r="C12" s="397"/>
      <c r="D12" s="397"/>
      <c r="E12" s="397"/>
      <c r="F12" s="397"/>
      <c r="G12" s="380"/>
      <c r="H12" s="380"/>
      <c r="I12" s="380"/>
      <c r="J12" s="380"/>
      <c r="K12" s="380"/>
      <c r="L12" s="380"/>
      <c r="M12" s="380"/>
      <c r="N12" s="864" t="s">
        <v>67</v>
      </c>
      <c r="O12" s="864"/>
      <c r="P12" s="401"/>
      <c r="Q12" s="13"/>
      <c r="R12" s="13"/>
      <c r="S12" s="13"/>
      <c r="W12" s="871"/>
    </row>
    <row r="13" spans="1:23" ht="18" customHeight="1">
      <c r="A13" s="405"/>
      <c r="B13" s="397" t="s">
        <v>666</v>
      </c>
      <c r="C13" s="397"/>
      <c r="D13" s="397"/>
      <c r="E13" s="397"/>
      <c r="F13" s="397"/>
      <c r="G13" s="380"/>
      <c r="H13" s="380"/>
      <c r="I13" s="380"/>
      <c r="J13" s="380"/>
      <c r="K13" s="380"/>
      <c r="L13" s="380"/>
      <c r="M13" s="380"/>
      <c r="N13" s="865" t="b">
        <f>IF(AND(Q9=TRUE,R9=TRUE,S9=TRUE,T9=TRUE,U9=TRUE),TRUE,FALSE)</f>
        <v>0</v>
      </c>
      <c r="O13" s="865"/>
      <c r="P13" s="401"/>
      <c r="Q13" s="13"/>
      <c r="R13" s="13"/>
      <c r="S13" s="13"/>
      <c r="W13" s="621"/>
    </row>
    <row r="14" spans="1:23" ht="18" customHeight="1">
      <c r="A14" s="405"/>
      <c r="B14" s="381"/>
      <c r="C14" s="381"/>
      <c r="D14" s="381"/>
      <c r="E14" s="381"/>
      <c r="F14" s="381"/>
      <c r="G14" s="380"/>
      <c r="H14" s="380"/>
      <c r="I14" s="380"/>
      <c r="J14" s="380"/>
      <c r="K14" s="380"/>
      <c r="L14" s="380"/>
      <c r="M14" s="380"/>
      <c r="N14" s="380"/>
      <c r="O14" s="380"/>
      <c r="P14" s="380"/>
      <c r="Q14" s="13"/>
      <c r="R14" s="13"/>
      <c r="S14" s="13"/>
      <c r="W14" s="621"/>
    </row>
    <row r="15" spans="1:23" ht="18" customHeight="1">
      <c r="A15" s="405"/>
      <c r="B15" s="398" t="s">
        <v>792</v>
      </c>
      <c r="C15" s="398"/>
      <c r="D15" s="398"/>
      <c r="E15" s="398"/>
      <c r="F15" s="398"/>
      <c r="G15" s="398"/>
      <c r="H15" s="398"/>
      <c r="I15" s="398"/>
      <c r="J15" s="398"/>
      <c r="K15" s="380"/>
      <c r="L15" s="380"/>
      <c r="M15" s="380"/>
      <c r="N15" s="380"/>
      <c r="O15" s="380"/>
      <c r="P15" s="380"/>
      <c r="Q15" s="13"/>
      <c r="R15" s="13"/>
      <c r="S15" s="13"/>
      <c r="W15" s="621"/>
    </row>
    <row r="16" spans="1:23" ht="18" customHeight="1">
      <c r="A16" s="405"/>
      <c r="B16" s="381"/>
      <c r="C16" s="381"/>
      <c r="D16" s="381"/>
      <c r="E16" s="381"/>
      <c r="F16" s="381"/>
      <c r="G16" s="381"/>
      <c r="H16" s="381"/>
      <c r="I16" s="381"/>
      <c r="J16" s="381"/>
      <c r="K16" s="381"/>
      <c r="L16" s="381"/>
      <c r="M16" s="380"/>
      <c r="N16" s="380"/>
      <c r="O16" s="380"/>
      <c r="P16" s="380"/>
      <c r="Q16" s="13"/>
      <c r="R16" s="13"/>
      <c r="S16" s="13"/>
    </row>
    <row r="17" spans="1:25" ht="18" customHeight="1">
      <c r="A17" s="405"/>
      <c r="B17" s="406" t="s">
        <v>79</v>
      </c>
      <c r="C17" s="407"/>
      <c r="D17" s="407"/>
      <c r="E17" s="408"/>
      <c r="F17" s="408"/>
      <c r="G17" s="408"/>
      <c r="H17" s="408"/>
      <c r="I17" s="408"/>
      <c r="J17" s="408"/>
      <c r="K17" s="167"/>
      <c r="L17" s="167"/>
      <c r="M17" s="167"/>
      <c r="N17" s="409"/>
      <c r="O17" s="409"/>
      <c r="P17" s="408"/>
    </row>
    <row r="18" spans="1:25" ht="18" customHeight="1">
      <c r="A18" s="410"/>
      <c r="B18" s="411" t="s">
        <v>378</v>
      </c>
      <c r="C18" s="412"/>
      <c r="D18" s="412"/>
      <c r="E18" s="412"/>
      <c r="F18" s="412"/>
      <c r="G18" s="412"/>
      <c r="H18" s="412"/>
      <c r="I18" s="412"/>
      <c r="J18" s="412"/>
      <c r="K18" s="412"/>
      <c r="L18" s="412"/>
      <c r="M18" s="412"/>
      <c r="N18" s="412"/>
      <c r="O18" s="412"/>
      <c r="P18" s="412"/>
      <c r="Q18" s="13"/>
      <c r="S18" s="13"/>
    </row>
    <row r="19" spans="1:25" ht="18" customHeight="1">
      <c r="A19" s="129"/>
      <c r="B19" s="33"/>
      <c r="C19" s="32"/>
      <c r="D19" s="32"/>
      <c r="E19" s="32"/>
      <c r="F19" s="32"/>
      <c r="G19" s="32"/>
      <c r="H19" s="32"/>
      <c r="I19" s="32"/>
      <c r="J19" s="32"/>
      <c r="K19" s="32"/>
      <c r="L19" s="32"/>
      <c r="M19" s="32"/>
      <c r="N19" s="32"/>
      <c r="O19" s="32"/>
      <c r="P19" s="32"/>
      <c r="Q19" s="13"/>
      <c r="S19" s="13"/>
    </row>
    <row r="20" spans="1:25" ht="21.75" customHeight="1" thickBot="1">
      <c r="A20" s="108"/>
      <c r="B20" s="218" t="s">
        <v>70</v>
      </c>
      <c r="C20" s="218" t="s">
        <v>74</v>
      </c>
      <c r="D20" s="218" t="s">
        <v>75</v>
      </c>
      <c r="E20" s="218" t="s">
        <v>76</v>
      </c>
      <c r="F20" s="218" t="s">
        <v>77</v>
      </c>
      <c r="G20" s="218" t="s">
        <v>329</v>
      </c>
      <c r="H20" s="218" t="s">
        <v>330</v>
      </c>
      <c r="I20" s="218" t="s">
        <v>334</v>
      </c>
      <c r="J20" s="218" t="s">
        <v>335</v>
      </c>
      <c r="K20" s="218" t="s">
        <v>336</v>
      </c>
      <c r="L20" s="250" t="s">
        <v>337</v>
      </c>
      <c r="M20" s="218" t="s">
        <v>338</v>
      </c>
      <c r="N20" s="218" t="s">
        <v>339</v>
      </c>
      <c r="O20" s="250" t="s">
        <v>340</v>
      </c>
      <c r="P20" s="218" t="s">
        <v>341</v>
      </c>
      <c r="Q20" s="13"/>
      <c r="R20" s="13"/>
      <c r="S20" s="13"/>
      <c r="T20" s="13"/>
    </row>
    <row r="21" spans="1:25" s="70" customFormat="1" ht="21.75" customHeight="1" thickBot="1">
      <c r="A21" s="97"/>
      <c r="B21" s="872" t="s">
        <v>64</v>
      </c>
      <c r="C21" s="873"/>
      <c r="D21" s="873"/>
      <c r="E21" s="855" t="s">
        <v>664</v>
      </c>
      <c r="F21" s="856"/>
      <c r="G21" s="856"/>
      <c r="H21" s="856"/>
      <c r="I21" s="856"/>
      <c r="J21" s="856"/>
      <c r="K21" s="856"/>
      <c r="L21" s="856"/>
      <c r="M21" s="856"/>
      <c r="N21" s="856"/>
      <c r="O21" s="856"/>
      <c r="P21" s="857"/>
      <c r="Q21" s="13"/>
      <c r="R21" s="13"/>
      <c r="S21" s="13"/>
      <c r="T21" s="13"/>
      <c r="U21" s="13"/>
      <c r="V21" s="13"/>
      <c r="W21" s="306"/>
      <c r="X21" s="13"/>
      <c r="Y21" s="13"/>
    </row>
    <row r="22" spans="1:25" ht="78.75" customHeight="1">
      <c r="A22" s="130" t="s">
        <v>403</v>
      </c>
      <c r="B22" s="35" t="s">
        <v>71</v>
      </c>
      <c r="C22" s="35" t="s">
        <v>6</v>
      </c>
      <c r="D22" s="36" t="s">
        <v>7</v>
      </c>
      <c r="E22" s="82" t="s">
        <v>54</v>
      </c>
      <c r="F22" s="82" t="s">
        <v>55</v>
      </c>
      <c r="G22" s="82" t="s">
        <v>56</v>
      </c>
      <c r="H22" s="82" t="s">
        <v>57</v>
      </c>
      <c r="I22" s="82" t="s">
        <v>58</v>
      </c>
      <c r="J22" s="82" t="s">
        <v>59</v>
      </c>
      <c r="K22" s="82" t="s">
        <v>60</v>
      </c>
      <c r="L22" s="82" t="s">
        <v>61</v>
      </c>
      <c r="M22" s="82" t="s">
        <v>62</v>
      </c>
      <c r="N22" s="243" t="s">
        <v>63</v>
      </c>
      <c r="O22" s="243" t="s">
        <v>528</v>
      </c>
      <c r="P22" s="35" t="s">
        <v>344</v>
      </c>
      <c r="Q22" s="13"/>
      <c r="R22" s="13"/>
      <c r="S22" s="13"/>
      <c r="T22" s="13"/>
    </row>
    <row r="23" spans="1:25" s="388" customFormat="1" ht="24.95" customHeight="1">
      <c r="A23" s="60"/>
      <c r="B23" s="38"/>
      <c r="C23" s="385">
        <f>'General Info'!D17</f>
        <v>0</v>
      </c>
      <c r="D23" s="382"/>
      <c r="E23" s="383">
        <f>'General Info'!D17</f>
        <v>0</v>
      </c>
      <c r="F23" s="383">
        <f>'General Info'!D17</f>
        <v>0</v>
      </c>
      <c r="G23" s="383">
        <f>'General Info'!D17</f>
        <v>0</v>
      </c>
      <c r="H23" s="383">
        <f>'General Info'!D17</f>
        <v>0</v>
      </c>
      <c r="I23" s="383">
        <f>'General Info'!D17</f>
        <v>0</v>
      </c>
      <c r="J23" s="383">
        <f>'General Info'!D17</f>
        <v>0</v>
      </c>
      <c r="K23" s="383">
        <f>'General Info'!D17</f>
        <v>0</v>
      </c>
      <c r="L23" s="383">
        <f>'General Info'!D17</f>
        <v>0</v>
      </c>
      <c r="M23" s="383">
        <f>'General Info'!D17</f>
        <v>0</v>
      </c>
      <c r="N23" s="383">
        <f>'General Info'!D17</f>
        <v>0</v>
      </c>
      <c r="O23" s="383">
        <f>'General Info'!D17</f>
        <v>0</v>
      </c>
      <c r="P23" s="383">
        <f>'General Info'!D17</f>
        <v>0</v>
      </c>
      <c r="Q23" s="622"/>
      <c r="R23" s="622"/>
      <c r="S23" s="622"/>
      <c r="T23" s="622"/>
      <c r="U23" s="622"/>
      <c r="W23" s="623"/>
    </row>
    <row r="24" spans="1:25" s="388" customFormat="1" ht="24.95" customHeight="1" thickBot="1">
      <c r="A24" s="311"/>
      <c r="B24" s="389"/>
      <c r="C24" s="390"/>
      <c r="D24" s="391"/>
      <c r="E24" s="386" t="s">
        <v>65</v>
      </c>
      <c r="F24" s="386" t="s">
        <v>65</v>
      </c>
      <c r="G24" s="386" t="s">
        <v>65</v>
      </c>
      <c r="H24" s="386" t="s">
        <v>65</v>
      </c>
      <c r="I24" s="386" t="s">
        <v>65</v>
      </c>
      <c r="J24" s="386" t="s">
        <v>65</v>
      </c>
      <c r="K24" s="386" t="s">
        <v>65</v>
      </c>
      <c r="L24" s="386" t="s">
        <v>65</v>
      </c>
      <c r="M24" s="386" t="s">
        <v>65</v>
      </c>
      <c r="N24" s="386" t="s">
        <v>65</v>
      </c>
      <c r="O24" s="386" t="s">
        <v>65</v>
      </c>
      <c r="P24" s="387" t="s">
        <v>65</v>
      </c>
      <c r="Q24" s="622"/>
      <c r="R24" s="622"/>
      <c r="S24" s="622"/>
      <c r="T24" s="622"/>
      <c r="U24" s="622"/>
      <c r="W24" s="623"/>
    </row>
    <row r="25" spans="1:25" ht="16.5" thickBot="1">
      <c r="A25" s="309" t="s">
        <v>14</v>
      </c>
      <c r="B25" s="310"/>
      <c r="C25" s="308">
        <f>SUM(C26:C1025)</f>
        <v>0</v>
      </c>
      <c r="D25" s="310"/>
      <c r="E25" s="308">
        <f>SUM(E26:E1025)</f>
        <v>0</v>
      </c>
      <c r="F25" s="308">
        <f t="shared" ref="F25:P25" si="0">SUM(F26:F1025)</f>
        <v>0</v>
      </c>
      <c r="G25" s="308">
        <f t="shared" si="0"/>
        <v>0</v>
      </c>
      <c r="H25" s="308">
        <f t="shared" si="0"/>
        <v>0</v>
      </c>
      <c r="I25" s="308">
        <f t="shared" si="0"/>
        <v>0</v>
      </c>
      <c r="J25" s="308">
        <f t="shared" si="0"/>
        <v>0</v>
      </c>
      <c r="K25" s="308">
        <f t="shared" si="0"/>
        <v>0</v>
      </c>
      <c r="L25" s="308">
        <f t="shared" si="0"/>
        <v>0</v>
      </c>
      <c r="M25" s="308">
        <f t="shared" si="0"/>
        <v>0</v>
      </c>
      <c r="N25" s="308">
        <f t="shared" si="0"/>
        <v>0</v>
      </c>
      <c r="O25" s="308">
        <f t="shared" si="0"/>
        <v>0</v>
      </c>
      <c r="P25" s="308">
        <f t="shared" si="0"/>
        <v>0</v>
      </c>
      <c r="Q25" s="617"/>
      <c r="R25" s="617"/>
      <c r="S25" s="617"/>
      <c r="T25" s="617" t="s">
        <v>546</v>
      </c>
      <c r="U25" s="617" t="s">
        <v>547</v>
      </c>
      <c r="V25" s="617" t="s">
        <v>1214</v>
      </c>
      <c r="W25" s="617">
        <f>SUM(W26:W1025)</f>
        <v>0</v>
      </c>
      <c r="X25" s="624"/>
      <c r="Y25" s="624"/>
    </row>
    <row r="26" spans="1:25" ht="16.5" customHeight="1" thickTop="1">
      <c r="A26" s="205">
        <v>1</v>
      </c>
      <c r="B26" s="177"/>
      <c r="C26" s="178"/>
      <c r="D26" s="177"/>
      <c r="E26" s="192"/>
      <c r="F26" s="192"/>
      <c r="G26" s="192"/>
      <c r="H26" s="192"/>
      <c r="I26" s="192"/>
      <c r="J26" s="192"/>
      <c r="K26" s="192"/>
      <c r="L26" s="192"/>
      <c r="M26" s="192"/>
      <c r="N26" s="192"/>
      <c r="O26" s="192"/>
      <c r="P26" s="91">
        <f>SUM(E26:O26)</f>
        <v>0</v>
      </c>
      <c r="Q26" s="13" t="b">
        <f>IF(ISBLANK(B26),FALSE,IF(OR(ISBLANK(C26),ISBLANK(D26),ISBLANK(E26),ISBLANK(F26),ISBLANK(G26),ISBLANK(H26),ISBLANK(I26),ISBLANK(J26),ISBLANK(K26),ISBLANK(L26),ISBLANK(M26),ISBLANK(N26),ISBLANK(O26),ISBLANK(P26)),FALSE,TRUE))</f>
        <v>0</v>
      </c>
      <c r="R26" s="625" t="b">
        <f>IF(OR(AND(B26="N/A",D26="N/A"),(AND(B26&lt;&gt;"N/A",D26&lt;&gt;"N/A"))),TRUE,FALSE)</f>
        <v>1</v>
      </c>
      <c r="S26" s="13" t="b">
        <f>IF(OR(AND(B26="N/A",D26="N/A",C26=0,P26=0),AND(B26&lt;&gt;"N/A",D26&lt;&gt;"N/A",C26&lt;&gt;0,P26&lt;&gt;0)),TRUE,FALSE)</f>
        <v>0</v>
      </c>
      <c r="T26" s="13" t="b">
        <f t="shared" ref="T26:T89" si="1">IF(B26="",TRUE,(IF(ISNUMBER(MATCH(B26,CountriesList,0)),TRUE,FALSE)))</f>
        <v>1</v>
      </c>
      <c r="U26" s="13" t="b">
        <f t="shared" ref="U26:U89" si="2">IF(D26="",TRUE,(IF(ISNUMBER(MATCH(D26,ClientCategorisationList,0)),TRUE,FALSE)))</f>
        <v>1</v>
      </c>
      <c r="V26" s="617" t="str">
        <f>CONCATENATE(B26,"-",D26)</f>
        <v>-</v>
      </c>
      <c r="W26" s="306">
        <f>IF(V26="-",0,IF(COUNTIF(V26:$V$1025,V26)&gt;1,1,0))</f>
        <v>0</v>
      </c>
    </row>
    <row r="27" spans="1:25" ht="16.5" customHeight="1">
      <c r="A27" s="205">
        <v>2</v>
      </c>
      <c r="B27" s="177"/>
      <c r="C27" s="178"/>
      <c r="D27" s="177"/>
      <c r="E27" s="192"/>
      <c r="F27" s="192"/>
      <c r="G27" s="192"/>
      <c r="H27" s="192"/>
      <c r="I27" s="192"/>
      <c r="J27" s="192"/>
      <c r="K27" s="192"/>
      <c r="L27" s="192"/>
      <c r="M27" s="192"/>
      <c r="N27" s="192"/>
      <c r="O27" s="192"/>
      <c r="P27" s="91">
        <f t="shared" ref="P27:P90" si="3">SUM(E27:O27)</f>
        <v>0</v>
      </c>
      <c r="Q27" s="13" t="b">
        <f>IF(ISBLANK(B27),TRUE,IF(OR(ISBLANK(C27),ISBLANK(D27),ISBLANK(E27),ISBLANK(F27),ISBLANK(G27),ISBLANK(H27),ISBLANK(I27),ISBLANK(J27),ISBLANK(K27),ISBLANK(L27),ISBLANK(M27),ISBLANK(N27),ISBLANK(O27),ISBLANK(P27)),FALSE,TRUE))</f>
        <v>1</v>
      </c>
      <c r="R27" s="625" t="b">
        <f>IF(OR(AND(B27="N/A",D27="N/A"),AND(B27&lt;&gt;"N/A",D27&lt;&gt;"N/A"),AND(ISBLANK(B27),ISBLANK(D27)),AND(NOT(ISBLANK(B27)),NOT(ISBLANK(D27)))),TRUE,FALSE)</f>
        <v>1</v>
      </c>
      <c r="S27" s="13" t="b">
        <f>IF(OR(AND(B27="N/A",D27="N/A",C27=0,P27=0),AND(ISBLANK(B27),ISBLANK(D27),ISBLANK(C27),P27=0),AND(AND(NOT(ISBLANK(B27)),B27&lt;&gt;"N/A"),AND(NOT(ISBLANK(D27)),D27&lt;&gt;"N/A"),C27&lt;&gt;0,P27&lt;&gt;0)),TRUE,FALSE)</f>
        <v>1</v>
      </c>
      <c r="T27" s="13" t="b">
        <f t="shared" si="1"/>
        <v>1</v>
      </c>
      <c r="U27" s="13" t="b">
        <f t="shared" si="2"/>
        <v>1</v>
      </c>
      <c r="V27" s="617" t="str">
        <f t="shared" ref="V27:V90" si="4">CONCATENATE(B27,"-",D27)</f>
        <v>-</v>
      </c>
      <c r="W27" s="306">
        <f>IF(V27="-",0,IF(COUNTIF(V27:$V$1025,V27)&gt;1,1,0))</f>
        <v>0</v>
      </c>
    </row>
    <row r="28" spans="1:25" ht="16.5" customHeight="1">
      <c r="A28" s="205">
        <v>3</v>
      </c>
      <c r="B28" s="177"/>
      <c r="C28" s="178"/>
      <c r="D28" s="177"/>
      <c r="E28" s="192"/>
      <c r="F28" s="192"/>
      <c r="G28" s="192"/>
      <c r="H28" s="192"/>
      <c r="I28" s="192"/>
      <c r="J28" s="192"/>
      <c r="K28" s="192"/>
      <c r="L28" s="192"/>
      <c r="M28" s="192"/>
      <c r="N28" s="192"/>
      <c r="O28" s="192"/>
      <c r="P28" s="91">
        <f t="shared" si="3"/>
        <v>0</v>
      </c>
      <c r="Q28" s="13" t="b">
        <f t="shared" ref="Q28:Q91" si="5">IF(ISBLANK(B28),TRUE,IF(OR(ISBLANK(C28),ISBLANK(D28),ISBLANK(E28),ISBLANK(F28),ISBLANK(G28),ISBLANK(H28),ISBLANK(I28),ISBLANK(J28),ISBLANK(K28),ISBLANK(L28),ISBLANK(M28),ISBLANK(N28),ISBLANK(O28),ISBLANK(P28)),FALSE,TRUE))</f>
        <v>1</v>
      </c>
      <c r="R28" s="625" t="b">
        <f t="shared" ref="R28:R91" si="6">IF(OR(AND(B28="N/A",D28="N/A"),AND(B28&lt;&gt;"N/A",D28&lt;&gt;"N/A"),AND(ISBLANK(B28),ISBLANK(D28)),AND(NOT(ISBLANK(B28)),NOT(ISBLANK(D28)))),TRUE,FALSE)</f>
        <v>1</v>
      </c>
      <c r="S28" s="13" t="b">
        <f t="shared" ref="S28:S91" si="7">IF(OR(AND(B28="N/A",D28="N/A",C28=0,P28=0),AND(ISBLANK(B28),ISBLANK(D28),ISBLANK(C28),P28=0),AND(AND(NOT(ISBLANK(B28)),B28&lt;&gt;"N/A"),AND(NOT(ISBLANK(D28)),D28&lt;&gt;"N/A"),C28&lt;&gt;0,P28&lt;&gt;0)),TRUE,FALSE)</f>
        <v>1</v>
      </c>
      <c r="T28" s="13" t="b">
        <f t="shared" si="1"/>
        <v>1</v>
      </c>
      <c r="U28" s="13" t="b">
        <f t="shared" si="2"/>
        <v>1</v>
      </c>
      <c r="V28" s="617" t="str">
        <f t="shared" si="4"/>
        <v>-</v>
      </c>
      <c r="W28" s="306">
        <f>IF(V28="-",0,IF(COUNTIF(V28:$V$1025,V28)&gt;1,1,0))</f>
        <v>0</v>
      </c>
    </row>
    <row r="29" spans="1:25" ht="16.5" customHeight="1">
      <c r="A29" s="205">
        <v>4</v>
      </c>
      <c r="B29" s="177"/>
      <c r="C29" s="178"/>
      <c r="D29" s="177"/>
      <c r="E29" s="192"/>
      <c r="F29" s="192"/>
      <c r="G29" s="192"/>
      <c r="H29" s="192"/>
      <c r="I29" s="192"/>
      <c r="J29" s="192"/>
      <c r="K29" s="192"/>
      <c r="L29" s="192"/>
      <c r="M29" s="192"/>
      <c r="N29" s="192"/>
      <c r="O29" s="192"/>
      <c r="P29" s="91">
        <f t="shared" si="3"/>
        <v>0</v>
      </c>
      <c r="Q29" s="13" t="b">
        <f t="shared" si="5"/>
        <v>1</v>
      </c>
      <c r="R29" s="625" t="b">
        <f t="shared" si="6"/>
        <v>1</v>
      </c>
      <c r="S29" s="13" t="b">
        <f t="shared" si="7"/>
        <v>1</v>
      </c>
      <c r="T29" s="13" t="b">
        <f t="shared" si="1"/>
        <v>1</v>
      </c>
      <c r="U29" s="13" t="b">
        <f t="shared" si="2"/>
        <v>1</v>
      </c>
      <c r="V29" s="617" t="str">
        <f t="shared" si="4"/>
        <v>-</v>
      </c>
      <c r="W29" s="306">
        <f>IF(V29="-",0,IF(COUNTIF(V29:$V$1025,V29)&gt;1,1,0))</f>
        <v>0</v>
      </c>
    </row>
    <row r="30" spans="1:25" ht="16.5" customHeight="1">
      <c r="A30" s="205">
        <v>5</v>
      </c>
      <c r="B30" s="177"/>
      <c r="C30" s="178"/>
      <c r="D30" s="177"/>
      <c r="E30" s="192"/>
      <c r="F30" s="192"/>
      <c r="G30" s="192"/>
      <c r="H30" s="192"/>
      <c r="I30" s="192"/>
      <c r="J30" s="192"/>
      <c r="K30" s="192"/>
      <c r="L30" s="192"/>
      <c r="M30" s="192"/>
      <c r="N30" s="192"/>
      <c r="O30" s="192"/>
      <c r="P30" s="91">
        <f t="shared" si="3"/>
        <v>0</v>
      </c>
      <c r="Q30" s="13" t="b">
        <f t="shared" si="5"/>
        <v>1</v>
      </c>
      <c r="R30" s="625" t="b">
        <f t="shared" si="6"/>
        <v>1</v>
      </c>
      <c r="S30" s="13" t="b">
        <f t="shared" si="7"/>
        <v>1</v>
      </c>
      <c r="T30" s="13" t="b">
        <f t="shared" si="1"/>
        <v>1</v>
      </c>
      <c r="U30" s="13" t="b">
        <f t="shared" si="2"/>
        <v>1</v>
      </c>
      <c r="V30" s="617" t="str">
        <f t="shared" si="4"/>
        <v>-</v>
      </c>
      <c r="W30" s="306">
        <f>IF(V30="-",0,IF(COUNTIF(V30:$V$1025,V30)&gt;1,1,0))</f>
        <v>0</v>
      </c>
    </row>
    <row r="31" spans="1:25" ht="16.5" customHeight="1">
      <c r="A31" s="205">
        <v>6</v>
      </c>
      <c r="B31" s="177"/>
      <c r="C31" s="178"/>
      <c r="D31" s="177"/>
      <c r="E31" s="192"/>
      <c r="F31" s="192"/>
      <c r="G31" s="192"/>
      <c r="H31" s="192"/>
      <c r="I31" s="192"/>
      <c r="J31" s="192"/>
      <c r="K31" s="192"/>
      <c r="L31" s="192"/>
      <c r="M31" s="192"/>
      <c r="N31" s="192"/>
      <c r="O31" s="192"/>
      <c r="P31" s="91">
        <f t="shared" si="3"/>
        <v>0</v>
      </c>
      <c r="Q31" s="13" t="b">
        <f t="shared" si="5"/>
        <v>1</v>
      </c>
      <c r="R31" s="625" t="b">
        <f t="shared" si="6"/>
        <v>1</v>
      </c>
      <c r="S31" s="13" t="b">
        <f>IF(OR(AND(B31="N/A",D31="N/A",C31=0,P31=0),AND(ISBLANK(B31),ISBLANK(D31),ISBLANK(C31),P31=0),AND(AND(NOT(ISBLANK(B31)),B31&lt;&gt;"N/A"),AND(NOT(ISBLANK(D31)),D31&lt;&gt;"N/A"),C31&lt;&gt;0,P31&lt;&gt;0)),TRUE,FALSE)</f>
        <v>1</v>
      </c>
      <c r="T31" s="13" t="b">
        <f t="shared" si="1"/>
        <v>1</v>
      </c>
      <c r="U31" s="13" t="b">
        <f t="shared" si="2"/>
        <v>1</v>
      </c>
      <c r="V31" s="617" t="str">
        <f t="shared" si="4"/>
        <v>-</v>
      </c>
      <c r="W31" s="306">
        <f>IF(V31="-",0,IF(COUNTIF(V31:$V$1025,V31)&gt;1,1,0))</f>
        <v>0</v>
      </c>
    </row>
    <row r="32" spans="1:25" ht="16.5" customHeight="1">
      <c r="A32" s="205">
        <v>7</v>
      </c>
      <c r="B32" s="177"/>
      <c r="C32" s="178"/>
      <c r="D32" s="177"/>
      <c r="E32" s="192"/>
      <c r="F32" s="192"/>
      <c r="G32" s="192"/>
      <c r="H32" s="192"/>
      <c r="I32" s="192"/>
      <c r="J32" s="192"/>
      <c r="K32" s="192"/>
      <c r="L32" s="192"/>
      <c r="M32" s="192"/>
      <c r="N32" s="192"/>
      <c r="O32" s="192"/>
      <c r="P32" s="91">
        <f t="shared" si="3"/>
        <v>0</v>
      </c>
      <c r="Q32" s="13" t="b">
        <f t="shared" si="5"/>
        <v>1</v>
      </c>
      <c r="R32" s="625" t="b">
        <f t="shared" si="6"/>
        <v>1</v>
      </c>
      <c r="S32" s="13" t="b">
        <f t="shared" si="7"/>
        <v>1</v>
      </c>
      <c r="T32" s="13" t="b">
        <f t="shared" si="1"/>
        <v>1</v>
      </c>
      <c r="U32" s="13" t="b">
        <f t="shared" si="2"/>
        <v>1</v>
      </c>
      <c r="V32" s="617" t="str">
        <f t="shared" si="4"/>
        <v>-</v>
      </c>
      <c r="W32" s="306">
        <f>IF(V32="-",0,IF(COUNTIF(V32:$V$1025,V32)&gt;1,1,0))</f>
        <v>0</v>
      </c>
    </row>
    <row r="33" spans="1:23" ht="16.5" customHeight="1">
      <c r="A33" s="205">
        <v>8</v>
      </c>
      <c r="B33" s="177"/>
      <c r="C33" s="178"/>
      <c r="D33" s="177"/>
      <c r="E33" s="192"/>
      <c r="F33" s="192"/>
      <c r="G33" s="192"/>
      <c r="H33" s="192"/>
      <c r="I33" s="192"/>
      <c r="J33" s="192"/>
      <c r="K33" s="192"/>
      <c r="L33" s="192"/>
      <c r="M33" s="192"/>
      <c r="N33" s="192"/>
      <c r="O33" s="192"/>
      <c r="P33" s="91">
        <f t="shared" si="3"/>
        <v>0</v>
      </c>
      <c r="Q33" s="13" t="b">
        <f t="shared" si="5"/>
        <v>1</v>
      </c>
      <c r="R33" s="625" t="b">
        <f t="shared" si="6"/>
        <v>1</v>
      </c>
      <c r="S33" s="13" t="b">
        <f t="shared" si="7"/>
        <v>1</v>
      </c>
      <c r="T33" s="13" t="b">
        <f t="shared" si="1"/>
        <v>1</v>
      </c>
      <c r="U33" s="13" t="b">
        <f t="shared" si="2"/>
        <v>1</v>
      </c>
      <c r="V33" s="617" t="str">
        <f t="shared" si="4"/>
        <v>-</v>
      </c>
      <c r="W33" s="306">
        <f>IF(V33="-",0,IF(COUNTIF(V33:$V$1025,V33)&gt;1,1,0))</f>
        <v>0</v>
      </c>
    </row>
    <row r="34" spans="1:23" ht="16.5" customHeight="1">
      <c r="A34" s="205">
        <v>9</v>
      </c>
      <c r="B34" s="177"/>
      <c r="C34" s="178"/>
      <c r="D34" s="177"/>
      <c r="E34" s="192"/>
      <c r="F34" s="192"/>
      <c r="G34" s="192"/>
      <c r="H34" s="192"/>
      <c r="I34" s="192"/>
      <c r="J34" s="192"/>
      <c r="K34" s="192"/>
      <c r="L34" s="192"/>
      <c r="M34" s="192"/>
      <c r="N34" s="192"/>
      <c r="O34" s="192"/>
      <c r="P34" s="91">
        <f t="shared" si="3"/>
        <v>0</v>
      </c>
      <c r="Q34" s="13" t="b">
        <f t="shared" si="5"/>
        <v>1</v>
      </c>
      <c r="R34" s="625" t="b">
        <f t="shared" si="6"/>
        <v>1</v>
      </c>
      <c r="S34" s="13" t="b">
        <f t="shared" si="7"/>
        <v>1</v>
      </c>
      <c r="T34" s="13" t="b">
        <f t="shared" si="1"/>
        <v>1</v>
      </c>
      <c r="U34" s="13" t="b">
        <f t="shared" si="2"/>
        <v>1</v>
      </c>
      <c r="V34" s="617" t="str">
        <f t="shared" si="4"/>
        <v>-</v>
      </c>
      <c r="W34" s="306">
        <f>IF(V34="-",0,IF(COUNTIF(V34:$V$1025,V34)&gt;1,1,0))</f>
        <v>0</v>
      </c>
    </row>
    <row r="35" spans="1:23" ht="16.5" customHeight="1">
      <c r="A35" s="205">
        <v>10</v>
      </c>
      <c r="B35" s="177"/>
      <c r="C35" s="178"/>
      <c r="D35" s="177"/>
      <c r="E35" s="192"/>
      <c r="F35" s="192"/>
      <c r="G35" s="192"/>
      <c r="H35" s="192"/>
      <c r="I35" s="192"/>
      <c r="J35" s="192"/>
      <c r="K35" s="192"/>
      <c r="L35" s="192"/>
      <c r="M35" s="192"/>
      <c r="N35" s="192"/>
      <c r="O35" s="192"/>
      <c r="P35" s="91">
        <f t="shared" si="3"/>
        <v>0</v>
      </c>
      <c r="Q35" s="13" t="b">
        <f t="shared" si="5"/>
        <v>1</v>
      </c>
      <c r="R35" s="625" t="b">
        <f t="shared" si="6"/>
        <v>1</v>
      </c>
      <c r="S35" s="13" t="b">
        <f t="shared" si="7"/>
        <v>1</v>
      </c>
      <c r="T35" s="13" t="b">
        <f t="shared" si="1"/>
        <v>1</v>
      </c>
      <c r="U35" s="13" t="b">
        <f t="shared" si="2"/>
        <v>1</v>
      </c>
      <c r="V35" s="617" t="str">
        <f t="shared" si="4"/>
        <v>-</v>
      </c>
      <c r="W35" s="306">
        <f>IF(V35="-",0,IF(COUNTIF(V35:$V$1025,V35)&gt;1,1,0))</f>
        <v>0</v>
      </c>
    </row>
    <row r="36" spans="1:23" ht="16.5" customHeight="1">
      <c r="A36" s="205">
        <v>11</v>
      </c>
      <c r="B36" s="177"/>
      <c r="C36" s="178"/>
      <c r="D36" s="177"/>
      <c r="E36" s="192"/>
      <c r="F36" s="192"/>
      <c r="G36" s="192"/>
      <c r="H36" s="192"/>
      <c r="I36" s="192"/>
      <c r="J36" s="192"/>
      <c r="K36" s="192"/>
      <c r="L36" s="192"/>
      <c r="M36" s="192"/>
      <c r="N36" s="192"/>
      <c r="O36" s="192"/>
      <c r="P36" s="91">
        <f t="shared" si="3"/>
        <v>0</v>
      </c>
      <c r="Q36" s="13" t="b">
        <f t="shared" si="5"/>
        <v>1</v>
      </c>
      <c r="R36" s="625" t="b">
        <f t="shared" si="6"/>
        <v>1</v>
      </c>
      <c r="S36" s="13" t="b">
        <f t="shared" si="7"/>
        <v>1</v>
      </c>
      <c r="T36" s="13" t="b">
        <f t="shared" si="1"/>
        <v>1</v>
      </c>
      <c r="U36" s="13" t="b">
        <f t="shared" si="2"/>
        <v>1</v>
      </c>
      <c r="V36" s="617" t="str">
        <f t="shared" si="4"/>
        <v>-</v>
      </c>
      <c r="W36" s="306">
        <f>IF(V36="-",0,IF(COUNTIF(V36:$V$1025,V36)&gt;1,1,0))</f>
        <v>0</v>
      </c>
    </row>
    <row r="37" spans="1:23" ht="16.5" customHeight="1">
      <c r="A37" s="205">
        <v>12</v>
      </c>
      <c r="B37" s="177"/>
      <c r="C37" s="178"/>
      <c r="D37" s="177"/>
      <c r="E37" s="192"/>
      <c r="F37" s="192"/>
      <c r="G37" s="192"/>
      <c r="H37" s="192"/>
      <c r="I37" s="192"/>
      <c r="J37" s="192"/>
      <c r="K37" s="192"/>
      <c r="L37" s="192"/>
      <c r="M37" s="192"/>
      <c r="N37" s="192"/>
      <c r="O37" s="192"/>
      <c r="P37" s="91">
        <f t="shared" si="3"/>
        <v>0</v>
      </c>
      <c r="Q37" s="13" t="b">
        <f t="shared" si="5"/>
        <v>1</v>
      </c>
      <c r="R37" s="625" t="b">
        <f t="shared" si="6"/>
        <v>1</v>
      </c>
      <c r="S37" s="13" t="b">
        <f t="shared" si="7"/>
        <v>1</v>
      </c>
      <c r="T37" s="13" t="b">
        <f t="shared" si="1"/>
        <v>1</v>
      </c>
      <c r="U37" s="13" t="b">
        <f t="shared" si="2"/>
        <v>1</v>
      </c>
      <c r="V37" s="617" t="str">
        <f t="shared" si="4"/>
        <v>-</v>
      </c>
      <c r="W37" s="306">
        <f>IF(V37="-",0,IF(COUNTIF(V37:$V$1025,V37)&gt;1,1,0))</f>
        <v>0</v>
      </c>
    </row>
    <row r="38" spans="1:23" ht="16.5" customHeight="1">
      <c r="A38" s="205">
        <v>13</v>
      </c>
      <c r="B38" s="177"/>
      <c r="C38" s="178"/>
      <c r="D38" s="177"/>
      <c r="E38" s="192"/>
      <c r="F38" s="192"/>
      <c r="G38" s="192"/>
      <c r="H38" s="192"/>
      <c r="I38" s="192"/>
      <c r="J38" s="192"/>
      <c r="K38" s="192"/>
      <c r="L38" s="192"/>
      <c r="M38" s="192"/>
      <c r="N38" s="192"/>
      <c r="O38" s="192"/>
      <c r="P38" s="91">
        <f>SUM(E38:O38)</f>
        <v>0</v>
      </c>
      <c r="Q38" s="13" t="b">
        <f t="shared" si="5"/>
        <v>1</v>
      </c>
      <c r="R38" s="625" t="b">
        <f t="shared" si="6"/>
        <v>1</v>
      </c>
      <c r="S38" s="13" t="b">
        <f t="shared" si="7"/>
        <v>1</v>
      </c>
      <c r="T38" s="13" t="b">
        <f t="shared" si="1"/>
        <v>1</v>
      </c>
      <c r="U38" s="13" t="b">
        <f t="shared" si="2"/>
        <v>1</v>
      </c>
      <c r="V38" s="617" t="str">
        <f t="shared" si="4"/>
        <v>-</v>
      </c>
      <c r="W38" s="306">
        <f>IF(V38="-",0,IF(COUNTIF(V38:$V$1025,V38)&gt;1,1,0))</f>
        <v>0</v>
      </c>
    </row>
    <row r="39" spans="1:23" ht="16.5" customHeight="1">
      <c r="A39" s="205">
        <v>14</v>
      </c>
      <c r="B39" s="177"/>
      <c r="C39" s="178"/>
      <c r="D39" s="177"/>
      <c r="E39" s="192"/>
      <c r="F39" s="192"/>
      <c r="G39" s="192"/>
      <c r="H39" s="192"/>
      <c r="I39" s="192"/>
      <c r="J39" s="192"/>
      <c r="K39" s="192"/>
      <c r="L39" s="192"/>
      <c r="M39" s="192"/>
      <c r="N39" s="192"/>
      <c r="O39" s="192"/>
      <c r="P39" s="91">
        <f t="shared" si="3"/>
        <v>0</v>
      </c>
      <c r="Q39" s="13" t="b">
        <f t="shared" si="5"/>
        <v>1</v>
      </c>
      <c r="R39" s="625" t="b">
        <f t="shared" si="6"/>
        <v>1</v>
      </c>
      <c r="S39" s="13" t="b">
        <f t="shared" si="7"/>
        <v>1</v>
      </c>
      <c r="T39" s="13" t="b">
        <f t="shared" si="1"/>
        <v>1</v>
      </c>
      <c r="U39" s="13" t="b">
        <f t="shared" si="2"/>
        <v>1</v>
      </c>
      <c r="V39" s="617" t="str">
        <f t="shared" si="4"/>
        <v>-</v>
      </c>
      <c r="W39" s="306">
        <f>IF(V39="-",0,IF(COUNTIF(V39:$V$1025,V39)&gt;1,1,0))</f>
        <v>0</v>
      </c>
    </row>
    <row r="40" spans="1:23" ht="16.5" customHeight="1">
      <c r="A40" s="205">
        <v>15</v>
      </c>
      <c r="B40" s="177"/>
      <c r="C40" s="178"/>
      <c r="D40" s="177"/>
      <c r="E40" s="192"/>
      <c r="F40" s="192"/>
      <c r="G40" s="192"/>
      <c r="H40" s="192"/>
      <c r="I40" s="192"/>
      <c r="J40" s="192"/>
      <c r="K40" s="192"/>
      <c r="L40" s="192"/>
      <c r="M40" s="192"/>
      <c r="N40" s="192"/>
      <c r="O40" s="192"/>
      <c r="P40" s="91">
        <f t="shared" si="3"/>
        <v>0</v>
      </c>
      <c r="Q40" s="13" t="b">
        <f t="shared" si="5"/>
        <v>1</v>
      </c>
      <c r="R40" s="625" t="b">
        <f t="shared" si="6"/>
        <v>1</v>
      </c>
      <c r="S40" s="13" t="b">
        <f t="shared" si="7"/>
        <v>1</v>
      </c>
      <c r="T40" s="13" t="b">
        <f t="shared" si="1"/>
        <v>1</v>
      </c>
      <c r="U40" s="13" t="b">
        <f t="shared" si="2"/>
        <v>1</v>
      </c>
      <c r="V40" s="617" t="str">
        <f t="shared" si="4"/>
        <v>-</v>
      </c>
      <c r="W40" s="306">
        <f>IF(V40="-",0,IF(COUNTIF(V40:$V$1025,V40)&gt;1,1,0))</f>
        <v>0</v>
      </c>
    </row>
    <row r="41" spans="1:23" ht="16.5" customHeight="1">
      <c r="A41" s="205">
        <v>16</v>
      </c>
      <c r="B41" s="177"/>
      <c r="C41" s="178"/>
      <c r="D41" s="177"/>
      <c r="E41" s="192"/>
      <c r="F41" s="192"/>
      <c r="G41" s="192"/>
      <c r="H41" s="192"/>
      <c r="I41" s="192"/>
      <c r="J41" s="192"/>
      <c r="K41" s="192"/>
      <c r="L41" s="192"/>
      <c r="M41" s="192"/>
      <c r="N41" s="192"/>
      <c r="O41" s="192"/>
      <c r="P41" s="91">
        <f t="shared" si="3"/>
        <v>0</v>
      </c>
      <c r="Q41" s="13" t="b">
        <f t="shared" si="5"/>
        <v>1</v>
      </c>
      <c r="R41" s="625" t="b">
        <f t="shared" si="6"/>
        <v>1</v>
      </c>
      <c r="S41" s="13" t="b">
        <f t="shared" si="7"/>
        <v>1</v>
      </c>
      <c r="T41" s="13" t="b">
        <f t="shared" si="1"/>
        <v>1</v>
      </c>
      <c r="U41" s="13" t="b">
        <f t="shared" si="2"/>
        <v>1</v>
      </c>
      <c r="V41" s="617" t="str">
        <f t="shared" si="4"/>
        <v>-</v>
      </c>
      <c r="W41" s="306">
        <f>IF(V41="-",0,IF(COUNTIF(V41:$V$1025,V41)&gt;1,1,0))</f>
        <v>0</v>
      </c>
    </row>
    <row r="42" spans="1:23" ht="16.5" customHeight="1">
      <c r="A42" s="205">
        <v>17</v>
      </c>
      <c r="B42" s="177"/>
      <c r="C42" s="178"/>
      <c r="D42" s="177"/>
      <c r="E42" s="192"/>
      <c r="F42" s="192"/>
      <c r="G42" s="192"/>
      <c r="H42" s="192"/>
      <c r="I42" s="192"/>
      <c r="J42" s="192"/>
      <c r="K42" s="192"/>
      <c r="L42" s="192"/>
      <c r="M42" s="192"/>
      <c r="N42" s="192"/>
      <c r="O42" s="192"/>
      <c r="P42" s="91">
        <f t="shared" si="3"/>
        <v>0</v>
      </c>
      <c r="Q42" s="13" t="b">
        <f t="shared" si="5"/>
        <v>1</v>
      </c>
      <c r="R42" s="625" t="b">
        <f t="shared" si="6"/>
        <v>1</v>
      </c>
      <c r="S42" s="13" t="b">
        <f t="shared" si="7"/>
        <v>1</v>
      </c>
      <c r="T42" s="13" t="b">
        <f t="shared" si="1"/>
        <v>1</v>
      </c>
      <c r="U42" s="13" t="b">
        <f t="shared" si="2"/>
        <v>1</v>
      </c>
      <c r="V42" s="617" t="str">
        <f t="shared" si="4"/>
        <v>-</v>
      </c>
      <c r="W42" s="306">
        <f>IF(V42="-",0,IF(COUNTIF(V42:$V$1025,V42)&gt;1,1,0))</f>
        <v>0</v>
      </c>
    </row>
    <row r="43" spans="1:23" ht="16.5" customHeight="1">
      <c r="A43" s="205">
        <v>18</v>
      </c>
      <c r="B43" s="177"/>
      <c r="C43" s="178"/>
      <c r="D43" s="177"/>
      <c r="E43" s="192"/>
      <c r="F43" s="192"/>
      <c r="G43" s="192"/>
      <c r="H43" s="192"/>
      <c r="I43" s="192"/>
      <c r="J43" s="192"/>
      <c r="K43" s="192"/>
      <c r="L43" s="192"/>
      <c r="M43" s="192"/>
      <c r="N43" s="192"/>
      <c r="O43" s="192"/>
      <c r="P43" s="91">
        <f t="shared" si="3"/>
        <v>0</v>
      </c>
      <c r="Q43" s="13" t="b">
        <f t="shared" si="5"/>
        <v>1</v>
      </c>
      <c r="R43" s="625" t="b">
        <f t="shared" si="6"/>
        <v>1</v>
      </c>
      <c r="S43" s="13" t="b">
        <f t="shared" si="7"/>
        <v>1</v>
      </c>
      <c r="T43" s="13" t="b">
        <f t="shared" si="1"/>
        <v>1</v>
      </c>
      <c r="U43" s="13" t="b">
        <f t="shared" si="2"/>
        <v>1</v>
      </c>
      <c r="V43" s="617" t="str">
        <f t="shared" si="4"/>
        <v>-</v>
      </c>
      <c r="W43" s="306">
        <f>IF(V43="-",0,IF(COUNTIF(V43:$V$1025,V43)&gt;1,1,0))</f>
        <v>0</v>
      </c>
    </row>
    <row r="44" spans="1:23" ht="16.5" customHeight="1">
      <c r="A44" s="205">
        <v>19</v>
      </c>
      <c r="B44" s="177"/>
      <c r="C44" s="178"/>
      <c r="D44" s="177"/>
      <c r="E44" s="192"/>
      <c r="F44" s="192"/>
      <c r="G44" s="192"/>
      <c r="H44" s="192"/>
      <c r="I44" s="192"/>
      <c r="J44" s="192"/>
      <c r="K44" s="192"/>
      <c r="L44" s="192"/>
      <c r="M44" s="192"/>
      <c r="N44" s="192"/>
      <c r="O44" s="192"/>
      <c r="P44" s="91">
        <f t="shared" si="3"/>
        <v>0</v>
      </c>
      <c r="Q44" s="13" t="b">
        <f t="shared" si="5"/>
        <v>1</v>
      </c>
      <c r="R44" s="625" t="b">
        <f t="shared" si="6"/>
        <v>1</v>
      </c>
      <c r="S44" s="13" t="b">
        <f t="shared" si="7"/>
        <v>1</v>
      </c>
      <c r="T44" s="13" t="b">
        <f t="shared" si="1"/>
        <v>1</v>
      </c>
      <c r="U44" s="13" t="b">
        <f t="shared" si="2"/>
        <v>1</v>
      </c>
      <c r="V44" s="617" t="str">
        <f t="shared" si="4"/>
        <v>-</v>
      </c>
      <c r="W44" s="306">
        <f>IF(V44="-",0,IF(COUNTIF(V44:$V$1025,V44)&gt;1,1,0))</f>
        <v>0</v>
      </c>
    </row>
    <row r="45" spans="1:23" ht="16.5" customHeight="1">
      <c r="A45" s="205">
        <v>20</v>
      </c>
      <c r="B45" s="177"/>
      <c r="C45" s="178"/>
      <c r="D45" s="177"/>
      <c r="E45" s="192"/>
      <c r="F45" s="192"/>
      <c r="G45" s="192"/>
      <c r="H45" s="192"/>
      <c r="I45" s="192"/>
      <c r="J45" s="192"/>
      <c r="K45" s="192"/>
      <c r="L45" s="192"/>
      <c r="M45" s="192"/>
      <c r="N45" s="192"/>
      <c r="O45" s="192"/>
      <c r="P45" s="91">
        <f t="shared" si="3"/>
        <v>0</v>
      </c>
      <c r="Q45" s="13" t="b">
        <f t="shared" si="5"/>
        <v>1</v>
      </c>
      <c r="R45" s="625" t="b">
        <f t="shared" si="6"/>
        <v>1</v>
      </c>
      <c r="S45" s="13" t="b">
        <f t="shared" si="7"/>
        <v>1</v>
      </c>
      <c r="T45" s="13" t="b">
        <f t="shared" si="1"/>
        <v>1</v>
      </c>
      <c r="U45" s="13" t="b">
        <f t="shared" si="2"/>
        <v>1</v>
      </c>
      <c r="V45" s="617" t="str">
        <f t="shared" si="4"/>
        <v>-</v>
      </c>
      <c r="W45" s="306">
        <f>IF(V45="-",0,IF(COUNTIF(V45:$V$1025,V45)&gt;1,1,0))</f>
        <v>0</v>
      </c>
    </row>
    <row r="46" spans="1:23" ht="15.75">
      <c r="A46" s="205">
        <v>21</v>
      </c>
      <c r="B46" s="177"/>
      <c r="C46" s="178"/>
      <c r="D46" s="177"/>
      <c r="E46" s="192"/>
      <c r="F46" s="192"/>
      <c r="G46" s="192"/>
      <c r="H46" s="192"/>
      <c r="I46" s="192"/>
      <c r="J46" s="192"/>
      <c r="K46" s="192"/>
      <c r="L46" s="192"/>
      <c r="M46" s="192"/>
      <c r="N46" s="192"/>
      <c r="O46" s="192"/>
      <c r="P46" s="91">
        <f t="shared" si="3"/>
        <v>0</v>
      </c>
      <c r="Q46" s="13" t="b">
        <f t="shared" si="5"/>
        <v>1</v>
      </c>
      <c r="R46" s="625" t="b">
        <f t="shared" si="6"/>
        <v>1</v>
      </c>
      <c r="S46" s="13" t="b">
        <f t="shared" si="7"/>
        <v>1</v>
      </c>
      <c r="T46" s="13" t="b">
        <f t="shared" si="1"/>
        <v>1</v>
      </c>
      <c r="U46" s="13" t="b">
        <f t="shared" si="2"/>
        <v>1</v>
      </c>
      <c r="V46" s="617" t="str">
        <f t="shared" si="4"/>
        <v>-</v>
      </c>
      <c r="W46" s="306">
        <f>IF(V46="-",0,IF(COUNTIF(V46:$V$1025,V46)&gt;1,1,0))</f>
        <v>0</v>
      </c>
    </row>
    <row r="47" spans="1:23" ht="15.75">
      <c r="A47" s="205">
        <v>22</v>
      </c>
      <c r="B47" s="177"/>
      <c r="C47" s="178"/>
      <c r="D47" s="177"/>
      <c r="E47" s="192"/>
      <c r="F47" s="192"/>
      <c r="G47" s="192"/>
      <c r="H47" s="192"/>
      <c r="I47" s="192"/>
      <c r="J47" s="192"/>
      <c r="K47" s="192"/>
      <c r="L47" s="192"/>
      <c r="M47" s="192"/>
      <c r="N47" s="192"/>
      <c r="O47" s="192"/>
      <c r="P47" s="91">
        <f t="shared" si="3"/>
        <v>0</v>
      </c>
      <c r="Q47" s="13" t="b">
        <f t="shared" si="5"/>
        <v>1</v>
      </c>
      <c r="R47" s="625" t="b">
        <f t="shared" si="6"/>
        <v>1</v>
      </c>
      <c r="S47" s="13" t="b">
        <f t="shared" si="7"/>
        <v>1</v>
      </c>
      <c r="T47" s="13" t="b">
        <f t="shared" si="1"/>
        <v>1</v>
      </c>
      <c r="U47" s="13" t="b">
        <f t="shared" si="2"/>
        <v>1</v>
      </c>
      <c r="V47" s="617" t="str">
        <f t="shared" si="4"/>
        <v>-</v>
      </c>
      <c r="W47" s="306">
        <f>IF(V47="-",0,IF(COUNTIF(V47:$V$1025,V47)&gt;1,1,0))</f>
        <v>0</v>
      </c>
    </row>
    <row r="48" spans="1:23" ht="15.75">
      <c r="A48" s="205">
        <v>23</v>
      </c>
      <c r="B48" s="177"/>
      <c r="C48" s="178"/>
      <c r="D48" s="177"/>
      <c r="E48" s="192"/>
      <c r="F48" s="192"/>
      <c r="G48" s="192"/>
      <c r="H48" s="192"/>
      <c r="I48" s="192"/>
      <c r="J48" s="192"/>
      <c r="K48" s="192"/>
      <c r="L48" s="192"/>
      <c r="M48" s="192"/>
      <c r="N48" s="192"/>
      <c r="O48" s="192"/>
      <c r="P48" s="91">
        <f t="shared" si="3"/>
        <v>0</v>
      </c>
      <c r="Q48" s="13" t="b">
        <f t="shared" si="5"/>
        <v>1</v>
      </c>
      <c r="R48" s="625" t="b">
        <f t="shared" si="6"/>
        <v>1</v>
      </c>
      <c r="S48" s="13" t="b">
        <f t="shared" si="7"/>
        <v>1</v>
      </c>
      <c r="T48" s="13" t="b">
        <f t="shared" si="1"/>
        <v>1</v>
      </c>
      <c r="U48" s="13" t="b">
        <f t="shared" si="2"/>
        <v>1</v>
      </c>
      <c r="V48" s="617" t="str">
        <f t="shared" si="4"/>
        <v>-</v>
      </c>
      <c r="W48" s="306">
        <f>IF(V48="-",0,IF(COUNTIF(V48:$V$1025,V48)&gt;1,1,0))</f>
        <v>0</v>
      </c>
    </row>
    <row r="49" spans="1:23" ht="15.75">
      <c r="A49" s="205">
        <v>24</v>
      </c>
      <c r="B49" s="177"/>
      <c r="C49" s="178"/>
      <c r="D49" s="177"/>
      <c r="E49" s="192"/>
      <c r="F49" s="192"/>
      <c r="G49" s="192"/>
      <c r="H49" s="192"/>
      <c r="I49" s="192"/>
      <c r="J49" s="192"/>
      <c r="K49" s="192"/>
      <c r="L49" s="192"/>
      <c r="M49" s="192"/>
      <c r="N49" s="192"/>
      <c r="O49" s="192"/>
      <c r="P49" s="91">
        <f t="shared" si="3"/>
        <v>0</v>
      </c>
      <c r="Q49" s="13" t="b">
        <f t="shared" si="5"/>
        <v>1</v>
      </c>
      <c r="R49" s="625" t="b">
        <f t="shared" si="6"/>
        <v>1</v>
      </c>
      <c r="S49" s="13" t="b">
        <f t="shared" si="7"/>
        <v>1</v>
      </c>
      <c r="T49" s="13" t="b">
        <f t="shared" si="1"/>
        <v>1</v>
      </c>
      <c r="U49" s="13" t="b">
        <f t="shared" si="2"/>
        <v>1</v>
      </c>
      <c r="V49" s="617" t="str">
        <f t="shared" si="4"/>
        <v>-</v>
      </c>
      <c r="W49" s="306">
        <f>IF(V49="-",0,IF(COUNTIF(V49:$V$1025,V49)&gt;1,1,0))</f>
        <v>0</v>
      </c>
    </row>
    <row r="50" spans="1:23" ht="15.75">
      <c r="A50" s="205">
        <v>25</v>
      </c>
      <c r="B50" s="177"/>
      <c r="C50" s="178"/>
      <c r="D50" s="177"/>
      <c r="E50" s="192"/>
      <c r="F50" s="192"/>
      <c r="G50" s="192"/>
      <c r="H50" s="192"/>
      <c r="I50" s="192"/>
      <c r="J50" s="192"/>
      <c r="K50" s="192"/>
      <c r="L50" s="192"/>
      <c r="M50" s="192"/>
      <c r="N50" s="192"/>
      <c r="O50" s="192"/>
      <c r="P50" s="91">
        <f t="shared" si="3"/>
        <v>0</v>
      </c>
      <c r="Q50" s="13" t="b">
        <f t="shared" si="5"/>
        <v>1</v>
      </c>
      <c r="R50" s="625" t="b">
        <f t="shared" si="6"/>
        <v>1</v>
      </c>
      <c r="S50" s="13" t="b">
        <f t="shared" si="7"/>
        <v>1</v>
      </c>
      <c r="T50" s="13" t="b">
        <f t="shared" si="1"/>
        <v>1</v>
      </c>
      <c r="U50" s="13" t="b">
        <f t="shared" si="2"/>
        <v>1</v>
      </c>
      <c r="V50" s="617" t="str">
        <f t="shared" si="4"/>
        <v>-</v>
      </c>
      <c r="W50" s="306">
        <f>IF(V50="-",0,IF(COUNTIF(V50:$V$1025,V50)&gt;1,1,0))</f>
        <v>0</v>
      </c>
    </row>
    <row r="51" spans="1:23" ht="15.75">
      <c r="A51" s="205">
        <v>26</v>
      </c>
      <c r="B51" s="177"/>
      <c r="C51" s="178"/>
      <c r="D51" s="177"/>
      <c r="E51" s="192"/>
      <c r="F51" s="192"/>
      <c r="G51" s="192"/>
      <c r="H51" s="192"/>
      <c r="I51" s="192"/>
      <c r="J51" s="192"/>
      <c r="K51" s="192"/>
      <c r="L51" s="192"/>
      <c r="M51" s="192"/>
      <c r="N51" s="192"/>
      <c r="O51" s="192"/>
      <c r="P51" s="91">
        <f t="shared" si="3"/>
        <v>0</v>
      </c>
      <c r="Q51" s="13" t="b">
        <f t="shared" si="5"/>
        <v>1</v>
      </c>
      <c r="R51" s="625" t="b">
        <f t="shared" si="6"/>
        <v>1</v>
      </c>
      <c r="S51" s="13" t="b">
        <f t="shared" si="7"/>
        <v>1</v>
      </c>
      <c r="T51" s="13" t="b">
        <f t="shared" si="1"/>
        <v>1</v>
      </c>
      <c r="U51" s="13" t="b">
        <f t="shared" si="2"/>
        <v>1</v>
      </c>
      <c r="V51" s="617" t="str">
        <f t="shared" si="4"/>
        <v>-</v>
      </c>
      <c r="W51" s="306">
        <f>IF(V51="-",0,IF(COUNTIF(V51:$V$1025,V51)&gt;1,1,0))</f>
        <v>0</v>
      </c>
    </row>
    <row r="52" spans="1:23" ht="15.75">
      <c r="A52" s="205">
        <v>27</v>
      </c>
      <c r="B52" s="177"/>
      <c r="C52" s="178"/>
      <c r="D52" s="177"/>
      <c r="E52" s="192"/>
      <c r="F52" s="192"/>
      <c r="G52" s="192"/>
      <c r="H52" s="192"/>
      <c r="I52" s="192"/>
      <c r="J52" s="192"/>
      <c r="K52" s="192"/>
      <c r="L52" s="192"/>
      <c r="M52" s="192"/>
      <c r="N52" s="192"/>
      <c r="O52" s="192"/>
      <c r="P52" s="91">
        <f t="shared" si="3"/>
        <v>0</v>
      </c>
      <c r="Q52" s="13" t="b">
        <f t="shared" si="5"/>
        <v>1</v>
      </c>
      <c r="R52" s="625" t="b">
        <f t="shared" si="6"/>
        <v>1</v>
      </c>
      <c r="S52" s="13" t="b">
        <f t="shared" si="7"/>
        <v>1</v>
      </c>
      <c r="T52" s="13" t="b">
        <f t="shared" si="1"/>
        <v>1</v>
      </c>
      <c r="U52" s="13" t="b">
        <f t="shared" si="2"/>
        <v>1</v>
      </c>
      <c r="V52" s="617" t="str">
        <f t="shared" si="4"/>
        <v>-</v>
      </c>
      <c r="W52" s="306">
        <f>IF(V52="-",0,IF(COUNTIF(V52:$V$1025,V52)&gt;1,1,0))</f>
        <v>0</v>
      </c>
    </row>
    <row r="53" spans="1:23" ht="15.75">
      <c r="A53" s="205">
        <v>28</v>
      </c>
      <c r="B53" s="177"/>
      <c r="C53" s="178"/>
      <c r="D53" s="177"/>
      <c r="E53" s="192"/>
      <c r="F53" s="192"/>
      <c r="G53" s="192"/>
      <c r="H53" s="192"/>
      <c r="I53" s="192"/>
      <c r="J53" s="192"/>
      <c r="K53" s="192"/>
      <c r="L53" s="192"/>
      <c r="M53" s="192"/>
      <c r="N53" s="192"/>
      <c r="O53" s="192"/>
      <c r="P53" s="91">
        <f t="shared" si="3"/>
        <v>0</v>
      </c>
      <c r="Q53" s="13" t="b">
        <f t="shared" si="5"/>
        <v>1</v>
      </c>
      <c r="R53" s="625" t="b">
        <f t="shared" si="6"/>
        <v>1</v>
      </c>
      <c r="S53" s="13" t="b">
        <f t="shared" si="7"/>
        <v>1</v>
      </c>
      <c r="T53" s="13" t="b">
        <f t="shared" si="1"/>
        <v>1</v>
      </c>
      <c r="U53" s="13" t="b">
        <f t="shared" si="2"/>
        <v>1</v>
      </c>
      <c r="V53" s="617" t="str">
        <f t="shared" si="4"/>
        <v>-</v>
      </c>
      <c r="W53" s="306">
        <f>IF(V53="-",0,IF(COUNTIF(V53:$V$1025,V53)&gt;1,1,0))</f>
        <v>0</v>
      </c>
    </row>
    <row r="54" spans="1:23" ht="15.75">
      <c r="A54" s="205">
        <v>29</v>
      </c>
      <c r="B54" s="177"/>
      <c r="C54" s="178"/>
      <c r="D54" s="177"/>
      <c r="E54" s="192"/>
      <c r="F54" s="192"/>
      <c r="G54" s="192"/>
      <c r="H54" s="192"/>
      <c r="I54" s="192"/>
      <c r="J54" s="192"/>
      <c r="K54" s="192"/>
      <c r="L54" s="192"/>
      <c r="M54" s="192"/>
      <c r="N54" s="192"/>
      <c r="O54" s="192"/>
      <c r="P54" s="91">
        <f t="shared" si="3"/>
        <v>0</v>
      </c>
      <c r="Q54" s="13" t="b">
        <f t="shared" si="5"/>
        <v>1</v>
      </c>
      <c r="R54" s="625" t="b">
        <f t="shared" si="6"/>
        <v>1</v>
      </c>
      <c r="S54" s="13" t="b">
        <f t="shared" si="7"/>
        <v>1</v>
      </c>
      <c r="T54" s="13" t="b">
        <f t="shared" si="1"/>
        <v>1</v>
      </c>
      <c r="U54" s="13" t="b">
        <f t="shared" si="2"/>
        <v>1</v>
      </c>
      <c r="V54" s="617" t="str">
        <f t="shared" si="4"/>
        <v>-</v>
      </c>
      <c r="W54" s="306">
        <f>IF(V54="-",0,IF(COUNTIF(V54:$V$1025,V54)&gt;1,1,0))</f>
        <v>0</v>
      </c>
    </row>
    <row r="55" spans="1:23" ht="15.75">
      <c r="A55" s="205">
        <v>30</v>
      </c>
      <c r="B55" s="177"/>
      <c r="C55" s="178"/>
      <c r="D55" s="177"/>
      <c r="E55" s="192"/>
      <c r="F55" s="192"/>
      <c r="G55" s="192"/>
      <c r="H55" s="192"/>
      <c r="I55" s="192"/>
      <c r="J55" s="192"/>
      <c r="K55" s="192"/>
      <c r="L55" s="192"/>
      <c r="M55" s="192"/>
      <c r="N55" s="192"/>
      <c r="O55" s="192"/>
      <c r="P55" s="91">
        <f t="shared" si="3"/>
        <v>0</v>
      </c>
      <c r="Q55" s="13" t="b">
        <f t="shared" si="5"/>
        <v>1</v>
      </c>
      <c r="R55" s="625" t="b">
        <f t="shared" si="6"/>
        <v>1</v>
      </c>
      <c r="S55" s="13" t="b">
        <f t="shared" si="7"/>
        <v>1</v>
      </c>
      <c r="T55" s="13" t="b">
        <f t="shared" si="1"/>
        <v>1</v>
      </c>
      <c r="U55" s="13" t="b">
        <f t="shared" si="2"/>
        <v>1</v>
      </c>
      <c r="V55" s="617" t="str">
        <f t="shared" si="4"/>
        <v>-</v>
      </c>
      <c r="W55" s="306">
        <f>IF(V55="-",0,IF(COUNTIF(V55:$V$1025,V55)&gt;1,1,0))</f>
        <v>0</v>
      </c>
    </row>
    <row r="56" spans="1:23" ht="15.75">
      <c r="A56" s="205">
        <v>31</v>
      </c>
      <c r="B56" s="177"/>
      <c r="C56" s="178"/>
      <c r="D56" s="177"/>
      <c r="E56" s="192"/>
      <c r="F56" s="192"/>
      <c r="G56" s="192"/>
      <c r="H56" s="192"/>
      <c r="I56" s="192"/>
      <c r="J56" s="192"/>
      <c r="K56" s="192"/>
      <c r="L56" s="192"/>
      <c r="M56" s="192"/>
      <c r="N56" s="192"/>
      <c r="O56" s="192"/>
      <c r="P56" s="91">
        <f t="shared" si="3"/>
        <v>0</v>
      </c>
      <c r="Q56" s="13" t="b">
        <f t="shared" si="5"/>
        <v>1</v>
      </c>
      <c r="R56" s="625" t="b">
        <f t="shared" si="6"/>
        <v>1</v>
      </c>
      <c r="S56" s="13" t="b">
        <f t="shared" si="7"/>
        <v>1</v>
      </c>
      <c r="T56" s="13" t="b">
        <f t="shared" si="1"/>
        <v>1</v>
      </c>
      <c r="U56" s="13" t="b">
        <f t="shared" si="2"/>
        <v>1</v>
      </c>
      <c r="V56" s="617" t="str">
        <f t="shared" si="4"/>
        <v>-</v>
      </c>
      <c r="W56" s="306">
        <f>IF(V56="-",0,IF(COUNTIF(V56:$V$1025,V56)&gt;1,1,0))</f>
        <v>0</v>
      </c>
    </row>
    <row r="57" spans="1:23" ht="15.75">
      <c r="A57" s="205">
        <v>32</v>
      </c>
      <c r="B57" s="177"/>
      <c r="C57" s="178"/>
      <c r="D57" s="177"/>
      <c r="E57" s="192"/>
      <c r="F57" s="192"/>
      <c r="G57" s="192"/>
      <c r="H57" s="192"/>
      <c r="I57" s="192"/>
      <c r="J57" s="192"/>
      <c r="K57" s="192"/>
      <c r="L57" s="192"/>
      <c r="M57" s="192"/>
      <c r="N57" s="192"/>
      <c r="O57" s="192"/>
      <c r="P57" s="91">
        <f t="shared" si="3"/>
        <v>0</v>
      </c>
      <c r="Q57" s="13" t="b">
        <f t="shared" si="5"/>
        <v>1</v>
      </c>
      <c r="R57" s="625" t="b">
        <f t="shared" si="6"/>
        <v>1</v>
      </c>
      <c r="S57" s="13" t="b">
        <f t="shared" si="7"/>
        <v>1</v>
      </c>
      <c r="T57" s="13" t="b">
        <f t="shared" si="1"/>
        <v>1</v>
      </c>
      <c r="U57" s="13" t="b">
        <f t="shared" si="2"/>
        <v>1</v>
      </c>
      <c r="V57" s="617" t="str">
        <f t="shared" si="4"/>
        <v>-</v>
      </c>
      <c r="W57" s="306">
        <f>IF(V57="-",0,IF(COUNTIF(V57:$V$1025,V57)&gt;1,1,0))</f>
        <v>0</v>
      </c>
    </row>
    <row r="58" spans="1:23" ht="15.75">
      <c r="A58" s="205">
        <v>33</v>
      </c>
      <c r="B58" s="177"/>
      <c r="C58" s="178"/>
      <c r="D58" s="177"/>
      <c r="E58" s="192"/>
      <c r="F58" s="192"/>
      <c r="G58" s="192"/>
      <c r="H58" s="192"/>
      <c r="I58" s="192"/>
      <c r="J58" s="192"/>
      <c r="K58" s="192"/>
      <c r="L58" s="192"/>
      <c r="M58" s="192"/>
      <c r="N58" s="192"/>
      <c r="O58" s="192"/>
      <c r="P58" s="91">
        <f t="shared" si="3"/>
        <v>0</v>
      </c>
      <c r="Q58" s="13" t="b">
        <f t="shared" si="5"/>
        <v>1</v>
      </c>
      <c r="R58" s="625" t="b">
        <f t="shared" si="6"/>
        <v>1</v>
      </c>
      <c r="S58" s="13" t="b">
        <f t="shared" si="7"/>
        <v>1</v>
      </c>
      <c r="T58" s="13" t="b">
        <f t="shared" si="1"/>
        <v>1</v>
      </c>
      <c r="U58" s="13" t="b">
        <f t="shared" si="2"/>
        <v>1</v>
      </c>
      <c r="V58" s="617" t="str">
        <f t="shared" si="4"/>
        <v>-</v>
      </c>
      <c r="W58" s="306">
        <f>IF(V58="-",0,IF(COUNTIF(V58:$V$1025,V58)&gt;1,1,0))</f>
        <v>0</v>
      </c>
    </row>
    <row r="59" spans="1:23" ht="15.75">
      <c r="A59" s="205">
        <v>34</v>
      </c>
      <c r="B59" s="177"/>
      <c r="C59" s="178"/>
      <c r="D59" s="177"/>
      <c r="E59" s="192"/>
      <c r="F59" s="192"/>
      <c r="G59" s="192"/>
      <c r="H59" s="192"/>
      <c r="I59" s="192"/>
      <c r="J59" s="192"/>
      <c r="K59" s="192"/>
      <c r="L59" s="192"/>
      <c r="M59" s="192"/>
      <c r="N59" s="192"/>
      <c r="O59" s="192"/>
      <c r="P59" s="91">
        <f t="shared" si="3"/>
        <v>0</v>
      </c>
      <c r="Q59" s="13" t="b">
        <f t="shared" si="5"/>
        <v>1</v>
      </c>
      <c r="R59" s="625" t="b">
        <f t="shared" si="6"/>
        <v>1</v>
      </c>
      <c r="S59" s="13" t="b">
        <f t="shared" si="7"/>
        <v>1</v>
      </c>
      <c r="T59" s="13" t="b">
        <f t="shared" si="1"/>
        <v>1</v>
      </c>
      <c r="U59" s="13" t="b">
        <f t="shared" si="2"/>
        <v>1</v>
      </c>
      <c r="V59" s="617" t="str">
        <f t="shared" si="4"/>
        <v>-</v>
      </c>
      <c r="W59" s="306">
        <f>IF(V59="-",0,IF(COUNTIF(V59:$V$1025,V59)&gt;1,1,0))</f>
        <v>0</v>
      </c>
    </row>
    <row r="60" spans="1:23" ht="15.75">
      <c r="A60" s="205">
        <v>35</v>
      </c>
      <c r="B60" s="177"/>
      <c r="C60" s="178"/>
      <c r="D60" s="177"/>
      <c r="E60" s="192"/>
      <c r="F60" s="192"/>
      <c r="G60" s="192"/>
      <c r="H60" s="192"/>
      <c r="I60" s="192"/>
      <c r="J60" s="192"/>
      <c r="K60" s="192"/>
      <c r="L60" s="192"/>
      <c r="M60" s="192"/>
      <c r="N60" s="192"/>
      <c r="O60" s="192"/>
      <c r="P60" s="91">
        <f t="shared" si="3"/>
        <v>0</v>
      </c>
      <c r="Q60" s="13" t="b">
        <f t="shared" si="5"/>
        <v>1</v>
      </c>
      <c r="R60" s="625" t="b">
        <f t="shared" si="6"/>
        <v>1</v>
      </c>
      <c r="S60" s="13" t="b">
        <f t="shared" si="7"/>
        <v>1</v>
      </c>
      <c r="T60" s="13" t="b">
        <f t="shared" si="1"/>
        <v>1</v>
      </c>
      <c r="U60" s="13" t="b">
        <f t="shared" si="2"/>
        <v>1</v>
      </c>
      <c r="V60" s="617" t="str">
        <f t="shared" si="4"/>
        <v>-</v>
      </c>
      <c r="W60" s="306">
        <f>IF(V60="-",0,IF(COUNTIF(V60:$V$1025,V60)&gt;1,1,0))</f>
        <v>0</v>
      </c>
    </row>
    <row r="61" spans="1:23" ht="15.75">
      <c r="A61" s="205">
        <v>36</v>
      </c>
      <c r="B61" s="177"/>
      <c r="C61" s="178"/>
      <c r="D61" s="177"/>
      <c r="E61" s="192"/>
      <c r="F61" s="192"/>
      <c r="G61" s="192"/>
      <c r="H61" s="192"/>
      <c r="I61" s="192"/>
      <c r="J61" s="192"/>
      <c r="K61" s="192"/>
      <c r="L61" s="192"/>
      <c r="M61" s="192"/>
      <c r="N61" s="192"/>
      <c r="O61" s="192"/>
      <c r="P61" s="91">
        <f t="shared" si="3"/>
        <v>0</v>
      </c>
      <c r="Q61" s="13" t="b">
        <f t="shared" si="5"/>
        <v>1</v>
      </c>
      <c r="R61" s="625" t="b">
        <f t="shared" si="6"/>
        <v>1</v>
      </c>
      <c r="S61" s="13" t="b">
        <f t="shared" si="7"/>
        <v>1</v>
      </c>
      <c r="T61" s="13" t="b">
        <f t="shared" si="1"/>
        <v>1</v>
      </c>
      <c r="U61" s="13" t="b">
        <f t="shared" si="2"/>
        <v>1</v>
      </c>
      <c r="V61" s="617" t="str">
        <f t="shared" si="4"/>
        <v>-</v>
      </c>
      <c r="W61" s="306">
        <f>IF(V61="-",0,IF(COUNTIF(V61:$V$1025,V61)&gt;1,1,0))</f>
        <v>0</v>
      </c>
    </row>
    <row r="62" spans="1:23" ht="15.75">
      <c r="A62" s="205">
        <v>37</v>
      </c>
      <c r="B62" s="177"/>
      <c r="C62" s="178"/>
      <c r="D62" s="177"/>
      <c r="E62" s="192"/>
      <c r="F62" s="192"/>
      <c r="G62" s="192"/>
      <c r="H62" s="192"/>
      <c r="I62" s="192"/>
      <c r="J62" s="192"/>
      <c r="K62" s="192"/>
      <c r="L62" s="192"/>
      <c r="M62" s="192"/>
      <c r="N62" s="192"/>
      <c r="O62" s="192"/>
      <c r="P62" s="91">
        <f t="shared" si="3"/>
        <v>0</v>
      </c>
      <c r="Q62" s="13" t="b">
        <f t="shared" si="5"/>
        <v>1</v>
      </c>
      <c r="R62" s="625" t="b">
        <f t="shared" si="6"/>
        <v>1</v>
      </c>
      <c r="S62" s="13" t="b">
        <f t="shared" si="7"/>
        <v>1</v>
      </c>
      <c r="T62" s="13" t="b">
        <f t="shared" si="1"/>
        <v>1</v>
      </c>
      <c r="U62" s="13" t="b">
        <f t="shared" si="2"/>
        <v>1</v>
      </c>
      <c r="V62" s="617" t="str">
        <f t="shared" si="4"/>
        <v>-</v>
      </c>
      <c r="W62" s="306">
        <f>IF(V62="-",0,IF(COUNTIF(V62:$V$1025,V62)&gt;1,1,0))</f>
        <v>0</v>
      </c>
    </row>
    <row r="63" spans="1:23" ht="15.75">
      <c r="A63" s="205">
        <v>38</v>
      </c>
      <c r="B63" s="177"/>
      <c r="C63" s="178"/>
      <c r="D63" s="177"/>
      <c r="E63" s="192"/>
      <c r="F63" s="192"/>
      <c r="G63" s="192"/>
      <c r="H63" s="192"/>
      <c r="I63" s="192"/>
      <c r="J63" s="192"/>
      <c r="K63" s="192"/>
      <c r="L63" s="192"/>
      <c r="M63" s="192"/>
      <c r="N63" s="192"/>
      <c r="O63" s="192"/>
      <c r="P63" s="91">
        <f t="shared" si="3"/>
        <v>0</v>
      </c>
      <c r="Q63" s="13" t="b">
        <f t="shared" si="5"/>
        <v>1</v>
      </c>
      <c r="R63" s="625" t="b">
        <f t="shared" si="6"/>
        <v>1</v>
      </c>
      <c r="S63" s="13" t="b">
        <f t="shared" si="7"/>
        <v>1</v>
      </c>
      <c r="T63" s="13" t="b">
        <f t="shared" si="1"/>
        <v>1</v>
      </c>
      <c r="U63" s="13" t="b">
        <f t="shared" si="2"/>
        <v>1</v>
      </c>
      <c r="V63" s="617" t="str">
        <f t="shared" si="4"/>
        <v>-</v>
      </c>
      <c r="W63" s="306">
        <f>IF(V63="-",0,IF(COUNTIF(V63:$V$1025,V63)&gt;1,1,0))</f>
        <v>0</v>
      </c>
    </row>
    <row r="64" spans="1:23" ht="15.75">
      <c r="A64" s="205">
        <v>39</v>
      </c>
      <c r="B64" s="177"/>
      <c r="C64" s="178"/>
      <c r="D64" s="177"/>
      <c r="E64" s="192"/>
      <c r="F64" s="192"/>
      <c r="G64" s="192"/>
      <c r="H64" s="192"/>
      <c r="I64" s="192"/>
      <c r="J64" s="192"/>
      <c r="K64" s="192"/>
      <c r="L64" s="192"/>
      <c r="M64" s="192"/>
      <c r="N64" s="192"/>
      <c r="O64" s="192"/>
      <c r="P64" s="91">
        <f t="shared" si="3"/>
        <v>0</v>
      </c>
      <c r="Q64" s="13" t="b">
        <f t="shared" si="5"/>
        <v>1</v>
      </c>
      <c r="R64" s="625" t="b">
        <f t="shared" si="6"/>
        <v>1</v>
      </c>
      <c r="S64" s="13" t="b">
        <f t="shared" si="7"/>
        <v>1</v>
      </c>
      <c r="T64" s="13" t="b">
        <f t="shared" si="1"/>
        <v>1</v>
      </c>
      <c r="U64" s="13" t="b">
        <f t="shared" si="2"/>
        <v>1</v>
      </c>
      <c r="V64" s="617" t="str">
        <f t="shared" si="4"/>
        <v>-</v>
      </c>
      <c r="W64" s="306">
        <f>IF(V64="-",0,IF(COUNTIF(V64:$V$1025,V64)&gt;1,1,0))</f>
        <v>0</v>
      </c>
    </row>
    <row r="65" spans="1:23" ht="15.75">
      <c r="A65" s="205">
        <v>40</v>
      </c>
      <c r="B65" s="177"/>
      <c r="C65" s="178"/>
      <c r="D65" s="177"/>
      <c r="E65" s="192"/>
      <c r="F65" s="192"/>
      <c r="G65" s="192"/>
      <c r="H65" s="192"/>
      <c r="I65" s="192"/>
      <c r="J65" s="192"/>
      <c r="K65" s="192"/>
      <c r="L65" s="192"/>
      <c r="M65" s="192"/>
      <c r="N65" s="192"/>
      <c r="O65" s="192"/>
      <c r="P65" s="91">
        <f t="shared" si="3"/>
        <v>0</v>
      </c>
      <c r="Q65" s="13" t="b">
        <f t="shared" si="5"/>
        <v>1</v>
      </c>
      <c r="R65" s="625" t="b">
        <f t="shared" si="6"/>
        <v>1</v>
      </c>
      <c r="S65" s="13" t="b">
        <f t="shared" si="7"/>
        <v>1</v>
      </c>
      <c r="T65" s="13" t="b">
        <f t="shared" si="1"/>
        <v>1</v>
      </c>
      <c r="U65" s="13" t="b">
        <f t="shared" si="2"/>
        <v>1</v>
      </c>
      <c r="V65" s="617" t="str">
        <f t="shared" si="4"/>
        <v>-</v>
      </c>
      <c r="W65" s="306">
        <f>IF(V65="-",0,IF(COUNTIF(V65:$V$1025,V65)&gt;1,1,0))</f>
        <v>0</v>
      </c>
    </row>
    <row r="66" spans="1:23" ht="15.75">
      <c r="A66" s="205">
        <v>41</v>
      </c>
      <c r="B66" s="177"/>
      <c r="C66" s="178"/>
      <c r="D66" s="177"/>
      <c r="E66" s="192"/>
      <c r="F66" s="192"/>
      <c r="G66" s="192"/>
      <c r="H66" s="192"/>
      <c r="I66" s="192"/>
      <c r="J66" s="192"/>
      <c r="K66" s="192"/>
      <c r="L66" s="192"/>
      <c r="M66" s="192"/>
      <c r="N66" s="192"/>
      <c r="O66" s="192"/>
      <c r="P66" s="91">
        <f t="shared" si="3"/>
        <v>0</v>
      </c>
      <c r="Q66" s="13" t="b">
        <f t="shared" si="5"/>
        <v>1</v>
      </c>
      <c r="R66" s="625" t="b">
        <f t="shared" si="6"/>
        <v>1</v>
      </c>
      <c r="S66" s="13" t="b">
        <f t="shared" si="7"/>
        <v>1</v>
      </c>
      <c r="T66" s="13" t="b">
        <f t="shared" si="1"/>
        <v>1</v>
      </c>
      <c r="U66" s="13" t="b">
        <f t="shared" si="2"/>
        <v>1</v>
      </c>
      <c r="V66" s="617" t="str">
        <f t="shared" si="4"/>
        <v>-</v>
      </c>
      <c r="W66" s="306">
        <f>IF(V66="-",0,IF(COUNTIF(V66:$V$1025,V66)&gt;1,1,0))</f>
        <v>0</v>
      </c>
    </row>
    <row r="67" spans="1:23" ht="15.75">
      <c r="A67" s="205">
        <v>42</v>
      </c>
      <c r="B67" s="177"/>
      <c r="C67" s="178"/>
      <c r="D67" s="177"/>
      <c r="E67" s="192"/>
      <c r="F67" s="192"/>
      <c r="G67" s="192"/>
      <c r="H67" s="192"/>
      <c r="I67" s="192"/>
      <c r="J67" s="192"/>
      <c r="K67" s="192"/>
      <c r="L67" s="192"/>
      <c r="M67" s="192"/>
      <c r="N67" s="192"/>
      <c r="O67" s="192"/>
      <c r="P67" s="91">
        <f t="shared" si="3"/>
        <v>0</v>
      </c>
      <c r="Q67" s="13" t="b">
        <f t="shared" si="5"/>
        <v>1</v>
      </c>
      <c r="R67" s="625" t="b">
        <f t="shared" si="6"/>
        <v>1</v>
      </c>
      <c r="S67" s="13" t="b">
        <f t="shared" si="7"/>
        <v>1</v>
      </c>
      <c r="T67" s="13" t="b">
        <f t="shared" si="1"/>
        <v>1</v>
      </c>
      <c r="U67" s="13" t="b">
        <f t="shared" si="2"/>
        <v>1</v>
      </c>
      <c r="V67" s="617" t="str">
        <f t="shared" si="4"/>
        <v>-</v>
      </c>
      <c r="W67" s="306">
        <f>IF(V67="-",0,IF(COUNTIF(V67:$V$1025,V67)&gt;1,1,0))</f>
        <v>0</v>
      </c>
    </row>
    <row r="68" spans="1:23" ht="15.75">
      <c r="A68" s="205">
        <v>43</v>
      </c>
      <c r="B68" s="177"/>
      <c r="C68" s="178"/>
      <c r="D68" s="177"/>
      <c r="E68" s="192"/>
      <c r="F68" s="192"/>
      <c r="G68" s="192"/>
      <c r="H68" s="192"/>
      <c r="I68" s="192"/>
      <c r="J68" s="192"/>
      <c r="K68" s="192"/>
      <c r="L68" s="192"/>
      <c r="M68" s="192"/>
      <c r="N68" s="192"/>
      <c r="O68" s="192"/>
      <c r="P68" s="91">
        <f t="shared" si="3"/>
        <v>0</v>
      </c>
      <c r="Q68" s="13" t="b">
        <f t="shared" si="5"/>
        <v>1</v>
      </c>
      <c r="R68" s="625" t="b">
        <f t="shared" si="6"/>
        <v>1</v>
      </c>
      <c r="S68" s="13" t="b">
        <f t="shared" si="7"/>
        <v>1</v>
      </c>
      <c r="T68" s="13" t="b">
        <f t="shared" si="1"/>
        <v>1</v>
      </c>
      <c r="U68" s="13" t="b">
        <f t="shared" si="2"/>
        <v>1</v>
      </c>
      <c r="V68" s="617" t="str">
        <f t="shared" si="4"/>
        <v>-</v>
      </c>
      <c r="W68" s="306">
        <f>IF(V68="-",0,IF(COUNTIF(V68:$V$1025,V68)&gt;1,1,0))</f>
        <v>0</v>
      </c>
    </row>
    <row r="69" spans="1:23" ht="15.75">
      <c r="A69" s="205">
        <v>44</v>
      </c>
      <c r="B69" s="177"/>
      <c r="C69" s="178"/>
      <c r="D69" s="177"/>
      <c r="E69" s="192"/>
      <c r="F69" s="192"/>
      <c r="G69" s="192"/>
      <c r="H69" s="192"/>
      <c r="I69" s="192"/>
      <c r="J69" s="192"/>
      <c r="K69" s="192"/>
      <c r="L69" s="192"/>
      <c r="M69" s="192"/>
      <c r="N69" s="192"/>
      <c r="O69" s="192"/>
      <c r="P69" s="91">
        <f t="shared" si="3"/>
        <v>0</v>
      </c>
      <c r="Q69" s="13" t="b">
        <f t="shared" si="5"/>
        <v>1</v>
      </c>
      <c r="R69" s="625" t="b">
        <f t="shared" si="6"/>
        <v>1</v>
      </c>
      <c r="S69" s="13" t="b">
        <f t="shared" si="7"/>
        <v>1</v>
      </c>
      <c r="T69" s="13" t="b">
        <f t="shared" si="1"/>
        <v>1</v>
      </c>
      <c r="U69" s="13" t="b">
        <f t="shared" si="2"/>
        <v>1</v>
      </c>
      <c r="V69" s="617" t="str">
        <f t="shared" si="4"/>
        <v>-</v>
      </c>
      <c r="W69" s="306">
        <f>IF(V69="-",0,IF(COUNTIF(V69:$V$1025,V69)&gt;1,1,0))</f>
        <v>0</v>
      </c>
    </row>
    <row r="70" spans="1:23" ht="15.75">
      <c r="A70" s="205">
        <v>45</v>
      </c>
      <c r="B70" s="177"/>
      <c r="C70" s="178"/>
      <c r="D70" s="177"/>
      <c r="E70" s="192"/>
      <c r="F70" s="192"/>
      <c r="G70" s="192"/>
      <c r="H70" s="192"/>
      <c r="I70" s="192"/>
      <c r="J70" s="192"/>
      <c r="K70" s="192"/>
      <c r="L70" s="192"/>
      <c r="M70" s="192"/>
      <c r="N70" s="192"/>
      <c r="O70" s="192"/>
      <c r="P70" s="91">
        <f t="shared" si="3"/>
        <v>0</v>
      </c>
      <c r="Q70" s="13" t="b">
        <f t="shared" si="5"/>
        <v>1</v>
      </c>
      <c r="R70" s="625" t="b">
        <f t="shared" si="6"/>
        <v>1</v>
      </c>
      <c r="S70" s="13" t="b">
        <f t="shared" si="7"/>
        <v>1</v>
      </c>
      <c r="T70" s="13" t="b">
        <f t="shared" si="1"/>
        <v>1</v>
      </c>
      <c r="U70" s="13" t="b">
        <f t="shared" si="2"/>
        <v>1</v>
      </c>
      <c r="V70" s="617" t="str">
        <f t="shared" si="4"/>
        <v>-</v>
      </c>
      <c r="W70" s="306">
        <f>IF(V70="-",0,IF(COUNTIF(V70:$V$1025,V70)&gt;1,1,0))</f>
        <v>0</v>
      </c>
    </row>
    <row r="71" spans="1:23" ht="15.75">
      <c r="A71" s="205">
        <v>46</v>
      </c>
      <c r="B71" s="177"/>
      <c r="C71" s="178"/>
      <c r="D71" s="177"/>
      <c r="E71" s="192"/>
      <c r="F71" s="192"/>
      <c r="G71" s="192"/>
      <c r="H71" s="192"/>
      <c r="I71" s="192"/>
      <c r="J71" s="192"/>
      <c r="K71" s="192"/>
      <c r="L71" s="192"/>
      <c r="M71" s="192"/>
      <c r="N71" s="192"/>
      <c r="O71" s="192"/>
      <c r="P71" s="91">
        <f t="shared" si="3"/>
        <v>0</v>
      </c>
      <c r="Q71" s="13" t="b">
        <f t="shared" si="5"/>
        <v>1</v>
      </c>
      <c r="R71" s="625" t="b">
        <f t="shared" si="6"/>
        <v>1</v>
      </c>
      <c r="S71" s="13" t="b">
        <f t="shared" si="7"/>
        <v>1</v>
      </c>
      <c r="T71" s="13" t="b">
        <f t="shared" si="1"/>
        <v>1</v>
      </c>
      <c r="U71" s="13" t="b">
        <f t="shared" si="2"/>
        <v>1</v>
      </c>
      <c r="V71" s="617" t="str">
        <f t="shared" si="4"/>
        <v>-</v>
      </c>
      <c r="W71" s="306">
        <f>IF(V71="-",0,IF(COUNTIF(V71:$V$1025,V71)&gt;1,1,0))</f>
        <v>0</v>
      </c>
    </row>
    <row r="72" spans="1:23" ht="15.75">
      <c r="A72" s="205">
        <v>47</v>
      </c>
      <c r="B72" s="177"/>
      <c r="C72" s="178"/>
      <c r="D72" s="177"/>
      <c r="E72" s="192"/>
      <c r="F72" s="192"/>
      <c r="G72" s="192"/>
      <c r="H72" s="192"/>
      <c r="I72" s="192"/>
      <c r="J72" s="192"/>
      <c r="K72" s="192"/>
      <c r="L72" s="192"/>
      <c r="M72" s="192"/>
      <c r="N72" s="192"/>
      <c r="O72" s="192"/>
      <c r="P72" s="91">
        <f t="shared" si="3"/>
        <v>0</v>
      </c>
      <c r="Q72" s="13" t="b">
        <f t="shared" si="5"/>
        <v>1</v>
      </c>
      <c r="R72" s="625" t="b">
        <f t="shared" si="6"/>
        <v>1</v>
      </c>
      <c r="S72" s="13" t="b">
        <f t="shared" si="7"/>
        <v>1</v>
      </c>
      <c r="T72" s="13" t="b">
        <f t="shared" si="1"/>
        <v>1</v>
      </c>
      <c r="U72" s="13" t="b">
        <f t="shared" si="2"/>
        <v>1</v>
      </c>
      <c r="V72" s="617" t="str">
        <f t="shared" si="4"/>
        <v>-</v>
      </c>
      <c r="W72" s="306">
        <f>IF(V72="-",0,IF(COUNTIF(V72:$V$1025,V72)&gt;1,1,0))</f>
        <v>0</v>
      </c>
    </row>
    <row r="73" spans="1:23" ht="15.75">
      <c r="A73" s="205">
        <v>48</v>
      </c>
      <c r="B73" s="177"/>
      <c r="C73" s="178"/>
      <c r="D73" s="177"/>
      <c r="E73" s="192"/>
      <c r="F73" s="192"/>
      <c r="G73" s="192"/>
      <c r="H73" s="192"/>
      <c r="I73" s="192"/>
      <c r="J73" s="192"/>
      <c r="K73" s="192"/>
      <c r="L73" s="192"/>
      <c r="M73" s="192"/>
      <c r="N73" s="192"/>
      <c r="O73" s="192"/>
      <c r="P73" s="91">
        <f t="shared" si="3"/>
        <v>0</v>
      </c>
      <c r="Q73" s="13" t="b">
        <f t="shared" si="5"/>
        <v>1</v>
      </c>
      <c r="R73" s="625" t="b">
        <f t="shared" si="6"/>
        <v>1</v>
      </c>
      <c r="S73" s="13" t="b">
        <f t="shared" si="7"/>
        <v>1</v>
      </c>
      <c r="T73" s="13" t="b">
        <f t="shared" si="1"/>
        <v>1</v>
      </c>
      <c r="U73" s="13" t="b">
        <f t="shared" si="2"/>
        <v>1</v>
      </c>
      <c r="V73" s="617" t="str">
        <f t="shared" si="4"/>
        <v>-</v>
      </c>
      <c r="W73" s="306">
        <f>IF(V73="-",0,IF(COUNTIF(V73:$V$1025,V73)&gt;1,1,0))</f>
        <v>0</v>
      </c>
    </row>
    <row r="74" spans="1:23" ht="15.75">
      <c r="A74" s="205">
        <v>49</v>
      </c>
      <c r="B74" s="177"/>
      <c r="C74" s="178"/>
      <c r="D74" s="177"/>
      <c r="E74" s="192"/>
      <c r="F74" s="192"/>
      <c r="G74" s="192"/>
      <c r="H74" s="192"/>
      <c r="I74" s="192"/>
      <c r="J74" s="192"/>
      <c r="K74" s="192"/>
      <c r="L74" s="192"/>
      <c r="M74" s="192"/>
      <c r="N74" s="192"/>
      <c r="O74" s="192"/>
      <c r="P74" s="91">
        <f t="shared" si="3"/>
        <v>0</v>
      </c>
      <c r="Q74" s="13" t="b">
        <f t="shared" si="5"/>
        <v>1</v>
      </c>
      <c r="R74" s="625" t="b">
        <f t="shared" si="6"/>
        <v>1</v>
      </c>
      <c r="S74" s="13" t="b">
        <f t="shared" si="7"/>
        <v>1</v>
      </c>
      <c r="T74" s="13" t="b">
        <f t="shared" si="1"/>
        <v>1</v>
      </c>
      <c r="U74" s="13" t="b">
        <f t="shared" si="2"/>
        <v>1</v>
      </c>
      <c r="V74" s="617" t="str">
        <f t="shared" si="4"/>
        <v>-</v>
      </c>
      <c r="W74" s="306">
        <f>IF(V74="-",0,IF(COUNTIF(V74:$V$1025,V74)&gt;1,1,0))</f>
        <v>0</v>
      </c>
    </row>
    <row r="75" spans="1:23" ht="15.75">
      <c r="A75" s="205">
        <v>50</v>
      </c>
      <c r="B75" s="177"/>
      <c r="C75" s="178"/>
      <c r="D75" s="177"/>
      <c r="E75" s="192"/>
      <c r="F75" s="192"/>
      <c r="G75" s="192"/>
      <c r="H75" s="192"/>
      <c r="I75" s="192"/>
      <c r="J75" s="192"/>
      <c r="K75" s="192"/>
      <c r="L75" s="192"/>
      <c r="M75" s="192"/>
      <c r="N75" s="192"/>
      <c r="O75" s="192"/>
      <c r="P75" s="91">
        <f t="shared" si="3"/>
        <v>0</v>
      </c>
      <c r="Q75" s="13" t="b">
        <f t="shared" si="5"/>
        <v>1</v>
      </c>
      <c r="R75" s="625" t="b">
        <f t="shared" si="6"/>
        <v>1</v>
      </c>
      <c r="S75" s="13" t="b">
        <f t="shared" si="7"/>
        <v>1</v>
      </c>
      <c r="T75" s="13" t="b">
        <f t="shared" si="1"/>
        <v>1</v>
      </c>
      <c r="U75" s="13" t="b">
        <f t="shared" si="2"/>
        <v>1</v>
      </c>
      <c r="V75" s="617" t="str">
        <f t="shared" si="4"/>
        <v>-</v>
      </c>
      <c r="W75" s="306">
        <f>IF(V75="-",0,IF(COUNTIF(V75:$V$1025,V75)&gt;1,1,0))</f>
        <v>0</v>
      </c>
    </row>
    <row r="76" spans="1:23" ht="15.75">
      <c r="A76" s="205">
        <v>51</v>
      </c>
      <c r="B76" s="177"/>
      <c r="C76" s="178"/>
      <c r="D76" s="177"/>
      <c r="E76" s="192"/>
      <c r="F76" s="192"/>
      <c r="G76" s="192"/>
      <c r="H76" s="192"/>
      <c r="I76" s="192"/>
      <c r="J76" s="192"/>
      <c r="K76" s="192"/>
      <c r="L76" s="192"/>
      <c r="M76" s="192"/>
      <c r="N76" s="192"/>
      <c r="O76" s="192"/>
      <c r="P76" s="91">
        <f t="shared" si="3"/>
        <v>0</v>
      </c>
      <c r="Q76" s="13" t="b">
        <f t="shared" si="5"/>
        <v>1</v>
      </c>
      <c r="R76" s="625" t="b">
        <f t="shared" si="6"/>
        <v>1</v>
      </c>
      <c r="S76" s="13" t="b">
        <f t="shared" si="7"/>
        <v>1</v>
      </c>
      <c r="T76" s="13" t="b">
        <f t="shared" si="1"/>
        <v>1</v>
      </c>
      <c r="U76" s="13" t="b">
        <f t="shared" si="2"/>
        <v>1</v>
      </c>
      <c r="V76" s="617" t="str">
        <f t="shared" si="4"/>
        <v>-</v>
      </c>
      <c r="W76" s="306">
        <f>IF(V76="-",0,IF(COUNTIF(V76:$V$1025,V76)&gt;1,1,0))</f>
        <v>0</v>
      </c>
    </row>
    <row r="77" spans="1:23" ht="15.75">
      <c r="A77" s="205">
        <v>52</v>
      </c>
      <c r="B77" s="177"/>
      <c r="C77" s="178"/>
      <c r="D77" s="177"/>
      <c r="E77" s="192"/>
      <c r="F77" s="192"/>
      <c r="G77" s="192"/>
      <c r="H77" s="192"/>
      <c r="I77" s="192"/>
      <c r="J77" s="192"/>
      <c r="K77" s="192"/>
      <c r="L77" s="192"/>
      <c r="M77" s="192"/>
      <c r="N77" s="192"/>
      <c r="O77" s="192"/>
      <c r="P77" s="91">
        <f t="shared" si="3"/>
        <v>0</v>
      </c>
      <c r="Q77" s="13" t="b">
        <f t="shared" si="5"/>
        <v>1</v>
      </c>
      <c r="R77" s="625" t="b">
        <f t="shared" si="6"/>
        <v>1</v>
      </c>
      <c r="S77" s="13" t="b">
        <f t="shared" si="7"/>
        <v>1</v>
      </c>
      <c r="T77" s="13" t="b">
        <f t="shared" si="1"/>
        <v>1</v>
      </c>
      <c r="U77" s="13" t="b">
        <f t="shared" si="2"/>
        <v>1</v>
      </c>
      <c r="V77" s="617" t="str">
        <f t="shared" si="4"/>
        <v>-</v>
      </c>
      <c r="W77" s="306">
        <f>IF(V77="-",0,IF(COUNTIF(V77:$V$1025,V77)&gt;1,1,0))</f>
        <v>0</v>
      </c>
    </row>
    <row r="78" spans="1:23" ht="15.75">
      <c r="A78" s="205">
        <v>53</v>
      </c>
      <c r="B78" s="177"/>
      <c r="C78" s="178"/>
      <c r="D78" s="177"/>
      <c r="E78" s="192"/>
      <c r="F78" s="192"/>
      <c r="G78" s="192"/>
      <c r="H78" s="192"/>
      <c r="I78" s="192"/>
      <c r="J78" s="192"/>
      <c r="K78" s="192"/>
      <c r="L78" s="192"/>
      <c r="M78" s="192"/>
      <c r="N78" s="192"/>
      <c r="O78" s="192"/>
      <c r="P78" s="91">
        <f t="shared" si="3"/>
        <v>0</v>
      </c>
      <c r="Q78" s="13" t="b">
        <f t="shared" si="5"/>
        <v>1</v>
      </c>
      <c r="R78" s="625" t="b">
        <f t="shared" si="6"/>
        <v>1</v>
      </c>
      <c r="S78" s="13" t="b">
        <f t="shared" si="7"/>
        <v>1</v>
      </c>
      <c r="T78" s="13" t="b">
        <f t="shared" si="1"/>
        <v>1</v>
      </c>
      <c r="U78" s="13" t="b">
        <f t="shared" si="2"/>
        <v>1</v>
      </c>
      <c r="V78" s="617" t="str">
        <f t="shared" si="4"/>
        <v>-</v>
      </c>
      <c r="W78" s="306">
        <f>IF(V78="-",0,IF(COUNTIF(V78:$V$1025,V78)&gt;1,1,0))</f>
        <v>0</v>
      </c>
    </row>
    <row r="79" spans="1:23" ht="15.75">
      <c r="A79" s="205">
        <v>54</v>
      </c>
      <c r="B79" s="177"/>
      <c r="C79" s="178"/>
      <c r="D79" s="177"/>
      <c r="E79" s="192"/>
      <c r="F79" s="192"/>
      <c r="G79" s="192"/>
      <c r="H79" s="192"/>
      <c r="I79" s="192"/>
      <c r="J79" s="192"/>
      <c r="K79" s="192"/>
      <c r="L79" s="192"/>
      <c r="M79" s="192"/>
      <c r="N79" s="192"/>
      <c r="O79" s="192"/>
      <c r="P79" s="91">
        <f t="shared" si="3"/>
        <v>0</v>
      </c>
      <c r="Q79" s="13" t="b">
        <f t="shared" si="5"/>
        <v>1</v>
      </c>
      <c r="R79" s="625" t="b">
        <f t="shared" si="6"/>
        <v>1</v>
      </c>
      <c r="S79" s="13" t="b">
        <f t="shared" si="7"/>
        <v>1</v>
      </c>
      <c r="T79" s="13" t="b">
        <f t="shared" si="1"/>
        <v>1</v>
      </c>
      <c r="U79" s="13" t="b">
        <f t="shared" si="2"/>
        <v>1</v>
      </c>
      <c r="V79" s="617" t="str">
        <f t="shared" si="4"/>
        <v>-</v>
      </c>
      <c r="W79" s="306">
        <f>IF(V79="-",0,IF(COUNTIF(V79:$V$1025,V79)&gt;1,1,0))</f>
        <v>0</v>
      </c>
    </row>
    <row r="80" spans="1:23" ht="15.75">
      <c r="A80" s="205">
        <v>55</v>
      </c>
      <c r="B80" s="177"/>
      <c r="C80" s="178"/>
      <c r="D80" s="177"/>
      <c r="E80" s="192"/>
      <c r="F80" s="192"/>
      <c r="G80" s="192"/>
      <c r="H80" s="192"/>
      <c r="I80" s="192"/>
      <c r="J80" s="192"/>
      <c r="K80" s="192"/>
      <c r="L80" s="192"/>
      <c r="M80" s="192"/>
      <c r="N80" s="192"/>
      <c r="O80" s="192"/>
      <c r="P80" s="91">
        <f t="shared" si="3"/>
        <v>0</v>
      </c>
      <c r="Q80" s="13" t="b">
        <f t="shared" si="5"/>
        <v>1</v>
      </c>
      <c r="R80" s="625" t="b">
        <f t="shared" si="6"/>
        <v>1</v>
      </c>
      <c r="S80" s="13" t="b">
        <f t="shared" si="7"/>
        <v>1</v>
      </c>
      <c r="T80" s="13" t="b">
        <f t="shared" si="1"/>
        <v>1</v>
      </c>
      <c r="U80" s="13" t="b">
        <f t="shared" si="2"/>
        <v>1</v>
      </c>
      <c r="V80" s="617" t="str">
        <f t="shared" si="4"/>
        <v>-</v>
      </c>
      <c r="W80" s="306">
        <f>IF(V80="-",0,IF(COUNTIF(V80:$V$1025,V80)&gt;1,1,0))</f>
        <v>0</v>
      </c>
    </row>
    <row r="81" spans="1:23" ht="15.75">
      <c r="A81" s="205">
        <v>56</v>
      </c>
      <c r="B81" s="177"/>
      <c r="C81" s="178"/>
      <c r="D81" s="177"/>
      <c r="E81" s="192"/>
      <c r="F81" s="192"/>
      <c r="G81" s="192"/>
      <c r="H81" s="192"/>
      <c r="I81" s="192"/>
      <c r="J81" s="192"/>
      <c r="K81" s="192"/>
      <c r="L81" s="192"/>
      <c r="M81" s="192"/>
      <c r="N81" s="192"/>
      <c r="O81" s="192"/>
      <c r="P81" s="91">
        <f t="shared" si="3"/>
        <v>0</v>
      </c>
      <c r="Q81" s="13" t="b">
        <f t="shared" si="5"/>
        <v>1</v>
      </c>
      <c r="R81" s="625" t="b">
        <f t="shared" si="6"/>
        <v>1</v>
      </c>
      <c r="S81" s="13" t="b">
        <f t="shared" si="7"/>
        <v>1</v>
      </c>
      <c r="T81" s="13" t="b">
        <f t="shared" si="1"/>
        <v>1</v>
      </c>
      <c r="U81" s="13" t="b">
        <f t="shared" si="2"/>
        <v>1</v>
      </c>
      <c r="V81" s="617" t="str">
        <f t="shared" si="4"/>
        <v>-</v>
      </c>
      <c r="W81" s="306">
        <f>IF(V81="-",0,IF(COUNTIF(V81:$V$1025,V81)&gt;1,1,0))</f>
        <v>0</v>
      </c>
    </row>
    <row r="82" spans="1:23" ht="15.75">
      <c r="A82" s="205">
        <v>57</v>
      </c>
      <c r="B82" s="177"/>
      <c r="C82" s="178"/>
      <c r="D82" s="177"/>
      <c r="E82" s="192"/>
      <c r="F82" s="192"/>
      <c r="G82" s="192"/>
      <c r="H82" s="192"/>
      <c r="I82" s="192"/>
      <c r="J82" s="192"/>
      <c r="K82" s="192"/>
      <c r="L82" s="192"/>
      <c r="M82" s="192"/>
      <c r="N82" s="192"/>
      <c r="O82" s="192"/>
      <c r="P82" s="91">
        <f t="shared" si="3"/>
        <v>0</v>
      </c>
      <c r="Q82" s="13" t="b">
        <f t="shared" si="5"/>
        <v>1</v>
      </c>
      <c r="R82" s="625" t="b">
        <f t="shared" si="6"/>
        <v>1</v>
      </c>
      <c r="S82" s="13" t="b">
        <f t="shared" si="7"/>
        <v>1</v>
      </c>
      <c r="T82" s="13" t="b">
        <f t="shared" si="1"/>
        <v>1</v>
      </c>
      <c r="U82" s="13" t="b">
        <f t="shared" si="2"/>
        <v>1</v>
      </c>
      <c r="V82" s="617" t="str">
        <f t="shared" si="4"/>
        <v>-</v>
      </c>
      <c r="W82" s="306">
        <f>IF(V82="-",0,IF(COUNTIF(V82:$V$1025,V82)&gt;1,1,0))</f>
        <v>0</v>
      </c>
    </row>
    <row r="83" spans="1:23" ht="15.75">
      <c r="A83" s="205">
        <v>58</v>
      </c>
      <c r="B83" s="177"/>
      <c r="C83" s="178"/>
      <c r="D83" s="177"/>
      <c r="E83" s="192"/>
      <c r="F83" s="192"/>
      <c r="G83" s="192"/>
      <c r="H83" s="192"/>
      <c r="I83" s="192"/>
      <c r="J83" s="192"/>
      <c r="K83" s="192"/>
      <c r="L83" s="192"/>
      <c r="M83" s="192"/>
      <c r="N83" s="192"/>
      <c r="O83" s="192"/>
      <c r="P83" s="91">
        <f t="shared" si="3"/>
        <v>0</v>
      </c>
      <c r="Q83" s="13" t="b">
        <f t="shared" si="5"/>
        <v>1</v>
      </c>
      <c r="R83" s="625" t="b">
        <f t="shared" si="6"/>
        <v>1</v>
      </c>
      <c r="S83" s="13" t="b">
        <f t="shared" si="7"/>
        <v>1</v>
      </c>
      <c r="T83" s="13" t="b">
        <f t="shared" si="1"/>
        <v>1</v>
      </c>
      <c r="U83" s="13" t="b">
        <f t="shared" si="2"/>
        <v>1</v>
      </c>
      <c r="V83" s="617" t="str">
        <f t="shared" si="4"/>
        <v>-</v>
      </c>
      <c r="W83" s="306">
        <f>IF(V83="-",0,IF(COUNTIF(V83:$V$1025,V83)&gt;1,1,0))</f>
        <v>0</v>
      </c>
    </row>
    <row r="84" spans="1:23" ht="15.75">
      <c r="A84" s="205">
        <v>59</v>
      </c>
      <c r="B84" s="177"/>
      <c r="C84" s="178"/>
      <c r="D84" s="177"/>
      <c r="E84" s="192"/>
      <c r="F84" s="192"/>
      <c r="G84" s="192"/>
      <c r="H84" s="192"/>
      <c r="I84" s="192"/>
      <c r="J84" s="192"/>
      <c r="K84" s="192"/>
      <c r="L84" s="192"/>
      <c r="M84" s="192"/>
      <c r="N84" s="192"/>
      <c r="O84" s="192"/>
      <c r="P84" s="91">
        <f t="shared" si="3"/>
        <v>0</v>
      </c>
      <c r="Q84" s="13" t="b">
        <f t="shared" si="5"/>
        <v>1</v>
      </c>
      <c r="R84" s="625" t="b">
        <f t="shared" si="6"/>
        <v>1</v>
      </c>
      <c r="S84" s="13" t="b">
        <f t="shared" si="7"/>
        <v>1</v>
      </c>
      <c r="T84" s="13" t="b">
        <f t="shared" si="1"/>
        <v>1</v>
      </c>
      <c r="U84" s="13" t="b">
        <f t="shared" si="2"/>
        <v>1</v>
      </c>
      <c r="V84" s="617" t="str">
        <f t="shared" si="4"/>
        <v>-</v>
      </c>
      <c r="W84" s="306">
        <f>IF(V84="-",0,IF(COUNTIF(V84:$V$1025,V84)&gt;1,1,0))</f>
        <v>0</v>
      </c>
    </row>
    <row r="85" spans="1:23" ht="15.75">
      <c r="A85" s="205">
        <v>60</v>
      </c>
      <c r="B85" s="177"/>
      <c r="C85" s="178"/>
      <c r="D85" s="177"/>
      <c r="E85" s="192"/>
      <c r="F85" s="192"/>
      <c r="G85" s="192"/>
      <c r="H85" s="192"/>
      <c r="I85" s="192"/>
      <c r="J85" s="192"/>
      <c r="K85" s="192"/>
      <c r="L85" s="192"/>
      <c r="M85" s="192"/>
      <c r="N85" s="192"/>
      <c r="O85" s="192"/>
      <c r="P85" s="91">
        <f t="shared" si="3"/>
        <v>0</v>
      </c>
      <c r="Q85" s="13" t="b">
        <f t="shared" si="5"/>
        <v>1</v>
      </c>
      <c r="R85" s="625" t="b">
        <f t="shared" si="6"/>
        <v>1</v>
      </c>
      <c r="S85" s="13" t="b">
        <f t="shared" si="7"/>
        <v>1</v>
      </c>
      <c r="T85" s="13" t="b">
        <f t="shared" si="1"/>
        <v>1</v>
      </c>
      <c r="U85" s="13" t="b">
        <f t="shared" si="2"/>
        <v>1</v>
      </c>
      <c r="V85" s="617" t="str">
        <f t="shared" si="4"/>
        <v>-</v>
      </c>
      <c r="W85" s="306">
        <f>IF(V85="-",0,IF(COUNTIF(V85:$V$1025,V85)&gt;1,1,0))</f>
        <v>0</v>
      </c>
    </row>
    <row r="86" spans="1:23" ht="15.75">
      <c r="A86" s="205">
        <v>61</v>
      </c>
      <c r="B86" s="177"/>
      <c r="C86" s="178"/>
      <c r="D86" s="177"/>
      <c r="E86" s="192"/>
      <c r="F86" s="192"/>
      <c r="G86" s="192"/>
      <c r="H86" s="192"/>
      <c r="I86" s="192"/>
      <c r="J86" s="192"/>
      <c r="K86" s="192"/>
      <c r="L86" s="192"/>
      <c r="M86" s="192"/>
      <c r="N86" s="192"/>
      <c r="O86" s="192"/>
      <c r="P86" s="91">
        <f t="shared" si="3"/>
        <v>0</v>
      </c>
      <c r="Q86" s="13" t="b">
        <f t="shared" si="5"/>
        <v>1</v>
      </c>
      <c r="R86" s="625" t="b">
        <f t="shared" si="6"/>
        <v>1</v>
      </c>
      <c r="S86" s="13" t="b">
        <f t="shared" si="7"/>
        <v>1</v>
      </c>
      <c r="T86" s="13" t="b">
        <f t="shared" si="1"/>
        <v>1</v>
      </c>
      <c r="U86" s="13" t="b">
        <f t="shared" si="2"/>
        <v>1</v>
      </c>
      <c r="V86" s="617" t="str">
        <f t="shared" si="4"/>
        <v>-</v>
      </c>
      <c r="W86" s="306">
        <f>IF(V86="-",0,IF(COUNTIF(V86:$V$1025,V86)&gt;1,1,0))</f>
        <v>0</v>
      </c>
    </row>
    <row r="87" spans="1:23" ht="15.75">
      <c r="A87" s="205">
        <v>62</v>
      </c>
      <c r="B87" s="177"/>
      <c r="C87" s="178"/>
      <c r="D87" s="177"/>
      <c r="E87" s="192"/>
      <c r="F87" s="192"/>
      <c r="G87" s="192"/>
      <c r="H87" s="192"/>
      <c r="I87" s="192"/>
      <c r="J87" s="192"/>
      <c r="K87" s="192"/>
      <c r="L87" s="192"/>
      <c r="M87" s="192"/>
      <c r="N87" s="192"/>
      <c r="O87" s="192"/>
      <c r="P87" s="91">
        <f t="shared" si="3"/>
        <v>0</v>
      </c>
      <c r="Q87" s="13" t="b">
        <f t="shared" si="5"/>
        <v>1</v>
      </c>
      <c r="R87" s="625" t="b">
        <f t="shared" si="6"/>
        <v>1</v>
      </c>
      <c r="S87" s="13" t="b">
        <f t="shared" si="7"/>
        <v>1</v>
      </c>
      <c r="T87" s="13" t="b">
        <f t="shared" si="1"/>
        <v>1</v>
      </c>
      <c r="U87" s="13" t="b">
        <f t="shared" si="2"/>
        <v>1</v>
      </c>
      <c r="V87" s="617" t="str">
        <f t="shared" si="4"/>
        <v>-</v>
      </c>
      <c r="W87" s="306">
        <f>IF(V87="-",0,IF(COUNTIF(V87:$V$1025,V87)&gt;1,1,0))</f>
        <v>0</v>
      </c>
    </row>
    <row r="88" spans="1:23" ht="15.75">
      <c r="A88" s="205">
        <v>63</v>
      </c>
      <c r="B88" s="177"/>
      <c r="C88" s="178"/>
      <c r="D88" s="177"/>
      <c r="E88" s="192"/>
      <c r="F88" s="192"/>
      <c r="G88" s="192"/>
      <c r="H88" s="192"/>
      <c r="I88" s="192"/>
      <c r="J88" s="192"/>
      <c r="K88" s="192"/>
      <c r="L88" s="192"/>
      <c r="M88" s="192"/>
      <c r="N88" s="192"/>
      <c r="O88" s="192"/>
      <c r="P88" s="91">
        <f t="shared" si="3"/>
        <v>0</v>
      </c>
      <c r="Q88" s="13" t="b">
        <f t="shared" si="5"/>
        <v>1</v>
      </c>
      <c r="R88" s="625" t="b">
        <f t="shared" si="6"/>
        <v>1</v>
      </c>
      <c r="S88" s="13" t="b">
        <f t="shared" si="7"/>
        <v>1</v>
      </c>
      <c r="T88" s="13" t="b">
        <f t="shared" si="1"/>
        <v>1</v>
      </c>
      <c r="U88" s="13" t="b">
        <f t="shared" si="2"/>
        <v>1</v>
      </c>
      <c r="V88" s="617" t="str">
        <f t="shared" si="4"/>
        <v>-</v>
      </c>
      <c r="W88" s="306">
        <f>IF(V88="-",0,IF(COUNTIF(V88:$V$1025,V88)&gt;1,1,0))</f>
        <v>0</v>
      </c>
    </row>
    <row r="89" spans="1:23" ht="15.75">
      <c r="A89" s="205">
        <v>64</v>
      </c>
      <c r="B89" s="177"/>
      <c r="C89" s="178"/>
      <c r="D89" s="177"/>
      <c r="E89" s="192"/>
      <c r="F89" s="192"/>
      <c r="G89" s="192"/>
      <c r="H89" s="192"/>
      <c r="I89" s="192"/>
      <c r="J89" s="192"/>
      <c r="K89" s="192"/>
      <c r="L89" s="192"/>
      <c r="M89" s="192"/>
      <c r="N89" s="192"/>
      <c r="O89" s="192"/>
      <c r="P89" s="91">
        <f t="shared" si="3"/>
        <v>0</v>
      </c>
      <c r="Q89" s="13" t="b">
        <f t="shared" si="5"/>
        <v>1</v>
      </c>
      <c r="R89" s="625" t="b">
        <f t="shared" si="6"/>
        <v>1</v>
      </c>
      <c r="S89" s="13" t="b">
        <f t="shared" si="7"/>
        <v>1</v>
      </c>
      <c r="T89" s="13" t="b">
        <f t="shared" si="1"/>
        <v>1</v>
      </c>
      <c r="U89" s="13" t="b">
        <f t="shared" si="2"/>
        <v>1</v>
      </c>
      <c r="V89" s="617" t="str">
        <f t="shared" si="4"/>
        <v>-</v>
      </c>
      <c r="W89" s="306">
        <f>IF(V89="-",0,IF(COUNTIF(V89:$V$1025,V89)&gt;1,1,0))</f>
        <v>0</v>
      </c>
    </row>
    <row r="90" spans="1:23" ht="15.75">
      <c r="A90" s="205">
        <v>65</v>
      </c>
      <c r="B90" s="177"/>
      <c r="C90" s="178"/>
      <c r="D90" s="177"/>
      <c r="E90" s="192"/>
      <c r="F90" s="192"/>
      <c r="G90" s="192"/>
      <c r="H90" s="192"/>
      <c r="I90" s="192"/>
      <c r="J90" s="192"/>
      <c r="K90" s="192"/>
      <c r="L90" s="192"/>
      <c r="M90" s="192"/>
      <c r="N90" s="192"/>
      <c r="O90" s="192"/>
      <c r="P90" s="91">
        <f t="shared" si="3"/>
        <v>0</v>
      </c>
      <c r="Q90" s="13" t="b">
        <f t="shared" si="5"/>
        <v>1</v>
      </c>
      <c r="R90" s="625" t="b">
        <f t="shared" si="6"/>
        <v>1</v>
      </c>
      <c r="S90" s="13" t="b">
        <f t="shared" si="7"/>
        <v>1</v>
      </c>
      <c r="T90" s="13" t="b">
        <f t="shared" ref="T90:T153" si="8">IF(B90="",TRUE,(IF(ISNUMBER(MATCH(B90,CountriesList,0)),TRUE,FALSE)))</f>
        <v>1</v>
      </c>
      <c r="U90" s="13" t="b">
        <f t="shared" ref="U90:U153" si="9">IF(D90="",TRUE,(IF(ISNUMBER(MATCH(D90,ClientCategorisationList,0)),TRUE,FALSE)))</f>
        <v>1</v>
      </c>
      <c r="V90" s="617" t="str">
        <f t="shared" si="4"/>
        <v>-</v>
      </c>
      <c r="W90" s="306">
        <f>IF(V90="-",0,IF(COUNTIF(V90:$V$1025,V90)&gt;1,1,0))</f>
        <v>0</v>
      </c>
    </row>
    <row r="91" spans="1:23" ht="15.75">
      <c r="A91" s="205">
        <v>66</v>
      </c>
      <c r="B91" s="177"/>
      <c r="C91" s="178"/>
      <c r="D91" s="177"/>
      <c r="E91" s="192"/>
      <c r="F91" s="192"/>
      <c r="G91" s="192"/>
      <c r="H91" s="192"/>
      <c r="I91" s="192"/>
      <c r="J91" s="192"/>
      <c r="K91" s="192"/>
      <c r="L91" s="192"/>
      <c r="M91" s="192"/>
      <c r="N91" s="192"/>
      <c r="O91" s="192"/>
      <c r="P91" s="91">
        <f t="shared" ref="P91:P154" si="10">SUM(E91:O91)</f>
        <v>0</v>
      </c>
      <c r="Q91" s="13" t="b">
        <f t="shared" si="5"/>
        <v>1</v>
      </c>
      <c r="R91" s="625" t="b">
        <f t="shared" si="6"/>
        <v>1</v>
      </c>
      <c r="S91" s="13" t="b">
        <f t="shared" si="7"/>
        <v>1</v>
      </c>
      <c r="T91" s="13" t="b">
        <f t="shared" si="8"/>
        <v>1</v>
      </c>
      <c r="U91" s="13" t="b">
        <f t="shared" si="9"/>
        <v>1</v>
      </c>
      <c r="V91" s="617" t="str">
        <f t="shared" ref="V91:V154" si="11">CONCATENATE(B91,"-",D91)</f>
        <v>-</v>
      </c>
      <c r="W91" s="306">
        <f>IF(V91="-",0,IF(COUNTIF(V91:$V$1025,V91)&gt;1,1,0))</f>
        <v>0</v>
      </c>
    </row>
    <row r="92" spans="1:23" ht="15.75">
      <c r="A92" s="205">
        <v>67</v>
      </c>
      <c r="B92" s="177"/>
      <c r="C92" s="178"/>
      <c r="D92" s="177"/>
      <c r="E92" s="192"/>
      <c r="F92" s="192"/>
      <c r="G92" s="192"/>
      <c r="H92" s="192"/>
      <c r="I92" s="192"/>
      <c r="J92" s="192"/>
      <c r="K92" s="192"/>
      <c r="L92" s="192"/>
      <c r="M92" s="192"/>
      <c r="N92" s="192"/>
      <c r="O92" s="192"/>
      <c r="P92" s="91">
        <f t="shared" si="10"/>
        <v>0</v>
      </c>
      <c r="Q92" s="13" t="b">
        <f t="shared" ref="Q92:Q155" si="12">IF(ISBLANK(B92),TRUE,IF(OR(ISBLANK(C92),ISBLANK(D92),ISBLANK(E92),ISBLANK(F92),ISBLANK(G92),ISBLANK(H92),ISBLANK(I92),ISBLANK(J92),ISBLANK(K92),ISBLANK(L92),ISBLANK(M92),ISBLANK(N92),ISBLANK(O92),ISBLANK(P92)),FALSE,TRUE))</f>
        <v>1</v>
      </c>
      <c r="R92" s="625" t="b">
        <f t="shared" ref="R92:R155" si="13">IF(OR(AND(B92="N/A",D92="N/A"),AND(B92&lt;&gt;"N/A",D92&lt;&gt;"N/A"),AND(ISBLANK(B92),ISBLANK(D92)),AND(NOT(ISBLANK(B92)),NOT(ISBLANK(D92)))),TRUE,FALSE)</f>
        <v>1</v>
      </c>
      <c r="S92" s="13" t="b">
        <f t="shared" ref="S92:S155" si="14">IF(OR(AND(B92="N/A",D92="N/A",C92=0,P92=0),AND(ISBLANK(B92),ISBLANK(D92),ISBLANK(C92),P92=0),AND(AND(NOT(ISBLANK(B92)),B92&lt;&gt;"N/A"),AND(NOT(ISBLANK(D92)),D92&lt;&gt;"N/A"),C92&lt;&gt;0,P92&lt;&gt;0)),TRUE,FALSE)</f>
        <v>1</v>
      </c>
      <c r="T92" s="13" t="b">
        <f t="shared" si="8"/>
        <v>1</v>
      </c>
      <c r="U92" s="13" t="b">
        <f t="shared" si="9"/>
        <v>1</v>
      </c>
      <c r="V92" s="617" t="str">
        <f t="shared" si="11"/>
        <v>-</v>
      </c>
      <c r="W92" s="306">
        <f>IF(V92="-",0,IF(COUNTIF(V92:$V$1025,V92)&gt;1,1,0))</f>
        <v>0</v>
      </c>
    </row>
    <row r="93" spans="1:23" ht="15.75">
      <c r="A93" s="205">
        <v>68</v>
      </c>
      <c r="B93" s="177"/>
      <c r="C93" s="178"/>
      <c r="D93" s="177"/>
      <c r="E93" s="192"/>
      <c r="F93" s="192"/>
      <c r="G93" s="192"/>
      <c r="H93" s="192"/>
      <c r="I93" s="192"/>
      <c r="J93" s="192"/>
      <c r="K93" s="192"/>
      <c r="L93" s="192"/>
      <c r="M93" s="192"/>
      <c r="N93" s="192"/>
      <c r="O93" s="192"/>
      <c r="P93" s="91">
        <f t="shared" si="10"/>
        <v>0</v>
      </c>
      <c r="Q93" s="13" t="b">
        <f t="shared" si="12"/>
        <v>1</v>
      </c>
      <c r="R93" s="625" t="b">
        <f t="shared" si="13"/>
        <v>1</v>
      </c>
      <c r="S93" s="13" t="b">
        <f t="shared" si="14"/>
        <v>1</v>
      </c>
      <c r="T93" s="13" t="b">
        <f t="shared" si="8"/>
        <v>1</v>
      </c>
      <c r="U93" s="13" t="b">
        <f t="shared" si="9"/>
        <v>1</v>
      </c>
      <c r="V93" s="617" t="str">
        <f t="shared" si="11"/>
        <v>-</v>
      </c>
      <c r="W93" s="306">
        <f>IF(V93="-",0,IF(COUNTIF(V93:$V$1025,V93)&gt;1,1,0))</f>
        <v>0</v>
      </c>
    </row>
    <row r="94" spans="1:23" ht="15.75">
      <c r="A94" s="205">
        <v>69</v>
      </c>
      <c r="B94" s="177"/>
      <c r="C94" s="178"/>
      <c r="D94" s="177"/>
      <c r="E94" s="192"/>
      <c r="F94" s="192"/>
      <c r="G94" s="192"/>
      <c r="H94" s="192"/>
      <c r="I94" s="192"/>
      <c r="J94" s="192"/>
      <c r="K94" s="192"/>
      <c r="L94" s="192"/>
      <c r="M94" s="192"/>
      <c r="N94" s="192"/>
      <c r="O94" s="192"/>
      <c r="P94" s="91">
        <f t="shared" si="10"/>
        <v>0</v>
      </c>
      <c r="Q94" s="13" t="b">
        <f t="shared" si="12"/>
        <v>1</v>
      </c>
      <c r="R94" s="625" t="b">
        <f t="shared" si="13"/>
        <v>1</v>
      </c>
      <c r="S94" s="13" t="b">
        <f t="shared" si="14"/>
        <v>1</v>
      </c>
      <c r="T94" s="13" t="b">
        <f t="shared" si="8"/>
        <v>1</v>
      </c>
      <c r="U94" s="13" t="b">
        <f t="shared" si="9"/>
        <v>1</v>
      </c>
      <c r="V94" s="617" t="str">
        <f t="shared" si="11"/>
        <v>-</v>
      </c>
      <c r="W94" s="306">
        <f>IF(V94="-",0,IF(COUNTIF(V94:$V$1025,V94)&gt;1,1,0))</f>
        <v>0</v>
      </c>
    </row>
    <row r="95" spans="1:23" ht="15.75">
      <c r="A95" s="205">
        <v>70</v>
      </c>
      <c r="B95" s="177"/>
      <c r="C95" s="178"/>
      <c r="D95" s="177"/>
      <c r="E95" s="192"/>
      <c r="F95" s="192"/>
      <c r="G95" s="192"/>
      <c r="H95" s="192"/>
      <c r="I95" s="192"/>
      <c r="J95" s="192"/>
      <c r="K95" s="192"/>
      <c r="L95" s="192"/>
      <c r="M95" s="192"/>
      <c r="N95" s="192"/>
      <c r="O95" s="192"/>
      <c r="P95" s="91">
        <f t="shared" si="10"/>
        <v>0</v>
      </c>
      <c r="Q95" s="13" t="b">
        <f t="shared" si="12"/>
        <v>1</v>
      </c>
      <c r="R95" s="625" t="b">
        <f t="shared" si="13"/>
        <v>1</v>
      </c>
      <c r="S95" s="13" t="b">
        <f t="shared" si="14"/>
        <v>1</v>
      </c>
      <c r="T95" s="13" t="b">
        <f t="shared" si="8"/>
        <v>1</v>
      </c>
      <c r="U95" s="13" t="b">
        <f t="shared" si="9"/>
        <v>1</v>
      </c>
      <c r="V95" s="617" t="str">
        <f t="shared" si="11"/>
        <v>-</v>
      </c>
      <c r="W95" s="306">
        <f>IF(V95="-",0,IF(COUNTIF(V95:$V$1025,V95)&gt;1,1,0))</f>
        <v>0</v>
      </c>
    </row>
    <row r="96" spans="1:23" ht="15.75">
      <c r="A96" s="205">
        <v>71</v>
      </c>
      <c r="B96" s="177"/>
      <c r="C96" s="178"/>
      <c r="D96" s="177"/>
      <c r="E96" s="192"/>
      <c r="F96" s="192"/>
      <c r="G96" s="192"/>
      <c r="H96" s="192"/>
      <c r="I96" s="192"/>
      <c r="J96" s="192"/>
      <c r="K96" s="192"/>
      <c r="L96" s="192"/>
      <c r="M96" s="192"/>
      <c r="N96" s="192"/>
      <c r="O96" s="192"/>
      <c r="P96" s="91">
        <f t="shared" si="10"/>
        <v>0</v>
      </c>
      <c r="Q96" s="13" t="b">
        <f t="shared" si="12"/>
        <v>1</v>
      </c>
      <c r="R96" s="625" t="b">
        <f t="shared" si="13"/>
        <v>1</v>
      </c>
      <c r="S96" s="13" t="b">
        <f t="shared" si="14"/>
        <v>1</v>
      </c>
      <c r="T96" s="13" t="b">
        <f t="shared" si="8"/>
        <v>1</v>
      </c>
      <c r="U96" s="13" t="b">
        <f t="shared" si="9"/>
        <v>1</v>
      </c>
      <c r="V96" s="617" t="str">
        <f t="shared" si="11"/>
        <v>-</v>
      </c>
      <c r="W96" s="306">
        <f>IF(V96="-",0,IF(COUNTIF(V96:$V$1025,V96)&gt;1,1,0))</f>
        <v>0</v>
      </c>
    </row>
    <row r="97" spans="1:23" ht="15.75">
      <c r="A97" s="205">
        <v>72</v>
      </c>
      <c r="B97" s="177"/>
      <c r="C97" s="178"/>
      <c r="D97" s="177"/>
      <c r="E97" s="192"/>
      <c r="F97" s="192"/>
      <c r="G97" s="192"/>
      <c r="H97" s="192"/>
      <c r="I97" s="192"/>
      <c r="J97" s="192"/>
      <c r="K97" s="192"/>
      <c r="L97" s="192"/>
      <c r="M97" s="192"/>
      <c r="N97" s="192"/>
      <c r="O97" s="192"/>
      <c r="P97" s="91">
        <f t="shared" si="10"/>
        <v>0</v>
      </c>
      <c r="Q97" s="13" t="b">
        <f t="shared" si="12"/>
        <v>1</v>
      </c>
      <c r="R97" s="625" t="b">
        <f t="shared" si="13"/>
        <v>1</v>
      </c>
      <c r="S97" s="13" t="b">
        <f t="shared" si="14"/>
        <v>1</v>
      </c>
      <c r="T97" s="13" t="b">
        <f t="shared" si="8"/>
        <v>1</v>
      </c>
      <c r="U97" s="13" t="b">
        <f t="shared" si="9"/>
        <v>1</v>
      </c>
      <c r="V97" s="617" t="str">
        <f t="shared" si="11"/>
        <v>-</v>
      </c>
      <c r="W97" s="306">
        <f>IF(V97="-",0,IF(COUNTIF(V97:$V$1025,V97)&gt;1,1,0))</f>
        <v>0</v>
      </c>
    </row>
    <row r="98" spans="1:23" ht="15.75">
      <c r="A98" s="205">
        <v>73</v>
      </c>
      <c r="B98" s="177"/>
      <c r="C98" s="178"/>
      <c r="D98" s="177"/>
      <c r="E98" s="192"/>
      <c r="F98" s="192"/>
      <c r="G98" s="192"/>
      <c r="H98" s="192"/>
      <c r="I98" s="192"/>
      <c r="J98" s="192"/>
      <c r="K98" s="192"/>
      <c r="L98" s="192"/>
      <c r="M98" s="192"/>
      <c r="N98" s="192"/>
      <c r="O98" s="192"/>
      <c r="P98" s="91">
        <f t="shared" si="10"/>
        <v>0</v>
      </c>
      <c r="Q98" s="13" t="b">
        <f t="shared" si="12"/>
        <v>1</v>
      </c>
      <c r="R98" s="625" t="b">
        <f t="shared" si="13"/>
        <v>1</v>
      </c>
      <c r="S98" s="13" t="b">
        <f t="shared" si="14"/>
        <v>1</v>
      </c>
      <c r="T98" s="13" t="b">
        <f t="shared" si="8"/>
        <v>1</v>
      </c>
      <c r="U98" s="13" t="b">
        <f t="shared" si="9"/>
        <v>1</v>
      </c>
      <c r="V98" s="617" t="str">
        <f t="shared" si="11"/>
        <v>-</v>
      </c>
      <c r="W98" s="306">
        <f>IF(V98="-",0,IF(COUNTIF(V98:$V$1025,V98)&gt;1,1,0))</f>
        <v>0</v>
      </c>
    </row>
    <row r="99" spans="1:23" ht="15.75">
      <c r="A99" s="205">
        <v>74</v>
      </c>
      <c r="B99" s="177"/>
      <c r="C99" s="178"/>
      <c r="D99" s="177"/>
      <c r="E99" s="192"/>
      <c r="F99" s="192"/>
      <c r="G99" s="192"/>
      <c r="H99" s="192"/>
      <c r="I99" s="192"/>
      <c r="J99" s="192"/>
      <c r="K99" s="192"/>
      <c r="L99" s="192"/>
      <c r="M99" s="192"/>
      <c r="N99" s="192"/>
      <c r="O99" s="192"/>
      <c r="P99" s="91">
        <f t="shared" si="10"/>
        <v>0</v>
      </c>
      <c r="Q99" s="13" t="b">
        <f t="shared" si="12"/>
        <v>1</v>
      </c>
      <c r="R99" s="625" t="b">
        <f t="shared" si="13"/>
        <v>1</v>
      </c>
      <c r="S99" s="13" t="b">
        <f t="shared" si="14"/>
        <v>1</v>
      </c>
      <c r="T99" s="13" t="b">
        <f t="shared" si="8"/>
        <v>1</v>
      </c>
      <c r="U99" s="13" t="b">
        <f t="shared" si="9"/>
        <v>1</v>
      </c>
      <c r="V99" s="617" t="str">
        <f t="shared" si="11"/>
        <v>-</v>
      </c>
      <c r="W99" s="306">
        <f>IF(V99="-",0,IF(COUNTIF(V99:$V$1025,V99)&gt;1,1,0))</f>
        <v>0</v>
      </c>
    </row>
    <row r="100" spans="1:23" ht="15.75">
      <c r="A100" s="205">
        <v>75</v>
      </c>
      <c r="B100" s="177"/>
      <c r="C100" s="178"/>
      <c r="D100" s="177"/>
      <c r="E100" s="192"/>
      <c r="F100" s="192"/>
      <c r="G100" s="192"/>
      <c r="H100" s="192"/>
      <c r="I100" s="192"/>
      <c r="J100" s="192"/>
      <c r="K100" s="192"/>
      <c r="L100" s="192"/>
      <c r="M100" s="192"/>
      <c r="N100" s="192"/>
      <c r="O100" s="192"/>
      <c r="P100" s="91">
        <f t="shared" si="10"/>
        <v>0</v>
      </c>
      <c r="Q100" s="13" t="b">
        <f t="shared" si="12"/>
        <v>1</v>
      </c>
      <c r="R100" s="625" t="b">
        <f t="shared" si="13"/>
        <v>1</v>
      </c>
      <c r="S100" s="13" t="b">
        <f t="shared" si="14"/>
        <v>1</v>
      </c>
      <c r="T100" s="13" t="b">
        <f t="shared" si="8"/>
        <v>1</v>
      </c>
      <c r="U100" s="13" t="b">
        <f t="shared" si="9"/>
        <v>1</v>
      </c>
      <c r="V100" s="617" t="str">
        <f t="shared" si="11"/>
        <v>-</v>
      </c>
      <c r="W100" s="306">
        <f>IF(V100="-",0,IF(COUNTIF(V100:$V$1025,V100)&gt;1,1,0))</f>
        <v>0</v>
      </c>
    </row>
    <row r="101" spans="1:23" ht="15.75">
      <c r="A101" s="205">
        <v>76</v>
      </c>
      <c r="B101" s="177"/>
      <c r="C101" s="178"/>
      <c r="D101" s="177"/>
      <c r="E101" s="192"/>
      <c r="F101" s="192"/>
      <c r="G101" s="192"/>
      <c r="H101" s="192"/>
      <c r="I101" s="192"/>
      <c r="J101" s="192"/>
      <c r="K101" s="192"/>
      <c r="L101" s="192"/>
      <c r="M101" s="192"/>
      <c r="N101" s="192"/>
      <c r="O101" s="192"/>
      <c r="P101" s="91">
        <f t="shared" si="10"/>
        <v>0</v>
      </c>
      <c r="Q101" s="13" t="b">
        <f t="shared" si="12"/>
        <v>1</v>
      </c>
      <c r="R101" s="625" t="b">
        <f t="shared" si="13"/>
        <v>1</v>
      </c>
      <c r="S101" s="13" t="b">
        <f t="shared" si="14"/>
        <v>1</v>
      </c>
      <c r="T101" s="13" t="b">
        <f t="shared" si="8"/>
        <v>1</v>
      </c>
      <c r="U101" s="13" t="b">
        <f t="shared" si="9"/>
        <v>1</v>
      </c>
      <c r="V101" s="617" t="str">
        <f t="shared" si="11"/>
        <v>-</v>
      </c>
      <c r="W101" s="306">
        <f>IF(V101="-",0,IF(COUNTIF(V101:$V$1025,V101)&gt;1,1,0))</f>
        <v>0</v>
      </c>
    </row>
    <row r="102" spans="1:23" ht="15.75">
      <c r="A102" s="205">
        <v>77</v>
      </c>
      <c r="B102" s="177"/>
      <c r="C102" s="178"/>
      <c r="D102" s="177"/>
      <c r="E102" s="192"/>
      <c r="F102" s="192"/>
      <c r="G102" s="192"/>
      <c r="H102" s="192"/>
      <c r="I102" s="192"/>
      <c r="J102" s="192"/>
      <c r="K102" s="192"/>
      <c r="L102" s="192"/>
      <c r="M102" s="192"/>
      <c r="N102" s="192"/>
      <c r="O102" s="192"/>
      <c r="P102" s="91">
        <f t="shared" si="10"/>
        <v>0</v>
      </c>
      <c r="Q102" s="13" t="b">
        <f t="shared" si="12"/>
        <v>1</v>
      </c>
      <c r="R102" s="625" t="b">
        <f t="shared" si="13"/>
        <v>1</v>
      </c>
      <c r="S102" s="13" t="b">
        <f t="shared" si="14"/>
        <v>1</v>
      </c>
      <c r="T102" s="13" t="b">
        <f t="shared" si="8"/>
        <v>1</v>
      </c>
      <c r="U102" s="13" t="b">
        <f t="shared" si="9"/>
        <v>1</v>
      </c>
      <c r="V102" s="617" t="str">
        <f t="shared" si="11"/>
        <v>-</v>
      </c>
      <c r="W102" s="306">
        <f>IF(V102="-",0,IF(COUNTIF(V102:$V$1025,V102)&gt;1,1,0))</f>
        <v>0</v>
      </c>
    </row>
    <row r="103" spans="1:23" ht="15.75">
      <c r="A103" s="205">
        <v>78</v>
      </c>
      <c r="B103" s="177"/>
      <c r="C103" s="178"/>
      <c r="D103" s="177"/>
      <c r="E103" s="192"/>
      <c r="F103" s="192"/>
      <c r="G103" s="192"/>
      <c r="H103" s="192"/>
      <c r="I103" s="192"/>
      <c r="J103" s="192"/>
      <c r="K103" s="192"/>
      <c r="L103" s="192"/>
      <c r="M103" s="192"/>
      <c r="N103" s="192"/>
      <c r="O103" s="192"/>
      <c r="P103" s="91">
        <f t="shared" si="10"/>
        <v>0</v>
      </c>
      <c r="Q103" s="13" t="b">
        <f t="shared" si="12"/>
        <v>1</v>
      </c>
      <c r="R103" s="625" t="b">
        <f t="shared" si="13"/>
        <v>1</v>
      </c>
      <c r="S103" s="13" t="b">
        <f t="shared" si="14"/>
        <v>1</v>
      </c>
      <c r="T103" s="13" t="b">
        <f t="shared" si="8"/>
        <v>1</v>
      </c>
      <c r="U103" s="13" t="b">
        <f t="shared" si="9"/>
        <v>1</v>
      </c>
      <c r="V103" s="617" t="str">
        <f t="shared" si="11"/>
        <v>-</v>
      </c>
      <c r="W103" s="306">
        <f>IF(V103="-",0,IF(COUNTIF(V103:$V$1025,V103)&gt;1,1,0))</f>
        <v>0</v>
      </c>
    </row>
    <row r="104" spans="1:23" ht="15.75">
      <c r="A104" s="205">
        <v>79</v>
      </c>
      <c r="B104" s="177"/>
      <c r="C104" s="178"/>
      <c r="D104" s="177"/>
      <c r="E104" s="192"/>
      <c r="F104" s="192"/>
      <c r="G104" s="192"/>
      <c r="H104" s="192"/>
      <c r="I104" s="192"/>
      <c r="J104" s="192"/>
      <c r="K104" s="192"/>
      <c r="L104" s="192"/>
      <c r="M104" s="192"/>
      <c r="N104" s="192"/>
      <c r="O104" s="192"/>
      <c r="P104" s="91">
        <f t="shared" si="10"/>
        <v>0</v>
      </c>
      <c r="Q104" s="13" t="b">
        <f t="shared" si="12"/>
        <v>1</v>
      </c>
      <c r="R104" s="625" t="b">
        <f t="shared" si="13"/>
        <v>1</v>
      </c>
      <c r="S104" s="13" t="b">
        <f t="shared" si="14"/>
        <v>1</v>
      </c>
      <c r="T104" s="13" t="b">
        <f t="shared" si="8"/>
        <v>1</v>
      </c>
      <c r="U104" s="13" t="b">
        <f t="shared" si="9"/>
        <v>1</v>
      </c>
      <c r="V104" s="617" t="str">
        <f t="shared" si="11"/>
        <v>-</v>
      </c>
      <c r="W104" s="306">
        <f>IF(V104="-",0,IF(COUNTIF(V104:$V$1025,V104)&gt;1,1,0))</f>
        <v>0</v>
      </c>
    </row>
    <row r="105" spans="1:23" ht="15.75">
      <c r="A105" s="205">
        <v>80</v>
      </c>
      <c r="B105" s="177"/>
      <c r="C105" s="178"/>
      <c r="D105" s="177"/>
      <c r="E105" s="192"/>
      <c r="F105" s="192"/>
      <c r="G105" s="192"/>
      <c r="H105" s="192"/>
      <c r="I105" s="192"/>
      <c r="J105" s="192"/>
      <c r="K105" s="192"/>
      <c r="L105" s="192"/>
      <c r="M105" s="192"/>
      <c r="N105" s="192"/>
      <c r="O105" s="192"/>
      <c r="P105" s="91">
        <f t="shared" si="10"/>
        <v>0</v>
      </c>
      <c r="Q105" s="13" t="b">
        <f t="shared" si="12"/>
        <v>1</v>
      </c>
      <c r="R105" s="625" t="b">
        <f t="shared" si="13"/>
        <v>1</v>
      </c>
      <c r="S105" s="13" t="b">
        <f t="shared" si="14"/>
        <v>1</v>
      </c>
      <c r="T105" s="13" t="b">
        <f t="shared" si="8"/>
        <v>1</v>
      </c>
      <c r="U105" s="13" t="b">
        <f t="shared" si="9"/>
        <v>1</v>
      </c>
      <c r="V105" s="617" t="str">
        <f t="shared" si="11"/>
        <v>-</v>
      </c>
      <c r="W105" s="306">
        <f>IF(V105="-",0,IF(COUNTIF(V105:$V$1025,V105)&gt;1,1,0))</f>
        <v>0</v>
      </c>
    </row>
    <row r="106" spans="1:23" ht="15.75">
      <c r="A106" s="205">
        <v>81</v>
      </c>
      <c r="B106" s="177"/>
      <c r="C106" s="178"/>
      <c r="D106" s="177"/>
      <c r="E106" s="192"/>
      <c r="F106" s="192"/>
      <c r="G106" s="192"/>
      <c r="H106" s="192"/>
      <c r="I106" s="192"/>
      <c r="J106" s="192"/>
      <c r="K106" s="192"/>
      <c r="L106" s="192"/>
      <c r="M106" s="192"/>
      <c r="N106" s="192"/>
      <c r="O106" s="192"/>
      <c r="P106" s="91">
        <f t="shared" si="10"/>
        <v>0</v>
      </c>
      <c r="Q106" s="13" t="b">
        <f t="shared" si="12"/>
        <v>1</v>
      </c>
      <c r="R106" s="625" t="b">
        <f t="shared" si="13"/>
        <v>1</v>
      </c>
      <c r="S106" s="13" t="b">
        <f t="shared" si="14"/>
        <v>1</v>
      </c>
      <c r="T106" s="13" t="b">
        <f t="shared" si="8"/>
        <v>1</v>
      </c>
      <c r="U106" s="13" t="b">
        <f t="shared" si="9"/>
        <v>1</v>
      </c>
      <c r="V106" s="617" t="str">
        <f t="shared" si="11"/>
        <v>-</v>
      </c>
      <c r="W106" s="306">
        <f>IF(V106="-",0,IF(COUNTIF(V106:$V$1025,V106)&gt;1,1,0))</f>
        <v>0</v>
      </c>
    </row>
    <row r="107" spans="1:23" ht="15.75">
      <c r="A107" s="205">
        <v>82</v>
      </c>
      <c r="B107" s="177"/>
      <c r="C107" s="178"/>
      <c r="D107" s="177"/>
      <c r="E107" s="192"/>
      <c r="F107" s="192"/>
      <c r="G107" s="192"/>
      <c r="H107" s="192"/>
      <c r="I107" s="192"/>
      <c r="J107" s="192"/>
      <c r="K107" s="192"/>
      <c r="L107" s="192"/>
      <c r="M107" s="192"/>
      <c r="N107" s="192"/>
      <c r="O107" s="192"/>
      <c r="P107" s="91">
        <f t="shared" si="10"/>
        <v>0</v>
      </c>
      <c r="Q107" s="13" t="b">
        <f t="shared" si="12"/>
        <v>1</v>
      </c>
      <c r="R107" s="625" t="b">
        <f t="shared" si="13"/>
        <v>1</v>
      </c>
      <c r="S107" s="13" t="b">
        <f t="shared" si="14"/>
        <v>1</v>
      </c>
      <c r="T107" s="13" t="b">
        <f t="shared" si="8"/>
        <v>1</v>
      </c>
      <c r="U107" s="13" t="b">
        <f t="shared" si="9"/>
        <v>1</v>
      </c>
      <c r="V107" s="617" t="str">
        <f t="shared" si="11"/>
        <v>-</v>
      </c>
      <c r="W107" s="306">
        <f>IF(V107="-",0,IF(COUNTIF(V107:$V$1025,V107)&gt;1,1,0))</f>
        <v>0</v>
      </c>
    </row>
    <row r="108" spans="1:23" ht="15.75">
      <c r="A108" s="205">
        <v>83</v>
      </c>
      <c r="B108" s="177"/>
      <c r="C108" s="178"/>
      <c r="D108" s="177"/>
      <c r="E108" s="192"/>
      <c r="F108" s="192"/>
      <c r="G108" s="192"/>
      <c r="H108" s="192"/>
      <c r="I108" s="192"/>
      <c r="J108" s="192"/>
      <c r="K108" s="192"/>
      <c r="L108" s="192"/>
      <c r="M108" s="192"/>
      <c r="N108" s="192"/>
      <c r="O108" s="192"/>
      <c r="P108" s="91">
        <f t="shared" si="10"/>
        <v>0</v>
      </c>
      <c r="Q108" s="13" t="b">
        <f t="shared" si="12"/>
        <v>1</v>
      </c>
      <c r="R108" s="625" t="b">
        <f t="shared" si="13"/>
        <v>1</v>
      </c>
      <c r="S108" s="13" t="b">
        <f t="shared" si="14"/>
        <v>1</v>
      </c>
      <c r="T108" s="13" t="b">
        <f t="shared" si="8"/>
        <v>1</v>
      </c>
      <c r="U108" s="13" t="b">
        <f t="shared" si="9"/>
        <v>1</v>
      </c>
      <c r="V108" s="617" t="str">
        <f t="shared" si="11"/>
        <v>-</v>
      </c>
      <c r="W108" s="306">
        <f>IF(V108="-",0,IF(COUNTIF(V108:$V$1025,V108)&gt;1,1,0))</f>
        <v>0</v>
      </c>
    </row>
    <row r="109" spans="1:23" ht="15.75">
      <c r="A109" s="205">
        <v>84</v>
      </c>
      <c r="B109" s="177"/>
      <c r="C109" s="178"/>
      <c r="D109" s="177"/>
      <c r="E109" s="192"/>
      <c r="F109" s="192"/>
      <c r="G109" s="192"/>
      <c r="H109" s="192"/>
      <c r="I109" s="192"/>
      <c r="J109" s="192"/>
      <c r="K109" s="192"/>
      <c r="L109" s="192"/>
      <c r="M109" s="192"/>
      <c r="N109" s="192"/>
      <c r="O109" s="192"/>
      <c r="P109" s="91">
        <f t="shared" si="10"/>
        <v>0</v>
      </c>
      <c r="Q109" s="13" t="b">
        <f t="shared" si="12"/>
        <v>1</v>
      </c>
      <c r="R109" s="625" t="b">
        <f t="shared" si="13"/>
        <v>1</v>
      </c>
      <c r="S109" s="13" t="b">
        <f t="shared" si="14"/>
        <v>1</v>
      </c>
      <c r="T109" s="13" t="b">
        <f t="shared" si="8"/>
        <v>1</v>
      </c>
      <c r="U109" s="13" t="b">
        <f t="shared" si="9"/>
        <v>1</v>
      </c>
      <c r="V109" s="617" t="str">
        <f t="shared" si="11"/>
        <v>-</v>
      </c>
      <c r="W109" s="306">
        <f>IF(V109="-",0,IF(COUNTIF(V109:$V$1025,V109)&gt;1,1,0))</f>
        <v>0</v>
      </c>
    </row>
    <row r="110" spans="1:23" ht="15.75">
      <c r="A110" s="205">
        <v>85</v>
      </c>
      <c r="B110" s="177"/>
      <c r="C110" s="178"/>
      <c r="D110" s="177"/>
      <c r="E110" s="192"/>
      <c r="F110" s="192"/>
      <c r="G110" s="192"/>
      <c r="H110" s="192"/>
      <c r="I110" s="192"/>
      <c r="J110" s="192"/>
      <c r="K110" s="192"/>
      <c r="L110" s="192"/>
      <c r="M110" s="192"/>
      <c r="N110" s="192"/>
      <c r="O110" s="192"/>
      <c r="P110" s="91">
        <f t="shared" si="10"/>
        <v>0</v>
      </c>
      <c r="Q110" s="13" t="b">
        <f t="shared" si="12"/>
        <v>1</v>
      </c>
      <c r="R110" s="625" t="b">
        <f t="shared" si="13"/>
        <v>1</v>
      </c>
      <c r="S110" s="13" t="b">
        <f t="shared" si="14"/>
        <v>1</v>
      </c>
      <c r="T110" s="13" t="b">
        <f t="shared" si="8"/>
        <v>1</v>
      </c>
      <c r="U110" s="13" t="b">
        <f t="shared" si="9"/>
        <v>1</v>
      </c>
      <c r="V110" s="617" t="str">
        <f t="shared" si="11"/>
        <v>-</v>
      </c>
      <c r="W110" s="306">
        <f>IF(V110="-",0,IF(COUNTIF(V110:$V$1025,V110)&gt;1,1,0))</f>
        <v>0</v>
      </c>
    </row>
    <row r="111" spans="1:23" ht="15.75">
      <c r="A111" s="205">
        <v>86</v>
      </c>
      <c r="B111" s="177"/>
      <c r="C111" s="178"/>
      <c r="D111" s="177"/>
      <c r="E111" s="192"/>
      <c r="F111" s="192"/>
      <c r="G111" s="192"/>
      <c r="H111" s="192"/>
      <c r="I111" s="192"/>
      <c r="J111" s="192"/>
      <c r="K111" s="192"/>
      <c r="L111" s="192"/>
      <c r="M111" s="192"/>
      <c r="N111" s="192"/>
      <c r="O111" s="192"/>
      <c r="P111" s="91">
        <f t="shared" si="10"/>
        <v>0</v>
      </c>
      <c r="Q111" s="13" t="b">
        <f t="shared" si="12"/>
        <v>1</v>
      </c>
      <c r="R111" s="625" t="b">
        <f t="shared" si="13"/>
        <v>1</v>
      </c>
      <c r="S111" s="13" t="b">
        <f t="shared" si="14"/>
        <v>1</v>
      </c>
      <c r="T111" s="13" t="b">
        <f t="shared" si="8"/>
        <v>1</v>
      </c>
      <c r="U111" s="13" t="b">
        <f t="shared" si="9"/>
        <v>1</v>
      </c>
      <c r="V111" s="617" t="str">
        <f t="shared" si="11"/>
        <v>-</v>
      </c>
      <c r="W111" s="306">
        <f>IF(V111="-",0,IF(COUNTIF(V111:$V$1025,V111)&gt;1,1,0))</f>
        <v>0</v>
      </c>
    </row>
    <row r="112" spans="1:23" ht="15.75">
      <c r="A112" s="205">
        <v>87</v>
      </c>
      <c r="B112" s="177"/>
      <c r="C112" s="178"/>
      <c r="D112" s="177"/>
      <c r="E112" s="192"/>
      <c r="F112" s="192"/>
      <c r="G112" s="192"/>
      <c r="H112" s="192"/>
      <c r="I112" s="192"/>
      <c r="J112" s="192"/>
      <c r="K112" s="192"/>
      <c r="L112" s="192"/>
      <c r="M112" s="192"/>
      <c r="N112" s="192"/>
      <c r="O112" s="192"/>
      <c r="P112" s="91">
        <f t="shared" si="10"/>
        <v>0</v>
      </c>
      <c r="Q112" s="13" t="b">
        <f t="shared" si="12"/>
        <v>1</v>
      </c>
      <c r="R112" s="625" t="b">
        <f t="shared" si="13"/>
        <v>1</v>
      </c>
      <c r="S112" s="13" t="b">
        <f t="shared" si="14"/>
        <v>1</v>
      </c>
      <c r="T112" s="13" t="b">
        <f t="shared" si="8"/>
        <v>1</v>
      </c>
      <c r="U112" s="13" t="b">
        <f t="shared" si="9"/>
        <v>1</v>
      </c>
      <c r="V112" s="617" t="str">
        <f t="shared" si="11"/>
        <v>-</v>
      </c>
      <c r="W112" s="306">
        <f>IF(V112="-",0,IF(COUNTIF(V112:$V$1025,V112)&gt;1,1,0))</f>
        <v>0</v>
      </c>
    </row>
    <row r="113" spans="1:23" ht="15.75">
      <c r="A113" s="205">
        <v>88</v>
      </c>
      <c r="B113" s="177"/>
      <c r="C113" s="178"/>
      <c r="D113" s="177"/>
      <c r="E113" s="192"/>
      <c r="F113" s="192"/>
      <c r="G113" s="192"/>
      <c r="H113" s="192"/>
      <c r="I113" s="192"/>
      <c r="J113" s="192"/>
      <c r="K113" s="192"/>
      <c r="L113" s="192"/>
      <c r="M113" s="192"/>
      <c r="N113" s="192"/>
      <c r="O113" s="192"/>
      <c r="P113" s="91">
        <f t="shared" si="10"/>
        <v>0</v>
      </c>
      <c r="Q113" s="13" t="b">
        <f t="shared" si="12"/>
        <v>1</v>
      </c>
      <c r="R113" s="625" t="b">
        <f t="shared" si="13"/>
        <v>1</v>
      </c>
      <c r="S113" s="13" t="b">
        <f t="shared" si="14"/>
        <v>1</v>
      </c>
      <c r="T113" s="13" t="b">
        <f t="shared" si="8"/>
        <v>1</v>
      </c>
      <c r="U113" s="13" t="b">
        <f t="shared" si="9"/>
        <v>1</v>
      </c>
      <c r="V113" s="617" t="str">
        <f t="shared" si="11"/>
        <v>-</v>
      </c>
      <c r="W113" s="306">
        <f>IF(V113="-",0,IF(COUNTIF(V113:$V$1025,V113)&gt;1,1,0))</f>
        <v>0</v>
      </c>
    </row>
    <row r="114" spans="1:23" ht="15.75">
      <c r="A114" s="205">
        <v>89</v>
      </c>
      <c r="B114" s="177"/>
      <c r="C114" s="178"/>
      <c r="D114" s="177"/>
      <c r="E114" s="192"/>
      <c r="F114" s="192"/>
      <c r="G114" s="192"/>
      <c r="H114" s="192"/>
      <c r="I114" s="192"/>
      <c r="J114" s="192"/>
      <c r="K114" s="192"/>
      <c r="L114" s="192"/>
      <c r="M114" s="192"/>
      <c r="N114" s="192"/>
      <c r="O114" s="192"/>
      <c r="P114" s="91">
        <f t="shared" si="10"/>
        <v>0</v>
      </c>
      <c r="Q114" s="13" t="b">
        <f t="shared" si="12"/>
        <v>1</v>
      </c>
      <c r="R114" s="625" t="b">
        <f t="shared" si="13"/>
        <v>1</v>
      </c>
      <c r="S114" s="13" t="b">
        <f t="shared" si="14"/>
        <v>1</v>
      </c>
      <c r="T114" s="13" t="b">
        <f t="shared" si="8"/>
        <v>1</v>
      </c>
      <c r="U114" s="13" t="b">
        <f t="shared" si="9"/>
        <v>1</v>
      </c>
      <c r="V114" s="617" t="str">
        <f t="shared" si="11"/>
        <v>-</v>
      </c>
      <c r="W114" s="306">
        <f>IF(V114="-",0,IF(COUNTIF(V114:$V$1025,V114)&gt;1,1,0))</f>
        <v>0</v>
      </c>
    </row>
    <row r="115" spans="1:23" ht="15.75">
      <c r="A115" s="205">
        <v>90</v>
      </c>
      <c r="B115" s="177"/>
      <c r="C115" s="178"/>
      <c r="D115" s="177"/>
      <c r="E115" s="192"/>
      <c r="F115" s="192"/>
      <c r="G115" s="192"/>
      <c r="H115" s="192"/>
      <c r="I115" s="192"/>
      <c r="J115" s="192"/>
      <c r="K115" s="192"/>
      <c r="L115" s="192"/>
      <c r="M115" s="192"/>
      <c r="N115" s="192"/>
      <c r="O115" s="192"/>
      <c r="P115" s="91">
        <f t="shared" si="10"/>
        <v>0</v>
      </c>
      <c r="Q115" s="13" t="b">
        <f t="shared" si="12"/>
        <v>1</v>
      </c>
      <c r="R115" s="625" t="b">
        <f t="shared" si="13"/>
        <v>1</v>
      </c>
      <c r="S115" s="13" t="b">
        <f t="shared" si="14"/>
        <v>1</v>
      </c>
      <c r="T115" s="13" t="b">
        <f t="shared" si="8"/>
        <v>1</v>
      </c>
      <c r="U115" s="13" t="b">
        <f t="shared" si="9"/>
        <v>1</v>
      </c>
      <c r="V115" s="617" t="str">
        <f t="shared" si="11"/>
        <v>-</v>
      </c>
      <c r="W115" s="306">
        <f>IF(V115="-",0,IF(COUNTIF(V115:$V$1025,V115)&gt;1,1,0))</f>
        <v>0</v>
      </c>
    </row>
    <row r="116" spans="1:23" ht="15.75">
      <c r="A116" s="205">
        <v>91</v>
      </c>
      <c r="B116" s="177"/>
      <c r="C116" s="178"/>
      <c r="D116" s="177"/>
      <c r="E116" s="192"/>
      <c r="F116" s="192"/>
      <c r="G116" s="192"/>
      <c r="H116" s="192"/>
      <c r="I116" s="192"/>
      <c r="J116" s="192"/>
      <c r="K116" s="192"/>
      <c r="L116" s="192"/>
      <c r="M116" s="192"/>
      <c r="N116" s="192"/>
      <c r="O116" s="192"/>
      <c r="P116" s="91">
        <f t="shared" si="10"/>
        <v>0</v>
      </c>
      <c r="Q116" s="13" t="b">
        <f t="shared" si="12"/>
        <v>1</v>
      </c>
      <c r="R116" s="625" t="b">
        <f t="shared" si="13"/>
        <v>1</v>
      </c>
      <c r="S116" s="13" t="b">
        <f t="shared" si="14"/>
        <v>1</v>
      </c>
      <c r="T116" s="13" t="b">
        <f t="shared" si="8"/>
        <v>1</v>
      </c>
      <c r="U116" s="13" t="b">
        <f t="shared" si="9"/>
        <v>1</v>
      </c>
      <c r="V116" s="617" t="str">
        <f t="shared" si="11"/>
        <v>-</v>
      </c>
      <c r="W116" s="306">
        <f>IF(V116="-",0,IF(COUNTIF(V116:$V$1025,V116)&gt;1,1,0))</f>
        <v>0</v>
      </c>
    </row>
    <row r="117" spans="1:23" ht="15.75">
      <c r="A117" s="205">
        <v>92</v>
      </c>
      <c r="B117" s="177"/>
      <c r="C117" s="178"/>
      <c r="D117" s="177"/>
      <c r="E117" s="192"/>
      <c r="F117" s="192"/>
      <c r="G117" s="192"/>
      <c r="H117" s="192"/>
      <c r="I117" s="192"/>
      <c r="J117" s="192"/>
      <c r="K117" s="192"/>
      <c r="L117" s="192"/>
      <c r="M117" s="192"/>
      <c r="N117" s="192"/>
      <c r="O117" s="192"/>
      <c r="P117" s="91">
        <f t="shared" si="10"/>
        <v>0</v>
      </c>
      <c r="Q117" s="13" t="b">
        <f t="shared" si="12"/>
        <v>1</v>
      </c>
      <c r="R117" s="625" t="b">
        <f t="shared" si="13"/>
        <v>1</v>
      </c>
      <c r="S117" s="13" t="b">
        <f t="shared" si="14"/>
        <v>1</v>
      </c>
      <c r="T117" s="13" t="b">
        <f t="shared" si="8"/>
        <v>1</v>
      </c>
      <c r="U117" s="13" t="b">
        <f t="shared" si="9"/>
        <v>1</v>
      </c>
      <c r="V117" s="617" t="str">
        <f t="shared" si="11"/>
        <v>-</v>
      </c>
      <c r="W117" s="306">
        <f>IF(V117="-",0,IF(COUNTIF(V117:$V$1025,V117)&gt;1,1,0))</f>
        <v>0</v>
      </c>
    </row>
    <row r="118" spans="1:23" ht="15.75">
      <c r="A118" s="205">
        <v>93</v>
      </c>
      <c r="B118" s="177"/>
      <c r="C118" s="178"/>
      <c r="D118" s="177"/>
      <c r="E118" s="192"/>
      <c r="F118" s="192"/>
      <c r="G118" s="192"/>
      <c r="H118" s="192"/>
      <c r="I118" s="192"/>
      <c r="J118" s="192"/>
      <c r="K118" s="192"/>
      <c r="L118" s="192"/>
      <c r="M118" s="192"/>
      <c r="N118" s="192"/>
      <c r="O118" s="192"/>
      <c r="P118" s="91">
        <f t="shared" si="10"/>
        <v>0</v>
      </c>
      <c r="Q118" s="13" t="b">
        <f t="shared" si="12"/>
        <v>1</v>
      </c>
      <c r="R118" s="625" t="b">
        <f t="shared" si="13"/>
        <v>1</v>
      </c>
      <c r="S118" s="13" t="b">
        <f t="shared" si="14"/>
        <v>1</v>
      </c>
      <c r="T118" s="13" t="b">
        <f t="shared" si="8"/>
        <v>1</v>
      </c>
      <c r="U118" s="13" t="b">
        <f t="shared" si="9"/>
        <v>1</v>
      </c>
      <c r="V118" s="617" t="str">
        <f t="shared" si="11"/>
        <v>-</v>
      </c>
      <c r="W118" s="306">
        <f>IF(V118="-",0,IF(COUNTIF(V118:$V$1025,V118)&gt;1,1,0))</f>
        <v>0</v>
      </c>
    </row>
    <row r="119" spans="1:23" ht="15.75">
      <c r="A119" s="205">
        <v>94</v>
      </c>
      <c r="B119" s="177"/>
      <c r="C119" s="178"/>
      <c r="D119" s="177"/>
      <c r="E119" s="192"/>
      <c r="F119" s="192"/>
      <c r="G119" s="192"/>
      <c r="H119" s="192"/>
      <c r="I119" s="192"/>
      <c r="J119" s="192"/>
      <c r="K119" s="192"/>
      <c r="L119" s="192"/>
      <c r="M119" s="192"/>
      <c r="N119" s="192"/>
      <c r="O119" s="192"/>
      <c r="P119" s="91">
        <f t="shared" si="10"/>
        <v>0</v>
      </c>
      <c r="Q119" s="13" t="b">
        <f t="shared" si="12"/>
        <v>1</v>
      </c>
      <c r="R119" s="625" t="b">
        <f t="shared" si="13"/>
        <v>1</v>
      </c>
      <c r="S119" s="13" t="b">
        <f t="shared" si="14"/>
        <v>1</v>
      </c>
      <c r="T119" s="13" t="b">
        <f t="shared" si="8"/>
        <v>1</v>
      </c>
      <c r="U119" s="13" t="b">
        <f t="shared" si="9"/>
        <v>1</v>
      </c>
      <c r="V119" s="617" t="str">
        <f t="shared" si="11"/>
        <v>-</v>
      </c>
      <c r="W119" s="306">
        <f>IF(V119="-",0,IF(COUNTIF(V119:$V$1025,V119)&gt;1,1,0))</f>
        <v>0</v>
      </c>
    </row>
    <row r="120" spans="1:23" ht="15.75">
      <c r="A120" s="205">
        <v>95</v>
      </c>
      <c r="B120" s="177"/>
      <c r="C120" s="178"/>
      <c r="D120" s="177"/>
      <c r="E120" s="192"/>
      <c r="F120" s="192"/>
      <c r="G120" s="192"/>
      <c r="H120" s="192"/>
      <c r="I120" s="192"/>
      <c r="J120" s="192"/>
      <c r="K120" s="192"/>
      <c r="L120" s="192"/>
      <c r="M120" s="192"/>
      <c r="N120" s="192"/>
      <c r="O120" s="192"/>
      <c r="P120" s="91">
        <f t="shared" si="10"/>
        <v>0</v>
      </c>
      <c r="Q120" s="13" t="b">
        <f t="shared" si="12"/>
        <v>1</v>
      </c>
      <c r="R120" s="625" t="b">
        <f t="shared" si="13"/>
        <v>1</v>
      </c>
      <c r="S120" s="13" t="b">
        <f t="shared" si="14"/>
        <v>1</v>
      </c>
      <c r="T120" s="13" t="b">
        <f t="shared" si="8"/>
        <v>1</v>
      </c>
      <c r="U120" s="13" t="b">
        <f t="shared" si="9"/>
        <v>1</v>
      </c>
      <c r="V120" s="617" t="str">
        <f t="shared" si="11"/>
        <v>-</v>
      </c>
      <c r="W120" s="306">
        <f>IF(V120="-",0,IF(COUNTIF(V120:$V$1025,V120)&gt;1,1,0))</f>
        <v>0</v>
      </c>
    </row>
    <row r="121" spans="1:23" ht="15.75">
      <c r="A121" s="205">
        <v>96</v>
      </c>
      <c r="B121" s="177"/>
      <c r="C121" s="178"/>
      <c r="D121" s="177"/>
      <c r="E121" s="192"/>
      <c r="F121" s="192"/>
      <c r="G121" s="192"/>
      <c r="H121" s="192"/>
      <c r="I121" s="192"/>
      <c r="J121" s="192"/>
      <c r="K121" s="192"/>
      <c r="L121" s="192"/>
      <c r="M121" s="192"/>
      <c r="N121" s="192"/>
      <c r="O121" s="192"/>
      <c r="P121" s="91">
        <f t="shared" si="10"/>
        <v>0</v>
      </c>
      <c r="Q121" s="13" t="b">
        <f t="shared" si="12"/>
        <v>1</v>
      </c>
      <c r="R121" s="625" t="b">
        <f t="shared" si="13"/>
        <v>1</v>
      </c>
      <c r="S121" s="13" t="b">
        <f t="shared" si="14"/>
        <v>1</v>
      </c>
      <c r="T121" s="13" t="b">
        <f t="shared" si="8"/>
        <v>1</v>
      </c>
      <c r="U121" s="13" t="b">
        <f t="shared" si="9"/>
        <v>1</v>
      </c>
      <c r="V121" s="617" t="str">
        <f t="shared" si="11"/>
        <v>-</v>
      </c>
      <c r="W121" s="306">
        <f>IF(V121="-",0,IF(COUNTIF(V121:$V$1025,V121)&gt;1,1,0))</f>
        <v>0</v>
      </c>
    </row>
    <row r="122" spans="1:23" ht="15.75">
      <c r="A122" s="205">
        <v>97</v>
      </c>
      <c r="B122" s="177"/>
      <c r="C122" s="178"/>
      <c r="D122" s="177"/>
      <c r="E122" s="192"/>
      <c r="F122" s="192"/>
      <c r="G122" s="192"/>
      <c r="H122" s="192"/>
      <c r="I122" s="192"/>
      <c r="J122" s="192"/>
      <c r="K122" s="192"/>
      <c r="L122" s="192"/>
      <c r="M122" s="192"/>
      <c r="N122" s="192"/>
      <c r="O122" s="192"/>
      <c r="P122" s="91">
        <f t="shared" si="10"/>
        <v>0</v>
      </c>
      <c r="Q122" s="13" t="b">
        <f t="shared" si="12"/>
        <v>1</v>
      </c>
      <c r="R122" s="625" t="b">
        <f t="shared" si="13"/>
        <v>1</v>
      </c>
      <c r="S122" s="13" t="b">
        <f t="shared" si="14"/>
        <v>1</v>
      </c>
      <c r="T122" s="13" t="b">
        <f t="shared" si="8"/>
        <v>1</v>
      </c>
      <c r="U122" s="13" t="b">
        <f t="shared" si="9"/>
        <v>1</v>
      </c>
      <c r="V122" s="617" t="str">
        <f t="shared" si="11"/>
        <v>-</v>
      </c>
      <c r="W122" s="306">
        <f>IF(V122="-",0,IF(COUNTIF(V122:$V$1025,V122)&gt;1,1,0))</f>
        <v>0</v>
      </c>
    </row>
    <row r="123" spans="1:23" ht="15.75">
      <c r="A123" s="205">
        <v>98</v>
      </c>
      <c r="B123" s="177"/>
      <c r="C123" s="178"/>
      <c r="D123" s="177"/>
      <c r="E123" s="192"/>
      <c r="F123" s="192"/>
      <c r="G123" s="192"/>
      <c r="H123" s="192"/>
      <c r="I123" s="192"/>
      <c r="J123" s="192"/>
      <c r="K123" s="192"/>
      <c r="L123" s="192"/>
      <c r="M123" s="192"/>
      <c r="N123" s="192"/>
      <c r="O123" s="192"/>
      <c r="P123" s="91">
        <f t="shared" si="10"/>
        <v>0</v>
      </c>
      <c r="Q123" s="13" t="b">
        <f t="shared" si="12"/>
        <v>1</v>
      </c>
      <c r="R123" s="625" t="b">
        <f t="shared" si="13"/>
        <v>1</v>
      </c>
      <c r="S123" s="13" t="b">
        <f t="shared" si="14"/>
        <v>1</v>
      </c>
      <c r="T123" s="13" t="b">
        <f t="shared" si="8"/>
        <v>1</v>
      </c>
      <c r="U123" s="13" t="b">
        <f t="shared" si="9"/>
        <v>1</v>
      </c>
      <c r="V123" s="617" t="str">
        <f t="shared" si="11"/>
        <v>-</v>
      </c>
      <c r="W123" s="306">
        <f>IF(V123="-",0,IF(COUNTIF(V123:$V$1025,V123)&gt;1,1,0))</f>
        <v>0</v>
      </c>
    </row>
    <row r="124" spans="1:23" ht="15.75">
      <c r="A124" s="205">
        <v>99</v>
      </c>
      <c r="B124" s="177"/>
      <c r="C124" s="178"/>
      <c r="D124" s="177"/>
      <c r="E124" s="192"/>
      <c r="F124" s="192"/>
      <c r="G124" s="192"/>
      <c r="H124" s="192"/>
      <c r="I124" s="192"/>
      <c r="J124" s="192"/>
      <c r="K124" s="192"/>
      <c r="L124" s="192"/>
      <c r="M124" s="192"/>
      <c r="N124" s="192"/>
      <c r="O124" s="192"/>
      <c r="P124" s="91">
        <f t="shared" si="10"/>
        <v>0</v>
      </c>
      <c r="Q124" s="13" t="b">
        <f t="shared" si="12"/>
        <v>1</v>
      </c>
      <c r="R124" s="625" t="b">
        <f t="shared" si="13"/>
        <v>1</v>
      </c>
      <c r="S124" s="13" t="b">
        <f t="shared" si="14"/>
        <v>1</v>
      </c>
      <c r="T124" s="13" t="b">
        <f t="shared" si="8"/>
        <v>1</v>
      </c>
      <c r="U124" s="13" t="b">
        <f t="shared" si="9"/>
        <v>1</v>
      </c>
      <c r="V124" s="617" t="str">
        <f t="shared" si="11"/>
        <v>-</v>
      </c>
      <c r="W124" s="306">
        <f>IF(V124="-",0,IF(COUNTIF(V124:$V$1025,V124)&gt;1,1,0))</f>
        <v>0</v>
      </c>
    </row>
    <row r="125" spans="1:23" ht="15.75">
      <c r="A125" s="205">
        <v>100</v>
      </c>
      <c r="B125" s="177"/>
      <c r="C125" s="178"/>
      <c r="D125" s="177"/>
      <c r="E125" s="192"/>
      <c r="F125" s="192"/>
      <c r="G125" s="192"/>
      <c r="H125" s="192"/>
      <c r="I125" s="192"/>
      <c r="J125" s="192"/>
      <c r="K125" s="192"/>
      <c r="L125" s="192"/>
      <c r="M125" s="192"/>
      <c r="N125" s="192"/>
      <c r="O125" s="192"/>
      <c r="P125" s="91">
        <f t="shared" si="10"/>
        <v>0</v>
      </c>
      <c r="Q125" s="13" t="b">
        <f t="shared" si="12"/>
        <v>1</v>
      </c>
      <c r="R125" s="625" t="b">
        <f t="shared" si="13"/>
        <v>1</v>
      </c>
      <c r="S125" s="13" t="b">
        <f t="shared" si="14"/>
        <v>1</v>
      </c>
      <c r="T125" s="13" t="b">
        <f t="shared" si="8"/>
        <v>1</v>
      </c>
      <c r="U125" s="13" t="b">
        <f t="shared" si="9"/>
        <v>1</v>
      </c>
      <c r="V125" s="617" t="str">
        <f t="shared" si="11"/>
        <v>-</v>
      </c>
      <c r="W125" s="306">
        <f>IF(V125="-",0,IF(COUNTIF(V125:$V$1025,V125)&gt;1,1,0))</f>
        <v>0</v>
      </c>
    </row>
    <row r="126" spans="1:23" ht="15.75">
      <c r="A126" s="205">
        <v>101</v>
      </c>
      <c r="B126" s="177"/>
      <c r="C126" s="178"/>
      <c r="D126" s="177"/>
      <c r="E126" s="192"/>
      <c r="F126" s="192"/>
      <c r="G126" s="192"/>
      <c r="H126" s="192"/>
      <c r="I126" s="192"/>
      <c r="J126" s="192"/>
      <c r="K126" s="192"/>
      <c r="L126" s="192"/>
      <c r="M126" s="192"/>
      <c r="N126" s="192"/>
      <c r="O126" s="192"/>
      <c r="P126" s="91">
        <f t="shared" si="10"/>
        <v>0</v>
      </c>
      <c r="Q126" s="13" t="b">
        <f t="shared" si="12"/>
        <v>1</v>
      </c>
      <c r="R126" s="625" t="b">
        <f t="shared" si="13"/>
        <v>1</v>
      </c>
      <c r="S126" s="13" t="b">
        <f t="shared" si="14"/>
        <v>1</v>
      </c>
      <c r="T126" s="13" t="b">
        <f t="shared" si="8"/>
        <v>1</v>
      </c>
      <c r="U126" s="13" t="b">
        <f t="shared" si="9"/>
        <v>1</v>
      </c>
      <c r="V126" s="617" t="str">
        <f t="shared" si="11"/>
        <v>-</v>
      </c>
      <c r="W126" s="306">
        <f>IF(V126="-",0,IF(COUNTIF(V126:$V$1025,V126)&gt;1,1,0))</f>
        <v>0</v>
      </c>
    </row>
    <row r="127" spans="1:23" ht="15.75">
      <c r="A127" s="205">
        <v>102</v>
      </c>
      <c r="B127" s="177"/>
      <c r="C127" s="178"/>
      <c r="D127" s="177"/>
      <c r="E127" s="192"/>
      <c r="F127" s="192"/>
      <c r="G127" s="192"/>
      <c r="H127" s="192"/>
      <c r="I127" s="192"/>
      <c r="J127" s="192"/>
      <c r="K127" s="192"/>
      <c r="L127" s="192"/>
      <c r="M127" s="192"/>
      <c r="N127" s="192"/>
      <c r="O127" s="192"/>
      <c r="P127" s="91">
        <f t="shared" si="10"/>
        <v>0</v>
      </c>
      <c r="Q127" s="13" t="b">
        <f t="shared" si="12"/>
        <v>1</v>
      </c>
      <c r="R127" s="625" t="b">
        <f t="shared" si="13"/>
        <v>1</v>
      </c>
      <c r="S127" s="13" t="b">
        <f t="shared" si="14"/>
        <v>1</v>
      </c>
      <c r="T127" s="13" t="b">
        <f t="shared" si="8"/>
        <v>1</v>
      </c>
      <c r="U127" s="13" t="b">
        <f t="shared" si="9"/>
        <v>1</v>
      </c>
      <c r="V127" s="617" t="str">
        <f t="shared" si="11"/>
        <v>-</v>
      </c>
      <c r="W127" s="306">
        <f>IF(V127="-",0,IF(COUNTIF(V127:$V$1025,V127)&gt;1,1,0))</f>
        <v>0</v>
      </c>
    </row>
    <row r="128" spans="1:23" ht="15.75">
      <c r="A128" s="205">
        <v>103</v>
      </c>
      <c r="B128" s="177"/>
      <c r="C128" s="178"/>
      <c r="D128" s="177"/>
      <c r="E128" s="192"/>
      <c r="F128" s="192"/>
      <c r="G128" s="192"/>
      <c r="H128" s="192"/>
      <c r="I128" s="192"/>
      <c r="J128" s="192"/>
      <c r="K128" s="192"/>
      <c r="L128" s="192"/>
      <c r="M128" s="192"/>
      <c r="N128" s="192"/>
      <c r="O128" s="192"/>
      <c r="P128" s="91">
        <f t="shared" si="10"/>
        <v>0</v>
      </c>
      <c r="Q128" s="13" t="b">
        <f t="shared" si="12"/>
        <v>1</v>
      </c>
      <c r="R128" s="625" t="b">
        <f t="shared" si="13"/>
        <v>1</v>
      </c>
      <c r="S128" s="13" t="b">
        <f t="shared" si="14"/>
        <v>1</v>
      </c>
      <c r="T128" s="13" t="b">
        <f t="shared" si="8"/>
        <v>1</v>
      </c>
      <c r="U128" s="13" t="b">
        <f t="shared" si="9"/>
        <v>1</v>
      </c>
      <c r="V128" s="617" t="str">
        <f t="shared" si="11"/>
        <v>-</v>
      </c>
      <c r="W128" s="306">
        <f>IF(V128="-",0,IF(COUNTIF(V128:$V$1025,V128)&gt;1,1,0))</f>
        <v>0</v>
      </c>
    </row>
    <row r="129" spans="1:23" ht="15.75">
      <c r="A129" s="205">
        <v>104</v>
      </c>
      <c r="B129" s="177"/>
      <c r="C129" s="178"/>
      <c r="D129" s="177"/>
      <c r="E129" s="192"/>
      <c r="F129" s="192"/>
      <c r="G129" s="192"/>
      <c r="H129" s="192"/>
      <c r="I129" s="192"/>
      <c r="J129" s="192"/>
      <c r="K129" s="192"/>
      <c r="L129" s="192"/>
      <c r="M129" s="192"/>
      <c r="N129" s="192"/>
      <c r="O129" s="192"/>
      <c r="P129" s="91">
        <f t="shared" si="10"/>
        <v>0</v>
      </c>
      <c r="Q129" s="13" t="b">
        <f t="shared" si="12"/>
        <v>1</v>
      </c>
      <c r="R129" s="625" t="b">
        <f t="shared" si="13"/>
        <v>1</v>
      </c>
      <c r="S129" s="13" t="b">
        <f t="shared" si="14"/>
        <v>1</v>
      </c>
      <c r="T129" s="13" t="b">
        <f t="shared" si="8"/>
        <v>1</v>
      </c>
      <c r="U129" s="13" t="b">
        <f t="shared" si="9"/>
        <v>1</v>
      </c>
      <c r="V129" s="617" t="str">
        <f t="shared" si="11"/>
        <v>-</v>
      </c>
      <c r="W129" s="306">
        <f>IF(V129="-",0,IF(COUNTIF(V129:$V$1025,V129)&gt;1,1,0))</f>
        <v>0</v>
      </c>
    </row>
    <row r="130" spans="1:23" ht="15.75">
      <c r="A130" s="205">
        <v>105</v>
      </c>
      <c r="B130" s="177"/>
      <c r="C130" s="178"/>
      <c r="D130" s="177"/>
      <c r="E130" s="192"/>
      <c r="F130" s="192"/>
      <c r="G130" s="192"/>
      <c r="H130" s="192"/>
      <c r="I130" s="192"/>
      <c r="J130" s="192"/>
      <c r="K130" s="192"/>
      <c r="L130" s="192"/>
      <c r="M130" s="192"/>
      <c r="N130" s="192"/>
      <c r="O130" s="192"/>
      <c r="P130" s="91">
        <f t="shared" si="10"/>
        <v>0</v>
      </c>
      <c r="Q130" s="13" t="b">
        <f t="shared" si="12"/>
        <v>1</v>
      </c>
      <c r="R130" s="625" t="b">
        <f t="shared" si="13"/>
        <v>1</v>
      </c>
      <c r="S130" s="13" t="b">
        <f t="shared" si="14"/>
        <v>1</v>
      </c>
      <c r="T130" s="13" t="b">
        <f t="shared" si="8"/>
        <v>1</v>
      </c>
      <c r="U130" s="13" t="b">
        <f t="shared" si="9"/>
        <v>1</v>
      </c>
      <c r="V130" s="617" t="str">
        <f t="shared" si="11"/>
        <v>-</v>
      </c>
      <c r="W130" s="306">
        <f>IF(V130="-",0,IF(COUNTIF(V130:$V$1025,V130)&gt;1,1,0))</f>
        <v>0</v>
      </c>
    </row>
    <row r="131" spans="1:23" ht="15.75">
      <c r="A131" s="205">
        <v>106</v>
      </c>
      <c r="B131" s="177"/>
      <c r="C131" s="178"/>
      <c r="D131" s="177"/>
      <c r="E131" s="192"/>
      <c r="F131" s="192"/>
      <c r="G131" s="192"/>
      <c r="H131" s="192"/>
      <c r="I131" s="192"/>
      <c r="J131" s="192"/>
      <c r="K131" s="192"/>
      <c r="L131" s="192"/>
      <c r="M131" s="192"/>
      <c r="N131" s="192"/>
      <c r="O131" s="192"/>
      <c r="P131" s="91">
        <f t="shared" si="10"/>
        <v>0</v>
      </c>
      <c r="Q131" s="13" t="b">
        <f t="shared" si="12"/>
        <v>1</v>
      </c>
      <c r="R131" s="625" t="b">
        <f t="shared" si="13"/>
        <v>1</v>
      </c>
      <c r="S131" s="13" t="b">
        <f t="shared" si="14"/>
        <v>1</v>
      </c>
      <c r="T131" s="13" t="b">
        <f t="shared" si="8"/>
        <v>1</v>
      </c>
      <c r="U131" s="13" t="b">
        <f t="shared" si="9"/>
        <v>1</v>
      </c>
      <c r="V131" s="617" t="str">
        <f t="shared" si="11"/>
        <v>-</v>
      </c>
      <c r="W131" s="306">
        <f>IF(V131="-",0,IF(COUNTIF(V131:$V$1025,V131)&gt;1,1,0))</f>
        <v>0</v>
      </c>
    </row>
    <row r="132" spans="1:23" ht="15.75">
      <c r="A132" s="205">
        <v>107</v>
      </c>
      <c r="B132" s="177"/>
      <c r="C132" s="178"/>
      <c r="D132" s="177"/>
      <c r="E132" s="192"/>
      <c r="F132" s="192"/>
      <c r="G132" s="192"/>
      <c r="H132" s="192"/>
      <c r="I132" s="192"/>
      <c r="J132" s="192"/>
      <c r="K132" s="192"/>
      <c r="L132" s="192"/>
      <c r="M132" s="192"/>
      <c r="N132" s="192"/>
      <c r="O132" s="192"/>
      <c r="P132" s="91">
        <f t="shared" si="10"/>
        <v>0</v>
      </c>
      <c r="Q132" s="13" t="b">
        <f t="shared" si="12"/>
        <v>1</v>
      </c>
      <c r="R132" s="625" t="b">
        <f t="shared" si="13"/>
        <v>1</v>
      </c>
      <c r="S132" s="13" t="b">
        <f t="shared" si="14"/>
        <v>1</v>
      </c>
      <c r="T132" s="13" t="b">
        <f t="shared" si="8"/>
        <v>1</v>
      </c>
      <c r="U132" s="13" t="b">
        <f t="shared" si="9"/>
        <v>1</v>
      </c>
      <c r="V132" s="617" t="str">
        <f t="shared" si="11"/>
        <v>-</v>
      </c>
      <c r="W132" s="306">
        <f>IF(V132="-",0,IF(COUNTIF(V132:$V$1025,V132)&gt;1,1,0))</f>
        <v>0</v>
      </c>
    </row>
    <row r="133" spans="1:23" ht="15.75">
      <c r="A133" s="205">
        <v>108</v>
      </c>
      <c r="B133" s="177"/>
      <c r="C133" s="178"/>
      <c r="D133" s="177"/>
      <c r="E133" s="192"/>
      <c r="F133" s="192"/>
      <c r="G133" s="192"/>
      <c r="H133" s="192"/>
      <c r="I133" s="192"/>
      <c r="J133" s="192"/>
      <c r="K133" s="192"/>
      <c r="L133" s="192"/>
      <c r="M133" s="192"/>
      <c r="N133" s="192"/>
      <c r="O133" s="192"/>
      <c r="P133" s="91">
        <f t="shared" si="10"/>
        <v>0</v>
      </c>
      <c r="Q133" s="13" t="b">
        <f t="shared" si="12"/>
        <v>1</v>
      </c>
      <c r="R133" s="625" t="b">
        <f t="shared" si="13"/>
        <v>1</v>
      </c>
      <c r="S133" s="13" t="b">
        <f t="shared" si="14"/>
        <v>1</v>
      </c>
      <c r="T133" s="13" t="b">
        <f t="shared" si="8"/>
        <v>1</v>
      </c>
      <c r="U133" s="13" t="b">
        <f t="shared" si="9"/>
        <v>1</v>
      </c>
      <c r="V133" s="617" t="str">
        <f t="shared" si="11"/>
        <v>-</v>
      </c>
      <c r="W133" s="306">
        <f>IF(V133="-",0,IF(COUNTIF(V133:$V$1025,V133)&gt;1,1,0))</f>
        <v>0</v>
      </c>
    </row>
    <row r="134" spans="1:23" ht="15.75">
      <c r="A134" s="205">
        <v>109</v>
      </c>
      <c r="B134" s="177"/>
      <c r="C134" s="178"/>
      <c r="D134" s="177"/>
      <c r="E134" s="192"/>
      <c r="F134" s="192"/>
      <c r="G134" s="192"/>
      <c r="H134" s="192"/>
      <c r="I134" s="192"/>
      <c r="J134" s="192"/>
      <c r="K134" s="192"/>
      <c r="L134" s="192"/>
      <c r="M134" s="192"/>
      <c r="N134" s="192"/>
      <c r="O134" s="192"/>
      <c r="P134" s="91">
        <f t="shared" si="10"/>
        <v>0</v>
      </c>
      <c r="Q134" s="13" t="b">
        <f t="shared" si="12"/>
        <v>1</v>
      </c>
      <c r="R134" s="625" t="b">
        <f t="shared" si="13"/>
        <v>1</v>
      </c>
      <c r="S134" s="13" t="b">
        <f t="shared" si="14"/>
        <v>1</v>
      </c>
      <c r="T134" s="13" t="b">
        <f t="shared" si="8"/>
        <v>1</v>
      </c>
      <c r="U134" s="13" t="b">
        <f t="shared" si="9"/>
        <v>1</v>
      </c>
      <c r="V134" s="617" t="str">
        <f t="shared" si="11"/>
        <v>-</v>
      </c>
      <c r="W134" s="306">
        <f>IF(V134="-",0,IF(COUNTIF(V134:$V$1025,V134)&gt;1,1,0))</f>
        <v>0</v>
      </c>
    </row>
    <row r="135" spans="1:23" ht="15.75">
      <c r="A135" s="205">
        <v>110</v>
      </c>
      <c r="B135" s="177"/>
      <c r="C135" s="178"/>
      <c r="D135" s="177"/>
      <c r="E135" s="192"/>
      <c r="F135" s="192"/>
      <c r="G135" s="192"/>
      <c r="H135" s="192"/>
      <c r="I135" s="192"/>
      <c r="J135" s="192"/>
      <c r="K135" s="192"/>
      <c r="L135" s="192"/>
      <c r="M135" s="192"/>
      <c r="N135" s="192"/>
      <c r="O135" s="192"/>
      <c r="P135" s="91">
        <f t="shared" si="10"/>
        <v>0</v>
      </c>
      <c r="Q135" s="13" t="b">
        <f t="shared" si="12"/>
        <v>1</v>
      </c>
      <c r="R135" s="625" t="b">
        <f t="shared" si="13"/>
        <v>1</v>
      </c>
      <c r="S135" s="13" t="b">
        <f t="shared" si="14"/>
        <v>1</v>
      </c>
      <c r="T135" s="13" t="b">
        <f t="shared" si="8"/>
        <v>1</v>
      </c>
      <c r="U135" s="13" t="b">
        <f t="shared" si="9"/>
        <v>1</v>
      </c>
      <c r="V135" s="617" t="str">
        <f t="shared" si="11"/>
        <v>-</v>
      </c>
      <c r="W135" s="306">
        <f>IF(V135="-",0,IF(COUNTIF(V135:$V$1025,V135)&gt;1,1,0))</f>
        <v>0</v>
      </c>
    </row>
    <row r="136" spans="1:23" ht="15.75">
      <c r="A136" s="205">
        <v>111</v>
      </c>
      <c r="B136" s="177"/>
      <c r="C136" s="178"/>
      <c r="D136" s="177"/>
      <c r="E136" s="192"/>
      <c r="F136" s="192"/>
      <c r="G136" s="192"/>
      <c r="H136" s="192"/>
      <c r="I136" s="192"/>
      <c r="J136" s="192"/>
      <c r="K136" s="192"/>
      <c r="L136" s="192"/>
      <c r="M136" s="192"/>
      <c r="N136" s="192"/>
      <c r="O136" s="192"/>
      <c r="P136" s="91">
        <f t="shared" si="10"/>
        <v>0</v>
      </c>
      <c r="Q136" s="13" t="b">
        <f t="shared" si="12"/>
        <v>1</v>
      </c>
      <c r="R136" s="625" t="b">
        <f t="shared" si="13"/>
        <v>1</v>
      </c>
      <c r="S136" s="13" t="b">
        <f t="shared" si="14"/>
        <v>1</v>
      </c>
      <c r="T136" s="13" t="b">
        <f t="shared" si="8"/>
        <v>1</v>
      </c>
      <c r="U136" s="13" t="b">
        <f t="shared" si="9"/>
        <v>1</v>
      </c>
      <c r="V136" s="617" t="str">
        <f t="shared" si="11"/>
        <v>-</v>
      </c>
      <c r="W136" s="306">
        <f>IF(V136="-",0,IF(COUNTIF(V136:$V$1025,V136)&gt;1,1,0))</f>
        <v>0</v>
      </c>
    </row>
    <row r="137" spans="1:23" ht="15.75">
      <c r="A137" s="205">
        <v>112</v>
      </c>
      <c r="B137" s="177"/>
      <c r="C137" s="178"/>
      <c r="D137" s="177"/>
      <c r="E137" s="192"/>
      <c r="F137" s="192"/>
      <c r="G137" s="192"/>
      <c r="H137" s="192"/>
      <c r="I137" s="192"/>
      <c r="J137" s="192"/>
      <c r="K137" s="192"/>
      <c r="L137" s="192"/>
      <c r="M137" s="192"/>
      <c r="N137" s="192"/>
      <c r="O137" s="192"/>
      <c r="P137" s="91">
        <f t="shared" si="10"/>
        <v>0</v>
      </c>
      <c r="Q137" s="13" t="b">
        <f t="shared" si="12"/>
        <v>1</v>
      </c>
      <c r="R137" s="625" t="b">
        <f t="shared" si="13"/>
        <v>1</v>
      </c>
      <c r="S137" s="13" t="b">
        <f t="shared" si="14"/>
        <v>1</v>
      </c>
      <c r="T137" s="13" t="b">
        <f t="shared" si="8"/>
        <v>1</v>
      </c>
      <c r="U137" s="13" t="b">
        <f t="shared" si="9"/>
        <v>1</v>
      </c>
      <c r="V137" s="617" t="str">
        <f t="shared" si="11"/>
        <v>-</v>
      </c>
      <c r="W137" s="306">
        <f>IF(V137="-",0,IF(COUNTIF(V137:$V$1025,V137)&gt;1,1,0))</f>
        <v>0</v>
      </c>
    </row>
    <row r="138" spans="1:23" ht="15.75">
      <c r="A138" s="205">
        <v>113</v>
      </c>
      <c r="B138" s="177"/>
      <c r="C138" s="178"/>
      <c r="D138" s="177"/>
      <c r="E138" s="192"/>
      <c r="F138" s="192"/>
      <c r="G138" s="192"/>
      <c r="H138" s="192"/>
      <c r="I138" s="192"/>
      <c r="J138" s="192"/>
      <c r="K138" s="192"/>
      <c r="L138" s="192"/>
      <c r="M138" s="192"/>
      <c r="N138" s="192"/>
      <c r="O138" s="192"/>
      <c r="P138" s="91">
        <f t="shared" si="10"/>
        <v>0</v>
      </c>
      <c r="Q138" s="13" t="b">
        <f t="shared" si="12"/>
        <v>1</v>
      </c>
      <c r="R138" s="625" t="b">
        <f t="shared" si="13"/>
        <v>1</v>
      </c>
      <c r="S138" s="13" t="b">
        <f t="shared" si="14"/>
        <v>1</v>
      </c>
      <c r="T138" s="13" t="b">
        <f t="shared" si="8"/>
        <v>1</v>
      </c>
      <c r="U138" s="13" t="b">
        <f t="shared" si="9"/>
        <v>1</v>
      </c>
      <c r="V138" s="617" t="str">
        <f t="shared" si="11"/>
        <v>-</v>
      </c>
      <c r="W138" s="306">
        <f>IF(V138="-",0,IF(COUNTIF(V138:$V$1025,V138)&gt;1,1,0))</f>
        <v>0</v>
      </c>
    </row>
    <row r="139" spans="1:23" ht="15.75">
      <c r="A139" s="205">
        <v>114</v>
      </c>
      <c r="B139" s="177"/>
      <c r="C139" s="178"/>
      <c r="D139" s="177"/>
      <c r="E139" s="192"/>
      <c r="F139" s="192"/>
      <c r="G139" s="192"/>
      <c r="H139" s="192"/>
      <c r="I139" s="192"/>
      <c r="J139" s="192"/>
      <c r="K139" s="192"/>
      <c r="L139" s="192"/>
      <c r="M139" s="192"/>
      <c r="N139" s="192"/>
      <c r="O139" s="192"/>
      <c r="P139" s="91">
        <f t="shared" si="10"/>
        <v>0</v>
      </c>
      <c r="Q139" s="13" t="b">
        <f t="shared" si="12"/>
        <v>1</v>
      </c>
      <c r="R139" s="625" t="b">
        <f t="shared" si="13"/>
        <v>1</v>
      </c>
      <c r="S139" s="13" t="b">
        <f t="shared" si="14"/>
        <v>1</v>
      </c>
      <c r="T139" s="13" t="b">
        <f t="shared" si="8"/>
        <v>1</v>
      </c>
      <c r="U139" s="13" t="b">
        <f t="shared" si="9"/>
        <v>1</v>
      </c>
      <c r="V139" s="617" t="str">
        <f t="shared" si="11"/>
        <v>-</v>
      </c>
      <c r="W139" s="306">
        <f>IF(V139="-",0,IF(COUNTIF(V139:$V$1025,V139)&gt;1,1,0))</f>
        <v>0</v>
      </c>
    </row>
    <row r="140" spans="1:23" ht="15.75">
      <c r="A140" s="205">
        <v>115</v>
      </c>
      <c r="B140" s="177"/>
      <c r="C140" s="178"/>
      <c r="D140" s="177"/>
      <c r="E140" s="192"/>
      <c r="F140" s="192"/>
      <c r="G140" s="192"/>
      <c r="H140" s="192"/>
      <c r="I140" s="192"/>
      <c r="J140" s="192"/>
      <c r="K140" s="192"/>
      <c r="L140" s="192"/>
      <c r="M140" s="192"/>
      <c r="N140" s="192"/>
      <c r="O140" s="192"/>
      <c r="P140" s="91">
        <f t="shared" si="10"/>
        <v>0</v>
      </c>
      <c r="Q140" s="13" t="b">
        <f t="shared" si="12"/>
        <v>1</v>
      </c>
      <c r="R140" s="625" t="b">
        <f t="shared" si="13"/>
        <v>1</v>
      </c>
      <c r="S140" s="13" t="b">
        <f t="shared" si="14"/>
        <v>1</v>
      </c>
      <c r="T140" s="13" t="b">
        <f t="shared" si="8"/>
        <v>1</v>
      </c>
      <c r="U140" s="13" t="b">
        <f t="shared" si="9"/>
        <v>1</v>
      </c>
      <c r="V140" s="617" t="str">
        <f t="shared" si="11"/>
        <v>-</v>
      </c>
      <c r="W140" s="306">
        <f>IF(V140="-",0,IF(COUNTIF(V140:$V$1025,V140)&gt;1,1,0))</f>
        <v>0</v>
      </c>
    </row>
    <row r="141" spans="1:23" ht="15.75">
      <c r="A141" s="205">
        <v>116</v>
      </c>
      <c r="B141" s="177"/>
      <c r="C141" s="178"/>
      <c r="D141" s="177"/>
      <c r="E141" s="192"/>
      <c r="F141" s="192"/>
      <c r="G141" s="192"/>
      <c r="H141" s="192"/>
      <c r="I141" s="192"/>
      <c r="J141" s="192"/>
      <c r="K141" s="192"/>
      <c r="L141" s="192"/>
      <c r="M141" s="192"/>
      <c r="N141" s="192"/>
      <c r="O141" s="192"/>
      <c r="P141" s="91">
        <f t="shared" si="10"/>
        <v>0</v>
      </c>
      <c r="Q141" s="13" t="b">
        <f t="shared" si="12"/>
        <v>1</v>
      </c>
      <c r="R141" s="625" t="b">
        <f t="shared" si="13"/>
        <v>1</v>
      </c>
      <c r="S141" s="13" t="b">
        <f t="shared" si="14"/>
        <v>1</v>
      </c>
      <c r="T141" s="13" t="b">
        <f t="shared" si="8"/>
        <v>1</v>
      </c>
      <c r="U141" s="13" t="b">
        <f t="shared" si="9"/>
        <v>1</v>
      </c>
      <c r="V141" s="617" t="str">
        <f t="shared" si="11"/>
        <v>-</v>
      </c>
      <c r="W141" s="306">
        <f>IF(V141="-",0,IF(COUNTIF(V141:$V$1025,V141)&gt;1,1,0))</f>
        <v>0</v>
      </c>
    </row>
    <row r="142" spans="1:23" ht="15.75">
      <c r="A142" s="205">
        <v>117</v>
      </c>
      <c r="B142" s="177"/>
      <c r="C142" s="178"/>
      <c r="D142" s="177"/>
      <c r="E142" s="192"/>
      <c r="F142" s="192"/>
      <c r="G142" s="192"/>
      <c r="H142" s="192"/>
      <c r="I142" s="192"/>
      <c r="J142" s="192"/>
      <c r="K142" s="192"/>
      <c r="L142" s="192"/>
      <c r="M142" s="192"/>
      <c r="N142" s="192"/>
      <c r="O142" s="192"/>
      <c r="P142" s="91">
        <f t="shared" si="10"/>
        <v>0</v>
      </c>
      <c r="Q142" s="13" t="b">
        <f t="shared" si="12"/>
        <v>1</v>
      </c>
      <c r="R142" s="625" t="b">
        <f t="shared" si="13"/>
        <v>1</v>
      </c>
      <c r="S142" s="13" t="b">
        <f t="shared" si="14"/>
        <v>1</v>
      </c>
      <c r="T142" s="13" t="b">
        <f t="shared" si="8"/>
        <v>1</v>
      </c>
      <c r="U142" s="13" t="b">
        <f t="shared" si="9"/>
        <v>1</v>
      </c>
      <c r="V142" s="617" t="str">
        <f t="shared" si="11"/>
        <v>-</v>
      </c>
      <c r="W142" s="306">
        <f>IF(V142="-",0,IF(COUNTIF(V142:$V$1025,V142)&gt;1,1,0))</f>
        <v>0</v>
      </c>
    </row>
    <row r="143" spans="1:23" ht="15.75">
      <c r="A143" s="205">
        <v>118</v>
      </c>
      <c r="B143" s="177"/>
      <c r="C143" s="178"/>
      <c r="D143" s="177"/>
      <c r="E143" s="192"/>
      <c r="F143" s="192"/>
      <c r="G143" s="192"/>
      <c r="H143" s="192"/>
      <c r="I143" s="192"/>
      <c r="J143" s="192"/>
      <c r="K143" s="192"/>
      <c r="L143" s="192"/>
      <c r="M143" s="192"/>
      <c r="N143" s="192"/>
      <c r="O143" s="192"/>
      <c r="P143" s="91">
        <f t="shared" si="10"/>
        <v>0</v>
      </c>
      <c r="Q143" s="13" t="b">
        <f t="shared" si="12"/>
        <v>1</v>
      </c>
      <c r="R143" s="625" t="b">
        <f t="shared" si="13"/>
        <v>1</v>
      </c>
      <c r="S143" s="13" t="b">
        <f t="shared" si="14"/>
        <v>1</v>
      </c>
      <c r="T143" s="13" t="b">
        <f t="shared" si="8"/>
        <v>1</v>
      </c>
      <c r="U143" s="13" t="b">
        <f t="shared" si="9"/>
        <v>1</v>
      </c>
      <c r="V143" s="617" t="str">
        <f t="shared" si="11"/>
        <v>-</v>
      </c>
      <c r="W143" s="306">
        <f>IF(V143="-",0,IF(COUNTIF(V143:$V$1025,V143)&gt;1,1,0))</f>
        <v>0</v>
      </c>
    </row>
    <row r="144" spans="1:23" ht="15.75">
      <c r="A144" s="205">
        <v>119</v>
      </c>
      <c r="B144" s="177"/>
      <c r="C144" s="178"/>
      <c r="D144" s="177"/>
      <c r="E144" s="192"/>
      <c r="F144" s="192"/>
      <c r="G144" s="192"/>
      <c r="H144" s="192"/>
      <c r="I144" s="192"/>
      <c r="J144" s="192"/>
      <c r="K144" s="192"/>
      <c r="L144" s="192"/>
      <c r="M144" s="192"/>
      <c r="N144" s="192"/>
      <c r="O144" s="192"/>
      <c r="P144" s="91">
        <f t="shared" si="10"/>
        <v>0</v>
      </c>
      <c r="Q144" s="13" t="b">
        <f t="shared" si="12"/>
        <v>1</v>
      </c>
      <c r="R144" s="625" t="b">
        <f t="shared" si="13"/>
        <v>1</v>
      </c>
      <c r="S144" s="13" t="b">
        <f t="shared" si="14"/>
        <v>1</v>
      </c>
      <c r="T144" s="13" t="b">
        <f t="shared" si="8"/>
        <v>1</v>
      </c>
      <c r="U144" s="13" t="b">
        <f t="shared" si="9"/>
        <v>1</v>
      </c>
      <c r="V144" s="617" t="str">
        <f t="shared" si="11"/>
        <v>-</v>
      </c>
      <c r="W144" s="306">
        <f>IF(V144="-",0,IF(COUNTIF(V144:$V$1025,V144)&gt;1,1,0))</f>
        <v>0</v>
      </c>
    </row>
    <row r="145" spans="1:23" ht="15.75">
      <c r="A145" s="205">
        <v>120</v>
      </c>
      <c r="B145" s="177"/>
      <c r="C145" s="178"/>
      <c r="D145" s="177"/>
      <c r="E145" s="192"/>
      <c r="F145" s="192"/>
      <c r="G145" s="192"/>
      <c r="H145" s="192"/>
      <c r="I145" s="192"/>
      <c r="J145" s="192"/>
      <c r="K145" s="192"/>
      <c r="L145" s="192"/>
      <c r="M145" s="192"/>
      <c r="N145" s="192"/>
      <c r="O145" s="192"/>
      <c r="P145" s="91">
        <f t="shared" si="10"/>
        <v>0</v>
      </c>
      <c r="Q145" s="13" t="b">
        <f t="shared" si="12"/>
        <v>1</v>
      </c>
      <c r="R145" s="625" t="b">
        <f t="shared" si="13"/>
        <v>1</v>
      </c>
      <c r="S145" s="13" t="b">
        <f t="shared" si="14"/>
        <v>1</v>
      </c>
      <c r="T145" s="13" t="b">
        <f t="shared" si="8"/>
        <v>1</v>
      </c>
      <c r="U145" s="13" t="b">
        <f t="shared" si="9"/>
        <v>1</v>
      </c>
      <c r="V145" s="617" t="str">
        <f t="shared" si="11"/>
        <v>-</v>
      </c>
      <c r="W145" s="306">
        <f>IF(V145="-",0,IF(COUNTIF(V145:$V$1025,V145)&gt;1,1,0))</f>
        <v>0</v>
      </c>
    </row>
    <row r="146" spans="1:23" ht="15.75">
      <c r="A146" s="205">
        <v>121</v>
      </c>
      <c r="B146" s="177"/>
      <c r="C146" s="178"/>
      <c r="D146" s="177"/>
      <c r="E146" s="192"/>
      <c r="F146" s="192"/>
      <c r="G146" s="192"/>
      <c r="H146" s="192"/>
      <c r="I146" s="192"/>
      <c r="J146" s="192"/>
      <c r="K146" s="192"/>
      <c r="L146" s="192"/>
      <c r="M146" s="192"/>
      <c r="N146" s="192"/>
      <c r="O146" s="192"/>
      <c r="P146" s="91">
        <f t="shared" si="10"/>
        <v>0</v>
      </c>
      <c r="Q146" s="13" t="b">
        <f t="shared" si="12"/>
        <v>1</v>
      </c>
      <c r="R146" s="625" t="b">
        <f t="shared" si="13"/>
        <v>1</v>
      </c>
      <c r="S146" s="13" t="b">
        <f t="shared" si="14"/>
        <v>1</v>
      </c>
      <c r="T146" s="13" t="b">
        <f t="shared" si="8"/>
        <v>1</v>
      </c>
      <c r="U146" s="13" t="b">
        <f t="shared" si="9"/>
        <v>1</v>
      </c>
      <c r="V146" s="617" t="str">
        <f t="shared" si="11"/>
        <v>-</v>
      </c>
      <c r="W146" s="306">
        <f>IF(V146="-",0,IF(COUNTIF(V146:$V$1025,V146)&gt;1,1,0))</f>
        <v>0</v>
      </c>
    </row>
    <row r="147" spans="1:23" ht="15.75">
      <c r="A147" s="205">
        <v>122</v>
      </c>
      <c r="B147" s="177"/>
      <c r="C147" s="178"/>
      <c r="D147" s="177"/>
      <c r="E147" s="192"/>
      <c r="F147" s="192"/>
      <c r="G147" s="192"/>
      <c r="H147" s="192"/>
      <c r="I147" s="192"/>
      <c r="J147" s="192"/>
      <c r="K147" s="192"/>
      <c r="L147" s="192"/>
      <c r="M147" s="192"/>
      <c r="N147" s="192"/>
      <c r="O147" s="192"/>
      <c r="P147" s="91">
        <f t="shared" si="10"/>
        <v>0</v>
      </c>
      <c r="Q147" s="13" t="b">
        <f t="shared" si="12"/>
        <v>1</v>
      </c>
      <c r="R147" s="625" t="b">
        <f t="shared" si="13"/>
        <v>1</v>
      </c>
      <c r="S147" s="13" t="b">
        <f t="shared" si="14"/>
        <v>1</v>
      </c>
      <c r="T147" s="13" t="b">
        <f t="shared" si="8"/>
        <v>1</v>
      </c>
      <c r="U147" s="13" t="b">
        <f t="shared" si="9"/>
        <v>1</v>
      </c>
      <c r="V147" s="617" t="str">
        <f t="shared" si="11"/>
        <v>-</v>
      </c>
      <c r="W147" s="306">
        <f>IF(V147="-",0,IF(COUNTIF(V147:$V$1025,V147)&gt;1,1,0))</f>
        <v>0</v>
      </c>
    </row>
    <row r="148" spans="1:23" ht="15.75">
      <c r="A148" s="205">
        <v>123</v>
      </c>
      <c r="B148" s="177"/>
      <c r="C148" s="178"/>
      <c r="D148" s="177"/>
      <c r="E148" s="192"/>
      <c r="F148" s="192"/>
      <c r="G148" s="192"/>
      <c r="H148" s="192"/>
      <c r="I148" s="192"/>
      <c r="J148" s="192"/>
      <c r="K148" s="192"/>
      <c r="L148" s="192"/>
      <c r="M148" s="192"/>
      <c r="N148" s="192"/>
      <c r="O148" s="192"/>
      <c r="P148" s="91">
        <f t="shared" si="10"/>
        <v>0</v>
      </c>
      <c r="Q148" s="13" t="b">
        <f t="shared" si="12"/>
        <v>1</v>
      </c>
      <c r="R148" s="625" t="b">
        <f t="shared" si="13"/>
        <v>1</v>
      </c>
      <c r="S148" s="13" t="b">
        <f t="shared" si="14"/>
        <v>1</v>
      </c>
      <c r="T148" s="13" t="b">
        <f t="shared" si="8"/>
        <v>1</v>
      </c>
      <c r="U148" s="13" t="b">
        <f t="shared" si="9"/>
        <v>1</v>
      </c>
      <c r="V148" s="617" t="str">
        <f t="shared" si="11"/>
        <v>-</v>
      </c>
      <c r="W148" s="306">
        <f>IF(V148="-",0,IF(COUNTIF(V148:$V$1025,V148)&gt;1,1,0))</f>
        <v>0</v>
      </c>
    </row>
    <row r="149" spans="1:23" ht="15.75">
      <c r="A149" s="205">
        <v>124</v>
      </c>
      <c r="B149" s="177"/>
      <c r="C149" s="178"/>
      <c r="D149" s="177"/>
      <c r="E149" s="192"/>
      <c r="F149" s="192"/>
      <c r="G149" s="192"/>
      <c r="H149" s="192"/>
      <c r="I149" s="192"/>
      <c r="J149" s="192"/>
      <c r="K149" s="192"/>
      <c r="L149" s="192"/>
      <c r="M149" s="192"/>
      <c r="N149" s="192"/>
      <c r="O149" s="192"/>
      <c r="P149" s="91">
        <f t="shared" si="10"/>
        <v>0</v>
      </c>
      <c r="Q149" s="13" t="b">
        <f t="shared" si="12"/>
        <v>1</v>
      </c>
      <c r="R149" s="625" t="b">
        <f t="shared" si="13"/>
        <v>1</v>
      </c>
      <c r="S149" s="13" t="b">
        <f t="shared" si="14"/>
        <v>1</v>
      </c>
      <c r="T149" s="13" t="b">
        <f t="shared" si="8"/>
        <v>1</v>
      </c>
      <c r="U149" s="13" t="b">
        <f t="shared" si="9"/>
        <v>1</v>
      </c>
      <c r="V149" s="617" t="str">
        <f t="shared" si="11"/>
        <v>-</v>
      </c>
      <c r="W149" s="306">
        <f>IF(V149="-",0,IF(COUNTIF(V149:$V$1025,V149)&gt;1,1,0))</f>
        <v>0</v>
      </c>
    </row>
    <row r="150" spans="1:23" ht="15.75">
      <c r="A150" s="205">
        <v>125</v>
      </c>
      <c r="B150" s="177"/>
      <c r="C150" s="178"/>
      <c r="D150" s="177"/>
      <c r="E150" s="192"/>
      <c r="F150" s="192"/>
      <c r="G150" s="192"/>
      <c r="H150" s="192"/>
      <c r="I150" s="192"/>
      <c r="J150" s="192"/>
      <c r="K150" s="192"/>
      <c r="L150" s="192"/>
      <c r="M150" s="192"/>
      <c r="N150" s="192"/>
      <c r="O150" s="192"/>
      <c r="P150" s="91">
        <f t="shared" si="10"/>
        <v>0</v>
      </c>
      <c r="Q150" s="13" t="b">
        <f t="shared" si="12"/>
        <v>1</v>
      </c>
      <c r="R150" s="625" t="b">
        <f t="shared" si="13"/>
        <v>1</v>
      </c>
      <c r="S150" s="13" t="b">
        <f t="shared" si="14"/>
        <v>1</v>
      </c>
      <c r="T150" s="13" t="b">
        <f t="shared" si="8"/>
        <v>1</v>
      </c>
      <c r="U150" s="13" t="b">
        <f t="shared" si="9"/>
        <v>1</v>
      </c>
      <c r="V150" s="617" t="str">
        <f t="shared" si="11"/>
        <v>-</v>
      </c>
      <c r="W150" s="306">
        <f>IF(V150="-",0,IF(COUNTIF(V150:$V$1025,V150)&gt;1,1,0))</f>
        <v>0</v>
      </c>
    </row>
    <row r="151" spans="1:23" ht="15.75">
      <c r="A151" s="205">
        <v>126</v>
      </c>
      <c r="B151" s="177"/>
      <c r="C151" s="178"/>
      <c r="D151" s="177"/>
      <c r="E151" s="192"/>
      <c r="F151" s="192"/>
      <c r="G151" s="192"/>
      <c r="H151" s="192"/>
      <c r="I151" s="192"/>
      <c r="J151" s="192"/>
      <c r="K151" s="192"/>
      <c r="L151" s="192"/>
      <c r="M151" s="192"/>
      <c r="N151" s="192"/>
      <c r="O151" s="192"/>
      <c r="P151" s="91">
        <f t="shared" si="10"/>
        <v>0</v>
      </c>
      <c r="Q151" s="13" t="b">
        <f t="shared" si="12"/>
        <v>1</v>
      </c>
      <c r="R151" s="625" t="b">
        <f t="shared" si="13"/>
        <v>1</v>
      </c>
      <c r="S151" s="13" t="b">
        <f t="shared" si="14"/>
        <v>1</v>
      </c>
      <c r="T151" s="13" t="b">
        <f t="shared" si="8"/>
        <v>1</v>
      </c>
      <c r="U151" s="13" t="b">
        <f t="shared" si="9"/>
        <v>1</v>
      </c>
      <c r="V151" s="617" t="str">
        <f t="shared" si="11"/>
        <v>-</v>
      </c>
      <c r="W151" s="306">
        <f>IF(V151="-",0,IF(COUNTIF(V151:$V$1025,V151)&gt;1,1,0))</f>
        <v>0</v>
      </c>
    </row>
    <row r="152" spans="1:23" ht="15.75">
      <c r="A152" s="205">
        <v>127</v>
      </c>
      <c r="B152" s="177"/>
      <c r="C152" s="178"/>
      <c r="D152" s="177"/>
      <c r="E152" s="192"/>
      <c r="F152" s="192"/>
      <c r="G152" s="192"/>
      <c r="H152" s="192"/>
      <c r="I152" s="192"/>
      <c r="J152" s="192"/>
      <c r="K152" s="192"/>
      <c r="L152" s="192"/>
      <c r="M152" s="192"/>
      <c r="N152" s="192"/>
      <c r="O152" s="192"/>
      <c r="P152" s="91">
        <f t="shared" si="10"/>
        <v>0</v>
      </c>
      <c r="Q152" s="13" t="b">
        <f t="shared" si="12"/>
        <v>1</v>
      </c>
      <c r="R152" s="625" t="b">
        <f t="shared" si="13"/>
        <v>1</v>
      </c>
      <c r="S152" s="13" t="b">
        <f t="shared" si="14"/>
        <v>1</v>
      </c>
      <c r="T152" s="13" t="b">
        <f t="shared" si="8"/>
        <v>1</v>
      </c>
      <c r="U152" s="13" t="b">
        <f t="shared" si="9"/>
        <v>1</v>
      </c>
      <c r="V152" s="617" t="str">
        <f t="shared" si="11"/>
        <v>-</v>
      </c>
      <c r="W152" s="306">
        <f>IF(V152="-",0,IF(COUNTIF(V152:$V$1025,V152)&gt;1,1,0))</f>
        <v>0</v>
      </c>
    </row>
    <row r="153" spans="1:23" ht="15.75">
      <c r="A153" s="205">
        <v>128</v>
      </c>
      <c r="B153" s="177"/>
      <c r="C153" s="178"/>
      <c r="D153" s="177"/>
      <c r="E153" s="192"/>
      <c r="F153" s="192"/>
      <c r="G153" s="192"/>
      <c r="H153" s="192"/>
      <c r="I153" s="192"/>
      <c r="J153" s="192"/>
      <c r="K153" s="192"/>
      <c r="L153" s="192"/>
      <c r="M153" s="192"/>
      <c r="N153" s="192"/>
      <c r="O153" s="192"/>
      <c r="P153" s="91">
        <f t="shared" si="10"/>
        <v>0</v>
      </c>
      <c r="Q153" s="13" t="b">
        <f t="shared" si="12"/>
        <v>1</v>
      </c>
      <c r="R153" s="625" t="b">
        <f t="shared" si="13"/>
        <v>1</v>
      </c>
      <c r="S153" s="13" t="b">
        <f t="shared" si="14"/>
        <v>1</v>
      </c>
      <c r="T153" s="13" t="b">
        <f t="shared" si="8"/>
        <v>1</v>
      </c>
      <c r="U153" s="13" t="b">
        <f t="shared" si="9"/>
        <v>1</v>
      </c>
      <c r="V153" s="617" t="str">
        <f t="shared" si="11"/>
        <v>-</v>
      </c>
      <c r="W153" s="306">
        <f>IF(V153="-",0,IF(COUNTIF(V153:$V$1025,V153)&gt;1,1,0))</f>
        <v>0</v>
      </c>
    </row>
    <row r="154" spans="1:23" ht="15.75">
      <c r="A154" s="205">
        <v>129</v>
      </c>
      <c r="B154" s="177"/>
      <c r="C154" s="178"/>
      <c r="D154" s="177"/>
      <c r="E154" s="192"/>
      <c r="F154" s="192"/>
      <c r="G154" s="192"/>
      <c r="H154" s="192"/>
      <c r="I154" s="192"/>
      <c r="J154" s="192"/>
      <c r="K154" s="192"/>
      <c r="L154" s="192"/>
      <c r="M154" s="192"/>
      <c r="N154" s="192"/>
      <c r="O154" s="192"/>
      <c r="P154" s="91">
        <f t="shared" si="10"/>
        <v>0</v>
      </c>
      <c r="Q154" s="13" t="b">
        <f t="shared" si="12"/>
        <v>1</v>
      </c>
      <c r="R154" s="625" t="b">
        <f t="shared" si="13"/>
        <v>1</v>
      </c>
      <c r="S154" s="13" t="b">
        <f t="shared" si="14"/>
        <v>1</v>
      </c>
      <c r="T154" s="13" t="b">
        <f t="shared" ref="T154:T217" si="15">IF(B154="",TRUE,(IF(ISNUMBER(MATCH(B154,CountriesList,0)),TRUE,FALSE)))</f>
        <v>1</v>
      </c>
      <c r="U154" s="13" t="b">
        <f t="shared" ref="U154:U217" si="16">IF(D154="",TRUE,(IF(ISNUMBER(MATCH(D154,ClientCategorisationList,0)),TRUE,FALSE)))</f>
        <v>1</v>
      </c>
      <c r="V154" s="617" t="str">
        <f t="shared" si="11"/>
        <v>-</v>
      </c>
      <c r="W154" s="306">
        <f>IF(V154="-",0,IF(COUNTIF(V154:$V$1025,V154)&gt;1,1,0))</f>
        <v>0</v>
      </c>
    </row>
    <row r="155" spans="1:23" ht="15.75">
      <c r="A155" s="205">
        <v>130</v>
      </c>
      <c r="B155" s="177"/>
      <c r="C155" s="178"/>
      <c r="D155" s="177"/>
      <c r="E155" s="192"/>
      <c r="F155" s="192"/>
      <c r="G155" s="192"/>
      <c r="H155" s="192"/>
      <c r="I155" s="192"/>
      <c r="J155" s="192"/>
      <c r="K155" s="192"/>
      <c r="L155" s="192"/>
      <c r="M155" s="192"/>
      <c r="N155" s="192"/>
      <c r="O155" s="192"/>
      <c r="P155" s="91">
        <f t="shared" ref="P155:P218" si="17">SUM(E155:O155)</f>
        <v>0</v>
      </c>
      <c r="Q155" s="13" t="b">
        <f t="shared" si="12"/>
        <v>1</v>
      </c>
      <c r="R155" s="625" t="b">
        <f t="shared" si="13"/>
        <v>1</v>
      </c>
      <c r="S155" s="13" t="b">
        <f t="shared" si="14"/>
        <v>1</v>
      </c>
      <c r="T155" s="13" t="b">
        <f t="shared" si="15"/>
        <v>1</v>
      </c>
      <c r="U155" s="13" t="b">
        <f t="shared" si="16"/>
        <v>1</v>
      </c>
      <c r="V155" s="617" t="str">
        <f t="shared" ref="V155:V218" si="18">CONCATENATE(B155,"-",D155)</f>
        <v>-</v>
      </c>
      <c r="W155" s="306">
        <f>IF(V155="-",0,IF(COUNTIF(V155:$V$1025,V155)&gt;1,1,0))</f>
        <v>0</v>
      </c>
    </row>
    <row r="156" spans="1:23" ht="15.75">
      <c r="A156" s="205">
        <v>131</v>
      </c>
      <c r="B156" s="177"/>
      <c r="C156" s="178"/>
      <c r="D156" s="177"/>
      <c r="E156" s="192"/>
      <c r="F156" s="192"/>
      <c r="G156" s="192"/>
      <c r="H156" s="192"/>
      <c r="I156" s="192"/>
      <c r="J156" s="192"/>
      <c r="K156" s="192"/>
      <c r="L156" s="192"/>
      <c r="M156" s="192"/>
      <c r="N156" s="192"/>
      <c r="O156" s="192"/>
      <c r="P156" s="91">
        <f t="shared" si="17"/>
        <v>0</v>
      </c>
      <c r="Q156" s="13" t="b">
        <f t="shared" ref="Q156:Q219" si="19">IF(ISBLANK(B156),TRUE,IF(OR(ISBLANK(C156),ISBLANK(D156),ISBLANK(E156),ISBLANK(F156),ISBLANK(G156),ISBLANK(H156),ISBLANK(I156),ISBLANK(J156),ISBLANK(K156),ISBLANK(L156),ISBLANK(M156),ISBLANK(N156),ISBLANK(O156),ISBLANK(P156)),FALSE,TRUE))</f>
        <v>1</v>
      </c>
      <c r="R156" s="625" t="b">
        <f t="shared" ref="R156:R219" si="20">IF(OR(AND(B156="N/A",D156="N/A"),AND(B156&lt;&gt;"N/A",D156&lt;&gt;"N/A"),AND(ISBLANK(B156),ISBLANK(D156)),AND(NOT(ISBLANK(B156)),NOT(ISBLANK(D156)))),TRUE,FALSE)</f>
        <v>1</v>
      </c>
      <c r="S156" s="13" t="b">
        <f t="shared" ref="S156:S219" si="21">IF(OR(AND(B156="N/A",D156="N/A",C156=0,P156=0),AND(ISBLANK(B156),ISBLANK(D156),ISBLANK(C156),P156=0),AND(AND(NOT(ISBLANK(B156)),B156&lt;&gt;"N/A"),AND(NOT(ISBLANK(D156)),D156&lt;&gt;"N/A"),C156&lt;&gt;0,P156&lt;&gt;0)),TRUE,FALSE)</f>
        <v>1</v>
      </c>
      <c r="T156" s="13" t="b">
        <f t="shared" si="15"/>
        <v>1</v>
      </c>
      <c r="U156" s="13" t="b">
        <f t="shared" si="16"/>
        <v>1</v>
      </c>
      <c r="V156" s="617" t="str">
        <f t="shared" si="18"/>
        <v>-</v>
      </c>
      <c r="W156" s="306">
        <f>IF(V156="-",0,IF(COUNTIF(V156:$V$1025,V156)&gt;1,1,0))</f>
        <v>0</v>
      </c>
    </row>
    <row r="157" spans="1:23" ht="15.75">
      <c r="A157" s="205">
        <v>132</v>
      </c>
      <c r="B157" s="177"/>
      <c r="C157" s="178"/>
      <c r="D157" s="177"/>
      <c r="E157" s="192"/>
      <c r="F157" s="192"/>
      <c r="G157" s="192"/>
      <c r="H157" s="192"/>
      <c r="I157" s="192"/>
      <c r="J157" s="192"/>
      <c r="K157" s="192"/>
      <c r="L157" s="192"/>
      <c r="M157" s="192"/>
      <c r="N157" s="192"/>
      <c r="O157" s="192"/>
      <c r="P157" s="91">
        <f t="shared" si="17"/>
        <v>0</v>
      </c>
      <c r="Q157" s="13" t="b">
        <f t="shared" si="19"/>
        <v>1</v>
      </c>
      <c r="R157" s="625" t="b">
        <f t="shared" si="20"/>
        <v>1</v>
      </c>
      <c r="S157" s="13" t="b">
        <f t="shared" si="21"/>
        <v>1</v>
      </c>
      <c r="T157" s="13" t="b">
        <f t="shared" si="15"/>
        <v>1</v>
      </c>
      <c r="U157" s="13" t="b">
        <f t="shared" si="16"/>
        <v>1</v>
      </c>
      <c r="V157" s="617" t="str">
        <f t="shared" si="18"/>
        <v>-</v>
      </c>
      <c r="W157" s="306">
        <f>IF(V157="-",0,IF(COUNTIF(V157:$V$1025,V157)&gt;1,1,0))</f>
        <v>0</v>
      </c>
    </row>
    <row r="158" spans="1:23" ht="15.75">
      <c r="A158" s="205">
        <v>133</v>
      </c>
      <c r="B158" s="177"/>
      <c r="C158" s="178"/>
      <c r="D158" s="177"/>
      <c r="E158" s="192"/>
      <c r="F158" s="192"/>
      <c r="G158" s="192"/>
      <c r="H158" s="192"/>
      <c r="I158" s="192"/>
      <c r="J158" s="192"/>
      <c r="K158" s="192"/>
      <c r="L158" s="192"/>
      <c r="M158" s="192"/>
      <c r="N158" s="192"/>
      <c r="O158" s="192"/>
      <c r="P158" s="91">
        <f t="shared" si="17"/>
        <v>0</v>
      </c>
      <c r="Q158" s="13" t="b">
        <f t="shared" si="19"/>
        <v>1</v>
      </c>
      <c r="R158" s="625" t="b">
        <f t="shared" si="20"/>
        <v>1</v>
      </c>
      <c r="S158" s="13" t="b">
        <f t="shared" si="21"/>
        <v>1</v>
      </c>
      <c r="T158" s="13" t="b">
        <f t="shared" si="15"/>
        <v>1</v>
      </c>
      <c r="U158" s="13" t="b">
        <f t="shared" si="16"/>
        <v>1</v>
      </c>
      <c r="V158" s="617" t="str">
        <f t="shared" si="18"/>
        <v>-</v>
      </c>
      <c r="W158" s="306">
        <f>IF(V158="-",0,IF(COUNTIF(V158:$V$1025,V158)&gt;1,1,0))</f>
        <v>0</v>
      </c>
    </row>
    <row r="159" spans="1:23" ht="15.75">
      <c r="A159" s="205">
        <v>134</v>
      </c>
      <c r="B159" s="177"/>
      <c r="C159" s="178"/>
      <c r="D159" s="177"/>
      <c r="E159" s="192"/>
      <c r="F159" s="192"/>
      <c r="G159" s="192"/>
      <c r="H159" s="192"/>
      <c r="I159" s="192"/>
      <c r="J159" s="192"/>
      <c r="K159" s="192"/>
      <c r="L159" s="192"/>
      <c r="M159" s="192"/>
      <c r="N159" s="192"/>
      <c r="O159" s="192"/>
      <c r="P159" s="91">
        <f t="shared" si="17"/>
        <v>0</v>
      </c>
      <c r="Q159" s="13" t="b">
        <f t="shared" si="19"/>
        <v>1</v>
      </c>
      <c r="R159" s="625" t="b">
        <f t="shared" si="20"/>
        <v>1</v>
      </c>
      <c r="S159" s="13" t="b">
        <f t="shared" si="21"/>
        <v>1</v>
      </c>
      <c r="T159" s="13" t="b">
        <f t="shared" si="15"/>
        <v>1</v>
      </c>
      <c r="U159" s="13" t="b">
        <f t="shared" si="16"/>
        <v>1</v>
      </c>
      <c r="V159" s="617" t="str">
        <f t="shared" si="18"/>
        <v>-</v>
      </c>
      <c r="W159" s="306">
        <f>IF(V159="-",0,IF(COUNTIF(V159:$V$1025,V159)&gt;1,1,0))</f>
        <v>0</v>
      </c>
    </row>
    <row r="160" spans="1:23" ht="15.75">
      <c r="A160" s="205">
        <v>135</v>
      </c>
      <c r="B160" s="177"/>
      <c r="C160" s="178"/>
      <c r="D160" s="177"/>
      <c r="E160" s="192"/>
      <c r="F160" s="192"/>
      <c r="G160" s="192"/>
      <c r="H160" s="192"/>
      <c r="I160" s="192"/>
      <c r="J160" s="192"/>
      <c r="K160" s="192"/>
      <c r="L160" s="192"/>
      <c r="M160" s="192"/>
      <c r="N160" s="192"/>
      <c r="O160" s="192"/>
      <c r="P160" s="91">
        <f t="shared" si="17"/>
        <v>0</v>
      </c>
      <c r="Q160" s="13" t="b">
        <f t="shared" si="19"/>
        <v>1</v>
      </c>
      <c r="R160" s="625" t="b">
        <f t="shared" si="20"/>
        <v>1</v>
      </c>
      <c r="S160" s="13" t="b">
        <f t="shared" si="21"/>
        <v>1</v>
      </c>
      <c r="T160" s="13" t="b">
        <f t="shared" si="15"/>
        <v>1</v>
      </c>
      <c r="U160" s="13" t="b">
        <f t="shared" si="16"/>
        <v>1</v>
      </c>
      <c r="V160" s="617" t="str">
        <f t="shared" si="18"/>
        <v>-</v>
      </c>
      <c r="W160" s="306">
        <f>IF(V160="-",0,IF(COUNTIF(V160:$V$1025,V160)&gt;1,1,0))</f>
        <v>0</v>
      </c>
    </row>
    <row r="161" spans="1:23" ht="15.75">
      <c r="A161" s="205">
        <v>136</v>
      </c>
      <c r="B161" s="177"/>
      <c r="C161" s="178"/>
      <c r="D161" s="177"/>
      <c r="E161" s="192"/>
      <c r="F161" s="192"/>
      <c r="G161" s="192"/>
      <c r="H161" s="192"/>
      <c r="I161" s="192"/>
      <c r="J161" s="192"/>
      <c r="K161" s="192"/>
      <c r="L161" s="192"/>
      <c r="M161" s="192"/>
      <c r="N161" s="192"/>
      <c r="O161" s="192"/>
      <c r="P161" s="91">
        <f t="shared" si="17"/>
        <v>0</v>
      </c>
      <c r="Q161" s="13" t="b">
        <f t="shared" si="19"/>
        <v>1</v>
      </c>
      <c r="R161" s="625" t="b">
        <f t="shared" si="20"/>
        <v>1</v>
      </c>
      <c r="S161" s="13" t="b">
        <f t="shared" si="21"/>
        <v>1</v>
      </c>
      <c r="T161" s="13" t="b">
        <f t="shared" si="15"/>
        <v>1</v>
      </c>
      <c r="U161" s="13" t="b">
        <f t="shared" si="16"/>
        <v>1</v>
      </c>
      <c r="V161" s="617" t="str">
        <f t="shared" si="18"/>
        <v>-</v>
      </c>
      <c r="W161" s="306">
        <f>IF(V161="-",0,IF(COUNTIF(V161:$V$1025,V161)&gt;1,1,0))</f>
        <v>0</v>
      </c>
    </row>
    <row r="162" spans="1:23" ht="15.75">
      <c r="A162" s="205">
        <v>137</v>
      </c>
      <c r="B162" s="177"/>
      <c r="C162" s="178"/>
      <c r="D162" s="177"/>
      <c r="E162" s="192"/>
      <c r="F162" s="192"/>
      <c r="G162" s="192"/>
      <c r="H162" s="192"/>
      <c r="I162" s="192"/>
      <c r="J162" s="192"/>
      <c r="K162" s="192"/>
      <c r="L162" s="192"/>
      <c r="M162" s="192"/>
      <c r="N162" s="192"/>
      <c r="O162" s="192"/>
      <c r="P162" s="91">
        <f t="shared" si="17"/>
        <v>0</v>
      </c>
      <c r="Q162" s="13" t="b">
        <f t="shared" si="19"/>
        <v>1</v>
      </c>
      <c r="R162" s="625" t="b">
        <f t="shared" si="20"/>
        <v>1</v>
      </c>
      <c r="S162" s="13" t="b">
        <f t="shared" si="21"/>
        <v>1</v>
      </c>
      <c r="T162" s="13" t="b">
        <f t="shared" si="15"/>
        <v>1</v>
      </c>
      <c r="U162" s="13" t="b">
        <f t="shared" si="16"/>
        <v>1</v>
      </c>
      <c r="V162" s="617" t="str">
        <f t="shared" si="18"/>
        <v>-</v>
      </c>
      <c r="W162" s="306">
        <f>IF(V162="-",0,IF(COUNTIF(V162:$V$1025,V162)&gt;1,1,0))</f>
        <v>0</v>
      </c>
    </row>
    <row r="163" spans="1:23" ht="15.75">
      <c r="A163" s="205">
        <v>138</v>
      </c>
      <c r="B163" s="177"/>
      <c r="C163" s="178"/>
      <c r="D163" s="177"/>
      <c r="E163" s="192"/>
      <c r="F163" s="192"/>
      <c r="G163" s="192"/>
      <c r="H163" s="192"/>
      <c r="I163" s="192"/>
      <c r="J163" s="192"/>
      <c r="K163" s="192"/>
      <c r="L163" s="192"/>
      <c r="M163" s="192"/>
      <c r="N163" s="192"/>
      <c r="O163" s="192"/>
      <c r="P163" s="91">
        <f t="shared" si="17"/>
        <v>0</v>
      </c>
      <c r="Q163" s="13" t="b">
        <f t="shared" si="19"/>
        <v>1</v>
      </c>
      <c r="R163" s="625" t="b">
        <f t="shared" si="20"/>
        <v>1</v>
      </c>
      <c r="S163" s="13" t="b">
        <f t="shared" si="21"/>
        <v>1</v>
      </c>
      <c r="T163" s="13" t="b">
        <f t="shared" si="15"/>
        <v>1</v>
      </c>
      <c r="U163" s="13" t="b">
        <f t="shared" si="16"/>
        <v>1</v>
      </c>
      <c r="V163" s="617" t="str">
        <f t="shared" si="18"/>
        <v>-</v>
      </c>
      <c r="W163" s="306">
        <f>IF(V163="-",0,IF(COUNTIF(V163:$V$1025,V163)&gt;1,1,0))</f>
        <v>0</v>
      </c>
    </row>
    <row r="164" spans="1:23" ht="15.75">
      <c r="A164" s="205">
        <v>139</v>
      </c>
      <c r="B164" s="177"/>
      <c r="C164" s="178"/>
      <c r="D164" s="177"/>
      <c r="E164" s="192"/>
      <c r="F164" s="192"/>
      <c r="G164" s="192"/>
      <c r="H164" s="192"/>
      <c r="I164" s="192"/>
      <c r="J164" s="192"/>
      <c r="K164" s="192"/>
      <c r="L164" s="192"/>
      <c r="M164" s="192"/>
      <c r="N164" s="192"/>
      <c r="O164" s="192"/>
      <c r="P164" s="91">
        <f t="shared" si="17"/>
        <v>0</v>
      </c>
      <c r="Q164" s="13" t="b">
        <f t="shared" si="19"/>
        <v>1</v>
      </c>
      <c r="R164" s="625" t="b">
        <f t="shared" si="20"/>
        <v>1</v>
      </c>
      <c r="S164" s="13" t="b">
        <f t="shared" si="21"/>
        <v>1</v>
      </c>
      <c r="T164" s="13" t="b">
        <f t="shared" si="15"/>
        <v>1</v>
      </c>
      <c r="U164" s="13" t="b">
        <f t="shared" si="16"/>
        <v>1</v>
      </c>
      <c r="V164" s="617" t="str">
        <f t="shared" si="18"/>
        <v>-</v>
      </c>
      <c r="W164" s="306">
        <f>IF(V164="-",0,IF(COUNTIF(V164:$V$1025,V164)&gt;1,1,0))</f>
        <v>0</v>
      </c>
    </row>
    <row r="165" spans="1:23" ht="15.75">
      <c r="A165" s="205">
        <v>140</v>
      </c>
      <c r="B165" s="177"/>
      <c r="C165" s="178"/>
      <c r="D165" s="177"/>
      <c r="E165" s="192"/>
      <c r="F165" s="192"/>
      <c r="G165" s="192"/>
      <c r="H165" s="192"/>
      <c r="I165" s="192"/>
      <c r="J165" s="192"/>
      <c r="K165" s="192"/>
      <c r="L165" s="192"/>
      <c r="M165" s="192"/>
      <c r="N165" s="192"/>
      <c r="O165" s="192"/>
      <c r="P165" s="91">
        <f t="shared" si="17"/>
        <v>0</v>
      </c>
      <c r="Q165" s="13" t="b">
        <f t="shared" si="19"/>
        <v>1</v>
      </c>
      <c r="R165" s="625" t="b">
        <f t="shared" si="20"/>
        <v>1</v>
      </c>
      <c r="S165" s="13" t="b">
        <f t="shared" si="21"/>
        <v>1</v>
      </c>
      <c r="T165" s="13" t="b">
        <f t="shared" si="15"/>
        <v>1</v>
      </c>
      <c r="U165" s="13" t="b">
        <f t="shared" si="16"/>
        <v>1</v>
      </c>
      <c r="V165" s="617" t="str">
        <f t="shared" si="18"/>
        <v>-</v>
      </c>
      <c r="W165" s="306">
        <f>IF(V165="-",0,IF(COUNTIF(V165:$V$1025,V165)&gt;1,1,0))</f>
        <v>0</v>
      </c>
    </row>
    <row r="166" spans="1:23" ht="15.75">
      <c r="A166" s="205">
        <v>141</v>
      </c>
      <c r="B166" s="177"/>
      <c r="C166" s="178"/>
      <c r="D166" s="177"/>
      <c r="E166" s="192"/>
      <c r="F166" s="192"/>
      <c r="G166" s="192"/>
      <c r="H166" s="192"/>
      <c r="I166" s="192"/>
      <c r="J166" s="192"/>
      <c r="K166" s="192"/>
      <c r="L166" s="192"/>
      <c r="M166" s="192"/>
      <c r="N166" s="192"/>
      <c r="O166" s="192"/>
      <c r="P166" s="91">
        <f t="shared" si="17"/>
        <v>0</v>
      </c>
      <c r="Q166" s="13" t="b">
        <f t="shared" si="19"/>
        <v>1</v>
      </c>
      <c r="R166" s="625" t="b">
        <f t="shared" si="20"/>
        <v>1</v>
      </c>
      <c r="S166" s="13" t="b">
        <f t="shared" si="21"/>
        <v>1</v>
      </c>
      <c r="T166" s="13" t="b">
        <f t="shared" si="15"/>
        <v>1</v>
      </c>
      <c r="U166" s="13" t="b">
        <f t="shared" si="16"/>
        <v>1</v>
      </c>
      <c r="V166" s="617" t="str">
        <f t="shared" si="18"/>
        <v>-</v>
      </c>
      <c r="W166" s="306">
        <f>IF(V166="-",0,IF(COUNTIF(V166:$V$1025,V166)&gt;1,1,0))</f>
        <v>0</v>
      </c>
    </row>
    <row r="167" spans="1:23" ht="15.75">
      <c r="A167" s="205">
        <v>142</v>
      </c>
      <c r="B167" s="177"/>
      <c r="C167" s="178"/>
      <c r="D167" s="177"/>
      <c r="E167" s="192"/>
      <c r="F167" s="192"/>
      <c r="G167" s="192"/>
      <c r="H167" s="192"/>
      <c r="I167" s="192"/>
      <c r="J167" s="192"/>
      <c r="K167" s="192"/>
      <c r="L167" s="192"/>
      <c r="M167" s="192"/>
      <c r="N167" s="192"/>
      <c r="O167" s="192"/>
      <c r="P167" s="91">
        <f t="shared" si="17"/>
        <v>0</v>
      </c>
      <c r="Q167" s="13" t="b">
        <f t="shared" si="19"/>
        <v>1</v>
      </c>
      <c r="R167" s="625" t="b">
        <f t="shared" si="20"/>
        <v>1</v>
      </c>
      <c r="S167" s="13" t="b">
        <f t="shared" si="21"/>
        <v>1</v>
      </c>
      <c r="T167" s="13" t="b">
        <f t="shared" si="15"/>
        <v>1</v>
      </c>
      <c r="U167" s="13" t="b">
        <f t="shared" si="16"/>
        <v>1</v>
      </c>
      <c r="V167" s="617" t="str">
        <f t="shared" si="18"/>
        <v>-</v>
      </c>
      <c r="W167" s="306">
        <f>IF(V167="-",0,IF(COUNTIF(V167:$V$1025,V167)&gt;1,1,0))</f>
        <v>0</v>
      </c>
    </row>
    <row r="168" spans="1:23" ht="15.75">
      <c r="A168" s="205">
        <v>143</v>
      </c>
      <c r="B168" s="177"/>
      <c r="C168" s="178"/>
      <c r="D168" s="177"/>
      <c r="E168" s="192"/>
      <c r="F168" s="192"/>
      <c r="G168" s="192"/>
      <c r="H168" s="192"/>
      <c r="I168" s="192"/>
      <c r="J168" s="192"/>
      <c r="K168" s="192"/>
      <c r="L168" s="192"/>
      <c r="M168" s="192"/>
      <c r="N168" s="192"/>
      <c r="O168" s="192"/>
      <c r="P168" s="91">
        <f t="shared" si="17"/>
        <v>0</v>
      </c>
      <c r="Q168" s="13" t="b">
        <f t="shared" si="19"/>
        <v>1</v>
      </c>
      <c r="R168" s="625" t="b">
        <f t="shared" si="20"/>
        <v>1</v>
      </c>
      <c r="S168" s="13" t="b">
        <f t="shared" si="21"/>
        <v>1</v>
      </c>
      <c r="T168" s="13" t="b">
        <f t="shared" si="15"/>
        <v>1</v>
      </c>
      <c r="U168" s="13" t="b">
        <f t="shared" si="16"/>
        <v>1</v>
      </c>
      <c r="V168" s="617" t="str">
        <f t="shared" si="18"/>
        <v>-</v>
      </c>
      <c r="W168" s="306">
        <f>IF(V168="-",0,IF(COUNTIF(V168:$V$1025,V168)&gt;1,1,0))</f>
        <v>0</v>
      </c>
    </row>
    <row r="169" spans="1:23" ht="15.75">
      <c r="A169" s="205">
        <v>144</v>
      </c>
      <c r="B169" s="177"/>
      <c r="C169" s="178"/>
      <c r="D169" s="177"/>
      <c r="E169" s="192"/>
      <c r="F169" s="192"/>
      <c r="G169" s="192"/>
      <c r="H169" s="192"/>
      <c r="I169" s="192"/>
      <c r="J169" s="192"/>
      <c r="K169" s="192"/>
      <c r="L169" s="192"/>
      <c r="M169" s="192"/>
      <c r="N169" s="192"/>
      <c r="O169" s="192"/>
      <c r="P169" s="91">
        <f t="shared" si="17"/>
        <v>0</v>
      </c>
      <c r="Q169" s="13" t="b">
        <f t="shared" si="19"/>
        <v>1</v>
      </c>
      <c r="R169" s="625" t="b">
        <f t="shared" si="20"/>
        <v>1</v>
      </c>
      <c r="S169" s="13" t="b">
        <f t="shared" si="21"/>
        <v>1</v>
      </c>
      <c r="T169" s="13" t="b">
        <f t="shared" si="15"/>
        <v>1</v>
      </c>
      <c r="U169" s="13" t="b">
        <f t="shared" si="16"/>
        <v>1</v>
      </c>
      <c r="V169" s="617" t="str">
        <f t="shared" si="18"/>
        <v>-</v>
      </c>
      <c r="W169" s="306">
        <f>IF(V169="-",0,IF(COUNTIF(V169:$V$1025,V169)&gt;1,1,0))</f>
        <v>0</v>
      </c>
    </row>
    <row r="170" spans="1:23" ht="15.75">
      <c r="A170" s="205">
        <v>145</v>
      </c>
      <c r="B170" s="177"/>
      <c r="C170" s="178"/>
      <c r="D170" s="177"/>
      <c r="E170" s="192"/>
      <c r="F170" s="192"/>
      <c r="G170" s="192"/>
      <c r="H170" s="192"/>
      <c r="I170" s="192"/>
      <c r="J170" s="192"/>
      <c r="K170" s="192"/>
      <c r="L170" s="192"/>
      <c r="M170" s="192"/>
      <c r="N170" s="192"/>
      <c r="O170" s="192"/>
      <c r="P170" s="91">
        <f t="shared" si="17"/>
        <v>0</v>
      </c>
      <c r="Q170" s="13" t="b">
        <f t="shared" si="19"/>
        <v>1</v>
      </c>
      <c r="R170" s="625" t="b">
        <f t="shared" si="20"/>
        <v>1</v>
      </c>
      <c r="S170" s="13" t="b">
        <f t="shared" si="21"/>
        <v>1</v>
      </c>
      <c r="T170" s="13" t="b">
        <f t="shared" si="15"/>
        <v>1</v>
      </c>
      <c r="U170" s="13" t="b">
        <f t="shared" si="16"/>
        <v>1</v>
      </c>
      <c r="V170" s="617" t="str">
        <f t="shared" si="18"/>
        <v>-</v>
      </c>
      <c r="W170" s="306">
        <f>IF(V170="-",0,IF(COUNTIF(V170:$V$1025,V170)&gt;1,1,0))</f>
        <v>0</v>
      </c>
    </row>
    <row r="171" spans="1:23" ht="15.75">
      <c r="A171" s="205">
        <v>146</v>
      </c>
      <c r="B171" s="177"/>
      <c r="C171" s="178"/>
      <c r="D171" s="177"/>
      <c r="E171" s="192"/>
      <c r="F171" s="192"/>
      <c r="G171" s="192"/>
      <c r="H171" s="192"/>
      <c r="I171" s="192"/>
      <c r="J171" s="192"/>
      <c r="K171" s="192"/>
      <c r="L171" s="192"/>
      <c r="M171" s="192"/>
      <c r="N171" s="192"/>
      <c r="O171" s="192"/>
      <c r="P171" s="91">
        <f t="shared" si="17"/>
        <v>0</v>
      </c>
      <c r="Q171" s="13" t="b">
        <f t="shared" si="19"/>
        <v>1</v>
      </c>
      <c r="R171" s="625" t="b">
        <f t="shared" si="20"/>
        <v>1</v>
      </c>
      <c r="S171" s="13" t="b">
        <f t="shared" si="21"/>
        <v>1</v>
      </c>
      <c r="T171" s="13" t="b">
        <f t="shared" si="15"/>
        <v>1</v>
      </c>
      <c r="U171" s="13" t="b">
        <f t="shared" si="16"/>
        <v>1</v>
      </c>
      <c r="V171" s="617" t="str">
        <f t="shared" si="18"/>
        <v>-</v>
      </c>
      <c r="W171" s="306">
        <f>IF(V171="-",0,IF(COUNTIF(V171:$V$1025,V171)&gt;1,1,0))</f>
        <v>0</v>
      </c>
    </row>
    <row r="172" spans="1:23" ht="15.75">
      <c r="A172" s="205">
        <v>147</v>
      </c>
      <c r="B172" s="177"/>
      <c r="C172" s="178"/>
      <c r="D172" s="177"/>
      <c r="E172" s="192"/>
      <c r="F172" s="192"/>
      <c r="G172" s="192"/>
      <c r="H172" s="192"/>
      <c r="I172" s="192"/>
      <c r="J172" s="192"/>
      <c r="K172" s="192"/>
      <c r="L172" s="192"/>
      <c r="M172" s="192"/>
      <c r="N172" s="192"/>
      <c r="O172" s="192"/>
      <c r="P172" s="91">
        <f t="shared" si="17"/>
        <v>0</v>
      </c>
      <c r="Q172" s="13" t="b">
        <f t="shared" si="19"/>
        <v>1</v>
      </c>
      <c r="R172" s="625" t="b">
        <f t="shared" si="20"/>
        <v>1</v>
      </c>
      <c r="S172" s="13" t="b">
        <f t="shared" si="21"/>
        <v>1</v>
      </c>
      <c r="T172" s="13" t="b">
        <f t="shared" si="15"/>
        <v>1</v>
      </c>
      <c r="U172" s="13" t="b">
        <f t="shared" si="16"/>
        <v>1</v>
      </c>
      <c r="V172" s="617" t="str">
        <f t="shared" si="18"/>
        <v>-</v>
      </c>
      <c r="W172" s="306">
        <f>IF(V172="-",0,IF(COUNTIF(V172:$V$1025,V172)&gt;1,1,0))</f>
        <v>0</v>
      </c>
    </row>
    <row r="173" spans="1:23" ht="15.75">
      <c r="A173" s="205">
        <v>148</v>
      </c>
      <c r="B173" s="177"/>
      <c r="C173" s="178"/>
      <c r="D173" s="177"/>
      <c r="E173" s="192"/>
      <c r="F173" s="192"/>
      <c r="G173" s="192"/>
      <c r="H173" s="192"/>
      <c r="I173" s="192"/>
      <c r="J173" s="192"/>
      <c r="K173" s="192"/>
      <c r="L173" s="192"/>
      <c r="M173" s="192"/>
      <c r="N173" s="192"/>
      <c r="O173" s="192"/>
      <c r="P173" s="91">
        <f t="shared" si="17"/>
        <v>0</v>
      </c>
      <c r="Q173" s="13" t="b">
        <f t="shared" si="19"/>
        <v>1</v>
      </c>
      <c r="R173" s="625" t="b">
        <f t="shared" si="20"/>
        <v>1</v>
      </c>
      <c r="S173" s="13" t="b">
        <f t="shared" si="21"/>
        <v>1</v>
      </c>
      <c r="T173" s="13" t="b">
        <f t="shared" si="15"/>
        <v>1</v>
      </c>
      <c r="U173" s="13" t="b">
        <f t="shared" si="16"/>
        <v>1</v>
      </c>
      <c r="V173" s="617" t="str">
        <f t="shared" si="18"/>
        <v>-</v>
      </c>
      <c r="W173" s="306">
        <f>IF(V173="-",0,IF(COUNTIF(V173:$V$1025,V173)&gt;1,1,0))</f>
        <v>0</v>
      </c>
    </row>
    <row r="174" spans="1:23" ht="15.75">
      <c r="A174" s="205">
        <v>149</v>
      </c>
      <c r="B174" s="177"/>
      <c r="C174" s="178"/>
      <c r="D174" s="177"/>
      <c r="E174" s="192"/>
      <c r="F174" s="192"/>
      <c r="G174" s="192"/>
      <c r="H174" s="192"/>
      <c r="I174" s="192"/>
      <c r="J174" s="192"/>
      <c r="K174" s="192"/>
      <c r="L174" s="192"/>
      <c r="M174" s="192"/>
      <c r="N174" s="192"/>
      <c r="O174" s="192"/>
      <c r="P174" s="91">
        <f t="shared" si="17"/>
        <v>0</v>
      </c>
      <c r="Q174" s="13" t="b">
        <f t="shared" si="19"/>
        <v>1</v>
      </c>
      <c r="R174" s="625" t="b">
        <f t="shared" si="20"/>
        <v>1</v>
      </c>
      <c r="S174" s="13" t="b">
        <f t="shared" si="21"/>
        <v>1</v>
      </c>
      <c r="T174" s="13" t="b">
        <f t="shared" si="15"/>
        <v>1</v>
      </c>
      <c r="U174" s="13" t="b">
        <f t="shared" si="16"/>
        <v>1</v>
      </c>
      <c r="V174" s="617" t="str">
        <f t="shared" si="18"/>
        <v>-</v>
      </c>
      <c r="W174" s="306">
        <f>IF(V174="-",0,IF(COUNTIF(V174:$V$1025,V174)&gt;1,1,0))</f>
        <v>0</v>
      </c>
    </row>
    <row r="175" spans="1:23" ht="15.75">
      <c r="A175" s="205">
        <v>150</v>
      </c>
      <c r="B175" s="177"/>
      <c r="C175" s="178"/>
      <c r="D175" s="177"/>
      <c r="E175" s="192"/>
      <c r="F175" s="192"/>
      <c r="G175" s="192"/>
      <c r="H175" s="192"/>
      <c r="I175" s="192"/>
      <c r="J175" s="192"/>
      <c r="K175" s="192"/>
      <c r="L175" s="192"/>
      <c r="M175" s="192"/>
      <c r="N175" s="192"/>
      <c r="O175" s="192"/>
      <c r="P175" s="91">
        <f t="shared" si="17"/>
        <v>0</v>
      </c>
      <c r="Q175" s="13" t="b">
        <f t="shared" si="19"/>
        <v>1</v>
      </c>
      <c r="R175" s="625" t="b">
        <f t="shared" si="20"/>
        <v>1</v>
      </c>
      <c r="S175" s="13" t="b">
        <f t="shared" si="21"/>
        <v>1</v>
      </c>
      <c r="T175" s="13" t="b">
        <f t="shared" si="15"/>
        <v>1</v>
      </c>
      <c r="U175" s="13" t="b">
        <f t="shared" si="16"/>
        <v>1</v>
      </c>
      <c r="V175" s="617" t="str">
        <f t="shared" si="18"/>
        <v>-</v>
      </c>
      <c r="W175" s="306">
        <f>IF(V175="-",0,IF(COUNTIF(V175:$V$1025,V175)&gt;1,1,0))</f>
        <v>0</v>
      </c>
    </row>
    <row r="176" spans="1:23" ht="15.75">
      <c r="A176" s="205">
        <v>151</v>
      </c>
      <c r="B176" s="177"/>
      <c r="C176" s="178"/>
      <c r="D176" s="177"/>
      <c r="E176" s="192"/>
      <c r="F176" s="192"/>
      <c r="G176" s="192"/>
      <c r="H176" s="192"/>
      <c r="I176" s="192"/>
      <c r="J176" s="192"/>
      <c r="K176" s="192"/>
      <c r="L176" s="192"/>
      <c r="M176" s="192"/>
      <c r="N176" s="192"/>
      <c r="O176" s="192"/>
      <c r="P176" s="91">
        <f t="shared" si="17"/>
        <v>0</v>
      </c>
      <c r="Q176" s="13" t="b">
        <f t="shared" si="19"/>
        <v>1</v>
      </c>
      <c r="R176" s="625" t="b">
        <f t="shared" si="20"/>
        <v>1</v>
      </c>
      <c r="S176" s="13" t="b">
        <f t="shared" si="21"/>
        <v>1</v>
      </c>
      <c r="T176" s="13" t="b">
        <f t="shared" si="15"/>
        <v>1</v>
      </c>
      <c r="U176" s="13" t="b">
        <f t="shared" si="16"/>
        <v>1</v>
      </c>
      <c r="V176" s="617" t="str">
        <f t="shared" si="18"/>
        <v>-</v>
      </c>
      <c r="W176" s="306">
        <f>IF(V176="-",0,IF(COUNTIF(V176:$V$1025,V176)&gt;1,1,0))</f>
        <v>0</v>
      </c>
    </row>
    <row r="177" spans="1:23" ht="15.75">
      <c r="A177" s="205">
        <v>152</v>
      </c>
      <c r="B177" s="177"/>
      <c r="C177" s="178"/>
      <c r="D177" s="177"/>
      <c r="E177" s="192"/>
      <c r="F177" s="192"/>
      <c r="G177" s="192"/>
      <c r="H177" s="192"/>
      <c r="I177" s="192"/>
      <c r="J177" s="192"/>
      <c r="K177" s="192"/>
      <c r="L177" s="192"/>
      <c r="M177" s="192"/>
      <c r="N177" s="192"/>
      <c r="O177" s="192"/>
      <c r="P177" s="91">
        <f t="shared" si="17"/>
        <v>0</v>
      </c>
      <c r="Q177" s="13" t="b">
        <f t="shared" si="19"/>
        <v>1</v>
      </c>
      <c r="R177" s="625" t="b">
        <f t="shared" si="20"/>
        <v>1</v>
      </c>
      <c r="S177" s="13" t="b">
        <f t="shared" si="21"/>
        <v>1</v>
      </c>
      <c r="T177" s="13" t="b">
        <f t="shared" si="15"/>
        <v>1</v>
      </c>
      <c r="U177" s="13" t="b">
        <f t="shared" si="16"/>
        <v>1</v>
      </c>
      <c r="V177" s="617" t="str">
        <f t="shared" si="18"/>
        <v>-</v>
      </c>
      <c r="W177" s="306">
        <f>IF(V177="-",0,IF(COUNTIF(V177:$V$1025,V177)&gt;1,1,0))</f>
        <v>0</v>
      </c>
    </row>
    <row r="178" spans="1:23" ht="15.75">
      <c r="A178" s="205">
        <v>153</v>
      </c>
      <c r="B178" s="177"/>
      <c r="C178" s="178"/>
      <c r="D178" s="177"/>
      <c r="E178" s="192"/>
      <c r="F178" s="192"/>
      <c r="G178" s="192"/>
      <c r="H178" s="192"/>
      <c r="I178" s="192"/>
      <c r="J178" s="192"/>
      <c r="K178" s="192"/>
      <c r="L178" s="192"/>
      <c r="M178" s="192"/>
      <c r="N178" s="192"/>
      <c r="O178" s="192"/>
      <c r="P178" s="91">
        <f t="shared" si="17"/>
        <v>0</v>
      </c>
      <c r="Q178" s="13" t="b">
        <f t="shared" si="19"/>
        <v>1</v>
      </c>
      <c r="R178" s="625" t="b">
        <f t="shared" si="20"/>
        <v>1</v>
      </c>
      <c r="S178" s="13" t="b">
        <f t="shared" si="21"/>
        <v>1</v>
      </c>
      <c r="T178" s="13" t="b">
        <f t="shared" si="15"/>
        <v>1</v>
      </c>
      <c r="U178" s="13" t="b">
        <f t="shared" si="16"/>
        <v>1</v>
      </c>
      <c r="V178" s="617" t="str">
        <f t="shared" si="18"/>
        <v>-</v>
      </c>
      <c r="W178" s="306">
        <f>IF(V178="-",0,IF(COUNTIF(V178:$V$1025,V178)&gt;1,1,0))</f>
        <v>0</v>
      </c>
    </row>
    <row r="179" spans="1:23" ht="15.75">
      <c r="A179" s="205">
        <v>154</v>
      </c>
      <c r="B179" s="177"/>
      <c r="C179" s="178"/>
      <c r="D179" s="177"/>
      <c r="E179" s="192"/>
      <c r="F179" s="192"/>
      <c r="G179" s="192"/>
      <c r="H179" s="192"/>
      <c r="I179" s="192"/>
      <c r="J179" s="192"/>
      <c r="K179" s="192"/>
      <c r="L179" s="192"/>
      <c r="M179" s="192"/>
      <c r="N179" s="192"/>
      <c r="O179" s="192"/>
      <c r="P179" s="91">
        <f t="shared" si="17"/>
        <v>0</v>
      </c>
      <c r="Q179" s="13" t="b">
        <f t="shared" si="19"/>
        <v>1</v>
      </c>
      <c r="R179" s="625" t="b">
        <f t="shared" si="20"/>
        <v>1</v>
      </c>
      <c r="S179" s="13" t="b">
        <f t="shared" si="21"/>
        <v>1</v>
      </c>
      <c r="T179" s="13" t="b">
        <f t="shared" si="15"/>
        <v>1</v>
      </c>
      <c r="U179" s="13" t="b">
        <f t="shared" si="16"/>
        <v>1</v>
      </c>
      <c r="V179" s="617" t="str">
        <f t="shared" si="18"/>
        <v>-</v>
      </c>
      <c r="W179" s="306">
        <f>IF(V179="-",0,IF(COUNTIF(V179:$V$1025,V179)&gt;1,1,0))</f>
        <v>0</v>
      </c>
    </row>
    <row r="180" spans="1:23" ht="15.75">
      <c r="A180" s="205">
        <v>155</v>
      </c>
      <c r="B180" s="177"/>
      <c r="C180" s="178"/>
      <c r="D180" s="177"/>
      <c r="E180" s="192"/>
      <c r="F180" s="192"/>
      <c r="G180" s="192"/>
      <c r="H180" s="192"/>
      <c r="I180" s="192"/>
      <c r="J180" s="192"/>
      <c r="K180" s="192"/>
      <c r="L180" s="192"/>
      <c r="M180" s="192"/>
      <c r="N180" s="192"/>
      <c r="O180" s="192"/>
      <c r="P180" s="91">
        <f t="shared" si="17"/>
        <v>0</v>
      </c>
      <c r="Q180" s="13" t="b">
        <f t="shared" si="19"/>
        <v>1</v>
      </c>
      <c r="R180" s="625" t="b">
        <f t="shared" si="20"/>
        <v>1</v>
      </c>
      <c r="S180" s="13" t="b">
        <f t="shared" si="21"/>
        <v>1</v>
      </c>
      <c r="T180" s="13" t="b">
        <f t="shared" si="15"/>
        <v>1</v>
      </c>
      <c r="U180" s="13" t="b">
        <f t="shared" si="16"/>
        <v>1</v>
      </c>
      <c r="V180" s="617" t="str">
        <f t="shared" si="18"/>
        <v>-</v>
      </c>
      <c r="W180" s="306">
        <f>IF(V180="-",0,IF(COUNTIF(V180:$V$1025,V180)&gt;1,1,0))</f>
        <v>0</v>
      </c>
    </row>
    <row r="181" spans="1:23" ht="15.75">
      <c r="A181" s="205">
        <v>156</v>
      </c>
      <c r="B181" s="177"/>
      <c r="C181" s="178"/>
      <c r="D181" s="177"/>
      <c r="E181" s="192"/>
      <c r="F181" s="192"/>
      <c r="G181" s="192"/>
      <c r="H181" s="192"/>
      <c r="I181" s="192"/>
      <c r="J181" s="192"/>
      <c r="K181" s="192"/>
      <c r="L181" s="192"/>
      <c r="M181" s="192"/>
      <c r="N181" s="192"/>
      <c r="O181" s="192"/>
      <c r="P181" s="91">
        <f t="shared" si="17"/>
        <v>0</v>
      </c>
      <c r="Q181" s="13" t="b">
        <f t="shared" si="19"/>
        <v>1</v>
      </c>
      <c r="R181" s="625" t="b">
        <f t="shared" si="20"/>
        <v>1</v>
      </c>
      <c r="S181" s="13" t="b">
        <f t="shared" si="21"/>
        <v>1</v>
      </c>
      <c r="T181" s="13" t="b">
        <f t="shared" si="15"/>
        <v>1</v>
      </c>
      <c r="U181" s="13" t="b">
        <f t="shared" si="16"/>
        <v>1</v>
      </c>
      <c r="V181" s="617" t="str">
        <f t="shared" si="18"/>
        <v>-</v>
      </c>
      <c r="W181" s="306">
        <f>IF(V181="-",0,IF(COUNTIF(V181:$V$1025,V181)&gt;1,1,0))</f>
        <v>0</v>
      </c>
    </row>
    <row r="182" spans="1:23" ht="15.75">
      <c r="A182" s="205">
        <v>157</v>
      </c>
      <c r="B182" s="177"/>
      <c r="C182" s="178"/>
      <c r="D182" s="177"/>
      <c r="E182" s="192"/>
      <c r="F182" s="192"/>
      <c r="G182" s="192"/>
      <c r="H182" s="192"/>
      <c r="I182" s="192"/>
      <c r="J182" s="192"/>
      <c r="K182" s="192"/>
      <c r="L182" s="192"/>
      <c r="M182" s="192"/>
      <c r="N182" s="192"/>
      <c r="O182" s="192"/>
      <c r="P182" s="91">
        <f t="shared" si="17"/>
        <v>0</v>
      </c>
      <c r="Q182" s="13" t="b">
        <f t="shared" si="19"/>
        <v>1</v>
      </c>
      <c r="R182" s="625" t="b">
        <f t="shared" si="20"/>
        <v>1</v>
      </c>
      <c r="S182" s="13" t="b">
        <f t="shared" si="21"/>
        <v>1</v>
      </c>
      <c r="T182" s="13" t="b">
        <f t="shared" si="15"/>
        <v>1</v>
      </c>
      <c r="U182" s="13" t="b">
        <f t="shared" si="16"/>
        <v>1</v>
      </c>
      <c r="V182" s="617" t="str">
        <f t="shared" si="18"/>
        <v>-</v>
      </c>
      <c r="W182" s="306">
        <f>IF(V182="-",0,IF(COUNTIF(V182:$V$1025,V182)&gt;1,1,0))</f>
        <v>0</v>
      </c>
    </row>
    <row r="183" spans="1:23" ht="15.75">
      <c r="A183" s="205">
        <v>158</v>
      </c>
      <c r="B183" s="177"/>
      <c r="C183" s="178"/>
      <c r="D183" s="177"/>
      <c r="E183" s="192"/>
      <c r="F183" s="192"/>
      <c r="G183" s="192"/>
      <c r="H183" s="192"/>
      <c r="I183" s="192"/>
      <c r="J183" s="192"/>
      <c r="K183" s="192"/>
      <c r="L183" s="192"/>
      <c r="M183" s="192"/>
      <c r="N183" s="192"/>
      <c r="O183" s="192"/>
      <c r="P183" s="91">
        <f t="shared" si="17"/>
        <v>0</v>
      </c>
      <c r="Q183" s="13" t="b">
        <f t="shared" si="19"/>
        <v>1</v>
      </c>
      <c r="R183" s="625" t="b">
        <f t="shared" si="20"/>
        <v>1</v>
      </c>
      <c r="S183" s="13" t="b">
        <f t="shared" si="21"/>
        <v>1</v>
      </c>
      <c r="T183" s="13" t="b">
        <f t="shared" si="15"/>
        <v>1</v>
      </c>
      <c r="U183" s="13" t="b">
        <f t="shared" si="16"/>
        <v>1</v>
      </c>
      <c r="V183" s="617" t="str">
        <f t="shared" si="18"/>
        <v>-</v>
      </c>
      <c r="W183" s="306">
        <f>IF(V183="-",0,IF(COUNTIF(V183:$V$1025,V183)&gt;1,1,0))</f>
        <v>0</v>
      </c>
    </row>
    <row r="184" spans="1:23" ht="15.75">
      <c r="A184" s="205">
        <v>159</v>
      </c>
      <c r="B184" s="177"/>
      <c r="C184" s="178"/>
      <c r="D184" s="177"/>
      <c r="E184" s="192"/>
      <c r="F184" s="192"/>
      <c r="G184" s="192"/>
      <c r="H184" s="192"/>
      <c r="I184" s="192"/>
      <c r="J184" s="192"/>
      <c r="K184" s="192"/>
      <c r="L184" s="192"/>
      <c r="M184" s="192"/>
      <c r="N184" s="192"/>
      <c r="O184" s="192"/>
      <c r="P184" s="91">
        <f t="shared" si="17"/>
        <v>0</v>
      </c>
      <c r="Q184" s="13" t="b">
        <f t="shared" si="19"/>
        <v>1</v>
      </c>
      <c r="R184" s="625" t="b">
        <f t="shared" si="20"/>
        <v>1</v>
      </c>
      <c r="S184" s="13" t="b">
        <f t="shared" si="21"/>
        <v>1</v>
      </c>
      <c r="T184" s="13" t="b">
        <f t="shared" si="15"/>
        <v>1</v>
      </c>
      <c r="U184" s="13" t="b">
        <f t="shared" si="16"/>
        <v>1</v>
      </c>
      <c r="V184" s="617" t="str">
        <f t="shared" si="18"/>
        <v>-</v>
      </c>
      <c r="W184" s="306">
        <f>IF(V184="-",0,IF(COUNTIF(V184:$V$1025,V184)&gt;1,1,0))</f>
        <v>0</v>
      </c>
    </row>
    <row r="185" spans="1:23" ht="15.75">
      <c r="A185" s="205">
        <v>160</v>
      </c>
      <c r="B185" s="177"/>
      <c r="C185" s="178"/>
      <c r="D185" s="177"/>
      <c r="E185" s="192"/>
      <c r="F185" s="192"/>
      <c r="G185" s="192"/>
      <c r="H185" s="192"/>
      <c r="I185" s="192"/>
      <c r="J185" s="192"/>
      <c r="K185" s="192"/>
      <c r="L185" s="192"/>
      <c r="M185" s="192"/>
      <c r="N185" s="192"/>
      <c r="O185" s="192"/>
      <c r="P185" s="91">
        <f t="shared" si="17"/>
        <v>0</v>
      </c>
      <c r="Q185" s="13" t="b">
        <f t="shared" si="19"/>
        <v>1</v>
      </c>
      <c r="R185" s="625" t="b">
        <f t="shared" si="20"/>
        <v>1</v>
      </c>
      <c r="S185" s="13" t="b">
        <f t="shared" si="21"/>
        <v>1</v>
      </c>
      <c r="T185" s="13" t="b">
        <f t="shared" si="15"/>
        <v>1</v>
      </c>
      <c r="U185" s="13" t="b">
        <f t="shared" si="16"/>
        <v>1</v>
      </c>
      <c r="V185" s="617" t="str">
        <f t="shared" si="18"/>
        <v>-</v>
      </c>
      <c r="W185" s="306">
        <f>IF(V185="-",0,IF(COUNTIF(V185:$V$1025,V185)&gt;1,1,0))</f>
        <v>0</v>
      </c>
    </row>
    <row r="186" spans="1:23" ht="15.75">
      <c r="A186" s="205">
        <v>161</v>
      </c>
      <c r="B186" s="177"/>
      <c r="C186" s="178"/>
      <c r="D186" s="177"/>
      <c r="E186" s="192"/>
      <c r="F186" s="192"/>
      <c r="G186" s="192"/>
      <c r="H186" s="192"/>
      <c r="I186" s="192"/>
      <c r="J186" s="192"/>
      <c r="K186" s="192"/>
      <c r="L186" s="192"/>
      <c r="M186" s="192"/>
      <c r="N186" s="192"/>
      <c r="O186" s="192"/>
      <c r="P186" s="91">
        <f t="shared" si="17"/>
        <v>0</v>
      </c>
      <c r="Q186" s="13" t="b">
        <f t="shared" si="19"/>
        <v>1</v>
      </c>
      <c r="R186" s="625" t="b">
        <f t="shared" si="20"/>
        <v>1</v>
      </c>
      <c r="S186" s="13" t="b">
        <f t="shared" si="21"/>
        <v>1</v>
      </c>
      <c r="T186" s="13" t="b">
        <f t="shared" si="15"/>
        <v>1</v>
      </c>
      <c r="U186" s="13" t="b">
        <f t="shared" si="16"/>
        <v>1</v>
      </c>
      <c r="V186" s="617" t="str">
        <f t="shared" si="18"/>
        <v>-</v>
      </c>
      <c r="W186" s="306">
        <f>IF(V186="-",0,IF(COUNTIF(V186:$V$1025,V186)&gt;1,1,0))</f>
        <v>0</v>
      </c>
    </row>
    <row r="187" spans="1:23" ht="15.75">
      <c r="A187" s="205">
        <v>162</v>
      </c>
      <c r="B187" s="177"/>
      <c r="C187" s="178"/>
      <c r="D187" s="177"/>
      <c r="E187" s="192"/>
      <c r="F187" s="192"/>
      <c r="G187" s="192"/>
      <c r="H187" s="192"/>
      <c r="I187" s="192"/>
      <c r="J187" s="192"/>
      <c r="K187" s="192"/>
      <c r="L187" s="192"/>
      <c r="M187" s="192"/>
      <c r="N187" s="192"/>
      <c r="O187" s="192"/>
      <c r="P187" s="91">
        <f t="shared" si="17"/>
        <v>0</v>
      </c>
      <c r="Q187" s="13" t="b">
        <f t="shared" si="19"/>
        <v>1</v>
      </c>
      <c r="R187" s="625" t="b">
        <f t="shared" si="20"/>
        <v>1</v>
      </c>
      <c r="S187" s="13" t="b">
        <f t="shared" si="21"/>
        <v>1</v>
      </c>
      <c r="T187" s="13" t="b">
        <f t="shared" si="15"/>
        <v>1</v>
      </c>
      <c r="U187" s="13" t="b">
        <f t="shared" si="16"/>
        <v>1</v>
      </c>
      <c r="V187" s="617" t="str">
        <f t="shared" si="18"/>
        <v>-</v>
      </c>
      <c r="W187" s="306">
        <f>IF(V187="-",0,IF(COUNTIF(V187:$V$1025,V187)&gt;1,1,0))</f>
        <v>0</v>
      </c>
    </row>
    <row r="188" spans="1:23" ht="15.75">
      <c r="A188" s="205">
        <v>163</v>
      </c>
      <c r="B188" s="177"/>
      <c r="C188" s="178"/>
      <c r="D188" s="177"/>
      <c r="E188" s="192"/>
      <c r="F188" s="192"/>
      <c r="G188" s="192"/>
      <c r="H188" s="192"/>
      <c r="I188" s="192"/>
      <c r="J188" s="192"/>
      <c r="K188" s="192"/>
      <c r="L188" s="192"/>
      <c r="M188" s="192"/>
      <c r="N188" s="192"/>
      <c r="O188" s="192"/>
      <c r="P188" s="91">
        <f t="shared" si="17"/>
        <v>0</v>
      </c>
      <c r="Q188" s="13" t="b">
        <f t="shared" si="19"/>
        <v>1</v>
      </c>
      <c r="R188" s="625" t="b">
        <f t="shared" si="20"/>
        <v>1</v>
      </c>
      <c r="S188" s="13" t="b">
        <f t="shared" si="21"/>
        <v>1</v>
      </c>
      <c r="T188" s="13" t="b">
        <f t="shared" si="15"/>
        <v>1</v>
      </c>
      <c r="U188" s="13" t="b">
        <f t="shared" si="16"/>
        <v>1</v>
      </c>
      <c r="V188" s="617" t="str">
        <f t="shared" si="18"/>
        <v>-</v>
      </c>
      <c r="W188" s="306">
        <f>IF(V188="-",0,IF(COUNTIF(V188:$V$1025,V188)&gt;1,1,0))</f>
        <v>0</v>
      </c>
    </row>
    <row r="189" spans="1:23" ht="15.75">
      <c r="A189" s="205">
        <v>164</v>
      </c>
      <c r="B189" s="177"/>
      <c r="C189" s="178"/>
      <c r="D189" s="177"/>
      <c r="E189" s="192"/>
      <c r="F189" s="192"/>
      <c r="G189" s="192"/>
      <c r="H189" s="192"/>
      <c r="I189" s="192"/>
      <c r="J189" s="192"/>
      <c r="K189" s="192"/>
      <c r="L189" s="192"/>
      <c r="M189" s="192"/>
      <c r="N189" s="192"/>
      <c r="O189" s="192"/>
      <c r="P189" s="91">
        <f t="shared" si="17"/>
        <v>0</v>
      </c>
      <c r="Q189" s="13" t="b">
        <f t="shared" si="19"/>
        <v>1</v>
      </c>
      <c r="R189" s="625" t="b">
        <f t="shared" si="20"/>
        <v>1</v>
      </c>
      <c r="S189" s="13" t="b">
        <f t="shared" si="21"/>
        <v>1</v>
      </c>
      <c r="T189" s="13" t="b">
        <f t="shared" si="15"/>
        <v>1</v>
      </c>
      <c r="U189" s="13" t="b">
        <f t="shared" si="16"/>
        <v>1</v>
      </c>
      <c r="V189" s="617" t="str">
        <f t="shared" si="18"/>
        <v>-</v>
      </c>
      <c r="W189" s="306">
        <f>IF(V189="-",0,IF(COUNTIF(V189:$V$1025,V189)&gt;1,1,0))</f>
        <v>0</v>
      </c>
    </row>
    <row r="190" spans="1:23" ht="15.75">
      <c r="A190" s="205">
        <v>165</v>
      </c>
      <c r="B190" s="177"/>
      <c r="C190" s="178"/>
      <c r="D190" s="177"/>
      <c r="E190" s="192"/>
      <c r="F190" s="192"/>
      <c r="G190" s="192"/>
      <c r="H190" s="192"/>
      <c r="I190" s="192"/>
      <c r="J190" s="192"/>
      <c r="K190" s="192"/>
      <c r="L190" s="192"/>
      <c r="M190" s="192"/>
      <c r="N190" s="192"/>
      <c r="O190" s="192"/>
      <c r="P190" s="91">
        <f t="shared" si="17"/>
        <v>0</v>
      </c>
      <c r="Q190" s="13" t="b">
        <f t="shared" si="19"/>
        <v>1</v>
      </c>
      <c r="R190" s="625" t="b">
        <f t="shared" si="20"/>
        <v>1</v>
      </c>
      <c r="S190" s="13" t="b">
        <f t="shared" si="21"/>
        <v>1</v>
      </c>
      <c r="T190" s="13" t="b">
        <f t="shared" si="15"/>
        <v>1</v>
      </c>
      <c r="U190" s="13" t="b">
        <f t="shared" si="16"/>
        <v>1</v>
      </c>
      <c r="V190" s="617" t="str">
        <f t="shared" si="18"/>
        <v>-</v>
      </c>
      <c r="W190" s="306">
        <f>IF(V190="-",0,IF(COUNTIF(V190:$V$1025,V190)&gt;1,1,0))</f>
        <v>0</v>
      </c>
    </row>
    <row r="191" spans="1:23" ht="15.75">
      <c r="A191" s="205">
        <v>166</v>
      </c>
      <c r="B191" s="177"/>
      <c r="C191" s="178"/>
      <c r="D191" s="177"/>
      <c r="E191" s="192"/>
      <c r="F191" s="192"/>
      <c r="G191" s="192"/>
      <c r="H191" s="192"/>
      <c r="I191" s="192"/>
      <c r="J191" s="192"/>
      <c r="K191" s="192"/>
      <c r="L191" s="192"/>
      <c r="M191" s="192"/>
      <c r="N191" s="192"/>
      <c r="O191" s="192"/>
      <c r="P191" s="91">
        <f t="shared" si="17"/>
        <v>0</v>
      </c>
      <c r="Q191" s="13" t="b">
        <f t="shared" si="19"/>
        <v>1</v>
      </c>
      <c r="R191" s="625" t="b">
        <f t="shared" si="20"/>
        <v>1</v>
      </c>
      <c r="S191" s="13" t="b">
        <f t="shared" si="21"/>
        <v>1</v>
      </c>
      <c r="T191" s="13" t="b">
        <f t="shared" si="15"/>
        <v>1</v>
      </c>
      <c r="U191" s="13" t="b">
        <f t="shared" si="16"/>
        <v>1</v>
      </c>
      <c r="V191" s="617" t="str">
        <f t="shared" si="18"/>
        <v>-</v>
      </c>
      <c r="W191" s="306">
        <f>IF(V191="-",0,IF(COUNTIF(V191:$V$1025,V191)&gt;1,1,0))</f>
        <v>0</v>
      </c>
    </row>
    <row r="192" spans="1:23" ht="15.75">
      <c r="A192" s="205">
        <v>167</v>
      </c>
      <c r="B192" s="177"/>
      <c r="C192" s="178"/>
      <c r="D192" s="177"/>
      <c r="E192" s="192"/>
      <c r="F192" s="192"/>
      <c r="G192" s="192"/>
      <c r="H192" s="192"/>
      <c r="I192" s="192"/>
      <c r="J192" s="192"/>
      <c r="K192" s="192"/>
      <c r="L192" s="192"/>
      <c r="M192" s="192"/>
      <c r="N192" s="192"/>
      <c r="O192" s="192"/>
      <c r="P192" s="91">
        <f t="shared" si="17"/>
        <v>0</v>
      </c>
      <c r="Q192" s="13" t="b">
        <f t="shared" si="19"/>
        <v>1</v>
      </c>
      <c r="R192" s="625" t="b">
        <f t="shared" si="20"/>
        <v>1</v>
      </c>
      <c r="S192" s="13" t="b">
        <f t="shared" si="21"/>
        <v>1</v>
      </c>
      <c r="T192" s="13" t="b">
        <f t="shared" si="15"/>
        <v>1</v>
      </c>
      <c r="U192" s="13" t="b">
        <f t="shared" si="16"/>
        <v>1</v>
      </c>
      <c r="V192" s="617" t="str">
        <f t="shared" si="18"/>
        <v>-</v>
      </c>
      <c r="W192" s="306">
        <f>IF(V192="-",0,IF(COUNTIF(V192:$V$1025,V192)&gt;1,1,0))</f>
        <v>0</v>
      </c>
    </row>
    <row r="193" spans="1:23" ht="15.75">
      <c r="A193" s="205">
        <v>168</v>
      </c>
      <c r="B193" s="177"/>
      <c r="C193" s="178"/>
      <c r="D193" s="177"/>
      <c r="E193" s="192"/>
      <c r="F193" s="192"/>
      <c r="G193" s="192"/>
      <c r="H193" s="192"/>
      <c r="I193" s="192"/>
      <c r="J193" s="192"/>
      <c r="K193" s="192"/>
      <c r="L193" s="192"/>
      <c r="M193" s="192"/>
      <c r="N193" s="192"/>
      <c r="O193" s="192"/>
      <c r="P193" s="91">
        <f t="shared" si="17"/>
        <v>0</v>
      </c>
      <c r="Q193" s="13" t="b">
        <f t="shared" si="19"/>
        <v>1</v>
      </c>
      <c r="R193" s="625" t="b">
        <f t="shared" si="20"/>
        <v>1</v>
      </c>
      <c r="S193" s="13" t="b">
        <f t="shared" si="21"/>
        <v>1</v>
      </c>
      <c r="T193" s="13" t="b">
        <f t="shared" si="15"/>
        <v>1</v>
      </c>
      <c r="U193" s="13" t="b">
        <f t="shared" si="16"/>
        <v>1</v>
      </c>
      <c r="V193" s="617" t="str">
        <f t="shared" si="18"/>
        <v>-</v>
      </c>
      <c r="W193" s="306">
        <f>IF(V193="-",0,IF(COUNTIF(V193:$V$1025,V193)&gt;1,1,0))</f>
        <v>0</v>
      </c>
    </row>
    <row r="194" spans="1:23" ht="15.75">
      <c r="A194" s="205">
        <v>169</v>
      </c>
      <c r="B194" s="177"/>
      <c r="C194" s="178"/>
      <c r="D194" s="177"/>
      <c r="E194" s="192"/>
      <c r="F194" s="192"/>
      <c r="G194" s="192"/>
      <c r="H194" s="192"/>
      <c r="I194" s="192"/>
      <c r="J194" s="192"/>
      <c r="K194" s="192"/>
      <c r="L194" s="192"/>
      <c r="M194" s="192"/>
      <c r="N194" s="192"/>
      <c r="O194" s="192"/>
      <c r="P194" s="91">
        <f t="shared" si="17"/>
        <v>0</v>
      </c>
      <c r="Q194" s="13" t="b">
        <f t="shared" si="19"/>
        <v>1</v>
      </c>
      <c r="R194" s="625" t="b">
        <f t="shared" si="20"/>
        <v>1</v>
      </c>
      <c r="S194" s="13" t="b">
        <f t="shared" si="21"/>
        <v>1</v>
      </c>
      <c r="T194" s="13" t="b">
        <f t="shared" si="15"/>
        <v>1</v>
      </c>
      <c r="U194" s="13" t="b">
        <f t="shared" si="16"/>
        <v>1</v>
      </c>
      <c r="V194" s="617" t="str">
        <f t="shared" si="18"/>
        <v>-</v>
      </c>
      <c r="W194" s="306">
        <f>IF(V194="-",0,IF(COUNTIF(V194:$V$1025,V194)&gt;1,1,0))</f>
        <v>0</v>
      </c>
    </row>
    <row r="195" spans="1:23" ht="15.75">
      <c r="A195" s="205">
        <v>170</v>
      </c>
      <c r="B195" s="177"/>
      <c r="C195" s="178"/>
      <c r="D195" s="177"/>
      <c r="E195" s="192"/>
      <c r="F195" s="192"/>
      <c r="G195" s="192"/>
      <c r="H195" s="192"/>
      <c r="I195" s="192"/>
      <c r="J195" s="192"/>
      <c r="K195" s="192"/>
      <c r="L195" s="192"/>
      <c r="M195" s="192"/>
      <c r="N195" s="192"/>
      <c r="O195" s="192"/>
      <c r="P195" s="91">
        <f t="shared" si="17"/>
        <v>0</v>
      </c>
      <c r="Q195" s="13" t="b">
        <f t="shared" si="19"/>
        <v>1</v>
      </c>
      <c r="R195" s="625" t="b">
        <f t="shared" si="20"/>
        <v>1</v>
      </c>
      <c r="S195" s="13" t="b">
        <f t="shared" si="21"/>
        <v>1</v>
      </c>
      <c r="T195" s="13" t="b">
        <f t="shared" si="15"/>
        <v>1</v>
      </c>
      <c r="U195" s="13" t="b">
        <f t="shared" si="16"/>
        <v>1</v>
      </c>
      <c r="V195" s="617" t="str">
        <f t="shared" si="18"/>
        <v>-</v>
      </c>
      <c r="W195" s="306">
        <f>IF(V195="-",0,IF(COUNTIF(V195:$V$1025,V195)&gt;1,1,0))</f>
        <v>0</v>
      </c>
    </row>
    <row r="196" spans="1:23" ht="15.75">
      <c r="A196" s="205">
        <v>171</v>
      </c>
      <c r="B196" s="177"/>
      <c r="C196" s="178"/>
      <c r="D196" s="177"/>
      <c r="E196" s="192"/>
      <c r="F196" s="192"/>
      <c r="G196" s="192"/>
      <c r="H196" s="192"/>
      <c r="I196" s="192"/>
      <c r="J196" s="192"/>
      <c r="K196" s="192"/>
      <c r="L196" s="192"/>
      <c r="M196" s="192"/>
      <c r="N196" s="192"/>
      <c r="O196" s="192"/>
      <c r="P196" s="91">
        <f t="shared" si="17"/>
        <v>0</v>
      </c>
      <c r="Q196" s="13" t="b">
        <f t="shared" si="19"/>
        <v>1</v>
      </c>
      <c r="R196" s="625" t="b">
        <f t="shared" si="20"/>
        <v>1</v>
      </c>
      <c r="S196" s="13" t="b">
        <f t="shared" si="21"/>
        <v>1</v>
      </c>
      <c r="T196" s="13" t="b">
        <f t="shared" si="15"/>
        <v>1</v>
      </c>
      <c r="U196" s="13" t="b">
        <f t="shared" si="16"/>
        <v>1</v>
      </c>
      <c r="V196" s="617" t="str">
        <f t="shared" si="18"/>
        <v>-</v>
      </c>
      <c r="W196" s="306">
        <f>IF(V196="-",0,IF(COUNTIF(V196:$V$1025,V196)&gt;1,1,0))</f>
        <v>0</v>
      </c>
    </row>
    <row r="197" spans="1:23" ht="15.75">
      <c r="A197" s="205">
        <v>172</v>
      </c>
      <c r="B197" s="177"/>
      <c r="C197" s="178"/>
      <c r="D197" s="177"/>
      <c r="E197" s="192"/>
      <c r="F197" s="192"/>
      <c r="G197" s="192"/>
      <c r="H197" s="192"/>
      <c r="I197" s="192"/>
      <c r="J197" s="192"/>
      <c r="K197" s="192"/>
      <c r="L197" s="192"/>
      <c r="M197" s="192"/>
      <c r="N197" s="192"/>
      <c r="O197" s="192"/>
      <c r="P197" s="91">
        <f t="shared" si="17"/>
        <v>0</v>
      </c>
      <c r="Q197" s="13" t="b">
        <f t="shared" si="19"/>
        <v>1</v>
      </c>
      <c r="R197" s="625" t="b">
        <f t="shared" si="20"/>
        <v>1</v>
      </c>
      <c r="S197" s="13" t="b">
        <f t="shared" si="21"/>
        <v>1</v>
      </c>
      <c r="T197" s="13" t="b">
        <f t="shared" si="15"/>
        <v>1</v>
      </c>
      <c r="U197" s="13" t="b">
        <f t="shared" si="16"/>
        <v>1</v>
      </c>
      <c r="V197" s="617" t="str">
        <f t="shared" si="18"/>
        <v>-</v>
      </c>
      <c r="W197" s="306">
        <f>IF(V197="-",0,IF(COUNTIF(V197:$V$1025,V197)&gt;1,1,0))</f>
        <v>0</v>
      </c>
    </row>
    <row r="198" spans="1:23" ht="15.75">
      <c r="A198" s="205">
        <v>173</v>
      </c>
      <c r="B198" s="177"/>
      <c r="C198" s="178"/>
      <c r="D198" s="177"/>
      <c r="E198" s="192"/>
      <c r="F198" s="192"/>
      <c r="G198" s="192"/>
      <c r="H198" s="192"/>
      <c r="I198" s="192"/>
      <c r="J198" s="192"/>
      <c r="K198" s="192"/>
      <c r="L198" s="192"/>
      <c r="M198" s="192"/>
      <c r="N198" s="192"/>
      <c r="O198" s="192"/>
      <c r="P198" s="91">
        <f t="shared" si="17"/>
        <v>0</v>
      </c>
      <c r="Q198" s="13" t="b">
        <f t="shared" si="19"/>
        <v>1</v>
      </c>
      <c r="R198" s="625" t="b">
        <f t="shared" si="20"/>
        <v>1</v>
      </c>
      <c r="S198" s="13" t="b">
        <f t="shared" si="21"/>
        <v>1</v>
      </c>
      <c r="T198" s="13" t="b">
        <f t="shared" si="15"/>
        <v>1</v>
      </c>
      <c r="U198" s="13" t="b">
        <f t="shared" si="16"/>
        <v>1</v>
      </c>
      <c r="V198" s="617" t="str">
        <f t="shared" si="18"/>
        <v>-</v>
      </c>
      <c r="W198" s="306">
        <f>IF(V198="-",0,IF(COUNTIF(V198:$V$1025,V198)&gt;1,1,0))</f>
        <v>0</v>
      </c>
    </row>
    <row r="199" spans="1:23" ht="15.75">
      <c r="A199" s="205">
        <v>174</v>
      </c>
      <c r="B199" s="177"/>
      <c r="C199" s="178"/>
      <c r="D199" s="177"/>
      <c r="E199" s="192"/>
      <c r="F199" s="192"/>
      <c r="G199" s="192"/>
      <c r="H199" s="192"/>
      <c r="I199" s="192"/>
      <c r="J199" s="192"/>
      <c r="K199" s="192"/>
      <c r="L199" s="192"/>
      <c r="M199" s="192"/>
      <c r="N199" s="192"/>
      <c r="O199" s="192"/>
      <c r="P199" s="91">
        <f t="shared" si="17"/>
        <v>0</v>
      </c>
      <c r="Q199" s="13" t="b">
        <f t="shared" si="19"/>
        <v>1</v>
      </c>
      <c r="R199" s="625" t="b">
        <f t="shared" si="20"/>
        <v>1</v>
      </c>
      <c r="S199" s="13" t="b">
        <f t="shared" si="21"/>
        <v>1</v>
      </c>
      <c r="T199" s="13" t="b">
        <f t="shared" si="15"/>
        <v>1</v>
      </c>
      <c r="U199" s="13" t="b">
        <f t="shared" si="16"/>
        <v>1</v>
      </c>
      <c r="V199" s="617" t="str">
        <f t="shared" si="18"/>
        <v>-</v>
      </c>
      <c r="W199" s="306">
        <f>IF(V199="-",0,IF(COUNTIF(V199:$V$1025,V199)&gt;1,1,0))</f>
        <v>0</v>
      </c>
    </row>
    <row r="200" spans="1:23" ht="15.75">
      <c r="A200" s="205">
        <v>175</v>
      </c>
      <c r="B200" s="177"/>
      <c r="C200" s="178"/>
      <c r="D200" s="177"/>
      <c r="E200" s="192"/>
      <c r="F200" s="192"/>
      <c r="G200" s="192"/>
      <c r="H200" s="192"/>
      <c r="I200" s="192"/>
      <c r="J200" s="192"/>
      <c r="K200" s="192"/>
      <c r="L200" s="192"/>
      <c r="M200" s="192"/>
      <c r="N200" s="192"/>
      <c r="O200" s="192"/>
      <c r="P200" s="91">
        <f t="shared" si="17"/>
        <v>0</v>
      </c>
      <c r="Q200" s="13" t="b">
        <f t="shared" si="19"/>
        <v>1</v>
      </c>
      <c r="R200" s="625" t="b">
        <f t="shared" si="20"/>
        <v>1</v>
      </c>
      <c r="S200" s="13" t="b">
        <f t="shared" si="21"/>
        <v>1</v>
      </c>
      <c r="T200" s="13" t="b">
        <f t="shared" si="15"/>
        <v>1</v>
      </c>
      <c r="U200" s="13" t="b">
        <f t="shared" si="16"/>
        <v>1</v>
      </c>
      <c r="V200" s="617" t="str">
        <f t="shared" si="18"/>
        <v>-</v>
      </c>
      <c r="W200" s="306">
        <f>IF(V200="-",0,IF(COUNTIF(V200:$V$1025,V200)&gt;1,1,0))</f>
        <v>0</v>
      </c>
    </row>
    <row r="201" spans="1:23" ht="15.75">
      <c r="A201" s="205">
        <v>176</v>
      </c>
      <c r="B201" s="177"/>
      <c r="C201" s="178"/>
      <c r="D201" s="177"/>
      <c r="E201" s="192"/>
      <c r="F201" s="192"/>
      <c r="G201" s="192"/>
      <c r="H201" s="192"/>
      <c r="I201" s="192"/>
      <c r="J201" s="192"/>
      <c r="K201" s="192"/>
      <c r="L201" s="192"/>
      <c r="M201" s="192"/>
      <c r="N201" s="192"/>
      <c r="O201" s="192"/>
      <c r="P201" s="91">
        <f t="shared" si="17"/>
        <v>0</v>
      </c>
      <c r="Q201" s="13" t="b">
        <f t="shared" si="19"/>
        <v>1</v>
      </c>
      <c r="R201" s="625" t="b">
        <f t="shared" si="20"/>
        <v>1</v>
      </c>
      <c r="S201" s="13" t="b">
        <f t="shared" si="21"/>
        <v>1</v>
      </c>
      <c r="T201" s="13" t="b">
        <f t="shared" si="15"/>
        <v>1</v>
      </c>
      <c r="U201" s="13" t="b">
        <f t="shared" si="16"/>
        <v>1</v>
      </c>
      <c r="V201" s="617" t="str">
        <f t="shared" si="18"/>
        <v>-</v>
      </c>
      <c r="W201" s="306">
        <f>IF(V201="-",0,IF(COUNTIF(V201:$V$1025,V201)&gt;1,1,0))</f>
        <v>0</v>
      </c>
    </row>
    <row r="202" spans="1:23" ht="15.75">
      <c r="A202" s="205">
        <v>177</v>
      </c>
      <c r="B202" s="177"/>
      <c r="C202" s="178"/>
      <c r="D202" s="177"/>
      <c r="E202" s="192"/>
      <c r="F202" s="192"/>
      <c r="G202" s="192"/>
      <c r="H202" s="192"/>
      <c r="I202" s="192"/>
      <c r="J202" s="192"/>
      <c r="K202" s="192"/>
      <c r="L202" s="192"/>
      <c r="M202" s="192"/>
      <c r="N202" s="192"/>
      <c r="O202" s="192"/>
      <c r="P202" s="91">
        <f t="shared" si="17"/>
        <v>0</v>
      </c>
      <c r="Q202" s="13" t="b">
        <f t="shared" si="19"/>
        <v>1</v>
      </c>
      <c r="R202" s="625" t="b">
        <f t="shared" si="20"/>
        <v>1</v>
      </c>
      <c r="S202" s="13" t="b">
        <f t="shared" si="21"/>
        <v>1</v>
      </c>
      <c r="T202" s="13" t="b">
        <f t="shared" si="15"/>
        <v>1</v>
      </c>
      <c r="U202" s="13" t="b">
        <f t="shared" si="16"/>
        <v>1</v>
      </c>
      <c r="V202" s="617" t="str">
        <f t="shared" si="18"/>
        <v>-</v>
      </c>
      <c r="W202" s="306">
        <f>IF(V202="-",0,IF(COUNTIF(V202:$V$1025,V202)&gt;1,1,0))</f>
        <v>0</v>
      </c>
    </row>
    <row r="203" spans="1:23" ht="15.75">
      <c r="A203" s="205">
        <v>178</v>
      </c>
      <c r="B203" s="177"/>
      <c r="C203" s="178"/>
      <c r="D203" s="177"/>
      <c r="E203" s="192"/>
      <c r="F203" s="192"/>
      <c r="G203" s="192"/>
      <c r="H203" s="192"/>
      <c r="I203" s="192"/>
      <c r="J203" s="192"/>
      <c r="K203" s="192"/>
      <c r="L203" s="192"/>
      <c r="M203" s="192"/>
      <c r="N203" s="192"/>
      <c r="O203" s="192"/>
      <c r="P203" s="91">
        <f t="shared" si="17"/>
        <v>0</v>
      </c>
      <c r="Q203" s="13" t="b">
        <f t="shared" si="19"/>
        <v>1</v>
      </c>
      <c r="R203" s="625" t="b">
        <f t="shared" si="20"/>
        <v>1</v>
      </c>
      <c r="S203" s="13" t="b">
        <f t="shared" si="21"/>
        <v>1</v>
      </c>
      <c r="T203" s="13" t="b">
        <f t="shared" si="15"/>
        <v>1</v>
      </c>
      <c r="U203" s="13" t="b">
        <f t="shared" si="16"/>
        <v>1</v>
      </c>
      <c r="V203" s="617" t="str">
        <f t="shared" si="18"/>
        <v>-</v>
      </c>
      <c r="W203" s="306">
        <f>IF(V203="-",0,IF(COUNTIF(V203:$V$1025,V203)&gt;1,1,0))</f>
        <v>0</v>
      </c>
    </row>
    <row r="204" spans="1:23" ht="15.75">
      <c r="A204" s="205">
        <v>179</v>
      </c>
      <c r="B204" s="177"/>
      <c r="C204" s="178"/>
      <c r="D204" s="177"/>
      <c r="E204" s="192"/>
      <c r="F204" s="192"/>
      <c r="G204" s="192"/>
      <c r="H204" s="192"/>
      <c r="I204" s="192"/>
      <c r="J204" s="192"/>
      <c r="K204" s="192"/>
      <c r="L204" s="192"/>
      <c r="M204" s="192"/>
      <c r="N204" s="192"/>
      <c r="O204" s="192"/>
      <c r="P204" s="91">
        <f t="shared" si="17"/>
        <v>0</v>
      </c>
      <c r="Q204" s="13" t="b">
        <f t="shared" si="19"/>
        <v>1</v>
      </c>
      <c r="R204" s="625" t="b">
        <f t="shared" si="20"/>
        <v>1</v>
      </c>
      <c r="S204" s="13" t="b">
        <f t="shared" si="21"/>
        <v>1</v>
      </c>
      <c r="T204" s="13" t="b">
        <f t="shared" si="15"/>
        <v>1</v>
      </c>
      <c r="U204" s="13" t="b">
        <f t="shared" si="16"/>
        <v>1</v>
      </c>
      <c r="V204" s="617" t="str">
        <f t="shared" si="18"/>
        <v>-</v>
      </c>
      <c r="W204" s="306">
        <f>IF(V204="-",0,IF(COUNTIF(V204:$V$1025,V204)&gt;1,1,0))</f>
        <v>0</v>
      </c>
    </row>
    <row r="205" spans="1:23" ht="15.75">
      <c r="A205" s="205">
        <v>180</v>
      </c>
      <c r="B205" s="177"/>
      <c r="C205" s="178"/>
      <c r="D205" s="177"/>
      <c r="E205" s="192"/>
      <c r="F205" s="192"/>
      <c r="G205" s="192"/>
      <c r="H205" s="192"/>
      <c r="I205" s="192"/>
      <c r="J205" s="192"/>
      <c r="K205" s="192"/>
      <c r="L205" s="192"/>
      <c r="M205" s="192"/>
      <c r="N205" s="192"/>
      <c r="O205" s="192"/>
      <c r="P205" s="91">
        <f t="shared" si="17"/>
        <v>0</v>
      </c>
      <c r="Q205" s="13" t="b">
        <f t="shared" si="19"/>
        <v>1</v>
      </c>
      <c r="R205" s="625" t="b">
        <f t="shared" si="20"/>
        <v>1</v>
      </c>
      <c r="S205" s="13" t="b">
        <f t="shared" si="21"/>
        <v>1</v>
      </c>
      <c r="T205" s="13" t="b">
        <f t="shared" si="15"/>
        <v>1</v>
      </c>
      <c r="U205" s="13" t="b">
        <f t="shared" si="16"/>
        <v>1</v>
      </c>
      <c r="V205" s="617" t="str">
        <f t="shared" si="18"/>
        <v>-</v>
      </c>
      <c r="W205" s="306">
        <f>IF(V205="-",0,IF(COUNTIF(V205:$V$1025,V205)&gt;1,1,0))</f>
        <v>0</v>
      </c>
    </row>
    <row r="206" spans="1:23" ht="15.75">
      <c r="A206" s="205">
        <v>181</v>
      </c>
      <c r="B206" s="177"/>
      <c r="C206" s="178"/>
      <c r="D206" s="177"/>
      <c r="E206" s="192"/>
      <c r="F206" s="192"/>
      <c r="G206" s="192"/>
      <c r="H206" s="192"/>
      <c r="I206" s="192"/>
      <c r="J206" s="192"/>
      <c r="K206" s="192"/>
      <c r="L206" s="192"/>
      <c r="M206" s="192"/>
      <c r="N206" s="192"/>
      <c r="O206" s="192"/>
      <c r="P206" s="91">
        <f t="shared" si="17"/>
        <v>0</v>
      </c>
      <c r="Q206" s="13" t="b">
        <f t="shared" si="19"/>
        <v>1</v>
      </c>
      <c r="R206" s="625" t="b">
        <f t="shared" si="20"/>
        <v>1</v>
      </c>
      <c r="S206" s="13" t="b">
        <f t="shared" si="21"/>
        <v>1</v>
      </c>
      <c r="T206" s="13" t="b">
        <f t="shared" si="15"/>
        <v>1</v>
      </c>
      <c r="U206" s="13" t="b">
        <f t="shared" si="16"/>
        <v>1</v>
      </c>
      <c r="V206" s="617" t="str">
        <f t="shared" si="18"/>
        <v>-</v>
      </c>
      <c r="W206" s="306">
        <f>IF(V206="-",0,IF(COUNTIF(V206:$V$1025,V206)&gt;1,1,0))</f>
        <v>0</v>
      </c>
    </row>
    <row r="207" spans="1:23" ht="15.75">
      <c r="A207" s="205">
        <v>182</v>
      </c>
      <c r="B207" s="177"/>
      <c r="C207" s="178"/>
      <c r="D207" s="177"/>
      <c r="E207" s="192"/>
      <c r="F207" s="192"/>
      <c r="G207" s="192"/>
      <c r="H207" s="192"/>
      <c r="I207" s="192"/>
      <c r="J207" s="192"/>
      <c r="K207" s="192"/>
      <c r="L207" s="192"/>
      <c r="M207" s="192"/>
      <c r="N207" s="192"/>
      <c r="O207" s="192"/>
      <c r="P207" s="91">
        <f t="shared" si="17"/>
        <v>0</v>
      </c>
      <c r="Q207" s="13" t="b">
        <f t="shared" si="19"/>
        <v>1</v>
      </c>
      <c r="R207" s="625" t="b">
        <f t="shared" si="20"/>
        <v>1</v>
      </c>
      <c r="S207" s="13" t="b">
        <f t="shared" si="21"/>
        <v>1</v>
      </c>
      <c r="T207" s="13" t="b">
        <f t="shared" si="15"/>
        <v>1</v>
      </c>
      <c r="U207" s="13" t="b">
        <f t="shared" si="16"/>
        <v>1</v>
      </c>
      <c r="V207" s="617" t="str">
        <f t="shared" si="18"/>
        <v>-</v>
      </c>
      <c r="W207" s="306">
        <f>IF(V207="-",0,IF(COUNTIF(V207:$V$1025,V207)&gt;1,1,0))</f>
        <v>0</v>
      </c>
    </row>
    <row r="208" spans="1:23" ht="15.75">
      <c r="A208" s="205">
        <v>183</v>
      </c>
      <c r="B208" s="177"/>
      <c r="C208" s="178"/>
      <c r="D208" s="177"/>
      <c r="E208" s="192"/>
      <c r="F208" s="192"/>
      <c r="G208" s="192"/>
      <c r="H208" s="192"/>
      <c r="I208" s="192"/>
      <c r="J208" s="192"/>
      <c r="K208" s="192"/>
      <c r="L208" s="192"/>
      <c r="M208" s="192"/>
      <c r="N208" s="192"/>
      <c r="O208" s="192"/>
      <c r="P208" s="91">
        <f t="shared" si="17"/>
        <v>0</v>
      </c>
      <c r="Q208" s="13" t="b">
        <f t="shared" si="19"/>
        <v>1</v>
      </c>
      <c r="R208" s="625" t="b">
        <f t="shared" si="20"/>
        <v>1</v>
      </c>
      <c r="S208" s="13" t="b">
        <f t="shared" si="21"/>
        <v>1</v>
      </c>
      <c r="T208" s="13" t="b">
        <f t="shared" si="15"/>
        <v>1</v>
      </c>
      <c r="U208" s="13" t="b">
        <f t="shared" si="16"/>
        <v>1</v>
      </c>
      <c r="V208" s="617" t="str">
        <f t="shared" si="18"/>
        <v>-</v>
      </c>
      <c r="W208" s="306">
        <f>IF(V208="-",0,IF(COUNTIF(V208:$V$1025,V208)&gt;1,1,0))</f>
        <v>0</v>
      </c>
    </row>
    <row r="209" spans="1:23" ht="15.75">
      <c r="A209" s="205">
        <v>184</v>
      </c>
      <c r="B209" s="177"/>
      <c r="C209" s="178"/>
      <c r="D209" s="177"/>
      <c r="E209" s="192"/>
      <c r="F209" s="192"/>
      <c r="G209" s="192"/>
      <c r="H209" s="192"/>
      <c r="I209" s="192"/>
      <c r="J209" s="192"/>
      <c r="K209" s="192"/>
      <c r="L209" s="192"/>
      <c r="M209" s="192"/>
      <c r="N209" s="192"/>
      <c r="O209" s="192"/>
      <c r="P209" s="91">
        <f t="shared" si="17"/>
        <v>0</v>
      </c>
      <c r="Q209" s="13" t="b">
        <f t="shared" si="19"/>
        <v>1</v>
      </c>
      <c r="R209" s="625" t="b">
        <f t="shared" si="20"/>
        <v>1</v>
      </c>
      <c r="S209" s="13" t="b">
        <f t="shared" si="21"/>
        <v>1</v>
      </c>
      <c r="T209" s="13" t="b">
        <f t="shared" si="15"/>
        <v>1</v>
      </c>
      <c r="U209" s="13" t="b">
        <f t="shared" si="16"/>
        <v>1</v>
      </c>
      <c r="V209" s="617" t="str">
        <f t="shared" si="18"/>
        <v>-</v>
      </c>
      <c r="W209" s="306">
        <f>IF(V209="-",0,IF(COUNTIF(V209:$V$1025,V209)&gt;1,1,0))</f>
        <v>0</v>
      </c>
    </row>
    <row r="210" spans="1:23" ht="15.75">
      <c r="A210" s="205">
        <v>185</v>
      </c>
      <c r="B210" s="177"/>
      <c r="C210" s="178"/>
      <c r="D210" s="177"/>
      <c r="E210" s="192"/>
      <c r="F210" s="192"/>
      <c r="G210" s="192"/>
      <c r="H210" s="192"/>
      <c r="I210" s="192"/>
      <c r="J210" s="192"/>
      <c r="K210" s="192"/>
      <c r="L210" s="192"/>
      <c r="M210" s="192"/>
      <c r="N210" s="192"/>
      <c r="O210" s="192"/>
      <c r="P210" s="91">
        <f t="shared" si="17"/>
        <v>0</v>
      </c>
      <c r="Q210" s="13" t="b">
        <f t="shared" si="19"/>
        <v>1</v>
      </c>
      <c r="R210" s="625" t="b">
        <f t="shared" si="20"/>
        <v>1</v>
      </c>
      <c r="S210" s="13" t="b">
        <f t="shared" si="21"/>
        <v>1</v>
      </c>
      <c r="T210" s="13" t="b">
        <f t="shared" si="15"/>
        <v>1</v>
      </c>
      <c r="U210" s="13" t="b">
        <f t="shared" si="16"/>
        <v>1</v>
      </c>
      <c r="V210" s="617" t="str">
        <f t="shared" si="18"/>
        <v>-</v>
      </c>
      <c r="W210" s="306">
        <f>IF(V210="-",0,IF(COUNTIF(V210:$V$1025,V210)&gt;1,1,0))</f>
        <v>0</v>
      </c>
    </row>
    <row r="211" spans="1:23" ht="15.75">
      <c r="A211" s="205">
        <v>186</v>
      </c>
      <c r="B211" s="177"/>
      <c r="C211" s="178"/>
      <c r="D211" s="177"/>
      <c r="E211" s="192"/>
      <c r="F211" s="192"/>
      <c r="G211" s="192"/>
      <c r="H211" s="192"/>
      <c r="I211" s="192"/>
      <c r="J211" s="192"/>
      <c r="K211" s="192"/>
      <c r="L211" s="192"/>
      <c r="M211" s="192"/>
      <c r="N211" s="192"/>
      <c r="O211" s="192"/>
      <c r="P211" s="91">
        <f t="shared" si="17"/>
        <v>0</v>
      </c>
      <c r="Q211" s="13" t="b">
        <f t="shared" si="19"/>
        <v>1</v>
      </c>
      <c r="R211" s="625" t="b">
        <f t="shared" si="20"/>
        <v>1</v>
      </c>
      <c r="S211" s="13" t="b">
        <f t="shared" si="21"/>
        <v>1</v>
      </c>
      <c r="T211" s="13" t="b">
        <f t="shared" si="15"/>
        <v>1</v>
      </c>
      <c r="U211" s="13" t="b">
        <f t="shared" si="16"/>
        <v>1</v>
      </c>
      <c r="V211" s="617" t="str">
        <f t="shared" si="18"/>
        <v>-</v>
      </c>
      <c r="W211" s="306">
        <f>IF(V211="-",0,IF(COUNTIF(V211:$V$1025,V211)&gt;1,1,0))</f>
        <v>0</v>
      </c>
    </row>
    <row r="212" spans="1:23" ht="15.75">
      <c r="A212" s="205">
        <v>187</v>
      </c>
      <c r="B212" s="177"/>
      <c r="C212" s="178"/>
      <c r="D212" s="177"/>
      <c r="E212" s="192"/>
      <c r="F212" s="192"/>
      <c r="G212" s="192"/>
      <c r="H212" s="192"/>
      <c r="I212" s="192"/>
      <c r="J212" s="192"/>
      <c r="K212" s="192"/>
      <c r="L212" s="192"/>
      <c r="M212" s="192"/>
      <c r="N212" s="192"/>
      <c r="O212" s="192"/>
      <c r="P212" s="91">
        <f t="shared" si="17"/>
        <v>0</v>
      </c>
      <c r="Q212" s="13" t="b">
        <f t="shared" si="19"/>
        <v>1</v>
      </c>
      <c r="R212" s="625" t="b">
        <f t="shared" si="20"/>
        <v>1</v>
      </c>
      <c r="S212" s="13" t="b">
        <f t="shared" si="21"/>
        <v>1</v>
      </c>
      <c r="T212" s="13" t="b">
        <f t="shared" si="15"/>
        <v>1</v>
      </c>
      <c r="U212" s="13" t="b">
        <f t="shared" si="16"/>
        <v>1</v>
      </c>
      <c r="V212" s="617" t="str">
        <f t="shared" si="18"/>
        <v>-</v>
      </c>
      <c r="W212" s="306">
        <f>IF(V212="-",0,IF(COUNTIF(V212:$V$1025,V212)&gt;1,1,0))</f>
        <v>0</v>
      </c>
    </row>
    <row r="213" spans="1:23" ht="15.75">
      <c r="A213" s="205">
        <v>188</v>
      </c>
      <c r="B213" s="177"/>
      <c r="C213" s="178"/>
      <c r="D213" s="177"/>
      <c r="E213" s="192"/>
      <c r="F213" s="192"/>
      <c r="G213" s="192"/>
      <c r="H213" s="192"/>
      <c r="I213" s="192"/>
      <c r="J213" s="192"/>
      <c r="K213" s="192"/>
      <c r="L213" s="192"/>
      <c r="M213" s="192"/>
      <c r="N213" s="192"/>
      <c r="O213" s="192"/>
      <c r="P213" s="91">
        <f t="shared" si="17"/>
        <v>0</v>
      </c>
      <c r="Q213" s="13" t="b">
        <f t="shared" si="19"/>
        <v>1</v>
      </c>
      <c r="R213" s="625" t="b">
        <f t="shared" si="20"/>
        <v>1</v>
      </c>
      <c r="S213" s="13" t="b">
        <f t="shared" si="21"/>
        <v>1</v>
      </c>
      <c r="T213" s="13" t="b">
        <f t="shared" si="15"/>
        <v>1</v>
      </c>
      <c r="U213" s="13" t="b">
        <f t="shared" si="16"/>
        <v>1</v>
      </c>
      <c r="V213" s="617" t="str">
        <f t="shared" si="18"/>
        <v>-</v>
      </c>
      <c r="W213" s="306">
        <f>IF(V213="-",0,IF(COUNTIF(V213:$V$1025,V213)&gt;1,1,0))</f>
        <v>0</v>
      </c>
    </row>
    <row r="214" spans="1:23" ht="15.75">
      <c r="A214" s="205">
        <v>189</v>
      </c>
      <c r="B214" s="177"/>
      <c r="C214" s="178"/>
      <c r="D214" s="177"/>
      <c r="E214" s="192"/>
      <c r="F214" s="192"/>
      <c r="G214" s="192"/>
      <c r="H214" s="192"/>
      <c r="I214" s="192"/>
      <c r="J214" s="192"/>
      <c r="K214" s="192"/>
      <c r="L214" s="192"/>
      <c r="M214" s="192"/>
      <c r="N214" s="192"/>
      <c r="O214" s="192"/>
      <c r="P214" s="91">
        <f t="shared" si="17"/>
        <v>0</v>
      </c>
      <c r="Q214" s="13" t="b">
        <f t="shared" si="19"/>
        <v>1</v>
      </c>
      <c r="R214" s="625" t="b">
        <f t="shared" si="20"/>
        <v>1</v>
      </c>
      <c r="S214" s="13" t="b">
        <f t="shared" si="21"/>
        <v>1</v>
      </c>
      <c r="T214" s="13" t="b">
        <f t="shared" si="15"/>
        <v>1</v>
      </c>
      <c r="U214" s="13" t="b">
        <f t="shared" si="16"/>
        <v>1</v>
      </c>
      <c r="V214" s="617" t="str">
        <f t="shared" si="18"/>
        <v>-</v>
      </c>
      <c r="W214" s="306">
        <f>IF(V214="-",0,IF(COUNTIF(V214:$V$1025,V214)&gt;1,1,0))</f>
        <v>0</v>
      </c>
    </row>
    <row r="215" spans="1:23" ht="15.75">
      <c r="A215" s="205">
        <v>190</v>
      </c>
      <c r="B215" s="177"/>
      <c r="C215" s="178"/>
      <c r="D215" s="177"/>
      <c r="E215" s="192"/>
      <c r="F215" s="192"/>
      <c r="G215" s="192"/>
      <c r="H215" s="192"/>
      <c r="I215" s="192"/>
      <c r="J215" s="192"/>
      <c r="K215" s="192"/>
      <c r="L215" s="192"/>
      <c r="M215" s="192"/>
      <c r="N215" s="192"/>
      <c r="O215" s="192"/>
      <c r="P215" s="91">
        <f t="shared" si="17"/>
        <v>0</v>
      </c>
      <c r="Q215" s="13" t="b">
        <f t="shared" si="19"/>
        <v>1</v>
      </c>
      <c r="R215" s="625" t="b">
        <f t="shared" si="20"/>
        <v>1</v>
      </c>
      <c r="S215" s="13" t="b">
        <f t="shared" si="21"/>
        <v>1</v>
      </c>
      <c r="T215" s="13" t="b">
        <f t="shared" si="15"/>
        <v>1</v>
      </c>
      <c r="U215" s="13" t="b">
        <f t="shared" si="16"/>
        <v>1</v>
      </c>
      <c r="V215" s="617" t="str">
        <f t="shared" si="18"/>
        <v>-</v>
      </c>
      <c r="W215" s="306">
        <f>IF(V215="-",0,IF(COUNTIF(V215:$V$1025,V215)&gt;1,1,0))</f>
        <v>0</v>
      </c>
    </row>
    <row r="216" spans="1:23" ht="15.75">
      <c r="A216" s="205">
        <v>191</v>
      </c>
      <c r="B216" s="177"/>
      <c r="C216" s="178"/>
      <c r="D216" s="177"/>
      <c r="E216" s="192"/>
      <c r="F216" s="192"/>
      <c r="G216" s="192"/>
      <c r="H216" s="192"/>
      <c r="I216" s="192"/>
      <c r="J216" s="192"/>
      <c r="K216" s="192"/>
      <c r="L216" s="192"/>
      <c r="M216" s="192"/>
      <c r="N216" s="192"/>
      <c r="O216" s="192"/>
      <c r="P216" s="91">
        <f t="shared" si="17"/>
        <v>0</v>
      </c>
      <c r="Q216" s="13" t="b">
        <f t="shared" si="19"/>
        <v>1</v>
      </c>
      <c r="R216" s="625" t="b">
        <f t="shared" si="20"/>
        <v>1</v>
      </c>
      <c r="S216" s="13" t="b">
        <f t="shared" si="21"/>
        <v>1</v>
      </c>
      <c r="T216" s="13" t="b">
        <f t="shared" si="15"/>
        <v>1</v>
      </c>
      <c r="U216" s="13" t="b">
        <f t="shared" si="16"/>
        <v>1</v>
      </c>
      <c r="V216" s="617" t="str">
        <f t="shared" si="18"/>
        <v>-</v>
      </c>
      <c r="W216" s="306">
        <f>IF(V216="-",0,IF(COUNTIF(V216:$V$1025,V216)&gt;1,1,0))</f>
        <v>0</v>
      </c>
    </row>
    <row r="217" spans="1:23" ht="15.75">
      <c r="A217" s="205">
        <v>192</v>
      </c>
      <c r="B217" s="177"/>
      <c r="C217" s="178"/>
      <c r="D217" s="177"/>
      <c r="E217" s="192"/>
      <c r="F217" s="192"/>
      <c r="G217" s="192"/>
      <c r="H217" s="192"/>
      <c r="I217" s="192"/>
      <c r="J217" s="192"/>
      <c r="K217" s="192"/>
      <c r="L217" s="192"/>
      <c r="M217" s="192"/>
      <c r="N217" s="192"/>
      <c r="O217" s="192"/>
      <c r="P217" s="91">
        <f t="shared" si="17"/>
        <v>0</v>
      </c>
      <c r="Q217" s="13" t="b">
        <f t="shared" si="19"/>
        <v>1</v>
      </c>
      <c r="R217" s="625" t="b">
        <f t="shared" si="20"/>
        <v>1</v>
      </c>
      <c r="S217" s="13" t="b">
        <f t="shared" si="21"/>
        <v>1</v>
      </c>
      <c r="T217" s="13" t="b">
        <f t="shared" si="15"/>
        <v>1</v>
      </c>
      <c r="U217" s="13" t="b">
        <f t="shared" si="16"/>
        <v>1</v>
      </c>
      <c r="V217" s="617" t="str">
        <f t="shared" si="18"/>
        <v>-</v>
      </c>
      <c r="W217" s="306">
        <f>IF(V217="-",0,IF(COUNTIF(V217:$V$1025,V217)&gt;1,1,0))</f>
        <v>0</v>
      </c>
    </row>
    <row r="218" spans="1:23" ht="15.75">
      <c r="A218" s="205">
        <v>193</v>
      </c>
      <c r="B218" s="177"/>
      <c r="C218" s="178"/>
      <c r="D218" s="177"/>
      <c r="E218" s="192"/>
      <c r="F218" s="192"/>
      <c r="G218" s="192"/>
      <c r="H218" s="192"/>
      <c r="I218" s="192"/>
      <c r="J218" s="192"/>
      <c r="K218" s="192"/>
      <c r="L218" s="192"/>
      <c r="M218" s="192"/>
      <c r="N218" s="192"/>
      <c r="O218" s="192"/>
      <c r="P218" s="91">
        <f t="shared" si="17"/>
        <v>0</v>
      </c>
      <c r="Q218" s="13" t="b">
        <f t="shared" si="19"/>
        <v>1</v>
      </c>
      <c r="R218" s="625" t="b">
        <f t="shared" si="20"/>
        <v>1</v>
      </c>
      <c r="S218" s="13" t="b">
        <f t="shared" si="21"/>
        <v>1</v>
      </c>
      <c r="T218" s="13" t="b">
        <f t="shared" ref="T218:T281" si="22">IF(B218="",TRUE,(IF(ISNUMBER(MATCH(B218,CountriesList,0)),TRUE,FALSE)))</f>
        <v>1</v>
      </c>
      <c r="U218" s="13" t="b">
        <f t="shared" ref="U218:U281" si="23">IF(D218="",TRUE,(IF(ISNUMBER(MATCH(D218,ClientCategorisationList,0)),TRUE,FALSE)))</f>
        <v>1</v>
      </c>
      <c r="V218" s="617" t="str">
        <f t="shared" si="18"/>
        <v>-</v>
      </c>
      <c r="W218" s="306">
        <f>IF(V218="-",0,IF(COUNTIF(V218:$V$1025,V218)&gt;1,1,0))</f>
        <v>0</v>
      </c>
    </row>
    <row r="219" spans="1:23" ht="15.75">
      <c r="A219" s="205">
        <v>194</v>
      </c>
      <c r="B219" s="177"/>
      <c r="C219" s="178"/>
      <c r="D219" s="177"/>
      <c r="E219" s="192"/>
      <c r="F219" s="192"/>
      <c r="G219" s="192"/>
      <c r="H219" s="192"/>
      <c r="I219" s="192"/>
      <c r="J219" s="192"/>
      <c r="K219" s="192"/>
      <c r="L219" s="192"/>
      <c r="M219" s="192"/>
      <c r="N219" s="192"/>
      <c r="O219" s="192"/>
      <c r="P219" s="91">
        <f t="shared" ref="P219:P282" si="24">SUM(E219:O219)</f>
        <v>0</v>
      </c>
      <c r="Q219" s="13" t="b">
        <f t="shared" si="19"/>
        <v>1</v>
      </c>
      <c r="R219" s="625" t="b">
        <f t="shared" si="20"/>
        <v>1</v>
      </c>
      <c r="S219" s="13" t="b">
        <f t="shared" si="21"/>
        <v>1</v>
      </c>
      <c r="T219" s="13" t="b">
        <f t="shared" si="22"/>
        <v>1</v>
      </c>
      <c r="U219" s="13" t="b">
        <f t="shared" si="23"/>
        <v>1</v>
      </c>
      <c r="V219" s="617" t="str">
        <f t="shared" ref="V219:V282" si="25">CONCATENATE(B219,"-",D219)</f>
        <v>-</v>
      </c>
      <c r="W219" s="306">
        <f>IF(V219="-",0,IF(COUNTIF(V219:$V$1025,V219)&gt;1,1,0))</f>
        <v>0</v>
      </c>
    </row>
    <row r="220" spans="1:23" ht="15.75">
      <c r="A220" s="205">
        <v>195</v>
      </c>
      <c r="B220" s="177"/>
      <c r="C220" s="178"/>
      <c r="D220" s="177"/>
      <c r="E220" s="192"/>
      <c r="F220" s="192"/>
      <c r="G220" s="192"/>
      <c r="H220" s="192"/>
      <c r="I220" s="192"/>
      <c r="J220" s="192"/>
      <c r="K220" s="192"/>
      <c r="L220" s="192"/>
      <c r="M220" s="192"/>
      <c r="N220" s="192"/>
      <c r="O220" s="192"/>
      <c r="P220" s="91">
        <f t="shared" si="24"/>
        <v>0</v>
      </c>
      <c r="Q220" s="13" t="b">
        <f t="shared" ref="Q220:Q283" si="26">IF(ISBLANK(B220),TRUE,IF(OR(ISBLANK(C220),ISBLANK(D220),ISBLANK(E220),ISBLANK(F220),ISBLANK(G220),ISBLANK(H220),ISBLANK(I220),ISBLANK(J220),ISBLANK(K220),ISBLANK(L220),ISBLANK(M220),ISBLANK(N220),ISBLANK(O220),ISBLANK(P220)),FALSE,TRUE))</f>
        <v>1</v>
      </c>
      <c r="R220" s="625" t="b">
        <f t="shared" ref="R220:R283" si="27">IF(OR(AND(B220="N/A",D220="N/A"),AND(B220&lt;&gt;"N/A",D220&lt;&gt;"N/A"),AND(ISBLANK(B220),ISBLANK(D220)),AND(NOT(ISBLANK(B220)),NOT(ISBLANK(D220)))),TRUE,FALSE)</f>
        <v>1</v>
      </c>
      <c r="S220" s="13" t="b">
        <f t="shared" ref="S220:S283" si="28">IF(OR(AND(B220="N/A",D220="N/A",C220=0,P220=0),AND(ISBLANK(B220),ISBLANK(D220),ISBLANK(C220),P220=0),AND(AND(NOT(ISBLANK(B220)),B220&lt;&gt;"N/A"),AND(NOT(ISBLANK(D220)),D220&lt;&gt;"N/A"),C220&lt;&gt;0,P220&lt;&gt;0)),TRUE,FALSE)</f>
        <v>1</v>
      </c>
      <c r="T220" s="13" t="b">
        <f t="shared" si="22"/>
        <v>1</v>
      </c>
      <c r="U220" s="13" t="b">
        <f t="shared" si="23"/>
        <v>1</v>
      </c>
      <c r="V220" s="617" t="str">
        <f t="shared" si="25"/>
        <v>-</v>
      </c>
      <c r="W220" s="306">
        <f>IF(V220="-",0,IF(COUNTIF(V220:$V$1025,V220)&gt;1,1,0))</f>
        <v>0</v>
      </c>
    </row>
    <row r="221" spans="1:23" ht="15.75">
      <c r="A221" s="205">
        <v>196</v>
      </c>
      <c r="B221" s="177"/>
      <c r="C221" s="178"/>
      <c r="D221" s="177"/>
      <c r="E221" s="192"/>
      <c r="F221" s="192"/>
      <c r="G221" s="192"/>
      <c r="H221" s="192"/>
      <c r="I221" s="192"/>
      <c r="J221" s="192"/>
      <c r="K221" s="192"/>
      <c r="L221" s="192"/>
      <c r="M221" s="192"/>
      <c r="N221" s="192"/>
      <c r="O221" s="192"/>
      <c r="P221" s="91">
        <f t="shared" si="24"/>
        <v>0</v>
      </c>
      <c r="Q221" s="13" t="b">
        <f t="shared" si="26"/>
        <v>1</v>
      </c>
      <c r="R221" s="625" t="b">
        <f t="shared" si="27"/>
        <v>1</v>
      </c>
      <c r="S221" s="13" t="b">
        <f t="shared" si="28"/>
        <v>1</v>
      </c>
      <c r="T221" s="13" t="b">
        <f t="shared" si="22"/>
        <v>1</v>
      </c>
      <c r="U221" s="13" t="b">
        <f t="shared" si="23"/>
        <v>1</v>
      </c>
      <c r="V221" s="617" t="str">
        <f t="shared" si="25"/>
        <v>-</v>
      </c>
      <c r="W221" s="306">
        <f>IF(V221="-",0,IF(COUNTIF(V221:$V$1025,V221)&gt;1,1,0))</f>
        <v>0</v>
      </c>
    </row>
    <row r="222" spans="1:23" ht="15.75">
      <c r="A222" s="205">
        <v>197</v>
      </c>
      <c r="B222" s="177"/>
      <c r="C222" s="178"/>
      <c r="D222" s="177"/>
      <c r="E222" s="192"/>
      <c r="F222" s="192"/>
      <c r="G222" s="192"/>
      <c r="H222" s="192"/>
      <c r="I222" s="192"/>
      <c r="J222" s="192"/>
      <c r="K222" s="192"/>
      <c r="L222" s="192"/>
      <c r="M222" s="192"/>
      <c r="N222" s="192"/>
      <c r="O222" s="192"/>
      <c r="P222" s="91">
        <f t="shared" si="24"/>
        <v>0</v>
      </c>
      <c r="Q222" s="13" t="b">
        <f t="shared" si="26"/>
        <v>1</v>
      </c>
      <c r="R222" s="625" t="b">
        <f t="shared" si="27"/>
        <v>1</v>
      </c>
      <c r="S222" s="13" t="b">
        <f t="shared" si="28"/>
        <v>1</v>
      </c>
      <c r="T222" s="13" t="b">
        <f t="shared" si="22"/>
        <v>1</v>
      </c>
      <c r="U222" s="13" t="b">
        <f t="shared" si="23"/>
        <v>1</v>
      </c>
      <c r="V222" s="617" t="str">
        <f t="shared" si="25"/>
        <v>-</v>
      </c>
      <c r="W222" s="306">
        <f>IF(V222="-",0,IF(COUNTIF(V222:$V$1025,V222)&gt;1,1,0))</f>
        <v>0</v>
      </c>
    </row>
    <row r="223" spans="1:23" ht="15.75">
      <c r="A223" s="205">
        <v>198</v>
      </c>
      <c r="B223" s="177"/>
      <c r="C223" s="178"/>
      <c r="D223" s="177"/>
      <c r="E223" s="192"/>
      <c r="F223" s="192"/>
      <c r="G223" s="192"/>
      <c r="H223" s="192"/>
      <c r="I223" s="192"/>
      <c r="J223" s="192"/>
      <c r="K223" s="192"/>
      <c r="L223" s="192"/>
      <c r="M223" s="192"/>
      <c r="N223" s="192"/>
      <c r="O223" s="192"/>
      <c r="P223" s="91">
        <f t="shared" si="24"/>
        <v>0</v>
      </c>
      <c r="Q223" s="13" t="b">
        <f t="shared" si="26"/>
        <v>1</v>
      </c>
      <c r="R223" s="625" t="b">
        <f t="shared" si="27"/>
        <v>1</v>
      </c>
      <c r="S223" s="13" t="b">
        <f t="shared" si="28"/>
        <v>1</v>
      </c>
      <c r="T223" s="13" t="b">
        <f t="shared" si="22"/>
        <v>1</v>
      </c>
      <c r="U223" s="13" t="b">
        <f t="shared" si="23"/>
        <v>1</v>
      </c>
      <c r="V223" s="617" t="str">
        <f t="shared" si="25"/>
        <v>-</v>
      </c>
      <c r="W223" s="306">
        <f>IF(V223="-",0,IF(COUNTIF(V223:$V$1025,V223)&gt;1,1,0))</f>
        <v>0</v>
      </c>
    </row>
    <row r="224" spans="1:23" ht="15.75">
      <c r="A224" s="205">
        <v>199</v>
      </c>
      <c r="B224" s="177"/>
      <c r="C224" s="178"/>
      <c r="D224" s="177"/>
      <c r="E224" s="192"/>
      <c r="F224" s="192"/>
      <c r="G224" s="192"/>
      <c r="H224" s="192"/>
      <c r="I224" s="192"/>
      <c r="J224" s="192"/>
      <c r="K224" s="192"/>
      <c r="L224" s="192"/>
      <c r="M224" s="192"/>
      <c r="N224" s="192"/>
      <c r="O224" s="192"/>
      <c r="P224" s="91">
        <f t="shared" si="24"/>
        <v>0</v>
      </c>
      <c r="Q224" s="13" t="b">
        <f t="shared" si="26"/>
        <v>1</v>
      </c>
      <c r="R224" s="625" t="b">
        <f t="shared" si="27"/>
        <v>1</v>
      </c>
      <c r="S224" s="13" t="b">
        <f t="shared" si="28"/>
        <v>1</v>
      </c>
      <c r="T224" s="13" t="b">
        <f t="shared" si="22"/>
        <v>1</v>
      </c>
      <c r="U224" s="13" t="b">
        <f t="shared" si="23"/>
        <v>1</v>
      </c>
      <c r="V224" s="617" t="str">
        <f t="shared" si="25"/>
        <v>-</v>
      </c>
      <c r="W224" s="306">
        <f>IF(V224="-",0,IF(COUNTIF(V224:$V$1025,V224)&gt;1,1,0))</f>
        <v>0</v>
      </c>
    </row>
    <row r="225" spans="1:23" ht="15.75">
      <c r="A225" s="205">
        <v>200</v>
      </c>
      <c r="B225" s="177"/>
      <c r="C225" s="178"/>
      <c r="D225" s="177"/>
      <c r="E225" s="192"/>
      <c r="F225" s="192"/>
      <c r="G225" s="192"/>
      <c r="H225" s="192"/>
      <c r="I225" s="192"/>
      <c r="J225" s="192"/>
      <c r="K225" s="192"/>
      <c r="L225" s="192"/>
      <c r="M225" s="192"/>
      <c r="N225" s="192"/>
      <c r="O225" s="192"/>
      <c r="P225" s="91">
        <f t="shared" si="24"/>
        <v>0</v>
      </c>
      <c r="Q225" s="13" t="b">
        <f t="shared" si="26"/>
        <v>1</v>
      </c>
      <c r="R225" s="625" t="b">
        <f t="shared" si="27"/>
        <v>1</v>
      </c>
      <c r="S225" s="13" t="b">
        <f t="shared" si="28"/>
        <v>1</v>
      </c>
      <c r="T225" s="13" t="b">
        <f t="shared" si="22"/>
        <v>1</v>
      </c>
      <c r="U225" s="13" t="b">
        <f t="shared" si="23"/>
        <v>1</v>
      </c>
      <c r="V225" s="617" t="str">
        <f t="shared" si="25"/>
        <v>-</v>
      </c>
      <c r="W225" s="306">
        <f>IF(V225="-",0,IF(COUNTIF(V225:$V$1025,V225)&gt;1,1,0))</f>
        <v>0</v>
      </c>
    </row>
    <row r="226" spans="1:23" ht="15.75">
      <c r="A226" s="205">
        <v>201</v>
      </c>
      <c r="B226" s="177"/>
      <c r="C226" s="178"/>
      <c r="D226" s="177"/>
      <c r="E226" s="192"/>
      <c r="F226" s="192"/>
      <c r="G226" s="192"/>
      <c r="H226" s="192"/>
      <c r="I226" s="192"/>
      <c r="J226" s="192"/>
      <c r="K226" s="192"/>
      <c r="L226" s="192"/>
      <c r="M226" s="192"/>
      <c r="N226" s="192"/>
      <c r="O226" s="192"/>
      <c r="P226" s="91">
        <f t="shared" si="24"/>
        <v>0</v>
      </c>
      <c r="Q226" s="13" t="b">
        <f t="shared" si="26"/>
        <v>1</v>
      </c>
      <c r="R226" s="625" t="b">
        <f t="shared" si="27"/>
        <v>1</v>
      </c>
      <c r="S226" s="13" t="b">
        <f t="shared" si="28"/>
        <v>1</v>
      </c>
      <c r="T226" s="13" t="b">
        <f t="shared" si="22"/>
        <v>1</v>
      </c>
      <c r="U226" s="13" t="b">
        <f t="shared" si="23"/>
        <v>1</v>
      </c>
      <c r="V226" s="617" t="str">
        <f t="shared" si="25"/>
        <v>-</v>
      </c>
      <c r="W226" s="306">
        <f>IF(V226="-",0,IF(COUNTIF(V226:$V$1025,V226)&gt;1,1,0))</f>
        <v>0</v>
      </c>
    </row>
    <row r="227" spans="1:23" ht="15.75">
      <c r="A227" s="205">
        <v>202</v>
      </c>
      <c r="B227" s="177"/>
      <c r="C227" s="178"/>
      <c r="D227" s="177"/>
      <c r="E227" s="192"/>
      <c r="F227" s="192"/>
      <c r="G227" s="192"/>
      <c r="H227" s="192"/>
      <c r="I227" s="192"/>
      <c r="J227" s="192"/>
      <c r="K227" s="192"/>
      <c r="L227" s="192"/>
      <c r="M227" s="192"/>
      <c r="N227" s="192"/>
      <c r="O227" s="192"/>
      <c r="P227" s="91">
        <f t="shared" si="24"/>
        <v>0</v>
      </c>
      <c r="Q227" s="13" t="b">
        <f t="shared" si="26"/>
        <v>1</v>
      </c>
      <c r="R227" s="625" t="b">
        <f t="shared" si="27"/>
        <v>1</v>
      </c>
      <c r="S227" s="13" t="b">
        <f t="shared" si="28"/>
        <v>1</v>
      </c>
      <c r="T227" s="13" t="b">
        <f t="shared" si="22"/>
        <v>1</v>
      </c>
      <c r="U227" s="13" t="b">
        <f t="shared" si="23"/>
        <v>1</v>
      </c>
      <c r="V227" s="617" t="str">
        <f t="shared" si="25"/>
        <v>-</v>
      </c>
      <c r="W227" s="306">
        <f>IF(V227="-",0,IF(COUNTIF(V227:$V$1025,V227)&gt;1,1,0))</f>
        <v>0</v>
      </c>
    </row>
    <row r="228" spans="1:23" ht="15.75">
      <c r="A228" s="205">
        <v>203</v>
      </c>
      <c r="B228" s="177"/>
      <c r="C228" s="178"/>
      <c r="D228" s="177"/>
      <c r="E228" s="192"/>
      <c r="F228" s="192"/>
      <c r="G228" s="192"/>
      <c r="H228" s="192"/>
      <c r="I228" s="192"/>
      <c r="J228" s="192"/>
      <c r="K228" s="192"/>
      <c r="L228" s="192"/>
      <c r="M228" s="192"/>
      <c r="N228" s="192"/>
      <c r="O228" s="192"/>
      <c r="P228" s="91">
        <f t="shared" si="24"/>
        <v>0</v>
      </c>
      <c r="Q228" s="13" t="b">
        <f t="shared" si="26"/>
        <v>1</v>
      </c>
      <c r="R228" s="625" t="b">
        <f t="shared" si="27"/>
        <v>1</v>
      </c>
      <c r="S228" s="13" t="b">
        <f t="shared" si="28"/>
        <v>1</v>
      </c>
      <c r="T228" s="13" t="b">
        <f t="shared" si="22"/>
        <v>1</v>
      </c>
      <c r="U228" s="13" t="b">
        <f t="shared" si="23"/>
        <v>1</v>
      </c>
      <c r="V228" s="617" t="str">
        <f t="shared" si="25"/>
        <v>-</v>
      </c>
      <c r="W228" s="306">
        <f>IF(V228="-",0,IF(COUNTIF(V228:$V$1025,V228)&gt;1,1,0))</f>
        <v>0</v>
      </c>
    </row>
    <row r="229" spans="1:23" ht="15.75">
      <c r="A229" s="205">
        <v>204</v>
      </c>
      <c r="B229" s="177"/>
      <c r="C229" s="178"/>
      <c r="D229" s="177"/>
      <c r="E229" s="192"/>
      <c r="F229" s="192"/>
      <c r="G229" s="192"/>
      <c r="H229" s="192"/>
      <c r="I229" s="192"/>
      <c r="J229" s="192"/>
      <c r="K229" s="192"/>
      <c r="L229" s="192"/>
      <c r="M229" s="192"/>
      <c r="N229" s="192"/>
      <c r="O229" s="192"/>
      <c r="P229" s="91">
        <f t="shared" si="24"/>
        <v>0</v>
      </c>
      <c r="Q229" s="13" t="b">
        <f t="shared" si="26"/>
        <v>1</v>
      </c>
      <c r="R229" s="625" t="b">
        <f t="shared" si="27"/>
        <v>1</v>
      </c>
      <c r="S229" s="13" t="b">
        <f t="shared" si="28"/>
        <v>1</v>
      </c>
      <c r="T229" s="13" t="b">
        <f t="shared" si="22"/>
        <v>1</v>
      </c>
      <c r="U229" s="13" t="b">
        <f t="shared" si="23"/>
        <v>1</v>
      </c>
      <c r="V229" s="617" t="str">
        <f t="shared" si="25"/>
        <v>-</v>
      </c>
      <c r="W229" s="306">
        <f>IF(V229="-",0,IF(COUNTIF(V229:$V$1025,V229)&gt;1,1,0))</f>
        <v>0</v>
      </c>
    </row>
    <row r="230" spans="1:23" ht="15.75">
      <c r="A230" s="205">
        <v>205</v>
      </c>
      <c r="B230" s="177"/>
      <c r="C230" s="178"/>
      <c r="D230" s="177"/>
      <c r="E230" s="192"/>
      <c r="F230" s="192"/>
      <c r="G230" s="192"/>
      <c r="H230" s="192"/>
      <c r="I230" s="192"/>
      <c r="J230" s="192"/>
      <c r="K230" s="192"/>
      <c r="L230" s="192"/>
      <c r="M230" s="192"/>
      <c r="N230" s="192"/>
      <c r="O230" s="192"/>
      <c r="P230" s="91">
        <f t="shared" si="24"/>
        <v>0</v>
      </c>
      <c r="Q230" s="13" t="b">
        <f t="shared" si="26"/>
        <v>1</v>
      </c>
      <c r="R230" s="625" t="b">
        <f t="shared" si="27"/>
        <v>1</v>
      </c>
      <c r="S230" s="13" t="b">
        <f t="shared" si="28"/>
        <v>1</v>
      </c>
      <c r="T230" s="13" t="b">
        <f t="shared" si="22"/>
        <v>1</v>
      </c>
      <c r="U230" s="13" t="b">
        <f t="shared" si="23"/>
        <v>1</v>
      </c>
      <c r="V230" s="617" t="str">
        <f t="shared" si="25"/>
        <v>-</v>
      </c>
      <c r="W230" s="306">
        <f>IF(V230="-",0,IF(COUNTIF(V230:$V$1025,V230)&gt;1,1,0))</f>
        <v>0</v>
      </c>
    </row>
    <row r="231" spans="1:23" ht="15.75">
      <c r="A231" s="205">
        <v>206</v>
      </c>
      <c r="B231" s="177"/>
      <c r="C231" s="178"/>
      <c r="D231" s="177"/>
      <c r="E231" s="192"/>
      <c r="F231" s="192"/>
      <c r="G231" s="192"/>
      <c r="H231" s="192"/>
      <c r="I231" s="192"/>
      <c r="J231" s="192"/>
      <c r="K231" s="192"/>
      <c r="L231" s="192"/>
      <c r="M231" s="192"/>
      <c r="N231" s="192"/>
      <c r="O231" s="192"/>
      <c r="P231" s="91">
        <f t="shared" si="24"/>
        <v>0</v>
      </c>
      <c r="Q231" s="13" t="b">
        <f t="shared" si="26"/>
        <v>1</v>
      </c>
      <c r="R231" s="625" t="b">
        <f t="shared" si="27"/>
        <v>1</v>
      </c>
      <c r="S231" s="13" t="b">
        <f t="shared" si="28"/>
        <v>1</v>
      </c>
      <c r="T231" s="13" t="b">
        <f t="shared" si="22"/>
        <v>1</v>
      </c>
      <c r="U231" s="13" t="b">
        <f t="shared" si="23"/>
        <v>1</v>
      </c>
      <c r="V231" s="617" t="str">
        <f t="shared" si="25"/>
        <v>-</v>
      </c>
      <c r="W231" s="306">
        <f>IF(V231="-",0,IF(COUNTIF(V231:$V$1025,V231)&gt;1,1,0))</f>
        <v>0</v>
      </c>
    </row>
    <row r="232" spans="1:23" ht="15.75">
      <c r="A232" s="205">
        <v>207</v>
      </c>
      <c r="B232" s="177"/>
      <c r="C232" s="178"/>
      <c r="D232" s="177"/>
      <c r="E232" s="192"/>
      <c r="F232" s="192"/>
      <c r="G232" s="192"/>
      <c r="H232" s="192"/>
      <c r="I232" s="192"/>
      <c r="J232" s="192"/>
      <c r="K232" s="192"/>
      <c r="L232" s="192"/>
      <c r="M232" s="192"/>
      <c r="N232" s="192"/>
      <c r="O232" s="192"/>
      <c r="P232" s="91">
        <f t="shared" si="24"/>
        <v>0</v>
      </c>
      <c r="Q232" s="13" t="b">
        <f t="shared" si="26"/>
        <v>1</v>
      </c>
      <c r="R232" s="625" t="b">
        <f t="shared" si="27"/>
        <v>1</v>
      </c>
      <c r="S232" s="13" t="b">
        <f t="shared" si="28"/>
        <v>1</v>
      </c>
      <c r="T232" s="13" t="b">
        <f t="shared" si="22"/>
        <v>1</v>
      </c>
      <c r="U232" s="13" t="b">
        <f t="shared" si="23"/>
        <v>1</v>
      </c>
      <c r="V232" s="617" t="str">
        <f t="shared" si="25"/>
        <v>-</v>
      </c>
      <c r="W232" s="306">
        <f>IF(V232="-",0,IF(COUNTIF(V232:$V$1025,V232)&gt;1,1,0))</f>
        <v>0</v>
      </c>
    </row>
    <row r="233" spans="1:23" ht="15.75">
      <c r="A233" s="205">
        <v>208</v>
      </c>
      <c r="B233" s="177"/>
      <c r="C233" s="178"/>
      <c r="D233" s="177"/>
      <c r="E233" s="192"/>
      <c r="F233" s="192"/>
      <c r="G233" s="192"/>
      <c r="H233" s="192"/>
      <c r="I233" s="192"/>
      <c r="J233" s="192"/>
      <c r="K233" s="192"/>
      <c r="L233" s="192"/>
      <c r="M233" s="192"/>
      <c r="N233" s="192"/>
      <c r="O233" s="192"/>
      <c r="P233" s="91">
        <f t="shared" si="24"/>
        <v>0</v>
      </c>
      <c r="Q233" s="13" t="b">
        <f t="shared" si="26"/>
        <v>1</v>
      </c>
      <c r="R233" s="625" t="b">
        <f t="shared" si="27"/>
        <v>1</v>
      </c>
      <c r="S233" s="13" t="b">
        <f t="shared" si="28"/>
        <v>1</v>
      </c>
      <c r="T233" s="13" t="b">
        <f t="shared" si="22"/>
        <v>1</v>
      </c>
      <c r="U233" s="13" t="b">
        <f t="shared" si="23"/>
        <v>1</v>
      </c>
      <c r="V233" s="617" t="str">
        <f t="shared" si="25"/>
        <v>-</v>
      </c>
      <c r="W233" s="306">
        <f>IF(V233="-",0,IF(COUNTIF(V233:$V$1025,V233)&gt;1,1,0))</f>
        <v>0</v>
      </c>
    </row>
    <row r="234" spans="1:23" ht="15.75">
      <c r="A234" s="205">
        <v>209</v>
      </c>
      <c r="B234" s="177"/>
      <c r="C234" s="178"/>
      <c r="D234" s="177"/>
      <c r="E234" s="192"/>
      <c r="F234" s="192"/>
      <c r="G234" s="192"/>
      <c r="H234" s="192"/>
      <c r="I234" s="192"/>
      <c r="J234" s="192"/>
      <c r="K234" s="192"/>
      <c r="L234" s="192"/>
      <c r="M234" s="192"/>
      <c r="N234" s="192"/>
      <c r="O234" s="192"/>
      <c r="P234" s="91">
        <f t="shared" si="24"/>
        <v>0</v>
      </c>
      <c r="Q234" s="13" t="b">
        <f t="shared" si="26"/>
        <v>1</v>
      </c>
      <c r="R234" s="625" t="b">
        <f t="shared" si="27"/>
        <v>1</v>
      </c>
      <c r="S234" s="13" t="b">
        <f t="shared" si="28"/>
        <v>1</v>
      </c>
      <c r="T234" s="13" t="b">
        <f t="shared" si="22"/>
        <v>1</v>
      </c>
      <c r="U234" s="13" t="b">
        <f t="shared" si="23"/>
        <v>1</v>
      </c>
      <c r="V234" s="617" t="str">
        <f t="shared" si="25"/>
        <v>-</v>
      </c>
      <c r="W234" s="306">
        <f>IF(V234="-",0,IF(COUNTIF(V234:$V$1025,V234)&gt;1,1,0))</f>
        <v>0</v>
      </c>
    </row>
    <row r="235" spans="1:23" ht="15.75">
      <c r="A235" s="205">
        <v>210</v>
      </c>
      <c r="B235" s="177"/>
      <c r="C235" s="178"/>
      <c r="D235" s="177"/>
      <c r="E235" s="192"/>
      <c r="F235" s="192"/>
      <c r="G235" s="192"/>
      <c r="H235" s="192"/>
      <c r="I235" s="192"/>
      <c r="J235" s="192"/>
      <c r="K235" s="192"/>
      <c r="L235" s="192"/>
      <c r="M235" s="192"/>
      <c r="N235" s="192"/>
      <c r="O235" s="192"/>
      <c r="P235" s="91">
        <f t="shared" si="24"/>
        <v>0</v>
      </c>
      <c r="Q235" s="13" t="b">
        <f t="shared" si="26"/>
        <v>1</v>
      </c>
      <c r="R235" s="625" t="b">
        <f t="shared" si="27"/>
        <v>1</v>
      </c>
      <c r="S235" s="13" t="b">
        <f t="shared" si="28"/>
        <v>1</v>
      </c>
      <c r="T235" s="13" t="b">
        <f t="shared" si="22"/>
        <v>1</v>
      </c>
      <c r="U235" s="13" t="b">
        <f t="shared" si="23"/>
        <v>1</v>
      </c>
      <c r="V235" s="617" t="str">
        <f t="shared" si="25"/>
        <v>-</v>
      </c>
      <c r="W235" s="306">
        <f>IF(V235="-",0,IF(COUNTIF(V235:$V$1025,V235)&gt;1,1,0))</f>
        <v>0</v>
      </c>
    </row>
    <row r="236" spans="1:23" ht="15.75">
      <c r="A236" s="205">
        <v>211</v>
      </c>
      <c r="B236" s="177"/>
      <c r="C236" s="178"/>
      <c r="D236" s="177"/>
      <c r="E236" s="192"/>
      <c r="F236" s="192"/>
      <c r="G236" s="192"/>
      <c r="H236" s="192"/>
      <c r="I236" s="192"/>
      <c r="J236" s="192"/>
      <c r="K236" s="192"/>
      <c r="L236" s="192"/>
      <c r="M236" s="192"/>
      <c r="N236" s="192"/>
      <c r="O236" s="192"/>
      <c r="P236" s="91">
        <f t="shared" si="24"/>
        <v>0</v>
      </c>
      <c r="Q236" s="13" t="b">
        <f t="shared" si="26"/>
        <v>1</v>
      </c>
      <c r="R236" s="625" t="b">
        <f t="shared" si="27"/>
        <v>1</v>
      </c>
      <c r="S236" s="13" t="b">
        <f t="shared" si="28"/>
        <v>1</v>
      </c>
      <c r="T236" s="13" t="b">
        <f t="shared" si="22"/>
        <v>1</v>
      </c>
      <c r="U236" s="13" t="b">
        <f t="shared" si="23"/>
        <v>1</v>
      </c>
      <c r="V236" s="617" t="str">
        <f t="shared" si="25"/>
        <v>-</v>
      </c>
      <c r="W236" s="306">
        <f>IF(V236="-",0,IF(COUNTIF(V236:$V$1025,V236)&gt;1,1,0))</f>
        <v>0</v>
      </c>
    </row>
    <row r="237" spans="1:23" ht="15.75">
      <c r="A237" s="205">
        <v>212</v>
      </c>
      <c r="B237" s="177"/>
      <c r="C237" s="178"/>
      <c r="D237" s="177"/>
      <c r="E237" s="192"/>
      <c r="F237" s="192"/>
      <c r="G237" s="192"/>
      <c r="H237" s="192"/>
      <c r="I237" s="192"/>
      <c r="J237" s="192"/>
      <c r="K237" s="192"/>
      <c r="L237" s="192"/>
      <c r="M237" s="192"/>
      <c r="N237" s="192"/>
      <c r="O237" s="192"/>
      <c r="P237" s="91">
        <f t="shared" si="24"/>
        <v>0</v>
      </c>
      <c r="Q237" s="13" t="b">
        <f t="shared" si="26"/>
        <v>1</v>
      </c>
      <c r="R237" s="625" t="b">
        <f t="shared" si="27"/>
        <v>1</v>
      </c>
      <c r="S237" s="13" t="b">
        <f t="shared" si="28"/>
        <v>1</v>
      </c>
      <c r="T237" s="13" t="b">
        <f t="shared" si="22"/>
        <v>1</v>
      </c>
      <c r="U237" s="13" t="b">
        <f t="shared" si="23"/>
        <v>1</v>
      </c>
      <c r="V237" s="617" t="str">
        <f t="shared" si="25"/>
        <v>-</v>
      </c>
      <c r="W237" s="306">
        <f>IF(V237="-",0,IF(COUNTIF(V237:$V$1025,V237)&gt;1,1,0))</f>
        <v>0</v>
      </c>
    </row>
    <row r="238" spans="1:23" ht="15.75">
      <c r="A238" s="205">
        <v>213</v>
      </c>
      <c r="B238" s="177"/>
      <c r="C238" s="178"/>
      <c r="D238" s="177"/>
      <c r="E238" s="192"/>
      <c r="F238" s="192"/>
      <c r="G238" s="192"/>
      <c r="H238" s="192"/>
      <c r="I238" s="192"/>
      <c r="J238" s="192"/>
      <c r="K238" s="192"/>
      <c r="L238" s="192"/>
      <c r="M238" s="192"/>
      <c r="N238" s="192"/>
      <c r="O238" s="192"/>
      <c r="P238" s="91">
        <f t="shared" si="24"/>
        <v>0</v>
      </c>
      <c r="Q238" s="13" t="b">
        <f t="shared" si="26"/>
        <v>1</v>
      </c>
      <c r="R238" s="625" t="b">
        <f t="shared" si="27"/>
        <v>1</v>
      </c>
      <c r="S238" s="13" t="b">
        <f t="shared" si="28"/>
        <v>1</v>
      </c>
      <c r="T238" s="13" t="b">
        <f t="shared" si="22"/>
        <v>1</v>
      </c>
      <c r="U238" s="13" t="b">
        <f t="shared" si="23"/>
        <v>1</v>
      </c>
      <c r="V238" s="617" t="str">
        <f t="shared" si="25"/>
        <v>-</v>
      </c>
      <c r="W238" s="306">
        <f>IF(V238="-",0,IF(COUNTIF(V238:$V$1025,V238)&gt;1,1,0))</f>
        <v>0</v>
      </c>
    </row>
    <row r="239" spans="1:23" ht="15.75">
      <c r="A239" s="205">
        <v>214</v>
      </c>
      <c r="B239" s="177"/>
      <c r="C239" s="178"/>
      <c r="D239" s="177"/>
      <c r="E239" s="192"/>
      <c r="F239" s="192"/>
      <c r="G239" s="192"/>
      <c r="H239" s="192"/>
      <c r="I239" s="192"/>
      <c r="J239" s="192"/>
      <c r="K239" s="192"/>
      <c r="L239" s="192"/>
      <c r="M239" s="192"/>
      <c r="N239" s="192"/>
      <c r="O239" s="192"/>
      <c r="P239" s="91">
        <f t="shared" si="24"/>
        <v>0</v>
      </c>
      <c r="Q239" s="13" t="b">
        <f t="shared" si="26"/>
        <v>1</v>
      </c>
      <c r="R239" s="625" t="b">
        <f t="shared" si="27"/>
        <v>1</v>
      </c>
      <c r="S239" s="13" t="b">
        <f t="shared" si="28"/>
        <v>1</v>
      </c>
      <c r="T239" s="13" t="b">
        <f t="shared" si="22"/>
        <v>1</v>
      </c>
      <c r="U239" s="13" t="b">
        <f t="shared" si="23"/>
        <v>1</v>
      </c>
      <c r="V239" s="617" t="str">
        <f t="shared" si="25"/>
        <v>-</v>
      </c>
      <c r="W239" s="306">
        <f>IF(V239="-",0,IF(COUNTIF(V239:$V$1025,V239)&gt;1,1,0))</f>
        <v>0</v>
      </c>
    </row>
    <row r="240" spans="1:23" ht="15.75">
      <c r="A240" s="205">
        <v>215</v>
      </c>
      <c r="B240" s="177"/>
      <c r="C240" s="178"/>
      <c r="D240" s="177"/>
      <c r="E240" s="192"/>
      <c r="F240" s="192"/>
      <c r="G240" s="192"/>
      <c r="H240" s="192"/>
      <c r="I240" s="192"/>
      <c r="J240" s="192"/>
      <c r="K240" s="192"/>
      <c r="L240" s="192"/>
      <c r="M240" s="192"/>
      <c r="N240" s="192"/>
      <c r="O240" s="192"/>
      <c r="P240" s="91">
        <f t="shared" si="24"/>
        <v>0</v>
      </c>
      <c r="Q240" s="13" t="b">
        <f t="shared" si="26"/>
        <v>1</v>
      </c>
      <c r="R240" s="625" t="b">
        <f t="shared" si="27"/>
        <v>1</v>
      </c>
      <c r="S240" s="13" t="b">
        <f t="shared" si="28"/>
        <v>1</v>
      </c>
      <c r="T240" s="13" t="b">
        <f t="shared" si="22"/>
        <v>1</v>
      </c>
      <c r="U240" s="13" t="b">
        <f t="shared" si="23"/>
        <v>1</v>
      </c>
      <c r="V240" s="617" t="str">
        <f t="shared" si="25"/>
        <v>-</v>
      </c>
      <c r="W240" s="306">
        <f>IF(V240="-",0,IF(COUNTIF(V240:$V$1025,V240)&gt;1,1,0))</f>
        <v>0</v>
      </c>
    </row>
    <row r="241" spans="1:23" ht="15.75">
      <c r="A241" s="205">
        <v>216</v>
      </c>
      <c r="B241" s="177"/>
      <c r="C241" s="178"/>
      <c r="D241" s="177"/>
      <c r="E241" s="192"/>
      <c r="F241" s="192"/>
      <c r="G241" s="192"/>
      <c r="H241" s="192"/>
      <c r="I241" s="192"/>
      <c r="J241" s="192"/>
      <c r="K241" s="192"/>
      <c r="L241" s="192"/>
      <c r="M241" s="192"/>
      <c r="N241" s="192"/>
      <c r="O241" s="192"/>
      <c r="P241" s="91">
        <f t="shared" si="24"/>
        <v>0</v>
      </c>
      <c r="Q241" s="13" t="b">
        <f t="shared" si="26"/>
        <v>1</v>
      </c>
      <c r="R241" s="625" t="b">
        <f t="shared" si="27"/>
        <v>1</v>
      </c>
      <c r="S241" s="13" t="b">
        <f t="shared" si="28"/>
        <v>1</v>
      </c>
      <c r="T241" s="13" t="b">
        <f t="shared" si="22"/>
        <v>1</v>
      </c>
      <c r="U241" s="13" t="b">
        <f t="shared" si="23"/>
        <v>1</v>
      </c>
      <c r="V241" s="617" t="str">
        <f t="shared" si="25"/>
        <v>-</v>
      </c>
      <c r="W241" s="306">
        <f>IF(V241="-",0,IF(COUNTIF(V241:$V$1025,V241)&gt;1,1,0))</f>
        <v>0</v>
      </c>
    </row>
    <row r="242" spans="1:23" ht="15.75">
      <c r="A242" s="205">
        <v>217</v>
      </c>
      <c r="B242" s="177"/>
      <c r="C242" s="178"/>
      <c r="D242" s="177"/>
      <c r="E242" s="192"/>
      <c r="F242" s="192"/>
      <c r="G242" s="192"/>
      <c r="H242" s="192"/>
      <c r="I242" s="192"/>
      <c r="J242" s="192"/>
      <c r="K242" s="192"/>
      <c r="L242" s="192"/>
      <c r="M242" s="192"/>
      <c r="N242" s="192"/>
      <c r="O242" s="192"/>
      <c r="P242" s="91">
        <f t="shared" si="24"/>
        <v>0</v>
      </c>
      <c r="Q242" s="13" t="b">
        <f t="shared" si="26"/>
        <v>1</v>
      </c>
      <c r="R242" s="625" t="b">
        <f t="shared" si="27"/>
        <v>1</v>
      </c>
      <c r="S242" s="13" t="b">
        <f t="shared" si="28"/>
        <v>1</v>
      </c>
      <c r="T242" s="13" t="b">
        <f t="shared" si="22"/>
        <v>1</v>
      </c>
      <c r="U242" s="13" t="b">
        <f t="shared" si="23"/>
        <v>1</v>
      </c>
      <c r="V242" s="617" t="str">
        <f t="shared" si="25"/>
        <v>-</v>
      </c>
      <c r="W242" s="306">
        <f>IF(V242="-",0,IF(COUNTIF(V242:$V$1025,V242)&gt;1,1,0))</f>
        <v>0</v>
      </c>
    </row>
    <row r="243" spans="1:23" ht="15.75">
      <c r="A243" s="205">
        <v>218</v>
      </c>
      <c r="B243" s="177"/>
      <c r="C243" s="178"/>
      <c r="D243" s="177"/>
      <c r="E243" s="192"/>
      <c r="F243" s="192"/>
      <c r="G243" s="192"/>
      <c r="H243" s="192"/>
      <c r="I243" s="192"/>
      <c r="J243" s="192"/>
      <c r="K243" s="192"/>
      <c r="L243" s="192"/>
      <c r="M243" s="192"/>
      <c r="N243" s="192"/>
      <c r="O243" s="192"/>
      <c r="P243" s="91">
        <f t="shared" si="24"/>
        <v>0</v>
      </c>
      <c r="Q243" s="13" t="b">
        <f t="shared" si="26"/>
        <v>1</v>
      </c>
      <c r="R243" s="625" t="b">
        <f t="shared" si="27"/>
        <v>1</v>
      </c>
      <c r="S243" s="13" t="b">
        <f t="shared" si="28"/>
        <v>1</v>
      </c>
      <c r="T243" s="13" t="b">
        <f t="shared" si="22"/>
        <v>1</v>
      </c>
      <c r="U243" s="13" t="b">
        <f t="shared" si="23"/>
        <v>1</v>
      </c>
      <c r="V243" s="617" t="str">
        <f t="shared" si="25"/>
        <v>-</v>
      </c>
      <c r="W243" s="306">
        <f>IF(V243="-",0,IF(COUNTIF(V243:$V$1025,V243)&gt;1,1,0))</f>
        <v>0</v>
      </c>
    </row>
    <row r="244" spans="1:23" ht="15.75">
      <c r="A244" s="205">
        <v>219</v>
      </c>
      <c r="B244" s="177"/>
      <c r="C244" s="178"/>
      <c r="D244" s="177"/>
      <c r="E244" s="192"/>
      <c r="F244" s="192"/>
      <c r="G244" s="192"/>
      <c r="H244" s="192"/>
      <c r="I244" s="192"/>
      <c r="J244" s="192"/>
      <c r="K244" s="192"/>
      <c r="L244" s="192"/>
      <c r="M244" s="192"/>
      <c r="N244" s="192"/>
      <c r="O244" s="192"/>
      <c r="P244" s="91">
        <f t="shared" si="24"/>
        <v>0</v>
      </c>
      <c r="Q244" s="13" t="b">
        <f t="shared" si="26"/>
        <v>1</v>
      </c>
      <c r="R244" s="625" t="b">
        <f t="shared" si="27"/>
        <v>1</v>
      </c>
      <c r="S244" s="13" t="b">
        <f t="shared" si="28"/>
        <v>1</v>
      </c>
      <c r="T244" s="13" t="b">
        <f t="shared" si="22"/>
        <v>1</v>
      </c>
      <c r="U244" s="13" t="b">
        <f t="shared" si="23"/>
        <v>1</v>
      </c>
      <c r="V244" s="617" t="str">
        <f t="shared" si="25"/>
        <v>-</v>
      </c>
      <c r="W244" s="306">
        <f>IF(V244="-",0,IF(COUNTIF(V244:$V$1025,V244)&gt;1,1,0))</f>
        <v>0</v>
      </c>
    </row>
    <row r="245" spans="1:23" ht="15.75">
      <c r="A245" s="205">
        <v>220</v>
      </c>
      <c r="B245" s="177"/>
      <c r="C245" s="178"/>
      <c r="D245" s="177"/>
      <c r="E245" s="192"/>
      <c r="F245" s="192"/>
      <c r="G245" s="192"/>
      <c r="H245" s="192"/>
      <c r="I245" s="192"/>
      <c r="J245" s="192"/>
      <c r="K245" s="192"/>
      <c r="L245" s="192"/>
      <c r="M245" s="192"/>
      <c r="N245" s="192"/>
      <c r="O245" s="192"/>
      <c r="P245" s="91">
        <f t="shared" si="24"/>
        <v>0</v>
      </c>
      <c r="Q245" s="13" t="b">
        <f t="shared" si="26"/>
        <v>1</v>
      </c>
      <c r="R245" s="625" t="b">
        <f t="shared" si="27"/>
        <v>1</v>
      </c>
      <c r="S245" s="13" t="b">
        <f t="shared" si="28"/>
        <v>1</v>
      </c>
      <c r="T245" s="13" t="b">
        <f t="shared" si="22"/>
        <v>1</v>
      </c>
      <c r="U245" s="13" t="b">
        <f t="shared" si="23"/>
        <v>1</v>
      </c>
      <c r="V245" s="617" t="str">
        <f t="shared" si="25"/>
        <v>-</v>
      </c>
      <c r="W245" s="306">
        <f>IF(V245="-",0,IF(COUNTIF(V245:$V$1025,V245)&gt;1,1,0))</f>
        <v>0</v>
      </c>
    </row>
    <row r="246" spans="1:23" ht="15.75">
      <c r="A246" s="205">
        <v>221</v>
      </c>
      <c r="B246" s="177"/>
      <c r="C246" s="178"/>
      <c r="D246" s="177"/>
      <c r="E246" s="192"/>
      <c r="F246" s="192"/>
      <c r="G246" s="192"/>
      <c r="H246" s="192"/>
      <c r="I246" s="192"/>
      <c r="J246" s="192"/>
      <c r="K246" s="192"/>
      <c r="L246" s="192"/>
      <c r="M246" s="192"/>
      <c r="N246" s="192"/>
      <c r="O246" s="192"/>
      <c r="P246" s="91">
        <f t="shared" si="24"/>
        <v>0</v>
      </c>
      <c r="Q246" s="13" t="b">
        <f t="shared" si="26"/>
        <v>1</v>
      </c>
      <c r="R246" s="625" t="b">
        <f t="shared" si="27"/>
        <v>1</v>
      </c>
      <c r="S246" s="13" t="b">
        <f t="shared" si="28"/>
        <v>1</v>
      </c>
      <c r="T246" s="13" t="b">
        <f t="shared" si="22"/>
        <v>1</v>
      </c>
      <c r="U246" s="13" t="b">
        <f t="shared" si="23"/>
        <v>1</v>
      </c>
      <c r="V246" s="617" t="str">
        <f t="shared" si="25"/>
        <v>-</v>
      </c>
      <c r="W246" s="306">
        <f>IF(V246="-",0,IF(COUNTIF(V246:$V$1025,V246)&gt;1,1,0))</f>
        <v>0</v>
      </c>
    </row>
    <row r="247" spans="1:23" ht="15.75">
      <c r="A247" s="205">
        <v>222</v>
      </c>
      <c r="B247" s="177"/>
      <c r="C247" s="178"/>
      <c r="D247" s="177"/>
      <c r="E247" s="192"/>
      <c r="F247" s="192"/>
      <c r="G247" s="192"/>
      <c r="H247" s="192"/>
      <c r="I247" s="192"/>
      <c r="J247" s="192"/>
      <c r="K247" s="192"/>
      <c r="L247" s="192"/>
      <c r="M247" s="192"/>
      <c r="N247" s="192"/>
      <c r="O247" s="192"/>
      <c r="P247" s="91">
        <f t="shared" si="24"/>
        <v>0</v>
      </c>
      <c r="Q247" s="13" t="b">
        <f t="shared" si="26"/>
        <v>1</v>
      </c>
      <c r="R247" s="625" t="b">
        <f t="shared" si="27"/>
        <v>1</v>
      </c>
      <c r="S247" s="13" t="b">
        <f t="shared" si="28"/>
        <v>1</v>
      </c>
      <c r="T247" s="13" t="b">
        <f t="shared" si="22"/>
        <v>1</v>
      </c>
      <c r="U247" s="13" t="b">
        <f t="shared" si="23"/>
        <v>1</v>
      </c>
      <c r="V247" s="617" t="str">
        <f t="shared" si="25"/>
        <v>-</v>
      </c>
      <c r="W247" s="306">
        <f>IF(V247="-",0,IF(COUNTIF(V247:$V$1025,V247)&gt;1,1,0))</f>
        <v>0</v>
      </c>
    </row>
    <row r="248" spans="1:23" ht="15.75">
      <c r="A248" s="205">
        <v>223</v>
      </c>
      <c r="B248" s="177"/>
      <c r="C248" s="178"/>
      <c r="D248" s="177"/>
      <c r="E248" s="192"/>
      <c r="F248" s="192"/>
      <c r="G248" s="192"/>
      <c r="H248" s="192"/>
      <c r="I248" s="192"/>
      <c r="J248" s="192"/>
      <c r="K248" s="192"/>
      <c r="L248" s="192"/>
      <c r="M248" s="192"/>
      <c r="N248" s="192"/>
      <c r="O248" s="192"/>
      <c r="P248" s="91">
        <f t="shared" si="24"/>
        <v>0</v>
      </c>
      <c r="Q248" s="13" t="b">
        <f t="shared" si="26"/>
        <v>1</v>
      </c>
      <c r="R248" s="625" t="b">
        <f t="shared" si="27"/>
        <v>1</v>
      </c>
      <c r="S248" s="13" t="b">
        <f t="shared" si="28"/>
        <v>1</v>
      </c>
      <c r="T248" s="13" t="b">
        <f t="shared" si="22"/>
        <v>1</v>
      </c>
      <c r="U248" s="13" t="b">
        <f t="shared" si="23"/>
        <v>1</v>
      </c>
      <c r="V248" s="617" t="str">
        <f t="shared" si="25"/>
        <v>-</v>
      </c>
      <c r="W248" s="306">
        <f>IF(V248="-",0,IF(COUNTIF(V248:$V$1025,V248)&gt;1,1,0))</f>
        <v>0</v>
      </c>
    </row>
    <row r="249" spans="1:23" ht="15.75">
      <c r="A249" s="205">
        <v>224</v>
      </c>
      <c r="B249" s="177"/>
      <c r="C249" s="178"/>
      <c r="D249" s="177"/>
      <c r="E249" s="192"/>
      <c r="F249" s="192"/>
      <c r="G249" s="192"/>
      <c r="H249" s="192"/>
      <c r="I249" s="192"/>
      <c r="J249" s="192"/>
      <c r="K249" s="192"/>
      <c r="L249" s="192"/>
      <c r="M249" s="192"/>
      <c r="N249" s="192"/>
      <c r="O249" s="192"/>
      <c r="P249" s="91">
        <f t="shared" si="24"/>
        <v>0</v>
      </c>
      <c r="Q249" s="13" t="b">
        <f t="shared" si="26"/>
        <v>1</v>
      </c>
      <c r="R249" s="625" t="b">
        <f t="shared" si="27"/>
        <v>1</v>
      </c>
      <c r="S249" s="13" t="b">
        <f t="shared" si="28"/>
        <v>1</v>
      </c>
      <c r="T249" s="13" t="b">
        <f t="shared" si="22"/>
        <v>1</v>
      </c>
      <c r="U249" s="13" t="b">
        <f t="shared" si="23"/>
        <v>1</v>
      </c>
      <c r="V249" s="617" t="str">
        <f t="shared" si="25"/>
        <v>-</v>
      </c>
      <c r="W249" s="306">
        <f>IF(V249="-",0,IF(COUNTIF(V249:$V$1025,V249)&gt;1,1,0))</f>
        <v>0</v>
      </c>
    </row>
    <row r="250" spans="1:23" ht="15.75">
      <c r="A250" s="205">
        <v>225</v>
      </c>
      <c r="B250" s="177"/>
      <c r="C250" s="178"/>
      <c r="D250" s="177"/>
      <c r="E250" s="192"/>
      <c r="F250" s="192"/>
      <c r="G250" s="192"/>
      <c r="H250" s="192"/>
      <c r="I250" s="192"/>
      <c r="J250" s="192"/>
      <c r="K250" s="192"/>
      <c r="L250" s="192"/>
      <c r="M250" s="192"/>
      <c r="N250" s="192"/>
      <c r="O250" s="192"/>
      <c r="P250" s="91">
        <f t="shared" si="24"/>
        <v>0</v>
      </c>
      <c r="Q250" s="13" t="b">
        <f t="shared" si="26"/>
        <v>1</v>
      </c>
      <c r="R250" s="625" t="b">
        <f t="shared" si="27"/>
        <v>1</v>
      </c>
      <c r="S250" s="13" t="b">
        <f t="shared" si="28"/>
        <v>1</v>
      </c>
      <c r="T250" s="13" t="b">
        <f t="shared" si="22"/>
        <v>1</v>
      </c>
      <c r="U250" s="13" t="b">
        <f t="shared" si="23"/>
        <v>1</v>
      </c>
      <c r="V250" s="617" t="str">
        <f t="shared" si="25"/>
        <v>-</v>
      </c>
      <c r="W250" s="306">
        <f>IF(V250="-",0,IF(COUNTIF(V250:$V$1025,V250)&gt;1,1,0))</f>
        <v>0</v>
      </c>
    </row>
    <row r="251" spans="1:23" ht="15.75">
      <c r="A251" s="205">
        <v>226</v>
      </c>
      <c r="B251" s="177"/>
      <c r="C251" s="178"/>
      <c r="D251" s="177"/>
      <c r="E251" s="192"/>
      <c r="F251" s="192"/>
      <c r="G251" s="192"/>
      <c r="H251" s="192"/>
      <c r="I251" s="192"/>
      <c r="J251" s="192"/>
      <c r="K251" s="192"/>
      <c r="L251" s="192"/>
      <c r="M251" s="192"/>
      <c r="N251" s="192"/>
      <c r="O251" s="192"/>
      <c r="P251" s="91">
        <f t="shared" si="24"/>
        <v>0</v>
      </c>
      <c r="Q251" s="13" t="b">
        <f t="shared" si="26"/>
        <v>1</v>
      </c>
      <c r="R251" s="625" t="b">
        <f t="shared" si="27"/>
        <v>1</v>
      </c>
      <c r="S251" s="13" t="b">
        <f t="shared" si="28"/>
        <v>1</v>
      </c>
      <c r="T251" s="13" t="b">
        <f t="shared" si="22"/>
        <v>1</v>
      </c>
      <c r="U251" s="13" t="b">
        <f t="shared" si="23"/>
        <v>1</v>
      </c>
      <c r="V251" s="617" t="str">
        <f t="shared" si="25"/>
        <v>-</v>
      </c>
      <c r="W251" s="306">
        <f>IF(V251="-",0,IF(COUNTIF(V251:$V$1025,V251)&gt;1,1,0))</f>
        <v>0</v>
      </c>
    </row>
    <row r="252" spans="1:23" ht="15.75">
      <c r="A252" s="205">
        <v>227</v>
      </c>
      <c r="B252" s="177"/>
      <c r="C252" s="178"/>
      <c r="D252" s="177"/>
      <c r="E252" s="192"/>
      <c r="F252" s="192"/>
      <c r="G252" s="192"/>
      <c r="H252" s="192"/>
      <c r="I252" s="192"/>
      <c r="J252" s="192"/>
      <c r="K252" s="192"/>
      <c r="L252" s="192"/>
      <c r="M252" s="192"/>
      <c r="N252" s="192"/>
      <c r="O252" s="192"/>
      <c r="P252" s="91">
        <f t="shared" si="24"/>
        <v>0</v>
      </c>
      <c r="Q252" s="13" t="b">
        <f t="shared" si="26"/>
        <v>1</v>
      </c>
      <c r="R252" s="625" t="b">
        <f t="shared" si="27"/>
        <v>1</v>
      </c>
      <c r="S252" s="13" t="b">
        <f t="shared" si="28"/>
        <v>1</v>
      </c>
      <c r="T252" s="13" t="b">
        <f t="shared" si="22"/>
        <v>1</v>
      </c>
      <c r="U252" s="13" t="b">
        <f t="shared" si="23"/>
        <v>1</v>
      </c>
      <c r="V252" s="617" t="str">
        <f t="shared" si="25"/>
        <v>-</v>
      </c>
      <c r="W252" s="306">
        <f>IF(V252="-",0,IF(COUNTIF(V252:$V$1025,V252)&gt;1,1,0))</f>
        <v>0</v>
      </c>
    </row>
    <row r="253" spans="1:23" ht="15.75">
      <c r="A253" s="205">
        <v>228</v>
      </c>
      <c r="B253" s="177"/>
      <c r="C253" s="178"/>
      <c r="D253" s="177"/>
      <c r="E253" s="192"/>
      <c r="F253" s="192"/>
      <c r="G253" s="192"/>
      <c r="H253" s="192"/>
      <c r="I253" s="192"/>
      <c r="J253" s="192"/>
      <c r="K253" s="192"/>
      <c r="L253" s="192"/>
      <c r="M253" s="192"/>
      <c r="N253" s="192"/>
      <c r="O253" s="192"/>
      <c r="P253" s="91">
        <f t="shared" si="24"/>
        <v>0</v>
      </c>
      <c r="Q253" s="13" t="b">
        <f t="shared" si="26"/>
        <v>1</v>
      </c>
      <c r="R253" s="625" t="b">
        <f t="shared" si="27"/>
        <v>1</v>
      </c>
      <c r="S253" s="13" t="b">
        <f t="shared" si="28"/>
        <v>1</v>
      </c>
      <c r="T253" s="13" t="b">
        <f t="shared" si="22"/>
        <v>1</v>
      </c>
      <c r="U253" s="13" t="b">
        <f t="shared" si="23"/>
        <v>1</v>
      </c>
      <c r="V253" s="617" t="str">
        <f t="shared" si="25"/>
        <v>-</v>
      </c>
      <c r="W253" s="306">
        <f>IF(V253="-",0,IF(COUNTIF(V253:$V$1025,V253)&gt;1,1,0))</f>
        <v>0</v>
      </c>
    </row>
    <row r="254" spans="1:23" ht="15.75">
      <c r="A254" s="205">
        <v>229</v>
      </c>
      <c r="B254" s="177"/>
      <c r="C254" s="178"/>
      <c r="D254" s="177"/>
      <c r="E254" s="192"/>
      <c r="F254" s="192"/>
      <c r="G254" s="192"/>
      <c r="H254" s="192"/>
      <c r="I254" s="192"/>
      <c r="J254" s="192"/>
      <c r="K254" s="192"/>
      <c r="L254" s="192"/>
      <c r="M254" s="192"/>
      <c r="N254" s="192"/>
      <c r="O254" s="192"/>
      <c r="P254" s="91">
        <f t="shared" si="24"/>
        <v>0</v>
      </c>
      <c r="Q254" s="13" t="b">
        <f t="shared" si="26"/>
        <v>1</v>
      </c>
      <c r="R254" s="625" t="b">
        <f t="shared" si="27"/>
        <v>1</v>
      </c>
      <c r="S254" s="13" t="b">
        <f t="shared" si="28"/>
        <v>1</v>
      </c>
      <c r="T254" s="13" t="b">
        <f t="shared" si="22"/>
        <v>1</v>
      </c>
      <c r="U254" s="13" t="b">
        <f t="shared" si="23"/>
        <v>1</v>
      </c>
      <c r="V254" s="617" t="str">
        <f t="shared" si="25"/>
        <v>-</v>
      </c>
      <c r="W254" s="306">
        <f>IF(V254="-",0,IF(COUNTIF(V254:$V$1025,V254)&gt;1,1,0))</f>
        <v>0</v>
      </c>
    </row>
    <row r="255" spans="1:23" ht="15.75">
      <c r="A255" s="205">
        <v>230</v>
      </c>
      <c r="B255" s="177"/>
      <c r="C255" s="178"/>
      <c r="D255" s="177"/>
      <c r="E255" s="192"/>
      <c r="F255" s="192"/>
      <c r="G255" s="192"/>
      <c r="H255" s="192"/>
      <c r="I255" s="192"/>
      <c r="J255" s="192"/>
      <c r="K255" s="192"/>
      <c r="L255" s="192"/>
      <c r="M255" s="192"/>
      <c r="N255" s="192"/>
      <c r="O255" s="192"/>
      <c r="P255" s="91">
        <f t="shared" si="24"/>
        <v>0</v>
      </c>
      <c r="Q255" s="13" t="b">
        <f t="shared" si="26"/>
        <v>1</v>
      </c>
      <c r="R255" s="625" t="b">
        <f t="shared" si="27"/>
        <v>1</v>
      </c>
      <c r="S255" s="13" t="b">
        <f t="shared" si="28"/>
        <v>1</v>
      </c>
      <c r="T255" s="13" t="b">
        <f t="shared" si="22"/>
        <v>1</v>
      </c>
      <c r="U255" s="13" t="b">
        <f t="shared" si="23"/>
        <v>1</v>
      </c>
      <c r="V255" s="617" t="str">
        <f t="shared" si="25"/>
        <v>-</v>
      </c>
      <c r="W255" s="306">
        <f>IF(V255="-",0,IF(COUNTIF(V255:$V$1025,V255)&gt;1,1,0))</f>
        <v>0</v>
      </c>
    </row>
    <row r="256" spans="1:23" ht="15.75">
      <c r="A256" s="205">
        <v>231</v>
      </c>
      <c r="B256" s="177"/>
      <c r="C256" s="178"/>
      <c r="D256" s="177"/>
      <c r="E256" s="192"/>
      <c r="F256" s="192"/>
      <c r="G256" s="192"/>
      <c r="H256" s="192"/>
      <c r="I256" s="192"/>
      <c r="J256" s="192"/>
      <c r="K256" s="192"/>
      <c r="L256" s="192"/>
      <c r="M256" s="192"/>
      <c r="N256" s="192"/>
      <c r="O256" s="192"/>
      <c r="P256" s="91">
        <f t="shared" si="24"/>
        <v>0</v>
      </c>
      <c r="Q256" s="13" t="b">
        <f t="shared" si="26"/>
        <v>1</v>
      </c>
      <c r="R256" s="625" t="b">
        <f t="shared" si="27"/>
        <v>1</v>
      </c>
      <c r="S256" s="13" t="b">
        <f t="shared" si="28"/>
        <v>1</v>
      </c>
      <c r="T256" s="13" t="b">
        <f t="shared" si="22"/>
        <v>1</v>
      </c>
      <c r="U256" s="13" t="b">
        <f t="shared" si="23"/>
        <v>1</v>
      </c>
      <c r="V256" s="617" t="str">
        <f t="shared" si="25"/>
        <v>-</v>
      </c>
      <c r="W256" s="306">
        <f>IF(V256="-",0,IF(COUNTIF(V256:$V$1025,V256)&gt;1,1,0))</f>
        <v>0</v>
      </c>
    </row>
    <row r="257" spans="1:23" ht="15.75">
      <c r="A257" s="205">
        <v>232</v>
      </c>
      <c r="B257" s="177"/>
      <c r="C257" s="178"/>
      <c r="D257" s="177"/>
      <c r="E257" s="192"/>
      <c r="F257" s="192"/>
      <c r="G257" s="192"/>
      <c r="H257" s="192"/>
      <c r="I257" s="192"/>
      <c r="J257" s="192"/>
      <c r="K257" s="192"/>
      <c r="L257" s="192"/>
      <c r="M257" s="192"/>
      <c r="N257" s="192"/>
      <c r="O257" s="192"/>
      <c r="P257" s="91">
        <f t="shared" si="24"/>
        <v>0</v>
      </c>
      <c r="Q257" s="13" t="b">
        <f t="shared" si="26"/>
        <v>1</v>
      </c>
      <c r="R257" s="625" t="b">
        <f t="shared" si="27"/>
        <v>1</v>
      </c>
      <c r="S257" s="13" t="b">
        <f t="shared" si="28"/>
        <v>1</v>
      </c>
      <c r="T257" s="13" t="b">
        <f t="shared" si="22"/>
        <v>1</v>
      </c>
      <c r="U257" s="13" t="b">
        <f t="shared" si="23"/>
        <v>1</v>
      </c>
      <c r="V257" s="617" t="str">
        <f t="shared" si="25"/>
        <v>-</v>
      </c>
      <c r="W257" s="306">
        <f>IF(V257="-",0,IF(COUNTIF(V257:$V$1025,V257)&gt;1,1,0))</f>
        <v>0</v>
      </c>
    </row>
    <row r="258" spans="1:23" ht="15.75">
      <c r="A258" s="205">
        <v>233</v>
      </c>
      <c r="B258" s="177"/>
      <c r="C258" s="178"/>
      <c r="D258" s="177"/>
      <c r="E258" s="192"/>
      <c r="F258" s="192"/>
      <c r="G258" s="192"/>
      <c r="H258" s="192"/>
      <c r="I258" s="192"/>
      <c r="J258" s="192"/>
      <c r="K258" s="192"/>
      <c r="L258" s="192"/>
      <c r="M258" s="192"/>
      <c r="N258" s="192"/>
      <c r="O258" s="192"/>
      <c r="P258" s="91">
        <f t="shared" si="24"/>
        <v>0</v>
      </c>
      <c r="Q258" s="13" t="b">
        <f t="shared" si="26"/>
        <v>1</v>
      </c>
      <c r="R258" s="625" t="b">
        <f t="shared" si="27"/>
        <v>1</v>
      </c>
      <c r="S258" s="13" t="b">
        <f t="shared" si="28"/>
        <v>1</v>
      </c>
      <c r="T258" s="13" t="b">
        <f t="shared" si="22"/>
        <v>1</v>
      </c>
      <c r="U258" s="13" t="b">
        <f t="shared" si="23"/>
        <v>1</v>
      </c>
      <c r="V258" s="617" t="str">
        <f t="shared" si="25"/>
        <v>-</v>
      </c>
      <c r="W258" s="306">
        <f>IF(V258="-",0,IF(COUNTIF(V258:$V$1025,V258)&gt;1,1,0))</f>
        <v>0</v>
      </c>
    </row>
    <row r="259" spans="1:23" ht="15.75">
      <c r="A259" s="205">
        <v>234</v>
      </c>
      <c r="B259" s="177"/>
      <c r="C259" s="178"/>
      <c r="D259" s="177"/>
      <c r="E259" s="192"/>
      <c r="F259" s="192"/>
      <c r="G259" s="192"/>
      <c r="H259" s="192"/>
      <c r="I259" s="192"/>
      <c r="J259" s="192"/>
      <c r="K259" s="192"/>
      <c r="L259" s="192"/>
      <c r="M259" s="192"/>
      <c r="N259" s="192"/>
      <c r="O259" s="192"/>
      <c r="P259" s="91">
        <f t="shared" si="24"/>
        <v>0</v>
      </c>
      <c r="Q259" s="13" t="b">
        <f t="shared" si="26"/>
        <v>1</v>
      </c>
      <c r="R259" s="625" t="b">
        <f t="shared" si="27"/>
        <v>1</v>
      </c>
      <c r="S259" s="13" t="b">
        <f t="shared" si="28"/>
        <v>1</v>
      </c>
      <c r="T259" s="13" t="b">
        <f t="shared" si="22"/>
        <v>1</v>
      </c>
      <c r="U259" s="13" t="b">
        <f t="shared" si="23"/>
        <v>1</v>
      </c>
      <c r="V259" s="617" t="str">
        <f t="shared" si="25"/>
        <v>-</v>
      </c>
      <c r="W259" s="306">
        <f>IF(V259="-",0,IF(COUNTIF(V259:$V$1025,V259)&gt;1,1,0))</f>
        <v>0</v>
      </c>
    </row>
    <row r="260" spans="1:23" ht="15.75">
      <c r="A260" s="205">
        <v>235</v>
      </c>
      <c r="B260" s="177"/>
      <c r="C260" s="178"/>
      <c r="D260" s="177"/>
      <c r="E260" s="192"/>
      <c r="F260" s="192"/>
      <c r="G260" s="192"/>
      <c r="H260" s="192"/>
      <c r="I260" s="192"/>
      <c r="J260" s="192"/>
      <c r="K260" s="192"/>
      <c r="L260" s="192"/>
      <c r="M260" s="192"/>
      <c r="N260" s="192"/>
      <c r="O260" s="192"/>
      <c r="P260" s="91">
        <f t="shared" si="24"/>
        <v>0</v>
      </c>
      <c r="Q260" s="13" t="b">
        <f t="shared" si="26"/>
        <v>1</v>
      </c>
      <c r="R260" s="625" t="b">
        <f t="shared" si="27"/>
        <v>1</v>
      </c>
      <c r="S260" s="13" t="b">
        <f t="shared" si="28"/>
        <v>1</v>
      </c>
      <c r="T260" s="13" t="b">
        <f t="shared" si="22"/>
        <v>1</v>
      </c>
      <c r="U260" s="13" t="b">
        <f t="shared" si="23"/>
        <v>1</v>
      </c>
      <c r="V260" s="617" t="str">
        <f t="shared" si="25"/>
        <v>-</v>
      </c>
      <c r="W260" s="306">
        <f>IF(V260="-",0,IF(COUNTIF(V260:$V$1025,V260)&gt;1,1,0))</f>
        <v>0</v>
      </c>
    </row>
    <row r="261" spans="1:23" ht="15.75">
      <c r="A261" s="205">
        <v>236</v>
      </c>
      <c r="B261" s="177"/>
      <c r="C261" s="178"/>
      <c r="D261" s="177"/>
      <c r="E261" s="192"/>
      <c r="F261" s="192"/>
      <c r="G261" s="192"/>
      <c r="H261" s="192"/>
      <c r="I261" s="192"/>
      <c r="J261" s="192"/>
      <c r="K261" s="192"/>
      <c r="L261" s="192"/>
      <c r="M261" s="192"/>
      <c r="N261" s="192"/>
      <c r="O261" s="192"/>
      <c r="P261" s="91">
        <f t="shared" si="24"/>
        <v>0</v>
      </c>
      <c r="Q261" s="13" t="b">
        <f t="shared" si="26"/>
        <v>1</v>
      </c>
      <c r="R261" s="625" t="b">
        <f t="shared" si="27"/>
        <v>1</v>
      </c>
      <c r="S261" s="13" t="b">
        <f t="shared" si="28"/>
        <v>1</v>
      </c>
      <c r="T261" s="13" t="b">
        <f t="shared" si="22"/>
        <v>1</v>
      </c>
      <c r="U261" s="13" t="b">
        <f t="shared" si="23"/>
        <v>1</v>
      </c>
      <c r="V261" s="617" t="str">
        <f t="shared" si="25"/>
        <v>-</v>
      </c>
      <c r="W261" s="306">
        <f>IF(V261="-",0,IF(COUNTIF(V261:$V$1025,V261)&gt;1,1,0))</f>
        <v>0</v>
      </c>
    </row>
    <row r="262" spans="1:23" ht="15.75">
      <c r="A262" s="205">
        <v>237</v>
      </c>
      <c r="B262" s="177"/>
      <c r="C262" s="178"/>
      <c r="D262" s="177"/>
      <c r="E262" s="192"/>
      <c r="F262" s="192"/>
      <c r="G262" s="192"/>
      <c r="H262" s="192"/>
      <c r="I262" s="192"/>
      <c r="J262" s="192"/>
      <c r="K262" s="192"/>
      <c r="L262" s="192"/>
      <c r="M262" s="192"/>
      <c r="N262" s="192"/>
      <c r="O262" s="192"/>
      <c r="P262" s="91">
        <f t="shared" si="24"/>
        <v>0</v>
      </c>
      <c r="Q262" s="13" t="b">
        <f t="shared" si="26"/>
        <v>1</v>
      </c>
      <c r="R262" s="625" t="b">
        <f t="shared" si="27"/>
        <v>1</v>
      </c>
      <c r="S262" s="13" t="b">
        <f t="shared" si="28"/>
        <v>1</v>
      </c>
      <c r="T262" s="13" t="b">
        <f t="shared" si="22"/>
        <v>1</v>
      </c>
      <c r="U262" s="13" t="b">
        <f t="shared" si="23"/>
        <v>1</v>
      </c>
      <c r="V262" s="617" t="str">
        <f t="shared" si="25"/>
        <v>-</v>
      </c>
      <c r="W262" s="306">
        <f>IF(V262="-",0,IF(COUNTIF(V262:$V$1025,V262)&gt;1,1,0))</f>
        <v>0</v>
      </c>
    </row>
    <row r="263" spans="1:23" ht="15.75">
      <c r="A263" s="205">
        <v>238</v>
      </c>
      <c r="B263" s="177"/>
      <c r="C263" s="178"/>
      <c r="D263" s="177"/>
      <c r="E263" s="192"/>
      <c r="F263" s="192"/>
      <c r="G263" s="192"/>
      <c r="H263" s="192"/>
      <c r="I263" s="192"/>
      <c r="J263" s="192"/>
      <c r="K263" s="192"/>
      <c r="L263" s="192"/>
      <c r="M263" s="192"/>
      <c r="N263" s="192"/>
      <c r="O263" s="192"/>
      <c r="P263" s="91">
        <f t="shared" si="24"/>
        <v>0</v>
      </c>
      <c r="Q263" s="13" t="b">
        <f t="shared" si="26"/>
        <v>1</v>
      </c>
      <c r="R263" s="625" t="b">
        <f t="shared" si="27"/>
        <v>1</v>
      </c>
      <c r="S263" s="13" t="b">
        <f t="shared" si="28"/>
        <v>1</v>
      </c>
      <c r="T263" s="13" t="b">
        <f t="shared" si="22"/>
        <v>1</v>
      </c>
      <c r="U263" s="13" t="b">
        <f t="shared" si="23"/>
        <v>1</v>
      </c>
      <c r="V263" s="617" t="str">
        <f t="shared" si="25"/>
        <v>-</v>
      </c>
      <c r="W263" s="306">
        <f>IF(V263="-",0,IF(COUNTIF(V263:$V$1025,V263)&gt;1,1,0))</f>
        <v>0</v>
      </c>
    </row>
    <row r="264" spans="1:23" ht="15.75">
      <c r="A264" s="205">
        <v>239</v>
      </c>
      <c r="B264" s="177"/>
      <c r="C264" s="178"/>
      <c r="D264" s="177"/>
      <c r="E264" s="192"/>
      <c r="F264" s="192"/>
      <c r="G264" s="192"/>
      <c r="H264" s="192"/>
      <c r="I264" s="192"/>
      <c r="J264" s="192"/>
      <c r="K264" s="192"/>
      <c r="L264" s="192"/>
      <c r="M264" s="192"/>
      <c r="N264" s="192"/>
      <c r="O264" s="192"/>
      <c r="P264" s="91">
        <f t="shared" si="24"/>
        <v>0</v>
      </c>
      <c r="Q264" s="13" t="b">
        <f t="shared" si="26"/>
        <v>1</v>
      </c>
      <c r="R264" s="625" t="b">
        <f t="shared" si="27"/>
        <v>1</v>
      </c>
      <c r="S264" s="13" t="b">
        <f t="shared" si="28"/>
        <v>1</v>
      </c>
      <c r="T264" s="13" t="b">
        <f t="shared" si="22"/>
        <v>1</v>
      </c>
      <c r="U264" s="13" t="b">
        <f t="shared" si="23"/>
        <v>1</v>
      </c>
      <c r="V264" s="617" t="str">
        <f t="shared" si="25"/>
        <v>-</v>
      </c>
      <c r="W264" s="306">
        <f>IF(V264="-",0,IF(COUNTIF(V264:$V$1025,V264)&gt;1,1,0))</f>
        <v>0</v>
      </c>
    </row>
    <row r="265" spans="1:23" ht="15.75">
      <c r="A265" s="205">
        <v>240</v>
      </c>
      <c r="B265" s="177"/>
      <c r="C265" s="178"/>
      <c r="D265" s="177"/>
      <c r="E265" s="192"/>
      <c r="F265" s="192"/>
      <c r="G265" s="192"/>
      <c r="H265" s="192"/>
      <c r="I265" s="192"/>
      <c r="J265" s="192"/>
      <c r="K265" s="192"/>
      <c r="L265" s="192"/>
      <c r="M265" s="192"/>
      <c r="N265" s="192"/>
      <c r="O265" s="192"/>
      <c r="P265" s="91">
        <f t="shared" si="24"/>
        <v>0</v>
      </c>
      <c r="Q265" s="13" t="b">
        <f t="shared" si="26"/>
        <v>1</v>
      </c>
      <c r="R265" s="625" t="b">
        <f t="shared" si="27"/>
        <v>1</v>
      </c>
      <c r="S265" s="13" t="b">
        <f t="shared" si="28"/>
        <v>1</v>
      </c>
      <c r="T265" s="13" t="b">
        <f t="shared" si="22"/>
        <v>1</v>
      </c>
      <c r="U265" s="13" t="b">
        <f t="shared" si="23"/>
        <v>1</v>
      </c>
      <c r="V265" s="617" t="str">
        <f t="shared" si="25"/>
        <v>-</v>
      </c>
      <c r="W265" s="306">
        <f>IF(V265="-",0,IF(COUNTIF(V265:$V$1025,V265)&gt;1,1,0))</f>
        <v>0</v>
      </c>
    </row>
    <row r="266" spans="1:23" ht="15.75">
      <c r="A266" s="205">
        <v>241</v>
      </c>
      <c r="B266" s="177"/>
      <c r="C266" s="178"/>
      <c r="D266" s="177"/>
      <c r="E266" s="192"/>
      <c r="F266" s="192"/>
      <c r="G266" s="192"/>
      <c r="H266" s="192"/>
      <c r="I266" s="192"/>
      <c r="J266" s="192"/>
      <c r="K266" s="192"/>
      <c r="L266" s="192"/>
      <c r="M266" s="192"/>
      <c r="N266" s="192"/>
      <c r="O266" s="192"/>
      <c r="P266" s="91">
        <f t="shared" si="24"/>
        <v>0</v>
      </c>
      <c r="Q266" s="13" t="b">
        <f t="shared" si="26"/>
        <v>1</v>
      </c>
      <c r="R266" s="625" t="b">
        <f t="shared" si="27"/>
        <v>1</v>
      </c>
      <c r="S266" s="13" t="b">
        <f t="shared" si="28"/>
        <v>1</v>
      </c>
      <c r="T266" s="13" t="b">
        <f t="shared" si="22"/>
        <v>1</v>
      </c>
      <c r="U266" s="13" t="b">
        <f t="shared" si="23"/>
        <v>1</v>
      </c>
      <c r="V266" s="617" t="str">
        <f t="shared" si="25"/>
        <v>-</v>
      </c>
      <c r="W266" s="306">
        <f>IF(V266="-",0,IF(COUNTIF(V266:$V$1025,V266)&gt;1,1,0))</f>
        <v>0</v>
      </c>
    </row>
    <row r="267" spans="1:23" ht="15.75">
      <c r="A267" s="205">
        <v>242</v>
      </c>
      <c r="B267" s="177"/>
      <c r="C267" s="178"/>
      <c r="D267" s="177"/>
      <c r="E267" s="192"/>
      <c r="F267" s="192"/>
      <c r="G267" s="192"/>
      <c r="H267" s="192"/>
      <c r="I267" s="192"/>
      <c r="J267" s="192"/>
      <c r="K267" s="192"/>
      <c r="L267" s="192"/>
      <c r="M267" s="192"/>
      <c r="N267" s="192"/>
      <c r="O267" s="192"/>
      <c r="P267" s="91">
        <f t="shared" si="24"/>
        <v>0</v>
      </c>
      <c r="Q267" s="13" t="b">
        <f t="shared" si="26"/>
        <v>1</v>
      </c>
      <c r="R267" s="625" t="b">
        <f t="shared" si="27"/>
        <v>1</v>
      </c>
      <c r="S267" s="13" t="b">
        <f t="shared" si="28"/>
        <v>1</v>
      </c>
      <c r="T267" s="13" t="b">
        <f t="shared" si="22"/>
        <v>1</v>
      </c>
      <c r="U267" s="13" t="b">
        <f t="shared" si="23"/>
        <v>1</v>
      </c>
      <c r="V267" s="617" t="str">
        <f t="shared" si="25"/>
        <v>-</v>
      </c>
      <c r="W267" s="306">
        <f>IF(V267="-",0,IF(COUNTIF(V267:$V$1025,V267)&gt;1,1,0))</f>
        <v>0</v>
      </c>
    </row>
    <row r="268" spans="1:23" ht="15.75">
      <c r="A268" s="205">
        <v>243</v>
      </c>
      <c r="B268" s="177"/>
      <c r="C268" s="178"/>
      <c r="D268" s="177"/>
      <c r="E268" s="192"/>
      <c r="F268" s="192"/>
      <c r="G268" s="192"/>
      <c r="H268" s="192"/>
      <c r="I268" s="192"/>
      <c r="J268" s="192"/>
      <c r="K268" s="192"/>
      <c r="L268" s="192"/>
      <c r="M268" s="192"/>
      <c r="N268" s="192"/>
      <c r="O268" s="192"/>
      <c r="P268" s="91">
        <f t="shared" si="24"/>
        <v>0</v>
      </c>
      <c r="Q268" s="13" t="b">
        <f t="shared" si="26"/>
        <v>1</v>
      </c>
      <c r="R268" s="625" t="b">
        <f t="shared" si="27"/>
        <v>1</v>
      </c>
      <c r="S268" s="13" t="b">
        <f t="shared" si="28"/>
        <v>1</v>
      </c>
      <c r="T268" s="13" t="b">
        <f t="shared" si="22"/>
        <v>1</v>
      </c>
      <c r="U268" s="13" t="b">
        <f t="shared" si="23"/>
        <v>1</v>
      </c>
      <c r="V268" s="617" t="str">
        <f t="shared" si="25"/>
        <v>-</v>
      </c>
      <c r="W268" s="306">
        <f>IF(V268="-",0,IF(COUNTIF(V268:$V$1025,V268)&gt;1,1,0))</f>
        <v>0</v>
      </c>
    </row>
    <row r="269" spans="1:23" ht="15.75">
      <c r="A269" s="205">
        <v>244</v>
      </c>
      <c r="B269" s="177"/>
      <c r="C269" s="178"/>
      <c r="D269" s="177"/>
      <c r="E269" s="192"/>
      <c r="F269" s="192"/>
      <c r="G269" s="192"/>
      <c r="H269" s="192"/>
      <c r="I269" s="192"/>
      <c r="J269" s="192"/>
      <c r="K269" s="192"/>
      <c r="L269" s="192"/>
      <c r="M269" s="192"/>
      <c r="N269" s="192"/>
      <c r="O269" s="192"/>
      <c r="P269" s="91">
        <f t="shared" si="24"/>
        <v>0</v>
      </c>
      <c r="Q269" s="13" t="b">
        <f t="shared" si="26"/>
        <v>1</v>
      </c>
      <c r="R269" s="625" t="b">
        <f t="shared" si="27"/>
        <v>1</v>
      </c>
      <c r="S269" s="13" t="b">
        <f t="shared" si="28"/>
        <v>1</v>
      </c>
      <c r="T269" s="13" t="b">
        <f t="shared" si="22"/>
        <v>1</v>
      </c>
      <c r="U269" s="13" t="b">
        <f t="shared" si="23"/>
        <v>1</v>
      </c>
      <c r="V269" s="617" t="str">
        <f t="shared" si="25"/>
        <v>-</v>
      </c>
      <c r="W269" s="306">
        <f>IF(V269="-",0,IF(COUNTIF(V269:$V$1025,V269)&gt;1,1,0))</f>
        <v>0</v>
      </c>
    </row>
    <row r="270" spans="1:23" ht="15.75">
      <c r="A270" s="205">
        <v>245</v>
      </c>
      <c r="B270" s="177"/>
      <c r="C270" s="178"/>
      <c r="D270" s="177"/>
      <c r="E270" s="192"/>
      <c r="F270" s="192"/>
      <c r="G270" s="192"/>
      <c r="H270" s="192"/>
      <c r="I270" s="192"/>
      <c r="J270" s="192"/>
      <c r="K270" s="192"/>
      <c r="L270" s="192"/>
      <c r="M270" s="192"/>
      <c r="N270" s="192"/>
      <c r="O270" s="192"/>
      <c r="P270" s="91">
        <f t="shared" si="24"/>
        <v>0</v>
      </c>
      <c r="Q270" s="13" t="b">
        <f t="shared" si="26"/>
        <v>1</v>
      </c>
      <c r="R270" s="625" t="b">
        <f t="shared" si="27"/>
        <v>1</v>
      </c>
      <c r="S270" s="13" t="b">
        <f t="shared" si="28"/>
        <v>1</v>
      </c>
      <c r="T270" s="13" t="b">
        <f t="shared" si="22"/>
        <v>1</v>
      </c>
      <c r="U270" s="13" t="b">
        <f t="shared" si="23"/>
        <v>1</v>
      </c>
      <c r="V270" s="617" t="str">
        <f t="shared" si="25"/>
        <v>-</v>
      </c>
      <c r="W270" s="306">
        <f>IF(V270="-",0,IF(COUNTIF(V270:$V$1025,V270)&gt;1,1,0))</f>
        <v>0</v>
      </c>
    </row>
    <row r="271" spans="1:23" ht="15.75">
      <c r="A271" s="205">
        <v>246</v>
      </c>
      <c r="B271" s="177"/>
      <c r="C271" s="178"/>
      <c r="D271" s="177"/>
      <c r="E271" s="192"/>
      <c r="F271" s="192"/>
      <c r="G271" s="192"/>
      <c r="H271" s="192"/>
      <c r="I271" s="192"/>
      <c r="J271" s="192"/>
      <c r="K271" s="192"/>
      <c r="L271" s="192"/>
      <c r="M271" s="192"/>
      <c r="N271" s="192"/>
      <c r="O271" s="192"/>
      <c r="P271" s="91">
        <f t="shared" si="24"/>
        <v>0</v>
      </c>
      <c r="Q271" s="13" t="b">
        <f t="shared" si="26"/>
        <v>1</v>
      </c>
      <c r="R271" s="625" t="b">
        <f t="shared" si="27"/>
        <v>1</v>
      </c>
      <c r="S271" s="13" t="b">
        <f t="shared" si="28"/>
        <v>1</v>
      </c>
      <c r="T271" s="13" t="b">
        <f t="shared" si="22"/>
        <v>1</v>
      </c>
      <c r="U271" s="13" t="b">
        <f t="shared" si="23"/>
        <v>1</v>
      </c>
      <c r="V271" s="617" t="str">
        <f t="shared" si="25"/>
        <v>-</v>
      </c>
      <c r="W271" s="306">
        <f>IF(V271="-",0,IF(COUNTIF(V271:$V$1025,V271)&gt;1,1,0))</f>
        <v>0</v>
      </c>
    </row>
    <row r="272" spans="1:23" ht="15.75">
      <c r="A272" s="205">
        <v>247</v>
      </c>
      <c r="B272" s="177"/>
      <c r="C272" s="178"/>
      <c r="D272" s="177"/>
      <c r="E272" s="192"/>
      <c r="F272" s="192"/>
      <c r="G272" s="192"/>
      <c r="H272" s="192"/>
      <c r="I272" s="192"/>
      <c r="J272" s="192"/>
      <c r="K272" s="192"/>
      <c r="L272" s="192"/>
      <c r="M272" s="192"/>
      <c r="N272" s="192"/>
      <c r="O272" s="192"/>
      <c r="P272" s="91">
        <f t="shared" si="24"/>
        <v>0</v>
      </c>
      <c r="Q272" s="13" t="b">
        <f t="shared" si="26"/>
        <v>1</v>
      </c>
      <c r="R272" s="625" t="b">
        <f t="shared" si="27"/>
        <v>1</v>
      </c>
      <c r="S272" s="13" t="b">
        <f t="shared" si="28"/>
        <v>1</v>
      </c>
      <c r="T272" s="13" t="b">
        <f t="shared" si="22"/>
        <v>1</v>
      </c>
      <c r="U272" s="13" t="b">
        <f t="shared" si="23"/>
        <v>1</v>
      </c>
      <c r="V272" s="617" t="str">
        <f t="shared" si="25"/>
        <v>-</v>
      </c>
      <c r="W272" s="306">
        <f>IF(V272="-",0,IF(COUNTIF(V272:$V$1025,V272)&gt;1,1,0))</f>
        <v>0</v>
      </c>
    </row>
    <row r="273" spans="1:23" ht="15.75">
      <c r="A273" s="205">
        <v>248</v>
      </c>
      <c r="B273" s="177"/>
      <c r="C273" s="178"/>
      <c r="D273" s="177"/>
      <c r="E273" s="192"/>
      <c r="F273" s="192"/>
      <c r="G273" s="192"/>
      <c r="H273" s="192"/>
      <c r="I273" s="192"/>
      <c r="J273" s="192"/>
      <c r="K273" s="192"/>
      <c r="L273" s="192"/>
      <c r="M273" s="192"/>
      <c r="N273" s="192"/>
      <c r="O273" s="192"/>
      <c r="P273" s="91">
        <f t="shared" si="24"/>
        <v>0</v>
      </c>
      <c r="Q273" s="13" t="b">
        <f t="shared" si="26"/>
        <v>1</v>
      </c>
      <c r="R273" s="625" t="b">
        <f t="shared" si="27"/>
        <v>1</v>
      </c>
      <c r="S273" s="13" t="b">
        <f t="shared" si="28"/>
        <v>1</v>
      </c>
      <c r="T273" s="13" t="b">
        <f t="shared" si="22"/>
        <v>1</v>
      </c>
      <c r="U273" s="13" t="b">
        <f t="shared" si="23"/>
        <v>1</v>
      </c>
      <c r="V273" s="617" t="str">
        <f t="shared" si="25"/>
        <v>-</v>
      </c>
      <c r="W273" s="306">
        <f>IF(V273="-",0,IF(COUNTIF(V273:$V$1025,V273)&gt;1,1,0))</f>
        <v>0</v>
      </c>
    </row>
    <row r="274" spans="1:23" ht="15.75">
      <c r="A274" s="205">
        <v>249</v>
      </c>
      <c r="B274" s="177"/>
      <c r="C274" s="178"/>
      <c r="D274" s="177"/>
      <c r="E274" s="192"/>
      <c r="F274" s="192"/>
      <c r="G274" s="192"/>
      <c r="H274" s="192"/>
      <c r="I274" s="192"/>
      <c r="J274" s="192"/>
      <c r="K274" s="192"/>
      <c r="L274" s="192"/>
      <c r="M274" s="192"/>
      <c r="N274" s="192"/>
      <c r="O274" s="192"/>
      <c r="P274" s="91">
        <f t="shared" si="24"/>
        <v>0</v>
      </c>
      <c r="Q274" s="13" t="b">
        <f t="shared" si="26"/>
        <v>1</v>
      </c>
      <c r="R274" s="625" t="b">
        <f t="shared" si="27"/>
        <v>1</v>
      </c>
      <c r="S274" s="13" t="b">
        <f t="shared" si="28"/>
        <v>1</v>
      </c>
      <c r="T274" s="13" t="b">
        <f t="shared" si="22"/>
        <v>1</v>
      </c>
      <c r="U274" s="13" t="b">
        <f t="shared" si="23"/>
        <v>1</v>
      </c>
      <c r="V274" s="617" t="str">
        <f t="shared" si="25"/>
        <v>-</v>
      </c>
      <c r="W274" s="306">
        <f>IF(V274="-",0,IF(COUNTIF(V274:$V$1025,V274)&gt;1,1,0))</f>
        <v>0</v>
      </c>
    </row>
    <row r="275" spans="1:23" ht="15.75">
      <c r="A275" s="205">
        <v>250</v>
      </c>
      <c r="B275" s="177"/>
      <c r="C275" s="178"/>
      <c r="D275" s="177"/>
      <c r="E275" s="192"/>
      <c r="F275" s="192"/>
      <c r="G275" s="192"/>
      <c r="H275" s="192"/>
      <c r="I275" s="192"/>
      <c r="J275" s="192"/>
      <c r="K275" s="192"/>
      <c r="L275" s="192"/>
      <c r="M275" s="192"/>
      <c r="N275" s="192"/>
      <c r="O275" s="192"/>
      <c r="P275" s="91">
        <f t="shared" si="24"/>
        <v>0</v>
      </c>
      <c r="Q275" s="13" t="b">
        <f t="shared" si="26"/>
        <v>1</v>
      </c>
      <c r="R275" s="625" t="b">
        <f t="shared" si="27"/>
        <v>1</v>
      </c>
      <c r="S275" s="13" t="b">
        <f t="shared" si="28"/>
        <v>1</v>
      </c>
      <c r="T275" s="13" t="b">
        <f t="shared" si="22"/>
        <v>1</v>
      </c>
      <c r="U275" s="13" t="b">
        <f t="shared" si="23"/>
        <v>1</v>
      </c>
      <c r="V275" s="617" t="str">
        <f t="shared" si="25"/>
        <v>-</v>
      </c>
      <c r="W275" s="306">
        <f>IF(V275="-",0,IF(COUNTIF(V275:$V$1025,V275)&gt;1,1,0))</f>
        <v>0</v>
      </c>
    </row>
    <row r="276" spans="1:23" ht="15.75">
      <c r="A276" s="205">
        <v>251</v>
      </c>
      <c r="B276" s="177"/>
      <c r="C276" s="178"/>
      <c r="D276" s="177"/>
      <c r="E276" s="192"/>
      <c r="F276" s="192"/>
      <c r="G276" s="192"/>
      <c r="H276" s="192"/>
      <c r="I276" s="192"/>
      <c r="J276" s="192"/>
      <c r="K276" s="192"/>
      <c r="L276" s="192"/>
      <c r="M276" s="192"/>
      <c r="N276" s="192"/>
      <c r="O276" s="192"/>
      <c r="P276" s="91">
        <f t="shared" si="24"/>
        <v>0</v>
      </c>
      <c r="Q276" s="13" t="b">
        <f t="shared" si="26"/>
        <v>1</v>
      </c>
      <c r="R276" s="625" t="b">
        <f t="shared" si="27"/>
        <v>1</v>
      </c>
      <c r="S276" s="13" t="b">
        <f t="shared" si="28"/>
        <v>1</v>
      </c>
      <c r="T276" s="13" t="b">
        <f t="shared" si="22"/>
        <v>1</v>
      </c>
      <c r="U276" s="13" t="b">
        <f t="shared" si="23"/>
        <v>1</v>
      </c>
      <c r="V276" s="617" t="str">
        <f t="shared" si="25"/>
        <v>-</v>
      </c>
      <c r="W276" s="306">
        <f>IF(V276="-",0,IF(COUNTIF(V276:$V$1025,V276)&gt;1,1,0))</f>
        <v>0</v>
      </c>
    </row>
    <row r="277" spans="1:23" ht="15.75">
      <c r="A277" s="205">
        <v>252</v>
      </c>
      <c r="B277" s="177"/>
      <c r="C277" s="178"/>
      <c r="D277" s="177"/>
      <c r="E277" s="192"/>
      <c r="F277" s="192"/>
      <c r="G277" s="192"/>
      <c r="H277" s="192"/>
      <c r="I277" s="192"/>
      <c r="J277" s="192"/>
      <c r="K277" s="192"/>
      <c r="L277" s="192"/>
      <c r="M277" s="192"/>
      <c r="N277" s="192"/>
      <c r="O277" s="192"/>
      <c r="P277" s="91">
        <f t="shared" si="24"/>
        <v>0</v>
      </c>
      <c r="Q277" s="13" t="b">
        <f t="shared" si="26"/>
        <v>1</v>
      </c>
      <c r="R277" s="625" t="b">
        <f t="shared" si="27"/>
        <v>1</v>
      </c>
      <c r="S277" s="13" t="b">
        <f t="shared" si="28"/>
        <v>1</v>
      </c>
      <c r="T277" s="13" t="b">
        <f t="shared" si="22"/>
        <v>1</v>
      </c>
      <c r="U277" s="13" t="b">
        <f t="shared" si="23"/>
        <v>1</v>
      </c>
      <c r="V277" s="617" t="str">
        <f t="shared" si="25"/>
        <v>-</v>
      </c>
      <c r="W277" s="306">
        <f>IF(V277="-",0,IF(COUNTIF(V277:$V$1025,V277)&gt;1,1,0))</f>
        <v>0</v>
      </c>
    </row>
    <row r="278" spans="1:23" ht="15.75">
      <c r="A278" s="205">
        <v>253</v>
      </c>
      <c r="B278" s="177"/>
      <c r="C278" s="178"/>
      <c r="D278" s="177"/>
      <c r="E278" s="192"/>
      <c r="F278" s="192"/>
      <c r="G278" s="192"/>
      <c r="H278" s="192"/>
      <c r="I278" s="192"/>
      <c r="J278" s="192"/>
      <c r="K278" s="192"/>
      <c r="L278" s="192"/>
      <c r="M278" s="192"/>
      <c r="N278" s="192"/>
      <c r="O278" s="192"/>
      <c r="P278" s="91">
        <f t="shared" si="24"/>
        <v>0</v>
      </c>
      <c r="Q278" s="13" t="b">
        <f t="shared" si="26"/>
        <v>1</v>
      </c>
      <c r="R278" s="625" t="b">
        <f t="shared" si="27"/>
        <v>1</v>
      </c>
      <c r="S278" s="13" t="b">
        <f t="shared" si="28"/>
        <v>1</v>
      </c>
      <c r="T278" s="13" t="b">
        <f t="shared" si="22"/>
        <v>1</v>
      </c>
      <c r="U278" s="13" t="b">
        <f t="shared" si="23"/>
        <v>1</v>
      </c>
      <c r="V278" s="617" t="str">
        <f t="shared" si="25"/>
        <v>-</v>
      </c>
      <c r="W278" s="306">
        <f>IF(V278="-",0,IF(COUNTIF(V278:$V$1025,V278)&gt;1,1,0))</f>
        <v>0</v>
      </c>
    </row>
    <row r="279" spans="1:23" ht="15.75">
      <c r="A279" s="205">
        <v>254</v>
      </c>
      <c r="B279" s="177"/>
      <c r="C279" s="178"/>
      <c r="D279" s="177"/>
      <c r="E279" s="192"/>
      <c r="F279" s="192"/>
      <c r="G279" s="192"/>
      <c r="H279" s="192"/>
      <c r="I279" s="192"/>
      <c r="J279" s="192"/>
      <c r="K279" s="192"/>
      <c r="L279" s="192"/>
      <c r="M279" s="192"/>
      <c r="N279" s="192"/>
      <c r="O279" s="192"/>
      <c r="P279" s="91">
        <f t="shared" si="24"/>
        <v>0</v>
      </c>
      <c r="Q279" s="13" t="b">
        <f t="shared" si="26"/>
        <v>1</v>
      </c>
      <c r="R279" s="625" t="b">
        <f t="shared" si="27"/>
        <v>1</v>
      </c>
      <c r="S279" s="13" t="b">
        <f t="shared" si="28"/>
        <v>1</v>
      </c>
      <c r="T279" s="13" t="b">
        <f t="shared" si="22"/>
        <v>1</v>
      </c>
      <c r="U279" s="13" t="b">
        <f t="shared" si="23"/>
        <v>1</v>
      </c>
      <c r="V279" s="617" t="str">
        <f t="shared" si="25"/>
        <v>-</v>
      </c>
      <c r="W279" s="306">
        <f>IF(V279="-",0,IF(COUNTIF(V279:$V$1025,V279)&gt;1,1,0))</f>
        <v>0</v>
      </c>
    </row>
    <row r="280" spans="1:23" ht="15.75">
      <c r="A280" s="205">
        <v>255</v>
      </c>
      <c r="B280" s="177"/>
      <c r="C280" s="178"/>
      <c r="D280" s="177"/>
      <c r="E280" s="192"/>
      <c r="F280" s="192"/>
      <c r="G280" s="192"/>
      <c r="H280" s="192"/>
      <c r="I280" s="192"/>
      <c r="J280" s="192"/>
      <c r="K280" s="192"/>
      <c r="L280" s="192"/>
      <c r="M280" s="192"/>
      <c r="N280" s="192"/>
      <c r="O280" s="192"/>
      <c r="P280" s="91">
        <f t="shared" si="24"/>
        <v>0</v>
      </c>
      <c r="Q280" s="13" t="b">
        <f t="shared" si="26"/>
        <v>1</v>
      </c>
      <c r="R280" s="625" t="b">
        <f t="shared" si="27"/>
        <v>1</v>
      </c>
      <c r="S280" s="13" t="b">
        <f t="shared" si="28"/>
        <v>1</v>
      </c>
      <c r="T280" s="13" t="b">
        <f t="shared" si="22"/>
        <v>1</v>
      </c>
      <c r="U280" s="13" t="b">
        <f t="shared" si="23"/>
        <v>1</v>
      </c>
      <c r="V280" s="617" t="str">
        <f t="shared" si="25"/>
        <v>-</v>
      </c>
      <c r="W280" s="306">
        <f>IF(V280="-",0,IF(COUNTIF(V280:$V$1025,V280)&gt;1,1,0))</f>
        <v>0</v>
      </c>
    </row>
    <row r="281" spans="1:23" ht="15.75">
      <c r="A281" s="205">
        <v>256</v>
      </c>
      <c r="B281" s="177"/>
      <c r="C281" s="178"/>
      <c r="D281" s="177"/>
      <c r="E281" s="192"/>
      <c r="F281" s="192"/>
      <c r="G281" s="192"/>
      <c r="H281" s="192"/>
      <c r="I281" s="192"/>
      <c r="J281" s="192"/>
      <c r="K281" s="192"/>
      <c r="L281" s="192"/>
      <c r="M281" s="192"/>
      <c r="N281" s="192"/>
      <c r="O281" s="192"/>
      <c r="P281" s="91">
        <f t="shared" si="24"/>
        <v>0</v>
      </c>
      <c r="Q281" s="13" t="b">
        <f t="shared" si="26"/>
        <v>1</v>
      </c>
      <c r="R281" s="625" t="b">
        <f t="shared" si="27"/>
        <v>1</v>
      </c>
      <c r="S281" s="13" t="b">
        <f t="shared" si="28"/>
        <v>1</v>
      </c>
      <c r="T281" s="13" t="b">
        <f t="shared" si="22"/>
        <v>1</v>
      </c>
      <c r="U281" s="13" t="b">
        <f t="shared" si="23"/>
        <v>1</v>
      </c>
      <c r="V281" s="617" t="str">
        <f t="shared" si="25"/>
        <v>-</v>
      </c>
      <c r="W281" s="306">
        <f>IF(V281="-",0,IF(COUNTIF(V281:$V$1025,V281)&gt;1,1,0))</f>
        <v>0</v>
      </c>
    </row>
    <row r="282" spans="1:23" ht="15.75">
      <c r="A282" s="205">
        <v>257</v>
      </c>
      <c r="B282" s="177"/>
      <c r="C282" s="178"/>
      <c r="D282" s="177"/>
      <c r="E282" s="192"/>
      <c r="F282" s="192"/>
      <c r="G282" s="192"/>
      <c r="H282" s="192"/>
      <c r="I282" s="192"/>
      <c r="J282" s="192"/>
      <c r="K282" s="192"/>
      <c r="L282" s="192"/>
      <c r="M282" s="192"/>
      <c r="N282" s="192"/>
      <c r="O282" s="192"/>
      <c r="P282" s="91">
        <f t="shared" si="24"/>
        <v>0</v>
      </c>
      <c r="Q282" s="13" t="b">
        <f t="shared" si="26"/>
        <v>1</v>
      </c>
      <c r="R282" s="625" t="b">
        <f t="shared" si="27"/>
        <v>1</v>
      </c>
      <c r="S282" s="13" t="b">
        <f t="shared" si="28"/>
        <v>1</v>
      </c>
      <c r="T282" s="13" t="b">
        <f t="shared" ref="T282:T345" si="29">IF(B282="",TRUE,(IF(ISNUMBER(MATCH(B282,CountriesList,0)),TRUE,FALSE)))</f>
        <v>1</v>
      </c>
      <c r="U282" s="13" t="b">
        <f t="shared" ref="U282:U345" si="30">IF(D282="",TRUE,(IF(ISNUMBER(MATCH(D282,ClientCategorisationList,0)),TRUE,FALSE)))</f>
        <v>1</v>
      </c>
      <c r="V282" s="617" t="str">
        <f t="shared" si="25"/>
        <v>-</v>
      </c>
      <c r="W282" s="306">
        <f>IF(V282="-",0,IF(COUNTIF(V282:$V$1025,V282)&gt;1,1,0))</f>
        <v>0</v>
      </c>
    </row>
    <row r="283" spans="1:23" ht="15.75">
      <c r="A283" s="205">
        <v>258</v>
      </c>
      <c r="B283" s="177"/>
      <c r="C283" s="178"/>
      <c r="D283" s="177"/>
      <c r="E283" s="192"/>
      <c r="F283" s="192"/>
      <c r="G283" s="192"/>
      <c r="H283" s="192"/>
      <c r="I283" s="192"/>
      <c r="J283" s="192"/>
      <c r="K283" s="192"/>
      <c r="L283" s="192"/>
      <c r="M283" s="192"/>
      <c r="N283" s="192"/>
      <c r="O283" s="192"/>
      <c r="P283" s="91">
        <f t="shared" ref="P283:P346" si="31">SUM(E283:O283)</f>
        <v>0</v>
      </c>
      <c r="Q283" s="13" t="b">
        <f t="shared" si="26"/>
        <v>1</v>
      </c>
      <c r="R283" s="625" t="b">
        <f t="shared" si="27"/>
        <v>1</v>
      </c>
      <c r="S283" s="13" t="b">
        <f t="shared" si="28"/>
        <v>1</v>
      </c>
      <c r="T283" s="13" t="b">
        <f t="shared" si="29"/>
        <v>1</v>
      </c>
      <c r="U283" s="13" t="b">
        <f t="shared" si="30"/>
        <v>1</v>
      </c>
      <c r="V283" s="617" t="str">
        <f t="shared" ref="V283:V346" si="32">CONCATENATE(B283,"-",D283)</f>
        <v>-</v>
      </c>
      <c r="W283" s="306">
        <f>IF(V283="-",0,IF(COUNTIF(V283:$V$1025,V283)&gt;1,1,0))</f>
        <v>0</v>
      </c>
    </row>
    <row r="284" spans="1:23" ht="15.75">
      <c r="A284" s="205">
        <v>259</v>
      </c>
      <c r="B284" s="177"/>
      <c r="C284" s="178"/>
      <c r="D284" s="177"/>
      <c r="E284" s="192"/>
      <c r="F284" s="192"/>
      <c r="G284" s="192"/>
      <c r="H284" s="192"/>
      <c r="I284" s="192"/>
      <c r="J284" s="192"/>
      <c r="K284" s="192"/>
      <c r="L284" s="192"/>
      <c r="M284" s="192"/>
      <c r="N284" s="192"/>
      <c r="O284" s="192"/>
      <c r="P284" s="91">
        <f t="shared" si="31"/>
        <v>0</v>
      </c>
      <c r="Q284" s="13" t="b">
        <f t="shared" ref="Q284:Q347" si="33">IF(ISBLANK(B284),TRUE,IF(OR(ISBLANK(C284),ISBLANK(D284),ISBLANK(E284),ISBLANK(F284),ISBLANK(G284),ISBLANK(H284),ISBLANK(I284),ISBLANK(J284),ISBLANK(K284),ISBLANK(L284),ISBLANK(M284),ISBLANK(N284),ISBLANK(O284),ISBLANK(P284)),FALSE,TRUE))</f>
        <v>1</v>
      </c>
      <c r="R284" s="625" t="b">
        <f t="shared" ref="R284:R347" si="34">IF(OR(AND(B284="N/A",D284="N/A"),AND(B284&lt;&gt;"N/A",D284&lt;&gt;"N/A"),AND(ISBLANK(B284),ISBLANK(D284)),AND(NOT(ISBLANK(B284)),NOT(ISBLANK(D284)))),TRUE,FALSE)</f>
        <v>1</v>
      </c>
      <c r="S284" s="13" t="b">
        <f t="shared" ref="S284:S347" si="35">IF(OR(AND(B284="N/A",D284="N/A",C284=0,P284=0),AND(ISBLANK(B284),ISBLANK(D284),ISBLANK(C284),P284=0),AND(AND(NOT(ISBLANK(B284)),B284&lt;&gt;"N/A"),AND(NOT(ISBLANK(D284)),D284&lt;&gt;"N/A"),C284&lt;&gt;0,P284&lt;&gt;0)),TRUE,FALSE)</f>
        <v>1</v>
      </c>
      <c r="T284" s="13" t="b">
        <f t="shared" si="29"/>
        <v>1</v>
      </c>
      <c r="U284" s="13" t="b">
        <f t="shared" si="30"/>
        <v>1</v>
      </c>
      <c r="V284" s="617" t="str">
        <f t="shared" si="32"/>
        <v>-</v>
      </c>
      <c r="W284" s="306">
        <f>IF(V284="-",0,IF(COUNTIF(V284:$V$1025,V284)&gt;1,1,0))</f>
        <v>0</v>
      </c>
    </row>
    <row r="285" spans="1:23" ht="15.75">
      <c r="A285" s="205">
        <v>260</v>
      </c>
      <c r="B285" s="177"/>
      <c r="C285" s="178"/>
      <c r="D285" s="177"/>
      <c r="E285" s="192"/>
      <c r="F285" s="192"/>
      <c r="G285" s="192"/>
      <c r="H285" s="192"/>
      <c r="I285" s="192"/>
      <c r="J285" s="192"/>
      <c r="K285" s="192"/>
      <c r="L285" s="192"/>
      <c r="M285" s="192"/>
      <c r="N285" s="192"/>
      <c r="O285" s="192"/>
      <c r="P285" s="91">
        <f t="shared" si="31"/>
        <v>0</v>
      </c>
      <c r="Q285" s="13" t="b">
        <f t="shared" si="33"/>
        <v>1</v>
      </c>
      <c r="R285" s="625" t="b">
        <f t="shared" si="34"/>
        <v>1</v>
      </c>
      <c r="S285" s="13" t="b">
        <f t="shared" si="35"/>
        <v>1</v>
      </c>
      <c r="T285" s="13" t="b">
        <f t="shared" si="29"/>
        <v>1</v>
      </c>
      <c r="U285" s="13" t="b">
        <f t="shared" si="30"/>
        <v>1</v>
      </c>
      <c r="V285" s="617" t="str">
        <f t="shared" si="32"/>
        <v>-</v>
      </c>
      <c r="W285" s="306">
        <f>IF(V285="-",0,IF(COUNTIF(V285:$V$1025,V285)&gt;1,1,0))</f>
        <v>0</v>
      </c>
    </row>
    <row r="286" spans="1:23" ht="15.75">
      <c r="A286" s="205">
        <v>261</v>
      </c>
      <c r="B286" s="177"/>
      <c r="C286" s="178"/>
      <c r="D286" s="177"/>
      <c r="E286" s="192"/>
      <c r="F286" s="192"/>
      <c r="G286" s="192"/>
      <c r="H286" s="192"/>
      <c r="I286" s="192"/>
      <c r="J286" s="192"/>
      <c r="K286" s="192"/>
      <c r="L286" s="192"/>
      <c r="M286" s="192"/>
      <c r="N286" s="192"/>
      <c r="O286" s="192"/>
      <c r="P286" s="91">
        <f t="shared" si="31"/>
        <v>0</v>
      </c>
      <c r="Q286" s="13" t="b">
        <f t="shared" si="33"/>
        <v>1</v>
      </c>
      <c r="R286" s="625" t="b">
        <f t="shared" si="34"/>
        <v>1</v>
      </c>
      <c r="S286" s="13" t="b">
        <f t="shared" si="35"/>
        <v>1</v>
      </c>
      <c r="T286" s="13" t="b">
        <f t="shared" si="29"/>
        <v>1</v>
      </c>
      <c r="U286" s="13" t="b">
        <f t="shared" si="30"/>
        <v>1</v>
      </c>
      <c r="V286" s="617" t="str">
        <f t="shared" si="32"/>
        <v>-</v>
      </c>
      <c r="W286" s="306">
        <f>IF(V286="-",0,IF(COUNTIF(V286:$V$1025,V286)&gt;1,1,0))</f>
        <v>0</v>
      </c>
    </row>
    <row r="287" spans="1:23" ht="15.75">
      <c r="A287" s="205">
        <v>262</v>
      </c>
      <c r="B287" s="177"/>
      <c r="C287" s="178"/>
      <c r="D287" s="177"/>
      <c r="E287" s="192"/>
      <c r="F287" s="192"/>
      <c r="G287" s="192"/>
      <c r="H287" s="192"/>
      <c r="I287" s="192"/>
      <c r="J287" s="192"/>
      <c r="K287" s="192"/>
      <c r="L287" s="192"/>
      <c r="M287" s="192"/>
      <c r="N287" s="192"/>
      <c r="O287" s="192"/>
      <c r="P287" s="91">
        <f t="shared" si="31"/>
        <v>0</v>
      </c>
      <c r="Q287" s="13" t="b">
        <f t="shared" si="33"/>
        <v>1</v>
      </c>
      <c r="R287" s="625" t="b">
        <f t="shared" si="34"/>
        <v>1</v>
      </c>
      <c r="S287" s="13" t="b">
        <f t="shared" si="35"/>
        <v>1</v>
      </c>
      <c r="T287" s="13" t="b">
        <f t="shared" si="29"/>
        <v>1</v>
      </c>
      <c r="U287" s="13" t="b">
        <f t="shared" si="30"/>
        <v>1</v>
      </c>
      <c r="V287" s="617" t="str">
        <f t="shared" si="32"/>
        <v>-</v>
      </c>
      <c r="W287" s="306">
        <f>IF(V287="-",0,IF(COUNTIF(V287:$V$1025,V287)&gt;1,1,0))</f>
        <v>0</v>
      </c>
    </row>
    <row r="288" spans="1:23" ht="15.75">
      <c r="A288" s="205">
        <v>263</v>
      </c>
      <c r="B288" s="177"/>
      <c r="C288" s="178"/>
      <c r="D288" s="177"/>
      <c r="E288" s="192"/>
      <c r="F288" s="192"/>
      <c r="G288" s="192"/>
      <c r="H288" s="192"/>
      <c r="I288" s="192"/>
      <c r="J288" s="192"/>
      <c r="K288" s="192"/>
      <c r="L288" s="192"/>
      <c r="M288" s="192"/>
      <c r="N288" s="192"/>
      <c r="O288" s="192"/>
      <c r="P288" s="91">
        <f t="shared" si="31"/>
        <v>0</v>
      </c>
      <c r="Q288" s="13" t="b">
        <f t="shared" si="33"/>
        <v>1</v>
      </c>
      <c r="R288" s="625" t="b">
        <f t="shared" si="34"/>
        <v>1</v>
      </c>
      <c r="S288" s="13" t="b">
        <f t="shared" si="35"/>
        <v>1</v>
      </c>
      <c r="T288" s="13" t="b">
        <f t="shared" si="29"/>
        <v>1</v>
      </c>
      <c r="U288" s="13" t="b">
        <f t="shared" si="30"/>
        <v>1</v>
      </c>
      <c r="V288" s="617" t="str">
        <f t="shared" si="32"/>
        <v>-</v>
      </c>
      <c r="W288" s="306">
        <f>IF(V288="-",0,IF(COUNTIF(V288:$V$1025,V288)&gt;1,1,0))</f>
        <v>0</v>
      </c>
    </row>
    <row r="289" spans="1:23" ht="15.75">
      <c r="A289" s="205">
        <v>264</v>
      </c>
      <c r="B289" s="177"/>
      <c r="C289" s="178"/>
      <c r="D289" s="177"/>
      <c r="E289" s="192"/>
      <c r="F289" s="192"/>
      <c r="G289" s="192"/>
      <c r="H289" s="192"/>
      <c r="I289" s="192"/>
      <c r="J289" s="192"/>
      <c r="K289" s="192"/>
      <c r="L289" s="192"/>
      <c r="M289" s="192"/>
      <c r="N289" s="192"/>
      <c r="O289" s="192"/>
      <c r="P289" s="91">
        <f t="shared" si="31"/>
        <v>0</v>
      </c>
      <c r="Q289" s="13" t="b">
        <f t="shared" si="33"/>
        <v>1</v>
      </c>
      <c r="R289" s="625" t="b">
        <f t="shared" si="34"/>
        <v>1</v>
      </c>
      <c r="S289" s="13" t="b">
        <f t="shared" si="35"/>
        <v>1</v>
      </c>
      <c r="T289" s="13" t="b">
        <f t="shared" si="29"/>
        <v>1</v>
      </c>
      <c r="U289" s="13" t="b">
        <f t="shared" si="30"/>
        <v>1</v>
      </c>
      <c r="V289" s="617" t="str">
        <f t="shared" si="32"/>
        <v>-</v>
      </c>
      <c r="W289" s="306">
        <f>IF(V289="-",0,IF(COUNTIF(V289:$V$1025,V289)&gt;1,1,0))</f>
        <v>0</v>
      </c>
    </row>
    <row r="290" spans="1:23" ht="15.75">
      <c r="A290" s="205">
        <v>265</v>
      </c>
      <c r="B290" s="177"/>
      <c r="C290" s="178"/>
      <c r="D290" s="177"/>
      <c r="E290" s="192"/>
      <c r="F290" s="192"/>
      <c r="G290" s="192"/>
      <c r="H290" s="192"/>
      <c r="I290" s="192"/>
      <c r="J290" s="192"/>
      <c r="K290" s="192"/>
      <c r="L290" s="192"/>
      <c r="M290" s="192"/>
      <c r="N290" s="192"/>
      <c r="O290" s="192"/>
      <c r="P290" s="91">
        <f t="shared" si="31"/>
        <v>0</v>
      </c>
      <c r="Q290" s="13" t="b">
        <f t="shared" si="33"/>
        <v>1</v>
      </c>
      <c r="R290" s="625" t="b">
        <f t="shared" si="34"/>
        <v>1</v>
      </c>
      <c r="S290" s="13" t="b">
        <f t="shared" si="35"/>
        <v>1</v>
      </c>
      <c r="T290" s="13" t="b">
        <f t="shared" si="29"/>
        <v>1</v>
      </c>
      <c r="U290" s="13" t="b">
        <f t="shared" si="30"/>
        <v>1</v>
      </c>
      <c r="V290" s="617" t="str">
        <f t="shared" si="32"/>
        <v>-</v>
      </c>
      <c r="W290" s="306">
        <f>IF(V290="-",0,IF(COUNTIF(V290:$V$1025,V290)&gt;1,1,0))</f>
        <v>0</v>
      </c>
    </row>
    <row r="291" spans="1:23" ht="15.75">
      <c r="A291" s="205">
        <v>266</v>
      </c>
      <c r="B291" s="177"/>
      <c r="C291" s="178"/>
      <c r="D291" s="177"/>
      <c r="E291" s="192"/>
      <c r="F291" s="192"/>
      <c r="G291" s="192"/>
      <c r="H291" s="192"/>
      <c r="I291" s="192"/>
      <c r="J291" s="192"/>
      <c r="K291" s="192"/>
      <c r="L291" s="192"/>
      <c r="M291" s="192"/>
      <c r="N291" s="192"/>
      <c r="O291" s="192"/>
      <c r="P291" s="91">
        <f t="shared" si="31"/>
        <v>0</v>
      </c>
      <c r="Q291" s="13" t="b">
        <f t="shared" si="33"/>
        <v>1</v>
      </c>
      <c r="R291" s="625" t="b">
        <f t="shared" si="34"/>
        <v>1</v>
      </c>
      <c r="S291" s="13" t="b">
        <f t="shared" si="35"/>
        <v>1</v>
      </c>
      <c r="T291" s="13" t="b">
        <f t="shared" si="29"/>
        <v>1</v>
      </c>
      <c r="U291" s="13" t="b">
        <f t="shared" si="30"/>
        <v>1</v>
      </c>
      <c r="V291" s="617" t="str">
        <f t="shared" si="32"/>
        <v>-</v>
      </c>
      <c r="W291" s="306">
        <f>IF(V291="-",0,IF(COUNTIF(V291:$V$1025,V291)&gt;1,1,0))</f>
        <v>0</v>
      </c>
    </row>
    <row r="292" spans="1:23" ht="15.75">
      <c r="A292" s="205">
        <v>267</v>
      </c>
      <c r="B292" s="177"/>
      <c r="C292" s="178"/>
      <c r="D292" s="177"/>
      <c r="E292" s="192"/>
      <c r="F292" s="192"/>
      <c r="G292" s="192"/>
      <c r="H292" s="192"/>
      <c r="I292" s="192"/>
      <c r="J292" s="192"/>
      <c r="K292" s="192"/>
      <c r="L292" s="192"/>
      <c r="M292" s="192"/>
      <c r="N292" s="192"/>
      <c r="O292" s="192"/>
      <c r="P292" s="91">
        <f t="shared" si="31"/>
        <v>0</v>
      </c>
      <c r="Q292" s="13" t="b">
        <f t="shared" si="33"/>
        <v>1</v>
      </c>
      <c r="R292" s="625" t="b">
        <f t="shared" si="34"/>
        <v>1</v>
      </c>
      <c r="S292" s="13" t="b">
        <f t="shared" si="35"/>
        <v>1</v>
      </c>
      <c r="T292" s="13" t="b">
        <f t="shared" si="29"/>
        <v>1</v>
      </c>
      <c r="U292" s="13" t="b">
        <f t="shared" si="30"/>
        <v>1</v>
      </c>
      <c r="V292" s="617" t="str">
        <f t="shared" si="32"/>
        <v>-</v>
      </c>
      <c r="W292" s="306">
        <f>IF(V292="-",0,IF(COUNTIF(V292:$V$1025,V292)&gt;1,1,0))</f>
        <v>0</v>
      </c>
    </row>
    <row r="293" spans="1:23" ht="15.75">
      <c r="A293" s="205">
        <v>268</v>
      </c>
      <c r="B293" s="177"/>
      <c r="C293" s="178"/>
      <c r="D293" s="177"/>
      <c r="E293" s="192"/>
      <c r="F293" s="192"/>
      <c r="G293" s="192"/>
      <c r="H293" s="192"/>
      <c r="I293" s="192"/>
      <c r="J293" s="192"/>
      <c r="K293" s="192"/>
      <c r="L293" s="192"/>
      <c r="M293" s="192"/>
      <c r="N293" s="192"/>
      <c r="O293" s="192"/>
      <c r="P293" s="91">
        <f t="shared" si="31"/>
        <v>0</v>
      </c>
      <c r="Q293" s="13" t="b">
        <f t="shared" si="33"/>
        <v>1</v>
      </c>
      <c r="R293" s="625" t="b">
        <f t="shared" si="34"/>
        <v>1</v>
      </c>
      <c r="S293" s="13" t="b">
        <f t="shared" si="35"/>
        <v>1</v>
      </c>
      <c r="T293" s="13" t="b">
        <f t="shared" si="29"/>
        <v>1</v>
      </c>
      <c r="U293" s="13" t="b">
        <f t="shared" si="30"/>
        <v>1</v>
      </c>
      <c r="V293" s="617" t="str">
        <f t="shared" si="32"/>
        <v>-</v>
      </c>
      <c r="W293" s="306">
        <f>IF(V293="-",0,IF(COUNTIF(V293:$V$1025,V293)&gt;1,1,0))</f>
        <v>0</v>
      </c>
    </row>
    <row r="294" spans="1:23" ht="15.75">
      <c r="A294" s="205">
        <v>269</v>
      </c>
      <c r="B294" s="177"/>
      <c r="C294" s="178"/>
      <c r="D294" s="177"/>
      <c r="E294" s="192"/>
      <c r="F294" s="192"/>
      <c r="G294" s="192"/>
      <c r="H294" s="192"/>
      <c r="I294" s="192"/>
      <c r="J294" s="192"/>
      <c r="K294" s="192"/>
      <c r="L294" s="192"/>
      <c r="M294" s="192"/>
      <c r="N294" s="192"/>
      <c r="O294" s="192"/>
      <c r="P294" s="91">
        <f t="shared" si="31"/>
        <v>0</v>
      </c>
      <c r="Q294" s="13" t="b">
        <f t="shared" si="33"/>
        <v>1</v>
      </c>
      <c r="R294" s="625" t="b">
        <f t="shared" si="34"/>
        <v>1</v>
      </c>
      <c r="S294" s="13" t="b">
        <f t="shared" si="35"/>
        <v>1</v>
      </c>
      <c r="T294" s="13" t="b">
        <f t="shared" si="29"/>
        <v>1</v>
      </c>
      <c r="U294" s="13" t="b">
        <f t="shared" si="30"/>
        <v>1</v>
      </c>
      <c r="V294" s="617" t="str">
        <f t="shared" si="32"/>
        <v>-</v>
      </c>
      <c r="W294" s="306">
        <f>IF(V294="-",0,IF(COUNTIF(V294:$V$1025,V294)&gt;1,1,0))</f>
        <v>0</v>
      </c>
    </row>
    <row r="295" spans="1:23" ht="15.75">
      <c r="A295" s="205">
        <v>270</v>
      </c>
      <c r="B295" s="177"/>
      <c r="C295" s="178"/>
      <c r="D295" s="177"/>
      <c r="E295" s="192"/>
      <c r="F295" s="192"/>
      <c r="G295" s="192"/>
      <c r="H295" s="192"/>
      <c r="I295" s="192"/>
      <c r="J295" s="192"/>
      <c r="K295" s="192"/>
      <c r="L295" s="192"/>
      <c r="M295" s="192"/>
      <c r="N295" s="192"/>
      <c r="O295" s="192"/>
      <c r="P295" s="91">
        <f t="shared" si="31"/>
        <v>0</v>
      </c>
      <c r="Q295" s="13" t="b">
        <f t="shared" si="33"/>
        <v>1</v>
      </c>
      <c r="R295" s="625" t="b">
        <f t="shared" si="34"/>
        <v>1</v>
      </c>
      <c r="S295" s="13" t="b">
        <f t="shared" si="35"/>
        <v>1</v>
      </c>
      <c r="T295" s="13" t="b">
        <f t="shared" si="29"/>
        <v>1</v>
      </c>
      <c r="U295" s="13" t="b">
        <f t="shared" si="30"/>
        <v>1</v>
      </c>
      <c r="V295" s="617" t="str">
        <f t="shared" si="32"/>
        <v>-</v>
      </c>
      <c r="W295" s="306">
        <f>IF(V295="-",0,IF(COUNTIF(V295:$V$1025,V295)&gt;1,1,0))</f>
        <v>0</v>
      </c>
    </row>
    <row r="296" spans="1:23" ht="15.75">
      <c r="A296" s="205">
        <v>271</v>
      </c>
      <c r="B296" s="177"/>
      <c r="C296" s="178"/>
      <c r="D296" s="177"/>
      <c r="E296" s="192"/>
      <c r="F296" s="192"/>
      <c r="G296" s="192"/>
      <c r="H296" s="192"/>
      <c r="I296" s="192"/>
      <c r="J296" s="192"/>
      <c r="K296" s="192"/>
      <c r="L296" s="192"/>
      <c r="M296" s="192"/>
      <c r="N296" s="192"/>
      <c r="O296" s="192"/>
      <c r="P296" s="91">
        <f t="shared" si="31"/>
        <v>0</v>
      </c>
      <c r="Q296" s="13" t="b">
        <f t="shared" si="33"/>
        <v>1</v>
      </c>
      <c r="R296" s="625" t="b">
        <f t="shared" si="34"/>
        <v>1</v>
      </c>
      <c r="S296" s="13" t="b">
        <f t="shared" si="35"/>
        <v>1</v>
      </c>
      <c r="T296" s="13" t="b">
        <f t="shared" si="29"/>
        <v>1</v>
      </c>
      <c r="U296" s="13" t="b">
        <f t="shared" si="30"/>
        <v>1</v>
      </c>
      <c r="V296" s="617" t="str">
        <f t="shared" si="32"/>
        <v>-</v>
      </c>
      <c r="W296" s="306">
        <f>IF(V296="-",0,IF(COUNTIF(V296:$V$1025,V296)&gt;1,1,0))</f>
        <v>0</v>
      </c>
    </row>
    <row r="297" spans="1:23" ht="15.75">
      <c r="A297" s="205">
        <v>272</v>
      </c>
      <c r="B297" s="177"/>
      <c r="C297" s="178"/>
      <c r="D297" s="177"/>
      <c r="E297" s="192"/>
      <c r="F297" s="192"/>
      <c r="G297" s="192"/>
      <c r="H297" s="192"/>
      <c r="I297" s="192"/>
      <c r="J297" s="192"/>
      <c r="K297" s="192"/>
      <c r="L297" s="192"/>
      <c r="M297" s="192"/>
      <c r="N297" s="192"/>
      <c r="O297" s="192"/>
      <c r="P297" s="91">
        <f t="shared" si="31"/>
        <v>0</v>
      </c>
      <c r="Q297" s="13" t="b">
        <f t="shared" si="33"/>
        <v>1</v>
      </c>
      <c r="R297" s="625" t="b">
        <f t="shared" si="34"/>
        <v>1</v>
      </c>
      <c r="S297" s="13" t="b">
        <f t="shared" si="35"/>
        <v>1</v>
      </c>
      <c r="T297" s="13" t="b">
        <f t="shared" si="29"/>
        <v>1</v>
      </c>
      <c r="U297" s="13" t="b">
        <f t="shared" si="30"/>
        <v>1</v>
      </c>
      <c r="V297" s="617" t="str">
        <f t="shared" si="32"/>
        <v>-</v>
      </c>
      <c r="W297" s="306">
        <f>IF(V297="-",0,IF(COUNTIF(V297:$V$1025,V297)&gt;1,1,0))</f>
        <v>0</v>
      </c>
    </row>
    <row r="298" spans="1:23" ht="15.75">
      <c r="A298" s="205">
        <v>273</v>
      </c>
      <c r="B298" s="177"/>
      <c r="C298" s="178"/>
      <c r="D298" s="177"/>
      <c r="E298" s="192"/>
      <c r="F298" s="192"/>
      <c r="G298" s="192"/>
      <c r="H298" s="192"/>
      <c r="I298" s="192"/>
      <c r="J298" s="192"/>
      <c r="K298" s="192"/>
      <c r="L298" s="192"/>
      <c r="M298" s="192"/>
      <c r="N298" s="192"/>
      <c r="O298" s="192"/>
      <c r="P298" s="91">
        <f t="shared" si="31"/>
        <v>0</v>
      </c>
      <c r="Q298" s="13" t="b">
        <f t="shared" si="33"/>
        <v>1</v>
      </c>
      <c r="R298" s="625" t="b">
        <f t="shared" si="34"/>
        <v>1</v>
      </c>
      <c r="S298" s="13" t="b">
        <f t="shared" si="35"/>
        <v>1</v>
      </c>
      <c r="T298" s="13" t="b">
        <f t="shared" si="29"/>
        <v>1</v>
      </c>
      <c r="U298" s="13" t="b">
        <f t="shared" si="30"/>
        <v>1</v>
      </c>
      <c r="V298" s="617" t="str">
        <f t="shared" si="32"/>
        <v>-</v>
      </c>
      <c r="W298" s="306">
        <f>IF(V298="-",0,IF(COUNTIF(V298:$V$1025,V298)&gt;1,1,0))</f>
        <v>0</v>
      </c>
    </row>
    <row r="299" spans="1:23" ht="15.75">
      <c r="A299" s="205">
        <v>274</v>
      </c>
      <c r="B299" s="177"/>
      <c r="C299" s="178"/>
      <c r="D299" s="177"/>
      <c r="E299" s="192"/>
      <c r="F299" s="192"/>
      <c r="G299" s="192"/>
      <c r="H299" s="192"/>
      <c r="I299" s="192"/>
      <c r="J299" s="192"/>
      <c r="K299" s="192"/>
      <c r="L299" s="192"/>
      <c r="M299" s="192"/>
      <c r="N299" s="192"/>
      <c r="O299" s="192"/>
      <c r="P299" s="91">
        <f t="shared" si="31"/>
        <v>0</v>
      </c>
      <c r="Q299" s="13" t="b">
        <f t="shared" si="33"/>
        <v>1</v>
      </c>
      <c r="R299" s="625" t="b">
        <f t="shared" si="34"/>
        <v>1</v>
      </c>
      <c r="S299" s="13" t="b">
        <f t="shared" si="35"/>
        <v>1</v>
      </c>
      <c r="T299" s="13" t="b">
        <f t="shared" si="29"/>
        <v>1</v>
      </c>
      <c r="U299" s="13" t="b">
        <f t="shared" si="30"/>
        <v>1</v>
      </c>
      <c r="V299" s="617" t="str">
        <f t="shared" si="32"/>
        <v>-</v>
      </c>
      <c r="W299" s="306">
        <f>IF(V299="-",0,IF(COUNTIF(V299:$V$1025,V299)&gt;1,1,0))</f>
        <v>0</v>
      </c>
    </row>
    <row r="300" spans="1:23" ht="15.75">
      <c r="A300" s="205">
        <v>275</v>
      </c>
      <c r="B300" s="177"/>
      <c r="C300" s="178"/>
      <c r="D300" s="177"/>
      <c r="E300" s="192"/>
      <c r="F300" s="192"/>
      <c r="G300" s="192"/>
      <c r="H300" s="192"/>
      <c r="I300" s="192"/>
      <c r="J300" s="192"/>
      <c r="K300" s="192"/>
      <c r="L300" s="192"/>
      <c r="M300" s="192"/>
      <c r="N300" s="192"/>
      <c r="O300" s="192"/>
      <c r="P300" s="91">
        <f t="shared" si="31"/>
        <v>0</v>
      </c>
      <c r="Q300" s="13" t="b">
        <f t="shared" si="33"/>
        <v>1</v>
      </c>
      <c r="R300" s="625" t="b">
        <f t="shared" si="34"/>
        <v>1</v>
      </c>
      <c r="S300" s="13" t="b">
        <f t="shared" si="35"/>
        <v>1</v>
      </c>
      <c r="T300" s="13" t="b">
        <f t="shared" si="29"/>
        <v>1</v>
      </c>
      <c r="U300" s="13" t="b">
        <f t="shared" si="30"/>
        <v>1</v>
      </c>
      <c r="V300" s="617" t="str">
        <f t="shared" si="32"/>
        <v>-</v>
      </c>
      <c r="W300" s="306">
        <f>IF(V300="-",0,IF(COUNTIF(V300:$V$1025,V300)&gt;1,1,0))</f>
        <v>0</v>
      </c>
    </row>
    <row r="301" spans="1:23" ht="15.75">
      <c r="A301" s="205">
        <v>276</v>
      </c>
      <c r="B301" s="177"/>
      <c r="C301" s="178"/>
      <c r="D301" s="177"/>
      <c r="E301" s="192"/>
      <c r="F301" s="192"/>
      <c r="G301" s="192"/>
      <c r="H301" s="192"/>
      <c r="I301" s="192"/>
      <c r="J301" s="192"/>
      <c r="K301" s="192"/>
      <c r="L301" s="192"/>
      <c r="M301" s="192"/>
      <c r="N301" s="192"/>
      <c r="O301" s="192"/>
      <c r="P301" s="91">
        <f t="shared" si="31"/>
        <v>0</v>
      </c>
      <c r="Q301" s="13" t="b">
        <f t="shared" si="33"/>
        <v>1</v>
      </c>
      <c r="R301" s="625" t="b">
        <f t="shared" si="34"/>
        <v>1</v>
      </c>
      <c r="S301" s="13" t="b">
        <f t="shared" si="35"/>
        <v>1</v>
      </c>
      <c r="T301" s="13" t="b">
        <f t="shared" si="29"/>
        <v>1</v>
      </c>
      <c r="U301" s="13" t="b">
        <f t="shared" si="30"/>
        <v>1</v>
      </c>
      <c r="V301" s="617" t="str">
        <f t="shared" si="32"/>
        <v>-</v>
      </c>
      <c r="W301" s="306">
        <f>IF(V301="-",0,IF(COUNTIF(V301:$V$1025,V301)&gt;1,1,0))</f>
        <v>0</v>
      </c>
    </row>
    <row r="302" spans="1:23" ht="15.75">
      <c r="A302" s="205">
        <v>277</v>
      </c>
      <c r="B302" s="177"/>
      <c r="C302" s="178"/>
      <c r="D302" s="177"/>
      <c r="E302" s="192"/>
      <c r="F302" s="192"/>
      <c r="G302" s="192"/>
      <c r="H302" s="192"/>
      <c r="I302" s="192"/>
      <c r="J302" s="192"/>
      <c r="K302" s="192"/>
      <c r="L302" s="192"/>
      <c r="M302" s="192"/>
      <c r="N302" s="192"/>
      <c r="O302" s="192"/>
      <c r="P302" s="91">
        <f t="shared" si="31"/>
        <v>0</v>
      </c>
      <c r="Q302" s="13" t="b">
        <f t="shared" si="33"/>
        <v>1</v>
      </c>
      <c r="R302" s="625" t="b">
        <f t="shared" si="34"/>
        <v>1</v>
      </c>
      <c r="S302" s="13" t="b">
        <f t="shared" si="35"/>
        <v>1</v>
      </c>
      <c r="T302" s="13" t="b">
        <f t="shared" si="29"/>
        <v>1</v>
      </c>
      <c r="U302" s="13" t="b">
        <f t="shared" si="30"/>
        <v>1</v>
      </c>
      <c r="V302" s="617" t="str">
        <f t="shared" si="32"/>
        <v>-</v>
      </c>
      <c r="W302" s="306">
        <f>IF(V302="-",0,IF(COUNTIF(V302:$V$1025,V302)&gt;1,1,0))</f>
        <v>0</v>
      </c>
    </row>
    <row r="303" spans="1:23" ht="15.75">
      <c r="A303" s="205">
        <v>278</v>
      </c>
      <c r="B303" s="177"/>
      <c r="C303" s="178"/>
      <c r="D303" s="177"/>
      <c r="E303" s="192"/>
      <c r="F303" s="192"/>
      <c r="G303" s="192"/>
      <c r="H303" s="192"/>
      <c r="I303" s="192"/>
      <c r="J303" s="192"/>
      <c r="K303" s="192"/>
      <c r="L303" s="192"/>
      <c r="M303" s="192"/>
      <c r="N303" s="192"/>
      <c r="O303" s="192"/>
      <c r="P303" s="91">
        <f t="shared" si="31"/>
        <v>0</v>
      </c>
      <c r="Q303" s="13" t="b">
        <f t="shared" si="33"/>
        <v>1</v>
      </c>
      <c r="R303" s="625" t="b">
        <f t="shared" si="34"/>
        <v>1</v>
      </c>
      <c r="S303" s="13" t="b">
        <f t="shared" si="35"/>
        <v>1</v>
      </c>
      <c r="T303" s="13" t="b">
        <f t="shared" si="29"/>
        <v>1</v>
      </c>
      <c r="U303" s="13" t="b">
        <f t="shared" si="30"/>
        <v>1</v>
      </c>
      <c r="V303" s="617" t="str">
        <f t="shared" si="32"/>
        <v>-</v>
      </c>
      <c r="W303" s="306">
        <f>IF(V303="-",0,IF(COUNTIF(V303:$V$1025,V303)&gt;1,1,0))</f>
        <v>0</v>
      </c>
    </row>
    <row r="304" spans="1:23" ht="15.75">
      <c r="A304" s="205">
        <v>279</v>
      </c>
      <c r="B304" s="177"/>
      <c r="C304" s="178"/>
      <c r="D304" s="177"/>
      <c r="E304" s="192"/>
      <c r="F304" s="192"/>
      <c r="G304" s="192"/>
      <c r="H304" s="192"/>
      <c r="I304" s="192"/>
      <c r="J304" s="192"/>
      <c r="K304" s="192"/>
      <c r="L304" s="192"/>
      <c r="M304" s="192"/>
      <c r="N304" s="192"/>
      <c r="O304" s="192"/>
      <c r="P304" s="91">
        <f t="shared" si="31"/>
        <v>0</v>
      </c>
      <c r="Q304" s="13" t="b">
        <f t="shared" si="33"/>
        <v>1</v>
      </c>
      <c r="R304" s="625" t="b">
        <f t="shared" si="34"/>
        <v>1</v>
      </c>
      <c r="S304" s="13" t="b">
        <f t="shared" si="35"/>
        <v>1</v>
      </c>
      <c r="T304" s="13" t="b">
        <f t="shared" si="29"/>
        <v>1</v>
      </c>
      <c r="U304" s="13" t="b">
        <f t="shared" si="30"/>
        <v>1</v>
      </c>
      <c r="V304" s="617" t="str">
        <f t="shared" si="32"/>
        <v>-</v>
      </c>
      <c r="W304" s="306">
        <f>IF(V304="-",0,IF(COUNTIF(V304:$V$1025,V304)&gt;1,1,0))</f>
        <v>0</v>
      </c>
    </row>
    <row r="305" spans="1:23" ht="15.75">
      <c r="A305" s="205">
        <v>280</v>
      </c>
      <c r="B305" s="177"/>
      <c r="C305" s="178"/>
      <c r="D305" s="177"/>
      <c r="E305" s="192"/>
      <c r="F305" s="192"/>
      <c r="G305" s="192"/>
      <c r="H305" s="192"/>
      <c r="I305" s="192"/>
      <c r="J305" s="192"/>
      <c r="K305" s="192"/>
      <c r="L305" s="192"/>
      <c r="M305" s="192"/>
      <c r="N305" s="192"/>
      <c r="O305" s="192"/>
      <c r="P305" s="91">
        <f t="shared" si="31"/>
        <v>0</v>
      </c>
      <c r="Q305" s="13" t="b">
        <f t="shared" si="33"/>
        <v>1</v>
      </c>
      <c r="R305" s="625" t="b">
        <f t="shared" si="34"/>
        <v>1</v>
      </c>
      <c r="S305" s="13" t="b">
        <f t="shared" si="35"/>
        <v>1</v>
      </c>
      <c r="T305" s="13" t="b">
        <f t="shared" si="29"/>
        <v>1</v>
      </c>
      <c r="U305" s="13" t="b">
        <f t="shared" si="30"/>
        <v>1</v>
      </c>
      <c r="V305" s="617" t="str">
        <f t="shared" si="32"/>
        <v>-</v>
      </c>
      <c r="W305" s="306">
        <f>IF(V305="-",0,IF(COUNTIF(V305:$V$1025,V305)&gt;1,1,0))</f>
        <v>0</v>
      </c>
    </row>
    <row r="306" spans="1:23" ht="15.75">
      <c r="A306" s="205">
        <v>281</v>
      </c>
      <c r="B306" s="177"/>
      <c r="C306" s="178"/>
      <c r="D306" s="177"/>
      <c r="E306" s="192"/>
      <c r="F306" s="192"/>
      <c r="G306" s="192"/>
      <c r="H306" s="192"/>
      <c r="I306" s="192"/>
      <c r="J306" s="192"/>
      <c r="K306" s="192"/>
      <c r="L306" s="192"/>
      <c r="M306" s="192"/>
      <c r="N306" s="192"/>
      <c r="O306" s="192"/>
      <c r="P306" s="91">
        <f t="shared" si="31"/>
        <v>0</v>
      </c>
      <c r="Q306" s="13" t="b">
        <f t="shared" si="33"/>
        <v>1</v>
      </c>
      <c r="R306" s="625" t="b">
        <f t="shared" si="34"/>
        <v>1</v>
      </c>
      <c r="S306" s="13" t="b">
        <f t="shared" si="35"/>
        <v>1</v>
      </c>
      <c r="T306" s="13" t="b">
        <f t="shared" si="29"/>
        <v>1</v>
      </c>
      <c r="U306" s="13" t="b">
        <f t="shared" si="30"/>
        <v>1</v>
      </c>
      <c r="V306" s="617" t="str">
        <f t="shared" si="32"/>
        <v>-</v>
      </c>
      <c r="W306" s="306">
        <f>IF(V306="-",0,IF(COUNTIF(V306:$V$1025,V306)&gt;1,1,0))</f>
        <v>0</v>
      </c>
    </row>
    <row r="307" spans="1:23" ht="15.75">
      <c r="A307" s="205">
        <v>282</v>
      </c>
      <c r="B307" s="177"/>
      <c r="C307" s="178"/>
      <c r="D307" s="177"/>
      <c r="E307" s="192"/>
      <c r="F307" s="192"/>
      <c r="G307" s="192"/>
      <c r="H307" s="192"/>
      <c r="I307" s="192"/>
      <c r="J307" s="192"/>
      <c r="K307" s="192"/>
      <c r="L307" s="192"/>
      <c r="M307" s="192"/>
      <c r="N307" s="192"/>
      <c r="O307" s="192"/>
      <c r="P307" s="91">
        <f t="shared" si="31"/>
        <v>0</v>
      </c>
      <c r="Q307" s="13" t="b">
        <f t="shared" si="33"/>
        <v>1</v>
      </c>
      <c r="R307" s="625" t="b">
        <f t="shared" si="34"/>
        <v>1</v>
      </c>
      <c r="S307" s="13" t="b">
        <f t="shared" si="35"/>
        <v>1</v>
      </c>
      <c r="T307" s="13" t="b">
        <f t="shared" si="29"/>
        <v>1</v>
      </c>
      <c r="U307" s="13" t="b">
        <f t="shared" si="30"/>
        <v>1</v>
      </c>
      <c r="V307" s="617" t="str">
        <f t="shared" si="32"/>
        <v>-</v>
      </c>
      <c r="W307" s="306">
        <f>IF(V307="-",0,IF(COUNTIF(V307:$V$1025,V307)&gt;1,1,0))</f>
        <v>0</v>
      </c>
    </row>
    <row r="308" spans="1:23" ht="15.75">
      <c r="A308" s="205">
        <v>283</v>
      </c>
      <c r="B308" s="177"/>
      <c r="C308" s="178"/>
      <c r="D308" s="177"/>
      <c r="E308" s="192"/>
      <c r="F308" s="192"/>
      <c r="G308" s="192"/>
      <c r="H308" s="192"/>
      <c r="I308" s="192"/>
      <c r="J308" s="192"/>
      <c r="K308" s="192"/>
      <c r="L308" s="192"/>
      <c r="M308" s="192"/>
      <c r="N308" s="192"/>
      <c r="O308" s="192"/>
      <c r="P308" s="91">
        <f t="shared" si="31"/>
        <v>0</v>
      </c>
      <c r="Q308" s="13" t="b">
        <f t="shared" si="33"/>
        <v>1</v>
      </c>
      <c r="R308" s="625" t="b">
        <f t="shared" si="34"/>
        <v>1</v>
      </c>
      <c r="S308" s="13" t="b">
        <f t="shared" si="35"/>
        <v>1</v>
      </c>
      <c r="T308" s="13" t="b">
        <f t="shared" si="29"/>
        <v>1</v>
      </c>
      <c r="U308" s="13" t="b">
        <f t="shared" si="30"/>
        <v>1</v>
      </c>
      <c r="V308" s="617" t="str">
        <f t="shared" si="32"/>
        <v>-</v>
      </c>
      <c r="W308" s="306">
        <f>IF(V308="-",0,IF(COUNTIF(V308:$V$1025,V308)&gt;1,1,0))</f>
        <v>0</v>
      </c>
    </row>
    <row r="309" spans="1:23" ht="15.75">
      <c r="A309" s="205">
        <v>284</v>
      </c>
      <c r="B309" s="177"/>
      <c r="C309" s="178"/>
      <c r="D309" s="177"/>
      <c r="E309" s="192"/>
      <c r="F309" s="192"/>
      <c r="G309" s="192"/>
      <c r="H309" s="192"/>
      <c r="I309" s="192"/>
      <c r="J309" s="192"/>
      <c r="K309" s="192"/>
      <c r="L309" s="192"/>
      <c r="M309" s="192"/>
      <c r="N309" s="192"/>
      <c r="O309" s="192"/>
      <c r="P309" s="91">
        <f t="shared" si="31"/>
        <v>0</v>
      </c>
      <c r="Q309" s="13" t="b">
        <f t="shared" si="33"/>
        <v>1</v>
      </c>
      <c r="R309" s="625" t="b">
        <f t="shared" si="34"/>
        <v>1</v>
      </c>
      <c r="S309" s="13" t="b">
        <f t="shared" si="35"/>
        <v>1</v>
      </c>
      <c r="T309" s="13" t="b">
        <f t="shared" si="29"/>
        <v>1</v>
      </c>
      <c r="U309" s="13" t="b">
        <f t="shared" si="30"/>
        <v>1</v>
      </c>
      <c r="V309" s="617" t="str">
        <f t="shared" si="32"/>
        <v>-</v>
      </c>
      <c r="W309" s="306">
        <f>IF(V309="-",0,IF(COUNTIF(V309:$V$1025,V309)&gt;1,1,0))</f>
        <v>0</v>
      </c>
    </row>
    <row r="310" spans="1:23" ht="15.75">
      <c r="A310" s="205">
        <v>285</v>
      </c>
      <c r="B310" s="177"/>
      <c r="C310" s="178"/>
      <c r="D310" s="177"/>
      <c r="E310" s="192"/>
      <c r="F310" s="192"/>
      <c r="G310" s="192"/>
      <c r="H310" s="192"/>
      <c r="I310" s="192"/>
      <c r="J310" s="192"/>
      <c r="K310" s="192"/>
      <c r="L310" s="192"/>
      <c r="M310" s="192"/>
      <c r="N310" s="192"/>
      <c r="O310" s="192"/>
      <c r="P310" s="91">
        <f t="shared" si="31"/>
        <v>0</v>
      </c>
      <c r="Q310" s="13" t="b">
        <f t="shared" si="33"/>
        <v>1</v>
      </c>
      <c r="R310" s="625" t="b">
        <f t="shared" si="34"/>
        <v>1</v>
      </c>
      <c r="S310" s="13" t="b">
        <f t="shared" si="35"/>
        <v>1</v>
      </c>
      <c r="T310" s="13" t="b">
        <f t="shared" si="29"/>
        <v>1</v>
      </c>
      <c r="U310" s="13" t="b">
        <f t="shared" si="30"/>
        <v>1</v>
      </c>
      <c r="V310" s="617" t="str">
        <f t="shared" si="32"/>
        <v>-</v>
      </c>
      <c r="W310" s="306">
        <f>IF(V310="-",0,IF(COUNTIF(V310:$V$1025,V310)&gt;1,1,0))</f>
        <v>0</v>
      </c>
    </row>
    <row r="311" spans="1:23" ht="15.75">
      <c r="A311" s="205">
        <v>286</v>
      </c>
      <c r="B311" s="177"/>
      <c r="C311" s="178"/>
      <c r="D311" s="177"/>
      <c r="E311" s="192"/>
      <c r="F311" s="192"/>
      <c r="G311" s="192"/>
      <c r="H311" s="192"/>
      <c r="I311" s="192"/>
      <c r="J311" s="192"/>
      <c r="K311" s="192"/>
      <c r="L311" s="192"/>
      <c r="M311" s="192"/>
      <c r="N311" s="192"/>
      <c r="O311" s="192"/>
      <c r="P311" s="91">
        <f t="shared" si="31"/>
        <v>0</v>
      </c>
      <c r="Q311" s="13" t="b">
        <f t="shared" si="33"/>
        <v>1</v>
      </c>
      <c r="R311" s="625" t="b">
        <f t="shared" si="34"/>
        <v>1</v>
      </c>
      <c r="S311" s="13" t="b">
        <f t="shared" si="35"/>
        <v>1</v>
      </c>
      <c r="T311" s="13" t="b">
        <f t="shared" si="29"/>
        <v>1</v>
      </c>
      <c r="U311" s="13" t="b">
        <f t="shared" si="30"/>
        <v>1</v>
      </c>
      <c r="V311" s="617" t="str">
        <f t="shared" si="32"/>
        <v>-</v>
      </c>
      <c r="W311" s="306">
        <f>IF(V311="-",0,IF(COUNTIF(V311:$V$1025,V311)&gt;1,1,0))</f>
        <v>0</v>
      </c>
    </row>
    <row r="312" spans="1:23" ht="15.75">
      <c r="A312" s="205">
        <v>287</v>
      </c>
      <c r="B312" s="177"/>
      <c r="C312" s="178"/>
      <c r="D312" s="177"/>
      <c r="E312" s="192"/>
      <c r="F312" s="192"/>
      <c r="G312" s="192"/>
      <c r="H312" s="192"/>
      <c r="I312" s="192"/>
      <c r="J312" s="192"/>
      <c r="K312" s="192"/>
      <c r="L312" s="192"/>
      <c r="M312" s="192"/>
      <c r="N312" s="192"/>
      <c r="O312" s="192"/>
      <c r="P312" s="91">
        <f t="shared" si="31"/>
        <v>0</v>
      </c>
      <c r="Q312" s="13" t="b">
        <f t="shared" si="33"/>
        <v>1</v>
      </c>
      <c r="R312" s="625" t="b">
        <f t="shared" si="34"/>
        <v>1</v>
      </c>
      <c r="S312" s="13" t="b">
        <f t="shared" si="35"/>
        <v>1</v>
      </c>
      <c r="T312" s="13" t="b">
        <f t="shared" si="29"/>
        <v>1</v>
      </c>
      <c r="U312" s="13" t="b">
        <f t="shared" si="30"/>
        <v>1</v>
      </c>
      <c r="V312" s="617" t="str">
        <f t="shared" si="32"/>
        <v>-</v>
      </c>
      <c r="W312" s="306">
        <f>IF(V312="-",0,IF(COUNTIF(V312:$V$1025,V312)&gt;1,1,0))</f>
        <v>0</v>
      </c>
    </row>
    <row r="313" spans="1:23" ht="15.75">
      <c r="A313" s="205">
        <v>288</v>
      </c>
      <c r="B313" s="177"/>
      <c r="C313" s="178"/>
      <c r="D313" s="177"/>
      <c r="E313" s="192"/>
      <c r="F313" s="192"/>
      <c r="G313" s="192"/>
      <c r="H313" s="192"/>
      <c r="I313" s="192"/>
      <c r="J313" s="192"/>
      <c r="K313" s="192"/>
      <c r="L313" s="192"/>
      <c r="M313" s="192"/>
      <c r="N313" s="192"/>
      <c r="O313" s="192"/>
      <c r="P313" s="91">
        <f t="shared" si="31"/>
        <v>0</v>
      </c>
      <c r="Q313" s="13" t="b">
        <f t="shared" si="33"/>
        <v>1</v>
      </c>
      <c r="R313" s="625" t="b">
        <f t="shared" si="34"/>
        <v>1</v>
      </c>
      <c r="S313" s="13" t="b">
        <f t="shared" si="35"/>
        <v>1</v>
      </c>
      <c r="T313" s="13" t="b">
        <f t="shared" si="29"/>
        <v>1</v>
      </c>
      <c r="U313" s="13" t="b">
        <f t="shared" si="30"/>
        <v>1</v>
      </c>
      <c r="V313" s="617" t="str">
        <f t="shared" si="32"/>
        <v>-</v>
      </c>
      <c r="W313" s="306">
        <f>IF(V313="-",0,IF(COUNTIF(V313:$V$1025,V313)&gt;1,1,0))</f>
        <v>0</v>
      </c>
    </row>
    <row r="314" spans="1:23" ht="15.75">
      <c r="A314" s="205">
        <v>289</v>
      </c>
      <c r="B314" s="177"/>
      <c r="C314" s="178"/>
      <c r="D314" s="177"/>
      <c r="E314" s="192"/>
      <c r="F314" s="192"/>
      <c r="G314" s="192"/>
      <c r="H314" s="192"/>
      <c r="I314" s="192"/>
      <c r="J314" s="192"/>
      <c r="K314" s="192"/>
      <c r="L314" s="192"/>
      <c r="M314" s="192"/>
      <c r="N314" s="192"/>
      <c r="O314" s="192"/>
      <c r="P314" s="91">
        <f t="shared" si="31"/>
        <v>0</v>
      </c>
      <c r="Q314" s="13" t="b">
        <f t="shared" si="33"/>
        <v>1</v>
      </c>
      <c r="R314" s="625" t="b">
        <f t="shared" si="34"/>
        <v>1</v>
      </c>
      <c r="S314" s="13" t="b">
        <f t="shared" si="35"/>
        <v>1</v>
      </c>
      <c r="T314" s="13" t="b">
        <f t="shared" si="29"/>
        <v>1</v>
      </c>
      <c r="U314" s="13" t="b">
        <f t="shared" si="30"/>
        <v>1</v>
      </c>
      <c r="V314" s="617" t="str">
        <f t="shared" si="32"/>
        <v>-</v>
      </c>
      <c r="W314" s="306">
        <f>IF(V314="-",0,IF(COUNTIF(V314:$V$1025,V314)&gt;1,1,0))</f>
        <v>0</v>
      </c>
    </row>
    <row r="315" spans="1:23" ht="15.75">
      <c r="A315" s="205">
        <v>290</v>
      </c>
      <c r="B315" s="177"/>
      <c r="C315" s="178"/>
      <c r="D315" s="177"/>
      <c r="E315" s="192"/>
      <c r="F315" s="192"/>
      <c r="G315" s="192"/>
      <c r="H315" s="192"/>
      <c r="I315" s="192"/>
      <c r="J315" s="192"/>
      <c r="K315" s="192"/>
      <c r="L315" s="192"/>
      <c r="M315" s="192"/>
      <c r="N315" s="192"/>
      <c r="O315" s="192"/>
      <c r="P315" s="91">
        <f t="shared" si="31"/>
        <v>0</v>
      </c>
      <c r="Q315" s="13" t="b">
        <f t="shared" si="33"/>
        <v>1</v>
      </c>
      <c r="R315" s="625" t="b">
        <f t="shared" si="34"/>
        <v>1</v>
      </c>
      <c r="S315" s="13" t="b">
        <f t="shared" si="35"/>
        <v>1</v>
      </c>
      <c r="T315" s="13" t="b">
        <f t="shared" si="29"/>
        <v>1</v>
      </c>
      <c r="U315" s="13" t="b">
        <f t="shared" si="30"/>
        <v>1</v>
      </c>
      <c r="V315" s="617" t="str">
        <f t="shared" si="32"/>
        <v>-</v>
      </c>
      <c r="W315" s="306">
        <f>IF(V315="-",0,IF(COUNTIF(V315:$V$1025,V315)&gt;1,1,0))</f>
        <v>0</v>
      </c>
    </row>
    <row r="316" spans="1:23" ht="15.75">
      <c r="A316" s="205">
        <v>291</v>
      </c>
      <c r="B316" s="177"/>
      <c r="C316" s="178"/>
      <c r="D316" s="177"/>
      <c r="E316" s="192"/>
      <c r="F316" s="192"/>
      <c r="G316" s="192"/>
      <c r="H316" s="192"/>
      <c r="I316" s="192"/>
      <c r="J316" s="192"/>
      <c r="K316" s="192"/>
      <c r="L316" s="192"/>
      <c r="M316" s="192"/>
      <c r="N316" s="192"/>
      <c r="O316" s="192"/>
      <c r="P316" s="91">
        <f t="shared" si="31"/>
        <v>0</v>
      </c>
      <c r="Q316" s="13" t="b">
        <f t="shared" si="33"/>
        <v>1</v>
      </c>
      <c r="R316" s="625" t="b">
        <f t="shared" si="34"/>
        <v>1</v>
      </c>
      <c r="S316" s="13" t="b">
        <f t="shared" si="35"/>
        <v>1</v>
      </c>
      <c r="T316" s="13" t="b">
        <f t="shared" si="29"/>
        <v>1</v>
      </c>
      <c r="U316" s="13" t="b">
        <f t="shared" si="30"/>
        <v>1</v>
      </c>
      <c r="V316" s="617" t="str">
        <f t="shared" si="32"/>
        <v>-</v>
      </c>
      <c r="W316" s="306">
        <f>IF(V316="-",0,IF(COUNTIF(V316:$V$1025,V316)&gt;1,1,0))</f>
        <v>0</v>
      </c>
    </row>
    <row r="317" spans="1:23" ht="15.75">
      <c r="A317" s="205">
        <v>292</v>
      </c>
      <c r="B317" s="177"/>
      <c r="C317" s="178"/>
      <c r="D317" s="177"/>
      <c r="E317" s="192"/>
      <c r="F317" s="192"/>
      <c r="G317" s="192"/>
      <c r="H317" s="192"/>
      <c r="I317" s="192"/>
      <c r="J317" s="192"/>
      <c r="K317" s="192"/>
      <c r="L317" s="192"/>
      <c r="M317" s="192"/>
      <c r="N317" s="192"/>
      <c r="O317" s="192"/>
      <c r="P317" s="91">
        <f t="shared" si="31"/>
        <v>0</v>
      </c>
      <c r="Q317" s="13" t="b">
        <f t="shared" si="33"/>
        <v>1</v>
      </c>
      <c r="R317" s="625" t="b">
        <f t="shared" si="34"/>
        <v>1</v>
      </c>
      <c r="S317" s="13" t="b">
        <f t="shared" si="35"/>
        <v>1</v>
      </c>
      <c r="T317" s="13" t="b">
        <f t="shared" si="29"/>
        <v>1</v>
      </c>
      <c r="U317" s="13" t="b">
        <f t="shared" si="30"/>
        <v>1</v>
      </c>
      <c r="V317" s="617" t="str">
        <f t="shared" si="32"/>
        <v>-</v>
      </c>
      <c r="W317" s="306">
        <f>IF(V317="-",0,IF(COUNTIF(V317:$V$1025,V317)&gt;1,1,0))</f>
        <v>0</v>
      </c>
    </row>
    <row r="318" spans="1:23" ht="15.75">
      <c r="A318" s="205">
        <v>293</v>
      </c>
      <c r="B318" s="177"/>
      <c r="C318" s="178"/>
      <c r="D318" s="177"/>
      <c r="E318" s="192"/>
      <c r="F318" s="192"/>
      <c r="G318" s="192"/>
      <c r="H318" s="192"/>
      <c r="I318" s="192"/>
      <c r="J318" s="192"/>
      <c r="K318" s="192"/>
      <c r="L318" s="192"/>
      <c r="M318" s="192"/>
      <c r="N318" s="192"/>
      <c r="O318" s="192"/>
      <c r="P318" s="91">
        <f t="shared" si="31"/>
        <v>0</v>
      </c>
      <c r="Q318" s="13" t="b">
        <f t="shared" si="33"/>
        <v>1</v>
      </c>
      <c r="R318" s="625" t="b">
        <f t="shared" si="34"/>
        <v>1</v>
      </c>
      <c r="S318" s="13" t="b">
        <f t="shared" si="35"/>
        <v>1</v>
      </c>
      <c r="T318" s="13" t="b">
        <f t="shared" si="29"/>
        <v>1</v>
      </c>
      <c r="U318" s="13" t="b">
        <f t="shared" si="30"/>
        <v>1</v>
      </c>
      <c r="V318" s="617" t="str">
        <f t="shared" si="32"/>
        <v>-</v>
      </c>
      <c r="W318" s="306">
        <f>IF(V318="-",0,IF(COUNTIF(V318:$V$1025,V318)&gt;1,1,0))</f>
        <v>0</v>
      </c>
    </row>
    <row r="319" spans="1:23" ht="15.75">
      <c r="A319" s="205">
        <v>294</v>
      </c>
      <c r="B319" s="177"/>
      <c r="C319" s="178"/>
      <c r="D319" s="177"/>
      <c r="E319" s="192"/>
      <c r="F319" s="192"/>
      <c r="G319" s="192"/>
      <c r="H319" s="192"/>
      <c r="I319" s="192"/>
      <c r="J319" s="192"/>
      <c r="K319" s="192"/>
      <c r="L319" s="192"/>
      <c r="M319" s="192"/>
      <c r="N319" s="192"/>
      <c r="O319" s="192"/>
      <c r="P319" s="91">
        <f t="shared" si="31"/>
        <v>0</v>
      </c>
      <c r="Q319" s="13" t="b">
        <f t="shared" si="33"/>
        <v>1</v>
      </c>
      <c r="R319" s="625" t="b">
        <f t="shared" si="34"/>
        <v>1</v>
      </c>
      <c r="S319" s="13" t="b">
        <f t="shared" si="35"/>
        <v>1</v>
      </c>
      <c r="T319" s="13" t="b">
        <f t="shared" si="29"/>
        <v>1</v>
      </c>
      <c r="U319" s="13" t="b">
        <f t="shared" si="30"/>
        <v>1</v>
      </c>
      <c r="V319" s="617" t="str">
        <f t="shared" si="32"/>
        <v>-</v>
      </c>
      <c r="W319" s="306">
        <f>IF(V319="-",0,IF(COUNTIF(V319:$V$1025,V319)&gt;1,1,0))</f>
        <v>0</v>
      </c>
    </row>
    <row r="320" spans="1:23" ht="15.75">
      <c r="A320" s="205">
        <v>295</v>
      </c>
      <c r="B320" s="177"/>
      <c r="C320" s="178"/>
      <c r="D320" s="177"/>
      <c r="E320" s="192"/>
      <c r="F320" s="192"/>
      <c r="G320" s="192"/>
      <c r="H320" s="192"/>
      <c r="I320" s="192"/>
      <c r="J320" s="192"/>
      <c r="K320" s="192"/>
      <c r="L320" s="192"/>
      <c r="M320" s="192"/>
      <c r="N320" s="192"/>
      <c r="O320" s="192"/>
      <c r="P320" s="91">
        <f t="shared" si="31"/>
        <v>0</v>
      </c>
      <c r="Q320" s="13" t="b">
        <f t="shared" si="33"/>
        <v>1</v>
      </c>
      <c r="R320" s="625" t="b">
        <f t="shared" si="34"/>
        <v>1</v>
      </c>
      <c r="S320" s="13" t="b">
        <f t="shared" si="35"/>
        <v>1</v>
      </c>
      <c r="T320" s="13" t="b">
        <f t="shared" si="29"/>
        <v>1</v>
      </c>
      <c r="U320" s="13" t="b">
        <f t="shared" si="30"/>
        <v>1</v>
      </c>
      <c r="V320" s="617" t="str">
        <f t="shared" si="32"/>
        <v>-</v>
      </c>
      <c r="W320" s="306">
        <f>IF(V320="-",0,IF(COUNTIF(V320:$V$1025,V320)&gt;1,1,0))</f>
        <v>0</v>
      </c>
    </row>
    <row r="321" spans="1:23" ht="15.75">
      <c r="A321" s="205">
        <v>296</v>
      </c>
      <c r="B321" s="177"/>
      <c r="C321" s="178"/>
      <c r="D321" s="177"/>
      <c r="E321" s="192"/>
      <c r="F321" s="192"/>
      <c r="G321" s="192"/>
      <c r="H321" s="192"/>
      <c r="I321" s="192"/>
      <c r="J321" s="192"/>
      <c r="K321" s="192"/>
      <c r="L321" s="192"/>
      <c r="M321" s="192"/>
      <c r="N321" s="192"/>
      <c r="O321" s="192"/>
      <c r="P321" s="91">
        <f t="shared" si="31"/>
        <v>0</v>
      </c>
      <c r="Q321" s="13" t="b">
        <f t="shared" si="33"/>
        <v>1</v>
      </c>
      <c r="R321" s="625" t="b">
        <f t="shared" si="34"/>
        <v>1</v>
      </c>
      <c r="S321" s="13" t="b">
        <f t="shared" si="35"/>
        <v>1</v>
      </c>
      <c r="T321" s="13" t="b">
        <f t="shared" si="29"/>
        <v>1</v>
      </c>
      <c r="U321" s="13" t="b">
        <f t="shared" si="30"/>
        <v>1</v>
      </c>
      <c r="V321" s="617" t="str">
        <f t="shared" si="32"/>
        <v>-</v>
      </c>
      <c r="W321" s="306">
        <f>IF(V321="-",0,IF(COUNTIF(V321:$V$1025,V321)&gt;1,1,0))</f>
        <v>0</v>
      </c>
    </row>
    <row r="322" spans="1:23" ht="15.75">
      <c r="A322" s="205">
        <v>297</v>
      </c>
      <c r="B322" s="177"/>
      <c r="C322" s="178"/>
      <c r="D322" s="177"/>
      <c r="E322" s="192"/>
      <c r="F322" s="192"/>
      <c r="G322" s="192"/>
      <c r="H322" s="192"/>
      <c r="I322" s="192"/>
      <c r="J322" s="192"/>
      <c r="K322" s="192"/>
      <c r="L322" s="192"/>
      <c r="M322" s="192"/>
      <c r="N322" s="192"/>
      <c r="O322" s="192"/>
      <c r="P322" s="91">
        <f t="shared" si="31"/>
        <v>0</v>
      </c>
      <c r="Q322" s="13" t="b">
        <f t="shared" si="33"/>
        <v>1</v>
      </c>
      <c r="R322" s="625" t="b">
        <f t="shared" si="34"/>
        <v>1</v>
      </c>
      <c r="S322" s="13" t="b">
        <f t="shared" si="35"/>
        <v>1</v>
      </c>
      <c r="T322" s="13" t="b">
        <f t="shared" si="29"/>
        <v>1</v>
      </c>
      <c r="U322" s="13" t="b">
        <f t="shared" si="30"/>
        <v>1</v>
      </c>
      <c r="V322" s="617" t="str">
        <f t="shared" si="32"/>
        <v>-</v>
      </c>
      <c r="W322" s="306">
        <f>IF(V322="-",0,IF(COUNTIF(V322:$V$1025,V322)&gt;1,1,0))</f>
        <v>0</v>
      </c>
    </row>
    <row r="323" spans="1:23" ht="15.75">
      <c r="A323" s="205">
        <v>298</v>
      </c>
      <c r="B323" s="177"/>
      <c r="C323" s="178"/>
      <c r="D323" s="177"/>
      <c r="E323" s="192"/>
      <c r="F323" s="192"/>
      <c r="G323" s="192"/>
      <c r="H323" s="192"/>
      <c r="I323" s="192"/>
      <c r="J323" s="192"/>
      <c r="K323" s="192"/>
      <c r="L323" s="192"/>
      <c r="M323" s="192"/>
      <c r="N323" s="192"/>
      <c r="O323" s="192"/>
      <c r="P323" s="91">
        <f t="shared" si="31"/>
        <v>0</v>
      </c>
      <c r="Q323" s="13" t="b">
        <f t="shared" si="33"/>
        <v>1</v>
      </c>
      <c r="R323" s="625" t="b">
        <f t="shared" si="34"/>
        <v>1</v>
      </c>
      <c r="S323" s="13" t="b">
        <f t="shared" si="35"/>
        <v>1</v>
      </c>
      <c r="T323" s="13" t="b">
        <f t="shared" si="29"/>
        <v>1</v>
      </c>
      <c r="U323" s="13" t="b">
        <f t="shared" si="30"/>
        <v>1</v>
      </c>
      <c r="V323" s="617" t="str">
        <f t="shared" si="32"/>
        <v>-</v>
      </c>
      <c r="W323" s="306">
        <f>IF(V323="-",0,IF(COUNTIF(V323:$V$1025,V323)&gt;1,1,0))</f>
        <v>0</v>
      </c>
    </row>
    <row r="324" spans="1:23" ht="15.75">
      <c r="A324" s="205">
        <v>299</v>
      </c>
      <c r="B324" s="177"/>
      <c r="C324" s="178"/>
      <c r="D324" s="177"/>
      <c r="E324" s="192"/>
      <c r="F324" s="192"/>
      <c r="G324" s="192"/>
      <c r="H324" s="192"/>
      <c r="I324" s="192"/>
      <c r="J324" s="192"/>
      <c r="K324" s="192"/>
      <c r="L324" s="192"/>
      <c r="M324" s="192"/>
      <c r="N324" s="192"/>
      <c r="O324" s="192"/>
      <c r="P324" s="91">
        <f t="shared" si="31"/>
        <v>0</v>
      </c>
      <c r="Q324" s="13" t="b">
        <f t="shared" si="33"/>
        <v>1</v>
      </c>
      <c r="R324" s="625" t="b">
        <f t="shared" si="34"/>
        <v>1</v>
      </c>
      <c r="S324" s="13" t="b">
        <f t="shared" si="35"/>
        <v>1</v>
      </c>
      <c r="T324" s="13" t="b">
        <f t="shared" si="29"/>
        <v>1</v>
      </c>
      <c r="U324" s="13" t="b">
        <f t="shared" si="30"/>
        <v>1</v>
      </c>
      <c r="V324" s="617" t="str">
        <f t="shared" si="32"/>
        <v>-</v>
      </c>
      <c r="W324" s="306">
        <f>IF(V324="-",0,IF(COUNTIF(V324:$V$1025,V324)&gt;1,1,0))</f>
        <v>0</v>
      </c>
    </row>
    <row r="325" spans="1:23" ht="15.75">
      <c r="A325" s="205">
        <v>300</v>
      </c>
      <c r="B325" s="177"/>
      <c r="C325" s="178"/>
      <c r="D325" s="177"/>
      <c r="E325" s="192"/>
      <c r="F325" s="192"/>
      <c r="G325" s="192"/>
      <c r="H325" s="192"/>
      <c r="I325" s="192"/>
      <c r="J325" s="192"/>
      <c r="K325" s="192"/>
      <c r="L325" s="192"/>
      <c r="M325" s="192"/>
      <c r="N325" s="192"/>
      <c r="O325" s="192"/>
      <c r="P325" s="91">
        <f t="shared" si="31"/>
        <v>0</v>
      </c>
      <c r="Q325" s="13" t="b">
        <f t="shared" si="33"/>
        <v>1</v>
      </c>
      <c r="R325" s="625" t="b">
        <f t="shared" si="34"/>
        <v>1</v>
      </c>
      <c r="S325" s="13" t="b">
        <f t="shared" si="35"/>
        <v>1</v>
      </c>
      <c r="T325" s="13" t="b">
        <f t="shared" si="29"/>
        <v>1</v>
      </c>
      <c r="U325" s="13" t="b">
        <f t="shared" si="30"/>
        <v>1</v>
      </c>
      <c r="V325" s="617" t="str">
        <f t="shared" si="32"/>
        <v>-</v>
      </c>
      <c r="W325" s="306">
        <f>IF(V325="-",0,IF(COUNTIF(V325:$V$1025,V325)&gt;1,1,0))</f>
        <v>0</v>
      </c>
    </row>
    <row r="326" spans="1:23" ht="15.75">
      <c r="A326" s="205">
        <v>301</v>
      </c>
      <c r="B326" s="177"/>
      <c r="C326" s="178"/>
      <c r="D326" s="177"/>
      <c r="E326" s="192"/>
      <c r="F326" s="192"/>
      <c r="G326" s="192"/>
      <c r="H326" s="192"/>
      <c r="I326" s="192"/>
      <c r="J326" s="192"/>
      <c r="K326" s="192"/>
      <c r="L326" s="192"/>
      <c r="M326" s="192"/>
      <c r="N326" s="192"/>
      <c r="O326" s="192"/>
      <c r="P326" s="91">
        <f t="shared" si="31"/>
        <v>0</v>
      </c>
      <c r="Q326" s="13" t="b">
        <f t="shared" si="33"/>
        <v>1</v>
      </c>
      <c r="R326" s="625" t="b">
        <f t="shared" si="34"/>
        <v>1</v>
      </c>
      <c r="S326" s="13" t="b">
        <f t="shared" si="35"/>
        <v>1</v>
      </c>
      <c r="T326" s="13" t="b">
        <f t="shared" si="29"/>
        <v>1</v>
      </c>
      <c r="U326" s="13" t="b">
        <f t="shared" si="30"/>
        <v>1</v>
      </c>
      <c r="V326" s="617" t="str">
        <f t="shared" si="32"/>
        <v>-</v>
      </c>
      <c r="W326" s="306">
        <f>IF(V326="-",0,IF(COUNTIF(V326:$V$1025,V326)&gt;1,1,0))</f>
        <v>0</v>
      </c>
    </row>
    <row r="327" spans="1:23" ht="15.75">
      <c r="A327" s="205">
        <v>302</v>
      </c>
      <c r="B327" s="177"/>
      <c r="C327" s="178"/>
      <c r="D327" s="177"/>
      <c r="E327" s="192"/>
      <c r="F327" s="192"/>
      <c r="G327" s="192"/>
      <c r="H327" s="192"/>
      <c r="I327" s="192"/>
      <c r="J327" s="192"/>
      <c r="K327" s="192"/>
      <c r="L327" s="192"/>
      <c r="M327" s="192"/>
      <c r="N327" s="192"/>
      <c r="O327" s="192"/>
      <c r="P327" s="91">
        <f t="shared" si="31"/>
        <v>0</v>
      </c>
      <c r="Q327" s="13" t="b">
        <f t="shared" si="33"/>
        <v>1</v>
      </c>
      <c r="R327" s="625" t="b">
        <f t="shared" si="34"/>
        <v>1</v>
      </c>
      <c r="S327" s="13" t="b">
        <f t="shared" si="35"/>
        <v>1</v>
      </c>
      <c r="T327" s="13" t="b">
        <f t="shared" si="29"/>
        <v>1</v>
      </c>
      <c r="U327" s="13" t="b">
        <f t="shared" si="30"/>
        <v>1</v>
      </c>
      <c r="V327" s="617" t="str">
        <f t="shared" si="32"/>
        <v>-</v>
      </c>
      <c r="W327" s="306">
        <f>IF(V327="-",0,IF(COUNTIF(V327:$V$1025,V327)&gt;1,1,0))</f>
        <v>0</v>
      </c>
    </row>
    <row r="328" spans="1:23" ht="15.75">
      <c r="A328" s="205">
        <v>303</v>
      </c>
      <c r="B328" s="177"/>
      <c r="C328" s="178"/>
      <c r="D328" s="177"/>
      <c r="E328" s="192"/>
      <c r="F328" s="192"/>
      <c r="G328" s="192"/>
      <c r="H328" s="192"/>
      <c r="I328" s="192"/>
      <c r="J328" s="192"/>
      <c r="K328" s="192"/>
      <c r="L328" s="192"/>
      <c r="M328" s="192"/>
      <c r="N328" s="192"/>
      <c r="O328" s="192"/>
      <c r="P328" s="91">
        <f t="shared" si="31"/>
        <v>0</v>
      </c>
      <c r="Q328" s="13" t="b">
        <f t="shared" si="33"/>
        <v>1</v>
      </c>
      <c r="R328" s="625" t="b">
        <f t="shared" si="34"/>
        <v>1</v>
      </c>
      <c r="S328" s="13" t="b">
        <f t="shared" si="35"/>
        <v>1</v>
      </c>
      <c r="T328" s="13" t="b">
        <f t="shared" si="29"/>
        <v>1</v>
      </c>
      <c r="U328" s="13" t="b">
        <f t="shared" si="30"/>
        <v>1</v>
      </c>
      <c r="V328" s="617" t="str">
        <f t="shared" si="32"/>
        <v>-</v>
      </c>
      <c r="W328" s="306">
        <f>IF(V328="-",0,IF(COUNTIF(V328:$V$1025,V328)&gt;1,1,0))</f>
        <v>0</v>
      </c>
    </row>
    <row r="329" spans="1:23" ht="15.75">
      <c r="A329" s="205">
        <v>304</v>
      </c>
      <c r="B329" s="177"/>
      <c r="C329" s="178"/>
      <c r="D329" s="177"/>
      <c r="E329" s="192"/>
      <c r="F329" s="192"/>
      <c r="G329" s="192"/>
      <c r="H329" s="192"/>
      <c r="I329" s="192"/>
      <c r="J329" s="192"/>
      <c r="K329" s="192"/>
      <c r="L329" s="192"/>
      <c r="M329" s="192"/>
      <c r="N329" s="192"/>
      <c r="O329" s="192"/>
      <c r="P329" s="91">
        <f t="shared" si="31"/>
        <v>0</v>
      </c>
      <c r="Q329" s="13" t="b">
        <f t="shared" si="33"/>
        <v>1</v>
      </c>
      <c r="R329" s="625" t="b">
        <f t="shared" si="34"/>
        <v>1</v>
      </c>
      <c r="S329" s="13" t="b">
        <f t="shared" si="35"/>
        <v>1</v>
      </c>
      <c r="T329" s="13" t="b">
        <f t="shared" si="29"/>
        <v>1</v>
      </c>
      <c r="U329" s="13" t="b">
        <f t="shared" si="30"/>
        <v>1</v>
      </c>
      <c r="V329" s="617" t="str">
        <f t="shared" si="32"/>
        <v>-</v>
      </c>
      <c r="W329" s="306">
        <f>IF(V329="-",0,IF(COUNTIF(V329:$V$1025,V329)&gt;1,1,0))</f>
        <v>0</v>
      </c>
    </row>
    <row r="330" spans="1:23" ht="15.75">
      <c r="A330" s="205">
        <v>305</v>
      </c>
      <c r="B330" s="177"/>
      <c r="C330" s="178"/>
      <c r="D330" s="177"/>
      <c r="E330" s="192"/>
      <c r="F330" s="192"/>
      <c r="G330" s="192"/>
      <c r="H330" s="192"/>
      <c r="I330" s="192"/>
      <c r="J330" s="192"/>
      <c r="K330" s="192"/>
      <c r="L330" s="192"/>
      <c r="M330" s="192"/>
      <c r="N330" s="192"/>
      <c r="O330" s="192"/>
      <c r="P330" s="91">
        <f t="shared" si="31"/>
        <v>0</v>
      </c>
      <c r="Q330" s="13" t="b">
        <f t="shared" si="33"/>
        <v>1</v>
      </c>
      <c r="R330" s="625" t="b">
        <f t="shared" si="34"/>
        <v>1</v>
      </c>
      <c r="S330" s="13" t="b">
        <f t="shared" si="35"/>
        <v>1</v>
      </c>
      <c r="T330" s="13" t="b">
        <f t="shared" si="29"/>
        <v>1</v>
      </c>
      <c r="U330" s="13" t="b">
        <f t="shared" si="30"/>
        <v>1</v>
      </c>
      <c r="V330" s="617" t="str">
        <f t="shared" si="32"/>
        <v>-</v>
      </c>
      <c r="W330" s="306">
        <f>IF(V330="-",0,IF(COUNTIF(V330:$V$1025,V330)&gt;1,1,0))</f>
        <v>0</v>
      </c>
    </row>
    <row r="331" spans="1:23" ht="15.75">
      <c r="A331" s="205">
        <v>306</v>
      </c>
      <c r="B331" s="177"/>
      <c r="C331" s="178"/>
      <c r="D331" s="177"/>
      <c r="E331" s="192"/>
      <c r="F331" s="192"/>
      <c r="G331" s="192"/>
      <c r="H331" s="192"/>
      <c r="I331" s="192"/>
      <c r="J331" s="192"/>
      <c r="K331" s="192"/>
      <c r="L331" s="192"/>
      <c r="M331" s="192"/>
      <c r="N331" s="192"/>
      <c r="O331" s="192"/>
      <c r="P331" s="91">
        <f t="shared" si="31"/>
        <v>0</v>
      </c>
      <c r="Q331" s="13" t="b">
        <f t="shared" si="33"/>
        <v>1</v>
      </c>
      <c r="R331" s="625" t="b">
        <f t="shared" si="34"/>
        <v>1</v>
      </c>
      <c r="S331" s="13" t="b">
        <f t="shared" si="35"/>
        <v>1</v>
      </c>
      <c r="T331" s="13" t="b">
        <f t="shared" si="29"/>
        <v>1</v>
      </c>
      <c r="U331" s="13" t="b">
        <f t="shared" si="30"/>
        <v>1</v>
      </c>
      <c r="V331" s="617" t="str">
        <f t="shared" si="32"/>
        <v>-</v>
      </c>
      <c r="W331" s="306">
        <f>IF(V331="-",0,IF(COUNTIF(V331:$V$1025,V331)&gt;1,1,0))</f>
        <v>0</v>
      </c>
    </row>
    <row r="332" spans="1:23" ht="15.75">
      <c r="A332" s="205">
        <v>307</v>
      </c>
      <c r="B332" s="177"/>
      <c r="C332" s="178"/>
      <c r="D332" s="177"/>
      <c r="E332" s="192"/>
      <c r="F332" s="192"/>
      <c r="G332" s="192"/>
      <c r="H332" s="192"/>
      <c r="I332" s="192"/>
      <c r="J332" s="192"/>
      <c r="K332" s="192"/>
      <c r="L332" s="192"/>
      <c r="M332" s="192"/>
      <c r="N332" s="192"/>
      <c r="O332" s="192"/>
      <c r="P332" s="91">
        <f t="shared" si="31"/>
        <v>0</v>
      </c>
      <c r="Q332" s="13" t="b">
        <f t="shared" si="33"/>
        <v>1</v>
      </c>
      <c r="R332" s="625" t="b">
        <f t="shared" si="34"/>
        <v>1</v>
      </c>
      <c r="S332" s="13" t="b">
        <f t="shared" si="35"/>
        <v>1</v>
      </c>
      <c r="T332" s="13" t="b">
        <f t="shared" si="29"/>
        <v>1</v>
      </c>
      <c r="U332" s="13" t="b">
        <f t="shared" si="30"/>
        <v>1</v>
      </c>
      <c r="V332" s="617" t="str">
        <f t="shared" si="32"/>
        <v>-</v>
      </c>
      <c r="W332" s="306">
        <f>IF(V332="-",0,IF(COUNTIF(V332:$V$1025,V332)&gt;1,1,0))</f>
        <v>0</v>
      </c>
    </row>
    <row r="333" spans="1:23" ht="15.75">
      <c r="A333" s="205">
        <v>308</v>
      </c>
      <c r="B333" s="177"/>
      <c r="C333" s="178"/>
      <c r="D333" s="177"/>
      <c r="E333" s="192"/>
      <c r="F333" s="192"/>
      <c r="G333" s="192"/>
      <c r="H333" s="192"/>
      <c r="I333" s="192"/>
      <c r="J333" s="192"/>
      <c r="K333" s="192"/>
      <c r="L333" s="192"/>
      <c r="M333" s="192"/>
      <c r="N333" s="192"/>
      <c r="O333" s="192"/>
      <c r="P333" s="91">
        <f t="shared" si="31"/>
        <v>0</v>
      </c>
      <c r="Q333" s="13" t="b">
        <f t="shared" si="33"/>
        <v>1</v>
      </c>
      <c r="R333" s="625" t="b">
        <f t="shared" si="34"/>
        <v>1</v>
      </c>
      <c r="S333" s="13" t="b">
        <f t="shared" si="35"/>
        <v>1</v>
      </c>
      <c r="T333" s="13" t="b">
        <f t="shared" si="29"/>
        <v>1</v>
      </c>
      <c r="U333" s="13" t="b">
        <f t="shared" si="30"/>
        <v>1</v>
      </c>
      <c r="V333" s="617" t="str">
        <f t="shared" si="32"/>
        <v>-</v>
      </c>
      <c r="W333" s="306">
        <f>IF(V333="-",0,IF(COUNTIF(V333:$V$1025,V333)&gt;1,1,0))</f>
        <v>0</v>
      </c>
    </row>
    <row r="334" spans="1:23" ht="15.75">
      <c r="A334" s="205">
        <v>309</v>
      </c>
      <c r="B334" s="177"/>
      <c r="C334" s="178"/>
      <c r="D334" s="177"/>
      <c r="E334" s="192"/>
      <c r="F334" s="192"/>
      <c r="G334" s="192"/>
      <c r="H334" s="192"/>
      <c r="I334" s="192"/>
      <c r="J334" s="192"/>
      <c r="K334" s="192"/>
      <c r="L334" s="192"/>
      <c r="M334" s="192"/>
      <c r="N334" s="192"/>
      <c r="O334" s="192"/>
      <c r="P334" s="91">
        <f t="shared" si="31"/>
        <v>0</v>
      </c>
      <c r="Q334" s="13" t="b">
        <f t="shared" si="33"/>
        <v>1</v>
      </c>
      <c r="R334" s="625" t="b">
        <f t="shared" si="34"/>
        <v>1</v>
      </c>
      <c r="S334" s="13" t="b">
        <f t="shared" si="35"/>
        <v>1</v>
      </c>
      <c r="T334" s="13" t="b">
        <f t="shared" si="29"/>
        <v>1</v>
      </c>
      <c r="U334" s="13" t="b">
        <f t="shared" si="30"/>
        <v>1</v>
      </c>
      <c r="V334" s="617" t="str">
        <f t="shared" si="32"/>
        <v>-</v>
      </c>
      <c r="W334" s="306">
        <f>IF(V334="-",0,IF(COUNTIF(V334:$V$1025,V334)&gt;1,1,0))</f>
        <v>0</v>
      </c>
    </row>
    <row r="335" spans="1:23" ht="15.75">
      <c r="A335" s="205">
        <v>310</v>
      </c>
      <c r="B335" s="177"/>
      <c r="C335" s="178"/>
      <c r="D335" s="177"/>
      <c r="E335" s="192"/>
      <c r="F335" s="192"/>
      <c r="G335" s="192"/>
      <c r="H335" s="192"/>
      <c r="I335" s="192"/>
      <c r="J335" s="192"/>
      <c r="K335" s="192"/>
      <c r="L335" s="192"/>
      <c r="M335" s="192"/>
      <c r="N335" s="192"/>
      <c r="O335" s="192"/>
      <c r="P335" s="91">
        <f t="shared" si="31"/>
        <v>0</v>
      </c>
      <c r="Q335" s="13" t="b">
        <f t="shared" si="33"/>
        <v>1</v>
      </c>
      <c r="R335" s="625" t="b">
        <f t="shared" si="34"/>
        <v>1</v>
      </c>
      <c r="S335" s="13" t="b">
        <f t="shared" si="35"/>
        <v>1</v>
      </c>
      <c r="T335" s="13" t="b">
        <f t="shared" si="29"/>
        <v>1</v>
      </c>
      <c r="U335" s="13" t="b">
        <f t="shared" si="30"/>
        <v>1</v>
      </c>
      <c r="V335" s="617" t="str">
        <f t="shared" si="32"/>
        <v>-</v>
      </c>
      <c r="W335" s="306">
        <f>IF(V335="-",0,IF(COUNTIF(V335:$V$1025,V335)&gt;1,1,0))</f>
        <v>0</v>
      </c>
    </row>
    <row r="336" spans="1:23" ht="15.75">
      <c r="A336" s="205">
        <v>311</v>
      </c>
      <c r="B336" s="177"/>
      <c r="C336" s="178"/>
      <c r="D336" s="177"/>
      <c r="E336" s="192"/>
      <c r="F336" s="192"/>
      <c r="G336" s="192"/>
      <c r="H336" s="192"/>
      <c r="I336" s="192"/>
      <c r="J336" s="192"/>
      <c r="K336" s="192"/>
      <c r="L336" s="192"/>
      <c r="M336" s="192"/>
      <c r="N336" s="192"/>
      <c r="O336" s="192"/>
      <c r="P336" s="91">
        <f t="shared" si="31"/>
        <v>0</v>
      </c>
      <c r="Q336" s="13" t="b">
        <f t="shared" si="33"/>
        <v>1</v>
      </c>
      <c r="R336" s="625" t="b">
        <f t="shared" si="34"/>
        <v>1</v>
      </c>
      <c r="S336" s="13" t="b">
        <f t="shared" si="35"/>
        <v>1</v>
      </c>
      <c r="T336" s="13" t="b">
        <f t="shared" si="29"/>
        <v>1</v>
      </c>
      <c r="U336" s="13" t="b">
        <f t="shared" si="30"/>
        <v>1</v>
      </c>
      <c r="V336" s="617" t="str">
        <f t="shared" si="32"/>
        <v>-</v>
      </c>
      <c r="W336" s="306">
        <f>IF(V336="-",0,IF(COUNTIF(V336:$V$1025,V336)&gt;1,1,0))</f>
        <v>0</v>
      </c>
    </row>
    <row r="337" spans="1:23" ht="15.75">
      <c r="A337" s="205">
        <v>312</v>
      </c>
      <c r="B337" s="177"/>
      <c r="C337" s="178"/>
      <c r="D337" s="177"/>
      <c r="E337" s="192"/>
      <c r="F337" s="192"/>
      <c r="G337" s="192"/>
      <c r="H337" s="192"/>
      <c r="I337" s="192"/>
      <c r="J337" s="192"/>
      <c r="K337" s="192"/>
      <c r="L337" s="192"/>
      <c r="M337" s="192"/>
      <c r="N337" s="192"/>
      <c r="O337" s="192"/>
      <c r="P337" s="91">
        <f t="shared" si="31"/>
        <v>0</v>
      </c>
      <c r="Q337" s="13" t="b">
        <f t="shared" si="33"/>
        <v>1</v>
      </c>
      <c r="R337" s="625" t="b">
        <f t="shared" si="34"/>
        <v>1</v>
      </c>
      <c r="S337" s="13" t="b">
        <f t="shared" si="35"/>
        <v>1</v>
      </c>
      <c r="T337" s="13" t="b">
        <f t="shared" si="29"/>
        <v>1</v>
      </c>
      <c r="U337" s="13" t="b">
        <f t="shared" si="30"/>
        <v>1</v>
      </c>
      <c r="V337" s="617" t="str">
        <f t="shared" si="32"/>
        <v>-</v>
      </c>
      <c r="W337" s="306">
        <f>IF(V337="-",0,IF(COUNTIF(V337:$V$1025,V337)&gt;1,1,0))</f>
        <v>0</v>
      </c>
    </row>
    <row r="338" spans="1:23" ht="15.75">
      <c r="A338" s="205">
        <v>313</v>
      </c>
      <c r="B338" s="177"/>
      <c r="C338" s="178"/>
      <c r="D338" s="177"/>
      <c r="E338" s="192"/>
      <c r="F338" s="192"/>
      <c r="G338" s="192"/>
      <c r="H338" s="192"/>
      <c r="I338" s="192"/>
      <c r="J338" s="192"/>
      <c r="K338" s="192"/>
      <c r="L338" s="192"/>
      <c r="M338" s="192"/>
      <c r="N338" s="192"/>
      <c r="O338" s="192"/>
      <c r="P338" s="91">
        <f t="shared" si="31"/>
        <v>0</v>
      </c>
      <c r="Q338" s="13" t="b">
        <f t="shared" si="33"/>
        <v>1</v>
      </c>
      <c r="R338" s="625" t="b">
        <f t="shared" si="34"/>
        <v>1</v>
      </c>
      <c r="S338" s="13" t="b">
        <f t="shared" si="35"/>
        <v>1</v>
      </c>
      <c r="T338" s="13" t="b">
        <f t="shared" si="29"/>
        <v>1</v>
      </c>
      <c r="U338" s="13" t="b">
        <f t="shared" si="30"/>
        <v>1</v>
      </c>
      <c r="V338" s="617" t="str">
        <f t="shared" si="32"/>
        <v>-</v>
      </c>
      <c r="W338" s="306">
        <f>IF(V338="-",0,IF(COUNTIF(V338:$V$1025,V338)&gt;1,1,0))</f>
        <v>0</v>
      </c>
    </row>
    <row r="339" spans="1:23" ht="15.75">
      <c r="A339" s="205">
        <v>314</v>
      </c>
      <c r="B339" s="177"/>
      <c r="C339" s="178"/>
      <c r="D339" s="177"/>
      <c r="E339" s="192"/>
      <c r="F339" s="192"/>
      <c r="G339" s="192"/>
      <c r="H339" s="192"/>
      <c r="I339" s="192"/>
      <c r="J339" s="192"/>
      <c r="K339" s="192"/>
      <c r="L339" s="192"/>
      <c r="M339" s="192"/>
      <c r="N339" s="192"/>
      <c r="O339" s="192"/>
      <c r="P339" s="91">
        <f t="shared" si="31"/>
        <v>0</v>
      </c>
      <c r="Q339" s="13" t="b">
        <f t="shared" si="33"/>
        <v>1</v>
      </c>
      <c r="R339" s="625" t="b">
        <f t="shared" si="34"/>
        <v>1</v>
      </c>
      <c r="S339" s="13" t="b">
        <f t="shared" si="35"/>
        <v>1</v>
      </c>
      <c r="T339" s="13" t="b">
        <f t="shared" si="29"/>
        <v>1</v>
      </c>
      <c r="U339" s="13" t="b">
        <f t="shared" si="30"/>
        <v>1</v>
      </c>
      <c r="V339" s="617" t="str">
        <f t="shared" si="32"/>
        <v>-</v>
      </c>
      <c r="W339" s="306">
        <f>IF(V339="-",0,IF(COUNTIF(V339:$V$1025,V339)&gt;1,1,0))</f>
        <v>0</v>
      </c>
    </row>
    <row r="340" spans="1:23" ht="15.75">
      <c r="A340" s="205">
        <v>315</v>
      </c>
      <c r="B340" s="177"/>
      <c r="C340" s="178"/>
      <c r="D340" s="177"/>
      <c r="E340" s="192"/>
      <c r="F340" s="192"/>
      <c r="G340" s="192"/>
      <c r="H340" s="192"/>
      <c r="I340" s="192"/>
      <c r="J340" s="192"/>
      <c r="K340" s="192"/>
      <c r="L340" s="192"/>
      <c r="M340" s="192"/>
      <c r="N340" s="192"/>
      <c r="O340" s="192"/>
      <c r="P340" s="91">
        <f t="shared" si="31"/>
        <v>0</v>
      </c>
      <c r="Q340" s="13" t="b">
        <f t="shared" si="33"/>
        <v>1</v>
      </c>
      <c r="R340" s="625" t="b">
        <f t="shared" si="34"/>
        <v>1</v>
      </c>
      <c r="S340" s="13" t="b">
        <f t="shared" si="35"/>
        <v>1</v>
      </c>
      <c r="T340" s="13" t="b">
        <f t="shared" si="29"/>
        <v>1</v>
      </c>
      <c r="U340" s="13" t="b">
        <f t="shared" si="30"/>
        <v>1</v>
      </c>
      <c r="V340" s="617" t="str">
        <f t="shared" si="32"/>
        <v>-</v>
      </c>
      <c r="W340" s="306">
        <f>IF(V340="-",0,IF(COUNTIF(V340:$V$1025,V340)&gt;1,1,0))</f>
        <v>0</v>
      </c>
    </row>
    <row r="341" spans="1:23" ht="15.75">
      <c r="A341" s="205">
        <v>316</v>
      </c>
      <c r="B341" s="177"/>
      <c r="C341" s="178"/>
      <c r="D341" s="177"/>
      <c r="E341" s="192"/>
      <c r="F341" s="192"/>
      <c r="G341" s="192"/>
      <c r="H341" s="192"/>
      <c r="I341" s="192"/>
      <c r="J341" s="192"/>
      <c r="K341" s="192"/>
      <c r="L341" s="192"/>
      <c r="M341" s="192"/>
      <c r="N341" s="192"/>
      <c r="O341" s="192"/>
      <c r="P341" s="91">
        <f t="shared" si="31"/>
        <v>0</v>
      </c>
      <c r="Q341" s="13" t="b">
        <f t="shared" si="33"/>
        <v>1</v>
      </c>
      <c r="R341" s="625" t="b">
        <f t="shared" si="34"/>
        <v>1</v>
      </c>
      <c r="S341" s="13" t="b">
        <f t="shared" si="35"/>
        <v>1</v>
      </c>
      <c r="T341" s="13" t="b">
        <f t="shared" si="29"/>
        <v>1</v>
      </c>
      <c r="U341" s="13" t="b">
        <f t="shared" si="30"/>
        <v>1</v>
      </c>
      <c r="V341" s="617" t="str">
        <f t="shared" si="32"/>
        <v>-</v>
      </c>
      <c r="W341" s="306">
        <f>IF(V341="-",0,IF(COUNTIF(V341:$V$1025,V341)&gt;1,1,0))</f>
        <v>0</v>
      </c>
    </row>
    <row r="342" spans="1:23" ht="15.75">
      <c r="A342" s="205">
        <v>317</v>
      </c>
      <c r="B342" s="177"/>
      <c r="C342" s="178"/>
      <c r="D342" s="177"/>
      <c r="E342" s="192"/>
      <c r="F342" s="192"/>
      <c r="G342" s="192"/>
      <c r="H342" s="192"/>
      <c r="I342" s="192"/>
      <c r="J342" s="192"/>
      <c r="K342" s="192"/>
      <c r="L342" s="192"/>
      <c r="M342" s="192"/>
      <c r="N342" s="192"/>
      <c r="O342" s="192"/>
      <c r="P342" s="91">
        <f t="shared" si="31"/>
        <v>0</v>
      </c>
      <c r="Q342" s="13" t="b">
        <f t="shared" si="33"/>
        <v>1</v>
      </c>
      <c r="R342" s="625" t="b">
        <f t="shared" si="34"/>
        <v>1</v>
      </c>
      <c r="S342" s="13" t="b">
        <f t="shared" si="35"/>
        <v>1</v>
      </c>
      <c r="T342" s="13" t="b">
        <f t="shared" si="29"/>
        <v>1</v>
      </c>
      <c r="U342" s="13" t="b">
        <f t="shared" si="30"/>
        <v>1</v>
      </c>
      <c r="V342" s="617" t="str">
        <f t="shared" si="32"/>
        <v>-</v>
      </c>
      <c r="W342" s="306">
        <f>IF(V342="-",0,IF(COUNTIF(V342:$V$1025,V342)&gt;1,1,0))</f>
        <v>0</v>
      </c>
    </row>
    <row r="343" spans="1:23" ht="15.75">
      <c r="A343" s="205">
        <v>318</v>
      </c>
      <c r="B343" s="177"/>
      <c r="C343" s="178"/>
      <c r="D343" s="177"/>
      <c r="E343" s="192"/>
      <c r="F343" s="192"/>
      <c r="G343" s="192"/>
      <c r="H343" s="192"/>
      <c r="I343" s="192"/>
      <c r="J343" s="192"/>
      <c r="K343" s="192"/>
      <c r="L343" s="192"/>
      <c r="M343" s="192"/>
      <c r="N343" s="192"/>
      <c r="O343" s="192"/>
      <c r="P343" s="91">
        <f t="shared" si="31"/>
        <v>0</v>
      </c>
      <c r="Q343" s="13" t="b">
        <f t="shared" si="33"/>
        <v>1</v>
      </c>
      <c r="R343" s="625" t="b">
        <f t="shared" si="34"/>
        <v>1</v>
      </c>
      <c r="S343" s="13" t="b">
        <f t="shared" si="35"/>
        <v>1</v>
      </c>
      <c r="T343" s="13" t="b">
        <f t="shared" si="29"/>
        <v>1</v>
      </c>
      <c r="U343" s="13" t="b">
        <f t="shared" si="30"/>
        <v>1</v>
      </c>
      <c r="V343" s="617" t="str">
        <f t="shared" si="32"/>
        <v>-</v>
      </c>
      <c r="W343" s="306">
        <f>IF(V343="-",0,IF(COUNTIF(V343:$V$1025,V343)&gt;1,1,0))</f>
        <v>0</v>
      </c>
    </row>
    <row r="344" spans="1:23" ht="15.75">
      <c r="A344" s="205">
        <v>319</v>
      </c>
      <c r="B344" s="177"/>
      <c r="C344" s="178"/>
      <c r="D344" s="177"/>
      <c r="E344" s="192"/>
      <c r="F344" s="192"/>
      <c r="G344" s="192"/>
      <c r="H344" s="192"/>
      <c r="I344" s="192"/>
      <c r="J344" s="192"/>
      <c r="K344" s="192"/>
      <c r="L344" s="192"/>
      <c r="M344" s="192"/>
      <c r="N344" s="192"/>
      <c r="O344" s="192"/>
      <c r="P344" s="91">
        <f t="shared" si="31"/>
        <v>0</v>
      </c>
      <c r="Q344" s="13" t="b">
        <f t="shared" si="33"/>
        <v>1</v>
      </c>
      <c r="R344" s="625" t="b">
        <f t="shared" si="34"/>
        <v>1</v>
      </c>
      <c r="S344" s="13" t="b">
        <f t="shared" si="35"/>
        <v>1</v>
      </c>
      <c r="T344" s="13" t="b">
        <f t="shared" si="29"/>
        <v>1</v>
      </c>
      <c r="U344" s="13" t="b">
        <f t="shared" si="30"/>
        <v>1</v>
      </c>
      <c r="V344" s="617" t="str">
        <f t="shared" si="32"/>
        <v>-</v>
      </c>
      <c r="W344" s="306">
        <f>IF(V344="-",0,IF(COUNTIF(V344:$V$1025,V344)&gt;1,1,0))</f>
        <v>0</v>
      </c>
    </row>
    <row r="345" spans="1:23" ht="15.75">
      <c r="A345" s="205">
        <v>320</v>
      </c>
      <c r="B345" s="177"/>
      <c r="C345" s="178"/>
      <c r="D345" s="177"/>
      <c r="E345" s="192"/>
      <c r="F345" s="192"/>
      <c r="G345" s="192"/>
      <c r="H345" s="192"/>
      <c r="I345" s="192"/>
      <c r="J345" s="192"/>
      <c r="K345" s="192"/>
      <c r="L345" s="192"/>
      <c r="M345" s="192"/>
      <c r="N345" s="192"/>
      <c r="O345" s="192"/>
      <c r="P345" s="91">
        <f t="shared" si="31"/>
        <v>0</v>
      </c>
      <c r="Q345" s="13" t="b">
        <f t="shared" si="33"/>
        <v>1</v>
      </c>
      <c r="R345" s="625" t="b">
        <f t="shared" si="34"/>
        <v>1</v>
      </c>
      <c r="S345" s="13" t="b">
        <f t="shared" si="35"/>
        <v>1</v>
      </c>
      <c r="T345" s="13" t="b">
        <f t="shared" si="29"/>
        <v>1</v>
      </c>
      <c r="U345" s="13" t="b">
        <f t="shared" si="30"/>
        <v>1</v>
      </c>
      <c r="V345" s="617" t="str">
        <f t="shared" si="32"/>
        <v>-</v>
      </c>
      <c r="W345" s="306">
        <f>IF(V345="-",0,IF(COUNTIF(V345:$V$1025,V345)&gt;1,1,0))</f>
        <v>0</v>
      </c>
    </row>
    <row r="346" spans="1:23" ht="15.75">
      <c r="A346" s="205">
        <v>321</v>
      </c>
      <c r="B346" s="177"/>
      <c r="C346" s="178"/>
      <c r="D346" s="177"/>
      <c r="E346" s="192"/>
      <c r="F346" s="192"/>
      <c r="G346" s="192"/>
      <c r="H346" s="192"/>
      <c r="I346" s="192"/>
      <c r="J346" s="192"/>
      <c r="K346" s="192"/>
      <c r="L346" s="192"/>
      <c r="M346" s="192"/>
      <c r="N346" s="192"/>
      <c r="O346" s="192"/>
      <c r="P346" s="91">
        <f t="shared" si="31"/>
        <v>0</v>
      </c>
      <c r="Q346" s="13" t="b">
        <f t="shared" si="33"/>
        <v>1</v>
      </c>
      <c r="R346" s="625" t="b">
        <f t="shared" si="34"/>
        <v>1</v>
      </c>
      <c r="S346" s="13" t="b">
        <f t="shared" si="35"/>
        <v>1</v>
      </c>
      <c r="T346" s="13" t="b">
        <f t="shared" ref="T346:T409" si="36">IF(B346="",TRUE,(IF(ISNUMBER(MATCH(B346,CountriesList,0)),TRUE,FALSE)))</f>
        <v>1</v>
      </c>
      <c r="U346" s="13" t="b">
        <f t="shared" ref="U346:U409" si="37">IF(D346="",TRUE,(IF(ISNUMBER(MATCH(D346,ClientCategorisationList,0)),TRUE,FALSE)))</f>
        <v>1</v>
      </c>
      <c r="V346" s="617" t="str">
        <f t="shared" si="32"/>
        <v>-</v>
      </c>
      <c r="W346" s="306">
        <f>IF(V346="-",0,IF(COUNTIF(V346:$V$1025,V346)&gt;1,1,0))</f>
        <v>0</v>
      </c>
    </row>
    <row r="347" spans="1:23" ht="15.75">
      <c r="A347" s="205">
        <v>322</v>
      </c>
      <c r="B347" s="177"/>
      <c r="C347" s="178"/>
      <c r="D347" s="177"/>
      <c r="E347" s="192"/>
      <c r="F347" s="192"/>
      <c r="G347" s="192"/>
      <c r="H347" s="192"/>
      <c r="I347" s="192"/>
      <c r="J347" s="192"/>
      <c r="K347" s="192"/>
      <c r="L347" s="192"/>
      <c r="M347" s="192"/>
      <c r="N347" s="192"/>
      <c r="O347" s="192"/>
      <c r="P347" s="91">
        <f t="shared" ref="P347:P410" si="38">SUM(E347:O347)</f>
        <v>0</v>
      </c>
      <c r="Q347" s="13" t="b">
        <f t="shared" si="33"/>
        <v>1</v>
      </c>
      <c r="R347" s="625" t="b">
        <f t="shared" si="34"/>
        <v>1</v>
      </c>
      <c r="S347" s="13" t="b">
        <f t="shared" si="35"/>
        <v>1</v>
      </c>
      <c r="T347" s="13" t="b">
        <f t="shared" si="36"/>
        <v>1</v>
      </c>
      <c r="U347" s="13" t="b">
        <f t="shared" si="37"/>
        <v>1</v>
      </c>
      <c r="V347" s="617" t="str">
        <f t="shared" ref="V347:V410" si="39">CONCATENATE(B347,"-",D347)</f>
        <v>-</v>
      </c>
      <c r="W347" s="306">
        <f>IF(V347="-",0,IF(COUNTIF(V347:$V$1025,V347)&gt;1,1,0))</f>
        <v>0</v>
      </c>
    </row>
    <row r="348" spans="1:23" ht="15.75">
      <c r="A348" s="205">
        <v>323</v>
      </c>
      <c r="B348" s="177"/>
      <c r="C348" s="178"/>
      <c r="D348" s="177"/>
      <c r="E348" s="192"/>
      <c r="F348" s="192"/>
      <c r="G348" s="192"/>
      <c r="H348" s="192"/>
      <c r="I348" s="192"/>
      <c r="J348" s="192"/>
      <c r="K348" s="192"/>
      <c r="L348" s="192"/>
      <c r="M348" s="192"/>
      <c r="N348" s="192"/>
      <c r="O348" s="192"/>
      <c r="P348" s="91">
        <f t="shared" si="38"/>
        <v>0</v>
      </c>
      <c r="Q348" s="13" t="b">
        <f t="shared" ref="Q348:Q411" si="40">IF(ISBLANK(B348),TRUE,IF(OR(ISBLANK(C348),ISBLANK(D348),ISBLANK(E348),ISBLANK(F348),ISBLANK(G348),ISBLANK(H348),ISBLANK(I348),ISBLANK(J348),ISBLANK(K348),ISBLANK(L348),ISBLANK(M348),ISBLANK(N348),ISBLANK(O348),ISBLANK(P348)),FALSE,TRUE))</f>
        <v>1</v>
      </c>
      <c r="R348" s="625" t="b">
        <f t="shared" ref="R348:R411" si="41">IF(OR(AND(B348="N/A",D348="N/A"),AND(B348&lt;&gt;"N/A",D348&lt;&gt;"N/A"),AND(ISBLANK(B348),ISBLANK(D348)),AND(NOT(ISBLANK(B348)),NOT(ISBLANK(D348)))),TRUE,FALSE)</f>
        <v>1</v>
      </c>
      <c r="S348" s="13" t="b">
        <f t="shared" ref="S348:S411" si="42">IF(OR(AND(B348="N/A",D348="N/A",C348=0,P348=0),AND(ISBLANK(B348),ISBLANK(D348),ISBLANK(C348),P348=0),AND(AND(NOT(ISBLANK(B348)),B348&lt;&gt;"N/A"),AND(NOT(ISBLANK(D348)),D348&lt;&gt;"N/A"),C348&lt;&gt;0,P348&lt;&gt;0)),TRUE,FALSE)</f>
        <v>1</v>
      </c>
      <c r="T348" s="13" t="b">
        <f t="shared" si="36"/>
        <v>1</v>
      </c>
      <c r="U348" s="13" t="b">
        <f t="shared" si="37"/>
        <v>1</v>
      </c>
      <c r="V348" s="617" t="str">
        <f t="shared" si="39"/>
        <v>-</v>
      </c>
      <c r="W348" s="306">
        <f>IF(V348="-",0,IF(COUNTIF(V348:$V$1025,V348)&gt;1,1,0))</f>
        <v>0</v>
      </c>
    </row>
    <row r="349" spans="1:23" ht="15.75">
      <c r="A349" s="205">
        <v>324</v>
      </c>
      <c r="B349" s="177"/>
      <c r="C349" s="178"/>
      <c r="D349" s="177"/>
      <c r="E349" s="192"/>
      <c r="F349" s="192"/>
      <c r="G349" s="192"/>
      <c r="H349" s="192"/>
      <c r="I349" s="192"/>
      <c r="J349" s="192"/>
      <c r="K349" s="192"/>
      <c r="L349" s="192"/>
      <c r="M349" s="192"/>
      <c r="N349" s="192"/>
      <c r="O349" s="192"/>
      <c r="P349" s="91">
        <f t="shared" si="38"/>
        <v>0</v>
      </c>
      <c r="Q349" s="13" t="b">
        <f t="shared" si="40"/>
        <v>1</v>
      </c>
      <c r="R349" s="625" t="b">
        <f t="shared" si="41"/>
        <v>1</v>
      </c>
      <c r="S349" s="13" t="b">
        <f t="shared" si="42"/>
        <v>1</v>
      </c>
      <c r="T349" s="13" t="b">
        <f t="shared" si="36"/>
        <v>1</v>
      </c>
      <c r="U349" s="13" t="b">
        <f t="shared" si="37"/>
        <v>1</v>
      </c>
      <c r="V349" s="617" t="str">
        <f t="shared" si="39"/>
        <v>-</v>
      </c>
      <c r="W349" s="306">
        <f>IF(V349="-",0,IF(COUNTIF(V349:$V$1025,V349)&gt;1,1,0))</f>
        <v>0</v>
      </c>
    </row>
    <row r="350" spans="1:23" ht="15.75">
      <c r="A350" s="205">
        <v>325</v>
      </c>
      <c r="B350" s="177"/>
      <c r="C350" s="178"/>
      <c r="D350" s="177"/>
      <c r="E350" s="192"/>
      <c r="F350" s="192"/>
      <c r="G350" s="192"/>
      <c r="H350" s="192"/>
      <c r="I350" s="192"/>
      <c r="J350" s="192"/>
      <c r="K350" s="192"/>
      <c r="L350" s="192"/>
      <c r="M350" s="192"/>
      <c r="N350" s="192"/>
      <c r="O350" s="192"/>
      <c r="P350" s="91">
        <f t="shared" si="38"/>
        <v>0</v>
      </c>
      <c r="Q350" s="13" t="b">
        <f t="shared" si="40"/>
        <v>1</v>
      </c>
      <c r="R350" s="625" t="b">
        <f t="shared" si="41"/>
        <v>1</v>
      </c>
      <c r="S350" s="13" t="b">
        <f t="shared" si="42"/>
        <v>1</v>
      </c>
      <c r="T350" s="13" t="b">
        <f t="shared" si="36"/>
        <v>1</v>
      </c>
      <c r="U350" s="13" t="b">
        <f t="shared" si="37"/>
        <v>1</v>
      </c>
      <c r="V350" s="617" t="str">
        <f t="shared" si="39"/>
        <v>-</v>
      </c>
      <c r="W350" s="306">
        <f>IF(V350="-",0,IF(COUNTIF(V350:$V$1025,V350)&gt;1,1,0))</f>
        <v>0</v>
      </c>
    </row>
    <row r="351" spans="1:23" ht="15.75">
      <c r="A351" s="205">
        <v>326</v>
      </c>
      <c r="B351" s="177"/>
      <c r="C351" s="178"/>
      <c r="D351" s="177"/>
      <c r="E351" s="192"/>
      <c r="F351" s="192"/>
      <c r="G351" s="192"/>
      <c r="H351" s="192"/>
      <c r="I351" s="192"/>
      <c r="J351" s="192"/>
      <c r="K351" s="192"/>
      <c r="L351" s="192"/>
      <c r="M351" s="192"/>
      <c r="N351" s="192"/>
      <c r="O351" s="192"/>
      <c r="P351" s="91">
        <f t="shared" si="38"/>
        <v>0</v>
      </c>
      <c r="Q351" s="13" t="b">
        <f t="shared" si="40"/>
        <v>1</v>
      </c>
      <c r="R351" s="625" t="b">
        <f t="shared" si="41"/>
        <v>1</v>
      </c>
      <c r="S351" s="13" t="b">
        <f t="shared" si="42"/>
        <v>1</v>
      </c>
      <c r="T351" s="13" t="b">
        <f t="shared" si="36"/>
        <v>1</v>
      </c>
      <c r="U351" s="13" t="b">
        <f t="shared" si="37"/>
        <v>1</v>
      </c>
      <c r="V351" s="617" t="str">
        <f t="shared" si="39"/>
        <v>-</v>
      </c>
      <c r="W351" s="306">
        <f>IF(V351="-",0,IF(COUNTIF(V351:$V$1025,V351)&gt;1,1,0))</f>
        <v>0</v>
      </c>
    </row>
    <row r="352" spans="1:23" ht="15.75">
      <c r="A352" s="205">
        <v>327</v>
      </c>
      <c r="B352" s="177"/>
      <c r="C352" s="178"/>
      <c r="D352" s="177"/>
      <c r="E352" s="192"/>
      <c r="F352" s="192"/>
      <c r="G352" s="192"/>
      <c r="H352" s="192"/>
      <c r="I352" s="192"/>
      <c r="J352" s="192"/>
      <c r="K352" s="192"/>
      <c r="L352" s="192"/>
      <c r="M352" s="192"/>
      <c r="N352" s="192"/>
      <c r="O352" s="192"/>
      <c r="P352" s="91">
        <f t="shared" si="38"/>
        <v>0</v>
      </c>
      <c r="Q352" s="13" t="b">
        <f t="shared" si="40"/>
        <v>1</v>
      </c>
      <c r="R352" s="625" t="b">
        <f t="shared" si="41"/>
        <v>1</v>
      </c>
      <c r="S352" s="13" t="b">
        <f t="shared" si="42"/>
        <v>1</v>
      </c>
      <c r="T352" s="13" t="b">
        <f t="shared" si="36"/>
        <v>1</v>
      </c>
      <c r="U352" s="13" t="b">
        <f t="shared" si="37"/>
        <v>1</v>
      </c>
      <c r="V352" s="617" t="str">
        <f t="shared" si="39"/>
        <v>-</v>
      </c>
      <c r="W352" s="306">
        <f>IF(V352="-",0,IF(COUNTIF(V352:$V$1025,V352)&gt;1,1,0))</f>
        <v>0</v>
      </c>
    </row>
    <row r="353" spans="1:23" ht="15.75">
      <c r="A353" s="205">
        <v>328</v>
      </c>
      <c r="B353" s="177"/>
      <c r="C353" s="178"/>
      <c r="D353" s="177"/>
      <c r="E353" s="192"/>
      <c r="F353" s="192"/>
      <c r="G353" s="192"/>
      <c r="H353" s="192"/>
      <c r="I353" s="192"/>
      <c r="J353" s="192"/>
      <c r="K353" s="192"/>
      <c r="L353" s="192"/>
      <c r="M353" s="192"/>
      <c r="N353" s="192"/>
      <c r="O353" s="192"/>
      <c r="P353" s="91">
        <f t="shared" si="38"/>
        <v>0</v>
      </c>
      <c r="Q353" s="13" t="b">
        <f t="shared" si="40"/>
        <v>1</v>
      </c>
      <c r="R353" s="625" t="b">
        <f t="shared" si="41"/>
        <v>1</v>
      </c>
      <c r="S353" s="13" t="b">
        <f t="shared" si="42"/>
        <v>1</v>
      </c>
      <c r="T353" s="13" t="b">
        <f t="shared" si="36"/>
        <v>1</v>
      </c>
      <c r="U353" s="13" t="b">
        <f t="shared" si="37"/>
        <v>1</v>
      </c>
      <c r="V353" s="617" t="str">
        <f t="shared" si="39"/>
        <v>-</v>
      </c>
      <c r="W353" s="306">
        <f>IF(V353="-",0,IF(COUNTIF(V353:$V$1025,V353)&gt;1,1,0))</f>
        <v>0</v>
      </c>
    </row>
    <row r="354" spans="1:23" ht="15.75">
      <c r="A354" s="205">
        <v>329</v>
      </c>
      <c r="B354" s="177"/>
      <c r="C354" s="178"/>
      <c r="D354" s="177"/>
      <c r="E354" s="192"/>
      <c r="F354" s="192"/>
      <c r="G354" s="192"/>
      <c r="H354" s="192"/>
      <c r="I354" s="192"/>
      <c r="J354" s="192"/>
      <c r="K354" s="192"/>
      <c r="L354" s="192"/>
      <c r="M354" s="192"/>
      <c r="N354" s="192"/>
      <c r="O354" s="192"/>
      <c r="P354" s="91">
        <f t="shared" si="38"/>
        <v>0</v>
      </c>
      <c r="Q354" s="13" t="b">
        <f t="shared" si="40"/>
        <v>1</v>
      </c>
      <c r="R354" s="625" t="b">
        <f t="shared" si="41"/>
        <v>1</v>
      </c>
      <c r="S354" s="13" t="b">
        <f t="shared" si="42"/>
        <v>1</v>
      </c>
      <c r="T354" s="13" t="b">
        <f t="shared" si="36"/>
        <v>1</v>
      </c>
      <c r="U354" s="13" t="b">
        <f t="shared" si="37"/>
        <v>1</v>
      </c>
      <c r="V354" s="617" t="str">
        <f t="shared" si="39"/>
        <v>-</v>
      </c>
      <c r="W354" s="306">
        <f>IF(V354="-",0,IF(COUNTIF(V354:$V$1025,V354)&gt;1,1,0))</f>
        <v>0</v>
      </c>
    </row>
    <row r="355" spans="1:23" ht="15.75">
      <c r="A355" s="205">
        <v>330</v>
      </c>
      <c r="B355" s="177"/>
      <c r="C355" s="178"/>
      <c r="D355" s="177"/>
      <c r="E355" s="192"/>
      <c r="F355" s="192"/>
      <c r="G355" s="192"/>
      <c r="H355" s="192"/>
      <c r="I355" s="192"/>
      <c r="J355" s="192"/>
      <c r="K355" s="192"/>
      <c r="L355" s="192"/>
      <c r="M355" s="192"/>
      <c r="N355" s="192"/>
      <c r="O355" s="192"/>
      <c r="P355" s="91">
        <f t="shared" si="38"/>
        <v>0</v>
      </c>
      <c r="Q355" s="13" t="b">
        <f t="shared" si="40"/>
        <v>1</v>
      </c>
      <c r="R355" s="625" t="b">
        <f t="shared" si="41"/>
        <v>1</v>
      </c>
      <c r="S355" s="13" t="b">
        <f t="shared" si="42"/>
        <v>1</v>
      </c>
      <c r="T355" s="13" t="b">
        <f t="shared" si="36"/>
        <v>1</v>
      </c>
      <c r="U355" s="13" t="b">
        <f t="shared" si="37"/>
        <v>1</v>
      </c>
      <c r="V355" s="617" t="str">
        <f t="shared" si="39"/>
        <v>-</v>
      </c>
      <c r="W355" s="306">
        <f>IF(V355="-",0,IF(COUNTIF(V355:$V$1025,V355)&gt;1,1,0))</f>
        <v>0</v>
      </c>
    </row>
    <row r="356" spans="1:23" ht="15.75">
      <c r="A356" s="205">
        <v>331</v>
      </c>
      <c r="B356" s="177"/>
      <c r="C356" s="178"/>
      <c r="D356" s="177"/>
      <c r="E356" s="192"/>
      <c r="F356" s="192"/>
      <c r="G356" s="192"/>
      <c r="H356" s="192"/>
      <c r="I356" s="192"/>
      <c r="J356" s="192"/>
      <c r="K356" s="192"/>
      <c r="L356" s="192"/>
      <c r="M356" s="192"/>
      <c r="N356" s="192"/>
      <c r="O356" s="192"/>
      <c r="P356" s="91">
        <f t="shared" si="38"/>
        <v>0</v>
      </c>
      <c r="Q356" s="13" t="b">
        <f t="shared" si="40"/>
        <v>1</v>
      </c>
      <c r="R356" s="625" t="b">
        <f t="shared" si="41"/>
        <v>1</v>
      </c>
      <c r="S356" s="13" t="b">
        <f t="shared" si="42"/>
        <v>1</v>
      </c>
      <c r="T356" s="13" t="b">
        <f t="shared" si="36"/>
        <v>1</v>
      </c>
      <c r="U356" s="13" t="b">
        <f t="shared" si="37"/>
        <v>1</v>
      </c>
      <c r="V356" s="617" t="str">
        <f t="shared" si="39"/>
        <v>-</v>
      </c>
      <c r="W356" s="306">
        <f>IF(V356="-",0,IF(COUNTIF(V356:$V$1025,V356)&gt;1,1,0))</f>
        <v>0</v>
      </c>
    </row>
    <row r="357" spans="1:23" ht="15.75">
      <c r="A357" s="205">
        <v>332</v>
      </c>
      <c r="B357" s="177"/>
      <c r="C357" s="178"/>
      <c r="D357" s="177"/>
      <c r="E357" s="192"/>
      <c r="F357" s="192"/>
      <c r="G357" s="192"/>
      <c r="H357" s="192"/>
      <c r="I357" s="192"/>
      <c r="J357" s="192"/>
      <c r="K357" s="192"/>
      <c r="L357" s="192"/>
      <c r="M357" s="192"/>
      <c r="N357" s="192"/>
      <c r="O357" s="192"/>
      <c r="P357" s="91">
        <f t="shared" si="38"/>
        <v>0</v>
      </c>
      <c r="Q357" s="13" t="b">
        <f t="shared" si="40"/>
        <v>1</v>
      </c>
      <c r="R357" s="625" t="b">
        <f t="shared" si="41"/>
        <v>1</v>
      </c>
      <c r="S357" s="13" t="b">
        <f t="shared" si="42"/>
        <v>1</v>
      </c>
      <c r="T357" s="13" t="b">
        <f t="shared" si="36"/>
        <v>1</v>
      </c>
      <c r="U357" s="13" t="b">
        <f t="shared" si="37"/>
        <v>1</v>
      </c>
      <c r="V357" s="617" t="str">
        <f t="shared" si="39"/>
        <v>-</v>
      </c>
      <c r="W357" s="306">
        <f>IF(V357="-",0,IF(COUNTIF(V357:$V$1025,V357)&gt;1,1,0))</f>
        <v>0</v>
      </c>
    </row>
    <row r="358" spans="1:23" ht="15.75">
      <c r="A358" s="205">
        <v>333</v>
      </c>
      <c r="B358" s="177"/>
      <c r="C358" s="178"/>
      <c r="D358" s="177"/>
      <c r="E358" s="192"/>
      <c r="F358" s="192"/>
      <c r="G358" s="192"/>
      <c r="H358" s="192"/>
      <c r="I358" s="192"/>
      <c r="J358" s="192"/>
      <c r="K358" s="192"/>
      <c r="L358" s="192"/>
      <c r="M358" s="192"/>
      <c r="N358" s="192"/>
      <c r="O358" s="192"/>
      <c r="P358" s="91">
        <f t="shared" si="38"/>
        <v>0</v>
      </c>
      <c r="Q358" s="13" t="b">
        <f t="shared" si="40"/>
        <v>1</v>
      </c>
      <c r="R358" s="625" t="b">
        <f t="shared" si="41"/>
        <v>1</v>
      </c>
      <c r="S358" s="13" t="b">
        <f t="shared" si="42"/>
        <v>1</v>
      </c>
      <c r="T358" s="13" t="b">
        <f t="shared" si="36"/>
        <v>1</v>
      </c>
      <c r="U358" s="13" t="b">
        <f t="shared" si="37"/>
        <v>1</v>
      </c>
      <c r="V358" s="617" t="str">
        <f t="shared" si="39"/>
        <v>-</v>
      </c>
      <c r="W358" s="306">
        <f>IF(V358="-",0,IF(COUNTIF(V358:$V$1025,V358)&gt;1,1,0))</f>
        <v>0</v>
      </c>
    </row>
    <row r="359" spans="1:23" ht="15.75">
      <c r="A359" s="205">
        <v>334</v>
      </c>
      <c r="B359" s="177"/>
      <c r="C359" s="178"/>
      <c r="D359" s="177"/>
      <c r="E359" s="192"/>
      <c r="F359" s="192"/>
      <c r="G359" s="192"/>
      <c r="H359" s="192"/>
      <c r="I359" s="192"/>
      <c r="J359" s="192"/>
      <c r="K359" s="192"/>
      <c r="L359" s="192"/>
      <c r="M359" s="192"/>
      <c r="N359" s="192"/>
      <c r="O359" s="192"/>
      <c r="P359" s="91">
        <f t="shared" si="38"/>
        <v>0</v>
      </c>
      <c r="Q359" s="13" t="b">
        <f t="shared" si="40"/>
        <v>1</v>
      </c>
      <c r="R359" s="625" t="b">
        <f t="shared" si="41"/>
        <v>1</v>
      </c>
      <c r="S359" s="13" t="b">
        <f t="shared" si="42"/>
        <v>1</v>
      </c>
      <c r="T359" s="13" t="b">
        <f t="shared" si="36"/>
        <v>1</v>
      </c>
      <c r="U359" s="13" t="b">
        <f t="shared" si="37"/>
        <v>1</v>
      </c>
      <c r="V359" s="617" t="str">
        <f t="shared" si="39"/>
        <v>-</v>
      </c>
      <c r="W359" s="306">
        <f>IF(V359="-",0,IF(COUNTIF(V359:$V$1025,V359)&gt;1,1,0))</f>
        <v>0</v>
      </c>
    </row>
    <row r="360" spans="1:23" ht="15.75">
      <c r="A360" s="205">
        <v>335</v>
      </c>
      <c r="B360" s="177"/>
      <c r="C360" s="178"/>
      <c r="D360" s="177"/>
      <c r="E360" s="192"/>
      <c r="F360" s="192"/>
      <c r="G360" s="192"/>
      <c r="H360" s="192"/>
      <c r="I360" s="192"/>
      <c r="J360" s="192"/>
      <c r="K360" s="192"/>
      <c r="L360" s="192"/>
      <c r="M360" s="192"/>
      <c r="N360" s="192"/>
      <c r="O360" s="192"/>
      <c r="P360" s="91">
        <f t="shared" si="38"/>
        <v>0</v>
      </c>
      <c r="Q360" s="13" t="b">
        <f t="shared" si="40"/>
        <v>1</v>
      </c>
      <c r="R360" s="625" t="b">
        <f t="shared" si="41"/>
        <v>1</v>
      </c>
      <c r="S360" s="13" t="b">
        <f t="shared" si="42"/>
        <v>1</v>
      </c>
      <c r="T360" s="13" t="b">
        <f t="shared" si="36"/>
        <v>1</v>
      </c>
      <c r="U360" s="13" t="b">
        <f t="shared" si="37"/>
        <v>1</v>
      </c>
      <c r="V360" s="617" t="str">
        <f t="shared" si="39"/>
        <v>-</v>
      </c>
      <c r="W360" s="306">
        <f>IF(V360="-",0,IF(COUNTIF(V360:$V$1025,V360)&gt;1,1,0))</f>
        <v>0</v>
      </c>
    </row>
    <row r="361" spans="1:23" ht="15.75">
      <c r="A361" s="205">
        <v>336</v>
      </c>
      <c r="B361" s="177"/>
      <c r="C361" s="178"/>
      <c r="D361" s="177"/>
      <c r="E361" s="192"/>
      <c r="F361" s="192"/>
      <c r="G361" s="192"/>
      <c r="H361" s="192"/>
      <c r="I361" s="192"/>
      <c r="J361" s="192"/>
      <c r="K361" s="192"/>
      <c r="L361" s="192"/>
      <c r="M361" s="192"/>
      <c r="N361" s="192"/>
      <c r="O361" s="192"/>
      <c r="P361" s="91">
        <f t="shared" si="38"/>
        <v>0</v>
      </c>
      <c r="Q361" s="13" t="b">
        <f t="shared" si="40"/>
        <v>1</v>
      </c>
      <c r="R361" s="625" t="b">
        <f t="shared" si="41"/>
        <v>1</v>
      </c>
      <c r="S361" s="13" t="b">
        <f t="shared" si="42"/>
        <v>1</v>
      </c>
      <c r="T361" s="13" t="b">
        <f t="shared" si="36"/>
        <v>1</v>
      </c>
      <c r="U361" s="13" t="b">
        <f t="shared" si="37"/>
        <v>1</v>
      </c>
      <c r="V361" s="617" t="str">
        <f t="shared" si="39"/>
        <v>-</v>
      </c>
      <c r="W361" s="306">
        <f>IF(V361="-",0,IF(COUNTIF(V361:$V$1025,V361)&gt;1,1,0))</f>
        <v>0</v>
      </c>
    </row>
    <row r="362" spans="1:23" ht="15.75">
      <c r="A362" s="205">
        <v>337</v>
      </c>
      <c r="B362" s="177"/>
      <c r="C362" s="178"/>
      <c r="D362" s="177"/>
      <c r="E362" s="192"/>
      <c r="F362" s="192"/>
      <c r="G362" s="192"/>
      <c r="H362" s="192"/>
      <c r="I362" s="192"/>
      <c r="J362" s="192"/>
      <c r="K362" s="192"/>
      <c r="L362" s="192"/>
      <c r="M362" s="192"/>
      <c r="N362" s="192"/>
      <c r="O362" s="192"/>
      <c r="P362" s="91">
        <f t="shared" si="38"/>
        <v>0</v>
      </c>
      <c r="Q362" s="13" t="b">
        <f t="shared" si="40"/>
        <v>1</v>
      </c>
      <c r="R362" s="625" t="b">
        <f t="shared" si="41"/>
        <v>1</v>
      </c>
      <c r="S362" s="13" t="b">
        <f t="shared" si="42"/>
        <v>1</v>
      </c>
      <c r="T362" s="13" t="b">
        <f t="shared" si="36"/>
        <v>1</v>
      </c>
      <c r="U362" s="13" t="b">
        <f t="shared" si="37"/>
        <v>1</v>
      </c>
      <c r="V362" s="617" t="str">
        <f t="shared" si="39"/>
        <v>-</v>
      </c>
      <c r="W362" s="306">
        <f>IF(V362="-",0,IF(COUNTIF(V362:$V$1025,V362)&gt;1,1,0))</f>
        <v>0</v>
      </c>
    </row>
    <row r="363" spans="1:23" ht="15.75">
      <c r="A363" s="205">
        <v>338</v>
      </c>
      <c r="B363" s="177"/>
      <c r="C363" s="178"/>
      <c r="D363" s="177"/>
      <c r="E363" s="192"/>
      <c r="F363" s="192"/>
      <c r="G363" s="192"/>
      <c r="H363" s="192"/>
      <c r="I363" s="192"/>
      <c r="J363" s="192"/>
      <c r="K363" s="192"/>
      <c r="L363" s="192"/>
      <c r="M363" s="192"/>
      <c r="N363" s="192"/>
      <c r="O363" s="192"/>
      <c r="P363" s="91">
        <f t="shared" si="38"/>
        <v>0</v>
      </c>
      <c r="Q363" s="13" t="b">
        <f t="shared" si="40"/>
        <v>1</v>
      </c>
      <c r="R363" s="625" t="b">
        <f t="shared" si="41"/>
        <v>1</v>
      </c>
      <c r="S363" s="13" t="b">
        <f t="shared" si="42"/>
        <v>1</v>
      </c>
      <c r="T363" s="13" t="b">
        <f t="shared" si="36"/>
        <v>1</v>
      </c>
      <c r="U363" s="13" t="b">
        <f t="shared" si="37"/>
        <v>1</v>
      </c>
      <c r="V363" s="617" t="str">
        <f t="shared" si="39"/>
        <v>-</v>
      </c>
      <c r="W363" s="306">
        <f>IF(V363="-",0,IF(COUNTIF(V363:$V$1025,V363)&gt;1,1,0))</f>
        <v>0</v>
      </c>
    </row>
    <row r="364" spans="1:23" ht="15.75">
      <c r="A364" s="205">
        <v>339</v>
      </c>
      <c r="B364" s="177"/>
      <c r="C364" s="178"/>
      <c r="D364" s="177"/>
      <c r="E364" s="192"/>
      <c r="F364" s="192"/>
      <c r="G364" s="192"/>
      <c r="H364" s="192"/>
      <c r="I364" s="192"/>
      <c r="J364" s="192"/>
      <c r="K364" s="192"/>
      <c r="L364" s="192"/>
      <c r="M364" s="192"/>
      <c r="N364" s="192"/>
      <c r="O364" s="192"/>
      <c r="P364" s="91">
        <f t="shared" si="38"/>
        <v>0</v>
      </c>
      <c r="Q364" s="13" t="b">
        <f t="shared" si="40"/>
        <v>1</v>
      </c>
      <c r="R364" s="625" t="b">
        <f t="shared" si="41"/>
        <v>1</v>
      </c>
      <c r="S364" s="13" t="b">
        <f t="shared" si="42"/>
        <v>1</v>
      </c>
      <c r="T364" s="13" t="b">
        <f t="shared" si="36"/>
        <v>1</v>
      </c>
      <c r="U364" s="13" t="b">
        <f t="shared" si="37"/>
        <v>1</v>
      </c>
      <c r="V364" s="617" t="str">
        <f t="shared" si="39"/>
        <v>-</v>
      </c>
      <c r="W364" s="306">
        <f>IF(V364="-",0,IF(COUNTIF(V364:$V$1025,V364)&gt;1,1,0))</f>
        <v>0</v>
      </c>
    </row>
    <row r="365" spans="1:23" ht="15.75">
      <c r="A365" s="205">
        <v>340</v>
      </c>
      <c r="B365" s="177"/>
      <c r="C365" s="178"/>
      <c r="D365" s="177"/>
      <c r="E365" s="192"/>
      <c r="F365" s="192"/>
      <c r="G365" s="192"/>
      <c r="H365" s="192"/>
      <c r="I365" s="192"/>
      <c r="J365" s="192"/>
      <c r="K365" s="192"/>
      <c r="L365" s="192"/>
      <c r="M365" s="192"/>
      <c r="N365" s="192"/>
      <c r="O365" s="192"/>
      <c r="P365" s="91">
        <f t="shared" si="38"/>
        <v>0</v>
      </c>
      <c r="Q365" s="13" t="b">
        <f t="shared" si="40"/>
        <v>1</v>
      </c>
      <c r="R365" s="625" t="b">
        <f t="shared" si="41"/>
        <v>1</v>
      </c>
      <c r="S365" s="13" t="b">
        <f t="shared" si="42"/>
        <v>1</v>
      </c>
      <c r="T365" s="13" t="b">
        <f t="shared" si="36"/>
        <v>1</v>
      </c>
      <c r="U365" s="13" t="b">
        <f t="shared" si="37"/>
        <v>1</v>
      </c>
      <c r="V365" s="617" t="str">
        <f t="shared" si="39"/>
        <v>-</v>
      </c>
      <c r="W365" s="306">
        <f>IF(V365="-",0,IF(COUNTIF(V365:$V$1025,V365)&gt;1,1,0))</f>
        <v>0</v>
      </c>
    </row>
    <row r="366" spans="1:23" ht="15.75">
      <c r="A366" s="205">
        <v>341</v>
      </c>
      <c r="B366" s="177"/>
      <c r="C366" s="178"/>
      <c r="D366" s="177"/>
      <c r="E366" s="192"/>
      <c r="F366" s="192"/>
      <c r="G366" s="192"/>
      <c r="H366" s="192"/>
      <c r="I366" s="192"/>
      <c r="J366" s="192"/>
      <c r="K366" s="192"/>
      <c r="L366" s="192"/>
      <c r="M366" s="192"/>
      <c r="N366" s="192"/>
      <c r="O366" s="192"/>
      <c r="P366" s="91">
        <f t="shared" si="38"/>
        <v>0</v>
      </c>
      <c r="Q366" s="13" t="b">
        <f t="shared" si="40"/>
        <v>1</v>
      </c>
      <c r="R366" s="625" t="b">
        <f t="shared" si="41"/>
        <v>1</v>
      </c>
      <c r="S366" s="13" t="b">
        <f t="shared" si="42"/>
        <v>1</v>
      </c>
      <c r="T366" s="13" t="b">
        <f t="shared" si="36"/>
        <v>1</v>
      </c>
      <c r="U366" s="13" t="b">
        <f t="shared" si="37"/>
        <v>1</v>
      </c>
      <c r="V366" s="617" t="str">
        <f t="shared" si="39"/>
        <v>-</v>
      </c>
      <c r="W366" s="306">
        <f>IF(V366="-",0,IF(COUNTIF(V366:$V$1025,V366)&gt;1,1,0))</f>
        <v>0</v>
      </c>
    </row>
    <row r="367" spans="1:23" ht="15.75">
      <c r="A367" s="205">
        <v>342</v>
      </c>
      <c r="B367" s="177"/>
      <c r="C367" s="178"/>
      <c r="D367" s="177"/>
      <c r="E367" s="192"/>
      <c r="F367" s="192"/>
      <c r="G367" s="192"/>
      <c r="H367" s="192"/>
      <c r="I367" s="192"/>
      <c r="J367" s="192"/>
      <c r="K367" s="192"/>
      <c r="L367" s="192"/>
      <c r="M367" s="192"/>
      <c r="N367" s="192"/>
      <c r="O367" s="192"/>
      <c r="P367" s="91">
        <f t="shared" si="38"/>
        <v>0</v>
      </c>
      <c r="Q367" s="13" t="b">
        <f t="shared" si="40"/>
        <v>1</v>
      </c>
      <c r="R367" s="625" t="b">
        <f t="shared" si="41"/>
        <v>1</v>
      </c>
      <c r="S367" s="13" t="b">
        <f t="shared" si="42"/>
        <v>1</v>
      </c>
      <c r="T367" s="13" t="b">
        <f t="shared" si="36"/>
        <v>1</v>
      </c>
      <c r="U367" s="13" t="b">
        <f t="shared" si="37"/>
        <v>1</v>
      </c>
      <c r="V367" s="617" t="str">
        <f t="shared" si="39"/>
        <v>-</v>
      </c>
      <c r="W367" s="306">
        <f>IF(V367="-",0,IF(COUNTIF(V367:$V$1025,V367)&gt;1,1,0))</f>
        <v>0</v>
      </c>
    </row>
    <row r="368" spans="1:23" ht="15.75">
      <c r="A368" s="205">
        <v>343</v>
      </c>
      <c r="B368" s="177"/>
      <c r="C368" s="178"/>
      <c r="D368" s="177"/>
      <c r="E368" s="192"/>
      <c r="F368" s="192"/>
      <c r="G368" s="192"/>
      <c r="H368" s="192"/>
      <c r="I368" s="192"/>
      <c r="J368" s="192"/>
      <c r="K368" s="192"/>
      <c r="L368" s="192"/>
      <c r="M368" s="192"/>
      <c r="N368" s="192"/>
      <c r="O368" s="192"/>
      <c r="P368" s="91">
        <f t="shared" si="38"/>
        <v>0</v>
      </c>
      <c r="Q368" s="13" t="b">
        <f t="shared" si="40"/>
        <v>1</v>
      </c>
      <c r="R368" s="625" t="b">
        <f t="shared" si="41"/>
        <v>1</v>
      </c>
      <c r="S368" s="13" t="b">
        <f t="shared" si="42"/>
        <v>1</v>
      </c>
      <c r="T368" s="13" t="b">
        <f t="shared" si="36"/>
        <v>1</v>
      </c>
      <c r="U368" s="13" t="b">
        <f t="shared" si="37"/>
        <v>1</v>
      </c>
      <c r="V368" s="617" t="str">
        <f t="shared" si="39"/>
        <v>-</v>
      </c>
      <c r="W368" s="306">
        <f>IF(V368="-",0,IF(COUNTIF(V368:$V$1025,V368)&gt;1,1,0))</f>
        <v>0</v>
      </c>
    </row>
    <row r="369" spans="1:23" ht="15.75">
      <c r="A369" s="205">
        <v>344</v>
      </c>
      <c r="B369" s="177"/>
      <c r="C369" s="178"/>
      <c r="D369" s="177"/>
      <c r="E369" s="192"/>
      <c r="F369" s="192"/>
      <c r="G369" s="192"/>
      <c r="H369" s="192"/>
      <c r="I369" s="192"/>
      <c r="J369" s="192"/>
      <c r="K369" s="192"/>
      <c r="L369" s="192"/>
      <c r="M369" s="192"/>
      <c r="N369" s="192"/>
      <c r="O369" s="192"/>
      <c r="P369" s="91">
        <f t="shared" si="38"/>
        <v>0</v>
      </c>
      <c r="Q369" s="13" t="b">
        <f t="shared" si="40"/>
        <v>1</v>
      </c>
      <c r="R369" s="625" t="b">
        <f t="shared" si="41"/>
        <v>1</v>
      </c>
      <c r="S369" s="13" t="b">
        <f t="shared" si="42"/>
        <v>1</v>
      </c>
      <c r="T369" s="13" t="b">
        <f t="shared" si="36"/>
        <v>1</v>
      </c>
      <c r="U369" s="13" t="b">
        <f t="shared" si="37"/>
        <v>1</v>
      </c>
      <c r="V369" s="617" t="str">
        <f t="shared" si="39"/>
        <v>-</v>
      </c>
      <c r="W369" s="306">
        <f>IF(V369="-",0,IF(COUNTIF(V369:$V$1025,V369)&gt;1,1,0))</f>
        <v>0</v>
      </c>
    </row>
    <row r="370" spans="1:23" ht="15.75">
      <c r="A370" s="205">
        <v>345</v>
      </c>
      <c r="B370" s="177"/>
      <c r="C370" s="178"/>
      <c r="D370" s="177"/>
      <c r="E370" s="192"/>
      <c r="F370" s="192"/>
      <c r="G370" s="192"/>
      <c r="H370" s="192"/>
      <c r="I370" s="192"/>
      <c r="J370" s="192"/>
      <c r="K370" s="192"/>
      <c r="L370" s="192"/>
      <c r="M370" s="192"/>
      <c r="N370" s="192"/>
      <c r="O370" s="192"/>
      <c r="P370" s="91">
        <f t="shared" si="38"/>
        <v>0</v>
      </c>
      <c r="Q370" s="13" t="b">
        <f t="shared" si="40"/>
        <v>1</v>
      </c>
      <c r="R370" s="625" t="b">
        <f t="shared" si="41"/>
        <v>1</v>
      </c>
      <c r="S370" s="13" t="b">
        <f t="shared" si="42"/>
        <v>1</v>
      </c>
      <c r="T370" s="13" t="b">
        <f t="shared" si="36"/>
        <v>1</v>
      </c>
      <c r="U370" s="13" t="b">
        <f t="shared" si="37"/>
        <v>1</v>
      </c>
      <c r="V370" s="617" t="str">
        <f t="shared" si="39"/>
        <v>-</v>
      </c>
      <c r="W370" s="306">
        <f>IF(V370="-",0,IF(COUNTIF(V370:$V$1025,V370)&gt;1,1,0))</f>
        <v>0</v>
      </c>
    </row>
    <row r="371" spans="1:23" ht="15.75">
      <c r="A371" s="205">
        <v>346</v>
      </c>
      <c r="B371" s="177"/>
      <c r="C371" s="178"/>
      <c r="D371" s="177"/>
      <c r="E371" s="192"/>
      <c r="F371" s="192"/>
      <c r="G371" s="192"/>
      <c r="H371" s="192"/>
      <c r="I371" s="192"/>
      <c r="J371" s="192"/>
      <c r="K371" s="192"/>
      <c r="L371" s="192"/>
      <c r="M371" s="192"/>
      <c r="N371" s="192"/>
      <c r="O371" s="192"/>
      <c r="P371" s="91">
        <f t="shared" si="38"/>
        <v>0</v>
      </c>
      <c r="Q371" s="13" t="b">
        <f t="shared" si="40"/>
        <v>1</v>
      </c>
      <c r="R371" s="625" t="b">
        <f t="shared" si="41"/>
        <v>1</v>
      </c>
      <c r="S371" s="13" t="b">
        <f t="shared" si="42"/>
        <v>1</v>
      </c>
      <c r="T371" s="13" t="b">
        <f t="shared" si="36"/>
        <v>1</v>
      </c>
      <c r="U371" s="13" t="b">
        <f t="shared" si="37"/>
        <v>1</v>
      </c>
      <c r="V371" s="617" t="str">
        <f t="shared" si="39"/>
        <v>-</v>
      </c>
      <c r="W371" s="306">
        <f>IF(V371="-",0,IF(COUNTIF(V371:$V$1025,V371)&gt;1,1,0))</f>
        <v>0</v>
      </c>
    </row>
    <row r="372" spans="1:23" ht="15.75">
      <c r="A372" s="205">
        <v>347</v>
      </c>
      <c r="B372" s="177"/>
      <c r="C372" s="178"/>
      <c r="D372" s="177"/>
      <c r="E372" s="192"/>
      <c r="F372" s="192"/>
      <c r="G372" s="192"/>
      <c r="H372" s="192"/>
      <c r="I372" s="192"/>
      <c r="J372" s="192"/>
      <c r="K372" s="192"/>
      <c r="L372" s="192"/>
      <c r="M372" s="192"/>
      <c r="N372" s="192"/>
      <c r="O372" s="192"/>
      <c r="P372" s="91">
        <f t="shared" si="38"/>
        <v>0</v>
      </c>
      <c r="Q372" s="13" t="b">
        <f t="shared" si="40"/>
        <v>1</v>
      </c>
      <c r="R372" s="625" t="b">
        <f t="shared" si="41"/>
        <v>1</v>
      </c>
      <c r="S372" s="13" t="b">
        <f t="shared" si="42"/>
        <v>1</v>
      </c>
      <c r="T372" s="13" t="b">
        <f t="shared" si="36"/>
        <v>1</v>
      </c>
      <c r="U372" s="13" t="b">
        <f t="shared" si="37"/>
        <v>1</v>
      </c>
      <c r="V372" s="617" t="str">
        <f t="shared" si="39"/>
        <v>-</v>
      </c>
      <c r="W372" s="306">
        <f>IF(V372="-",0,IF(COUNTIF(V372:$V$1025,V372)&gt;1,1,0))</f>
        <v>0</v>
      </c>
    </row>
    <row r="373" spans="1:23" ht="15.75">
      <c r="A373" s="205">
        <v>348</v>
      </c>
      <c r="B373" s="177"/>
      <c r="C373" s="178"/>
      <c r="D373" s="177"/>
      <c r="E373" s="192"/>
      <c r="F373" s="192"/>
      <c r="G373" s="192"/>
      <c r="H373" s="192"/>
      <c r="I373" s="192"/>
      <c r="J373" s="192"/>
      <c r="K373" s="192"/>
      <c r="L373" s="192"/>
      <c r="M373" s="192"/>
      <c r="N373" s="192"/>
      <c r="O373" s="192"/>
      <c r="P373" s="91">
        <f t="shared" si="38"/>
        <v>0</v>
      </c>
      <c r="Q373" s="13" t="b">
        <f t="shared" si="40"/>
        <v>1</v>
      </c>
      <c r="R373" s="625" t="b">
        <f t="shared" si="41"/>
        <v>1</v>
      </c>
      <c r="S373" s="13" t="b">
        <f t="shared" si="42"/>
        <v>1</v>
      </c>
      <c r="T373" s="13" t="b">
        <f t="shared" si="36"/>
        <v>1</v>
      </c>
      <c r="U373" s="13" t="b">
        <f t="shared" si="37"/>
        <v>1</v>
      </c>
      <c r="V373" s="617" t="str">
        <f t="shared" si="39"/>
        <v>-</v>
      </c>
      <c r="W373" s="306">
        <f>IF(V373="-",0,IF(COUNTIF(V373:$V$1025,V373)&gt;1,1,0))</f>
        <v>0</v>
      </c>
    </row>
    <row r="374" spans="1:23" ht="15.75">
      <c r="A374" s="205">
        <v>349</v>
      </c>
      <c r="B374" s="177"/>
      <c r="C374" s="178"/>
      <c r="D374" s="177"/>
      <c r="E374" s="192"/>
      <c r="F374" s="192"/>
      <c r="G374" s="192"/>
      <c r="H374" s="192"/>
      <c r="I374" s="192"/>
      <c r="J374" s="192"/>
      <c r="K374" s="192"/>
      <c r="L374" s="192"/>
      <c r="M374" s="192"/>
      <c r="N374" s="192"/>
      <c r="O374" s="192"/>
      <c r="P374" s="91">
        <f t="shared" si="38"/>
        <v>0</v>
      </c>
      <c r="Q374" s="13" t="b">
        <f t="shared" si="40"/>
        <v>1</v>
      </c>
      <c r="R374" s="625" t="b">
        <f t="shared" si="41"/>
        <v>1</v>
      </c>
      <c r="S374" s="13" t="b">
        <f t="shared" si="42"/>
        <v>1</v>
      </c>
      <c r="T374" s="13" t="b">
        <f t="shared" si="36"/>
        <v>1</v>
      </c>
      <c r="U374" s="13" t="b">
        <f t="shared" si="37"/>
        <v>1</v>
      </c>
      <c r="V374" s="617" t="str">
        <f t="shared" si="39"/>
        <v>-</v>
      </c>
      <c r="W374" s="306">
        <f>IF(V374="-",0,IF(COUNTIF(V374:$V$1025,V374)&gt;1,1,0))</f>
        <v>0</v>
      </c>
    </row>
    <row r="375" spans="1:23" ht="15.75">
      <c r="A375" s="205">
        <v>350</v>
      </c>
      <c r="B375" s="177"/>
      <c r="C375" s="178"/>
      <c r="D375" s="177"/>
      <c r="E375" s="192"/>
      <c r="F375" s="192"/>
      <c r="G375" s="192"/>
      <c r="H375" s="192"/>
      <c r="I375" s="192"/>
      <c r="J375" s="192"/>
      <c r="K375" s="192"/>
      <c r="L375" s="192"/>
      <c r="M375" s="192"/>
      <c r="N375" s="192"/>
      <c r="O375" s="192"/>
      <c r="P375" s="91">
        <f t="shared" si="38"/>
        <v>0</v>
      </c>
      <c r="Q375" s="13" t="b">
        <f t="shared" si="40"/>
        <v>1</v>
      </c>
      <c r="R375" s="625" t="b">
        <f t="shared" si="41"/>
        <v>1</v>
      </c>
      <c r="S375" s="13" t="b">
        <f t="shared" si="42"/>
        <v>1</v>
      </c>
      <c r="T375" s="13" t="b">
        <f t="shared" si="36"/>
        <v>1</v>
      </c>
      <c r="U375" s="13" t="b">
        <f t="shared" si="37"/>
        <v>1</v>
      </c>
      <c r="V375" s="617" t="str">
        <f t="shared" si="39"/>
        <v>-</v>
      </c>
      <c r="W375" s="306">
        <f>IF(V375="-",0,IF(COUNTIF(V375:$V$1025,V375)&gt;1,1,0))</f>
        <v>0</v>
      </c>
    </row>
    <row r="376" spans="1:23" ht="15.75">
      <c r="A376" s="205">
        <v>351</v>
      </c>
      <c r="B376" s="177"/>
      <c r="C376" s="178"/>
      <c r="D376" s="177"/>
      <c r="E376" s="192"/>
      <c r="F376" s="192"/>
      <c r="G376" s="192"/>
      <c r="H376" s="192"/>
      <c r="I376" s="192"/>
      <c r="J376" s="192"/>
      <c r="K376" s="192"/>
      <c r="L376" s="192"/>
      <c r="M376" s="192"/>
      <c r="N376" s="192"/>
      <c r="O376" s="192"/>
      <c r="P376" s="91">
        <f t="shared" si="38"/>
        <v>0</v>
      </c>
      <c r="Q376" s="13" t="b">
        <f t="shared" si="40"/>
        <v>1</v>
      </c>
      <c r="R376" s="625" t="b">
        <f t="shared" si="41"/>
        <v>1</v>
      </c>
      <c r="S376" s="13" t="b">
        <f t="shared" si="42"/>
        <v>1</v>
      </c>
      <c r="T376" s="13" t="b">
        <f t="shared" si="36"/>
        <v>1</v>
      </c>
      <c r="U376" s="13" t="b">
        <f t="shared" si="37"/>
        <v>1</v>
      </c>
      <c r="V376" s="617" t="str">
        <f t="shared" si="39"/>
        <v>-</v>
      </c>
      <c r="W376" s="306">
        <f>IF(V376="-",0,IF(COUNTIF(V376:$V$1025,V376)&gt;1,1,0))</f>
        <v>0</v>
      </c>
    </row>
    <row r="377" spans="1:23" ht="15.75">
      <c r="A377" s="205">
        <v>352</v>
      </c>
      <c r="B377" s="177"/>
      <c r="C377" s="178"/>
      <c r="D377" s="177"/>
      <c r="E377" s="192"/>
      <c r="F377" s="192"/>
      <c r="G377" s="192"/>
      <c r="H377" s="192"/>
      <c r="I377" s="192"/>
      <c r="J377" s="192"/>
      <c r="K377" s="192"/>
      <c r="L377" s="192"/>
      <c r="M377" s="192"/>
      <c r="N377" s="192"/>
      <c r="O377" s="192"/>
      <c r="P377" s="91">
        <f t="shared" si="38"/>
        <v>0</v>
      </c>
      <c r="Q377" s="13" t="b">
        <f t="shared" si="40"/>
        <v>1</v>
      </c>
      <c r="R377" s="625" t="b">
        <f t="shared" si="41"/>
        <v>1</v>
      </c>
      <c r="S377" s="13" t="b">
        <f t="shared" si="42"/>
        <v>1</v>
      </c>
      <c r="T377" s="13" t="b">
        <f t="shared" si="36"/>
        <v>1</v>
      </c>
      <c r="U377" s="13" t="b">
        <f t="shared" si="37"/>
        <v>1</v>
      </c>
      <c r="V377" s="617" t="str">
        <f t="shared" si="39"/>
        <v>-</v>
      </c>
      <c r="W377" s="306">
        <f>IF(V377="-",0,IF(COUNTIF(V377:$V$1025,V377)&gt;1,1,0))</f>
        <v>0</v>
      </c>
    </row>
    <row r="378" spans="1:23" ht="15.75">
      <c r="A378" s="205">
        <v>353</v>
      </c>
      <c r="B378" s="177"/>
      <c r="C378" s="178"/>
      <c r="D378" s="177"/>
      <c r="E378" s="192"/>
      <c r="F378" s="192"/>
      <c r="G378" s="192"/>
      <c r="H378" s="192"/>
      <c r="I378" s="192"/>
      <c r="J378" s="192"/>
      <c r="K378" s="192"/>
      <c r="L378" s="192"/>
      <c r="M378" s="192"/>
      <c r="N378" s="192"/>
      <c r="O378" s="192"/>
      <c r="P378" s="91">
        <f t="shared" si="38"/>
        <v>0</v>
      </c>
      <c r="Q378" s="13" t="b">
        <f t="shared" si="40"/>
        <v>1</v>
      </c>
      <c r="R378" s="625" t="b">
        <f t="shared" si="41"/>
        <v>1</v>
      </c>
      <c r="S378" s="13" t="b">
        <f t="shared" si="42"/>
        <v>1</v>
      </c>
      <c r="T378" s="13" t="b">
        <f t="shared" si="36"/>
        <v>1</v>
      </c>
      <c r="U378" s="13" t="b">
        <f t="shared" si="37"/>
        <v>1</v>
      </c>
      <c r="V378" s="617" t="str">
        <f t="shared" si="39"/>
        <v>-</v>
      </c>
      <c r="W378" s="306">
        <f>IF(V378="-",0,IF(COUNTIF(V378:$V$1025,V378)&gt;1,1,0))</f>
        <v>0</v>
      </c>
    </row>
    <row r="379" spans="1:23" ht="15.75">
      <c r="A379" s="205">
        <v>354</v>
      </c>
      <c r="B379" s="177"/>
      <c r="C379" s="178"/>
      <c r="D379" s="177"/>
      <c r="E379" s="192"/>
      <c r="F379" s="192"/>
      <c r="G379" s="192"/>
      <c r="H379" s="192"/>
      <c r="I379" s="192"/>
      <c r="J379" s="192"/>
      <c r="K379" s="192"/>
      <c r="L379" s="192"/>
      <c r="M379" s="192"/>
      <c r="N379" s="192"/>
      <c r="O379" s="192"/>
      <c r="P379" s="91">
        <f t="shared" si="38"/>
        <v>0</v>
      </c>
      <c r="Q379" s="13" t="b">
        <f t="shared" si="40"/>
        <v>1</v>
      </c>
      <c r="R379" s="625" t="b">
        <f t="shared" si="41"/>
        <v>1</v>
      </c>
      <c r="S379" s="13" t="b">
        <f t="shared" si="42"/>
        <v>1</v>
      </c>
      <c r="T379" s="13" t="b">
        <f t="shared" si="36"/>
        <v>1</v>
      </c>
      <c r="U379" s="13" t="b">
        <f t="shared" si="37"/>
        <v>1</v>
      </c>
      <c r="V379" s="617" t="str">
        <f t="shared" si="39"/>
        <v>-</v>
      </c>
      <c r="W379" s="306">
        <f>IF(V379="-",0,IF(COUNTIF(V379:$V$1025,V379)&gt;1,1,0))</f>
        <v>0</v>
      </c>
    </row>
    <row r="380" spans="1:23" ht="15.75">
      <c r="A380" s="205">
        <v>355</v>
      </c>
      <c r="B380" s="177"/>
      <c r="C380" s="178"/>
      <c r="D380" s="177"/>
      <c r="E380" s="192"/>
      <c r="F380" s="192"/>
      <c r="G380" s="192"/>
      <c r="H380" s="192"/>
      <c r="I380" s="192"/>
      <c r="J380" s="192"/>
      <c r="K380" s="192"/>
      <c r="L380" s="192"/>
      <c r="M380" s="192"/>
      <c r="N380" s="192"/>
      <c r="O380" s="192"/>
      <c r="P380" s="91">
        <f t="shared" si="38"/>
        <v>0</v>
      </c>
      <c r="Q380" s="13" t="b">
        <f t="shared" si="40"/>
        <v>1</v>
      </c>
      <c r="R380" s="625" t="b">
        <f t="shared" si="41"/>
        <v>1</v>
      </c>
      <c r="S380" s="13" t="b">
        <f t="shared" si="42"/>
        <v>1</v>
      </c>
      <c r="T380" s="13" t="b">
        <f t="shared" si="36"/>
        <v>1</v>
      </c>
      <c r="U380" s="13" t="b">
        <f t="shared" si="37"/>
        <v>1</v>
      </c>
      <c r="V380" s="617" t="str">
        <f t="shared" si="39"/>
        <v>-</v>
      </c>
      <c r="W380" s="306">
        <f>IF(V380="-",0,IF(COUNTIF(V380:$V$1025,V380)&gt;1,1,0))</f>
        <v>0</v>
      </c>
    </row>
    <row r="381" spans="1:23" ht="15.75">
      <c r="A381" s="205">
        <v>356</v>
      </c>
      <c r="B381" s="177"/>
      <c r="C381" s="178"/>
      <c r="D381" s="177"/>
      <c r="E381" s="192"/>
      <c r="F381" s="192"/>
      <c r="G381" s="192"/>
      <c r="H381" s="192"/>
      <c r="I381" s="192"/>
      <c r="J381" s="192"/>
      <c r="K381" s="192"/>
      <c r="L381" s="192"/>
      <c r="M381" s="192"/>
      <c r="N381" s="192"/>
      <c r="O381" s="192"/>
      <c r="P381" s="91">
        <f t="shared" si="38"/>
        <v>0</v>
      </c>
      <c r="Q381" s="13" t="b">
        <f t="shared" si="40"/>
        <v>1</v>
      </c>
      <c r="R381" s="625" t="b">
        <f t="shared" si="41"/>
        <v>1</v>
      </c>
      <c r="S381" s="13" t="b">
        <f t="shared" si="42"/>
        <v>1</v>
      </c>
      <c r="T381" s="13" t="b">
        <f t="shared" si="36"/>
        <v>1</v>
      </c>
      <c r="U381" s="13" t="b">
        <f t="shared" si="37"/>
        <v>1</v>
      </c>
      <c r="V381" s="617" t="str">
        <f t="shared" si="39"/>
        <v>-</v>
      </c>
      <c r="W381" s="306">
        <f>IF(V381="-",0,IF(COUNTIF(V381:$V$1025,V381)&gt;1,1,0))</f>
        <v>0</v>
      </c>
    </row>
    <row r="382" spans="1:23" ht="15.75">
      <c r="A382" s="205">
        <v>357</v>
      </c>
      <c r="B382" s="177"/>
      <c r="C382" s="178"/>
      <c r="D382" s="177"/>
      <c r="E382" s="192"/>
      <c r="F382" s="192"/>
      <c r="G382" s="192"/>
      <c r="H382" s="192"/>
      <c r="I382" s="192"/>
      <c r="J382" s="192"/>
      <c r="K382" s="192"/>
      <c r="L382" s="192"/>
      <c r="M382" s="192"/>
      <c r="N382" s="192"/>
      <c r="O382" s="192"/>
      <c r="P382" s="91">
        <f t="shared" si="38"/>
        <v>0</v>
      </c>
      <c r="Q382" s="13" t="b">
        <f t="shared" si="40"/>
        <v>1</v>
      </c>
      <c r="R382" s="625" t="b">
        <f t="shared" si="41"/>
        <v>1</v>
      </c>
      <c r="S382" s="13" t="b">
        <f t="shared" si="42"/>
        <v>1</v>
      </c>
      <c r="T382" s="13" t="b">
        <f t="shared" si="36"/>
        <v>1</v>
      </c>
      <c r="U382" s="13" t="b">
        <f t="shared" si="37"/>
        <v>1</v>
      </c>
      <c r="V382" s="617" t="str">
        <f t="shared" si="39"/>
        <v>-</v>
      </c>
      <c r="W382" s="306">
        <f>IF(V382="-",0,IF(COUNTIF(V382:$V$1025,V382)&gt;1,1,0))</f>
        <v>0</v>
      </c>
    </row>
    <row r="383" spans="1:23" ht="15.75">
      <c r="A383" s="205">
        <v>358</v>
      </c>
      <c r="B383" s="177"/>
      <c r="C383" s="178"/>
      <c r="D383" s="177"/>
      <c r="E383" s="192"/>
      <c r="F383" s="192"/>
      <c r="G383" s="192"/>
      <c r="H383" s="192"/>
      <c r="I383" s="192"/>
      <c r="J383" s="192"/>
      <c r="K383" s="192"/>
      <c r="L383" s="192"/>
      <c r="M383" s="192"/>
      <c r="N383" s="192"/>
      <c r="O383" s="192"/>
      <c r="P383" s="91">
        <f t="shared" si="38"/>
        <v>0</v>
      </c>
      <c r="Q383" s="13" t="b">
        <f t="shared" si="40"/>
        <v>1</v>
      </c>
      <c r="R383" s="625" t="b">
        <f t="shared" si="41"/>
        <v>1</v>
      </c>
      <c r="S383" s="13" t="b">
        <f t="shared" si="42"/>
        <v>1</v>
      </c>
      <c r="T383" s="13" t="b">
        <f t="shared" si="36"/>
        <v>1</v>
      </c>
      <c r="U383" s="13" t="b">
        <f t="shared" si="37"/>
        <v>1</v>
      </c>
      <c r="V383" s="617" t="str">
        <f t="shared" si="39"/>
        <v>-</v>
      </c>
      <c r="W383" s="306">
        <f>IF(V383="-",0,IF(COUNTIF(V383:$V$1025,V383)&gt;1,1,0))</f>
        <v>0</v>
      </c>
    </row>
    <row r="384" spans="1:23" ht="15.75">
      <c r="A384" s="205">
        <v>359</v>
      </c>
      <c r="B384" s="177"/>
      <c r="C384" s="178"/>
      <c r="D384" s="177"/>
      <c r="E384" s="192"/>
      <c r="F384" s="192"/>
      <c r="G384" s="192"/>
      <c r="H384" s="192"/>
      <c r="I384" s="192"/>
      <c r="J384" s="192"/>
      <c r="K384" s="192"/>
      <c r="L384" s="192"/>
      <c r="M384" s="192"/>
      <c r="N384" s="192"/>
      <c r="O384" s="192"/>
      <c r="P384" s="91">
        <f t="shared" si="38"/>
        <v>0</v>
      </c>
      <c r="Q384" s="13" t="b">
        <f t="shared" si="40"/>
        <v>1</v>
      </c>
      <c r="R384" s="625" t="b">
        <f t="shared" si="41"/>
        <v>1</v>
      </c>
      <c r="S384" s="13" t="b">
        <f t="shared" si="42"/>
        <v>1</v>
      </c>
      <c r="T384" s="13" t="b">
        <f t="shared" si="36"/>
        <v>1</v>
      </c>
      <c r="U384" s="13" t="b">
        <f t="shared" si="37"/>
        <v>1</v>
      </c>
      <c r="V384" s="617" t="str">
        <f t="shared" si="39"/>
        <v>-</v>
      </c>
      <c r="W384" s="306">
        <f>IF(V384="-",0,IF(COUNTIF(V384:$V$1025,V384)&gt;1,1,0))</f>
        <v>0</v>
      </c>
    </row>
    <row r="385" spans="1:23" ht="15.75">
      <c r="A385" s="205">
        <v>360</v>
      </c>
      <c r="B385" s="177"/>
      <c r="C385" s="178"/>
      <c r="D385" s="177"/>
      <c r="E385" s="192"/>
      <c r="F385" s="192"/>
      <c r="G385" s="192"/>
      <c r="H385" s="192"/>
      <c r="I385" s="192"/>
      <c r="J385" s="192"/>
      <c r="K385" s="192"/>
      <c r="L385" s="192"/>
      <c r="M385" s="192"/>
      <c r="N385" s="192"/>
      <c r="O385" s="192"/>
      <c r="P385" s="91">
        <f t="shared" si="38"/>
        <v>0</v>
      </c>
      <c r="Q385" s="13" t="b">
        <f t="shared" si="40"/>
        <v>1</v>
      </c>
      <c r="R385" s="625" t="b">
        <f t="shared" si="41"/>
        <v>1</v>
      </c>
      <c r="S385" s="13" t="b">
        <f t="shared" si="42"/>
        <v>1</v>
      </c>
      <c r="T385" s="13" t="b">
        <f t="shared" si="36"/>
        <v>1</v>
      </c>
      <c r="U385" s="13" t="b">
        <f t="shared" si="37"/>
        <v>1</v>
      </c>
      <c r="V385" s="617" t="str">
        <f t="shared" si="39"/>
        <v>-</v>
      </c>
      <c r="W385" s="306">
        <f>IF(V385="-",0,IF(COUNTIF(V385:$V$1025,V385)&gt;1,1,0))</f>
        <v>0</v>
      </c>
    </row>
    <row r="386" spans="1:23" ht="15.75">
      <c r="A386" s="205">
        <v>361</v>
      </c>
      <c r="B386" s="177"/>
      <c r="C386" s="178"/>
      <c r="D386" s="177"/>
      <c r="E386" s="192"/>
      <c r="F386" s="192"/>
      <c r="G386" s="192"/>
      <c r="H386" s="192"/>
      <c r="I386" s="192"/>
      <c r="J386" s="192"/>
      <c r="K386" s="192"/>
      <c r="L386" s="192"/>
      <c r="M386" s="192"/>
      <c r="N386" s="192"/>
      <c r="O386" s="192"/>
      <c r="P386" s="91">
        <f t="shared" si="38"/>
        <v>0</v>
      </c>
      <c r="Q386" s="13" t="b">
        <f t="shared" si="40"/>
        <v>1</v>
      </c>
      <c r="R386" s="625" t="b">
        <f t="shared" si="41"/>
        <v>1</v>
      </c>
      <c r="S386" s="13" t="b">
        <f t="shared" si="42"/>
        <v>1</v>
      </c>
      <c r="T386" s="13" t="b">
        <f t="shared" si="36"/>
        <v>1</v>
      </c>
      <c r="U386" s="13" t="b">
        <f t="shared" si="37"/>
        <v>1</v>
      </c>
      <c r="V386" s="617" t="str">
        <f t="shared" si="39"/>
        <v>-</v>
      </c>
      <c r="W386" s="306">
        <f>IF(V386="-",0,IF(COUNTIF(V386:$V$1025,V386)&gt;1,1,0))</f>
        <v>0</v>
      </c>
    </row>
    <row r="387" spans="1:23" ht="15.75">
      <c r="A387" s="205">
        <v>362</v>
      </c>
      <c r="B387" s="177"/>
      <c r="C387" s="178"/>
      <c r="D387" s="177"/>
      <c r="E387" s="192"/>
      <c r="F387" s="192"/>
      <c r="G387" s="192"/>
      <c r="H387" s="192"/>
      <c r="I387" s="192"/>
      <c r="J387" s="192"/>
      <c r="K387" s="192"/>
      <c r="L387" s="192"/>
      <c r="M387" s="192"/>
      <c r="N387" s="192"/>
      <c r="O387" s="192"/>
      <c r="P387" s="91">
        <f t="shared" si="38"/>
        <v>0</v>
      </c>
      <c r="Q387" s="13" t="b">
        <f t="shared" si="40"/>
        <v>1</v>
      </c>
      <c r="R387" s="625" t="b">
        <f t="shared" si="41"/>
        <v>1</v>
      </c>
      <c r="S387" s="13" t="b">
        <f t="shared" si="42"/>
        <v>1</v>
      </c>
      <c r="T387" s="13" t="b">
        <f t="shared" si="36"/>
        <v>1</v>
      </c>
      <c r="U387" s="13" t="b">
        <f t="shared" si="37"/>
        <v>1</v>
      </c>
      <c r="V387" s="617" t="str">
        <f t="shared" si="39"/>
        <v>-</v>
      </c>
      <c r="W387" s="306">
        <f>IF(V387="-",0,IF(COUNTIF(V387:$V$1025,V387)&gt;1,1,0))</f>
        <v>0</v>
      </c>
    </row>
    <row r="388" spans="1:23" ht="15.75">
      <c r="A388" s="205">
        <v>363</v>
      </c>
      <c r="B388" s="177"/>
      <c r="C388" s="178"/>
      <c r="D388" s="177"/>
      <c r="E388" s="192"/>
      <c r="F388" s="192"/>
      <c r="G388" s="192"/>
      <c r="H388" s="192"/>
      <c r="I388" s="192"/>
      <c r="J388" s="192"/>
      <c r="K388" s="192"/>
      <c r="L388" s="192"/>
      <c r="M388" s="192"/>
      <c r="N388" s="192"/>
      <c r="O388" s="192"/>
      <c r="P388" s="91">
        <f t="shared" si="38"/>
        <v>0</v>
      </c>
      <c r="Q388" s="13" t="b">
        <f t="shared" si="40"/>
        <v>1</v>
      </c>
      <c r="R388" s="625" t="b">
        <f t="shared" si="41"/>
        <v>1</v>
      </c>
      <c r="S388" s="13" t="b">
        <f t="shared" si="42"/>
        <v>1</v>
      </c>
      <c r="T388" s="13" t="b">
        <f t="shared" si="36"/>
        <v>1</v>
      </c>
      <c r="U388" s="13" t="b">
        <f t="shared" si="37"/>
        <v>1</v>
      </c>
      <c r="V388" s="617" t="str">
        <f t="shared" si="39"/>
        <v>-</v>
      </c>
      <c r="W388" s="306">
        <f>IF(V388="-",0,IF(COUNTIF(V388:$V$1025,V388)&gt;1,1,0))</f>
        <v>0</v>
      </c>
    </row>
    <row r="389" spans="1:23" ht="15.75">
      <c r="A389" s="205">
        <v>364</v>
      </c>
      <c r="B389" s="177"/>
      <c r="C389" s="178"/>
      <c r="D389" s="177"/>
      <c r="E389" s="192"/>
      <c r="F389" s="192"/>
      <c r="G389" s="192"/>
      <c r="H389" s="192"/>
      <c r="I389" s="192"/>
      <c r="J389" s="192"/>
      <c r="K389" s="192"/>
      <c r="L389" s="192"/>
      <c r="M389" s="192"/>
      <c r="N389" s="192"/>
      <c r="O389" s="192"/>
      <c r="P389" s="91">
        <f t="shared" si="38"/>
        <v>0</v>
      </c>
      <c r="Q389" s="13" t="b">
        <f t="shared" si="40"/>
        <v>1</v>
      </c>
      <c r="R389" s="625" t="b">
        <f t="shared" si="41"/>
        <v>1</v>
      </c>
      <c r="S389" s="13" t="b">
        <f t="shared" si="42"/>
        <v>1</v>
      </c>
      <c r="T389" s="13" t="b">
        <f t="shared" si="36"/>
        <v>1</v>
      </c>
      <c r="U389" s="13" t="b">
        <f t="shared" si="37"/>
        <v>1</v>
      </c>
      <c r="V389" s="617" t="str">
        <f t="shared" si="39"/>
        <v>-</v>
      </c>
      <c r="W389" s="306">
        <f>IF(V389="-",0,IF(COUNTIF(V389:$V$1025,V389)&gt;1,1,0))</f>
        <v>0</v>
      </c>
    </row>
    <row r="390" spans="1:23" ht="15.75">
      <c r="A390" s="205">
        <v>365</v>
      </c>
      <c r="B390" s="177"/>
      <c r="C390" s="178"/>
      <c r="D390" s="177"/>
      <c r="E390" s="192"/>
      <c r="F390" s="192"/>
      <c r="G390" s="192"/>
      <c r="H390" s="192"/>
      <c r="I390" s="192"/>
      <c r="J390" s="192"/>
      <c r="K390" s="192"/>
      <c r="L390" s="192"/>
      <c r="M390" s="192"/>
      <c r="N390" s="192"/>
      <c r="O390" s="192"/>
      <c r="P390" s="91">
        <f t="shared" si="38"/>
        <v>0</v>
      </c>
      <c r="Q390" s="13" t="b">
        <f t="shared" si="40"/>
        <v>1</v>
      </c>
      <c r="R390" s="625" t="b">
        <f t="shared" si="41"/>
        <v>1</v>
      </c>
      <c r="S390" s="13" t="b">
        <f t="shared" si="42"/>
        <v>1</v>
      </c>
      <c r="T390" s="13" t="b">
        <f t="shared" si="36"/>
        <v>1</v>
      </c>
      <c r="U390" s="13" t="b">
        <f t="shared" si="37"/>
        <v>1</v>
      </c>
      <c r="V390" s="617" t="str">
        <f t="shared" si="39"/>
        <v>-</v>
      </c>
      <c r="W390" s="306">
        <f>IF(V390="-",0,IF(COUNTIF(V390:$V$1025,V390)&gt;1,1,0))</f>
        <v>0</v>
      </c>
    </row>
    <row r="391" spans="1:23" ht="15.75">
      <c r="A391" s="205">
        <v>366</v>
      </c>
      <c r="B391" s="177"/>
      <c r="C391" s="178"/>
      <c r="D391" s="177"/>
      <c r="E391" s="192"/>
      <c r="F391" s="192"/>
      <c r="G391" s="192"/>
      <c r="H391" s="192"/>
      <c r="I391" s="192"/>
      <c r="J391" s="192"/>
      <c r="K391" s="192"/>
      <c r="L391" s="192"/>
      <c r="M391" s="192"/>
      <c r="N391" s="192"/>
      <c r="O391" s="192"/>
      <c r="P391" s="91">
        <f t="shared" si="38"/>
        <v>0</v>
      </c>
      <c r="Q391" s="13" t="b">
        <f t="shared" si="40"/>
        <v>1</v>
      </c>
      <c r="R391" s="625" t="b">
        <f t="shared" si="41"/>
        <v>1</v>
      </c>
      <c r="S391" s="13" t="b">
        <f t="shared" si="42"/>
        <v>1</v>
      </c>
      <c r="T391" s="13" t="b">
        <f t="shared" si="36"/>
        <v>1</v>
      </c>
      <c r="U391" s="13" t="b">
        <f t="shared" si="37"/>
        <v>1</v>
      </c>
      <c r="V391" s="617" t="str">
        <f t="shared" si="39"/>
        <v>-</v>
      </c>
      <c r="W391" s="306">
        <f>IF(V391="-",0,IF(COUNTIF(V391:$V$1025,V391)&gt;1,1,0))</f>
        <v>0</v>
      </c>
    </row>
    <row r="392" spans="1:23" ht="15.75">
      <c r="A392" s="205">
        <v>367</v>
      </c>
      <c r="B392" s="177"/>
      <c r="C392" s="178"/>
      <c r="D392" s="177"/>
      <c r="E392" s="192"/>
      <c r="F392" s="192"/>
      <c r="G392" s="192"/>
      <c r="H392" s="192"/>
      <c r="I392" s="192"/>
      <c r="J392" s="192"/>
      <c r="K392" s="192"/>
      <c r="L392" s="192"/>
      <c r="M392" s="192"/>
      <c r="N392" s="192"/>
      <c r="O392" s="192"/>
      <c r="P392" s="91">
        <f t="shared" si="38"/>
        <v>0</v>
      </c>
      <c r="Q392" s="13" t="b">
        <f t="shared" si="40"/>
        <v>1</v>
      </c>
      <c r="R392" s="625" t="b">
        <f t="shared" si="41"/>
        <v>1</v>
      </c>
      <c r="S392" s="13" t="b">
        <f t="shared" si="42"/>
        <v>1</v>
      </c>
      <c r="T392" s="13" t="b">
        <f t="shared" si="36"/>
        <v>1</v>
      </c>
      <c r="U392" s="13" t="b">
        <f t="shared" si="37"/>
        <v>1</v>
      </c>
      <c r="V392" s="617" t="str">
        <f t="shared" si="39"/>
        <v>-</v>
      </c>
      <c r="W392" s="306">
        <f>IF(V392="-",0,IF(COUNTIF(V392:$V$1025,V392)&gt;1,1,0))</f>
        <v>0</v>
      </c>
    </row>
    <row r="393" spans="1:23" ht="15.75">
      <c r="A393" s="205">
        <v>368</v>
      </c>
      <c r="B393" s="177"/>
      <c r="C393" s="178"/>
      <c r="D393" s="177"/>
      <c r="E393" s="192"/>
      <c r="F393" s="192"/>
      <c r="G393" s="192"/>
      <c r="H393" s="192"/>
      <c r="I393" s="192"/>
      <c r="J393" s="192"/>
      <c r="K393" s="192"/>
      <c r="L393" s="192"/>
      <c r="M393" s="192"/>
      <c r="N393" s="192"/>
      <c r="O393" s="192"/>
      <c r="P393" s="91">
        <f t="shared" si="38"/>
        <v>0</v>
      </c>
      <c r="Q393" s="13" t="b">
        <f t="shared" si="40"/>
        <v>1</v>
      </c>
      <c r="R393" s="625" t="b">
        <f t="shared" si="41"/>
        <v>1</v>
      </c>
      <c r="S393" s="13" t="b">
        <f t="shared" si="42"/>
        <v>1</v>
      </c>
      <c r="T393" s="13" t="b">
        <f t="shared" si="36"/>
        <v>1</v>
      </c>
      <c r="U393" s="13" t="b">
        <f t="shared" si="37"/>
        <v>1</v>
      </c>
      <c r="V393" s="617" t="str">
        <f t="shared" si="39"/>
        <v>-</v>
      </c>
      <c r="W393" s="306">
        <f>IF(V393="-",0,IF(COUNTIF(V393:$V$1025,V393)&gt;1,1,0))</f>
        <v>0</v>
      </c>
    </row>
    <row r="394" spans="1:23" ht="15.75">
      <c r="A394" s="205">
        <v>369</v>
      </c>
      <c r="B394" s="177"/>
      <c r="C394" s="178"/>
      <c r="D394" s="177"/>
      <c r="E394" s="192"/>
      <c r="F394" s="192"/>
      <c r="G394" s="192"/>
      <c r="H394" s="192"/>
      <c r="I394" s="192"/>
      <c r="J394" s="192"/>
      <c r="K394" s="192"/>
      <c r="L394" s="192"/>
      <c r="M394" s="192"/>
      <c r="N394" s="192"/>
      <c r="O394" s="192"/>
      <c r="P394" s="91">
        <f t="shared" si="38"/>
        <v>0</v>
      </c>
      <c r="Q394" s="13" t="b">
        <f t="shared" si="40"/>
        <v>1</v>
      </c>
      <c r="R394" s="625" t="b">
        <f t="shared" si="41"/>
        <v>1</v>
      </c>
      <c r="S394" s="13" t="b">
        <f t="shared" si="42"/>
        <v>1</v>
      </c>
      <c r="T394" s="13" t="b">
        <f t="shared" si="36"/>
        <v>1</v>
      </c>
      <c r="U394" s="13" t="b">
        <f t="shared" si="37"/>
        <v>1</v>
      </c>
      <c r="V394" s="617" t="str">
        <f t="shared" si="39"/>
        <v>-</v>
      </c>
      <c r="W394" s="306">
        <f>IF(V394="-",0,IF(COUNTIF(V394:$V$1025,V394)&gt;1,1,0))</f>
        <v>0</v>
      </c>
    </row>
    <row r="395" spans="1:23" ht="15.75">
      <c r="A395" s="205">
        <v>370</v>
      </c>
      <c r="B395" s="177"/>
      <c r="C395" s="178"/>
      <c r="D395" s="177"/>
      <c r="E395" s="192"/>
      <c r="F395" s="192"/>
      <c r="G395" s="192"/>
      <c r="H395" s="192"/>
      <c r="I395" s="192"/>
      <c r="J395" s="192"/>
      <c r="K395" s="192"/>
      <c r="L395" s="192"/>
      <c r="M395" s="192"/>
      <c r="N395" s="192"/>
      <c r="O395" s="192"/>
      <c r="P395" s="91">
        <f t="shared" si="38"/>
        <v>0</v>
      </c>
      <c r="Q395" s="13" t="b">
        <f t="shared" si="40"/>
        <v>1</v>
      </c>
      <c r="R395" s="625" t="b">
        <f t="shared" si="41"/>
        <v>1</v>
      </c>
      <c r="S395" s="13" t="b">
        <f t="shared" si="42"/>
        <v>1</v>
      </c>
      <c r="T395" s="13" t="b">
        <f t="shared" si="36"/>
        <v>1</v>
      </c>
      <c r="U395" s="13" t="b">
        <f t="shared" si="37"/>
        <v>1</v>
      </c>
      <c r="V395" s="617" t="str">
        <f t="shared" si="39"/>
        <v>-</v>
      </c>
      <c r="W395" s="306">
        <f>IF(V395="-",0,IF(COUNTIF(V395:$V$1025,V395)&gt;1,1,0))</f>
        <v>0</v>
      </c>
    </row>
    <row r="396" spans="1:23" ht="15.75">
      <c r="A396" s="205">
        <v>371</v>
      </c>
      <c r="B396" s="177"/>
      <c r="C396" s="178"/>
      <c r="D396" s="177"/>
      <c r="E396" s="192"/>
      <c r="F396" s="192"/>
      <c r="G396" s="192"/>
      <c r="H396" s="192"/>
      <c r="I396" s="192"/>
      <c r="J396" s="192"/>
      <c r="K396" s="192"/>
      <c r="L396" s="192"/>
      <c r="M396" s="192"/>
      <c r="N396" s="192"/>
      <c r="O396" s="192"/>
      <c r="P396" s="91">
        <f t="shared" si="38"/>
        <v>0</v>
      </c>
      <c r="Q396" s="13" t="b">
        <f t="shared" si="40"/>
        <v>1</v>
      </c>
      <c r="R396" s="625" t="b">
        <f t="shared" si="41"/>
        <v>1</v>
      </c>
      <c r="S396" s="13" t="b">
        <f t="shared" si="42"/>
        <v>1</v>
      </c>
      <c r="T396" s="13" t="b">
        <f t="shared" si="36"/>
        <v>1</v>
      </c>
      <c r="U396" s="13" t="b">
        <f t="shared" si="37"/>
        <v>1</v>
      </c>
      <c r="V396" s="617" t="str">
        <f t="shared" si="39"/>
        <v>-</v>
      </c>
      <c r="W396" s="306">
        <f>IF(V396="-",0,IF(COUNTIF(V396:$V$1025,V396)&gt;1,1,0))</f>
        <v>0</v>
      </c>
    </row>
    <row r="397" spans="1:23" ht="15.75">
      <c r="A397" s="205">
        <v>372</v>
      </c>
      <c r="B397" s="177"/>
      <c r="C397" s="178"/>
      <c r="D397" s="177"/>
      <c r="E397" s="192"/>
      <c r="F397" s="192"/>
      <c r="G397" s="192"/>
      <c r="H397" s="192"/>
      <c r="I397" s="192"/>
      <c r="J397" s="192"/>
      <c r="K397" s="192"/>
      <c r="L397" s="192"/>
      <c r="M397" s="192"/>
      <c r="N397" s="192"/>
      <c r="O397" s="192"/>
      <c r="P397" s="91">
        <f t="shared" si="38"/>
        <v>0</v>
      </c>
      <c r="Q397" s="13" t="b">
        <f t="shared" si="40"/>
        <v>1</v>
      </c>
      <c r="R397" s="625" t="b">
        <f t="shared" si="41"/>
        <v>1</v>
      </c>
      <c r="S397" s="13" t="b">
        <f t="shared" si="42"/>
        <v>1</v>
      </c>
      <c r="T397" s="13" t="b">
        <f t="shared" si="36"/>
        <v>1</v>
      </c>
      <c r="U397" s="13" t="b">
        <f t="shared" si="37"/>
        <v>1</v>
      </c>
      <c r="V397" s="617" t="str">
        <f t="shared" si="39"/>
        <v>-</v>
      </c>
      <c r="W397" s="306">
        <f>IF(V397="-",0,IF(COUNTIF(V397:$V$1025,V397)&gt;1,1,0))</f>
        <v>0</v>
      </c>
    </row>
    <row r="398" spans="1:23" ht="15.75">
      <c r="A398" s="205">
        <v>373</v>
      </c>
      <c r="B398" s="177"/>
      <c r="C398" s="178"/>
      <c r="D398" s="177"/>
      <c r="E398" s="192"/>
      <c r="F398" s="192"/>
      <c r="G398" s="192"/>
      <c r="H398" s="192"/>
      <c r="I398" s="192"/>
      <c r="J398" s="192"/>
      <c r="K398" s="192"/>
      <c r="L398" s="192"/>
      <c r="M398" s="192"/>
      <c r="N398" s="192"/>
      <c r="O398" s="192"/>
      <c r="P398" s="91">
        <f t="shared" si="38"/>
        <v>0</v>
      </c>
      <c r="Q398" s="13" t="b">
        <f t="shared" si="40"/>
        <v>1</v>
      </c>
      <c r="R398" s="625" t="b">
        <f t="shared" si="41"/>
        <v>1</v>
      </c>
      <c r="S398" s="13" t="b">
        <f t="shared" si="42"/>
        <v>1</v>
      </c>
      <c r="T398" s="13" t="b">
        <f t="shared" si="36"/>
        <v>1</v>
      </c>
      <c r="U398" s="13" t="b">
        <f t="shared" si="37"/>
        <v>1</v>
      </c>
      <c r="V398" s="617" t="str">
        <f t="shared" si="39"/>
        <v>-</v>
      </c>
      <c r="W398" s="306">
        <f>IF(V398="-",0,IF(COUNTIF(V398:$V$1025,V398)&gt;1,1,0))</f>
        <v>0</v>
      </c>
    </row>
    <row r="399" spans="1:23" ht="15.75">
      <c r="A399" s="205">
        <v>374</v>
      </c>
      <c r="B399" s="177"/>
      <c r="C399" s="178"/>
      <c r="D399" s="177"/>
      <c r="E399" s="192"/>
      <c r="F399" s="192"/>
      <c r="G399" s="192"/>
      <c r="H399" s="192"/>
      <c r="I399" s="192"/>
      <c r="J399" s="192"/>
      <c r="K399" s="192"/>
      <c r="L399" s="192"/>
      <c r="M399" s="192"/>
      <c r="N399" s="192"/>
      <c r="O399" s="192"/>
      <c r="P399" s="91">
        <f t="shared" si="38"/>
        <v>0</v>
      </c>
      <c r="Q399" s="13" t="b">
        <f t="shared" si="40"/>
        <v>1</v>
      </c>
      <c r="R399" s="625" t="b">
        <f t="shared" si="41"/>
        <v>1</v>
      </c>
      <c r="S399" s="13" t="b">
        <f t="shared" si="42"/>
        <v>1</v>
      </c>
      <c r="T399" s="13" t="b">
        <f t="shared" si="36"/>
        <v>1</v>
      </c>
      <c r="U399" s="13" t="b">
        <f t="shared" si="37"/>
        <v>1</v>
      </c>
      <c r="V399" s="617" t="str">
        <f t="shared" si="39"/>
        <v>-</v>
      </c>
      <c r="W399" s="306">
        <f>IF(V399="-",0,IF(COUNTIF(V399:$V$1025,V399)&gt;1,1,0))</f>
        <v>0</v>
      </c>
    </row>
    <row r="400" spans="1:23" ht="15.75">
      <c r="A400" s="205">
        <v>375</v>
      </c>
      <c r="B400" s="177"/>
      <c r="C400" s="178"/>
      <c r="D400" s="177"/>
      <c r="E400" s="192"/>
      <c r="F400" s="192"/>
      <c r="G400" s="192"/>
      <c r="H400" s="192"/>
      <c r="I400" s="192"/>
      <c r="J400" s="192"/>
      <c r="K400" s="192"/>
      <c r="L400" s="192"/>
      <c r="M400" s="192"/>
      <c r="N400" s="192"/>
      <c r="O400" s="192"/>
      <c r="P400" s="91">
        <f t="shared" si="38"/>
        <v>0</v>
      </c>
      <c r="Q400" s="13" t="b">
        <f t="shared" si="40"/>
        <v>1</v>
      </c>
      <c r="R400" s="625" t="b">
        <f t="shared" si="41"/>
        <v>1</v>
      </c>
      <c r="S400" s="13" t="b">
        <f t="shared" si="42"/>
        <v>1</v>
      </c>
      <c r="T400" s="13" t="b">
        <f t="shared" si="36"/>
        <v>1</v>
      </c>
      <c r="U400" s="13" t="b">
        <f t="shared" si="37"/>
        <v>1</v>
      </c>
      <c r="V400" s="617" t="str">
        <f t="shared" si="39"/>
        <v>-</v>
      </c>
      <c r="W400" s="306">
        <f>IF(V400="-",0,IF(COUNTIF(V400:$V$1025,V400)&gt;1,1,0))</f>
        <v>0</v>
      </c>
    </row>
    <row r="401" spans="1:23" ht="15.75">
      <c r="A401" s="205">
        <v>376</v>
      </c>
      <c r="B401" s="177"/>
      <c r="C401" s="178"/>
      <c r="D401" s="177"/>
      <c r="E401" s="192"/>
      <c r="F401" s="192"/>
      <c r="G401" s="192"/>
      <c r="H401" s="192"/>
      <c r="I401" s="192"/>
      <c r="J401" s="192"/>
      <c r="K401" s="192"/>
      <c r="L401" s="192"/>
      <c r="M401" s="192"/>
      <c r="N401" s="192"/>
      <c r="O401" s="192"/>
      <c r="P401" s="91">
        <f t="shared" si="38"/>
        <v>0</v>
      </c>
      <c r="Q401" s="13" t="b">
        <f t="shared" si="40"/>
        <v>1</v>
      </c>
      <c r="R401" s="625" t="b">
        <f t="shared" si="41"/>
        <v>1</v>
      </c>
      <c r="S401" s="13" t="b">
        <f t="shared" si="42"/>
        <v>1</v>
      </c>
      <c r="T401" s="13" t="b">
        <f t="shared" si="36"/>
        <v>1</v>
      </c>
      <c r="U401" s="13" t="b">
        <f t="shared" si="37"/>
        <v>1</v>
      </c>
      <c r="V401" s="617" t="str">
        <f t="shared" si="39"/>
        <v>-</v>
      </c>
      <c r="W401" s="306">
        <f>IF(V401="-",0,IF(COUNTIF(V401:$V$1025,V401)&gt;1,1,0))</f>
        <v>0</v>
      </c>
    </row>
    <row r="402" spans="1:23" ht="15.75">
      <c r="A402" s="205">
        <v>377</v>
      </c>
      <c r="B402" s="177"/>
      <c r="C402" s="178"/>
      <c r="D402" s="177"/>
      <c r="E402" s="192"/>
      <c r="F402" s="192"/>
      <c r="G402" s="192"/>
      <c r="H402" s="192"/>
      <c r="I402" s="192"/>
      <c r="J402" s="192"/>
      <c r="K402" s="192"/>
      <c r="L402" s="192"/>
      <c r="M402" s="192"/>
      <c r="N402" s="192"/>
      <c r="O402" s="192"/>
      <c r="P402" s="91">
        <f t="shared" si="38"/>
        <v>0</v>
      </c>
      <c r="Q402" s="13" t="b">
        <f t="shared" si="40"/>
        <v>1</v>
      </c>
      <c r="R402" s="625" t="b">
        <f t="shared" si="41"/>
        <v>1</v>
      </c>
      <c r="S402" s="13" t="b">
        <f t="shared" si="42"/>
        <v>1</v>
      </c>
      <c r="T402" s="13" t="b">
        <f t="shared" si="36"/>
        <v>1</v>
      </c>
      <c r="U402" s="13" t="b">
        <f t="shared" si="37"/>
        <v>1</v>
      </c>
      <c r="V402" s="617" t="str">
        <f t="shared" si="39"/>
        <v>-</v>
      </c>
      <c r="W402" s="306">
        <f>IF(V402="-",0,IF(COUNTIF(V402:$V$1025,V402)&gt;1,1,0))</f>
        <v>0</v>
      </c>
    </row>
    <row r="403" spans="1:23" ht="15.75">
      <c r="A403" s="205">
        <v>378</v>
      </c>
      <c r="B403" s="177"/>
      <c r="C403" s="178"/>
      <c r="D403" s="177"/>
      <c r="E403" s="192"/>
      <c r="F403" s="192"/>
      <c r="G403" s="192"/>
      <c r="H403" s="192"/>
      <c r="I403" s="192"/>
      <c r="J403" s="192"/>
      <c r="K403" s="192"/>
      <c r="L403" s="192"/>
      <c r="M403" s="192"/>
      <c r="N403" s="192"/>
      <c r="O403" s="192"/>
      <c r="P403" s="91">
        <f t="shared" si="38"/>
        <v>0</v>
      </c>
      <c r="Q403" s="13" t="b">
        <f t="shared" si="40"/>
        <v>1</v>
      </c>
      <c r="R403" s="625" t="b">
        <f t="shared" si="41"/>
        <v>1</v>
      </c>
      <c r="S403" s="13" t="b">
        <f t="shared" si="42"/>
        <v>1</v>
      </c>
      <c r="T403" s="13" t="b">
        <f t="shared" si="36"/>
        <v>1</v>
      </c>
      <c r="U403" s="13" t="b">
        <f t="shared" si="37"/>
        <v>1</v>
      </c>
      <c r="V403" s="617" t="str">
        <f t="shared" si="39"/>
        <v>-</v>
      </c>
      <c r="W403" s="306">
        <f>IF(V403="-",0,IF(COUNTIF(V403:$V$1025,V403)&gt;1,1,0))</f>
        <v>0</v>
      </c>
    </row>
    <row r="404" spans="1:23" ht="15.75">
      <c r="A404" s="205">
        <v>379</v>
      </c>
      <c r="B404" s="177"/>
      <c r="C404" s="178"/>
      <c r="D404" s="177"/>
      <c r="E404" s="192"/>
      <c r="F404" s="192"/>
      <c r="G404" s="192"/>
      <c r="H404" s="192"/>
      <c r="I404" s="192"/>
      <c r="J404" s="192"/>
      <c r="K404" s="192"/>
      <c r="L404" s="192"/>
      <c r="M404" s="192"/>
      <c r="N404" s="192"/>
      <c r="O404" s="192"/>
      <c r="P404" s="91">
        <f t="shared" si="38"/>
        <v>0</v>
      </c>
      <c r="Q404" s="13" t="b">
        <f t="shared" si="40"/>
        <v>1</v>
      </c>
      <c r="R404" s="625" t="b">
        <f t="shared" si="41"/>
        <v>1</v>
      </c>
      <c r="S404" s="13" t="b">
        <f t="shared" si="42"/>
        <v>1</v>
      </c>
      <c r="T404" s="13" t="b">
        <f t="shared" si="36"/>
        <v>1</v>
      </c>
      <c r="U404" s="13" t="b">
        <f t="shared" si="37"/>
        <v>1</v>
      </c>
      <c r="V404" s="617" t="str">
        <f t="shared" si="39"/>
        <v>-</v>
      </c>
      <c r="W404" s="306">
        <f>IF(V404="-",0,IF(COUNTIF(V404:$V$1025,V404)&gt;1,1,0))</f>
        <v>0</v>
      </c>
    </row>
    <row r="405" spans="1:23" ht="15.75">
      <c r="A405" s="205">
        <v>380</v>
      </c>
      <c r="B405" s="177"/>
      <c r="C405" s="178"/>
      <c r="D405" s="177"/>
      <c r="E405" s="192"/>
      <c r="F405" s="192"/>
      <c r="G405" s="192"/>
      <c r="H405" s="192"/>
      <c r="I405" s="192"/>
      <c r="J405" s="192"/>
      <c r="K405" s="192"/>
      <c r="L405" s="192"/>
      <c r="M405" s="192"/>
      <c r="N405" s="192"/>
      <c r="O405" s="192"/>
      <c r="P405" s="91">
        <f t="shared" si="38"/>
        <v>0</v>
      </c>
      <c r="Q405" s="13" t="b">
        <f t="shared" si="40"/>
        <v>1</v>
      </c>
      <c r="R405" s="625" t="b">
        <f t="shared" si="41"/>
        <v>1</v>
      </c>
      <c r="S405" s="13" t="b">
        <f t="shared" si="42"/>
        <v>1</v>
      </c>
      <c r="T405" s="13" t="b">
        <f t="shared" si="36"/>
        <v>1</v>
      </c>
      <c r="U405" s="13" t="b">
        <f t="shared" si="37"/>
        <v>1</v>
      </c>
      <c r="V405" s="617" t="str">
        <f t="shared" si="39"/>
        <v>-</v>
      </c>
      <c r="W405" s="306">
        <f>IF(V405="-",0,IF(COUNTIF(V405:$V$1025,V405)&gt;1,1,0))</f>
        <v>0</v>
      </c>
    </row>
    <row r="406" spans="1:23" ht="15.75">
      <c r="A406" s="205">
        <v>381</v>
      </c>
      <c r="B406" s="177"/>
      <c r="C406" s="178"/>
      <c r="D406" s="177"/>
      <c r="E406" s="192"/>
      <c r="F406" s="192"/>
      <c r="G406" s="192"/>
      <c r="H406" s="192"/>
      <c r="I406" s="192"/>
      <c r="J406" s="192"/>
      <c r="K406" s="192"/>
      <c r="L406" s="192"/>
      <c r="M406" s="192"/>
      <c r="N406" s="192"/>
      <c r="O406" s="192"/>
      <c r="P406" s="91">
        <f t="shared" si="38"/>
        <v>0</v>
      </c>
      <c r="Q406" s="13" t="b">
        <f t="shared" si="40"/>
        <v>1</v>
      </c>
      <c r="R406" s="625" t="b">
        <f t="shared" si="41"/>
        <v>1</v>
      </c>
      <c r="S406" s="13" t="b">
        <f t="shared" si="42"/>
        <v>1</v>
      </c>
      <c r="T406" s="13" t="b">
        <f t="shared" si="36"/>
        <v>1</v>
      </c>
      <c r="U406" s="13" t="b">
        <f t="shared" si="37"/>
        <v>1</v>
      </c>
      <c r="V406" s="617" t="str">
        <f t="shared" si="39"/>
        <v>-</v>
      </c>
      <c r="W406" s="306">
        <f>IF(V406="-",0,IF(COUNTIF(V406:$V$1025,V406)&gt;1,1,0))</f>
        <v>0</v>
      </c>
    </row>
    <row r="407" spans="1:23" ht="15.75">
      <c r="A407" s="205">
        <v>382</v>
      </c>
      <c r="B407" s="177"/>
      <c r="C407" s="178"/>
      <c r="D407" s="177"/>
      <c r="E407" s="192"/>
      <c r="F407" s="192"/>
      <c r="G407" s="192"/>
      <c r="H407" s="192"/>
      <c r="I407" s="192"/>
      <c r="J407" s="192"/>
      <c r="K407" s="192"/>
      <c r="L407" s="192"/>
      <c r="M407" s="192"/>
      <c r="N407" s="192"/>
      <c r="O407" s="192"/>
      <c r="P407" s="91">
        <f t="shared" si="38"/>
        <v>0</v>
      </c>
      <c r="Q407" s="13" t="b">
        <f t="shared" si="40"/>
        <v>1</v>
      </c>
      <c r="R407" s="625" t="b">
        <f t="shared" si="41"/>
        <v>1</v>
      </c>
      <c r="S407" s="13" t="b">
        <f t="shared" si="42"/>
        <v>1</v>
      </c>
      <c r="T407" s="13" t="b">
        <f t="shared" si="36"/>
        <v>1</v>
      </c>
      <c r="U407" s="13" t="b">
        <f t="shared" si="37"/>
        <v>1</v>
      </c>
      <c r="V407" s="617" t="str">
        <f t="shared" si="39"/>
        <v>-</v>
      </c>
      <c r="W407" s="306">
        <f>IF(V407="-",0,IF(COUNTIF(V407:$V$1025,V407)&gt;1,1,0))</f>
        <v>0</v>
      </c>
    </row>
    <row r="408" spans="1:23" ht="15.75">
      <c r="A408" s="205">
        <v>383</v>
      </c>
      <c r="B408" s="177"/>
      <c r="C408" s="178"/>
      <c r="D408" s="177"/>
      <c r="E408" s="192"/>
      <c r="F408" s="192"/>
      <c r="G408" s="192"/>
      <c r="H408" s="192"/>
      <c r="I408" s="192"/>
      <c r="J408" s="192"/>
      <c r="K408" s="192"/>
      <c r="L408" s="192"/>
      <c r="M408" s="192"/>
      <c r="N408" s="192"/>
      <c r="O408" s="192"/>
      <c r="P408" s="91">
        <f t="shared" si="38"/>
        <v>0</v>
      </c>
      <c r="Q408" s="13" t="b">
        <f t="shared" si="40"/>
        <v>1</v>
      </c>
      <c r="R408" s="625" t="b">
        <f t="shared" si="41"/>
        <v>1</v>
      </c>
      <c r="S408" s="13" t="b">
        <f t="shared" si="42"/>
        <v>1</v>
      </c>
      <c r="T408" s="13" t="b">
        <f t="shared" si="36"/>
        <v>1</v>
      </c>
      <c r="U408" s="13" t="b">
        <f t="shared" si="37"/>
        <v>1</v>
      </c>
      <c r="V408" s="617" t="str">
        <f t="shared" si="39"/>
        <v>-</v>
      </c>
      <c r="W408" s="306">
        <f>IF(V408="-",0,IF(COUNTIF(V408:$V$1025,V408)&gt;1,1,0))</f>
        <v>0</v>
      </c>
    </row>
    <row r="409" spans="1:23" ht="15.75">
      <c r="A409" s="205">
        <v>384</v>
      </c>
      <c r="B409" s="177"/>
      <c r="C409" s="178"/>
      <c r="D409" s="177"/>
      <c r="E409" s="192"/>
      <c r="F409" s="192"/>
      <c r="G409" s="192"/>
      <c r="H409" s="192"/>
      <c r="I409" s="192"/>
      <c r="J409" s="192"/>
      <c r="K409" s="192"/>
      <c r="L409" s="192"/>
      <c r="M409" s="192"/>
      <c r="N409" s="192"/>
      <c r="O409" s="192"/>
      <c r="P409" s="91">
        <f t="shared" si="38"/>
        <v>0</v>
      </c>
      <c r="Q409" s="13" t="b">
        <f t="shared" si="40"/>
        <v>1</v>
      </c>
      <c r="R409" s="625" t="b">
        <f t="shared" si="41"/>
        <v>1</v>
      </c>
      <c r="S409" s="13" t="b">
        <f t="shared" si="42"/>
        <v>1</v>
      </c>
      <c r="T409" s="13" t="b">
        <f t="shared" si="36"/>
        <v>1</v>
      </c>
      <c r="U409" s="13" t="b">
        <f t="shared" si="37"/>
        <v>1</v>
      </c>
      <c r="V409" s="617" t="str">
        <f t="shared" si="39"/>
        <v>-</v>
      </c>
      <c r="W409" s="306">
        <f>IF(V409="-",0,IF(COUNTIF(V409:$V$1025,V409)&gt;1,1,0))</f>
        <v>0</v>
      </c>
    </row>
    <row r="410" spans="1:23" ht="15.75">
      <c r="A410" s="205">
        <v>385</v>
      </c>
      <c r="B410" s="177"/>
      <c r="C410" s="178"/>
      <c r="D410" s="177"/>
      <c r="E410" s="192"/>
      <c r="F410" s="192"/>
      <c r="G410" s="192"/>
      <c r="H410" s="192"/>
      <c r="I410" s="192"/>
      <c r="J410" s="192"/>
      <c r="K410" s="192"/>
      <c r="L410" s="192"/>
      <c r="M410" s="192"/>
      <c r="N410" s="192"/>
      <c r="O410" s="192"/>
      <c r="P410" s="91">
        <f t="shared" si="38"/>
        <v>0</v>
      </c>
      <c r="Q410" s="13" t="b">
        <f t="shared" si="40"/>
        <v>1</v>
      </c>
      <c r="R410" s="625" t="b">
        <f t="shared" si="41"/>
        <v>1</v>
      </c>
      <c r="S410" s="13" t="b">
        <f t="shared" si="42"/>
        <v>1</v>
      </c>
      <c r="T410" s="13" t="b">
        <f t="shared" ref="T410:T473" si="43">IF(B410="",TRUE,(IF(ISNUMBER(MATCH(B410,CountriesList,0)),TRUE,FALSE)))</f>
        <v>1</v>
      </c>
      <c r="U410" s="13" t="b">
        <f t="shared" ref="U410:U473" si="44">IF(D410="",TRUE,(IF(ISNUMBER(MATCH(D410,ClientCategorisationList,0)),TRUE,FALSE)))</f>
        <v>1</v>
      </c>
      <c r="V410" s="617" t="str">
        <f t="shared" si="39"/>
        <v>-</v>
      </c>
      <c r="W410" s="306">
        <f>IF(V410="-",0,IF(COUNTIF(V410:$V$1025,V410)&gt;1,1,0))</f>
        <v>0</v>
      </c>
    </row>
    <row r="411" spans="1:23" ht="15.75">
      <c r="A411" s="205">
        <v>386</v>
      </c>
      <c r="B411" s="177"/>
      <c r="C411" s="178"/>
      <c r="D411" s="177"/>
      <c r="E411" s="192"/>
      <c r="F411" s="192"/>
      <c r="G411" s="192"/>
      <c r="H411" s="192"/>
      <c r="I411" s="192"/>
      <c r="J411" s="192"/>
      <c r="K411" s="192"/>
      <c r="L411" s="192"/>
      <c r="M411" s="192"/>
      <c r="N411" s="192"/>
      <c r="O411" s="192"/>
      <c r="P411" s="91">
        <f t="shared" ref="P411:P474" si="45">SUM(E411:O411)</f>
        <v>0</v>
      </c>
      <c r="Q411" s="13" t="b">
        <f t="shared" si="40"/>
        <v>1</v>
      </c>
      <c r="R411" s="625" t="b">
        <f t="shared" si="41"/>
        <v>1</v>
      </c>
      <c r="S411" s="13" t="b">
        <f t="shared" si="42"/>
        <v>1</v>
      </c>
      <c r="T411" s="13" t="b">
        <f t="shared" si="43"/>
        <v>1</v>
      </c>
      <c r="U411" s="13" t="b">
        <f t="shared" si="44"/>
        <v>1</v>
      </c>
      <c r="V411" s="617" t="str">
        <f t="shared" ref="V411:V474" si="46">CONCATENATE(B411,"-",D411)</f>
        <v>-</v>
      </c>
      <c r="W411" s="306">
        <f>IF(V411="-",0,IF(COUNTIF(V411:$V$1025,V411)&gt;1,1,0))</f>
        <v>0</v>
      </c>
    </row>
    <row r="412" spans="1:23" ht="15.75">
      <c r="A412" s="205">
        <v>387</v>
      </c>
      <c r="B412" s="177"/>
      <c r="C412" s="178"/>
      <c r="D412" s="177"/>
      <c r="E412" s="192"/>
      <c r="F412" s="192"/>
      <c r="G412" s="192"/>
      <c r="H412" s="192"/>
      <c r="I412" s="192"/>
      <c r="J412" s="192"/>
      <c r="K412" s="192"/>
      <c r="L412" s="192"/>
      <c r="M412" s="192"/>
      <c r="N412" s="192"/>
      <c r="O412" s="192"/>
      <c r="P412" s="91">
        <f t="shared" si="45"/>
        <v>0</v>
      </c>
      <c r="Q412" s="13" t="b">
        <f t="shared" ref="Q412:Q475" si="47">IF(ISBLANK(B412),TRUE,IF(OR(ISBLANK(C412),ISBLANK(D412),ISBLANK(E412),ISBLANK(F412),ISBLANK(G412),ISBLANK(H412),ISBLANK(I412),ISBLANK(J412),ISBLANK(K412),ISBLANK(L412),ISBLANK(M412),ISBLANK(N412),ISBLANK(O412),ISBLANK(P412)),FALSE,TRUE))</f>
        <v>1</v>
      </c>
      <c r="R412" s="625" t="b">
        <f t="shared" ref="R412:R475" si="48">IF(OR(AND(B412="N/A",D412="N/A"),AND(B412&lt;&gt;"N/A",D412&lt;&gt;"N/A"),AND(ISBLANK(B412),ISBLANK(D412)),AND(NOT(ISBLANK(B412)),NOT(ISBLANK(D412)))),TRUE,FALSE)</f>
        <v>1</v>
      </c>
      <c r="S412" s="13" t="b">
        <f t="shared" ref="S412:S475" si="49">IF(OR(AND(B412="N/A",D412="N/A",C412=0,P412=0),AND(ISBLANK(B412),ISBLANK(D412),ISBLANK(C412),P412=0),AND(AND(NOT(ISBLANK(B412)),B412&lt;&gt;"N/A"),AND(NOT(ISBLANK(D412)),D412&lt;&gt;"N/A"),C412&lt;&gt;0,P412&lt;&gt;0)),TRUE,FALSE)</f>
        <v>1</v>
      </c>
      <c r="T412" s="13" t="b">
        <f t="shared" si="43"/>
        <v>1</v>
      </c>
      <c r="U412" s="13" t="b">
        <f t="shared" si="44"/>
        <v>1</v>
      </c>
      <c r="V412" s="617" t="str">
        <f t="shared" si="46"/>
        <v>-</v>
      </c>
      <c r="W412" s="306">
        <f>IF(V412="-",0,IF(COUNTIF(V412:$V$1025,V412)&gt;1,1,0))</f>
        <v>0</v>
      </c>
    </row>
    <row r="413" spans="1:23" ht="15.75">
      <c r="A413" s="205">
        <v>388</v>
      </c>
      <c r="B413" s="177"/>
      <c r="C413" s="178"/>
      <c r="D413" s="177"/>
      <c r="E413" s="192"/>
      <c r="F413" s="192"/>
      <c r="G413" s="192"/>
      <c r="H413" s="192"/>
      <c r="I413" s="192"/>
      <c r="J413" s="192"/>
      <c r="K413" s="192"/>
      <c r="L413" s="192"/>
      <c r="M413" s="192"/>
      <c r="N413" s="192"/>
      <c r="O413" s="192"/>
      <c r="P413" s="91">
        <f t="shared" si="45"/>
        <v>0</v>
      </c>
      <c r="Q413" s="13" t="b">
        <f t="shared" si="47"/>
        <v>1</v>
      </c>
      <c r="R413" s="625" t="b">
        <f t="shared" si="48"/>
        <v>1</v>
      </c>
      <c r="S413" s="13" t="b">
        <f t="shared" si="49"/>
        <v>1</v>
      </c>
      <c r="T413" s="13" t="b">
        <f t="shared" si="43"/>
        <v>1</v>
      </c>
      <c r="U413" s="13" t="b">
        <f t="shared" si="44"/>
        <v>1</v>
      </c>
      <c r="V413" s="617" t="str">
        <f t="shared" si="46"/>
        <v>-</v>
      </c>
      <c r="W413" s="306">
        <f>IF(V413="-",0,IF(COUNTIF(V413:$V$1025,V413)&gt;1,1,0))</f>
        <v>0</v>
      </c>
    </row>
    <row r="414" spans="1:23" ht="15.75">
      <c r="A414" s="205">
        <v>389</v>
      </c>
      <c r="B414" s="177"/>
      <c r="C414" s="178"/>
      <c r="D414" s="177"/>
      <c r="E414" s="192"/>
      <c r="F414" s="192"/>
      <c r="G414" s="192"/>
      <c r="H414" s="192"/>
      <c r="I414" s="192"/>
      <c r="J414" s="192"/>
      <c r="K414" s="192"/>
      <c r="L414" s="192"/>
      <c r="M414" s="192"/>
      <c r="N414" s="192"/>
      <c r="O414" s="192"/>
      <c r="P414" s="91">
        <f t="shared" si="45"/>
        <v>0</v>
      </c>
      <c r="Q414" s="13" t="b">
        <f t="shared" si="47"/>
        <v>1</v>
      </c>
      <c r="R414" s="625" t="b">
        <f t="shared" si="48"/>
        <v>1</v>
      </c>
      <c r="S414" s="13" t="b">
        <f t="shared" si="49"/>
        <v>1</v>
      </c>
      <c r="T414" s="13" t="b">
        <f t="shared" si="43"/>
        <v>1</v>
      </c>
      <c r="U414" s="13" t="b">
        <f t="shared" si="44"/>
        <v>1</v>
      </c>
      <c r="V414" s="617" t="str">
        <f t="shared" si="46"/>
        <v>-</v>
      </c>
      <c r="W414" s="306">
        <f>IF(V414="-",0,IF(COUNTIF(V414:$V$1025,V414)&gt;1,1,0))</f>
        <v>0</v>
      </c>
    </row>
    <row r="415" spans="1:23" ht="15.75">
      <c r="A415" s="205">
        <v>390</v>
      </c>
      <c r="B415" s="177"/>
      <c r="C415" s="178"/>
      <c r="D415" s="177"/>
      <c r="E415" s="192"/>
      <c r="F415" s="192"/>
      <c r="G415" s="192"/>
      <c r="H415" s="192"/>
      <c r="I415" s="192"/>
      <c r="J415" s="192"/>
      <c r="K415" s="192"/>
      <c r="L415" s="192"/>
      <c r="M415" s="192"/>
      <c r="N415" s="192"/>
      <c r="O415" s="192"/>
      <c r="P415" s="91">
        <f t="shared" si="45"/>
        <v>0</v>
      </c>
      <c r="Q415" s="13" t="b">
        <f t="shared" si="47"/>
        <v>1</v>
      </c>
      <c r="R415" s="625" t="b">
        <f t="shared" si="48"/>
        <v>1</v>
      </c>
      <c r="S415" s="13" t="b">
        <f t="shared" si="49"/>
        <v>1</v>
      </c>
      <c r="T415" s="13" t="b">
        <f t="shared" si="43"/>
        <v>1</v>
      </c>
      <c r="U415" s="13" t="b">
        <f t="shared" si="44"/>
        <v>1</v>
      </c>
      <c r="V415" s="617" t="str">
        <f t="shared" si="46"/>
        <v>-</v>
      </c>
      <c r="W415" s="306">
        <f>IF(V415="-",0,IF(COUNTIF(V415:$V$1025,V415)&gt;1,1,0))</f>
        <v>0</v>
      </c>
    </row>
    <row r="416" spans="1:23" ht="15.75">
      <c r="A416" s="205">
        <v>391</v>
      </c>
      <c r="B416" s="177"/>
      <c r="C416" s="178"/>
      <c r="D416" s="177"/>
      <c r="E416" s="192"/>
      <c r="F416" s="192"/>
      <c r="G416" s="192"/>
      <c r="H416" s="192"/>
      <c r="I416" s="192"/>
      <c r="J416" s="192"/>
      <c r="K416" s="192"/>
      <c r="L416" s="192"/>
      <c r="M416" s="192"/>
      <c r="N416" s="192"/>
      <c r="O416" s="192"/>
      <c r="P416" s="91">
        <f t="shared" si="45"/>
        <v>0</v>
      </c>
      <c r="Q416" s="13" t="b">
        <f t="shared" si="47"/>
        <v>1</v>
      </c>
      <c r="R416" s="625" t="b">
        <f t="shared" si="48"/>
        <v>1</v>
      </c>
      <c r="S416" s="13" t="b">
        <f t="shared" si="49"/>
        <v>1</v>
      </c>
      <c r="T416" s="13" t="b">
        <f t="shared" si="43"/>
        <v>1</v>
      </c>
      <c r="U416" s="13" t="b">
        <f t="shared" si="44"/>
        <v>1</v>
      </c>
      <c r="V416" s="617" t="str">
        <f t="shared" si="46"/>
        <v>-</v>
      </c>
      <c r="W416" s="306">
        <f>IF(V416="-",0,IF(COUNTIF(V416:$V$1025,V416)&gt;1,1,0))</f>
        <v>0</v>
      </c>
    </row>
    <row r="417" spans="1:23" ht="15.75">
      <c r="A417" s="205">
        <v>392</v>
      </c>
      <c r="B417" s="177"/>
      <c r="C417" s="178"/>
      <c r="D417" s="177"/>
      <c r="E417" s="192"/>
      <c r="F417" s="192"/>
      <c r="G417" s="192"/>
      <c r="H417" s="192"/>
      <c r="I417" s="192"/>
      <c r="J417" s="192"/>
      <c r="K417" s="192"/>
      <c r="L417" s="192"/>
      <c r="M417" s="192"/>
      <c r="N417" s="192"/>
      <c r="O417" s="192"/>
      <c r="P417" s="91">
        <f t="shared" si="45"/>
        <v>0</v>
      </c>
      <c r="Q417" s="13" t="b">
        <f t="shared" si="47"/>
        <v>1</v>
      </c>
      <c r="R417" s="625" t="b">
        <f t="shared" si="48"/>
        <v>1</v>
      </c>
      <c r="S417" s="13" t="b">
        <f t="shared" si="49"/>
        <v>1</v>
      </c>
      <c r="T417" s="13" t="b">
        <f t="shared" si="43"/>
        <v>1</v>
      </c>
      <c r="U417" s="13" t="b">
        <f t="shared" si="44"/>
        <v>1</v>
      </c>
      <c r="V417" s="617" t="str">
        <f t="shared" si="46"/>
        <v>-</v>
      </c>
      <c r="W417" s="306">
        <f>IF(V417="-",0,IF(COUNTIF(V417:$V$1025,V417)&gt;1,1,0))</f>
        <v>0</v>
      </c>
    </row>
    <row r="418" spans="1:23" ht="15.75">
      <c r="A418" s="205">
        <v>393</v>
      </c>
      <c r="B418" s="177"/>
      <c r="C418" s="178"/>
      <c r="D418" s="177"/>
      <c r="E418" s="192"/>
      <c r="F418" s="192"/>
      <c r="G418" s="192"/>
      <c r="H418" s="192"/>
      <c r="I418" s="192"/>
      <c r="J418" s="192"/>
      <c r="K418" s="192"/>
      <c r="L418" s="192"/>
      <c r="M418" s="192"/>
      <c r="N418" s="192"/>
      <c r="O418" s="192"/>
      <c r="P418" s="91">
        <f t="shared" si="45"/>
        <v>0</v>
      </c>
      <c r="Q418" s="13" t="b">
        <f t="shared" si="47"/>
        <v>1</v>
      </c>
      <c r="R418" s="625" t="b">
        <f t="shared" si="48"/>
        <v>1</v>
      </c>
      <c r="S418" s="13" t="b">
        <f t="shared" si="49"/>
        <v>1</v>
      </c>
      <c r="T418" s="13" t="b">
        <f t="shared" si="43"/>
        <v>1</v>
      </c>
      <c r="U418" s="13" t="b">
        <f t="shared" si="44"/>
        <v>1</v>
      </c>
      <c r="V418" s="617" t="str">
        <f t="shared" si="46"/>
        <v>-</v>
      </c>
      <c r="W418" s="306">
        <f>IF(V418="-",0,IF(COUNTIF(V418:$V$1025,V418)&gt;1,1,0))</f>
        <v>0</v>
      </c>
    </row>
    <row r="419" spans="1:23" ht="15.75">
      <c r="A419" s="205">
        <v>394</v>
      </c>
      <c r="B419" s="177"/>
      <c r="C419" s="178"/>
      <c r="D419" s="177"/>
      <c r="E419" s="192"/>
      <c r="F419" s="192"/>
      <c r="G419" s="192"/>
      <c r="H419" s="192"/>
      <c r="I419" s="192"/>
      <c r="J419" s="192"/>
      <c r="K419" s="192"/>
      <c r="L419" s="192"/>
      <c r="M419" s="192"/>
      <c r="N419" s="192"/>
      <c r="O419" s="192"/>
      <c r="P419" s="91">
        <f t="shared" si="45"/>
        <v>0</v>
      </c>
      <c r="Q419" s="13" t="b">
        <f t="shared" si="47"/>
        <v>1</v>
      </c>
      <c r="R419" s="625" t="b">
        <f t="shared" si="48"/>
        <v>1</v>
      </c>
      <c r="S419" s="13" t="b">
        <f t="shared" si="49"/>
        <v>1</v>
      </c>
      <c r="T419" s="13" t="b">
        <f t="shared" si="43"/>
        <v>1</v>
      </c>
      <c r="U419" s="13" t="b">
        <f t="shared" si="44"/>
        <v>1</v>
      </c>
      <c r="V419" s="617" t="str">
        <f t="shared" si="46"/>
        <v>-</v>
      </c>
      <c r="W419" s="306">
        <f>IF(V419="-",0,IF(COUNTIF(V419:$V$1025,V419)&gt;1,1,0))</f>
        <v>0</v>
      </c>
    </row>
    <row r="420" spans="1:23" ht="15.75">
      <c r="A420" s="205">
        <v>395</v>
      </c>
      <c r="B420" s="177"/>
      <c r="C420" s="178"/>
      <c r="D420" s="177"/>
      <c r="E420" s="192"/>
      <c r="F420" s="192"/>
      <c r="G420" s="192"/>
      <c r="H420" s="192"/>
      <c r="I420" s="192"/>
      <c r="J420" s="192"/>
      <c r="K420" s="192"/>
      <c r="L420" s="192"/>
      <c r="M420" s="192"/>
      <c r="N420" s="192"/>
      <c r="O420" s="192"/>
      <c r="P420" s="91">
        <f t="shared" si="45"/>
        <v>0</v>
      </c>
      <c r="Q420" s="13" t="b">
        <f t="shared" si="47"/>
        <v>1</v>
      </c>
      <c r="R420" s="625" t="b">
        <f t="shared" si="48"/>
        <v>1</v>
      </c>
      <c r="S420" s="13" t="b">
        <f t="shared" si="49"/>
        <v>1</v>
      </c>
      <c r="T420" s="13" t="b">
        <f t="shared" si="43"/>
        <v>1</v>
      </c>
      <c r="U420" s="13" t="b">
        <f t="shared" si="44"/>
        <v>1</v>
      </c>
      <c r="V420" s="617" t="str">
        <f t="shared" si="46"/>
        <v>-</v>
      </c>
      <c r="W420" s="306">
        <f>IF(V420="-",0,IF(COUNTIF(V420:$V$1025,V420)&gt;1,1,0))</f>
        <v>0</v>
      </c>
    </row>
    <row r="421" spans="1:23" ht="15.75">
      <c r="A421" s="205">
        <v>396</v>
      </c>
      <c r="B421" s="177"/>
      <c r="C421" s="178"/>
      <c r="D421" s="177"/>
      <c r="E421" s="192"/>
      <c r="F421" s="192"/>
      <c r="G421" s="192"/>
      <c r="H421" s="192"/>
      <c r="I421" s="192"/>
      <c r="J421" s="192"/>
      <c r="K421" s="192"/>
      <c r="L421" s="192"/>
      <c r="M421" s="192"/>
      <c r="N421" s="192"/>
      <c r="O421" s="192"/>
      <c r="P421" s="91">
        <f t="shared" si="45"/>
        <v>0</v>
      </c>
      <c r="Q421" s="13" t="b">
        <f t="shared" si="47"/>
        <v>1</v>
      </c>
      <c r="R421" s="625" t="b">
        <f t="shared" si="48"/>
        <v>1</v>
      </c>
      <c r="S421" s="13" t="b">
        <f t="shared" si="49"/>
        <v>1</v>
      </c>
      <c r="T421" s="13" t="b">
        <f t="shared" si="43"/>
        <v>1</v>
      </c>
      <c r="U421" s="13" t="b">
        <f t="shared" si="44"/>
        <v>1</v>
      </c>
      <c r="V421" s="617" t="str">
        <f t="shared" si="46"/>
        <v>-</v>
      </c>
      <c r="W421" s="306">
        <f>IF(V421="-",0,IF(COUNTIF(V421:$V$1025,V421)&gt;1,1,0))</f>
        <v>0</v>
      </c>
    </row>
    <row r="422" spans="1:23" ht="15.75">
      <c r="A422" s="205">
        <v>397</v>
      </c>
      <c r="B422" s="177"/>
      <c r="C422" s="178"/>
      <c r="D422" s="177"/>
      <c r="E422" s="192"/>
      <c r="F422" s="192"/>
      <c r="G422" s="192"/>
      <c r="H422" s="192"/>
      <c r="I422" s="192"/>
      <c r="J422" s="192"/>
      <c r="K422" s="192"/>
      <c r="L422" s="192"/>
      <c r="M422" s="192"/>
      <c r="N422" s="192"/>
      <c r="O422" s="192"/>
      <c r="P422" s="91">
        <f t="shared" si="45"/>
        <v>0</v>
      </c>
      <c r="Q422" s="13" t="b">
        <f t="shared" si="47"/>
        <v>1</v>
      </c>
      <c r="R422" s="625" t="b">
        <f t="shared" si="48"/>
        <v>1</v>
      </c>
      <c r="S422" s="13" t="b">
        <f t="shared" si="49"/>
        <v>1</v>
      </c>
      <c r="T422" s="13" t="b">
        <f t="shared" si="43"/>
        <v>1</v>
      </c>
      <c r="U422" s="13" t="b">
        <f t="shared" si="44"/>
        <v>1</v>
      </c>
      <c r="V422" s="617" t="str">
        <f t="shared" si="46"/>
        <v>-</v>
      </c>
      <c r="W422" s="306">
        <f>IF(V422="-",0,IF(COUNTIF(V422:$V$1025,V422)&gt;1,1,0))</f>
        <v>0</v>
      </c>
    </row>
    <row r="423" spans="1:23" ht="15.75">
      <c r="A423" s="205">
        <v>398</v>
      </c>
      <c r="B423" s="177"/>
      <c r="C423" s="178"/>
      <c r="D423" s="177"/>
      <c r="E423" s="192"/>
      <c r="F423" s="192"/>
      <c r="G423" s="192"/>
      <c r="H423" s="192"/>
      <c r="I423" s="192"/>
      <c r="J423" s="192"/>
      <c r="K423" s="192"/>
      <c r="L423" s="192"/>
      <c r="M423" s="192"/>
      <c r="N423" s="192"/>
      <c r="O423" s="192"/>
      <c r="P423" s="91">
        <f t="shared" si="45"/>
        <v>0</v>
      </c>
      <c r="Q423" s="13" t="b">
        <f t="shared" si="47"/>
        <v>1</v>
      </c>
      <c r="R423" s="625" t="b">
        <f t="shared" si="48"/>
        <v>1</v>
      </c>
      <c r="S423" s="13" t="b">
        <f t="shared" si="49"/>
        <v>1</v>
      </c>
      <c r="T423" s="13" t="b">
        <f t="shared" si="43"/>
        <v>1</v>
      </c>
      <c r="U423" s="13" t="b">
        <f t="shared" si="44"/>
        <v>1</v>
      </c>
      <c r="V423" s="617" t="str">
        <f t="shared" si="46"/>
        <v>-</v>
      </c>
      <c r="W423" s="306">
        <f>IF(V423="-",0,IF(COUNTIF(V423:$V$1025,V423)&gt;1,1,0))</f>
        <v>0</v>
      </c>
    </row>
    <row r="424" spans="1:23" ht="15.75">
      <c r="A424" s="205">
        <v>399</v>
      </c>
      <c r="B424" s="177"/>
      <c r="C424" s="178"/>
      <c r="D424" s="177"/>
      <c r="E424" s="192"/>
      <c r="F424" s="192"/>
      <c r="G424" s="192"/>
      <c r="H424" s="192"/>
      <c r="I424" s="192"/>
      <c r="J424" s="192"/>
      <c r="K424" s="192"/>
      <c r="L424" s="192"/>
      <c r="M424" s="192"/>
      <c r="N424" s="192"/>
      <c r="O424" s="192"/>
      <c r="P424" s="91">
        <f t="shared" si="45"/>
        <v>0</v>
      </c>
      <c r="Q424" s="13" t="b">
        <f t="shared" si="47"/>
        <v>1</v>
      </c>
      <c r="R424" s="625" t="b">
        <f t="shared" si="48"/>
        <v>1</v>
      </c>
      <c r="S424" s="13" t="b">
        <f t="shared" si="49"/>
        <v>1</v>
      </c>
      <c r="T424" s="13" t="b">
        <f t="shared" si="43"/>
        <v>1</v>
      </c>
      <c r="U424" s="13" t="b">
        <f t="shared" si="44"/>
        <v>1</v>
      </c>
      <c r="V424" s="617" t="str">
        <f t="shared" si="46"/>
        <v>-</v>
      </c>
      <c r="W424" s="306">
        <f>IF(V424="-",0,IF(COUNTIF(V424:$V$1025,V424)&gt;1,1,0))</f>
        <v>0</v>
      </c>
    </row>
    <row r="425" spans="1:23" ht="15.75">
      <c r="A425" s="205">
        <v>400</v>
      </c>
      <c r="B425" s="177"/>
      <c r="C425" s="178"/>
      <c r="D425" s="177"/>
      <c r="E425" s="192"/>
      <c r="F425" s="192"/>
      <c r="G425" s="192"/>
      <c r="H425" s="192"/>
      <c r="I425" s="192"/>
      <c r="J425" s="192"/>
      <c r="K425" s="192"/>
      <c r="L425" s="192"/>
      <c r="M425" s="192"/>
      <c r="N425" s="192"/>
      <c r="O425" s="192"/>
      <c r="P425" s="91">
        <f t="shared" si="45"/>
        <v>0</v>
      </c>
      <c r="Q425" s="13" t="b">
        <f t="shared" si="47"/>
        <v>1</v>
      </c>
      <c r="R425" s="625" t="b">
        <f t="shared" si="48"/>
        <v>1</v>
      </c>
      <c r="S425" s="13" t="b">
        <f t="shared" si="49"/>
        <v>1</v>
      </c>
      <c r="T425" s="13" t="b">
        <f t="shared" si="43"/>
        <v>1</v>
      </c>
      <c r="U425" s="13" t="b">
        <f t="shared" si="44"/>
        <v>1</v>
      </c>
      <c r="V425" s="617" t="str">
        <f t="shared" si="46"/>
        <v>-</v>
      </c>
      <c r="W425" s="306">
        <f>IF(V425="-",0,IF(COUNTIF(V425:$V$1025,V425)&gt;1,1,0))</f>
        <v>0</v>
      </c>
    </row>
    <row r="426" spans="1:23" ht="15.75">
      <c r="A426" s="205">
        <v>401</v>
      </c>
      <c r="B426" s="177"/>
      <c r="C426" s="178"/>
      <c r="D426" s="177"/>
      <c r="E426" s="192"/>
      <c r="F426" s="192"/>
      <c r="G426" s="192"/>
      <c r="H426" s="192"/>
      <c r="I426" s="192"/>
      <c r="J426" s="192"/>
      <c r="K426" s="192"/>
      <c r="L426" s="192"/>
      <c r="M426" s="192"/>
      <c r="N426" s="192"/>
      <c r="O426" s="192"/>
      <c r="P426" s="91">
        <f t="shared" si="45"/>
        <v>0</v>
      </c>
      <c r="Q426" s="13" t="b">
        <f t="shared" si="47"/>
        <v>1</v>
      </c>
      <c r="R426" s="625" t="b">
        <f t="shared" si="48"/>
        <v>1</v>
      </c>
      <c r="S426" s="13" t="b">
        <f t="shared" si="49"/>
        <v>1</v>
      </c>
      <c r="T426" s="13" t="b">
        <f t="shared" si="43"/>
        <v>1</v>
      </c>
      <c r="U426" s="13" t="b">
        <f t="shared" si="44"/>
        <v>1</v>
      </c>
      <c r="V426" s="617" t="str">
        <f t="shared" si="46"/>
        <v>-</v>
      </c>
      <c r="W426" s="306">
        <f>IF(V426="-",0,IF(COUNTIF(V426:$V$1025,V426)&gt;1,1,0))</f>
        <v>0</v>
      </c>
    </row>
    <row r="427" spans="1:23" ht="15.75">
      <c r="A427" s="205">
        <v>402</v>
      </c>
      <c r="B427" s="177"/>
      <c r="C427" s="178"/>
      <c r="D427" s="177"/>
      <c r="E427" s="192"/>
      <c r="F427" s="192"/>
      <c r="G427" s="192"/>
      <c r="H427" s="192"/>
      <c r="I427" s="192"/>
      <c r="J427" s="192"/>
      <c r="K427" s="192"/>
      <c r="L427" s="192"/>
      <c r="M427" s="192"/>
      <c r="N427" s="192"/>
      <c r="O427" s="192"/>
      <c r="P427" s="91">
        <f t="shared" si="45"/>
        <v>0</v>
      </c>
      <c r="Q427" s="13" t="b">
        <f t="shared" si="47"/>
        <v>1</v>
      </c>
      <c r="R427" s="625" t="b">
        <f t="shared" si="48"/>
        <v>1</v>
      </c>
      <c r="S427" s="13" t="b">
        <f t="shared" si="49"/>
        <v>1</v>
      </c>
      <c r="T427" s="13" t="b">
        <f t="shared" si="43"/>
        <v>1</v>
      </c>
      <c r="U427" s="13" t="b">
        <f t="shared" si="44"/>
        <v>1</v>
      </c>
      <c r="V427" s="617" t="str">
        <f t="shared" si="46"/>
        <v>-</v>
      </c>
      <c r="W427" s="306">
        <f>IF(V427="-",0,IF(COUNTIF(V427:$V$1025,V427)&gt;1,1,0))</f>
        <v>0</v>
      </c>
    </row>
    <row r="428" spans="1:23" ht="15.75">
      <c r="A428" s="205">
        <v>403</v>
      </c>
      <c r="B428" s="177"/>
      <c r="C428" s="178"/>
      <c r="D428" s="177"/>
      <c r="E428" s="192"/>
      <c r="F428" s="192"/>
      <c r="G428" s="192"/>
      <c r="H428" s="192"/>
      <c r="I428" s="192"/>
      <c r="J428" s="192"/>
      <c r="K428" s="192"/>
      <c r="L428" s="192"/>
      <c r="M428" s="192"/>
      <c r="N428" s="192"/>
      <c r="O428" s="192"/>
      <c r="P428" s="91">
        <f t="shared" si="45"/>
        <v>0</v>
      </c>
      <c r="Q428" s="13" t="b">
        <f t="shared" si="47"/>
        <v>1</v>
      </c>
      <c r="R428" s="625" t="b">
        <f t="shared" si="48"/>
        <v>1</v>
      </c>
      <c r="S428" s="13" t="b">
        <f t="shared" si="49"/>
        <v>1</v>
      </c>
      <c r="T428" s="13" t="b">
        <f t="shared" si="43"/>
        <v>1</v>
      </c>
      <c r="U428" s="13" t="b">
        <f t="shared" si="44"/>
        <v>1</v>
      </c>
      <c r="V428" s="617" t="str">
        <f t="shared" si="46"/>
        <v>-</v>
      </c>
      <c r="W428" s="306">
        <f>IF(V428="-",0,IF(COUNTIF(V428:$V$1025,V428)&gt;1,1,0))</f>
        <v>0</v>
      </c>
    </row>
    <row r="429" spans="1:23" ht="15.75">
      <c r="A429" s="205">
        <v>404</v>
      </c>
      <c r="B429" s="177"/>
      <c r="C429" s="178"/>
      <c r="D429" s="177"/>
      <c r="E429" s="192"/>
      <c r="F429" s="192"/>
      <c r="G429" s="192"/>
      <c r="H429" s="192"/>
      <c r="I429" s="192"/>
      <c r="J429" s="192"/>
      <c r="K429" s="192"/>
      <c r="L429" s="192"/>
      <c r="M429" s="192"/>
      <c r="N429" s="192"/>
      <c r="O429" s="192"/>
      <c r="P429" s="91">
        <f t="shared" si="45"/>
        <v>0</v>
      </c>
      <c r="Q429" s="13" t="b">
        <f t="shared" si="47"/>
        <v>1</v>
      </c>
      <c r="R429" s="625" t="b">
        <f t="shared" si="48"/>
        <v>1</v>
      </c>
      <c r="S429" s="13" t="b">
        <f t="shared" si="49"/>
        <v>1</v>
      </c>
      <c r="T429" s="13" t="b">
        <f t="shared" si="43"/>
        <v>1</v>
      </c>
      <c r="U429" s="13" t="b">
        <f t="shared" si="44"/>
        <v>1</v>
      </c>
      <c r="V429" s="617" t="str">
        <f t="shared" si="46"/>
        <v>-</v>
      </c>
      <c r="W429" s="306">
        <f>IF(V429="-",0,IF(COUNTIF(V429:$V$1025,V429)&gt;1,1,0))</f>
        <v>0</v>
      </c>
    </row>
    <row r="430" spans="1:23" ht="15.75">
      <c r="A430" s="205">
        <v>405</v>
      </c>
      <c r="B430" s="177"/>
      <c r="C430" s="178"/>
      <c r="D430" s="177"/>
      <c r="E430" s="192"/>
      <c r="F430" s="192"/>
      <c r="G430" s="192"/>
      <c r="H430" s="192"/>
      <c r="I430" s="192"/>
      <c r="J430" s="192"/>
      <c r="K430" s="192"/>
      <c r="L430" s="192"/>
      <c r="M430" s="192"/>
      <c r="N430" s="192"/>
      <c r="O430" s="192"/>
      <c r="P430" s="91">
        <f t="shared" si="45"/>
        <v>0</v>
      </c>
      <c r="Q430" s="13" t="b">
        <f t="shared" si="47"/>
        <v>1</v>
      </c>
      <c r="R430" s="625" t="b">
        <f t="shared" si="48"/>
        <v>1</v>
      </c>
      <c r="S430" s="13" t="b">
        <f t="shared" si="49"/>
        <v>1</v>
      </c>
      <c r="T430" s="13" t="b">
        <f t="shared" si="43"/>
        <v>1</v>
      </c>
      <c r="U430" s="13" t="b">
        <f t="shared" si="44"/>
        <v>1</v>
      </c>
      <c r="V430" s="617" t="str">
        <f t="shared" si="46"/>
        <v>-</v>
      </c>
      <c r="W430" s="306">
        <f>IF(V430="-",0,IF(COUNTIF(V430:$V$1025,V430)&gt;1,1,0))</f>
        <v>0</v>
      </c>
    </row>
    <row r="431" spans="1:23" ht="15.75">
      <c r="A431" s="205">
        <v>406</v>
      </c>
      <c r="B431" s="177"/>
      <c r="C431" s="178"/>
      <c r="D431" s="177"/>
      <c r="E431" s="192"/>
      <c r="F431" s="192"/>
      <c r="G431" s="192"/>
      <c r="H431" s="192"/>
      <c r="I431" s="192"/>
      <c r="J431" s="192"/>
      <c r="K431" s="192"/>
      <c r="L431" s="192"/>
      <c r="M431" s="192"/>
      <c r="N431" s="192"/>
      <c r="O431" s="192"/>
      <c r="P431" s="91">
        <f t="shared" si="45"/>
        <v>0</v>
      </c>
      <c r="Q431" s="13" t="b">
        <f t="shared" si="47"/>
        <v>1</v>
      </c>
      <c r="R431" s="625" t="b">
        <f t="shared" si="48"/>
        <v>1</v>
      </c>
      <c r="S431" s="13" t="b">
        <f t="shared" si="49"/>
        <v>1</v>
      </c>
      <c r="T431" s="13" t="b">
        <f t="shared" si="43"/>
        <v>1</v>
      </c>
      <c r="U431" s="13" t="b">
        <f t="shared" si="44"/>
        <v>1</v>
      </c>
      <c r="V431" s="617" t="str">
        <f t="shared" si="46"/>
        <v>-</v>
      </c>
      <c r="W431" s="306">
        <f>IF(V431="-",0,IF(COUNTIF(V431:$V$1025,V431)&gt;1,1,0))</f>
        <v>0</v>
      </c>
    </row>
    <row r="432" spans="1:23" ht="15.75">
      <c r="A432" s="205">
        <v>407</v>
      </c>
      <c r="B432" s="177"/>
      <c r="C432" s="178"/>
      <c r="D432" s="177"/>
      <c r="E432" s="192"/>
      <c r="F432" s="192"/>
      <c r="G432" s="192"/>
      <c r="H432" s="192"/>
      <c r="I432" s="192"/>
      <c r="J432" s="192"/>
      <c r="K432" s="192"/>
      <c r="L432" s="192"/>
      <c r="M432" s="192"/>
      <c r="N432" s="192"/>
      <c r="O432" s="192"/>
      <c r="P432" s="91">
        <f t="shared" si="45"/>
        <v>0</v>
      </c>
      <c r="Q432" s="13" t="b">
        <f t="shared" si="47"/>
        <v>1</v>
      </c>
      <c r="R432" s="625" t="b">
        <f t="shared" si="48"/>
        <v>1</v>
      </c>
      <c r="S432" s="13" t="b">
        <f t="shared" si="49"/>
        <v>1</v>
      </c>
      <c r="T432" s="13" t="b">
        <f t="shared" si="43"/>
        <v>1</v>
      </c>
      <c r="U432" s="13" t="b">
        <f t="shared" si="44"/>
        <v>1</v>
      </c>
      <c r="V432" s="617" t="str">
        <f t="shared" si="46"/>
        <v>-</v>
      </c>
      <c r="W432" s="306">
        <f>IF(V432="-",0,IF(COUNTIF(V432:$V$1025,V432)&gt;1,1,0))</f>
        <v>0</v>
      </c>
    </row>
    <row r="433" spans="1:23" ht="15.75">
      <c r="A433" s="205">
        <v>408</v>
      </c>
      <c r="B433" s="177"/>
      <c r="C433" s="178"/>
      <c r="D433" s="177"/>
      <c r="E433" s="192"/>
      <c r="F433" s="192"/>
      <c r="G433" s="192"/>
      <c r="H433" s="192"/>
      <c r="I433" s="192"/>
      <c r="J433" s="192"/>
      <c r="K433" s="192"/>
      <c r="L433" s="192"/>
      <c r="M433" s="192"/>
      <c r="N433" s="192"/>
      <c r="O433" s="192"/>
      <c r="P433" s="91">
        <f t="shared" si="45"/>
        <v>0</v>
      </c>
      <c r="Q433" s="13" t="b">
        <f t="shared" si="47"/>
        <v>1</v>
      </c>
      <c r="R433" s="625" t="b">
        <f t="shared" si="48"/>
        <v>1</v>
      </c>
      <c r="S433" s="13" t="b">
        <f t="shared" si="49"/>
        <v>1</v>
      </c>
      <c r="T433" s="13" t="b">
        <f t="shared" si="43"/>
        <v>1</v>
      </c>
      <c r="U433" s="13" t="b">
        <f t="shared" si="44"/>
        <v>1</v>
      </c>
      <c r="V433" s="617" t="str">
        <f t="shared" si="46"/>
        <v>-</v>
      </c>
      <c r="W433" s="306">
        <f>IF(V433="-",0,IF(COUNTIF(V433:$V$1025,V433)&gt;1,1,0))</f>
        <v>0</v>
      </c>
    </row>
    <row r="434" spans="1:23" ht="15.75">
      <c r="A434" s="205">
        <v>409</v>
      </c>
      <c r="B434" s="177"/>
      <c r="C434" s="178"/>
      <c r="D434" s="177"/>
      <c r="E434" s="192"/>
      <c r="F434" s="192"/>
      <c r="G434" s="192"/>
      <c r="H434" s="192"/>
      <c r="I434" s="192"/>
      <c r="J434" s="192"/>
      <c r="K434" s="192"/>
      <c r="L434" s="192"/>
      <c r="M434" s="192"/>
      <c r="N434" s="192"/>
      <c r="O434" s="192"/>
      <c r="P434" s="91">
        <f t="shared" si="45"/>
        <v>0</v>
      </c>
      <c r="Q434" s="13" t="b">
        <f t="shared" si="47"/>
        <v>1</v>
      </c>
      <c r="R434" s="625" t="b">
        <f t="shared" si="48"/>
        <v>1</v>
      </c>
      <c r="S434" s="13" t="b">
        <f t="shared" si="49"/>
        <v>1</v>
      </c>
      <c r="T434" s="13" t="b">
        <f t="shared" si="43"/>
        <v>1</v>
      </c>
      <c r="U434" s="13" t="b">
        <f t="shared" si="44"/>
        <v>1</v>
      </c>
      <c r="V434" s="617" t="str">
        <f t="shared" si="46"/>
        <v>-</v>
      </c>
      <c r="W434" s="306">
        <f>IF(V434="-",0,IF(COUNTIF(V434:$V$1025,V434)&gt;1,1,0))</f>
        <v>0</v>
      </c>
    </row>
    <row r="435" spans="1:23" ht="15.75">
      <c r="A435" s="205">
        <v>410</v>
      </c>
      <c r="B435" s="177"/>
      <c r="C435" s="178"/>
      <c r="D435" s="177"/>
      <c r="E435" s="192"/>
      <c r="F435" s="192"/>
      <c r="G435" s="192"/>
      <c r="H435" s="192"/>
      <c r="I435" s="192"/>
      <c r="J435" s="192"/>
      <c r="K435" s="192"/>
      <c r="L435" s="192"/>
      <c r="M435" s="192"/>
      <c r="N435" s="192"/>
      <c r="O435" s="192"/>
      <c r="P435" s="91">
        <f t="shared" si="45"/>
        <v>0</v>
      </c>
      <c r="Q435" s="13" t="b">
        <f t="shared" si="47"/>
        <v>1</v>
      </c>
      <c r="R435" s="625" t="b">
        <f t="shared" si="48"/>
        <v>1</v>
      </c>
      <c r="S435" s="13" t="b">
        <f t="shared" si="49"/>
        <v>1</v>
      </c>
      <c r="T435" s="13" t="b">
        <f t="shared" si="43"/>
        <v>1</v>
      </c>
      <c r="U435" s="13" t="b">
        <f t="shared" si="44"/>
        <v>1</v>
      </c>
      <c r="V435" s="617" t="str">
        <f t="shared" si="46"/>
        <v>-</v>
      </c>
      <c r="W435" s="306">
        <f>IF(V435="-",0,IF(COUNTIF(V435:$V$1025,V435)&gt;1,1,0))</f>
        <v>0</v>
      </c>
    </row>
    <row r="436" spans="1:23" ht="15.75">
      <c r="A436" s="205">
        <v>411</v>
      </c>
      <c r="B436" s="177"/>
      <c r="C436" s="178"/>
      <c r="D436" s="177"/>
      <c r="E436" s="192"/>
      <c r="F436" s="192"/>
      <c r="G436" s="192"/>
      <c r="H436" s="192"/>
      <c r="I436" s="192"/>
      <c r="J436" s="192"/>
      <c r="K436" s="192"/>
      <c r="L436" s="192"/>
      <c r="M436" s="192"/>
      <c r="N436" s="192"/>
      <c r="O436" s="192"/>
      <c r="P436" s="91">
        <f t="shared" si="45"/>
        <v>0</v>
      </c>
      <c r="Q436" s="13" t="b">
        <f t="shared" si="47"/>
        <v>1</v>
      </c>
      <c r="R436" s="625" t="b">
        <f t="shared" si="48"/>
        <v>1</v>
      </c>
      <c r="S436" s="13" t="b">
        <f t="shared" si="49"/>
        <v>1</v>
      </c>
      <c r="T436" s="13" t="b">
        <f t="shared" si="43"/>
        <v>1</v>
      </c>
      <c r="U436" s="13" t="b">
        <f t="shared" si="44"/>
        <v>1</v>
      </c>
      <c r="V436" s="617" t="str">
        <f t="shared" si="46"/>
        <v>-</v>
      </c>
      <c r="W436" s="306">
        <f>IF(V436="-",0,IF(COUNTIF(V436:$V$1025,V436)&gt;1,1,0))</f>
        <v>0</v>
      </c>
    </row>
    <row r="437" spans="1:23" ht="15.75">
      <c r="A437" s="205">
        <v>412</v>
      </c>
      <c r="B437" s="177"/>
      <c r="C437" s="178"/>
      <c r="D437" s="177"/>
      <c r="E437" s="192"/>
      <c r="F437" s="192"/>
      <c r="G437" s="192"/>
      <c r="H437" s="192"/>
      <c r="I437" s="192"/>
      <c r="J437" s="192"/>
      <c r="K437" s="192"/>
      <c r="L437" s="192"/>
      <c r="M437" s="192"/>
      <c r="N437" s="192"/>
      <c r="O437" s="192"/>
      <c r="P437" s="91">
        <f t="shared" si="45"/>
        <v>0</v>
      </c>
      <c r="Q437" s="13" t="b">
        <f t="shared" si="47"/>
        <v>1</v>
      </c>
      <c r="R437" s="625" t="b">
        <f t="shared" si="48"/>
        <v>1</v>
      </c>
      <c r="S437" s="13" t="b">
        <f t="shared" si="49"/>
        <v>1</v>
      </c>
      <c r="T437" s="13" t="b">
        <f t="shared" si="43"/>
        <v>1</v>
      </c>
      <c r="U437" s="13" t="b">
        <f t="shared" si="44"/>
        <v>1</v>
      </c>
      <c r="V437" s="617" t="str">
        <f t="shared" si="46"/>
        <v>-</v>
      </c>
      <c r="W437" s="306">
        <f>IF(V437="-",0,IF(COUNTIF(V437:$V$1025,V437)&gt;1,1,0))</f>
        <v>0</v>
      </c>
    </row>
    <row r="438" spans="1:23" ht="15.75">
      <c r="A438" s="205">
        <v>413</v>
      </c>
      <c r="B438" s="177"/>
      <c r="C438" s="178"/>
      <c r="D438" s="177"/>
      <c r="E438" s="192"/>
      <c r="F438" s="192"/>
      <c r="G438" s="192"/>
      <c r="H438" s="192"/>
      <c r="I438" s="192"/>
      <c r="J438" s="192"/>
      <c r="K438" s="192"/>
      <c r="L438" s="192"/>
      <c r="M438" s="192"/>
      <c r="N438" s="192"/>
      <c r="O438" s="192"/>
      <c r="P438" s="91">
        <f t="shared" si="45"/>
        <v>0</v>
      </c>
      <c r="Q438" s="13" t="b">
        <f t="shared" si="47"/>
        <v>1</v>
      </c>
      <c r="R438" s="625" t="b">
        <f t="shared" si="48"/>
        <v>1</v>
      </c>
      <c r="S438" s="13" t="b">
        <f t="shared" si="49"/>
        <v>1</v>
      </c>
      <c r="T438" s="13" t="b">
        <f t="shared" si="43"/>
        <v>1</v>
      </c>
      <c r="U438" s="13" t="b">
        <f t="shared" si="44"/>
        <v>1</v>
      </c>
      <c r="V438" s="617" t="str">
        <f t="shared" si="46"/>
        <v>-</v>
      </c>
      <c r="W438" s="306">
        <f>IF(V438="-",0,IF(COUNTIF(V438:$V$1025,V438)&gt;1,1,0))</f>
        <v>0</v>
      </c>
    </row>
    <row r="439" spans="1:23" ht="15.75">
      <c r="A439" s="205">
        <v>414</v>
      </c>
      <c r="B439" s="177"/>
      <c r="C439" s="178"/>
      <c r="D439" s="177"/>
      <c r="E439" s="192"/>
      <c r="F439" s="192"/>
      <c r="G439" s="192"/>
      <c r="H439" s="192"/>
      <c r="I439" s="192"/>
      <c r="J439" s="192"/>
      <c r="K439" s="192"/>
      <c r="L439" s="192"/>
      <c r="M439" s="192"/>
      <c r="N439" s="192"/>
      <c r="O439" s="192"/>
      <c r="P439" s="91">
        <f t="shared" si="45"/>
        <v>0</v>
      </c>
      <c r="Q439" s="13" t="b">
        <f t="shared" si="47"/>
        <v>1</v>
      </c>
      <c r="R439" s="625" t="b">
        <f t="shared" si="48"/>
        <v>1</v>
      </c>
      <c r="S439" s="13" t="b">
        <f t="shared" si="49"/>
        <v>1</v>
      </c>
      <c r="T439" s="13" t="b">
        <f t="shared" si="43"/>
        <v>1</v>
      </c>
      <c r="U439" s="13" t="b">
        <f t="shared" si="44"/>
        <v>1</v>
      </c>
      <c r="V439" s="617" t="str">
        <f t="shared" si="46"/>
        <v>-</v>
      </c>
      <c r="W439" s="306">
        <f>IF(V439="-",0,IF(COUNTIF(V439:$V$1025,V439)&gt;1,1,0))</f>
        <v>0</v>
      </c>
    </row>
    <row r="440" spans="1:23" ht="15.75">
      <c r="A440" s="205">
        <v>415</v>
      </c>
      <c r="B440" s="177"/>
      <c r="C440" s="178"/>
      <c r="D440" s="177"/>
      <c r="E440" s="192"/>
      <c r="F440" s="192"/>
      <c r="G440" s="192"/>
      <c r="H440" s="192"/>
      <c r="I440" s="192"/>
      <c r="J440" s="192"/>
      <c r="K440" s="192"/>
      <c r="L440" s="192"/>
      <c r="M440" s="192"/>
      <c r="N440" s="192"/>
      <c r="O440" s="192"/>
      <c r="P440" s="91">
        <f t="shared" si="45"/>
        <v>0</v>
      </c>
      <c r="Q440" s="13" t="b">
        <f t="shared" si="47"/>
        <v>1</v>
      </c>
      <c r="R440" s="625" t="b">
        <f t="shared" si="48"/>
        <v>1</v>
      </c>
      <c r="S440" s="13" t="b">
        <f t="shared" si="49"/>
        <v>1</v>
      </c>
      <c r="T440" s="13" t="b">
        <f t="shared" si="43"/>
        <v>1</v>
      </c>
      <c r="U440" s="13" t="b">
        <f t="shared" si="44"/>
        <v>1</v>
      </c>
      <c r="V440" s="617" t="str">
        <f t="shared" si="46"/>
        <v>-</v>
      </c>
      <c r="W440" s="306">
        <f>IF(V440="-",0,IF(COUNTIF(V440:$V$1025,V440)&gt;1,1,0))</f>
        <v>0</v>
      </c>
    </row>
    <row r="441" spans="1:23" ht="15.75">
      <c r="A441" s="205">
        <v>416</v>
      </c>
      <c r="B441" s="177"/>
      <c r="C441" s="178"/>
      <c r="D441" s="177"/>
      <c r="E441" s="192"/>
      <c r="F441" s="192"/>
      <c r="G441" s="192"/>
      <c r="H441" s="192"/>
      <c r="I441" s="192"/>
      <c r="J441" s="192"/>
      <c r="K441" s="192"/>
      <c r="L441" s="192"/>
      <c r="M441" s="192"/>
      <c r="N441" s="192"/>
      <c r="O441" s="192"/>
      <c r="P441" s="91">
        <f t="shared" si="45"/>
        <v>0</v>
      </c>
      <c r="Q441" s="13" t="b">
        <f t="shared" si="47"/>
        <v>1</v>
      </c>
      <c r="R441" s="625" t="b">
        <f t="shared" si="48"/>
        <v>1</v>
      </c>
      <c r="S441" s="13" t="b">
        <f t="shared" si="49"/>
        <v>1</v>
      </c>
      <c r="T441" s="13" t="b">
        <f t="shared" si="43"/>
        <v>1</v>
      </c>
      <c r="U441" s="13" t="b">
        <f t="shared" si="44"/>
        <v>1</v>
      </c>
      <c r="V441" s="617" t="str">
        <f t="shared" si="46"/>
        <v>-</v>
      </c>
      <c r="W441" s="306">
        <f>IF(V441="-",0,IF(COUNTIF(V441:$V$1025,V441)&gt;1,1,0))</f>
        <v>0</v>
      </c>
    </row>
    <row r="442" spans="1:23" ht="15.75">
      <c r="A442" s="205">
        <v>417</v>
      </c>
      <c r="B442" s="177"/>
      <c r="C442" s="178"/>
      <c r="D442" s="177"/>
      <c r="E442" s="192"/>
      <c r="F442" s="192"/>
      <c r="G442" s="192"/>
      <c r="H442" s="192"/>
      <c r="I442" s="192"/>
      <c r="J442" s="192"/>
      <c r="K442" s="192"/>
      <c r="L442" s="192"/>
      <c r="M442" s="192"/>
      <c r="N442" s="192"/>
      <c r="O442" s="192"/>
      <c r="P442" s="91">
        <f t="shared" si="45"/>
        <v>0</v>
      </c>
      <c r="Q442" s="13" t="b">
        <f t="shared" si="47"/>
        <v>1</v>
      </c>
      <c r="R442" s="625" t="b">
        <f t="shared" si="48"/>
        <v>1</v>
      </c>
      <c r="S442" s="13" t="b">
        <f t="shared" si="49"/>
        <v>1</v>
      </c>
      <c r="T442" s="13" t="b">
        <f t="shared" si="43"/>
        <v>1</v>
      </c>
      <c r="U442" s="13" t="b">
        <f t="shared" si="44"/>
        <v>1</v>
      </c>
      <c r="V442" s="617" t="str">
        <f t="shared" si="46"/>
        <v>-</v>
      </c>
      <c r="W442" s="306">
        <f>IF(V442="-",0,IF(COUNTIF(V442:$V$1025,V442)&gt;1,1,0))</f>
        <v>0</v>
      </c>
    </row>
    <row r="443" spans="1:23" ht="15.75">
      <c r="A443" s="205">
        <v>418</v>
      </c>
      <c r="B443" s="177"/>
      <c r="C443" s="178"/>
      <c r="D443" s="177"/>
      <c r="E443" s="192"/>
      <c r="F443" s="192"/>
      <c r="G443" s="192"/>
      <c r="H443" s="192"/>
      <c r="I443" s="192"/>
      <c r="J443" s="192"/>
      <c r="K443" s="192"/>
      <c r="L443" s="192"/>
      <c r="M443" s="192"/>
      <c r="N443" s="192"/>
      <c r="O443" s="192"/>
      <c r="P443" s="91">
        <f t="shared" si="45"/>
        <v>0</v>
      </c>
      <c r="Q443" s="13" t="b">
        <f t="shared" si="47"/>
        <v>1</v>
      </c>
      <c r="R443" s="625" t="b">
        <f t="shared" si="48"/>
        <v>1</v>
      </c>
      <c r="S443" s="13" t="b">
        <f t="shared" si="49"/>
        <v>1</v>
      </c>
      <c r="T443" s="13" t="b">
        <f t="shared" si="43"/>
        <v>1</v>
      </c>
      <c r="U443" s="13" t="b">
        <f t="shared" si="44"/>
        <v>1</v>
      </c>
      <c r="V443" s="617" t="str">
        <f t="shared" si="46"/>
        <v>-</v>
      </c>
      <c r="W443" s="306">
        <f>IF(V443="-",0,IF(COUNTIF(V443:$V$1025,V443)&gt;1,1,0))</f>
        <v>0</v>
      </c>
    </row>
    <row r="444" spans="1:23" ht="15.75">
      <c r="A444" s="205">
        <v>419</v>
      </c>
      <c r="B444" s="177"/>
      <c r="C444" s="178"/>
      <c r="D444" s="177"/>
      <c r="E444" s="192"/>
      <c r="F444" s="192"/>
      <c r="G444" s="192"/>
      <c r="H444" s="192"/>
      <c r="I444" s="192"/>
      <c r="J444" s="192"/>
      <c r="K444" s="192"/>
      <c r="L444" s="192"/>
      <c r="M444" s="192"/>
      <c r="N444" s="192"/>
      <c r="O444" s="192"/>
      <c r="P444" s="91">
        <f t="shared" si="45"/>
        <v>0</v>
      </c>
      <c r="Q444" s="13" t="b">
        <f t="shared" si="47"/>
        <v>1</v>
      </c>
      <c r="R444" s="625" t="b">
        <f t="shared" si="48"/>
        <v>1</v>
      </c>
      <c r="S444" s="13" t="b">
        <f t="shared" si="49"/>
        <v>1</v>
      </c>
      <c r="T444" s="13" t="b">
        <f t="shared" si="43"/>
        <v>1</v>
      </c>
      <c r="U444" s="13" t="b">
        <f t="shared" si="44"/>
        <v>1</v>
      </c>
      <c r="V444" s="617" t="str">
        <f t="shared" si="46"/>
        <v>-</v>
      </c>
      <c r="W444" s="306">
        <f>IF(V444="-",0,IF(COUNTIF(V444:$V$1025,V444)&gt;1,1,0))</f>
        <v>0</v>
      </c>
    </row>
    <row r="445" spans="1:23" ht="15.75">
      <c r="A445" s="205">
        <v>420</v>
      </c>
      <c r="B445" s="177"/>
      <c r="C445" s="178"/>
      <c r="D445" s="177"/>
      <c r="E445" s="192"/>
      <c r="F445" s="192"/>
      <c r="G445" s="192"/>
      <c r="H445" s="192"/>
      <c r="I445" s="192"/>
      <c r="J445" s="192"/>
      <c r="K445" s="192"/>
      <c r="L445" s="192"/>
      <c r="M445" s="192"/>
      <c r="N445" s="192"/>
      <c r="O445" s="192"/>
      <c r="P445" s="91">
        <f t="shared" si="45"/>
        <v>0</v>
      </c>
      <c r="Q445" s="13" t="b">
        <f t="shared" si="47"/>
        <v>1</v>
      </c>
      <c r="R445" s="625" t="b">
        <f t="shared" si="48"/>
        <v>1</v>
      </c>
      <c r="S445" s="13" t="b">
        <f t="shared" si="49"/>
        <v>1</v>
      </c>
      <c r="T445" s="13" t="b">
        <f t="shared" si="43"/>
        <v>1</v>
      </c>
      <c r="U445" s="13" t="b">
        <f t="shared" si="44"/>
        <v>1</v>
      </c>
      <c r="V445" s="617" t="str">
        <f t="shared" si="46"/>
        <v>-</v>
      </c>
      <c r="W445" s="306">
        <f>IF(V445="-",0,IF(COUNTIF(V445:$V$1025,V445)&gt;1,1,0))</f>
        <v>0</v>
      </c>
    </row>
    <row r="446" spans="1:23" ht="15.75">
      <c r="A446" s="205">
        <v>421</v>
      </c>
      <c r="B446" s="177"/>
      <c r="C446" s="178"/>
      <c r="D446" s="177"/>
      <c r="E446" s="192"/>
      <c r="F446" s="192"/>
      <c r="G446" s="192"/>
      <c r="H446" s="192"/>
      <c r="I446" s="192"/>
      <c r="J446" s="192"/>
      <c r="K446" s="192"/>
      <c r="L446" s="192"/>
      <c r="M446" s="192"/>
      <c r="N446" s="192"/>
      <c r="O446" s="192"/>
      <c r="P446" s="91">
        <f t="shared" si="45"/>
        <v>0</v>
      </c>
      <c r="Q446" s="13" t="b">
        <f t="shared" si="47"/>
        <v>1</v>
      </c>
      <c r="R446" s="625" t="b">
        <f t="shared" si="48"/>
        <v>1</v>
      </c>
      <c r="S446" s="13" t="b">
        <f t="shared" si="49"/>
        <v>1</v>
      </c>
      <c r="T446" s="13" t="b">
        <f t="shared" si="43"/>
        <v>1</v>
      </c>
      <c r="U446" s="13" t="b">
        <f t="shared" si="44"/>
        <v>1</v>
      </c>
      <c r="V446" s="617" t="str">
        <f t="shared" si="46"/>
        <v>-</v>
      </c>
      <c r="W446" s="306">
        <f>IF(V446="-",0,IF(COUNTIF(V446:$V$1025,V446)&gt;1,1,0))</f>
        <v>0</v>
      </c>
    </row>
    <row r="447" spans="1:23" ht="15.75">
      <c r="A447" s="205">
        <v>422</v>
      </c>
      <c r="B447" s="177"/>
      <c r="C447" s="178"/>
      <c r="D447" s="177"/>
      <c r="E447" s="192"/>
      <c r="F447" s="192"/>
      <c r="G447" s="192"/>
      <c r="H447" s="192"/>
      <c r="I447" s="192"/>
      <c r="J447" s="192"/>
      <c r="K447" s="192"/>
      <c r="L447" s="192"/>
      <c r="M447" s="192"/>
      <c r="N447" s="192"/>
      <c r="O447" s="192"/>
      <c r="P447" s="91">
        <f t="shared" si="45"/>
        <v>0</v>
      </c>
      <c r="Q447" s="13" t="b">
        <f t="shared" si="47"/>
        <v>1</v>
      </c>
      <c r="R447" s="625" t="b">
        <f t="shared" si="48"/>
        <v>1</v>
      </c>
      <c r="S447" s="13" t="b">
        <f t="shared" si="49"/>
        <v>1</v>
      </c>
      <c r="T447" s="13" t="b">
        <f t="shared" si="43"/>
        <v>1</v>
      </c>
      <c r="U447" s="13" t="b">
        <f t="shared" si="44"/>
        <v>1</v>
      </c>
      <c r="V447" s="617" t="str">
        <f t="shared" si="46"/>
        <v>-</v>
      </c>
      <c r="W447" s="306">
        <f>IF(V447="-",0,IF(COUNTIF(V447:$V$1025,V447)&gt;1,1,0))</f>
        <v>0</v>
      </c>
    </row>
    <row r="448" spans="1:23" ht="15.75">
      <c r="A448" s="205">
        <v>423</v>
      </c>
      <c r="B448" s="177"/>
      <c r="C448" s="178"/>
      <c r="D448" s="177"/>
      <c r="E448" s="192"/>
      <c r="F448" s="192"/>
      <c r="G448" s="192"/>
      <c r="H448" s="192"/>
      <c r="I448" s="192"/>
      <c r="J448" s="192"/>
      <c r="K448" s="192"/>
      <c r="L448" s="192"/>
      <c r="M448" s="192"/>
      <c r="N448" s="192"/>
      <c r="O448" s="192"/>
      <c r="P448" s="91">
        <f t="shared" si="45"/>
        <v>0</v>
      </c>
      <c r="Q448" s="13" t="b">
        <f t="shared" si="47"/>
        <v>1</v>
      </c>
      <c r="R448" s="625" t="b">
        <f t="shared" si="48"/>
        <v>1</v>
      </c>
      <c r="S448" s="13" t="b">
        <f t="shared" si="49"/>
        <v>1</v>
      </c>
      <c r="T448" s="13" t="b">
        <f t="shared" si="43"/>
        <v>1</v>
      </c>
      <c r="U448" s="13" t="b">
        <f t="shared" si="44"/>
        <v>1</v>
      </c>
      <c r="V448" s="617" t="str">
        <f t="shared" si="46"/>
        <v>-</v>
      </c>
      <c r="W448" s="306">
        <f>IF(V448="-",0,IF(COUNTIF(V448:$V$1025,V448)&gt;1,1,0))</f>
        <v>0</v>
      </c>
    </row>
    <row r="449" spans="1:23" ht="15.75">
      <c r="A449" s="205">
        <v>424</v>
      </c>
      <c r="B449" s="177"/>
      <c r="C449" s="178"/>
      <c r="D449" s="177"/>
      <c r="E449" s="192"/>
      <c r="F449" s="192"/>
      <c r="G449" s="192"/>
      <c r="H449" s="192"/>
      <c r="I449" s="192"/>
      <c r="J449" s="192"/>
      <c r="K449" s="192"/>
      <c r="L449" s="192"/>
      <c r="M449" s="192"/>
      <c r="N449" s="192"/>
      <c r="O449" s="192"/>
      <c r="P449" s="91">
        <f t="shared" si="45"/>
        <v>0</v>
      </c>
      <c r="Q449" s="13" t="b">
        <f t="shared" si="47"/>
        <v>1</v>
      </c>
      <c r="R449" s="625" t="b">
        <f t="shared" si="48"/>
        <v>1</v>
      </c>
      <c r="S449" s="13" t="b">
        <f t="shared" si="49"/>
        <v>1</v>
      </c>
      <c r="T449" s="13" t="b">
        <f t="shared" si="43"/>
        <v>1</v>
      </c>
      <c r="U449" s="13" t="b">
        <f t="shared" si="44"/>
        <v>1</v>
      </c>
      <c r="V449" s="617" t="str">
        <f t="shared" si="46"/>
        <v>-</v>
      </c>
      <c r="W449" s="306">
        <f>IF(V449="-",0,IF(COUNTIF(V449:$V$1025,V449)&gt;1,1,0))</f>
        <v>0</v>
      </c>
    </row>
    <row r="450" spans="1:23" ht="15.75">
      <c r="A450" s="205">
        <v>425</v>
      </c>
      <c r="B450" s="177"/>
      <c r="C450" s="178"/>
      <c r="D450" s="177"/>
      <c r="E450" s="192"/>
      <c r="F450" s="192"/>
      <c r="G450" s="192"/>
      <c r="H450" s="192"/>
      <c r="I450" s="192"/>
      <c r="J450" s="192"/>
      <c r="K450" s="192"/>
      <c r="L450" s="192"/>
      <c r="M450" s="192"/>
      <c r="N450" s="192"/>
      <c r="O450" s="192"/>
      <c r="P450" s="91">
        <f t="shared" si="45"/>
        <v>0</v>
      </c>
      <c r="Q450" s="13" t="b">
        <f t="shared" si="47"/>
        <v>1</v>
      </c>
      <c r="R450" s="625" t="b">
        <f t="shared" si="48"/>
        <v>1</v>
      </c>
      <c r="S450" s="13" t="b">
        <f t="shared" si="49"/>
        <v>1</v>
      </c>
      <c r="T450" s="13" t="b">
        <f t="shared" si="43"/>
        <v>1</v>
      </c>
      <c r="U450" s="13" t="b">
        <f t="shared" si="44"/>
        <v>1</v>
      </c>
      <c r="V450" s="617" t="str">
        <f t="shared" si="46"/>
        <v>-</v>
      </c>
      <c r="W450" s="306">
        <f>IF(V450="-",0,IF(COUNTIF(V450:$V$1025,V450)&gt;1,1,0))</f>
        <v>0</v>
      </c>
    </row>
    <row r="451" spans="1:23" ht="15.75">
      <c r="A451" s="205">
        <v>426</v>
      </c>
      <c r="B451" s="177"/>
      <c r="C451" s="178"/>
      <c r="D451" s="177"/>
      <c r="E451" s="192"/>
      <c r="F451" s="192"/>
      <c r="G451" s="192"/>
      <c r="H451" s="192"/>
      <c r="I451" s="192"/>
      <c r="J451" s="192"/>
      <c r="K451" s="192"/>
      <c r="L451" s="192"/>
      <c r="M451" s="192"/>
      <c r="N451" s="192"/>
      <c r="O451" s="192"/>
      <c r="P451" s="91">
        <f t="shared" si="45"/>
        <v>0</v>
      </c>
      <c r="Q451" s="13" t="b">
        <f t="shared" si="47"/>
        <v>1</v>
      </c>
      <c r="R451" s="625" t="b">
        <f t="shared" si="48"/>
        <v>1</v>
      </c>
      <c r="S451" s="13" t="b">
        <f t="shared" si="49"/>
        <v>1</v>
      </c>
      <c r="T451" s="13" t="b">
        <f t="shared" si="43"/>
        <v>1</v>
      </c>
      <c r="U451" s="13" t="b">
        <f t="shared" si="44"/>
        <v>1</v>
      </c>
      <c r="V451" s="617" t="str">
        <f t="shared" si="46"/>
        <v>-</v>
      </c>
      <c r="W451" s="306">
        <f>IF(V451="-",0,IF(COUNTIF(V451:$V$1025,V451)&gt;1,1,0))</f>
        <v>0</v>
      </c>
    </row>
    <row r="452" spans="1:23" ht="15.75">
      <c r="A452" s="205">
        <v>427</v>
      </c>
      <c r="B452" s="177"/>
      <c r="C452" s="178"/>
      <c r="D452" s="177"/>
      <c r="E452" s="192"/>
      <c r="F452" s="192"/>
      <c r="G452" s="192"/>
      <c r="H452" s="192"/>
      <c r="I452" s="192"/>
      <c r="J452" s="192"/>
      <c r="K452" s="192"/>
      <c r="L452" s="192"/>
      <c r="M452" s="192"/>
      <c r="N452" s="192"/>
      <c r="O452" s="192"/>
      <c r="P452" s="91">
        <f t="shared" si="45"/>
        <v>0</v>
      </c>
      <c r="Q452" s="13" t="b">
        <f t="shared" si="47"/>
        <v>1</v>
      </c>
      <c r="R452" s="625" t="b">
        <f t="shared" si="48"/>
        <v>1</v>
      </c>
      <c r="S452" s="13" t="b">
        <f t="shared" si="49"/>
        <v>1</v>
      </c>
      <c r="T452" s="13" t="b">
        <f t="shared" si="43"/>
        <v>1</v>
      </c>
      <c r="U452" s="13" t="b">
        <f t="shared" si="44"/>
        <v>1</v>
      </c>
      <c r="V452" s="617" t="str">
        <f t="shared" si="46"/>
        <v>-</v>
      </c>
      <c r="W452" s="306">
        <f>IF(V452="-",0,IF(COUNTIF(V452:$V$1025,V452)&gt;1,1,0))</f>
        <v>0</v>
      </c>
    </row>
    <row r="453" spans="1:23" ht="15.75">
      <c r="A453" s="205">
        <v>428</v>
      </c>
      <c r="B453" s="177"/>
      <c r="C453" s="178"/>
      <c r="D453" s="177"/>
      <c r="E453" s="192"/>
      <c r="F453" s="192"/>
      <c r="G453" s="192"/>
      <c r="H453" s="192"/>
      <c r="I453" s="192"/>
      <c r="J453" s="192"/>
      <c r="K453" s="192"/>
      <c r="L453" s="192"/>
      <c r="M453" s="192"/>
      <c r="N453" s="192"/>
      <c r="O453" s="192"/>
      <c r="P453" s="91">
        <f t="shared" si="45"/>
        <v>0</v>
      </c>
      <c r="Q453" s="13" t="b">
        <f t="shared" si="47"/>
        <v>1</v>
      </c>
      <c r="R453" s="625" t="b">
        <f t="shared" si="48"/>
        <v>1</v>
      </c>
      <c r="S453" s="13" t="b">
        <f t="shared" si="49"/>
        <v>1</v>
      </c>
      <c r="T453" s="13" t="b">
        <f t="shared" si="43"/>
        <v>1</v>
      </c>
      <c r="U453" s="13" t="b">
        <f t="shared" si="44"/>
        <v>1</v>
      </c>
      <c r="V453" s="617" t="str">
        <f t="shared" si="46"/>
        <v>-</v>
      </c>
      <c r="W453" s="306">
        <f>IF(V453="-",0,IF(COUNTIF(V453:$V$1025,V453)&gt;1,1,0))</f>
        <v>0</v>
      </c>
    </row>
    <row r="454" spans="1:23" ht="15.75">
      <c r="A454" s="205">
        <v>429</v>
      </c>
      <c r="B454" s="177"/>
      <c r="C454" s="178"/>
      <c r="D454" s="177"/>
      <c r="E454" s="192"/>
      <c r="F454" s="192"/>
      <c r="G454" s="192"/>
      <c r="H454" s="192"/>
      <c r="I454" s="192"/>
      <c r="J454" s="192"/>
      <c r="K454" s="192"/>
      <c r="L454" s="192"/>
      <c r="M454" s="192"/>
      <c r="N454" s="192"/>
      <c r="O454" s="192"/>
      <c r="P454" s="91">
        <f t="shared" si="45"/>
        <v>0</v>
      </c>
      <c r="Q454" s="13" t="b">
        <f t="shared" si="47"/>
        <v>1</v>
      </c>
      <c r="R454" s="625" t="b">
        <f t="shared" si="48"/>
        <v>1</v>
      </c>
      <c r="S454" s="13" t="b">
        <f t="shared" si="49"/>
        <v>1</v>
      </c>
      <c r="T454" s="13" t="b">
        <f t="shared" si="43"/>
        <v>1</v>
      </c>
      <c r="U454" s="13" t="b">
        <f t="shared" si="44"/>
        <v>1</v>
      </c>
      <c r="V454" s="617" t="str">
        <f t="shared" si="46"/>
        <v>-</v>
      </c>
      <c r="W454" s="306">
        <f>IF(V454="-",0,IF(COUNTIF(V454:$V$1025,V454)&gt;1,1,0))</f>
        <v>0</v>
      </c>
    </row>
    <row r="455" spans="1:23" ht="15.75">
      <c r="A455" s="205">
        <v>430</v>
      </c>
      <c r="B455" s="177"/>
      <c r="C455" s="178"/>
      <c r="D455" s="177"/>
      <c r="E455" s="192"/>
      <c r="F455" s="192"/>
      <c r="G455" s="192"/>
      <c r="H455" s="192"/>
      <c r="I455" s="192"/>
      <c r="J455" s="192"/>
      <c r="K455" s="192"/>
      <c r="L455" s="192"/>
      <c r="M455" s="192"/>
      <c r="N455" s="192"/>
      <c r="O455" s="192"/>
      <c r="P455" s="91">
        <f t="shared" si="45"/>
        <v>0</v>
      </c>
      <c r="Q455" s="13" t="b">
        <f t="shared" si="47"/>
        <v>1</v>
      </c>
      <c r="R455" s="625" t="b">
        <f t="shared" si="48"/>
        <v>1</v>
      </c>
      <c r="S455" s="13" t="b">
        <f t="shared" si="49"/>
        <v>1</v>
      </c>
      <c r="T455" s="13" t="b">
        <f t="shared" si="43"/>
        <v>1</v>
      </c>
      <c r="U455" s="13" t="b">
        <f t="shared" si="44"/>
        <v>1</v>
      </c>
      <c r="V455" s="617" t="str">
        <f t="shared" si="46"/>
        <v>-</v>
      </c>
      <c r="W455" s="306">
        <f>IF(V455="-",0,IF(COUNTIF(V455:$V$1025,V455)&gt;1,1,0))</f>
        <v>0</v>
      </c>
    </row>
    <row r="456" spans="1:23" ht="15.75">
      <c r="A456" s="205">
        <v>431</v>
      </c>
      <c r="B456" s="177"/>
      <c r="C456" s="178"/>
      <c r="D456" s="177"/>
      <c r="E456" s="192"/>
      <c r="F456" s="192"/>
      <c r="G456" s="192"/>
      <c r="H456" s="192"/>
      <c r="I456" s="192"/>
      <c r="J456" s="192"/>
      <c r="K456" s="192"/>
      <c r="L456" s="192"/>
      <c r="M456" s="192"/>
      <c r="N456" s="192"/>
      <c r="O456" s="192"/>
      <c r="P456" s="91">
        <f t="shared" si="45"/>
        <v>0</v>
      </c>
      <c r="Q456" s="13" t="b">
        <f t="shared" si="47"/>
        <v>1</v>
      </c>
      <c r="R456" s="625" t="b">
        <f t="shared" si="48"/>
        <v>1</v>
      </c>
      <c r="S456" s="13" t="b">
        <f t="shared" si="49"/>
        <v>1</v>
      </c>
      <c r="T456" s="13" t="b">
        <f t="shared" si="43"/>
        <v>1</v>
      </c>
      <c r="U456" s="13" t="b">
        <f t="shared" si="44"/>
        <v>1</v>
      </c>
      <c r="V456" s="617" t="str">
        <f t="shared" si="46"/>
        <v>-</v>
      </c>
      <c r="W456" s="306">
        <f>IF(V456="-",0,IF(COUNTIF(V456:$V$1025,V456)&gt;1,1,0))</f>
        <v>0</v>
      </c>
    </row>
    <row r="457" spans="1:23" ht="15.75">
      <c r="A457" s="205">
        <v>432</v>
      </c>
      <c r="B457" s="177"/>
      <c r="C457" s="178"/>
      <c r="D457" s="177"/>
      <c r="E457" s="192"/>
      <c r="F457" s="192"/>
      <c r="G457" s="192"/>
      <c r="H457" s="192"/>
      <c r="I457" s="192"/>
      <c r="J457" s="192"/>
      <c r="K457" s="192"/>
      <c r="L457" s="192"/>
      <c r="M457" s="192"/>
      <c r="N457" s="192"/>
      <c r="O457" s="192"/>
      <c r="P457" s="91">
        <f t="shared" si="45"/>
        <v>0</v>
      </c>
      <c r="Q457" s="13" t="b">
        <f t="shared" si="47"/>
        <v>1</v>
      </c>
      <c r="R457" s="625" t="b">
        <f t="shared" si="48"/>
        <v>1</v>
      </c>
      <c r="S457" s="13" t="b">
        <f t="shared" si="49"/>
        <v>1</v>
      </c>
      <c r="T457" s="13" t="b">
        <f t="shared" si="43"/>
        <v>1</v>
      </c>
      <c r="U457" s="13" t="b">
        <f t="shared" si="44"/>
        <v>1</v>
      </c>
      <c r="V457" s="617" t="str">
        <f t="shared" si="46"/>
        <v>-</v>
      </c>
      <c r="W457" s="306">
        <f>IF(V457="-",0,IF(COUNTIF(V457:$V$1025,V457)&gt;1,1,0))</f>
        <v>0</v>
      </c>
    </row>
    <row r="458" spans="1:23" ht="15.75">
      <c r="A458" s="205">
        <v>433</v>
      </c>
      <c r="B458" s="177"/>
      <c r="C458" s="178"/>
      <c r="D458" s="177"/>
      <c r="E458" s="192"/>
      <c r="F458" s="192"/>
      <c r="G458" s="192"/>
      <c r="H458" s="192"/>
      <c r="I458" s="192"/>
      <c r="J458" s="192"/>
      <c r="K458" s="192"/>
      <c r="L458" s="192"/>
      <c r="M458" s="192"/>
      <c r="N458" s="192"/>
      <c r="O458" s="192"/>
      <c r="P458" s="91">
        <f t="shared" si="45"/>
        <v>0</v>
      </c>
      <c r="Q458" s="13" t="b">
        <f t="shared" si="47"/>
        <v>1</v>
      </c>
      <c r="R458" s="625" t="b">
        <f t="shared" si="48"/>
        <v>1</v>
      </c>
      <c r="S458" s="13" t="b">
        <f t="shared" si="49"/>
        <v>1</v>
      </c>
      <c r="T458" s="13" t="b">
        <f t="shared" si="43"/>
        <v>1</v>
      </c>
      <c r="U458" s="13" t="b">
        <f t="shared" si="44"/>
        <v>1</v>
      </c>
      <c r="V458" s="617" t="str">
        <f t="shared" si="46"/>
        <v>-</v>
      </c>
      <c r="W458" s="306">
        <f>IF(V458="-",0,IF(COUNTIF(V458:$V$1025,V458)&gt;1,1,0))</f>
        <v>0</v>
      </c>
    </row>
    <row r="459" spans="1:23" ht="15.75">
      <c r="A459" s="205">
        <v>434</v>
      </c>
      <c r="B459" s="177"/>
      <c r="C459" s="178"/>
      <c r="D459" s="177"/>
      <c r="E459" s="192"/>
      <c r="F459" s="192"/>
      <c r="G459" s="192"/>
      <c r="H459" s="192"/>
      <c r="I459" s="192"/>
      <c r="J459" s="192"/>
      <c r="K459" s="192"/>
      <c r="L459" s="192"/>
      <c r="M459" s="192"/>
      <c r="N459" s="192"/>
      <c r="O459" s="192"/>
      <c r="P459" s="91">
        <f t="shared" si="45"/>
        <v>0</v>
      </c>
      <c r="Q459" s="13" t="b">
        <f t="shared" si="47"/>
        <v>1</v>
      </c>
      <c r="R459" s="625" t="b">
        <f t="shared" si="48"/>
        <v>1</v>
      </c>
      <c r="S459" s="13" t="b">
        <f t="shared" si="49"/>
        <v>1</v>
      </c>
      <c r="T459" s="13" t="b">
        <f t="shared" si="43"/>
        <v>1</v>
      </c>
      <c r="U459" s="13" t="b">
        <f t="shared" si="44"/>
        <v>1</v>
      </c>
      <c r="V459" s="617" t="str">
        <f t="shared" si="46"/>
        <v>-</v>
      </c>
      <c r="W459" s="306">
        <f>IF(V459="-",0,IF(COUNTIF(V459:$V$1025,V459)&gt;1,1,0))</f>
        <v>0</v>
      </c>
    </row>
    <row r="460" spans="1:23" ht="15.75">
      <c r="A460" s="205">
        <v>435</v>
      </c>
      <c r="B460" s="177"/>
      <c r="C460" s="178"/>
      <c r="D460" s="177"/>
      <c r="E460" s="192"/>
      <c r="F460" s="192"/>
      <c r="G460" s="192"/>
      <c r="H460" s="192"/>
      <c r="I460" s="192"/>
      <c r="J460" s="192"/>
      <c r="K460" s="192"/>
      <c r="L460" s="192"/>
      <c r="M460" s="192"/>
      <c r="N460" s="192"/>
      <c r="O460" s="192"/>
      <c r="P460" s="91">
        <f t="shared" si="45"/>
        <v>0</v>
      </c>
      <c r="Q460" s="13" t="b">
        <f t="shared" si="47"/>
        <v>1</v>
      </c>
      <c r="R460" s="625" t="b">
        <f t="shared" si="48"/>
        <v>1</v>
      </c>
      <c r="S460" s="13" t="b">
        <f t="shared" si="49"/>
        <v>1</v>
      </c>
      <c r="T460" s="13" t="b">
        <f t="shared" si="43"/>
        <v>1</v>
      </c>
      <c r="U460" s="13" t="b">
        <f t="shared" si="44"/>
        <v>1</v>
      </c>
      <c r="V460" s="617" t="str">
        <f t="shared" si="46"/>
        <v>-</v>
      </c>
      <c r="W460" s="306">
        <f>IF(V460="-",0,IF(COUNTIF(V460:$V$1025,V460)&gt;1,1,0))</f>
        <v>0</v>
      </c>
    </row>
    <row r="461" spans="1:23" ht="15.75">
      <c r="A461" s="205">
        <v>436</v>
      </c>
      <c r="B461" s="177"/>
      <c r="C461" s="178"/>
      <c r="D461" s="177"/>
      <c r="E461" s="192"/>
      <c r="F461" s="192"/>
      <c r="G461" s="192"/>
      <c r="H461" s="192"/>
      <c r="I461" s="192"/>
      <c r="J461" s="192"/>
      <c r="K461" s="192"/>
      <c r="L461" s="192"/>
      <c r="M461" s="192"/>
      <c r="N461" s="192"/>
      <c r="O461" s="192"/>
      <c r="P461" s="91">
        <f t="shared" si="45"/>
        <v>0</v>
      </c>
      <c r="Q461" s="13" t="b">
        <f t="shared" si="47"/>
        <v>1</v>
      </c>
      <c r="R461" s="625" t="b">
        <f t="shared" si="48"/>
        <v>1</v>
      </c>
      <c r="S461" s="13" t="b">
        <f t="shared" si="49"/>
        <v>1</v>
      </c>
      <c r="T461" s="13" t="b">
        <f t="shared" si="43"/>
        <v>1</v>
      </c>
      <c r="U461" s="13" t="b">
        <f t="shared" si="44"/>
        <v>1</v>
      </c>
      <c r="V461" s="617" t="str">
        <f t="shared" si="46"/>
        <v>-</v>
      </c>
      <c r="W461" s="306">
        <f>IF(V461="-",0,IF(COUNTIF(V461:$V$1025,V461)&gt;1,1,0))</f>
        <v>0</v>
      </c>
    </row>
    <row r="462" spans="1:23" ht="15.75">
      <c r="A462" s="205">
        <v>437</v>
      </c>
      <c r="B462" s="177"/>
      <c r="C462" s="178"/>
      <c r="D462" s="177"/>
      <c r="E462" s="192"/>
      <c r="F462" s="192"/>
      <c r="G462" s="192"/>
      <c r="H462" s="192"/>
      <c r="I462" s="192"/>
      <c r="J462" s="192"/>
      <c r="K462" s="192"/>
      <c r="L462" s="192"/>
      <c r="M462" s="192"/>
      <c r="N462" s="192"/>
      <c r="O462" s="192"/>
      <c r="P462" s="91">
        <f t="shared" si="45"/>
        <v>0</v>
      </c>
      <c r="Q462" s="13" t="b">
        <f t="shared" si="47"/>
        <v>1</v>
      </c>
      <c r="R462" s="625" t="b">
        <f t="shared" si="48"/>
        <v>1</v>
      </c>
      <c r="S462" s="13" t="b">
        <f t="shared" si="49"/>
        <v>1</v>
      </c>
      <c r="T462" s="13" t="b">
        <f t="shared" si="43"/>
        <v>1</v>
      </c>
      <c r="U462" s="13" t="b">
        <f t="shared" si="44"/>
        <v>1</v>
      </c>
      <c r="V462" s="617" t="str">
        <f t="shared" si="46"/>
        <v>-</v>
      </c>
      <c r="W462" s="306">
        <f>IF(V462="-",0,IF(COUNTIF(V462:$V$1025,V462)&gt;1,1,0))</f>
        <v>0</v>
      </c>
    </row>
    <row r="463" spans="1:23" ht="15.75">
      <c r="A463" s="205">
        <v>438</v>
      </c>
      <c r="B463" s="177"/>
      <c r="C463" s="178"/>
      <c r="D463" s="177"/>
      <c r="E463" s="192"/>
      <c r="F463" s="192"/>
      <c r="G463" s="192"/>
      <c r="H463" s="192"/>
      <c r="I463" s="192"/>
      <c r="J463" s="192"/>
      <c r="K463" s="192"/>
      <c r="L463" s="192"/>
      <c r="M463" s="192"/>
      <c r="N463" s="192"/>
      <c r="O463" s="192"/>
      <c r="P463" s="91">
        <f t="shared" si="45"/>
        <v>0</v>
      </c>
      <c r="Q463" s="13" t="b">
        <f t="shared" si="47"/>
        <v>1</v>
      </c>
      <c r="R463" s="625" t="b">
        <f t="shared" si="48"/>
        <v>1</v>
      </c>
      <c r="S463" s="13" t="b">
        <f t="shared" si="49"/>
        <v>1</v>
      </c>
      <c r="T463" s="13" t="b">
        <f t="shared" si="43"/>
        <v>1</v>
      </c>
      <c r="U463" s="13" t="b">
        <f t="shared" si="44"/>
        <v>1</v>
      </c>
      <c r="V463" s="617" t="str">
        <f t="shared" si="46"/>
        <v>-</v>
      </c>
      <c r="W463" s="306">
        <f>IF(V463="-",0,IF(COUNTIF(V463:$V$1025,V463)&gt;1,1,0))</f>
        <v>0</v>
      </c>
    </row>
    <row r="464" spans="1:23" ht="15.75">
      <c r="A464" s="205">
        <v>439</v>
      </c>
      <c r="B464" s="177"/>
      <c r="C464" s="178"/>
      <c r="D464" s="177"/>
      <c r="E464" s="192"/>
      <c r="F464" s="192"/>
      <c r="G464" s="192"/>
      <c r="H464" s="192"/>
      <c r="I464" s="192"/>
      <c r="J464" s="192"/>
      <c r="K464" s="192"/>
      <c r="L464" s="192"/>
      <c r="M464" s="192"/>
      <c r="N464" s="192"/>
      <c r="O464" s="192"/>
      <c r="P464" s="91">
        <f t="shared" si="45"/>
        <v>0</v>
      </c>
      <c r="Q464" s="13" t="b">
        <f t="shared" si="47"/>
        <v>1</v>
      </c>
      <c r="R464" s="625" t="b">
        <f t="shared" si="48"/>
        <v>1</v>
      </c>
      <c r="S464" s="13" t="b">
        <f t="shared" si="49"/>
        <v>1</v>
      </c>
      <c r="T464" s="13" t="b">
        <f t="shared" si="43"/>
        <v>1</v>
      </c>
      <c r="U464" s="13" t="b">
        <f t="shared" si="44"/>
        <v>1</v>
      </c>
      <c r="V464" s="617" t="str">
        <f t="shared" si="46"/>
        <v>-</v>
      </c>
      <c r="W464" s="306">
        <f>IF(V464="-",0,IF(COUNTIF(V464:$V$1025,V464)&gt;1,1,0))</f>
        <v>0</v>
      </c>
    </row>
    <row r="465" spans="1:23" ht="15.75">
      <c r="A465" s="205">
        <v>440</v>
      </c>
      <c r="B465" s="177"/>
      <c r="C465" s="178"/>
      <c r="D465" s="177"/>
      <c r="E465" s="192"/>
      <c r="F465" s="192"/>
      <c r="G465" s="192"/>
      <c r="H465" s="192"/>
      <c r="I465" s="192"/>
      <c r="J465" s="192"/>
      <c r="K465" s="192"/>
      <c r="L465" s="192"/>
      <c r="M465" s="192"/>
      <c r="N465" s="192"/>
      <c r="O465" s="192"/>
      <c r="P465" s="91">
        <f t="shared" si="45"/>
        <v>0</v>
      </c>
      <c r="Q465" s="13" t="b">
        <f t="shared" si="47"/>
        <v>1</v>
      </c>
      <c r="R465" s="625" t="b">
        <f t="shared" si="48"/>
        <v>1</v>
      </c>
      <c r="S465" s="13" t="b">
        <f t="shared" si="49"/>
        <v>1</v>
      </c>
      <c r="T465" s="13" t="b">
        <f t="shared" si="43"/>
        <v>1</v>
      </c>
      <c r="U465" s="13" t="b">
        <f t="shared" si="44"/>
        <v>1</v>
      </c>
      <c r="V465" s="617" t="str">
        <f t="shared" si="46"/>
        <v>-</v>
      </c>
      <c r="W465" s="306">
        <f>IF(V465="-",0,IF(COUNTIF(V465:$V$1025,V465)&gt;1,1,0))</f>
        <v>0</v>
      </c>
    </row>
    <row r="466" spans="1:23" ht="15.75">
      <c r="A466" s="205">
        <v>441</v>
      </c>
      <c r="B466" s="177"/>
      <c r="C466" s="178"/>
      <c r="D466" s="177"/>
      <c r="E466" s="192"/>
      <c r="F466" s="192"/>
      <c r="G466" s="192"/>
      <c r="H466" s="192"/>
      <c r="I466" s="192"/>
      <c r="J466" s="192"/>
      <c r="K466" s="192"/>
      <c r="L466" s="192"/>
      <c r="M466" s="192"/>
      <c r="N466" s="192"/>
      <c r="O466" s="192"/>
      <c r="P466" s="91">
        <f t="shared" si="45"/>
        <v>0</v>
      </c>
      <c r="Q466" s="13" t="b">
        <f t="shared" si="47"/>
        <v>1</v>
      </c>
      <c r="R466" s="625" t="b">
        <f t="shared" si="48"/>
        <v>1</v>
      </c>
      <c r="S466" s="13" t="b">
        <f t="shared" si="49"/>
        <v>1</v>
      </c>
      <c r="T466" s="13" t="b">
        <f t="shared" si="43"/>
        <v>1</v>
      </c>
      <c r="U466" s="13" t="b">
        <f t="shared" si="44"/>
        <v>1</v>
      </c>
      <c r="V466" s="617" t="str">
        <f t="shared" si="46"/>
        <v>-</v>
      </c>
      <c r="W466" s="306">
        <f>IF(V466="-",0,IF(COUNTIF(V466:$V$1025,V466)&gt;1,1,0))</f>
        <v>0</v>
      </c>
    </row>
    <row r="467" spans="1:23" ht="15.75">
      <c r="A467" s="205">
        <v>442</v>
      </c>
      <c r="B467" s="177"/>
      <c r="C467" s="178"/>
      <c r="D467" s="177"/>
      <c r="E467" s="192"/>
      <c r="F467" s="192"/>
      <c r="G467" s="192"/>
      <c r="H467" s="192"/>
      <c r="I467" s="192"/>
      <c r="J467" s="192"/>
      <c r="K467" s="192"/>
      <c r="L467" s="192"/>
      <c r="M467" s="192"/>
      <c r="N467" s="192"/>
      <c r="O467" s="192"/>
      <c r="P467" s="91">
        <f t="shared" si="45"/>
        <v>0</v>
      </c>
      <c r="Q467" s="13" t="b">
        <f t="shared" si="47"/>
        <v>1</v>
      </c>
      <c r="R467" s="625" t="b">
        <f t="shared" si="48"/>
        <v>1</v>
      </c>
      <c r="S467" s="13" t="b">
        <f t="shared" si="49"/>
        <v>1</v>
      </c>
      <c r="T467" s="13" t="b">
        <f t="shared" si="43"/>
        <v>1</v>
      </c>
      <c r="U467" s="13" t="b">
        <f t="shared" si="44"/>
        <v>1</v>
      </c>
      <c r="V467" s="617" t="str">
        <f t="shared" si="46"/>
        <v>-</v>
      </c>
      <c r="W467" s="306">
        <f>IF(V467="-",0,IF(COUNTIF(V467:$V$1025,V467)&gt;1,1,0))</f>
        <v>0</v>
      </c>
    </row>
    <row r="468" spans="1:23" ht="15.75">
      <c r="A468" s="205">
        <v>443</v>
      </c>
      <c r="B468" s="177"/>
      <c r="C468" s="178"/>
      <c r="D468" s="177"/>
      <c r="E468" s="192"/>
      <c r="F468" s="192"/>
      <c r="G468" s="192"/>
      <c r="H468" s="192"/>
      <c r="I468" s="192"/>
      <c r="J468" s="192"/>
      <c r="K468" s="192"/>
      <c r="L468" s="192"/>
      <c r="M468" s="192"/>
      <c r="N468" s="192"/>
      <c r="O468" s="192"/>
      <c r="P468" s="91">
        <f t="shared" si="45"/>
        <v>0</v>
      </c>
      <c r="Q468" s="13" t="b">
        <f t="shared" si="47"/>
        <v>1</v>
      </c>
      <c r="R468" s="625" t="b">
        <f t="shared" si="48"/>
        <v>1</v>
      </c>
      <c r="S468" s="13" t="b">
        <f t="shared" si="49"/>
        <v>1</v>
      </c>
      <c r="T468" s="13" t="b">
        <f t="shared" si="43"/>
        <v>1</v>
      </c>
      <c r="U468" s="13" t="b">
        <f t="shared" si="44"/>
        <v>1</v>
      </c>
      <c r="V468" s="617" t="str">
        <f t="shared" si="46"/>
        <v>-</v>
      </c>
      <c r="W468" s="306">
        <f>IF(V468="-",0,IF(COUNTIF(V468:$V$1025,V468)&gt;1,1,0))</f>
        <v>0</v>
      </c>
    </row>
    <row r="469" spans="1:23" ht="15.75">
      <c r="A469" s="205">
        <v>444</v>
      </c>
      <c r="B469" s="177"/>
      <c r="C469" s="178"/>
      <c r="D469" s="177"/>
      <c r="E469" s="192"/>
      <c r="F469" s="192"/>
      <c r="G469" s="192"/>
      <c r="H469" s="192"/>
      <c r="I469" s="192"/>
      <c r="J469" s="192"/>
      <c r="K469" s="192"/>
      <c r="L469" s="192"/>
      <c r="M469" s="192"/>
      <c r="N469" s="192"/>
      <c r="O469" s="192"/>
      <c r="P469" s="91">
        <f t="shared" si="45"/>
        <v>0</v>
      </c>
      <c r="Q469" s="13" t="b">
        <f t="shared" si="47"/>
        <v>1</v>
      </c>
      <c r="R469" s="625" t="b">
        <f t="shared" si="48"/>
        <v>1</v>
      </c>
      <c r="S469" s="13" t="b">
        <f t="shared" si="49"/>
        <v>1</v>
      </c>
      <c r="T469" s="13" t="b">
        <f t="shared" si="43"/>
        <v>1</v>
      </c>
      <c r="U469" s="13" t="b">
        <f t="shared" si="44"/>
        <v>1</v>
      </c>
      <c r="V469" s="617" t="str">
        <f t="shared" si="46"/>
        <v>-</v>
      </c>
      <c r="W469" s="306">
        <f>IF(V469="-",0,IF(COUNTIF(V469:$V$1025,V469)&gt;1,1,0))</f>
        <v>0</v>
      </c>
    </row>
    <row r="470" spans="1:23" ht="15.75">
      <c r="A470" s="205">
        <v>445</v>
      </c>
      <c r="B470" s="177"/>
      <c r="C470" s="178"/>
      <c r="D470" s="177"/>
      <c r="E470" s="192"/>
      <c r="F470" s="192"/>
      <c r="G470" s="192"/>
      <c r="H470" s="192"/>
      <c r="I470" s="192"/>
      <c r="J470" s="192"/>
      <c r="K470" s="192"/>
      <c r="L470" s="192"/>
      <c r="M470" s="192"/>
      <c r="N470" s="192"/>
      <c r="O470" s="192"/>
      <c r="P470" s="91">
        <f t="shared" si="45"/>
        <v>0</v>
      </c>
      <c r="Q470" s="13" t="b">
        <f t="shared" si="47"/>
        <v>1</v>
      </c>
      <c r="R470" s="625" t="b">
        <f t="shared" si="48"/>
        <v>1</v>
      </c>
      <c r="S470" s="13" t="b">
        <f t="shared" si="49"/>
        <v>1</v>
      </c>
      <c r="T470" s="13" t="b">
        <f t="shared" si="43"/>
        <v>1</v>
      </c>
      <c r="U470" s="13" t="b">
        <f t="shared" si="44"/>
        <v>1</v>
      </c>
      <c r="V470" s="617" t="str">
        <f t="shared" si="46"/>
        <v>-</v>
      </c>
      <c r="W470" s="306">
        <f>IF(V470="-",0,IF(COUNTIF(V470:$V$1025,V470)&gt;1,1,0))</f>
        <v>0</v>
      </c>
    </row>
    <row r="471" spans="1:23" ht="15.75">
      <c r="A471" s="205">
        <v>446</v>
      </c>
      <c r="B471" s="177"/>
      <c r="C471" s="178"/>
      <c r="D471" s="177"/>
      <c r="E471" s="192"/>
      <c r="F471" s="192"/>
      <c r="G471" s="192"/>
      <c r="H471" s="192"/>
      <c r="I471" s="192"/>
      <c r="J471" s="192"/>
      <c r="K471" s="192"/>
      <c r="L471" s="192"/>
      <c r="M471" s="192"/>
      <c r="N471" s="192"/>
      <c r="O471" s="192"/>
      <c r="P471" s="91">
        <f t="shared" si="45"/>
        <v>0</v>
      </c>
      <c r="Q471" s="13" t="b">
        <f t="shared" si="47"/>
        <v>1</v>
      </c>
      <c r="R471" s="625" t="b">
        <f t="shared" si="48"/>
        <v>1</v>
      </c>
      <c r="S471" s="13" t="b">
        <f t="shared" si="49"/>
        <v>1</v>
      </c>
      <c r="T471" s="13" t="b">
        <f t="shared" si="43"/>
        <v>1</v>
      </c>
      <c r="U471" s="13" t="b">
        <f t="shared" si="44"/>
        <v>1</v>
      </c>
      <c r="V471" s="617" t="str">
        <f t="shared" si="46"/>
        <v>-</v>
      </c>
      <c r="W471" s="306">
        <f>IF(V471="-",0,IF(COUNTIF(V471:$V$1025,V471)&gt;1,1,0))</f>
        <v>0</v>
      </c>
    </row>
    <row r="472" spans="1:23" ht="15.75">
      <c r="A472" s="205">
        <v>447</v>
      </c>
      <c r="B472" s="177"/>
      <c r="C472" s="178"/>
      <c r="D472" s="177"/>
      <c r="E472" s="192"/>
      <c r="F472" s="192"/>
      <c r="G472" s="192"/>
      <c r="H472" s="192"/>
      <c r="I472" s="192"/>
      <c r="J472" s="192"/>
      <c r="K472" s="192"/>
      <c r="L472" s="192"/>
      <c r="M472" s="192"/>
      <c r="N472" s="192"/>
      <c r="O472" s="192"/>
      <c r="P472" s="91">
        <f t="shared" si="45"/>
        <v>0</v>
      </c>
      <c r="Q472" s="13" t="b">
        <f t="shared" si="47"/>
        <v>1</v>
      </c>
      <c r="R472" s="625" t="b">
        <f t="shared" si="48"/>
        <v>1</v>
      </c>
      <c r="S472" s="13" t="b">
        <f t="shared" si="49"/>
        <v>1</v>
      </c>
      <c r="T472" s="13" t="b">
        <f t="shared" si="43"/>
        <v>1</v>
      </c>
      <c r="U472" s="13" t="b">
        <f t="shared" si="44"/>
        <v>1</v>
      </c>
      <c r="V472" s="617" t="str">
        <f t="shared" si="46"/>
        <v>-</v>
      </c>
      <c r="W472" s="306">
        <f>IF(V472="-",0,IF(COUNTIF(V472:$V$1025,V472)&gt;1,1,0))</f>
        <v>0</v>
      </c>
    </row>
    <row r="473" spans="1:23" ht="15.75">
      <c r="A473" s="205">
        <v>448</v>
      </c>
      <c r="B473" s="177"/>
      <c r="C473" s="178"/>
      <c r="D473" s="177"/>
      <c r="E473" s="192"/>
      <c r="F473" s="192"/>
      <c r="G473" s="192"/>
      <c r="H473" s="192"/>
      <c r="I473" s="192"/>
      <c r="J473" s="192"/>
      <c r="K473" s="192"/>
      <c r="L473" s="192"/>
      <c r="M473" s="192"/>
      <c r="N473" s="192"/>
      <c r="O473" s="192"/>
      <c r="P473" s="91">
        <f t="shared" si="45"/>
        <v>0</v>
      </c>
      <c r="Q473" s="13" t="b">
        <f t="shared" si="47"/>
        <v>1</v>
      </c>
      <c r="R473" s="625" t="b">
        <f t="shared" si="48"/>
        <v>1</v>
      </c>
      <c r="S473" s="13" t="b">
        <f t="shared" si="49"/>
        <v>1</v>
      </c>
      <c r="T473" s="13" t="b">
        <f t="shared" si="43"/>
        <v>1</v>
      </c>
      <c r="U473" s="13" t="b">
        <f t="shared" si="44"/>
        <v>1</v>
      </c>
      <c r="V473" s="617" t="str">
        <f t="shared" si="46"/>
        <v>-</v>
      </c>
      <c r="W473" s="306">
        <f>IF(V473="-",0,IF(COUNTIF(V473:$V$1025,V473)&gt;1,1,0))</f>
        <v>0</v>
      </c>
    </row>
    <row r="474" spans="1:23" ht="15.75">
      <c r="A474" s="205">
        <v>449</v>
      </c>
      <c r="B474" s="177"/>
      <c r="C474" s="178"/>
      <c r="D474" s="177"/>
      <c r="E474" s="192"/>
      <c r="F474" s="192"/>
      <c r="G474" s="192"/>
      <c r="H474" s="192"/>
      <c r="I474" s="192"/>
      <c r="J474" s="192"/>
      <c r="K474" s="192"/>
      <c r="L474" s="192"/>
      <c r="M474" s="192"/>
      <c r="N474" s="192"/>
      <c r="O474" s="192"/>
      <c r="P474" s="91">
        <f t="shared" si="45"/>
        <v>0</v>
      </c>
      <c r="Q474" s="13" t="b">
        <f t="shared" si="47"/>
        <v>1</v>
      </c>
      <c r="R474" s="625" t="b">
        <f t="shared" si="48"/>
        <v>1</v>
      </c>
      <c r="S474" s="13" t="b">
        <f t="shared" si="49"/>
        <v>1</v>
      </c>
      <c r="T474" s="13" t="b">
        <f t="shared" ref="T474:T537" si="50">IF(B474="",TRUE,(IF(ISNUMBER(MATCH(B474,CountriesList,0)),TRUE,FALSE)))</f>
        <v>1</v>
      </c>
      <c r="U474" s="13" t="b">
        <f t="shared" ref="U474:U537" si="51">IF(D474="",TRUE,(IF(ISNUMBER(MATCH(D474,ClientCategorisationList,0)),TRUE,FALSE)))</f>
        <v>1</v>
      </c>
      <c r="V474" s="617" t="str">
        <f t="shared" si="46"/>
        <v>-</v>
      </c>
      <c r="W474" s="306">
        <f>IF(V474="-",0,IF(COUNTIF(V474:$V$1025,V474)&gt;1,1,0))</f>
        <v>0</v>
      </c>
    </row>
    <row r="475" spans="1:23" ht="15.75">
      <c r="A475" s="205">
        <v>450</v>
      </c>
      <c r="B475" s="177"/>
      <c r="C475" s="178"/>
      <c r="D475" s="177"/>
      <c r="E475" s="192"/>
      <c r="F475" s="192"/>
      <c r="G475" s="192"/>
      <c r="H475" s="192"/>
      <c r="I475" s="192"/>
      <c r="J475" s="192"/>
      <c r="K475" s="192"/>
      <c r="L475" s="192"/>
      <c r="M475" s="192"/>
      <c r="N475" s="192"/>
      <c r="O475" s="192"/>
      <c r="P475" s="91">
        <f t="shared" ref="P475:P538" si="52">SUM(E475:O475)</f>
        <v>0</v>
      </c>
      <c r="Q475" s="13" t="b">
        <f t="shared" si="47"/>
        <v>1</v>
      </c>
      <c r="R475" s="625" t="b">
        <f t="shared" si="48"/>
        <v>1</v>
      </c>
      <c r="S475" s="13" t="b">
        <f t="shared" si="49"/>
        <v>1</v>
      </c>
      <c r="T475" s="13" t="b">
        <f t="shared" si="50"/>
        <v>1</v>
      </c>
      <c r="U475" s="13" t="b">
        <f t="shared" si="51"/>
        <v>1</v>
      </c>
      <c r="V475" s="617" t="str">
        <f t="shared" ref="V475:V538" si="53">CONCATENATE(B475,"-",D475)</f>
        <v>-</v>
      </c>
      <c r="W475" s="306">
        <f>IF(V475="-",0,IF(COUNTIF(V475:$V$1025,V475)&gt;1,1,0))</f>
        <v>0</v>
      </c>
    </row>
    <row r="476" spans="1:23" ht="15.75">
      <c r="A476" s="205">
        <v>451</v>
      </c>
      <c r="B476" s="177"/>
      <c r="C476" s="178"/>
      <c r="D476" s="177"/>
      <c r="E476" s="192"/>
      <c r="F476" s="192"/>
      <c r="G476" s="192"/>
      <c r="H476" s="192"/>
      <c r="I476" s="192"/>
      <c r="J476" s="192"/>
      <c r="K476" s="192"/>
      <c r="L476" s="192"/>
      <c r="M476" s="192"/>
      <c r="N476" s="192"/>
      <c r="O476" s="192"/>
      <c r="P476" s="91">
        <f t="shared" si="52"/>
        <v>0</v>
      </c>
      <c r="Q476" s="13" t="b">
        <f t="shared" ref="Q476:Q539" si="54">IF(ISBLANK(B476),TRUE,IF(OR(ISBLANK(C476),ISBLANK(D476),ISBLANK(E476),ISBLANK(F476),ISBLANK(G476),ISBLANK(H476),ISBLANK(I476),ISBLANK(J476),ISBLANK(K476),ISBLANK(L476),ISBLANK(M476),ISBLANK(N476),ISBLANK(O476),ISBLANK(P476)),FALSE,TRUE))</f>
        <v>1</v>
      </c>
      <c r="R476" s="625" t="b">
        <f t="shared" ref="R476:R539" si="55">IF(OR(AND(B476="N/A",D476="N/A"),AND(B476&lt;&gt;"N/A",D476&lt;&gt;"N/A"),AND(ISBLANK(B476),ISBLANK(D476)),AND(NOT(ISBLANK(B476)),NOT(ISBLANK(D476)))),TRUE,FALSE)</f>
        <v>1</v>
      </c>
      <c r="S476" s="13" t="b">
        <f t="shared" ref="S476:S539" si="56">IF(OR(AND(B476="N/A",D476="N/A",C476=0,P476=0),AND(ISBLANK(B476),ISBLANK(D476),ISBLANK(C476),P476=0),AND(AND(NOT(ISBLANK(B476)),B476&lt;&gt;"N/A"),AND(NOT(ISBLANK(D476)),D476&lt;&gt;"N/A"),C476&lt;&gt;0,P476&lt;&gt;0)),TRUE,FALSE)</f>
        <v>1</v>
      </c>
      <c r="T476" s="13" t="b">
        <f t="shared" si="50"/>
        <v>1</v>
      </c>
      <c r="U476" s="13" t="b">
        <f t="shared" si="51"/>
        <v>1</v>
      </c>
      <c r="V476" s="617" t="str">
        <f t="shared" si="53"/>
        <v>-</v>
      </c>
      <c r="W476" s="306">
        <f>IF(V476="-",0,IF(COUNTIF(V476:$V$1025,V476)&gt;1,1,0))</f>
        <v>0</v>
      </c>
    </row>
    <row r="477" spans="1:23" ht="15.75">
      <c r="A477" s="205">
        <v>452</v>
      </c>
      <c r="B477" s="177"/>
      <c r="C477" s="178"/>
      <c r="D477" s="177"/>
      <c r="E477" s="192"/>
      <c r="F477" s="192"/>
      <c r="G477" s="192"/>
      <c r="H477" s="192"/>
      <c r="I477" s="192"/>
      <c r="J477" s="192"/>
      <c r="K477" s="192"/>
      <c r="L477" s="192"/>
      <c r="M477" s="192"/>
      <c r="N477" s="192"/>
      <c r="O477" s="192"/>
      <c r="P477" s="91">
        <f t="shared" si="52"/>
        <v>0</v>
      </c>
      <c r="Q477" s="13" t="b">
        <f t="shared" si="54"/>
        <v>1</v>
      </c>
      <c r="R477" s="625" t="b">
        <f t="shared" si="55"/>
        <v>1</v>
      </c>
      <c r="S477" s="13" t="b">
        <f t="shared" si="56"/>
        <v>1</v>
      </c>
      <c r="T477" s="13" t="b">
        <f t="shared" si="50"/>
        <v>1</v>
      </c>
      <c r="U477" s="13" t="b">
        <f t="shared" si="51"/>
        <v>1</v>
      </c>
      <c r="V477" s="617" t="str">
        <f t="shared" si="53"/>
        <v>-</v>
      </c>
      <c r="W477" s="306">
        <f>IF(V477="-",0,IF(COUNTIF(V477:$V$1025,V477)&gt;1,1,0))</f>
        <v>0</v>
      </c>
    </row>
    <row r="478" spans="1:23" ht="15.75">
      <c r="A478" s="205">
        <v>453</v>
      </c>
      <c r="B478" s="177"/>
      <c r="C478" s="178"/>
      <c r="D478" s="177"/>
      <c r="E478" s="192"/>
      <c r="F478" s="192"/>
      <c r="G478" s="192"/>
      <c r="H478" s="192"/>
      <c r="I478" s="192"/>
      <c r="J478" s="192"/>
      <c r="K478" s="192"/>
      <c r="L478" s="192"/>
      <c r="M478" s="192"/>
      <c r="N478" s="192"/>
      <c r="O478" s="192"/>
      <c r="P478" s="91">
        <f t="shared" si="52"/>
        <v>0</v>
      </c>
      <c r="Q478" s="13" t="b">
        <f t="shared" si="54"/>
        <v>1</v>
      </c>
      <c r="R478" s="625" t="b">
        <f t="shared" si="55"/>
        <v>1</v>
      </c>
      <c r="S478" s="13" t="b">
        <f t="shared" si="56"/>
        <v>1</v>
      </c>
      <c r="T478" s="13" t="b">
        <f t="shared" si="50"/>
        <v>1</v>
      </c>
      <c r="U478" s="13" t="b">
        <f t="shared" si="51"/>
        <v>1</v>
      </c>
      <c r="V478" s="617" t="str">
        <f t="shared" si="53"/>
        <v>-</v>
      </c>
      <c r="W478" s="306">
        <f>IF(V478="-",0,IF(COUNTIF(V478:$V$1025,V478)&gt;1,1,0))</f>
        <v>0</v>
      </c>
    </row>
    <row r="479" spans="1:23" ht="15.75">
      <c r="A479" s="205">
        <v>454</v>
      </c>
      <c r="B479" s="177"/>
      <c r="C479" s="178"/>
      <c r="D479" s="177"/>
      <c r="E479" s="192"/>
      <c r="F479" s="192"/>
      <c r="G479" s="192"/>
      <c r="H479" s="192"/>
      <c r="I479" s="192"/>
      <c r="J479" s="192"/>
      <c r="K479" s="192"/>
      <c r="L479" s="192"/>
      <c r="M479" s="192"/>
      <c r="N479" s="192"/>
      <c r="O479" s="192"/>
      <c r="P479" s="91">
        <f t="shared" si="52"/>
        <v>0</v>
      </c>
      <c r="Q479" s="13" t="b">
        <f t="shared" si="54"/>
        <v>1</v>
      </c>
      <c r="R479" s="625" t="b">
        <f t="shared" si="55"/>
        <v>1</v>
      </c>
      <c r="S479" s="13" t="b">
        <f t="shared" si="56"/>
        <v>1</v>
      </c>
      <c r="T479" s="13" t="b">
        <f t="shared" si="50"/>
        <v>1</v>
      </c>
      <c r="U479" s="13" t="b">
        <f t="shared" si="51"/>
        <v>1</v>
      </c>
      <c r="V479" s="617" t="str">
        <f t="shared" si="53"/>
        <v>-</v>
      </c>
      <c r="W479" s="306">
        <f>IF(V479="-",0,IF(COUNTIF(V479:$V$1025,V479)&gt;1,1,0))</f>
        <v>0</v>
      </c>
    </row>
    <row r="480" spans="1:23" ht="15.75">
      <c r="A480" s="205">
        <v>455</v>
      </c>
      <c r="B480" s="177"/>
      <c r="C480" s="178"/>
      <c r="D480" s="177"/>
      <c r="E480" s="192"/>
      <c r="F480" s="192"/>
      <c r="G480" s="192"/>
      <c r="H480" s="192"/>
      <c r="I480" s="192"/>
      <c r="J480" s="192"/>
      <c r="K480" s="192"/>
      <c r="L480" s="192"/>
      <c r="M480" s="192"/>
      <c r="N480" s="192"/>
      <c r="O480" s="192"/>
      <c r="P480" s="91">
        <f t="shared" si="52"/>
        <v>0</v>
      </c>
      <c r="Q480" s="13" t="b">
        <f t="shared" si="54"/>
        <v>1</v>
      </c>
      <c r="R480" s="625" t="b">
        <f t="shared" si="55"/>
        <v>1</v>
      </c>
      <c r="S480" s="13" t="b">
        <f t="shared" si="56"/>
        <v>1</v>
      </c>
      <c r="T480" s="13" t="b">
        <f t="shared" si="50"/>
        <v>1</v>
      </c>
      <c r="U480" s="13" t="b">
        <f t="shared" si="51"/>
        <v>1</v>
      </c>
      <c r="V480" s="617" t="str">
        <f t="shared" si="53"/>
        <v>-</v>
      </c>
      <c r="W480" s="306">
        <f>IF(V480="-",0,IF(COUNTIF(V480:$V$1025,V480)&gt;1,1,0))</f>
        <v>0</v>
      </c>
    </row>
    <row r="481" spans="1:23" ht="15.75">
      <c r="A481" s="205">
        <v>456</v>
      </c>
      <c r="B481" s="177"/>
      <c r="C481" s="178"/>
      <c r="D481" s="177"/>
      <c r="E481" s="192"/>
      <c r="F481" s="192"/>
      <c r="G481" s="192"/>
      <c r="H481" s="192"/>
      <c r="I481" s="192"/>
      <c r="J481" s="192"/>
      <c r="K481" s="192"/>
      <c r="L481" s="192"/>
      <c r="M481" s="192"/>
      <c r="N481" s="192"/>
      <c r="O481" s="192"/>
      <c r="P481" s="91">
        <f t="shared" si="52"/>
        <v>0</v>
      </c>
      <c r="Q481" s="13" t="b">
        <f t="shared" si="54"/>
        <v>1</v>
      </c>
      <c r="R481" s="625" t="b">
        <f t="shared" si="55"/>
        <v>1</v>
      </c>
      <c r="S481" s="13" t="b">
        <f t="shared" si="56"/>
        <v>1</v>
      </c>
      <c r="T481" s="13" t="b">
        <f t="shared" si="50"/>
        <v>1</v>
      </c>
      <c r="U481" s="13" t="b">
        <f t="shared" si="51"/>
        <v>1</v>
      </c>
      <c r="V481" s="617" t="str">
        <f t="shared" si="53"/>
        <v>-</v>
      </c>
      <c r="W481" s="306">
        <f>IF(V481="-",0,IF(COUNTIF(V481:$V$1025,V481)&gt;1,1,0))</f>
        <v>0</v>
      </c>
    </row>
    <row r="482" spans="1:23" ht="15.75">
      <c r="A482" s="205">
        <v>457</v>
      </c>
      <c r="B482" s="177"/>
      <c r="C482" s="178"/>
      <c r="D482" s="177"/>
      <c r="E482" s="192"/>
      <c r="F482" s="192"/>
      <c r="G482" s="192"/>
      <c r="H482" s="192"/>
      <c r="I482" s="192"/>
      <c r="J482" s="192"/>
      <c r="K482" s="192"/>
      <c r="L482" s="192"/>
      <c r="M482" s="192"/>
      <c r="N482" s="192"/>
      <c r="O482" s="192"/>
      <c r="P482" s="91">
        <f t="shared" si="52"/>
        <v>0</v>
      </c>
      <c r="Q482" s="13" t="b">
        <f t="shared" si="54"/>
        <v>1</v>
      </c>
      <c r="R482" s="625" t="b">
        <f t="shared" si="55"/>
        <v>1</v>
      </c>
      <c r="S482" s="13" t="b">
        <f t="shared" si="56"/>
        <v>1</v>
      </c>
      <c r="T482" s="13" t="b">
        <f t="shared" si="50"/>
        <v>1</v>
      </c>
      <c r="U482" s="13" t="b">
        <f t="shared" si="51"/>
        <v>1</v>
      </c>
      <c r="V482" s="617" t="str">
        <f t="shared" si="53"/>
        <v>-</v>
      </c>
      <c r="W482" s="306">
        <f>IF(V482="-",0,IF(COUNTIF(V482:$V$1025,V482)&gt;1,1,0))</f>
        <v>0</v>
      </c>
    </row>
    <row r="483" spans="1:23" ht="15.75">
      <c r="A483" s="205">
        <v>458</v>
      </c>
      <c r="B483" s="177"/>
      <c r="C483" s="178"/>
      <c r="D483" s="177"/>
      <c r="E483" s="192"/>
      <c r="F483" s="192"/>
      <c r="G483" s="192"/>
      <c r="H483" s="192"/>
      <c r="I483" s="192"/>
      <c r="J483" s="192"/>
      <c r="K483" s="192"/>
      <c r="L483" s="192"/>
      <c r="M483" s="192"/>
      <c r="N483" s="192"/>
      <c r="O483" s="192"/>
      <c r="P483" s="91">
        <f t="shared" si="52"/>
        <v>0</v>
      </c>
      <c r="Q483" s="13" t="b">
        <f t="shared" si="54"/>
        <v>1</v>
      </c>
      <c r="R483" s="625" t="b">
        <f t="shared" si="55"/>
        <v>1</v>
      </c>
      <c r="S483" s="13" t="b">
        <f t="shared" si="56"/>
        <v>1</v>
      </c>
      <c r="T483" s="13" t="b">
        <f t="shared" si="50"/>
        <v>1</v>
      </c>
      <c r="U483" s="13" t="b">
        <f t="shared" si="51"/>
        <v>1</v>
      </c>
      <c r="V483" s="617" t="str">
        <f t="shared" si="53"/>
        <v>-</v>
      </c>
      <c r="W483" s="306">
        <f>IF(V483="-",0,IF(COUNTIF(V483:$V$1025,V483)&gt;1,1,0))</f>
        <v>0</v>
      </c>
    </row>
    <row r="484" spans="1:23" ht="15.75">
      <c r="A484" s="205">
        <v>459</v>
      </c>
      <c r="B484" s="177"/>
      <c r="C484" s="178"/>
      <c r="D484" s="177"/>
      <c r="E484" s="192"/>
      <c r="F484" s="192"/>
      <c r="G484" s="192"/>
      <c r="H484" s="192"/>
      <c r="I484" s="192"/>
      <c r="J484" s="192"/>
      <c r="K484" s="192"/>
      <c r="L484" s="192"/>
      <c r="M484" s="192"/>
      <c r="N484" s="192"/>
      <c r="O484" s="192"/>
      <c r="P484" s="91">
        <f t="shared" si="52"/>
        <v>0</v>
      </c>
      <c r="Q484" s="13" t="b">
        <f t="shared" si="54"/>
        <v>1</v>
      </c>
      <c r="R484" s="625" t="b">
        <f t="shared" si="55"/>
        <v>1</v>
      </c>
      <c r="S484" s="13" t="b">
        <f t="shared" si="56"/>
        <v>1</v>
      </c>
      <c r="T484" s="13" t="b">
        <f t="shared" si="50"/>
        <v>1</v>
      </c>
      <c r="U484" s="13" t="b">
        <f t="shared" si="51"/>
        <v>1</v>
      </c>
      <c r="V484" s="617" t="str">
        <f t="shared" si="53"/>
        <v>-</v>
      </c>
      <c r="W484" s="306">
        <f>IF(V484="-",0,IF(COUNTIF(V484:$V$1025,V484)&gt;1,1,0))</f>
        <v>0</v>
      </c>
    </row>
    <row r="485" spans="1:23" ht="15.75">
      <c r="A485" s="205">
        <v>460</v>
      </c>
      <c r="B485" s="177"/>
      <c r="C485" s="178"/>
      <c r="D485" s="177"/>
      <c r="E485" s="192"/>
      <c r="F485" s="192"/>
      <c r="G485" s="192"/>
      <c r="H485" s="192"/>
      <c r="I485" s="192"/>
      <c r="J485" s="192"/>
      <c r="K485" s="192"/>
      <c r="L485" s="192"/>
      <c r="M485" s="192"/>
      <c r="N485" s="192"/>
      <c r="O485" s="192"/>
      <c r="P485" s="91">
        <f t="shared" si="52"/>
        <v>0</v>
      </c>
      <c r="Q485" s="13" t="b">
        <f t="shared" si="54"/>
        <v>1</v>
      </c>
      <c r="R485" s="625" t="b">
        <f t="shared" si="55"/>
        <v>1</v>
      </c>
      <c r="S485" s="13" t="b">
        <f t="shared" si="56"/>
        <v>1</v>
      </c>
      <c r="T485" s="13" t="b">
        <f t="shared" si="50"/>
        <v>1</v>
      </c>
      <c r="U485" s="13" t="b">
        <f t="shared" si="51"/>
        <v>1</v>
      </c>
      <c r="V485" s="617" t="str">
        <f t="shared" si="53"/>
        <v>-</v>
      </c>
      <c r="W485" s="306">
        <f>IF(V485="-",0,IF(COUNTIF(V485:$V$1025,V485)&gt;1,1,0))</f>
        <v>0</v>
      </c>
    </row>
    <row r="486" spans="1:23" ht="15.75">
      <c r="A486" s="205">
        <v>461</v>
      </c>
      <c r="B486" s="177"/>
      <c r="C486" s="178"/>
      <c r="D486" s="177"/>
      <c r="E486" s="192"/>
      <c r="F486" s="192"/>
      <c r="G486" s="192"/>
      <c r="H486" s="192"/>
      <c r="I486" s="192"/>
      <c r="J486" s="192"/>
      <c r="K486" s="192"/>
      <c r="L486" s="192"/>
      <c r="M486" s="192"/>
      <c r="N486" s="192"/>
      <c r="O486" s="192"/>
      <c r="P486" s="91">
        <f t="shared" si="52"/>
        <v>0</v>
      </c>
      <c r="Q486" s="13" t="b">
        <f t="shared" si="54"/>
        <v>1</v>
      </c>
      <c r="R486" s="625" t="b">
        <f t="shared" si="55"/>
        <v>1</v>
      </c>
      <c r="S486" s="13" t="b">
        <f t="shared" si="56"/>
        <v>1</v>
      </c>
      <c r="T486" s="13" t="b">
        <f t="shared" si="50"/>
        <v>1</v>
      </c>
      <c r="U486" s="13" t="b">
        <f t="shared" si="51"/>
        <v>1</v>
      </c>
      <c r="V486" s="617" t="str">
        <f t="shared" si="53"/>
        <v>-</v>
      </c>
      <c r="W486" s="306">
        <f>IF(V486="-",0,IF(COUNTIF(V486:$V$1025,V486)&gt;1,1,0))</f>
        <v>0</v>
      </c>
    </row>
    <row r="487" spans="1:23" ht="15.75">
      <c r="A487" s="205">
        <v>462</v>
      </c>
      <c r="B487" s="177"/>
      <c r="C487" s="178"/>
      <c r="D487" s="177"/>
      <c r="E487" s="192"/>
      <c r="F487" s="192"/>
      <c r="G487" s="192"/>
      <c r="H487" s="192"/>
      <c r="I487" s="192"/>
      <c r="J487" s="192"/>
      <c r="K487" s="192"/>
      <c r="L487" s="192"/>
      <c r="M487" s="192"/>
      <c r="N487" s="192"/>
      <c r="O487" s="192"/>
      <c r="P487" s="91">
        <f t="shared" si="52"/>
        <v>0</v>
      </c>
      <c r="Q487" s="13" t="b">
        <f t="shared" si="54"/>
        <v>1</v>
      </c>
      <c r="R487" s="625" t="b">
        <f t="shared" si="55"/>
        <v>1</v>
      </c>
      <c r="S487" s="13" t="b">
        <f t="shared" si="56"/>
        <v>1</v>
      </c>
      <c r="T487" s="13" t="b">
        <f t="shared" si="50"/>
        <v>1</v>
      </c>
      <c r="U487" s="13" t="b">
        <f t="shared" si="51"/>
        <v>1</v>
      </c>
      <c r="V487" s="617" t="str">
        <f t="shared" si="53"/>
        <v>-</v>
      </c>
      <c r="W487" s="306">
        <f>IF(V487="-",0,IF(COUNTIF(V487:$V$1025,V487)&gt;1,1,0))</f>
        <v>0</v>
      </c>
    </row>
    <row r="488" spans="1:23" ht="15.75">
      <c r="A488" s="205">
        <v>463</v>
      </c>
      <c r="B488" s="177"/>
      <c r="C488" s="178"/>
      <c r="D488" s="177"/>
      <c r="E488" s="192"/>
      <c r="F488" s="192"/>
      <c r="G488" s="192"/>
      <c r="H488" s="192"/>
      <c r="I488" s="192"/>
      <c r="J488" s="192"/>
      <c r="K488" s="192"/>
      <c r="L488" s="192"/>
      <c r="M488" s="192"/>
      <c r="N488" s="192"/>
      <c r="O488" s="192"/>
      <c r="P488" s="91">
        <f t="shared" si="52"/>
        <v>0</v>
      </c>
      <c r="Q488" s="13" t="b">
        <f t="shared" si="54"/>
        <v>1</v>
      </c>
      <c r="R488" s="625" t="b">
        <f t="shared" si="55"/>
        <v>1</v>
      </c>
      <c r="S488" s="13" t="b">
        <f t="shared" si="56"/>
        <v>1</v>
      </c>
      <c r="T488" s="13" t="b">
        <f t="shared" si="50"/>
        <v>1</v>
      </c>
      <c r="U488" s="13" t="b">
        <f t="shared" si="51"/>
        <v>1</v>
      </c>
      <c r="V488" s="617" t="str">
        <f t="shared" si="53"/>
        <v>-</v>
      </c>
      <c r="W488" s="306">
        <f>IF(V488="-",0,IF(COUNTIF(V488:$V$1025,V488)&gt;1,1,0))</f>
        <v>0</v>
      </c>
    </row>
    <row r="489" spans="1:23" ht="15.75">
      <c r="A489" s="205">
        <v>464</v>
      </c>
      <c r="B489" s="177"/>
      <c r="C489" s="178"/>
      <c r="D489" s="177"/>
      <c r="E489" s="192"/>
      <c r="F489" s="192"/>
      <c r="G489" s="192"/>
      <c r="H489" s="192"/>
      <c r="I489" s="192"/>
      <c r="J489" s="192"/>
      <c r="K489" s="192"/>
      <c r="L489" s="192"/>
      <c r="M489" s="192"/>
      <c r="N489" s="192"/>
      <c r="O489" s="192"/>
      <c r="P489" s="91">
        <f t="shared" si="52"/>
        <v>0</v>
      </c>
      <c r="Q489" s="13" t="b">
        <f t="shared" si="54"/>
        <v>1</v>
      </c>
      <c r="R489" s="625" t="b">
        <f t="shared" si="55"/>
        <v>1</v>
      </c>
      <c r="S489" s="13" t="b">
        <f t="shared" si="56"/>
        <v>1</v>
      </c>
      <c r="T489" s="13" t="b">
        <f t="shared" si="50"/>
        <v>1</v>
      </c>
      <c r="U489" s="13" t="b">
        <f t="shared" si="51"/>
        <v>1</v>
      </c>
      <c r="V489" s="617" t="str">
        <f t="shared" si="53"/>
        <v>-</v>
      </c>
      <c r="W489" s="306">
        <f>IF(V489="-",0,IF(COUNTIF(V489:$V$1025,V489)&gt;1,1,0))</f>
        <v>0</v>
      </c>
    </row>
    <row r="490" spans="1:23" ht="15.75">
      <c r="A490" s="205">
        <v>465</v>
      </c>
      <c r="B490" s="177"/>
      <c r="C490" s="178"/>
      <c r="D490" s="177"/>
      <c r="E490" s="192"/>
      <c r="F490" s="192"/>
      <c r="G490" s="192"/>
      <c r="H490" s="192"/>
      <c r="I490" s="192"/>
      <c r="J490" s="192"/>
      <c r="K490" s="192"/>
      <c r="L490" s="192"/>
      <c r="M490" s="192"/>
      <c r="N490" s="192"/>
      <c r="O490" s="192"/>
      <c r="P490" s="91">
        <f t="shared" si="52"/>
        <v>0</v>
      </c>
      <c r="Q490" s="13" t="b">
        <f t="shared" si="54"/>
        <v>1</v>
      </c>
      <c r="R490" s="625" t="b">
        <f t="shared" si="55"/>
        <v>1</v>
      </c>
      <c r="S490" s="13" t="b">
        <f t="shared" si="56"/>
        <v>1</v>
      </c>
      <c r="T490" s="13" t="b">
        <f t="shared" si="50"/>
        <v>1</v>
      </c>
      <c r="U490" s="13" t="b">
        <f t="shared" si="51"/>
        <v>1</v>
      </c>
      <c r="V490" s="617" t="str">
        <f t="shared" si="53"/>
        <v>-</v>
      </c>
      <c r="W490" s="306">
        <f>IF(V490="-",0,IF(COUNTIF(V490:$V$1025,V490)&gt;1,1,0))</f>
        <v>0</v>
      </c>
    </row>
    <row r="491" spans="1:23" ht="15.75">
      <c r="A491" s="205">
        <v>466</v>
      </c>
      <c r="B491" s="177"/>
      <c r="C491" s="178"/>
      <c r="D491" s="177"/>
      <c r="E491" s="192"/>
      <c r="F491" s="192"/>
      <c r="G491" s="192"/>
      <c r="H491" s="192"/>
      <c r="I491" s="192"/>
      <c r="J491" s="192"/>
      <c r="K491" s="192"/>
      <c r="L491" s="192"/>
      <c r="M491" s="192"/>
      <c r="N491" s="192"/>
      <c r="O491" s="192"/>
      <c r="P491" s="91">
        <f t="shared" si="52"/>
        <v>0</v>
      </c>
      <c r="Q491" s="13" t="b">
        <f t="shared" si="54"/>
        <v>1</v>
      </c>
      <c r="R491" s="625" t="b">
        <f t="shared" si="55"/>
        <v>1</v>
      </c>
      <c r="S491" s="13" t="b">
        <f t="shared" si="56"/>
        <v>1</v>
      </c>
      <c r="T491" s="13" t="b">
        <f t="shared" si="50"/>
        <v>1</v>
      </c>
      <c r="U491" s="13" t="b">
        <f t="shared" si="51"/>
        <v>1</v>
      </c>
      <c r="V491" s="617" t="str">
        <f t="shared" si="53"/>
        <v>-</v>
      </c>
      <c r="W491" s="306">
        <f>IF(V491="-",0,IF(COUNTIF(V491:$V$1025,V491)&gt;1,1,0))</f>
        <v>0</v>
      </c>
    </row>
    <row r="492" spans="1:23" ht="15.75">
      <c r="A492" s="205">
        <v>467</v>
      </c>
      <c r="B492" s="177"/>
      <c r="C492" s="178"/>
      <c r="D492" s="177"/>
      <c r="E492" s="192"/>
      <c r="F492" s="192"/>
      <c r="G492" s="192"/>
      <c r="H492" s="192"/>
      <c r="I492" s="192"/>
      <c r="J492" s="192"/>
      <c r="K492" s="192"/>
      <c r="L492" s="192"/>
      <c r="M492" s="192"/>
      <c r="N492" s="192"/>
      <c r="O492" s="192"/>
      <c r="P492" s="91">
        <f t="shared" si="52"/>
        <v>0</v>
      </c>
      <c r="Q492" s="13" t="b">
        <f t="shared" si="54"/>
        <v>1</v>
      </c>
      <c r="R492" s="625" t="b">
        <f t="shared" si="55"/>
        <v>1</v>
      </c>
      <c r="S492" s="13" t="b">
        <f t="shared" si="56"/>
        <v>1</v>
      </c>
      <c r="T492" s="13" t="b">
        <f t="shared" si="50"/>
        <v>1</v>
      </c>
      <c r="U492" s="13" t="b">
        <f t="shared" si="51"/>
        <v>1</v>
      </c>
      <c r="V492" s="617" t="str">
        <f t="shared" si="53"/>
        <v>-</v>
      </c>
      <c r="W492" s="306">
        <f>IF(V492="-",0,IF(COUNTIF(V492:$V$1025,V492)&gt;1,1,0))</f>
        <v>0</v>
      </c>
    </row>
    <row r="493" spans="1:23" ht="15.75">
      <c r="A493" s="205">
        <v>468</v>
      </c>
      <c r="B493" s="177"/>
      <c r="C493" s="178"/>
      <c r="D493" s="177"/>
      <c r="E493" s="192"/>
      <c r="F493" s="192"/>
      <c r="G493" s="192"/>
      <c r="H493" s="192"/>
      <c r="I493" s="192"/>
      <c r="J493" s="192"/>
      <c r="K493" s="192"/>
      <c r="L493" s="192"/>
      <c r="M493" s="192"/>
      <c r="N493" s="192"/>
      <c r="O493" s="192"/>
      <c r="P493" s="91">
        <f t="shared" si="52"/>
        <v>0</v>
      </c>
      <c r="Q493" s="13" t="b">
        <f t="shared" si="54"/>
        <v>1</v>
      </c>
      <c r="R493" s="625" t="b">
        <f t="shared" si="55"/>
        <v>1</v>
      </c>
      <c r="S493" s="13" t="b">
        <f t="shared" si="56"/>
        <v>1</v>
      </c>
      <c r="T493" s="13" t="b">
        <f t="shared" si="50"/>
        <v>1</v>
      </c>
      <c r="U493" s="13" t="b">
        <f t="shared" si="51"/>
        <v>1</v>
      </c>
      <c r="V493" s="617" t="str">
        <f t="shared" si="53"/>
        <v>-</v>
      </c>
      <c r="W493" s="306">
        <f>IF(V493="-",0,IF(COUNTIF(V493:$V$1025,V493)&gt;1,1,0))</f>
        <v>0</v>
      </c>
    </row>
    <row r="494" spans="1:23" ht="15.75">
      <c r="A494" s="205">
        <v>469</v>
      </c>
      <c r="B494" s="177"/>
      <c r="C494" s="178"/>
      <c r="D494" s="177"/>
      <c r="E494" s="192"/>
      <c r="F494" s="192"/>
      <c r="G494" s="192"/>
      <c r="H494" s="192"/>
      <c r="I494" s="192"/>
      <c r="J494" s="192"/>
      <c r="K494" s="192"/>
      <c r="L494" s="192"/>
      <c r="M494" s="192"/>
      <c r="N494" s="192"/>
      <c r="O494" s="192"/>
      <c r="P494" s="91">
        <f t="shared" si="52"/>
        <v>0</v>
      </c>
      <c r="Q494" s="13" t="b">
        <f t="shared" si="54"/>
        <v>1</v>
      </c>
      <c r="R494" s="625" t="b">
        <f t="shared" si="55"/>
        <v>1</v>
      </c>
      <c r="S494" s="13" t="b">
        <f t="shared" si="56"/>
        <v>1</v>
      </c>
      <c r="T494" s="13" t="b">
        <f t="shared" si="50"/>
        <v>1</v>
      </c>
      <c r="U494" s="13" t="b">
        <f t="shared" si="51"/>
        <v>1</v>
      </c>
      <c r="V494" s="617" t="str">
        <f t="shared" si="53"/>
        <v>-</v>
      </c>
      <c r="W494" s="306">
        <f>IF(V494="-",0,IF(COUNTIF(V494:$V$1025,V494)&gt;1,1,0))</f>
        <v>0</v>
      </c>
    </row>
    <row r="495" spans="1:23" ht="15.75">
      <c r="A495" s="205">
        <v>470</v>
      </c>
      <c r="B495" s="177"/>
      <c r="C495" s="178"/>
      <c r="D495" s="177"/>
      <c r="E495" s="192"/>
      <c r="F495" s="192"/>
      <c r="G495" s="192"/>
      <c r="H495" s="192"/>
      <c r="I495" s="192"/>
      <c r="J495" s="192"/>
      <c r="K495" s="192"/>
      <c r="L495" s="192"/>
      <c r="M495" s="192"/>
      <c r="N495" s="192"/>
      <c r="O495" s="192"/>
      <c r="P495" s="91">
        <f t="shared" si="52"/>
        <v>0</v>
      </c>
      <c r="Q495" s="13" t="b">
        <f t="shared" si="54"/>
        <v>1</v>
      </c>
      <c r="R495" s="625" t="b">
        <f t="shared" si="55"/>
        <v>1</v>
      </c>
      <c r="S495" s="13" t="b">
        <f t="shared" si="56"/>
        <v>1</v>
      </c>
      <c r="T495" s="13" t="b">
        <f t="shared" si="50"/>
        <v>1</v>
      </c>
      <c r="U495" s="13" t="b">
        <f t="shared" si="51"/>
        <v>1</v>
      </c>
      <c r="V495" s="617" t="str">
        <f t="shared" si="53"/>
        <v>-</v>
      </c>
      <c r="W495" s="306">
        <f>IF(V495="-",0,IF(COUNTIF(V495:$V$1025,V495)&gt;1,1,0))</f>
        <v>0</v>
      </c>
    </row>
    <row r="496" spans="1:23" ht="15.75">
      <c r="A496" s="205">
        <v>471</v>
      </c>
      <c r="B496" s="177"/>
      <c r="C496" s="178"/>
      <c r="D496" s="177"/>
      <c r="E496" s="192"/>
      <c r="F496" s="192"/>
      <c r="G496" s="192"/>
      <c r="H496" s="192"/>
      <c r="I496" s="192"/>
      <c r="J496" s="192"/>
      <c r="K496" s="192"/>
      <c r="L496" s="192"/>
      <c r="M496" s="192"/>
      <c r="N496" s="192"/>
      <c r="O496" s="192"/>
      <c r="P496" s="91">
        <f t="shared" si="52"/>
        <v>0</v>
      </c>
      <c r="Q496" s="13" t="b">
        <f t="shared" si="54"/>
        <v>1</v>
      </c>
      <c r="R496" s="625" t="b">
        <f t="shared" si="55"/>
        <v>1</v>
      </c>
      <c r="S496" s="13" t="b">
        <f t="shared" si="56"/>
        <v>1</v>
      </c>
      <c r="T496" s="13" t="b">
        <f t="shared" si="50"/>
        <v>1</v>
      </c>
      <c r="U496" s="13" t="b">
        <f t="shared" si="51"/>
        <v>1</v>
      </c>
      <c r="V496" s="617" t="str">
        <f t="shared" si="53"/>
        <v>-</v>
      </c>
      <c r="W496" s="306">
        <f>IF(V496="-",0,IF(COUNTIF(V496:$V$1025,V496)&gt;1,1,0))</f>
        <v>0</v>
      </c>
    </row>
    <row r="497" spans="1:23" ht="15.75">
      <c r="A497" s="205">
        <v>472</v>
      </c>
      <c r="B497" s="177"/>
      <c r="C497" s="178"/>
      <c r="D497" s="177"/>
      <c r="E497" s="192"/>
      <c r="F497" s="192"/>
      <c r="G497" s="192"/>
      <c r="H497" s="192"/>
      <c r="I497" s="192"/>
      <c r="J497" s="192"/>
      <c r="K497" s="192"/>
      <c r="L497" s="192"/>
      <c r="M497" s="192"/>
      <c r="N497" s="192"/>
      <c r="O497" s="192"/>
      <c r="P497" s="91">
        <f t="shared" si="52"/>
        <v>0</v>
      </c>
      <c r="Q497" s="13" t="b">
        <f t="shared" si="54"/>
        <v>1</v>
      </c>
      <c r="R497" s="625" t="b">
        <f t="shared" si="55"/>
        <v>1</v>
      </c>
      <c r="S497" s="13" t="b">
        <f t="shared" si="56"/>
        <v>1</v>
      </c>
      <c r="T497" s="13" t="b">
        <f t="shared" si="50"/>
        <v>1</v>
      </c>
      <c r="U497" s="13" t="b">
        <f t="shared" si="51"/>
        <v>1</v>
      </c>
      <c r="V497" s="617" t="str">
        <f t="shared" si="53"/>
        <v>-</v>
      </c>
      <c r="W497" s="306">
        <f>IF(V497="-",0,IF(COUNTIF(V497:$V$1025,V497)&gt;1,1,0))</f>
        <v>0</v>
      </c>
    </row>
    <row r="498" spans="1:23" ht="15.75">
      <c r="A498" s="205">
        <v>473</v>
      </c>
      <c r="B498" s="177"/>
      <c r="C498" s="178"/>
      <c r="D498" s="177"/>
      <c r="E498" s="192"/>
      <c r="F498" s="192"/>
      <c r="G498" s="192"/>
      <c r="H498" s="192"/>
      <c r="I498" s="192"/>
      <c r="J498" s="192"/>
      <c r="K498" s="192"/>
      <c r="L498" s="192"/>
      <c r="M498" s="192"/>
      <c r="N498" s="192"/>
      <c r="O498" s="192"/>
      <c r="P498" s="91">
        <f t="shared" si="52"/>
        <v>0</v>
      </c>
      <c r="Q498" s="13" t="b">
        <f t="shared" si="54"/>
        <v>1</v>
      </c>
      <c r="R498" s="625" t="b">
        <f t="shared" si="55"/>
        <v>1</v>
      </c>
      <c r="S498" s="13" t="b">
        <f t="shared" si="56"/>
        <v>1</v>
      </c>
      <c r="T498" s="13" t="b">
        <f t="shared" si="50"/>
        <v>1</v>
      </c>
      <c r="U498" s="13" t="b">
        <f t="shared" si="51"/>
        <v>1</v>
      </c>
      <c r="V498" s="617" t="str">
        <f t="shared" si="53"/>
        <v>-</v>
      </c>
      <c r="W498" s="306">
        <f>IF(V498="-",0,IF(COUNTIF(V498:$V$1025,V498)&gt;1,1,0))</f>
        <v>0</v>
      </c>
    </row>
    <row r="499" spans="1:23" ht="15.75">
      <c r="A499" s="205">
        <v>474</v>
      </c>
      <c r="B499" s="177"/>
      <c r="C499" s="178"/>
      <c r="D499" s="177"/>
      <c r="E499" s="192"/>
      <c r="F499" s="192"/>
      <c r="G499" s="192"/>
      <c r="H499" s="192"/>
      <c r="I499" s="192"/>
      <c r="J499" s="192"/>
      <c r="K499" s="192"/>
      <c r="L499" s="192"/>
      <c r="M499" s="192"/>
      <c r="N499" s="192"/>
      <c r="O499" s="192"/>
      <c r="P499" s="91">
        <f t="shared" si="52"/>
        <v>0</v>
      </c>
      <c r="Q499" s="13" t="b">
        <f t="shared" si="54"/>
        <v>1</v>
      </c>
      <c r="R499" s="625" t="b">
        <f t="shared" si="55"/>
        <v>1</v>
      </c>
      <c r="S499" s="13" t="b">
        <f t="shared" si="56"/>
        <v>1</v>
      </c>
      <c r="T499" s="13" t="b">
        <f t="shared" si="50"/>
        <v>1</v>
      </c>
      <c r="U499" s="13" t="b">
        <f t="shared" si="51"/>
        <v>1</v>
      </c>
      <c r="V499" s="617" t="str">
        <f t="shared" si="53"/>
        <v>-</v>
      </c>
      <c r="W499" s="306">
        <f>IF(V499="-",0,IF(COUNTIF(V499:$V$1025,V499)&gt;1,1,0))</f>
        <v>0</v>
      </c>
    </row>
    <row r="500" spans="1:23" ht="15.75">
      <c r="A500" s="205">
        <v>475</v>
      </c>
      <c r="B500" s="177"/>
      <c r="C500" s="178"/>
      <c r="D500" s="177"/>
      <c r="E500" s="192"/>
      <c r="F500" s="192"/>
      <c r="G500" s="192"/>
      <c r="H500" s="192"/>
      <c r="I500" s="192"/>
      <c r="J500" s="192"/>
      <c r="K500" s="192"/>
      <c r="L500" s="192"/>
      <c r="M500" s="192"/>
      <c r="N500" s="192"/>
      <c r="O500" s="192"/>
      <c r="P500" s="91">
        <f t="shared" si="52"/>
        <v>0</v>
      </c>
      <c r="Q500" s="13" t="b">
        <f t="shared" si="54"/>
        <v>1</v>
      </c>
      <c r="R500" s="625" t="b">
        <f t="shared" si="55"/>
        <v>1</v>
      </c>
      <c r="S500" s="13" t="b">
        <f t="shared" si="56"/>
        <v>1</v>
      </c>
      <c r="T500" s="13" t="b">
        <f t="shared" si="50"/>
        <v>1</v>
      </c>
      <c r="U500" s="13" t="b">
        <f t="shared" si="51"/>
        <v>1</v>
      </c>
      <c r="V500" s="617" t="str">
        <f t="shared" si="53"/>
        <v>-</v>
      </c>
      <c r="W500" s="306">
        <f>IF(V500="-",0,IF(COUNTIF(V500:$V$1025,V500)&gt;1,1,0))</f>
        <v>0</v>
      </c>
    </row>
    <row r="501" spans="1:23" ht="15.75">
      <c r="A501" s="205">
        <v>476</v>
      </c>
      <c r="B501" s="177"/>
      <c r="C501" s="178"/>
      <c r="D501" s="177"/>
      <c r="E501" s="192"/>
      <c r="F501" s="192"/>
      <c r="G501" s="192"/>
      <c r="H501" s="192"/>
      <c r="I501" s="192"/>
      <c r="J501" s="192"/>
      <c r="K501" s="192"/>
      <c r="L501" s="192"/>
      <c r="M501" s="192"/>
      <c r="N501" s="192"/>
      <c r="O501" s="192"/>
      <c r="P501" s="91">
        <f t="shared" si="52"/>
        <v>0</v>
      </c>
      <c r="Q501" s="13" t="b">
        <f t="shared" si="54"/>
        <v>1</v>
      </c>
      <c r="R501" s="625" t="b">
        <f t="shared" si="55"/>
        <v>1</v>
      </c>
      <c r="S501" s="13" t="b">
        <f t="shared" si="56"/>
        <v>1</v>
      </c>
      <c r="T501" s="13" t="b">
        <f t="shared" si="50"/>
        <v>1</v>
      </c>
      <c r="U501" s="13" t="b">
        <f t="shared" si="51"/>
        <v>1</v>
      </c>
      <c r="V501" s="617" t="str">
        <f t="shared" si="53"/>
        <v>-</v>
      </c>
      <c r="W501" s="306">
        <f>IF(V501="-",0,IF(COUNTIF(V501:$V$1025,V501)&gt;1,1,0))</f>
        <v>0</v>
      </c>
    </row>
    <row r="502" spans="1:23" ht="15.75">
      <c r="A502" s="205">
        <v>477</v>
      </c>
      <c r="B502" s="177"/>
      <c r="C502" s="178"/>
      <c r="D502" s="177"/>
      <c r="E502" s="192"/>
      <c r="F502" s="192"/>
      <c r="G502" s="192"/>
      <c r="H502" s="192"/>
      <c r="I502" s="192"/>
      <c r="J502" s="192"/>
      <c r="K502" s="192"/>
      <c r="L502" s="192"/>
      <c r="M502" s="192"/>
      <c r="N502" s="192"/>
      <c r="O502" s="192"/>
      <c r="P502" s="91">
        <f t="shared" si="52"/>
        <v>0</v>
      </c>
      <c r="Q502" s="13" t="b">
        <f t="shared" si="54"/>
        <v>1</v>
      </c>
      <c r="R502" s="625" t="b">
        <f t="shared" si="55"/>
        <v>1</v>
      </c>
      <c r="S502" s="13" t="b">
        <f t="shared" si="56"/>
        <v>1</v>
      </c>
      <c r="T502" s="13" t="b">
        <f t="shared" si="50"/>
        <v>1</v>
      </c>
      <c r="U502" s="13" t="b">
        <f t="shared" si="51"/>
        <v>1</v>
      </c>
      <c r="V502" s="617" t="str">
        <f t="shared" si="53"/>
        <v>-</v>
      </c>
      <c r="W502" s="306">
        <f>IF(V502="-",0,IF(COUNTIF(V502:$V$1025,V502)&gt;1,1,0))</f>
        <v>0</v>
      </c>
    </row>
    <row r="503" spans="1:23" ht="15.75">
      <c r="A503" s="205">
        <v>478</v>
      </c>
      <c r="B503" s="177"/>
      <c r="C503" s="178"/>
      <c r="D503" s="177"/>
      <c r="E503" s="192"/>
      <c r="F503" s="192"/>
      <c r="G503" s="192"/>
      <c r="H503" s="192"/>
      <c r="I503" s="192"/>
      <c r="J503" s="192"/>
      <c r="K503" s="192"/>
      <c r="L503" s="192"/>
      <c r="M503" s="192"/>
      <c r="N503" s="192"/>
      <c r="O503" s="192"/>
      <c r="P503" s="91">
        <f t="shared" si="52"/>
        <v>0</v>
      </c>
      <c r="Q503" s="13" t="b">
        <f t="shared" si="54"/>
        <v>1</v>
      </c>
      <c r="R503" s="625" t="b">
        <f t="shared" si="55"/>
        <v>1</v>
      </c>
      <c r="S503" s="13" t="b">
        <f t="shared" si="56"/>
        <v>1</v>
      </c>
      <c r="T503" s="13" t="b">
        <f t="shared" si="50"/>
        <v>1</v>
      </c>
      <c r="U503" s="13" t="b">
        <f t="shared" si="51"/>
        <v>1</v>
      </c>
      <c r="V503" s="617" t="str">
        <f t="shared" si="53"/>
        <v>-</v>
      </c>
      <c r="W503" s="306">
        <f>IF(V503="-",0,IF(COUNTIF(V503:$V$1025,V503)&gt;1,1,0))</f>
        <v>0</v>
      </c>
    </row>
    <row r="504" spans="1:23" ht="15.75">
      <c r="A504" s="205">
        <v>479</v>
      </c>
      <c r="B504" s="177"/>
      <c r="C504" s="178"/>
      <c r="D504" s="177"/>
      <c r="E504" s="192"/>
      <c r="F504" s="192"/>
      <c r="G504" s="192"/>
      <c r="H504" s="192"/>
      <c r="I504" s="192"/>
      <c r="J504" s="192"/>
      <c r="K504" s="192"/>
      <c r="L504" s="192"/>
      <c r="M504" s="192"/>
      <c r="N504" s="192"/>
      <c r="O504" s="192"/>
      <c r="P504" s="91">
        <f t="shared" si="52"/>
        <v>0</v>
      </c>
      <c r="Q504" s="13" t="b">
        <f t="shared" si="54"/>
        <v>1</v>
      </c>
      <c r="R504" s="625" t="b">
        <f t="shared" si="55"/>
        <v>1</v>
      </c>
      <c r="S504" s="13" t="b">
        <f t="shared" si="56"/>
        <v>1</v>
      </c>
      <c r="T504" s="13" t="b">
        <f t="shared" si="50"/>
        <v>1</v>
      </c>
      <c r="U504" s="13" t="b">
        <f t="shared" si="51"/>
        <v>1</v>
      </c>
      <c r="V504" s="617" t="str">
        <f t="shared" si="53"/>
        <v>-</v>
      </c>
      <c r="W504" s="306">
        <f>IF(V504="-",0,IF(COUNTIF(V504:$V$1025,V504)&gt;1,1,0))</f>
        <v>0</v>
      </c>
    </row>
    <row r="505" spans="1:23" ht="15.75">
      <c r="A505" s="205">
        <v>480</v>
      </c>
      <c r="B505" s="177"/>
      <c r="C505" s="178"/>
      <c r="D505" s="177"/>
      <c r="E505" s="192"/>
      <c r="F505" s="192"/>
      <c r="G505" s="192"/>
      <c r="H505" s="192"/>
      <c r="I505" s="192"/>
      <c r="J505" s="192"/>
      <c r="K505" s="192"/>
      <c r="L505" s="192"/>
      <c r="M505" s="192"/>
      <c r="N505" s="192"/>
      <c r="O505" s="192"/>
      <c r="P505" s="91">
        <f t="shared" si="52"/>
        <v>0</v>
      </c>
      <c r="Q505" s="13" t="b">
        <f t="shared" si="54"/>
        <v>1</v>
      </c>
      <c r="R505" s="625" t="b">
        <f t="shared" si="55"/>
        <v>1</v>
      </c>
      <c r="S505" s="13" t="b">
        <f t="shared" si="56"/>
        <v>1</v>
      </c>
      <c r="T505" s="13" t="b">
        <f t="shared" si="50"/>
        <v>1</v>
      </c>
      <c r="U505" s="13" t="b">
        <f t="shared" si="51"/>
        <v>1</v>
      </c>
      <c r="V505" s="617" t="str">
        <f t="shared" si="53"/>
        <v>-</v>
      </c>
      <c r="W505" s="306">
        <f>IF(V505="-",0,IF(COUNTIF(V505:$V$1025,V505)&gt;1,1,0))</f>
        <v>0</v>
      </c>
    </row>
    <row r="506" spans="1:23" ht="15.75">
      <c r="A506" s="205">
        <v>481</v>
      </c>
      <c r="B506" s="177"/>
      <c r="C506" s="178"/>
      <c r="D506" s="177"/>
      <c r="E506" s="192"/>
      <c r="F506" s="192"/>
      <c r="G506" s="192"/>
      <c r="H506" s="192"/>
      <c r="I506" s="192"/>
      <c r="J506" s="192"/>
      <c r="K506" s="192"/>
      <c r="L506" s="192"/>
      <c r="M506" s="192"/>
      <c r="N506" s="192"/>
      <c r="O506" s="192"/>
      <c r="P506" s="91">
        <f t="shared" si="52"/>
        <v>0</v>
      </c>
      <c r="Q506" s="13" t="b">
        <f t="shared" si="54"/>
        <v>1</v>
      </c>
      <c r="R506" s="625" t="b">
        <f t="shared" si="55"/>
        <v>1</v>
      </c>
      <c r="S506" s="13" t="b">
        <f t="shared" si="56"/>
        <v>1</v>
      </c>
      <c r="T506" s="13" t="b">
        <f t="shared" si="50"/>
        <v>1</v>
      </c>
      <c r="U506" s="13" t="b">
        <f t="shared" si="51"/>
        <v>1</v>
      </c>
      <c r="V506" s="617" t="str">
        <f t="shared" si="53"/>
        <v>-</v>
      </c>
      <c r="W506" s="306">
        <f>IF(V506="-",0,IF(COUNTIF(V506:$V$1025,V506)&gt;1,1,0))</f>
        <v>0</v>
      </c>
    </row>
    <row r="507" spans="1:23" ht="15.75">
      <c r="A507" s="205">
        <v>482</v>
      </c>
      <c r="B507" s="177"/>
      <c r="C507" s="178"/>
      <c r="D507" s="177"/>
      <c r="E507" s="192"/>
      <c r="F507" s="192"/>
      <c r="G507" s="192"/>
      <c r="H507" s="192"/>
      <c r="I507" s="192"/>
      <c r="J507" s="192"/>
      <c r="K507" s="192"/>
      <c r="L507" s="192"/>
      <c r="M507" s="192"/>
      <c r="N507" s="192"/>
      <c r="O507" s="192"/>
      <c r="P507" s="91">
        <f t="shared" si="52"/>
        <v>0</v>
      </c>
      <c r="Q507" s="13" t="b">
        <f t="shared" si="54"/>
        <v>1</v>
      </c>
      <c r="R507" s="625" t="b">
        <f t="shared" si="55"/>
        <v>1</v>
      </c>
      <c r="S507" s="13" t="b">
        <f t="shared" si="56"/>
        <v>1</v>
      </c>
      <c r="T507" s="13" t="b">
        <f t="shared" si="50"/>
        <v>1</v>
      </c>
      <c r="U507" s="13" t="b">
        <f t="shared" si="51"/>
        <v>1</v>
      </c>
      <c r="V507" s="617" t="str">
        <f t="shared" si="53"/>
        <v>-</v>
      </c>
      <c r="W507" s="306">
        <f>IF(V507="-",0,IF(COUNTIF(V507:$V$1025,V507)&gt;1,1,0))</f>
        <v>0</v>
      </c>
    </row>
    <row r="508" spans="1:23" ht="15.75">
      <c r="A508" s="205">
        <v>483</v>
      </c>
      <c r="B508" s="177"/>
      <c r="C508" s="178"/>
      <c r="D508" s="177"/>
      <c r="E508" s="192"/>
      <c r="F508" s="192"/>
      <c r="G508" s="192"/>
      <c r="H508" s="192"/>
      <c r="I508" s="192"/>
      <c r="J508" s="192"/>
      <c r="K508" s="192"/>
      <c r="L508" s="192"/>
      <c r="M508" s="192"/>
      <c r="N508" s="192"/>
      <c r="O508" s="192"/>
      <c r="P508" s="91">
        <f t="shared" si="52"/>
        <v>0</v>
      </c>
      <c r="Q508" s="13" t="b">
        <f t="shared" si="54"/>
        <v>1</v>
      </c>
      <c r="R508" s="625" t="b">
        <f t="shared" si="55"/>
        <v>1</v>
      </c>
      <c r="S508" s="13" t="b">
        <f t="shared" si="56"/>
        <v>1</v>
      </c>
      <c r="T508" s="13" t="b">
        <f t="shared" si="50"/>
        <v>1</v>
      </c>
      <c r="U508" s="13" t="b">
        <f t="shared" si="51"/>
        <v>1</v>
      </c>
      <c r="V508" s="617" t="str">
        <f t="shared" si="53"/>
        <v>-</v>
      </c>
      <c r="W508" s="306">
        <f>IF(V508="-",0,IF(COUNTIF(V508:$V$1025,V508)&gt;1,1,0))</f>
        <v>0</v>
      </c>
    </row>
    <row r="509" spans="1:23" ht="15.75">
      <c r="A509" s="205">
        <v>484</v>
      </c>
      <c r="B509" s="177"/>
      <c r="C509" s="178"/>
      <c r="D509" s="177"/>
      <c r="E509" s="192"/>
      <c r="F509" s="192"/>
      <c r="G509" s="192"/>
      <c r="H509" s="192"/>
      <c r="I509" s="192"/>
      <c r="J509" s="192"/>
      <c r="K509" s="192"/>
      <c r="L509" s="192"/>
      <c r="M509" s="192"/>
      <c r="N509" s="192"/>
      <c r="O509" s="192"/>
      <c r="P509" s="91">
        <f t="shared" si="52"/>
        <v>0</v>
      </c>
      <c r="Q509" s="13" t="b">
        <f t="shared" si="54"/>
        <v>1</v>
      </c>
      <c r="R509" s="625" t="b">
        <f t="shared" si="55"/>
        <v>1</v>
      </c>
      <c r="S509" s="13" t="b">
        <f t="shared" si="56"/>
        <v>1</v>
      </c>
      <c r="T509" s="13" t="b">
        <f t="shared" si="50"/>
        <v>1</v>
      </c>
      <c r="U509" s="13" t="b">
        <f t="shared" si="51"/>
        <v>1</v>
      </c>
      <c r="V509" s="617" t="str">
        <f t="shared" si="53"/>
        <v>-</v>
      </c>
      <c r="W509" s="306">
        <f>IF(V509="-",0,IF(COUNTIF(V509:$V$1025,V509)&gt;1,1,0))</f>
        <v>0</v>
      </c>
    </row>
    <row r="510" spans="1:23" ht="15.75">
      <c r="A510" s="205">
        <v>485</v>
      </c>
      <c r="B510" s="177"/>
      <c r="C510" s="178"/>
      <c r="D510" s="177"/>
      <c r="E510" s="192"/>
      <c r="F510" s="192"/>
      <c r="G510" s="192"/>
      <c r="H510" s="192"/>
      <c r="I510" s="192"/>
      <c r="J510" s="192"/>
      <c r="K510" s="192"/>
      <c r="L510" s="192"/>
      <c r="M510" s="192"/>
      <c r="N510" s="192"/>
      <c r="O510" s="192"/>
      <c r="P510" s="91">
        <f t="shared" si="52"/>
        <v>0</v>
      </c>
      <c r="Q510" s="13" t="b">
        <f t="shared" si="54"/>
        <v>1</v>
      </c>
      <c r="R510" s="625" t="b">
        <f t="shared" si="55"/>
        <v>1</v>
      </c>
      <c r="S510" s="13" t="b">
        <f t="shared" si="56"/>
        <v>1</v>
      </c>
      <c r="T510" s="13" t="b">
        <f t="shared" si="50"/>
        <v>1</v>
      </c>
      <c r="U510" s="13" t="b">
        <f t="shared" si="51"/>
        <v>1</v>
      </c>
      <c r="V510" s="617" t="str">
        <f t="shared" si="53"/>
        <v>-</v>
      </c>
      <c r="W510" s="306">
        <f>IF(V510="-",0,IF(COUNTIF(V510:$V$1025,V510)&gt;1,1,0))</f>
        <v>0</v>
      </c>
    </row>
    <row r="511" spans="1:23" ht="15.75">
      <c r="A511" s="205">
        <v>486</v>
      </c>
      <c r="B511" s="177"/>
      <c r="C511" s="178"/>
      <c r="D511" s="177"/>
      <c r="E511" s="192"/>
      <c r="F511" s="192"/>
      <c r="G511" s="192"/>
      <c r="H511" s="192"/>
      <c r="I511" s="192"/>
      <c r="J511" s="192"/>
      <c r="K511" s="192"/>
      <c r="L511" s="192"/>
      <c r="M511" s="192"/>
      <c r="N511" s="192"/>
      <c r="O511" s="192"/>
      <c r="P511" s="91">
        <f t="shared" si="52"/>
        <v>0</v>
      </c>
      <c r="Q511" s="13" t="b">
        <f t="shared" si="54"/>
        <v>1</v>
      </c>
      <c r="R511" s="625" t="b">
        <f t="shared" si="55"/>
        <v>1</v>
      </c>
      <c r="S511" s="13" t="b">
        <f t="shared" si="56"/>
        <v>1</v>
      </c>
      <c r="T511" s="13" t="b">
        <f t="shared" si="50"/>
        <v>1</v>
      </c>
      <c r="U511" s="13" t="b">
        <f t="shared" si="51"/>
        <v>1</v>
      </c>
      <c r="V511" s="617" t="str">
        <f t="shared" si="53"/>
        <v>-</v>
      </c>
      <c r="W511" s="306">
        <f>IF(V511="-",0,IF(COUNTIF(V511:$V$1025,V511)&gt;1,1,0))</f>
        <v>0</v>
      </c>
    </row>
    <row r="512" spans="1:23" ht="15.75">
      <c r="A512" s="205">
        <v>487</v>
      </c>
      <c r="B512" s="177"/>
      <c r="C512" s="178"/>
      <c r="D512" s="177"/>
      <c r="E512" s="192"/>
      <c r="F512" s="192"/>
      <c r="G512" s="192"/>
      <c r="H512" s="192"/>
      <c r="I512" s="192"/>
      <c r="J512" s="192"/>
      <c r="K512" s="192"/>
      <c r="L512" s="192"/>
      <c r="M512" s="192"/>
      <c r="N512" s="192"/>
      <c r="O512" s="192"/>
      <c r="P512" s="91">
        <f t="shared" si="52"/>
        <v>0</v>
      </c>
      <c r="Q512" s="13" t="b">
        <f t="shared" si="54"/>
        <v>1</v>
      </c>
      <c r="R512" s="625" t="b">
        <f t="shared" si="55"/>
        <v>1</v>
      </c>
      <c r="S512" s="13" t="b">
        <f t="shared" si="56"/>
        <v>1</v>
      </c>
      <c r="T512" s="13" t="b">
        <f t="shared" si="50"/>
        <v>1</v>
      </c>
      <c r="U512" s="13" t="b">
        <f t="shared" si="51"/>
        <v>1</v>
      </c>
      <c r="V512" s="617" t="str">
        <f t="shared" si="53"/>
        <v>-</v>
      </c>
      <c r="W512" s="306">
        <f>IF(V512="-",0,IF(COUNTIF(V512:$V$1025,V512)&gt;1,1,0))</f>
        <v>0</v>
      </c>
    </row>
    <row r="513" spans="1:23" ht="15.75">
      <c r="A513" s="205">
        <v>488</v>
      </c>
      <c r="B513" s="177"/>
      <c r="C513" s="178"/>
      <c r="D513" s="177"/>
      <c r="E513" s="192"/>
      <c r="F513" s="192"/>
      <c r="G513" s="192"/>
      <c r="H513" s="192"/>
      <c r="I513" s="192"/>
      <c r="J513" s="192"/>
      <c r="K513" s="192"/>
      <c r="L513" s="192"/>
      <c r="M513" s="192"/>
      <c r="N513" s="192"/>
      <c r="O513" s="192"/>
      <c r="P513" s="91">
        <f t="shared" si="52"/>
        <v>0</v>
      </c>
      <c r="Q513" s="13" t="b">
        <f t="shared" si="54"/>
        <v>1</v>
      </c>
      <c r="R513" s="625" t="b">
        <f t="shared" si="55"/>
        <v>1</v>
      </c>
      <c r="S513" s="13" t="b">
        <f t="shared" si="56"/>
        <v>1</v>
      </c>
      <c r="T513" s="13" t="b">
        <f t="shared" si="50"/>
        <v>1</v>
      </c>
      <c r="U513" s="13" t="b">
        <f t="shared" si="51"/>
        <v>1</v>
      </c>
      <c r="V513" s="617" t="str">
        <f t="shared" si="53"/>
        <v>-</v>
      </c>
      <c r="W513" s="306">
        <f>IF(V513="-",0,IF(COUNTIF(V513:$V$1025,V513)&gt;1,1,0))</f>
        <v>0</v>
      </c>
    </row>
    <row r="514" spans="1:23" ht="15.75">
      <c r="A514" s="205">
        <v>489</v>
      </c>
      <c r="B514" s="177"/>
      <c r="C514" s="178"/>
      <c r="D514" s="177"/>
      <c r="E514" s="192"/>
      <c r="F514" s="192"/>
      <c r="G514" s="192"/>
      <c r="H514" s="192"/>
      <c r="I514" s="192"/>
      <c r="J514" s="192"/>
      <c r="K514" s="192"/>
      <c r="L514" s="192"/>
      <c r="M514" s="192"/>
      <c r="N514" s="192"/>
      <c r="O514" s="192"/>
      <c r="P514" s="91">
        <f t="shared" si="52"/>
        <v>0</v>
      </c>
      <c r="Q514" s="13" t="b">
        <f t="shared" si="54"/>
        <v>1</v>
      </c>
      <c r="R514" s="625" t="b">
        <f t="shared" si="55"/>
        <v>1</v>
      </c>
      <c r="S514" s="13" t="b">
        <f t="shared" si="56"/>
        <v>1</v>
      </c>
      <c r="T514" s="13" t="b">
        <f t="shared" si="50"/>
        <v>1</v>
      </c>
      <c r="U514" s="13" t="b">
        <f t="shared" si="51"/>
        <v>1</v>
      </c>
      <c r="V514" s="617" t="str">
        <f t="shared" si="53"/>
        <v>-</v>
      </c>
      <c r="W514" s="306">
        <f>IF(V514="-",0,IF(COUNTIF(V514:$V$1025,V514)&gt;1,1,0))</f>
        <v>0</v>
      </c>
    </row>
    <row r="515" spans="1:23" ht="15.75">
      <c r="A515" s="205">
        <v>490</v>
      </c>
      <c r="B515" s="177"/>
      <c r="C515" s="178"/>
      <c r="D515" s="177"/>
      <c r="E515" s="192"/>
      <c r="F515" s="192"/>
      <c r="G515" s="192"/>
      <c r="H515" s="192"/>
      <c r="I515" s="192"/>
      <c r="J515" s="192"/>
      <c r="K515" s="192"/>
      <c r="L515" s="192"/>
      <c r="M515" s="192"/>
      <c r="N515" s="192"/>
      <c r="O515" s="192"/>
      <c r="P515" s="91">
        <f t="shared" si="52"/>
        <v>0</v>
      </c>
      <c r="Q515" s="13" t="b">
        <f t="shared" si="54"/>
        <v>1</v>
      </c>
      <c r="R515" s="625" t="b">
        <f t="shared" si="55"/>
        <v>1</v>
      </c>
      <c r="S515" s="13" t="b">
        <f t="shared" si="56"/>
        <v>1</v>
      </c>
      <c r="T515" s="13" t="b">
        <f t="shared" si="50"/>
        <v>1</v>
      </c>
      <c r="U515" s="13" t="b">
        <f t="shared" si="51"/>
        <v>1</v>
      </c>
      <c r="V515" s="617" t="str">
        <f t="shared" si="53"/>
        <v>-</v>
      </c>
      <c r="W515" s="306">
        <f>IF(V515="-",0,IF(COUNTIF(V515:$V$1025,V515)&gt;1,1,0))</f>
        <v>0</v>
      </c>
    </row>
    <row r="516" spans="1:23" ht="15.75">
      <c r="A516" s="205">
        <v>491</v>
      </c>
      <c r="B516" s="177"/>
      <c r="C516" s="178"/>
      <c r="D516" s="177"/>
      <c r="E516" s="192"/>
      <c r="F516" s="192"/>
      <c r="G516" s="192"/>
      <c r="H516" s="192"/>
      <c r="I516" s="192"/>
      <c r="J516" s="192"/>
      <c r="K516" s="192"/>
      <c r="L516" s="192"/>
      <c r="M516" s="192"/>
      <c r="N516" s="192"/>
      <c r="O516" s="192"/>
      <c r="P516" s="91">
        <f t="shared" si="52"/>
        <v>0</v>
      </c>
      <c r="Q516" s="13" t="b">
        <f t="shared" si="54"/>
        <v>1</v>
      </c>
      <c r="R516" s="625" t="b">
        <f t="shared" si="55"/>
        <v>1</v>
      </c>
      <c r="S516" s="13" t="b">
        <f t="shared" si="56"/>
        <v>1</v>
      </c>
      <c r="T516" s="13" t="b">
        <f t="shared" si="50"/>
        <v>1</v>
      </c>
      <c r="U516" s="13" t="b">
        <f t="shared" si="51"/>
        <v>1</v>
      </c>
      <c r="V516" s="617" t="str">
        <f t="shared" si="53"/>
        <v>-</v>
      </c>
      <c r="W516" s="306">
        <f>IF(V516="-",0,IF(COUNTIF(V516:$V$1025,V516)&gt;1,1,0))</f>
        <v>0</v>
      </c>
    </row>
    <row r="517" spans="1:23" ht="15.75">
      <c r="A517" s="205">
        <v>492</v>
      </c>
      <c r="B517" s="177"/>
      <c r="C517" s="178"/>
      <c r="D517" s="177"/>
      <c r="E517" s="192"/>
      <c r="F517" s="192"/>
      <c r="G517" s="192"/>
      <c r="H517" s="192"/>
      <c r="I517" s="192"/>
      <c r="J517" s="192"/>
      <c r="K517" s="192"/>
      <c r="L517" s="192"/>
      <c r="M517" s="192"/>
      <c r="N517" s="192"/>
      <c r="O517" s="192"/>
      <c r="P517" s="91">
        <f t="shared" si="52"/>
        <v>0</v>
      </c>
      <c r="Q517" s="13" t="b">
        <f t="shared" si="54"/>
        <v>1</v>
      </c>
      <c r="R517" s="625" t="b">
        <f t="shared" si="55"/>
        <v>1</v>
      </c>
      <c r="S517" s="13" t="b">
        <f t="shared" si="56"/>
        <v>1</v>
      </c>
      <c r="T517" s="13" t="b">
        <f t="shared" si="50"/>
        <v>1</v>
      </c>
      <c r="U517" s="13" t="b">
        <f t="shared" si="51"/>
        <v>1</v>
      </c>
      <c r="V517" s="617" t="str">
        <f t="shared" si="53"/>
        <v>-</v>
      </c>
      <c r="W517" s="306">
        <f>IF(V517="-",0,IF(COUNTIF(V517:$V$1025,V517)&gt;1,1,0))</f>
        <v>0</v>
      </c>
    </row>
    <row r="518" spans="1:23" ht="15.75">
      <c r="A518" s="205">
        <v>493</v>
      </c>
      <c r="B518" s="177"/>
      <c r="C518" s="178"/>
      <c r="D518" s="177"/>
      <c r="E518" s="192"/>
      <c r="F518" s="192"/>
      <c r="G518" s="192"/>
      <c r="H518" s="192"/>
      <c r="I518" s="192"/>
      <c r="J518" s="192"/>
      <c r="K518" s="192"/>
      <c r="L518" s="192"/>
      <c r="M518" s="192"/>
      <c r="N518" s="192"/>
      <c r="O518" s="192"/>
      <c r="P518" s="91">
        <f t="shared" si="52"/>
        <v>0</v>
      </c>
      <c r="Q518" s="13" t="b">
        <f t="shared" si="54"/>
        <v>1</v>
      </c>
      <c r="R518" s="625" t="b">
        <f t="shared" si="55"/>
        <v>1</v>
      </c>
      <c r="S518" s="13" t="b">
        <f t="shared" si="56"/>
        <v>1</v>
      </c>
      <c r="T518" s="13" t="b">
        <f t="shared" si="50"/>
        <v>1</v>
      </c>
      <c r="U518" s="13" t="b">
        <f t="shared" si="51"/>
        <v>1</v>
      </c>
      <c r="V518" s="617" t="str">
        <f t="shared" si="53"/>
        <v>-</v>
      </c>
      <c r="W518" s="306">
        <f>IF(V518="-",0,IF(COUNTIF(V518:$V$1025,V518)&gt;1,1,0))</f>
        <v>0</v>
      </c>
    </row>
    <row r="519" spans="1:23" ht="15.75">
      <c r="A519" s="205">
        <v>494</v>
      </c>
      <c r="B519" s="177"/>
      <c r="C519" s="178"/>
      <c r="D519" s="177"/>
      <c r="E519" s="192"/>
      <c r="F519" s="192"/>
      <c r="G519" s="192"/>
      <c r="H519" s="192"/>
      <c r="I519" s="192"/>
      <c r="J519" s="192"/>
      <c r="K519" s="192"/>
      <c r="L519" s="192"/>
      <c r="M519" s="192"/>
      <c r="N519" s="192"/>
      <c r="O519" s="192"/>
      <c r="P519" s="91">
        <f t="shared" si="52"/>
        <v>0</v>
      </c>
      <c r="Q519" s="13" t="b">
        <f t="shared" si="54"/>
        <v>1</v>
      </c>
      <c r="R519" s="625" t="b">
        <f t="shared" si="55"/>
        <v>1</v>
      </c>
      <c r="S519" s="13" t="b">
        <f t="shared" si="56"/>
        <v>1</v>
      </c>
      <c r="T519" s="13" t="b">
        <f t="shared" si="50"/>
        <v>1</v>
      </c>
      <c r="U519" s="13" t="b">
        <f t="shared" si="51"/>
        <v>1</v>
      </c>
      <c r="V519" s="617" t="str">
        <f t="shared" si="53"/>
        <v>-</v>
      </c>
      <c r="W519" s="306">
        <f>IF(V519="-",0,IF(COUNTIF(V519:$V$1025,V519)&gt;1,1,0))</f>
        <v>0</v>
      </c>
    </row>
    <row r="520" spans="1:23" ht="15.75">
      <c r="A520" s="205">
        <v>495</v>
      </c>
      <c r="B520" s="177"/>
      <c r="C520" s="178"/>
      <c r="D520" s="177"/>
      <c r="E520" s="192"/>
      <c r="F520" s="192"/>
      <c r="G520" s="192"/>
      <c r="H520" s="192"/>
      <c r="I520" s="192"/>
      <c r="J520" s="192"/>
      <c r="K520" s="192"/>
      <c r="L520" s="192"/>
      <c r="M520" s="192"/>
      <c r="N520" s="192"/>
      <c r="O520" s="192"/>
      <c r="P520" s="91">
        <f t="shared" si="52"/>
        <v>0</v>
      </c>
      <c r="Q520" s="13" t="b">
        <f t="shared" si="54"/>
        <v>1</v>
      </c>
      <c r="R520" s="625" t="b">
        <f t="shared" si="55"/>
        <v>1</v>
      </c>
      <c r="S520" s="13" t="b">
        <f t="shared" si="56"/>
        <v>1</v>
      </c>
      <c r="T520" s="13" t="b">
        <f t="shared" si="50"/>
        <v>1</v>
      </c>
      <c r="U520" s="13" t="b">
        <f t="shared" si="51"/>
        <v>1</v>
      </c>
      <c r="V520" s="617" t="str">
        <f t="shared" si="53"/>
        <v>-</v>
      </c>
      <c r="W520" s="306">
        <f>IF(V520="-",0,IF(COUNTIF(V520:$V$1025,V520)&gt;1,1,0))</f>
        <v>0</v>
      </c>
    </row>
    <row r="521" spans="1:23" ht="15.75">
      <c r="A521" s="205">
        <v>496</v>
      </c>
      <c r="B521" s="177"/>
      <c r="C521" s="178"/>
      <c r="D521" s="177"/>
      <c r="E521" s="192"/>
      <c r="F521" s="192"/>
      <c r="G521" s="192"/>
      <c r="H521" s="192"/>
      <c r="I521" s="192"/>
      <c r="J521" s="192"/>
      <c r="K521" s="192"/>
      <c r="L521" s="192"/>
      <c r="M521" s="192"/>
      <c r="N521" s="192"/>
      <c r="O521" s="192"/>
      <c r="P521" s="91">
        <f t="shared" si="52"/>
        <v>0</v>
      </c>
      <c r="Q521" s="13" t="b">
        <f t="shared" si="54"/>
        <v>1</v>
      </c>
      <c r="R521" s="625" t="b">
        <f t="shared" si="55"/>
        <v>1</v>
      </c>
      <c r="S521" s="13" t="b">
        <f t="shared" si="56"/>
        <v>1</v>
      </c>
      <c r="T521" s="13" t="b">
        <f t="shared" si="50"/>
        <v>1</v>
      </c>
      <c r="U521" s="13" t="b">
        <f t="shared" si="51"/>
        <v>1</v>
      </c>
      <c r="V521" s="617" t="str">
        <f t="shared" si="53"/>
        <v>-</v>
      </c>
      <c r="W521" s="306">
        <f>IF(V521="-",0,IF(COUNTIF(V521:$V$1025,V521)&gt;1,1,0))</f>
        <v>0</v>
      </c>
    </row>
    <row r="522" spans="1:23" ht="15.75">
      <c r="A522" s="205">
        <v>497</v>
      </c>
      <c r="B522" s="177"/>
      <c r="C522" s="178"/>
      <c r="D522" s="177"/>
      <c r="E522" s="192"/>
      <c r="F522" s="192"/>
      <c r="G522" s="192"/>
      <c r="H522" s="192"/>
      <c r="I522" s="192"/>
      <c r="J522" s="192"/>
      <c r="K522" s="192"/>
      <c r="L522" s="192"/>
      <c r="M522" s="192"/>
      <c r="N522" s="192"/>
      <c r="O522" s="192"/>
      <c r="P522" s="91">
        <f t="shared" si="52"/>
        <v>0</v>
      </c>
      <c r="Q522" s="13" t="b">
        <f t="shared" si="54"/>
        <v>1</v>
      </c>
      <c r="R522" s="625" t="b">
        <f t="shared" si="55"/>
        <v>1</v>
      </c>
      <c r="S522" s="13" t="b">
        <f t="shared" si="56"/>
        <v>1</v>
      </c>
      <c r="T522" s="13" t="b">
        <f t="shared" si="50"/>
        <v>1</v>
      </c>
      <c r="U522" s="13" t="b">
        <f t="shared" si="51"/>
        <v>1</v>
      </c>
      <c r="V522" s="617" t="str">
        <f t="shared" si="53"/>
        <v>-</v>
      </c>
      <c r="W522" s="306">
        <f>IF(V522="-",0,IF(COUNTIF(V522:$V$1025,V522)&gt;1,1,0))</f>
        <v>0</v>
      </c>
    </row>
    <row r="523" spans="1:23" ht="15.75">
      <c r="A523" s="205">
        <v>498</v>
      </c>
      <c r="B523" s="177"/>
      <c r="C523" s="178"/>
      <c r="D523" s="177"/>
      <c r="E523" s="192"/>
      <c r="F523" s="192"/>
      <c r="G523" s="192"/>
      <c r="H523" s="192"/>
      <c r="I523" s="192"/>
      <c r="J523" s="192"/>
      <c r="K523" s="192"/>
      <c r="L523" s="192"/>
      <c r="M523" s="192"/>
      <c r="N523" s="192"/>
      <c r="O523" s="192"/>
      <c r="P523" s="91">
        <f t="shared" si="52"/>
        <v>0</v>
      </c>
      <c r="Q523" s="13" t="b">
        <f t="shared" si="54"/>
        <v>1</v>
      </c>
      <c r="R523" s="625" t="b">
        <f t="shared" si="55"/>
        <v>1</v>
      </c>
      <c r="S523" s="13" t="b">
        <f t="shared" si="56"/>
        <v>1</v>
      </c>
      <c r="T523" s="13" t="b">
        <f t="shared" si="50"/>
        <v>1</v>
      </c>
      <c r="U523" s="13" t="b">
        <f t="shared" si="51"/>
        <v>1</v>
      </c>
      <c r="V523" s="617" t="str">
        <f t="shared" si="53"/>
        <v>-</v>
      </c>
      <c r="W523" s="306">
        <f>IF(V523="-",0,IF(COUNTIF(V523:$V$1025,V523)&gt;1,1,0))</f>
        <v>0</v>
      </c>
    </row>
    <row r="524" spans="1:23" ht="15.75">
      <c r="A524" s="205">
        <v>499</v>
      </c>
      <c r="B524" s="177"/>
      <c r="C524" s="178"/>
      <c r="D524" s="177"/>
      <c r="E524" s="192"/>
      <c r="F524" s="192"/>
      <c r="G524" s="192"/>
      <c r="H524" s="192"/>
      <c r="I524" s="192"/>
      <c r="J524" s="192"/>
      <c r="K524" s="192"/>
      <c r="L524" s="192"/>
      <c r="M524" s="192"/>
      <c r="N524" s="192"/>
      <c r="O524" s="192"/>
      <c r="P524" s="91">
        <f t="shared" si="52"/>
        <v>0</v>
      </c>
      <c r="Q524" s="13" t="b">
        <f t="shared" si="54"/>
        <v>1</v>
      </c>
      <c r="R524" s="625" t="b">
        <f t="shared" si="55"/>
        <v>1</v>
      </c>
      <c r="S524" s="13" t="b">
        <f t="shared" si="56"/>
        <v>1</v>
      </c>
      <c r="T524" s="13" t="b">
        <f t="shared" si="50"/>
        <v>1</v>
      </c>
      <c r="U524" s="13" t="b">
        <f t="shared" si="51"/>
        <v>1</v>
      </c>
      <c r="V524" s="617" t="str">
        <f t="shared" si="53"/>
        <v>-</v>
      </c>
      <c r="W524" s="306">
        <f>IF(V524="-",0,IF(COUNTIF(V524:$V$1025,V524)&gt;1,1,0))</f>
        <v>0</v>
      </c>
    </row>
    <row r="525" spans="1:23" ht="15.75">
      <c r="A525" s="205">
        <v>500</v>
      </c>
      <c r="B525" s="177"/>
      <c r="C525" s="178"/>
      <c r="D525" s="177"/>
      <c r="E525" s="192"/>
      <c r="F525" s="192"/>
      <c r="G525" s="192"/>
      <c r="H525" s="192"/>
      <c r="I525" s="192"/>
      <c r="J525" s="192"/>
      <c r="K525" s="192"/>
      <c r="L525" s="192"/>
      <c r="M525" s="192"/>
      <c r="N525" s="192"/>
      <c r="O525" s="192"/>
      <c r="P525" s="91">
        <f t="shared" si="52"/>
        <v>0</v>
      </c>
      <c r="Q525" s="13" t="b">
        <f t="shared" si="54"/>
        <v>1</v>
      </c>
      <c r="R525" s="625" t="b">
        <f t="shared" si="55"/>
        <v>1</v>
      </c>
      <c r="S525" s="13" t="b">
        <f t="shared" si="56"/>
        <v>1</v>
      </c>
      <c r="T525" s="13" t="b">
        <f t="shared" si="50"/>
        <v>1</v>
      </c>
      <c r="U525" s="13" t="b">
        <f t="shared" si="51"/>
        <v>1</v>
      </c>
      <c r="V525" s="617" t="str">
        <f t="shared" si="53"/>
        <v>-</v>
      </c>
      <c r="W525" s="306">
        <f>IF(V525="-",0,IF(COUNTIF(V525:$V$1025,V525)&gt;1,1,0))</f>
        <v>0</v>
      </c>
    </row>
    <row r="526" spans="1:23" ht="15.75">
      <c r="A526" s="205">
        <v>501</v>
      </c>
      <c r="B526" s="177"/>
      <c r="C526" s="178"/>
      <c r="D526" s="177"/>
      <c r="E526" s="192"/>
      <c r="F526" s="192"/>
      <c r="G526" s="192"/>
      <c r="H526" s="192"/>
      <c r="I526" s="192"/>
      <c r="J526" s="192"/>
      <c r="K526" s="192"/>
      <c r="L526" s="192"/>
      <c r="M526" s="192"/>
      <c r="N526" s="192"/>
      <c r="O526" s="192"/>
      <c r="P526" s="91">
        <f t="shared" si="52"/>
        <v>0</v>
      </c>
      <c r="Q526" s="13" t="b">
        <f t="shared" si="54"/>
        <v>1</v>
      </c>
      <c r="R526" s="625" t="b">
        <f t="shared" si="55"/>
        <v>1</v>
      </c>
      <c r="S526" s="13" t="b">
        <f t="shared" si="56"/>
        <v>1</v>
      </c>
      <c r="T526" s="13" t="b">
        <f t="shared" si="50"/>
        <v>1</v>
      </c>
      <c r="U526" s="13" t="b">
        <f t="shared" si="51"/>
        <v>1</v>
      </c>
      <c r="V526" s="617" t="str">
        <f t="shared" si="53"/>
        <v>-</v>
      </c>
      <c r="W526" s="306">
        <f>IF(V526="-",0,IF(COUNTIF(V526:$V$1025,V526)&gt;1,1,0))</f>
        <v>0</v>
      </c>
    </row>
    <row r="527" spans="1:23" ht="15.75">
      <c r="A527" s="205">
        <v>502</v>
      </c>
      <c r="B527" s="177"/>
      <c r="C527" s="178"/>
      <c r="D527" s="177"/>
      <c r="E527" s="192"/>
      <c r="F527" s="192"/>
      <c r="G527" s="192"/>
      <c r="H527" s="192"/>
      <c r="I527" s="192"/>
      <c r="J527" s="192"/>
      <c r="K527" s="192"/>
      <c r="L527" s="192"/>
      <c r="M527" s="192"/>
      <c r="N527" s="192"/>
      <c r="O527" s="192"/>
      <c r="P527" s="91">
        <f t="shared" si="52"/>
        <v>0</v>
      </c>
      <c r="Q527" s="13" t="b">
        <f t="shared" si="54"/>
        <v>1</v>
      </c>
      <c r="R527" s="625" t="b">
        <f t="shared" si="55"/>
        <v>1</v>
      </c>
      <c r="S527" s="13" t="b">
        <f t="shared" si="56"/>
        <v>1</v>
      </c>
      <c r="T527" s="13" t="b">
        <f t="shared" si="50"/>
        <v>1</v>
      </c>
      <c r="U527" s="13" t="b">
        <f t="shared" si="51"/>
        <v>1</v>
      </c>
      <c r="V527" s="617" t="str">
        <f t="shared" si="53"/>
        <v>-</v>
      </c>
      <c r="W527" s="306">
        <f>IF(V527="-",0,IF(COUNTIF(V527:$V$1025,V527)&gt;1,1,0))</f>
        <v>0</v>
      </c>
    </row>
    <row r="528" spans="1:23" ht="15.75">
      <c r="A528" s="205">
        <v>503</v>
      </c>
      <c r="B528" s="177"/>
      <c r="C528" s="178"/>
      <c r="D528" s="177"/>
      <c r="E528" s="192"/>
      <c r="F528" s="192"/>
      <c r="G528" s="192"/>
      <c r="H528" s="192"/>
      <c r="I528" s="192"/>
      <c r="J528" s="192"/>
      <c r="K528" s="192"/>
      <c r="L528" s="192"/>
      <c r="M528" s="192"/>
      <c r="N528" s="192"/>
      <c r="O528" s="192"/>
      <c r="P528" s="91">
        <f t="shared" si="52"/>
        <v>0</v>
      </c>
      <c r="Q528" s="13" t="b">
        <f t="shared" si="54"/>
        <v>1</v>
      </c>
      <c r="R528" s="625" t="b">
        <f t="shared" si="55"/>
        <v>1</v>
      </c>
      <c r="S528" s="13" t="b">
        <f t="shared" si="56"/>
        <v>1</v>
      </c>
      <c r="T528" s="13" t="b">
        <f t="shared" si="50"/>
        <v>1</v>
      </c>
      <c r="U528" s="13" t="b">
        <f t="shared" si="51"/>
        <v>1</v>
      </c>
      <c r="V528" s="617" t="str">
        <f t="shared" si="53"/>
        <v>-</v>
      </c>
      <c r="W528" s="306">
        <f>IF(V528="-",0,IF(COUNTIF(V528:$V$1025,V528)&gt;1,1,0))</f>
        <v>0</v>
      </c>
    </row>
    <row r="529" spans="1:23" ht="15.75">
      <c r="A529" s="205">
        <v>504</v>
      </c>
      <c r="B529" s="177"/>
      <c r="C529" s="178"/>
      <c r="D529" s="177"/>
      <c r="E529" s="192"/>
      <c r="F529" s="192"/>
      <c r="G529" s="192"/>
      <c r="H529" s="192"/>
      <c r="I529" s="192"/>
      <c r="J529" s="192"/>
      <c r="K529" s="192"/>
      <c r="L529" s="192"/>
      <c r="M529" s="192"/>
      <c r="N529" s="192"/>
      <c r="O529" s="192"/>
      <c r="P529" s="91">
        <f t="shared" si="52"/>
        <v>0</v>
      </c>
      <c r="Q529" s="13" t="b">
        <f t="shared" si="54"/>
        <v>1</v>
      </c>
      <c r="R529" s="625" t="b">
        <f t="shared" si="55"/>
        <v>1</v>
      </c>
      <c r="S529" s="13" t="b">
        <f t="shared" si="56"/>
        <v>1</v>
      </c>
      <c r="T529" s="13" t="b">
        <f t="shared" si="50"/>
        <v>1</v>
      </c>
      <c r="U529" s="13" t="b">
        <f t="shared" si="51"/>
        <v>1</v>
      </c>
      <c r="V529" s="617" t="str">
        <f t="shared" si="53"/>
        <v>-</v>
      </c>
      <c r="W529" s="306">
        <f>IF(V529="-",0,IF(COUNTIF(V529:$V$1025,V529)&gt;1,1,0))</f>
        <v>0</v>
      </c>
    </row>
    <row r="530" spans="1:23" ht="15.75">
      <c r="A530" s="205">
        <v>505</v>
      </c>
      <c r="B530" s="177"/>
      <c r="C530" s="178"/>
      <c r="D530" s="177"/>
      <c r="E530" s="192"/>
      <c r="F530" s="192"/>
      <c r="G530" s="192"/>
      <c r="H530" s="192"/>
      <c r="I530" s="192"/>
      <c r="J530" s="192"/>
      <c r="K530" s="192"/>
      <c r="L530" s="192"/>
      <c r="M530" s="192"/>
      <c r="N530" s="192"/>
      <c r="O530" s="192"/>
      <c r="P530" s="91">
        <f t="shared" si="52"/>
        <v>0</v>
      </c>
      <c r="Q530" s="13" t="b">
        <f t="shared" si="54"/>
        <v>1</v>
      </c>
      <c r="R530" s="625" t="b">
        <f t="shared" si="55"/>
        <v>1</v>
      </c>
      <c r="S530" s="13" t="b">
        <f t="shared" si="56"/>
        <v>1</v>
      </c>
      <c r="T530" s="13" t="b">
        <f t="shared" si="50"/>
        <v>1</v>
      </c>
      <c r="U530" s="13" t="b">
        <f t="shared" si="51"/>
        <v>1</v>
      </c>
      <c r="V530" s="617" t="str">
        <f t="shared" si="53"/>
        <v>-</v>
      </c>
      <c r="W530" s="306">
        <f>IF(V530="-",0,IF(COUNTIF(V530:$V$1025,V530)&gt;1,1,0))</f>
        <v>0</v>
      </c>
    </row>
    <row r="531" spans="1:23" ht="15.75">
      <c r="A531" s="205">
        <v>506</v>
      </c>
      <c r="B531" s="177"/>
      <c r="C531" s="178"/>
      <c r="D531" s="177"/>
      <c r="E531" s="192"/>
      <c r="F531" s="192"/>
      <c r="G531" s="192"/>
      <c r="H531" s="192"/>
      <c r="I531" s="192"/>
      <c r="J531" s="192"/>
      <c r="K531" s="192"/>
      <c r="L531" s="192"/>
      <c r="M531" s="192"/>
      <c r="N531" s="192"/>
      <c r="O531" s="192"/>
      <c r="P531" s="91">
        <f t="shared" si="52"/>
        <v>0</v>
      </c>
      <c r="Q531" s="13" t="b">
        <f t="shared" si="54"/>
        <v>1</v>
      </c>
      <c r="R531" s="625" t="b">
        <f t="shared" si="55"/>
        <v>1</v>
      </c>
      <c r="S531" s="13" t="b">
        <f t="shared" si="56"/>
        <v>1</v>
      </c>
      <c r="T531" s="13" t="b">
        <f t="shared" si="50"/>
        <v>1</v>
      </c>
      <c r="U531" s="13" t="b">
        <f t="shared" si="51"/>
        <v>1</v>
      </c>
      <c r="V531" s="617" t="str">
        <f t="shared" si="53"/>
        <v>-</v>
      </c>
      <c r="W531" s="306">
        <f>IF(V531="-",0,IF(COUNTIF(V531:$V$1025,V531)&gt;1,1,0))</f>
        <v>0</v>
      </c>
    </row>
    <row r="532" spans="1:23" ht="15.75">
      <c r="A532" s="205">
        <v>507</v>
      </c>
      <c r="B532" s="177"/>
      <c r="C532" s="178"/>
      <c r="D532" s="177"/>
      <c r="E532" s="192"/>
      <c r="F532" s="192"/>
      <c r="G532" s="192"/>
      <c r="H532" s="192"/>
      <c r="I532" s="192"/>
      <c r="J532" s="192"/>
      <c r="K532" s="192"/>
      <c r="L532" s="192"/>
      <c r="M532" s="192"/>
      <c r="N532" s="192"/>
      <c r="O532" s="192"/>
      <c r="P532" s="91">
        <f t="shared" si="52"/>
        <v>0</v>
      </c>
      <c r="Q532" s="13" t="b">
        <f t="shared" si="54"/>
        <v>1</v>
      </c>
      <c r="R532" s="625" t="b">
        <f t="shared" si="55"/>
        <v>1</v>
      </c>
      <c r="S532" s="13" t="b">
        <f t="shared" si="56"/>
        <v>1</v>
      </c>
      <c r="T532" s="13" t="b">
        <f t="shared" si="50"/>
        <v>1</v>
      </c>
      <c r="U532" s="13" t="b">
        <f t="shared" si="51"/>
        <v>1</v>
      </c>
      <c r="V532" s="617" t="str">
        <f t="shared" si="53"/>
        <v>-</v>
      </c>
      <c r="W532" s="306">
        <f>IF(V532="-",0,IF(COUNTIF(V532:$V$1025,V532)&gt;1,1,0))</f>
        <v>0</v>
      </c>
    </row>
    <row r="533" spans="1:23" ht="15.75">
      <c r="A533" s="205">
        <v>508</v>
      </c>
      <c r="B533" s="177"/>
      <c r="C533" s="178"/>
      <c r="D533" s="177"/>
      <c r="E533" s="192"/>
      <c r="F533" s="192"/>
      <c r="G533" s="192"/>
      <c r="H533" s="192"/>
      <c r="I533" s="192"/>
      <c r="J533" s="192"/>
      <c r="K533" s="192"/>
      <c r="L533" s="192"/>
      <c r="M533" s="192"/>
      <c r="N533" s="192"/>
      <c r="O533" s="192"/>
      <c r="P533" s="91">
        <f t="shared" si="52"/>
        <v>0</v>
      </c>
      <c r="Q533" s="13" t="b">
        <f t="shared" si="54"/>
        <v>1</v>
      </c>
      <c r="R533" s="625" t="b">
        <f t="shared" si="55"/>
        <v>1</v>
      </c>
      <c r="S533" s="13" t="b">
        <f t="shared" si="56"/>
        <v>1</v>
      </c>
      <c r="T533" s="13" t="b">
        <f t="shared" si="50"/>
        <v>1</v>
      </c>
      <c r="U533" s="13" t="b">
        <f t="shared" si="51"/>
        <v>1</v>
      </c>
      <c r="V533" s="617" t="str">
        <f t="shared" si="53"/>
        <v>-</v>
      </c>
      <c r="W533" s="306">
        <f>IF(V533="-",0,IF(COUNTIF(V533:$V$1025,V533)&gt;1,1,0))</f>
        <v>0</v>
      </c>
    </row>
    <row r="534" spans="1:23" ht="15.75">
      <c r="A534" s="205">
        <v>509</v>
      </c>
      <c r="B534" s="177"/>
      <c r="C534" s="178"/>
      <c r="D534" s="177"/>
      <c r="E534" s="192"/>
      <c r="F534" s="192"/>
      <c r="G534" s="192"/>
      <c r="H534" s="192"/>
      <c r="I534" s="192"/>
      <c r="J534" s="192"/>
      <c r="K534" s="192"/>
      <c r="L534" s="192"/>
      <c r="M534" s="192"/>
      <c r="N534" s="192"/>
      <c r="O534" s="192"/>
      <c r="P534" s="91">
        <f t="shared" si="52"/>
        <v>0</v>
      </c>
      <c r="Q534" s="13" t="b">
        <f t="shared" si="54"/>
        <v>1</v>
      </c>
      <c r="R534" s="625" t="b">
        <f t="shared" si="55"/>
        <v>1</v>
      </c>
      <c r="S534" s="13" t="b">
        <f t="shared" si="56"/>
        <v>1</v>
      </c>
      <c r="T534" s="13" t="b">
        <f t="shared" si="50"/>
        <v>1</v>
      </c>
      <c r="U534" s="13" t="b">
        <f t="shared" si="51"/>
        <v>1</v>
      </c>
      <c r="V534" s="617" t="str">
        <f t="shared" si="53"/>
        <v>-</v>
      </c>
      <c r="W534" s="306">
        <f>IF(V534="-",0,IF(COUNTIF(V534:$V$1025,V534)&gt;1,1,0))</f>
        <v>0</v>
      </c>
    </row>
    <row r="535" spans="1:23" ht="15.75">
      <c r="A535" s="205">
        <v>510</v>
      </c>
      <c r="B535" s="177"/>
      <c r="C535" s="178"/>
      <c r="D535" s="177"/>
      <c r="E535" s="192"/>
      <c r="F535" s="192"/>
      <c r="G535" s="192"/>
      <c r="H535" s="192"/>
      <c r="I535" s="192"/>
      <c r="J535" s="192"/>
      <c r="K535" s="192"/>
      <c r="L535" s="192"/>
      <c r="M535" s="192"/>
      <c r="N535" s="192"/>
      <c r="O535" s="192"/>
      <c r="P535" s="91">
        <f t="shared" si="52"/>
        <v>0</v>
      </c>
      <c r="Q535" s="13" t="b">
        <f t="shared" si="54"/>
        <v>1</v>
      </c>
      <c r="R535" s="625" t="b">
        <f t="shared" si="55"/>
        <v>1</v>
      </c>
      <c r="S535" s="13" t="b">
        <f t="shared" si="56"/>
        <v>1</v>
      </c>
      <c r="T535" s="13" t="b">
        <f t="shared" si="50"/>
        <v>1</v>
      </c>
      <c r="U535" s="13" t="b">
        <f t="shared" si="51"/>
        <v>1</v>
      </c>
      <c r="V535" s="617" t="str">
        <f t="shared" si="53"/>
        <v>-</v>
      </c>
      <c r="W535" s="306">
        <f>IF(V535="-",0,IF(COUNTIF(V535:$V$1025,V535)&gt;1,1,0))</f>
        <v>0</v>
      </c>
    </row>
    <row r="536" spans="1:23" ht="15.75">
      <c r="A536" s="205">
        <v>511</v>
      </c>
      <c r="B536" s="177"/>
      <c r="C536" s="178"/>
      <c r="D536" s="177"/>
      <c r="E536" s="192"/>
      <c r="F536" s="192"/>
      <c r="G536" s="192"/>
      <c r="H536" s="192"/>
      <c r="I536" s="192"/>
      <c r="J536" s="192"/>
      <c r="K536" s="192"/>
      <c r="L536" s="192"/>
      <c r="M536" s="192"/>
      <c r="N536" s="192"/>
      <c r="O536" s="192"/>
      <c r="P536" s="91">
        <f t="shared" si="52"/>
        <v>0</v>
      </c>
      <c r="Q536" s="13" t="b">
        <f t="shared" si="54"/>
        <v>1</v>
      </c>
      <c r="R536" s="625" t="b">
        <f t="shared" si="55"/>
        <v>1</v>
      </c>
      <c r="S536" s="13" t="b">
        <f t="shared" si="56"/>
        <v>1</v>
      </c>
      <c r="T536" s="13" t="b">
        <f t="shared" si="50"/>
        <v>1</v>
      </c>
      <c r="U536" s="13" t="b">
        <f t="shared" si="51"/>
        <v>1</v>
      </c>
      <c r="V536" s="617" t="str">
        <f t="shared" si="53"/>
        <v>-</v>
      </c>
      <c r="W536" s="306">
        <f>IF(V536="-",0,IF(COUNTIF(V536:$V$1025,V536)&gt;1,1,0))</f>
        <v>0</v>
      </c>
    </row>
    <row r="537" spans="1:23" ht="15.75">
      <c r="A537" s="205">
        <v>512</v>
      </c>
      <c r="B537" s="177"/>
      <c r="C537" s="178"/>
      <c r="D537" s="177"/>
      <c r="E537" s="192"/>
      <c r="F537" s="192"/>
      <c r="G537" s="192"/>
      <c r="H537" s="192"/>
      <c r="I537" s="192"/>
      <c r="J537" s="192"/>
      <c r="K537" s="192"/>
      <c r="L537" s="192"/>
      <c r="M537" s="192"/>
      <c r="N537" s="192"/>
      <c r="O537" s="192"/>
      <c r="P537" s="91">
        <f t="shared" si="52"/>
        <v>0</v>
      </c>
      <c r="Q537" s="13" t="b">
        <f t="shared" si="54"/>
        <v>1</v>
      </c>
      <c r="R537" s="625" t="b">
        <f t="shared" si="55"/>
        <v>1</v>
      </c>
      <c r="S537" s="13" t="b">
        <f t="shared" si="56"/>
        <v>1</v>
      </c>
      <c r="T537" s="13" t="b">
        <f t="shared" si="50"/>
        <v>1</v>
      </c>
      <c r="U537" s="13" t="b">
        <f t="shared" si="51"/>
        <v>1</v>
      </c>
      <c r="V537" s="617" t="str">
        <f t="shared" si="53"/>
        <v>-</v>
      </c>
      <c r="W537" s="306">
        <f>IF(V537="-",0,IF(COUNTIF(V537:$V$1025,V537)&gt;1,1,0))</f>
        <v>0</v>
      </c>
    </row>
    <row r="538" spans="1:23" ht="15.75">
      <c r="A538" s="205">
        <v>513</v>
      </c>
      <c r="B538" s="177"/>
      <c r="C538" s="178"/>
      <c r="D538" s="177"/>
      <c r="E538" s="192"/>
      <c r="F538" s="192"/>
      <c r="G538" s="192"/>
      <c r="H538" s="192"/>
      <c r="I538" s="192"/>
      <c r="J538" s="192"/>
      <c r="K538" s="192"/>
      <c r="L538" s="192"/>
      <c r="M538" s="192"/>
      <c r="N538" s="192"/>
      <c r="O538" s="192"/>
      <c r="P538" s="91">
        <f t="shared" si="52"/>
        <v>0</v>
      </c>
      <c r="Q538" s="13" t="b">
        <f t="shared" si="54"/>
        <v>1</v>
      </c>
      <c r="R538" s="625" t="b">
        <f t="shared" si="55"/>
        <v>1</v>
      </c>
      <c r="S538" s="13" t="b">
        <f t="shared" si="56"/>
        <v>1</v>
      </c>
      <c r="T538" s="13" t="b">
        <f t="shared" ref="T538:T601" si="57">IF(B538="",TRUE,(IF(ISNUMBER(MATCH(B538,CountriesList,0)),TRUE,FALSE)))</f>
        <v>1</v>
      </c>
      <c r="U538" s="13" t="b">
        <f t="shared" ref="U538:U601" si="58">IF(D538="",TRUE,(IF(ISNUMBER(MATCH(D538,ClientCategorisationList,0)),TRUE,FALSE)))</f>
        <v>1</v>
      </c>
      <c r="V538" s="617" t="str">
        <f t="shared" si="53"/>
        <v>-</v>
      </c>
      <c r="W538" s="306">
        <f>IF(V538="-",0,IF(COUNTIF(V538:$V$1025,V538)&gt;1,1,0))</f>
        <v>0</v>
      </c>
    </row>
    <row r="539" spans="1:23" ht="15.75">
      <c r="A539" s="205">
        <v>514</v>
      </c>
      <c r="B539" s="177"/>
      <c r="C539" s="178"/>
      <c r="D539" s="177"/>
      <c r="E539" s="192"/>
      <c r="F539" s="192"/>
      <c r="G539" s="192"/>
      <c r="H539" s="192"/>
      <c r="I539" s="192"/>
      <c r="J539" s="192"/>
      <c r="K539" s="192"/>
      <c r="L539" s="192"/>
      <c r="M539" s="192"/>
      <c r="N539" s="192"/>
      <c r="O539" s="192"/>
      <c r="P539" s="91">
        <f t="shared" ref="P539:P602" si="59">SUM(E539:O539)</f>
        <v>0</v>
      </c>
      <c r="Q539" s="13" t="b">
        <f t="shared" si="54"/>
        <v>1</v>
      </c>
      <c r="R539" s="625" t="b">
        <f t="shared" si="55"/>
        <v>1</v>
      </c>
      <c r="S539" s="13" t="b">
        <f t="shared" si="56"/>
        <v>1</v>
      </c>
      <c r="T539" s="13" t="b">
        <f t="shared" si="57"/>
        <v>1</v>
      </c>
      <c r="U539" s="13" t="b">
        <f t="shared" si="58"/>
        <v>1</v>
      </c>
      <c r="V539" s="617" t="str">
        <f t="shared" ref="V539:V602" si="60">CONCATENATE(B539,"-",D539)</f>
        <v>-</v>
      </c>
      <c r="W539" s="306">
        <f>IF(V539="-",0,IF(COUNTIF(V539:$V$1025,V539)&gt;1,1,0))</f>
        <v>0</v>
      </c>
    </row>
    <row r="540" spans="1:23" ht="15.75">
      <c r="A540" s="205">
        <v>515</v>
      </c>
      <c r="B540" s="177"/>
      <c r="C540" s="178"/>
      <c r="D540" s="177"/>
      <c r="E540" s="192"/>
      <c r="F540" s="192"/>
      <c r="G540" s="192"/>
      <c r="H540" s="192"/>
      <c r="I540" s="192"/>
      <c r="J540" s="192"/>
      <c r="K540" s="192"/>
      <c r="L540" s="192"/>
      <c r="M540" s="192"/>
      <c r="N540" s="192"/>
      <c r="O540" s="192"/>
      <c r="P540" s="91">
        <f t="shared" si="59"/>
        <v>0</v>
      </c>
      <c r="Q540" s="13" t="b">
        <f t="shared" ref="Q540:Q603" si="61">IF(ISBLANK(B540),TRUE,IF(OR(ISBLANK(C540),ISBLANK(D540),ISBLANK(E540),ISBLANK(F540),ISBLANK(G540),ISBLANK(H540),ISBLANK(I540),ISBLANK(J540),ISBLANK(K540),ISBLANK(L540),ISBLANK(M540),ISBLANK(N540),ISBLANK(O540),ISBLANK(P540)),FALSE,TRUE))</f>
        <v>1</v>
      </c>
      <c r="R540" s="625" t="b">
        <f t="shared" ref="R540:R603" si="62">IF(OR(AND(B540="N/A",D540="N/A"),AND(B540&lt;&gt;"N/A",D540&lt;&gt;"N/A"),AND(ISBLANK(B540),ISBLANK(D540)),AND(NOT(ISBLANK(B540)),NOT(ISBLANK(D540)))),TRUE,FALSE)</f>
        <v>1</v>
      </c>
      <c r="S540" s="13" t="b">
        <f t="shared" ref="S540:S603" si="63">IF(OR(AND(B540="N/A",D540="N/A",C540=0,P540=0),AND(ISBLANK(B540),ISBLANK(D540),ISBLANK(C540),P540=0),AND(AND(NOT(ISBLANK(B540)),B540&lt;&gt;"N/A"),AND(NOT(ISBLANK(D540)),D540&lt;&gt;"N/A"),C540&lt;&gt;0,P540&lt;&gt;0)),TRUE,FALSE)</f>
        <v>1</v>
      </c>
      <c r="T540" s="13" t="b">
        <f t="shared" si="57"/>
        <v>1</v>
      </c>
      <c r="U540" s="13" t="b">
        <f t="shared" si="58"/>
        <v>1</v>
      </c>
      <c r="V540" s="617" t="str">
        <f t="shared" si="60"/>
        <v>-</v>
      </c>
      <c r="W540" s="306">
        <f>IF(V540="-",0,IF(COUNTIF(V540:$V$1025,V540)&gt;1,1,0))</f>
        <v>0</v>
      </c>
    </row>
    <row r="541" spans="1:23" ht="15.75">
      <c r="A541" s="205">
        <v>516</v>
      </c>
      <c r="B541" s="177"/>
      <c r="C541" s="178"/>
      <c r="D541" s="177"/>
      <c r="E541" s="192"/>
      <c r="F541" s="192"/>
      <c r="G541" s="192"/>
      <c r="H541" s="192"/>
      <c r="I541" s="192"/>
      <c r="J541" s="192"/>
      <c r="K541" s="192"/>
      <c r="L541" s="192"/>
      <c r="M541" s="192"/>
      <c r="N541" s="192"/>
      <c r="O541" s="192"/>
      <c r="P541" s="91">
        <f t="shared" si="59"/>
        <v>0</v>
      </c>
      <c r="Q541" s="13" t="b">
        <f t="shared" si="61"/>
        <v>1</v>
      </c>
      <c r="R541" s="625" t="b">
        <f t="shared" si="62"/>
        <v>1</v>
      </c>
      <c r="S541" s="13" t="b">
        <f t="shared" si="63"/>
        <v>1</v>
      </c>
      <c r="T541" s="13" t="b">
        <f t="shared" si="57"/>
        <v>1</v>
      </c>
      <c r="U541" s="13" t="b">
        <f t="shared" si="58"/>
        <v>1</v>
      </c>
      <c r="V541" s="617" t="str">
        <f t="shared" si="60"/>
        <v>-</v>
      </c>
      <c r="W541" s="306">
        <f>IF(V541="-",0,IF(COUNTIF(V541:$V$1025,V541)&gt;1,1,0))</f>
        <v>0</v>
      </c>
    </row>
    <row r="542" spans="1:23" ht="15.75">
      <c r="A542" s="205">
        <v>517</v>
      </c>
      <c r="B542" s="177"/>
      <c r="C542" s="178"/>
      <c r="D542" s="177"/>
      <c r="E542" s="192"/>
      <c r="F542" s="192"/>
      <c r="G542" s="192"/>
      <c r="H542" s="192"/>
      <c r="I542" s="192"/>
      <c r="J542" s="192"/>
      <c r="K542" s="192"/>
      <c r="L542" s="192"/>
      <c r="M542" s="192"/>
      <c r="N542" s="192"/>
      <c r="O542" s="192"/>
      <c r="P542" s="91">
        <f t="shared" si="59"/>
        <v>0</v>
      </c>
      <c r="Q542" s="13" t="b">
        <f t="shared" si="61"/>
        <v>1</v>
      </c>
      <c r="R542" s="625" t="b">
        <f t="shared" si="62"/>
        <v>1</v>
      </c>
      <c r="S542" s="13" t="b">
        <f t="shared" si="63"/>
        <v>1</v>
      </c>
      <c r="T542" s="13" t="b">
        <f t="shared" si="57"/>
        <v>1</v>
      </c>
      <c r="U542" s="13" t="b">
        <f t="shared" si="58"/>
        <v>1</v>
      </c>
      <c r="V542" s="617" t="str">
        <f t="shared" si="60"/>
        <v>-</v>
      </c>
      <c r="W542" s="306">
        <f>IF(V542="-",0,IF(COUNTIF(V542:$V$1025,V542)&gt;1,1,0))</f>
        <v>0</v>
      </c>
    </row>
    <row r="543" spans="1:23" ht="15.75">
      <c r="A543" s="205">
        <v>518</v>
      </c>
      <c r="B543" s="177"/>
      <c r="C543" s="178"/>
      <c r="D543" s="177"/>
      <c r="E543" s="192"/>
      <c r="F543" s="192"/>
      <c r="G543" s="192"/>
      <c r="H543" s="192"/>
      <c r="I543" s="192"/>
      <c r="J543" s="192"/>
      <c r="K543" s="192"/>
      <c r="L543" s="192"/>
      <c r="M543" s="192"/>
      <c r="N543" s="192"/>
      <c r="O543" s="192"/>
      <c r="P543" s="91">
        <f t="shared" si="59"/>
        <v>0</v>
      </c>
      <c r="Q543" s="13" t="b">
        <f t="shared" si="61"/>
        <v>1</v>
      </c>
      <c r="R543" s="625" t="b">
        <f t="shared" si="62"/>
        <v>1</v>
      </c>
      <c r="S543" s="13" t="b">
        <f t="shared" si="63"/>
        <v>1</v>
      </c>
      <c r="T543" s="13" t="b">
        <f t="shared" si="57"/>
        <v>1</v>
      </c>
      <c r="U543" s="13" t="b">
        <f t="shared" si="58"/>
        <v>1</v>
      </c>
      <c r="V543" s="617" t="str">
        <f t="shared" si="60"/>
        <v>-</v>
      </c>
      <c r="W543" s="306">
        <f>IF(V543="-",0,IF(COUNTIF(V543:$V$1025,V543)&gt;1,1,0))</f>
        <v>0</v>
      </c>
    </row>
    <row r="544" spans="1:23" ht="15.75">
      <c r="A544" s="205">
        <v>519</v>
      </c>
      <c r="B544" s="177"/>
      <c r="C544" s="178"/>
      <c r="D544" s="177"/>
      <c r="E544" s="192"/>
      <c r="F544" s="192"/>
      <c r="G544" s="192"/>
      <c r="H544" s="192"/>
      <c r="I544" s="192"/>
      <c r="J544" s="192"/>
      <c r="K544" s="192"/>
      <c r="L544" s="192"/>
      <c r="M544" s="192"/>
      <c r="N544" s="192"/>
      <c r="O544" s="192"/>
      <c r="P544" s="91">
        <f t="shared" si="59"/>
        <v>0</v>
      </c>
      <c r="Q544" s="13" t="b">
        <f t="shared" si="61"/>
        <v>1</v>
      </c>
      <c r="R544" s="625" t="b">
        <f t="shared" si="62"/>
        <v>1</v>
      </c>
      <c r="S544" s="13" t="b">
        <f t="shared" si="63"/>
        <v>1</v>
      </c>
      <c r="T544" s="13" t="b">
        <f t="shared" si="57"/>
        <v>1</v>
      </c>
      <c r="U544" s="13" t="b">
        <f t="shared" si="58"/>
        <v>1</v>
      </c>
      <c r="V544" s="617" t="str">
        <f t="shared" si="60"/>
        <v>-</v>
      </c>
      <c r="W544" s="306">
        <f>IF(V544="-",0,IF(COUNTIF(V544:$V$1025,V544)&gt;1,1,0))</f>
        <v>0</v>
      </c>
    </row>
    <row r="545" spans="1:23" ht="15.75">
      <c r="A545" s="205">
        <v>520</v>
      </c>
      <c r="B545" s="177"/>
      <c r="C545" s="178"/>
      <c r="D545" s="177"/>
      <c r="E545" s="192"/>
      <c r="F545" s="192"/>
      <c r="G545" s="192"/>
      <c r="H545" s="192"/>
      <c r="I545" s="192"/>
      <c r="J545" s="192"/>
      <c r="K545" s="192"/>
      <c r="L545" s="192"/>
      <c r="M545" s="192"/>
      <c r="N545" s="192"/>
      <c r="O545" s="192"/>
      <c r="P545" s="91">
        <f t="shared" si="59"/>
        <v>0</v>
      </c>
      <c r="Q545" s="13" t="b">
        <f t="shared" si="61"/>
        <v>1</v>
      </c>
      <c r="R545" s="625" t="b">
        <f t="shared" si="62"/>
        <v>1</v>
      </c>
      <c r="S545" s="13" t="b">
        <f t="shared" si="63"/>
        <v>1</v>
      </c>
      <c r="T545" s="13" t="b">
        <f t="shared" si="57"/>
        <v>1</v>
      </c>
      <c r="U545" s="13" t="b">
        <f t="shared" si="58"/>
        <v>1</v>
      </c>
      <c r="V545" s="617" t="str">
        <f t="shared" si="60"/>
        <v>-</v>
      </c>
      <c r="W545" s="306">
        <f>IF(V545="-",0,IF(COUNTIF(V545:$V$1025,V545)&gt;1,1,0))</f>
        <v>0</v>
      </c>
    </row>
    <row r="546" spans="1:23" ht="15.75">
      <c r="A546" s="205">
        <v>521</v>
      </c>
      <c r="B546" s="177"/>
      <c r="C546" s="178"/>
      <c r="D546" s="177"/>
      <c r="E546" s="192"/>
      <c r="F546" s="192"/>
      <c r="G546" s="192"/>
      <c r="H546" s="192"/>
      <c r="I546" s="192"/>
      <c r="J546" s="192"/>
      <c r="K546" s="192"/>
      <c r="L546" s="192"/>
      <c r="M546" s="192"/>
      <c r="N546" s="192"/>
      <c r="O546" s="192"/>
      <c r="P546" s="91">
        <f t="shared" si="59"/>
        <v>0</v>
      </c>
      <c r="Q546" s="13" t="b">
        <f t="shared" si="61"/>
        <v>1</v>
      </c>
      <c r="R546" s="625" t="b">
        <f t="shared" si="62"/>
        <v>1</v>
      </c>
      <c r="S546" s="13" t="b">
        <f t="shared" si="63"/>
        <v>1</v>
      </c>
      <c r="T546" s="13" t="b">
        <f t="shared" si="57"/>
        <v>1</v>
      </c>
      <c r="U546" s="13" t="b">
        <f t="shared" si="58"/>
        <v>1</v>
      </c>
      <c r="V546" s="617" t="str">
        <f t="shared" si="60"/>
        <v>-</v>
      </c>
      <c r="W546" s="306">
        <f>IF(V546="-",0,IF(COUNTIF(V546:$V$1025,V546)&gt;1,1,0))</f>
        <v>0</v>
      </c>
    </row>
    <row r="547" spans="1:23" ht="15.75">
      <c r="A547" s="205">
        <v>522</v>
      </c>
      <c r="B547" s="177"/>
      <c r="C547" s="178"/>
      <c r="D547" s="177"/>
      <c r="E547" s="192"/>
      <c r="F547" s="192"/>
      <c r="G547" s="192"/>
      <c r="H547" s="192"/>
      <c r="I547" s="192"/>
      <c r="J547" s="192"/>
      <c r="K547" s="192"/>
      <c r="L547" s="192"/>
      <c r="M547" s="192"/>
      <c r="N547" s="192"/>
      <c r="O547" s="192"/>
      <c r="P547" s="91">
        <f t="shared" si="59"/>
        <v>0</v>
      </c>
      <c r="Q547" s="13" t="b">
        <f t="shared" si="61"/>
        <v>1</v>
      </c>
      <c r="R547" s="625" t="b">
        <f t="shared" si="62"/>
        <v>1</v>
      </c>
      <c r="S547" s="13" t="b">
        <f t="shared" si="63"/>
        <v>1</v>
      </c>
      <c r="T547" s="13" t="b">
        <f t="shared" si="57"/>
        <v>1</v>
      </c>
      <c r="U547" s="13" t="b">
        <f t="shared" si="58"/>
        <v>1</v>
      </c>
      <c r="V547" s="617" t="str">
        <f t="shared" si="60"/>
        <v>-</v>
      </c>
      <c r="W547" s="306">
        <f>IF(V547="-",0,IF(COUNTIF(V547:$V$1025,V547)&gt;1,1,0))</f>
        <v>0</v>
      </c>
    </row>
    <row r="548" spans="1:23" ht="15.75">
      <c r="A548" s="205">
        <v>523</v>
      </c>
      <c r="B548" s="177"/>
      <c r="C548" s="178"/>
      <c r="D548" s="177"/>
      <c r="E548" s="192"/>
      <c r="F548" s="192"/>
      <c r="G548" s="192"/>
      <c r="H548" s="192"/>
      <c r="I548" s="192"/>
      <c r="J548" s="192"/>
      <c r="K548" s="192"/>
      <c r="L548" s="192"/>
      <c r="M548" s="192"/>
      <c r="N548" s="192"/>
      <c r="O548" s="192"/>
      <c r="P548" s="91">
        <f t="shared" si="59"/>
        <v>0</v>
      </c>
      <c r="Q548" s="13" t="b">
        <f t="shared" si="61"/>
        <v>1</v>
      </c>
      <c r="R548" s="625" t="b">
        <f t="shared" si="62"/>
        <v>1</v>
      </c>
      <c r="S548" s="13" t="b">
        <f t="shared" si="63"/>
        <v>1</v>
      </c>
      <c r="T548" s="13" t="b">
        <f t="shared" si="57"/>
        <v>1</v>
      </c>
      <c r="U548" s="13" t="b">
        <f t="shared" si="58"/>
        <v>1</v>
      </c>
      <c r="V548" s="617" t="str">
        <f t="shared" si="60"/>
        <v>-</v>
      </c>
      <c r="W548" s="306">
        <f>IF(V548="-",0,IF(COUNTIF(V548:$V$1025,V548)&gt;1,1,0))</f>
        <v>0</v>
      </c>
    </row>
    <row r="549" spans="1:23" ht="15.75">
      <c r="A549" s="205">
        <v>524</v>
      </c>
      <c r="B549" s="177"/>
      <c r="C549" s="178"/>
      <c r="D549" s="177"/>
      <c r="E549" s="192"/>
      <c r="F549" s="192"/>
      <c r="G549" s="192"/>
      <c r="H549" s="192"/>
      <c r="I549" s="192"/>
      <c r="J549" s="192"/>
      <c r="K549" s="192"/>
      <c r="L549" s="192"/>
      <c r="M549" s="192"/>
      <c r="N549" s="192"/>
      <c r="O549" s="192"/>
      <c r="P549" s="91">
        <f t="shared" si="59"/>
        <v>0</v>
      </c>
      <c r="Q549" s="13" t="b">
        <f t="shared" si="61"/>
        <v>1</v>
      </c>
      <c r="R549" s="625" t="b">
        <f t="shared" si="62"/>
        <v>1</v>
      </c>
      <c r="S549" s="13" t="b">
        <f t="shared" si="63"/>
        <v>1</v>
      </c>
      <c r="T549" s="13" t="b">
        <f t="shared" si="57"/>
        <v>1</v>
      </c>
      <c r="U549" s="13" t="b">
        <f t="shared" si="58"/>
        <v>1</v>
      </c>
      <c r="V549" s="617" t="str">
        <f t="shared" si="60"/>
        <v>-</v>
      </c>
      <c r="W549" s="306">
        <f>IF(V549="-",0,IF(COUNTIF(V549:$V$1025,V549)&gt;1,1,0))</f>
        <v>0</v>
      </c>
    </row>
    <row r="550" spans="1:23" ht="15.75">
      <c r="A550" s="205">
        <v>525</v>
      </c>
      <c r="B550" s="177"/>
      <c r="C550" s="178"/>
      <c r="D550" s="177"/>
      <c r="E550" s="192"/>
      <c r="F550" s="192"/>
      <c r="G550" s="192"/>
      <c r="H550" s="192"/>
      <c r="I550" s="192"/>
      <c r="J550" s="192"/>
      <c r="K550" s="192"/>
      <c r="L550" s="192"/>
      <c r="M550" s="192"/>
      <c r="N550" s="192"/>
      <c r="O550" s="192"/>
      <c r="P550" s="91">
        <f t="shared" si="59"/>
        <v>0</v>
      </c>
      <c r="Q550" s="13" t="b">
        <f t="shared" si="61"/>
        <v>1</v>
      </c>
      <c r="R550" s="625" t="b">
        <f t="shared" si="62"/>
        <v>1</v>
      </c>
      <c r="S550" s="13" t="b">
        <f t="shared" si="63"/>
        <v>1</v>
      </c>
      <c r="T550" s="13" t="b">
        <f t="shared" si="57"/>
        <v>1</v>
      </c>
      <c r="U550" s="13" t="b">
        <f t="shared" si="58"/>
        <v>1</v>
      </c>
      <c r="V550" s="617" t="str">
        <f t="shared" si="60"/>
        <v>-</v>
      </c>
      <c r="W550" s="306">
        <f>IF(V550="-",0,IF(COUNTIF(V550:$V$1025,V550)&gt;1,1,0))</f>
        <v>0</v>
      </c>
    </row>
    <row r="551" spans="1:23" ht="15.75">
      <c r="A551" s="205">
        <v>526</v>
      </c>
      <c r="B551" s="177"/>
      <c r="C551" s="178"/>
      <c r="D551" s="177"/>
      <c r="E551" s="192"/>
      <c r="F551" s="192"/>
      <c r="G551" s="192"/>
      <c r="H551" s="192"/>
      <c r="I551" s="192"/>
      <c r="J551" s="192"/>
      <c r="K551" s="192"/>
      <c r="L551" s="192"/>
      <c r="M551" s="192"/>
      <c r="N551" s="192"/>
      <c r="O551" s="192"/>
      <c r="P551" s="91">
        <f t="shared" si="59"/>
        <v>0</v>
      </c>
      <c r="Q551" s="13" t="b">
        <f t="shared" si="61"/>
        <v>1</v>
      </c>
      <c r="R551" s="625" t="b">
        <f t="shared" si="62"/>
        <v>1</v>
      </c>
      <c r="S551" s="13" t="b">
        <f t="shared" si="63"/>
        <v>1</v>
      </c>
      <c r="T551" s="13" t="b">
        <f t="shared" si="57"/>
        <v>1</v>
      </c>
      <c r="U551" s="13" t="b">
        <f t="shared" si="58"/>
        <v>1</v>
      </c>
      <c r="V551" s="617" t="str">
        <f t="shared" si="60"/>
        <v>-</v>
      </c>
      <c r="W551" s="306">
        <f>IF(V551="-",0,IF(COUNTIF(V551:$V$1025,V551)&gt;1,1,0))</f>
        <v>0</v>
      </c>
    </row>
    <row r="552" spans="1:23" ht="15.75">
      <c r="A552" s="205">
        <v>527</v>
      </c>
      <c r="B552" s="177"/>
      <c r="C552" s="178"/>
      <c r="D552" s="177"/>
      <c r="E552" s="192"/>
      <c r="F552" s="192"/>
      <c r="G552" s="192"/>
      <c r="H552" s="192"/>
      <c r="I552" s="192"/>
      <c r="J552" s="192"/>
      <c r="K552" s="192"/>
      <c r="L552" s="192"/>
      <c r="M552" s="192"/>
      <c r="N552" s="192"/>
      <c r="O552" s="192"/>
      <c r="P552" s="91">
        <f t="shared" si="59"/>
        <v>0</v>
      </c>
      <c r="Q552" s="13" t="b">
        <f t="shared" si="61"/>
        <v>1</v>
      </c>
      <c r="R552" s="625" t="b">
        <f t="shared" si="62"/>
        <v>1</v>
      </c>
      <c r="S552" s="13" t="b">
        <f t="shared" si="63"/>
        <v>1</v>
      </c>
      <c r="T552" s="13" t="b">
        <f t="shared" si="57"/>
        <v>1</v>
      </c>
      <c r="U552" s="13" t="b">
        <f t="shared" si="58"/>
        <v>1</v>
      </c>
      <c r="V552" s="617" t="str">
        <f t="shared" si="60"/>
        <v>-</v>
      </c>
      <c r="W552" s="306">
        <f>IF(V552="-",0,IF(COUNTIF(V552:$V$1025,V552)&gt;1,1,0))</f>
        <v>0</v>
      </c>
    </row>
    <row r="553" spans="1:23" ht="15.75">
      <c r="A553" s="205">
        <v>528</v>
      </c>
      <c r="B553" s="177"/>
      <c r="C553" s="178"/>
      <c r="D553" s="177"/>
      <c r="E553" s="192"/>
      <c r="F553" s="192"/>
      <c r="G553" s="192"/>
      <c r="H553" s="192"/>
      <c r="I553" s="192"/>
      <c r="J553" s="192"/>
      <c r="K553" s="192"/>
      <c r="L553" s="192"/>
      <c r="M553" s="192"/>
      <c r="N553" s="192"/>
      <c r="O553" s="192"/>
      <c r="P553" s="91">
        <f t="shared" si="59"/>
        <v>0</v>
      </c>
      <c r="Q553" s="13" t="b">
        <f t="shared" si="61"/>
        <v>1</v>
      </c>
      <c r="R553" s="625" t="b">
        <f t="shared" si="62"/>
        <v>1</v>
      </c>
      <c r="S553" s="13" t="b">
        <f t="shared" si="63"/>
        <v>1</v>
      </c>
      <c r="T553" s="13" t="b">
        <f t="shared" si="57"/>
        <v>1</v>
      </c>
      <c r="U553" s="13" t="b">
        <f t="shared" si="58"/>
        <v>1</v>
      </c>
      <c r="V553" s="617" t="str">
        <f t="shared" si="60"/>
        <v>-</v>
      </c>
      <c r="W553" s="306">
        <f>IF(V553="-",0,IF(COUNTIF(V553:$V$1025,V553)&gt;1,1,0))</f>
        <v>0</v>
      </c>
    </row>
    <row r="554" spans="1:23" ht="15.75">
      <c r="A554" s="205">
        <v>529</v>
      </c>
      <c r="B554" s="177"/>
      <c r="C554" s="178"/>
      <c r="D554" s="177"/>
      <c r="E554" s="192"/>
      <c r="F554" s="192"/>
      <c r="G554" s="192"/>
      <c r="H554" s="192"/>
      <c r="I554" s="192"/>
      <c r="J554" s="192"/>
      <c r="K554" s="192"/>
      <c r="L554" s="192"/>
      <c r="M554" s="192"/>
      <c r="N554" s="192"/>
      <c r="O554" s="192"/>
      <c r="P554" s="91">
        <f t="shared" si="59"/>
        <v>0</v>
      </c>
      <c r="Q554" s="13" t="b">
        <f t="shared" si="61"/>
        <v>1</v>
      </c>
      <c r="R554" s="625" t="b">
        <f t="shared" si="62"/>
        <v>1</v>
      </c>
      <c r="S554" s="13" t="b">
        <f t="shared" si="63"/>
        <v>1</v>
      </c>
      <c r="T554" s="13" t="b">
        <f t="shared" si="57"/>
        <v>1</v>
      </c>
      <c r="U554" s="13" t="b">
        <f t="shared" si="58"/>
        <v>1</v>
      </c>
      <c r="V554" s="617" t="str">
        <f t="shared" si="60"/>
        <v>-</v>
      </c>
      <c r="W554" s="306">
        <f>IF(V554="-",0,IF(COUNTIF(V554:$V$1025,V554)&gt;1,1,0))</f>
        <v>0</v>
      </c>
    </row>
    <row r="555" spans="1:23" ht="15.75">
      <c r="A555" s="205">
        <v>530</v>
      </c>
      <c r="B555" s="177"/>
      <c r="C555" s="178"/>
      <c r="D555" s="177"/>
      <c r="E555" s="192"/>
      <c r="F555" s="192"/>
      <c r="G555" s="192"/>
      <c r="H555" s="192"/>
      <c r="I555" s="192"/>
      <c r="J555" s="192"/>
      <c r="K555" s="192"/>
      <c r="L555" s="192"/>
      <c r="M555" s="192"/>
      <c r="N555" s="192"/>
      <c r="O555" s="192"/>
      <c r="P555" s="91">
        <f t="shared" si="59"/>
        <v>0</v>
      </c>
      <c r="Q555" s="13" t="b">
        <f t="shared" si="61"/>
        <v>1</v>
      </c>
      <c r="R555" s="625" t="b">
        <f t="shared" si="62"/>
        <v>1</v>
      </c>
      <c r="S555" s="13" t="b">
        <f t="shared" si="63"/>
        <v>1</v>
      </c>
      <c r="T555" s="13" t="b">
        <f t="shared" si="57"/>
        <v>1</v>
      </c>
      <c r="U555" s="13" t="b">
        <f t="shared" si="58"/>
        <v>1</v>
      </c>
      <c r="V555" s="617" t="str">
        <f t="shared" si="60"/>
        <v>-</v>
      </c>
      <c r="W555" s="306">
        <f>IF(V555="-",0,IF(COUNTIF(V555:$V$1025,V555)&gt;1,1,0))</f>
        <v>0</v>
      </c>
    </row>
    <row r="556" spans="1:23" ht="15.75">
      <c r="A556" s="205">
        <v>531</v>
      </c>
      <c r="B556" s="177"/>
      <c r="C556" s="178"/>
      <c r="D556" s="177"/>
      <c r="E556" s="192"/>
      <c r="F556" s="192"/>
      <c r="G556" s="192"/>
      <c r="H556" s="192"/>
      <c r="I556" s="192"/>
      <c r="J556" s="192"/>
      <c r="K556" s="192"/>
      <c r="L556" s="192"/>
      <c r="M556" s="192"/>
      <c r="N556" s="192"/>
      <c r="O556" s="192"/>
      <c r="P556" s="91">
        <f t="shared" si="59"/>
        <v>0</v>
      </c>
      <c r="Q556" s="13" t="b">
        <f t="shared" si="61"/>
        <v>1</v>
      </c>
      <c r="R556" s="625" t="b">
        <f t="shared" si="62"/>
        <v>1</v>
      </c>
      <c r="S556" s="13" t="b">
        <f t="shared" si="63"/>
        <v>1</v>
      </c>
      <c r="T556" s="13" t="b">
        <f t="shared" si="57"/>
        <v>1</v>
      </c>
      <c r="U556" s="13" t="b">
        <f t="shared" si="58"/>
        <v>1</v>
      </c>
      <c r="V556" s="617" t="str">
        <f t="shared" si="60"/>
        <v>-</v>
      </c>
      <c r="W556" s="306">
        <f>IF(V556="-",0,IF(COUNTIF(V556:$V$1025,V556)&gt;1,1,0))</f>
        <v>0</v>
      </c>
    </row>
    <row r="557" spans="1:23" ht="15.75">
      <c r="A557" s="205">
        <v>532</v>
      </c>
      <c r="B557" s="177"/>
      <c r="C557" s="178"/>
      <c r="D557" s="177"/>
      <c r="E557" s="192"/>
      <c r="F557" s="192"/>
      <c r="G557" s="192"/>
      <c r="H557" s="192"/>
      <c r="I557" s="192"/>
      <c r="J557" s="192"/>
      <c r="K557" s="192"/>
      <c r="L557" s="192"/>
      <c r="M557" s="192"/>
      <c r="N557" s="192"/>
      <c r="O557" s="192"/>
      <c r="P557" s="91">
        <f t="shared" si="59"/>
        <v>0</v>
      </c>
      <c r="Q557" s="13" t="b">
        <f t="shared" si="61"/>
        <v>1</v>
      </c>
      <c r="R557" s="625" t="b">
        <f t="shared" si="62"/>
        <v>1</v>
      </c>
      <c r="S557" s="13" t="b">
        <f t="shared" si="63"/>
        <v>1</v>
      </c>
      <c r="T557" s="13" t="b">
        <f t="shared" si="57"/>
        <v>1</v>
      </c>
      <c r="U557" s="13" t="b">
        <f t="shared" si="58"/>
        <v>1</v>
      </c>
      <c r="V557" s="617" t="str">
        <f t="shared" si="60"/>
        <v>-</v>
      </c>
      <c r="W557" s="306">
        <f>IF(V557="-",0,IF(COUNTIF(V557:$V$1025,V557)&gt;1,1,0))</f>
        <v>0</v>
      </c>
    </row>
    <row r="558" spans="1:23" ht="15.75">
      <c r="A558" s="205">
        <v>533</v>
      </c>
      <c r="B558" s="177"/>
      <c r="C558" s="178"/>
      <c r="D558" s="177"/>
      <c r="E558" s="192"/>
      <c r="F558" s="192"/>
      <c r="G558" s="192"/>
      <c r="H558" s="192"/>
      <c r="I558" s="192"/>
      <c r="J558" s="192"/>
      <c r="K558" s="192"/>
      <c r="L558" s="192"/>
      <c r="M558" s="192"/>
      <c r="N558" s="192"/>
      <c r="O558" s="192"/>
      <c r="P558" s="91">
        <f t="shared" si="59"/>
        <v>0</v>
      </c>
      <c r="Q558" s="13" t="b">
        <f t="shared" si="61"/>
        <v>1</v>
      </c>
      <c r="R558" s="625" t="b">
        <f t="shared" si="62"/>
        <v>1</v>
      </c>
      <c r="S558" s="13" t="b">
        <f t="shared" si="63"/>
        <v>1</v>
      </c>
      <c r="T558" s="13" t="b">
        <f t="shared" si="57"/>
        <v>1</v>
      </c>
      <c r="U558" s="13" t="b">
        <f t="shared" si="58"/>
        <v>1</v>
      </c>
      <c r="V558" s="617" t="str">
        <f t="shared" si="60"/>
        <v>-</v>
      </c>
      <c r="W558" s="306">
        <f>IF(V558="-",0,IF(COUNTIF(V558:$V$1025,V558)&gt;1,1,0))</f>
        <v>0</v>
      </c>
    </row>
    <row r="559" spans="1:23" ht="15.75">
      <c r="A559" s="205">
        <v>534</v>
      </c>
      <c r="B559" s="177"/>
      <c r="C559" s="178"/>
      <c r="D559" s="177"/>
      <c r="E559" s="192"/>
      <c r="F559" s="192"/>
      <c r="G559" s="192"/>
      <c r="H559" s="192"/>
      <c r="I559" s="192"/>
      <c r="J559" s="192"/>
      <c r="K559" s="192"/>
      <c r="L559" s="192"/>
      <c r="M559" s="192"/>
      <c r="N559" s="192"/>
      <c r="O559" s="192"/>
      <c r="P559" s="91">
        <f t="shared" si="59"/>
        <v>0</v>
      </c>
      <c r="Q559" s="13" t="b">
        <f t="shared" si="61"/>
        <v>1</v>
      </c>
      <c r="R559" s="625" t="b">
        <f t="shared" si="62"/>
        <v>1</v>
      </c>
      <c r="S559" s="13" t="b">
        <f t="shared" si="63"/>
        <v>1</v>
      </c>
      <c r="T559" s="13" t="b">
        <f t="shared" si="57"/>
        <v>1</v>
      </c>
      <c r="U559" s="13" t="b">
        <f t="shared" si="58"/>
        <v>1</v>
      </c>
      <c r="V559" s="617" t="str">
        <f t="shared" si="60"/>
        <v>-</v>
      </c>
      <c r="W559" s="306">
        <f>IF(V559="-",0,IF(COUNTIF(V559:$V$1025,V559)&gt;1,1,0))</f>
        <v>0</v>
      </c>
    </row>
    <row r="560" spans="1:23" ht="15.75">
      <c r="A560" s="205">
        <v>535</v>
      </c>
      <c r="B560" s="177"/>
      <c r="C560" s="178"/>
      <c r="D560" s="177"/>
      <c r="E560" s="192"/>
      <c r="F560" s="192"/>
      <c r="G560" s="192"/>
      <c r="H560" s="192"/>
      <c r="I560" s="192"/>
      <c r="J560" s="192"/>
      <c r="K560" s="192"/>
      <c r="L560" s="192"/>
      <c r="M560" s="192"/>
      <c r="N560" s="192"/>
      <c r="O560" s="192"/>
      <c r="P560" s="91">
        <f t="shared" si="59"/>
        <v>0</v>
      </c>
      <c r="Q560" s="13" t="b">
        <f t="shared" si="61"/>
        <v>1</v>
      </c>
      <c r="R560" s="625" t="b">
        <f t="shared" si="62"/>
        <v>1</v>
      </c>
      <c r="S560" s="13" t="b">
        <f t="shared" si="63"/>
        <v>1</v>
      </c>
      <c r="T560" s="13" t="b">
        <f t="shared" si="57"/>
        <v>1</v>
      </c>
      <c r="U560" s="13" t="b">
        <f t="shared" si="58"/>
        <v>1</v>
      </c>
      <c r="V560" s="617" t="str">
        <f t="shared" si="60"/>
        <v>-</v>
      </c>
      <c r="W560" s="306">
        <f>IF(V560="-",0,IF(COUNTIF(V560:$V$1025,V560)&gt;1,1,0))</f>
        <v>0</v>
      </c>
    </row>
    <row r="561" spans="1:23" ht="15.75">
      <c r="A561" s="205">
        <v>536</v>
      </c>
      <c r="B561" s="177"/>
      <c r="C561" s="178"/>
      <c r="D561" s="177"/>
      <c r="E561" s="192"/>
      <c r="F561" s="192"/>
      <c r="G561" s="192"/>
      <c r="H561" s="192"/>
      <c r="I561" s="192"/>
      <c r="J561" s="192"/>
      <c r="K561" s="192"/>
      <c r="L561" s="192"/>
      <c r="M561" s="192"/>
      <c r="N561" s="192"/>
      <c r="O561" s="192"/>
      <c r="P561" s="91">
        <f t="shared" si="59"/>
        <v>0</v>
      </c>
      <c r="Q561" s="13" t="b">
        <f t="shared" si="61"/>
        <v>1</v>
      </c>
      <c r="R561" s="625" t="b">
        <f t="shared" si="62"/>
        <v>1</v>
      </c>
      <c r="S561" s="13" t="b">
        <f t="shared" si="63"/>
        <v>1</v>
      </c>
      <c r="T561" s="13" t="b">
        <f t="shared" si="57"/>
        <v>1</v>
      </c>
      <c r="U561" s="13" t="b">
        <f t="shared" si="58"/>
        <v>1</v>
      </c>
      <c r="V561" s="617" t="str">
        <f t="shared" si="60"/>
        <v>-</v>
      </c>
      <c r="W561" s="306">
        <f>IF(V561="-",0,IF(COUNTIF(V561:$V$1025,V561)&gt;1,1,0))</f>
        <v>0</v>
      </c>
    </row>
    <row r="562" spans="1:23" ht="15.75">
      <c r="A562" s="205">
        <v>537</v>
      </c>
      <c r="B562" s="177"/>
      <c r="C562" s="178"/>
      <c r="D562" s="177"/>
      <c r="E562" s="192"/>
      <c r="F562" s="192"/>
      <c r="G562" s="192"/>
      <c r="H562" s="192"/>
      <c r="I562" s="192"/>
      <c r="J562" s="192"/>
      <c r="K562" s="192"/>
      <c r="L562" s="192"/>
      <c r="M562" s="192"/>
      <c r="N562" s="192"/>
      <c r="O562" s="192"/>
      <c r="P562" s="91">
        <f t="shared" si="59"/>
        <v>0</v>
      </c>
      <c r="Q562" s="13" t="b">
        <f t="shared" si="61"/>
        <v>1</v>
      </c>
      <c r="R562" s="625" t="b">
        <f t="shared" si="62"/>
        <v>1</v>
      </c>
      <c r="S562" s="13" t="b">
        <f t="shared" si="63"/>
        <v>1</v>
      </c>
      <c r="T562" s="13" t="b">
        <f t="shared" si="57"/>
        <v>1</v>
      </c>
      <c r="U562" s="13" t="b">
        <f t="shared" si="58"/>
        <v>1</v>
      </c>
      <c r="V562" s="617" t="str">
        <f t="shared" si="60"/>
        <v>-</v>
      </c>
      <c r="W562" s="306">
        <f>IF(V562="-",0,IF(COUNTIF(V562:$V$1025,V562)&gt;1,1,0))</f>
        <v>0</v>
      </c>
    </row>
    <row r="563" spans="1:23" ht="15.75">
      <c r="A563" s="205">
        <v>538</v>
      </c>
      <c r="B563" s="177"/>
      <c r="C563" s="178"/>
      <c r="D563" s="177"/>
      <c r="E563" s="192"/>
      <c r="F563" s="192"/>
      <c r="G563" s="192"/>
      <c r="H563" s="192"/>
      <c r="I563" s="192"/>
      <c r="J563" s="192"/>
      <c r="K563" s="192"/>
      <c r="L563" s="192"/>
      <c r="M563" s="192"/>
      <c r="N563" s="192"/>
      <c r="O563" s="192"/>
      <c r="P563" s="91">
        <f t="shared" si="59"/>
        <v>0</v>
      </c>
      <c r="Q563" s="13" t="b">
        <f t="shared" si="61"/>
        <v>1</v>
      </c>
      <c r="R563" s="625" t="b">
        <f t="shared" si="62"/>
        <v>1</v>
      </c>
      <c r="S563" s="13" t="b">
        <f t="shared" si="63"/>
        <v>1</v>
      </c>
      <c r="T563" s="13" t="b">
        <f t="shared" si="57"/>
        <v>1</v>
      </c>
      <c r="U563" s="13" t="b">
        <f t="shared" si="58"/>
        <v>1</v>
      </c>
      <c r="V563" s="617" t="str">
        <f t="shared" si="60"/>
        <v>-</v>
      </c>
      <c r="W563" s="306">
        <f>IF(V563="-",0,IF(COUNTIF(V563:$V$1025,V563)&gt;1,1,0))</f>
        <v>0</v>
      </c>
    </row>
    <row r="564" spans="1:23" ht="15.75">
      <c r="A564" s="205">
        <v>539</v>
      </c>
      <c r="B564" s="177"/>
      <c r="C564" s="178"/>
      <c r="D564" s="177"/>
      <c r="E564" s="192"/>
      <c r="F564" s="192"/>
      <c r="G564" s="192"/>
      <c r="H564" s="192"/>
      <c r="I564" s="192"/>
      <c r="J564" s="192"/>
      <c r="K564" s="192"/>
      <c r="L564" s="192"/>
      <c r="M564" s="192"/>
      <c r="N564" s="192"/>
      <c r="O564" s="192"/>
      <c r="P564" s="91">
        <f t="shared" si="59"/>
        <v>0</v>
      </c>
      <c r="Q564" s="13" t="b">
        <f t="shared" si="61"/>
        <v>1</v>
      </c>
      <c r="R564" s="625" t="b">
        <f t="shared" si="62"/>
        <v>1</v>
      </c>
      <c r="S564" s="13" t="b">
        <f t="shared" si="63"/>
        <v>1</v>
      </c>
      <c r="T564" s="13" t="b">
        <f t="shared" si="57"/>
        <v>1</v>
      </c>
      <c r="U564" s="13" t="b">
        <f t="shared" si="58"/>
        <v>1</v>
      </c>
      <c r="V564" s="617" t="str">
        <f t="shared" si="60"/>
        <v>-</v>
      </c>
      <c r="W564" s="306">
        <f>IF(V564="-",0,IF(COUNTIF(V564:$V$1025,V564)&gt;1,1,0))</f>
        <v>0</v>
      </c>
    </row>
    <row r="565" spans="1:23" ht="15.75">
      <c r="A565" s="205">
        <v>540</v>
      </c>
      <c r="B565" s="177"/>
      <c r="C565" s="178"/>
      <c r="D565" s="177"/>
      <c r="E565" s="192"/>
      <c r="F565" s="192"/>
      <c r="G565" s="192"/>
      <c r="H565" s="192"/>
      <c r="I565" s="192"/>
      <c r="J565" s="192"/>
      <c r="K565" s="192"/>
      <c r="L565" s="192"/>
      <c r="M565" s="192"/>
      <c r="N565" s="192"/>
      <c r="O565" s="192"/>
      <c r="P565" s="91">
        <f t="shared" si="59"/>
        <v>0</v>
      </c>
      <c r="Q565" s="13" t="b">
        <f t="shared" si="61"/>
        <v>1</v>
      </c>
      <c r="R565" s="625" t="b">
        <f t="shared" si="62"/>
        <v>1</v>
      </c>
      <c r="S565" s="13" t="b">
        <f t="shared" si="63"/>
        <v>1</v>
      </c>
      <c r="T565" s="13" t="b">
        <f t="shared" si="57"/>
        <v>1</v>
      </c>
      <c r="U565" s="13" t="b">
        <f t="shared" si="58"/>
        <v>1</v>
      </c>
      <c r="V565" s="617" t="str">
        <f t="shared" si="60"/>
        <v>-</v>
      </c>
      <c r="W565" s="306">
        <f>IF(V565="-",0,IF(COUNTIF(V565:$V$1025,V565)&gt;1,1,0))</f>
        <v>0</v>
      </c>
    </row>
    <row r="566" spans="1:23" ht="15.75">
      <c r="A566" s="205">
        <v>541</v>
      </c>
      <c r="B566" s="177"/>
      <c r="C566" s="178"/>
      <c r="D566" s="177"/>
      <c r="E566" s="192"/>
      <c r="F566" s="192"/>
      <c r="G566" s="192"/>
      <c r="H566" s="192"/>
      <c r="I566" s="192"/>
      <c r="J566" s="192"/>
      <c r="K566" s="192"/>
      <c r="L566" s="192"/>
      <c r="M566" s="192"/>
      <c r="N566" s="192"/>
      <c r="O566" s="192"/>
      <c r="P566" s="91">
        <f t="shared" si="59"/>
        <v>0</v>
      </c>
      <c r="Q566" s="13" t="b">
        <f t="shared" si="61"/>
        <v>1</v>
      </c>
      <c r="R566" s="625" t="b">
        <f t="shared" si="62"/>
        <v>1</v>
      </c>
      <c r="S566" s="13" t="b">
        <f t="shared" si="63"/>
        <v>1</v>
      </c>
      <c r="T566" s="13" t="b">
        <f t="shared" si="57"/>
        <v>1</v>
      </c>
      <c r="U566" s="13" t="b">
        <f t="shared" si="58"/>
        <v>1</v>
      </c>
      <c r="V566" s="617" t="str">
        <f t="shared" si="60"/>
        <v>-</v>
      </c>
      <c r="W566" s="306">
        <f>IF(V566="-",0,IF(COUNTIF(V566:$V$1025,V566)&gt;1,1,0))</f>
        <v>0</v>
      </c>
    </row>
    <row r="567" spans="1:23" ht="15.75">
      <c r="A567" s="205">
        <v>542</v>
      </c>
      <c r="B567" s="177"/>
      <c r="C567" s="178"/>
      <c r="D567" s="177"/>
      <c r="E567" s="192"/>
      <c r="F567" s="192"/>
      <c r="G567" s="192"/>
      <c r="H567" s="192"/>
      <c r="I567" s="192"/>
      <c r="J567" s="192"/>
      <c r="K567" s="192"/>
      <c r="L567" s="192"/>
      <c r="M567" s="192"/>
      <c r="N567" s="192"/>
      <c r="O567" s="192"/>
      <c r="P567" s="91">
        <f t="shared" si="59"/>
        <v>0</v>
      </c>
      <c r="Q567" s="13" t="b">
        <f t="shared" si="61"/>
        <v>1</v>
      </c>
      <c r="R567" s="625" t="b">
        <f t="shared" si="62"/>
        <v>1</v>
      </c>
      <c r="S567" s="13" t="b">
        <f t="shared" si="63"/>
        <v>1</v>
      </c>
      <c r="T567" s="13" t="b">
        <f t="shared" si="57"/>
        <v>1</v>
      </c>
      <c r="U567" s="13" t="b">
        <f t="shared" si="58"/>
        <v>1</v>
      </c>
      <c r="V567" s="617" t="str">
        <f t="shared" si="60"/>
        <v>-</v>
      </c>
      <c r="W567" s="306">
        <f>IF(V567="-",0,IF(COUNTIF(V567:$V$1025,V567)&gt;1,1,0))</f>
        <v>0</v>
      </c>
    </row>
    <row r="568" spans="1:23" ht="15.75">
      <c r="A568" s="205">
        <v>543</v>
      </c>
      <c r="B568" s="177"/>
      <c r="C568" s="178"/>
      <c r="D568" s="177"/>
      <c r="E568" s="192"/>
      <c r="F568" s="192"/>
      <c r="G568" s="192"/>
      <c r="H568" s="192"/>
      <c r="I568" s="192"/>
      <c r="J568" s="192"/>
      <c r="K568" s="192"/>
      <c r="L568" s="192"/>
      <c r="M568" s="192"/>
      <c r="N568" s="192"/>
      <c r="O568" s="192"/>
      <c r="P568" s="91">
        <f t="shared" si="59"/>
        <v>0</v>
      </c>
      <c r="Q568" s="13" t="b">
        <f t="shared" si="61"/>
        <v>1</v>
      </c>
      <c r="R568" s="625" t="b">
        <f t="shared" si="62"/>
        <v>1</v>
      </c>
      <c r="S568" s="13" t="b">
        <f t="shared" si="63"/>
        <v>1</v>
      </c>
      <c r="T568" s="13" t="b">
        <f t="shared" si="57"/>
        <v>1</v>
      </c>
      <c r="U568" s="13" t="b">
        <f t="shared" si="58"/>
        <v>1</v>
      </c>
      <c r="V568" s="617" t="str">
        <f t="shared" si="60"/>
        <v>-</v>
      </c>
      <c r="W568" s="306">
        <f>IF(V568="-",0,IF(COUNTIF(V568:$V$1025,V568)&gt;1,1,0))</f>
        <v>0</v>
      </c>
    </row>
    <row r="569" spans="1:23" ht="15.75">
      <c r="A569" s="205">
        <v>544</v>
      </c>
      <c r="B569" s="177"/>
      <c r="C569" s="178"/>
      <c r="D569" s="177"/>
      <c r="E569" s="192"/>
      <c r="F569" s="192"/>
      <c r="G569" s="192"/>
      <c r="H569" s="192"/>
      <c r="I569" s="192"/>
      <c r="J569" s="192"/>
      <c r="K569" s="192"/>
      <c r="L569" s="192"/>
      <c r="M569" s="192"/>
      <c r="N569" s="192"/>
      <c r="O569" s="192"/>
      <c r="P569" s="91">
        <f t="shared" si="59"/>
        <v>0</v>
      </c>
      <c r="Q569" s="13" t="b">
        <f t="shared" si="61"/>
        <v>1</v>
      </c>
      <c r="R569" s="625" t="b">
        <f t="shared" si="62"/>
        <v>1</v>
      </c>
      <c r="S569" s="13" t="b">
        <f t="shared" si="63"/>
        <v>1</v>
      </c>
      <c r="T569" s="13" t="b">
        <f t="shared" si="57"/>
        <v>1</v>
      </c>
      <c r="U569" s="13" t="b">
        <f t="shared" si="58"/>
        <v>1</v>
      </c>
      <c r="V569" s="617" t="str">
        <f t="shared" si="60"/>
        <v>-</v>
      </c>
      <c r="W569" s="306">
        <f>IF(V569="-",0,IF(COUNTIF(V569:$V$1025,V569)&gt;1,1,0))</f>
        <v>0</v>
      </c>
    </row>
    <row r="570" spans="1:23" ht="15.75">
      <c r="A570" s="205">
        <v>545</v>
      </c>
      <c r="B570" s="177"/>
      <c r="C570" s="178"/>
      <c r="D570" s="177"/>
      <c r="E570" s="192"/>
      <c r="F570" s="192"/>
      <c r="G570" s="192"/>
      <c r="H570" s="192"/>
      <c r="I570" s="192"/>
      <c r="J570" s="192"/>
      <c r="K570" s="192"/>
      <c r="L570" s="192"/>
      <c r="M570" s="192"/>
      <c r="N570" s="192"/>
      <c r="O570" s="192"/>
      <c r="P570" s="91">
        <f t="shared" si="59"/>
        <v>0</v>
      </c>
      <c r="Q570" s="13" t="b">
        <f t="shared" si="61"/>
        <v>1</v>
      </c>
      <c r="R570" s="625" t="b">
        <f t="shared" si="62"/>
        <v>1</v>
      </c>
      <c r="S570" s="13" t="b">
        <f t="shared" si="63"/>
        <v>1</v>
      </c>
      <c r="T570" s="13" t="b">
        <f t="shared" si="57"/>
        <v>1</v>
      </c>
      <c r="U570" s="13" t="b">
        <f t="shared" si="58"/>
        <v>1</v>
      </c>
      <c r="V570" s="617" t="str">
        <f t="shared" si="60"/>
        <v>-</v>
      </c>
      <c r="W570" s="306">
        <f>IF(V570="-",0,IF(COUNTIF(V570:$V$1025,V570)&gt;1,1,0))</f>
        <v>0</v>
      </c>
    </row>
    <row r="571" spans="1:23" ht="15.75">
      <c r="A571" s="205">
        <v>546</v>
      </c>
      <c r="B571" s="177"/>
      <c r="C571" s="178"/>
      <c r="D571" s="177"/>
      <c r="E571" s="192"/>
      <c r="F571" s="192"/>
      <c r="G571" s="192"/>
      <c r="H571" s="192"/>
      <c r="I571" s="192"/>
      <c r="J571" s="192"/>
      <c r="K571" s="192"/>
      <c r="L571" s="192"/>
      <c r="M571" s="192"/>
      <c r="N571" s="192"/>
      <c r="O571" s="192"/>
      <c r="P571" s="91">
        <f t="shared" si="59"/>
        <v>0</v>
      </c>
      <c r="Q571" s="13" t="b">
        <f t="shared" si="61"/>
        <v>1</v>
      </c>
      <c r="R571" s="625" t="b">
        <f t="shared" si="62"/>
        <v>1</v>
      </c>
      <c r="S571" s="13" t="b">
        <f t="shared" si="63"/>
        <v>1</v>
      </c>
      <c r="T571" s="13" t="b">
        <f t="shared" si="57"/>
        <v>1</v>
      </c>
      <c r="U571" s="13" t="b">
        <f t="shared" si="58"/>
        <v>1</v>
      </c>
      <c r="V571" s="617" t="str">
        <f t="shared" si="60"/>
        <v>-</v>
      </c>
      <c r="W571" s="306">
        <f>IF(V571="-",0,IF(COUNTIF(V571:$V$1025,V571)&gt;1,1,0))</f>
        <v>0</v>
      </c>
    </row>
    <row r="572" spans="1:23" ht="15.75">
      <c r="A572" s="205">
        <v>547</v>
      </c>
      <c r="B572" s="177"/>
      <c r="C572" s="178"/>
      <c r="D572" s="177"/>
      <c r="E572" s="192"/>
      <c r="F572" s="192"/>
      <c r="G572" s="192"/>
      <c r="H572" s="192"/>
      <c r="I572" s="192"/>
      <c r="J572" s="192"/>
      <c r="K572" s="192"/>
      <c r="L572" s="192"/>
      <c r="M572" s="192"/>
      <c r="N572" s="192"/>
      <c r="O572" s="192"/>
      <c r="P572" s="91">
        <f t="shared" si="59"/>
        <v>0</v>
      </c>
      <c r="Q572" s="13" t="b">
        <f t="shared" si="61"/>
        <v>1</v>
      </c>
      <c r="R572" s="625" t="b">
        <f t="shared" si="62"/>
        <v>1</v>
      </c>
      <c r="S572" s="13" t="b">
        <f t="shared" si="63"/>
        <v>1</v>
      </c>
      <c r="T572" s="13" t="b">
        <f t="shared" si="57"/>
        <v>1</v>
      </c>
      <c r="U572" s="13" t="b">
        <f t="shared" si="58"/>
        <v>1</v>
      </c>
      <c r="V572" s="617" t="str">
        <f t="shared" si="60"/>
        <v>-</v>
      </c>
      <c r="W572" s="306">
        <f>IF(V572="-",0,IF(COUNTIF(V572:$V$1025,V572)&gt;1,1,0))</f>
        <v>0</v>
      </c>
    </row>
    <row r="573" spans="1:23" ht="15.75">
      <c r="A573" s="205">
        <v>548</v>
      </c>
      <c r="B573" s="177"/>
      <c r="C573" s="178"/>
      <c r="D573" s="177"/>
      <c r="E573" s="192"/>
      <c r="F573" s="192"/>
      <c r="G573" s="192"/>
      <c r="H573" s="192"/>
      <c r="I573" s="192"/>
      <c r="J573" s="192"/>
      <c r="K573" s="192"/>
      <c r="L573" s="192"/>
      <c r="M573" s="192"/>
      <c r="N573" s="192"/>
      <c r="O573" s="192"/>
      <c r="P573" s="91">
        <f t="shared" si="59"/>
        <v>0</v>
      </c>
      <c r="Q573" s="13" t="b">
        <f t="shared" si="61"/>
        <v>1</v>
      </c>
      <c r="R573" s="625" t="b">
        <f t="shared" si="62"/>
        <v>1</v>
      </c>
      <c r="S573" s="13" t="b">
        <f t="shared" si="63"/>
        <v>1</v>
      </c>
      <c r="T573" s="13" t="b">
        <f t="shared" si="57"/>
        <v>1</v>
      </c>
      <c r="U573" s="13" t="b">
        <f t="shared" si="58"/>
        <v>1</v>
      </c>
      <c r="V573" s="617" t="str">
        <f t="shared" si="60"/>
        <v>-</v>
      </c>
      <c r="W573" s="306">
        <f>IF(V573="-",0,IF(COUNTIF(V573:$V$1025,V573)&gt;1,1,0))</f>
        <v>0</v>
      </c>
    </row>
    <row r="574" spans="1:23" ht="15.75">
      <c r="A574" s="205">
        <v>549</v>
      </c>
      <c r="B574" s="177"/>
      <c r="C574" s="178"/>
      <c r="D574" s="177"/>
      <c r="E574" s="192"/>
      <c r="F574" s="192"/>
      <c r="G574" s="192"/>
      <c r="H574" s="192"/>
      <c r="I574" s="192"/>
      <c r="J574" s="192"/>
      <c r="K574" s="192"/>
      <c r="L574" s="192"/>
      <c r="M574" s="192"/>
      <c r="N574" s="192"/>
      <c r="O574" s="192"/>
      <c r="P574" s="91">
        <f t="shared" si="59"/>
        <v>0</v>
      </c>
      <c r="Q574" s="13" t="b">
        <f t="shared" si="61"/>
        <v>1</v>
      </c>
      <c r="R574" s="625" t="b">
        <f t="shared" si="62"/>
        <v>1</v>
      </c>
      <c r="S574" s="13" t="b">
        <f t="shared" si="63"/>
        <v>1</v>
      </c>
      <c r="T574" s="13" t="b">
        <f t="shared" si="57"/>
        <v>1</v>
      </c>
      <c r="U574" s="13" t="b">
        <f t="shared" si="58"/>
        <v>1</v>
      </c>
      <c r="V574" s="617" t="str">
        <f t="shared" si="60"/>
        <v>-</v>
      </c>
      <c r="W574" s="306">
        <f>IF(V574="-",0,IF(COUNTIF(V574:$V$1025,V574)&gt;1,1,0))</f>
        <v>0</v>
      </c>
    </row>
    <row r="575" spans="1:23" ht="15.75">
      <c r="A575" s="205">
        <v>550</v>
      </c>
      <c r="B575" s="177"/>
      <c r="C575" s="178"/>
      <c r="D575" s="177"/>
      <c r="E575" s="192"/>
      <c r="F575" s="192"/>
      <c r="G575" s="192"/>
      <c r="H575" s="192"/>
      <c r="I575" s="192"/>
      <c r="J575" s="192"/>
      <c r="K575" s="192"/>
      <c r="L575" s="192"/>
      <c r="M575" s="192"/>
      <c r="N575" s="192"/>
      <c r="O575" s="192"/>
      <c r="P575" s="91">
        <f t="shared" si="59"/>
        <v>0</v>
      </c>
      <c r="Q575" s="13" t="b">
        <f t="shared" si="61"/>
        <v>1</v>
      </c>
      <c r="R575" s="625" t="b">
        <f t="shared" si="62"/>
        <v>1</v>
      </c>
      <c r="S575" s="13" t="b">
        <f t="shared" si="63"/>
        <v>1</v>
      </c>
      <c r="T575" s="13" t="b">
        <f t="shared" si="57"/>
        <v>1</v>
      </c>
      <c r="U575" s="13" t="b">
        <f t="shared" si="58"/>
        <v>1</v>
      </c>
      <c r="V575" s="617" t="str">
        <f t="shared" si="60"/>
        <v>-</v>
      </c>
      <c r="W575" s="306">
        <f>IF(V575="-",0,IF(COUNTIF(V575:$V$1025,V575)&gt;1,1,0))</f>
        <v>0</v>
      </c>
    </row>
    <row r="576" spans="1:23" ht="15.75">
      <c r="A576" s="205">
        <v>551</v>
      </c>
      <c r="B576" s="177"/>
      <c r="C576" s="178"/>
      <c r="D576" s="177"/>
      <c r="E576" s="192"/>
      <c r="F576" s="192"/>
      <c r="G576" s="192"/>
      <c r="H576" s="192"/>
      <c r="I576" s="192"/>
      <c r="J576" s="192"/>
      <c r="K576" s="192"/>
      <c r="L576" s="192"/>
      <c r="M576" s="192"/>
      <c r="N576" s="192"/>
      <c r="O576" s="192"/>
      <c r="P576" s="91">
        <f t="shared" si="59"/>
        <v>0</v>
      </c>
      <c r="Q576" s="13" t="b">
        <f t="shared" si="61"/>
        <v>1</v>
      </c>
      <c r="R576" s="625" t="b">
        <f t="shared" si="62"/>
        <v>1</v>
      </c>
      <c r="S576" s="13" t="b">
        <f t="shared" si="63"/>
        <v>1</v>
      </c>
      <c r="T576" s="13" t="b">
        <f t="shared" si="57"/>
        <v>1</v>
      </c>
      <c r="U576" s="13" t="b">
        <f t="shared" si="58"/>
        <v>1</v>
      </c>
      <c r="V576" s="617" t="str">
        <f t="shared" si="60"/>
        <v>-</v>
      </c>
      <c r="W576" s="306">
        <f>IF(V576="-",0,IF(COUNTIF(V576:$V$1025,V576)&gt;1,1,0))</f>
        <v>0</v>
      </c>
    </row>
    <row r="577" spans="1:23" ht="15.75">
      <c r="A577" s="205">
        <v>552</v>
      </c>
      <c r="B577" s="177"/>
      <c r="C577" s="178"/>
      <c r="D577" s="177"/>
      <c r="E577" s="192"/>
      <c r="F577" s="192"/>
      <c r="G577" s="192"/>
      <c r="H577" s="192"/>
      <c r="I577" s="192"/>
      <c r="J577" s="192"/>
      <c r="K577" s="192"/>
      <c r="L577" s="192"/>
      <c r="M577" s="192"/>
      <c r="N577" s="192"/>
      <c r="O577" s="192"/>
      <c r="P577" s="91">
        <f t="shared" si="59"/>
        <v>0</v>
      </c>
      <c r="Q577" s="13" t="b">
        <f t="shared" si="61"/>
        <v>1</v>
      </c>
      <c r="R577" s="625" t="b">
        <f t="shared" si="62"/>
        <v>1</v>
      </c>
      <c r="S577" s="13" t="b">
        <f t="shared" si="63"/>
        <v>1</v>
      </c>
      <c r="T577" s="13" t="b">
        <f t="shared" si="57"/>
        <v>1</v>
      </c>
      <c r="U577" s="13" t="b">
        <f t="shared" si="58"/>
        <v>1</v>
      </c>
      <c r="V577" s="617" t="str">
        <f t="shared" si="60"/>
        <v>-</v>
      </c>
      <c r="W577" s="306">
        <f>IF(V577="-",0,IF(COUNTIF(V577:$V$1025,V577)&gt;1,1,0))</f>
        <v>0</v>
      </c>
    </row>
    <row r="578" spans="1:23" ht="15.75">
      <c r="A578" s="205">
        <v>553</v>
      </c>
      <c r="B578" s="177"/>
      <c r="C578" s="178"/>
      <c r="D578" s="177"/>
      <c r="E578" s="192"/>
      <c r="F578" s="192"/>
      <c r="G578" s="192"/>
      <c r="H578" s="192"/>
      <c r="I578" s="192"/>
      <c r="J578" s="192"/>
      <c r="K578" s="192"/>
      <c r="L578" s="192"/>
      <c r="M578" s="192"/>
      <c r="N578" s="192"/>
      <c r="O578" s="192"/>
      <c r="P578" s="91">
        <f t="shared" si="59"/>
        <v>0</v>
      </c>
      <c r="Q578" s="13" t="b">
        <f t="shared" si="61"/>
        <v>1</v>
      </c>
      <c r="R578" s="625" t="b">
        <f t="shared" si="62"/>
        <v>1</v>
      </c>
      <c r="S578" s="13" t="b">
        <f t="shared" si="63"/>
        <v>1</v>
      </c>
      <c r="T578" s="13" t="b">
        <f t="shared" si="57"/>
        <v>1</v>
      </c>
      <c r="U578" s="13" t="b">
        <f t="shared" si="58"/>
        <v>1</v>
      </c>
      <c r="V578" s="617" t="str">
        <f t="shared" si="60"/>
        <v>-</v>
      </c>
      <c r="W578" s="306">
        <f>IF(V578="-",0,IF(COUNTIF(V578:$V$1025,V578)&gt;1,1,0))</f>
        <v>0</v>
      </c>
    </row>
    <row r="579" spans="1:23" ht="15.75">
      <c r="A579" s="205">
        <v>554</v>
      </c>
      <c r="B579" s="177"/>
      <c r="C579" s="178"/>
      <c r="D579" s="177"/>
      <c r="E579" s="192"/>
      <c r="F579" s="192"/>
      <c r="G579" s="192"/>
      <c r="H579" s="192"/>
      <c r="I579" s="192"/>
      <c r="J579" s="192"/>
      <c r="K579" s="192"/>
      <c r="L579" s="192"/>
      <c r="M579" s="192"/>
      <c r="N579" s="192"/>
      <c r="O579" s="192"/>
      <c r="P579" s="91">
        <f t="shared" si="59"/>
        <v>0</v>
      </c>
      <c r="Q579" s="13" t="b">
        <f t="shared" si="61"/>
        <v>1</v>
      </c>
      <c r="R579" s="625" t="b">
        <f t="shared" si="62"/>
        <v>1</v>
      </c>
      <c r="S579" s="13" t="b">
        <f t="shared" si="63"/>
        <v>1</v>
      </c>
      <c r="T579" s="13" t="b">
        <f t="shared" si="57"/>
        <v>1</v>
      </c>
      <c r="U579" s="13" t="b">
        <f t="shared" si="58"/>
        <v>1</v>
      </c>
      <c r="V579" s="617" t="str">
        <f t="shared" si="60"/>
        <v>-</v>
      </c>
      <c r="W579" s="306">
        <f>IF(V579="-",0,IF(COUNTIF(V579:$V$1025,V579)&gt;1,1,0))</f>
        <v>0</v>
      </c>
    </row>
    <row r="580" spans="1:23" ht="15.75">
      <c r="A580" s="205">
        <v>555</v>
      </c>
      <c r="B580" s="177"/>
      <c r="C580" s="178"/>
      <c r="D580" s="177"/>
      <c r="E580" s="192"/>
      <c r="F580" s="192"/>
      <c r="G580" s="192"/>
      <c r="H580" s="192"/>
      <c r="I580" s="192"/>
      <c r="J580" s="192"/>
      <c r="K580" s="192"/>
      <c r="L580" s="192"/>
      <c r="M580" s="192"/>
      <c r="N580" s="192"/>
      <c r="O580" s="192"/>
      <c r="P580" s="91">
        <f t="shared" si="59"/>
        <v>0</v>
      </c>
      <c r="Q580" s="13" t="b">
        <f t="shared" si="61"/>
        <v>1</v>
      </c>
      <c r="R580" s="625" t="b">
        <f t="shared" si="62"/>
        <v>1</v>
      </c>
      <c r="S580" s="13" t="b">
        <f t="shared" si="63"/>
        <v>1</v>
      </c>
      <c r="T580" s="13" t="b">
        <f t="shared" si="57"/>
        <v>1</v>
      </c>
      <c r="U580" s="13" t="b">
        <f t="shared" si="58"/>
        <v>1</v>
      </c>
      <c r="V580" s="617" t="str">
        <f t="shared" si="60"/>
        <v>-</v>
      </c>
      <c r="W580" s="306">
        <f>IF(V580="-",0,IF(COUNTIF(V580:$V$1025,V580)&gt;1,1,0))</f>
        <v>0</v>
      </c>
    </row>
    <row r="581" spans="1:23" ht="15.75">
      <c r="A581" s="205">
        <v>556</v>
      </c>
      <c r="B581" s="177"/>
      <c r="C581" s="178"/>
      <c r="D581" s="177"/>
      <c r="E581" s="192"/>
      <c r="F581" s="192"/>
      <c r="G581" s="192"/>
      <c r="H581" s="192"/>
      <c r="I581" s="192"/>
      <c r="J581" s="192"/>
      <c r="K581" s="192"/>
      <c r="L581" s="192"/>
      <c r="M581" s="192"/>
      <c r="N581" s="192"/>
      <c r="O581" s="192"/>
      <c r="P581" s="91">
        <f t="shared" si="59"/>
        <v>0</v>
      </c>
      <c r="Q581" s="13" t="b">
        <f t="shared" si="61"/>
        <v>1</v>
      </c>
      <c r="R581" s="625" t="b">
        <f t="shared" si="62"/>
        <v>1</v>
      </c>
      <c r="S581" s="13" t="b">
        <f t="shared" si="63"/>
        <v>1</v>
      </c>
      <c r="T581" s="13" t="b">
        <f t="shared" si="57"/>
        <v>1</v>
      </c>
      <c r="U581" s="13" t="b">
        <f t="shared" si="58"/>
        <v>1</v>
      </c>
      <c r="V581" s="617" t="str">
        <f t="shared" si="60"/>
        <v>-</v>
      </c>
      <c r="W581" s="306">
        <f>IF(V581="-",0,IF(COUNTIF(V581:$V$1025,V581)&gt;1,1,0))</f>
        <v>0</v>
      </c>
    </row>
    <row r="582" spans="1:23" ht="15.75">
      <c r="A582" s="205">
        <v>557</v>
      </c>
      <c r="B582" s="177"/>
      <c r="C582" s="178"/>
      <c r="D582" s="177"/>
      <c r="E582" s="192"/>
      <c r="F582" s="192"/>
      <c r="G582" s="192"/>
      <c r="H582" s="192"/>
      <c r="I582" s="192"/>
      <c r="J582" s="192"/>
      <c r="K582" s="192"/>
      <c r="L582" s="192"/>
      <c r="M582" s="192"/>
      <c r="N582" s="192"/>
      <c r="O582" s="192"/>
      <c r="P582" s="91">
        <f t="shared" si="59"/>
        <v>0</v>
      </c>
      <c r="Q582" s="13" t="b">
        <f t="shared" si="61"/>
        <v>1</v>
      </c>
      <c r="R582" s="625" t="b">
        <f t="shared" si="62"/>
        <v>1</v>
      </c>
      <c r="S582" s="13" t="b">
        <f t="shared" si="63"/>
        <v>1</v>
      </c>
      <c r="T582" s="13" t="b">
        <f t="shared" si="57"/>
        <v>1</v>
      </c>
      <c r="U582" s="13" t="b">
        <f t="shared" si="58"/>
        <v>1</v>
      </c>
      <c r="V582" s="617" t="str">
        <f t="shared" si="60"/>
        <v>-</v>
      </c>
      <c r="W582" s="306">
        <f>IF(V582="-",0,IF(COUNTIF(V582:$V$1025,V582)&gt;1,1,0))</f>
        <v>0</v>
      </c>
    </row>
    <row r="583" spans="1:23" ht="15.75">
      <c r="A583" s="205">
        <v>558</v>
      </c>
      <c r="B583" s="177"/>
      <c r="C583" s="178"/>
      <c r="D583" s="177"/>
      <c r="E583" s="192"/>
      <c r="F583" s="192"/>
      <c r="G583" s="192"/>
      <c r="H583" s="192"/>
      <c r="I583" s="192"/>
      <c r="J583" s="192"/>
      <c r="K583" s="192"/>
      <c r="L583" s="192"/>
      <c r="M583" s="192"/>
      <c r="N583" s="192"/>
      <c r="O583" s="192"/>
      <c r="P583" s="91">
        <f t="shared" si="59"/>
        <v>0</v>
      </c>
      <c r="Q583" s="13" t="b">
        <f t="shared" si="61"/>
        <v>1</v>
      </c>
      <c r="R583" s="625" t="b">
        <f t="shared" si="62"/>
        <v>1</v>
      </c>
      <c r="S583" s="13" t="b">
        <f t="shared" si="63"/>
        <v>1</v>
      </c>
      <c r="T583" s="13" t="b">
        <f t="shared" si="57"/>
        <v>1</v>
      </c>
      <c r="U583" s="13" t="b">
        <f t="shared" si="58"/>
        <v>1</v>
      </c>
      <c r="V583" s="617" t="str">
        <f t="shared" si="60"/>
        <v>-</v>
      </c>
      <c r="W583" s="306">
        <f>IF(V583="-",0,IF(COUNTIF(V583:$V$1025,V583)&gt;1,1,0))</f>
        <v>0</v>
      </c>
    </row>
    <row r="584" spans="1:23" ht="15.75">
      <c r="A584" s="205">
        <v>559</v>
      </c>
      <c r="B584" s="177"/>
      <c r="C584" s="178"/>
      <c r="D584" s="177"/>
      <c r="E584" s="192"/>
      <c r="F584" s="192"/>
      <c r="G584" s="192"/>
      <c r="H584" s="192"/>
      <c r="I584" s="192"/>
      <c r="J584" s="192"/>
      <c r="K584" s="192"/>
      <c r="L584" s="192"/>
      <c r="M584" s="192"/>
      <c r="N584" s="192"/>
      <c r="O584" s="192"/>
      <c r="P584" s="91">
        <f t="shared" si="59"/>
        <v>0</v>
      </c>
      <c r="Q584" s="13" t="b">
        <f t="shared" si="61"/>
        <v>1</v>
      </c>
      <c r="R584" s="625" t="b">
        <f t="shared" si="62"/>
        <v>1</v>
      </c>
      <c r="S584" s="13" t="b">
        <f t="shared" si="63"/>
        <v>1</v>
      </c>
      <c r="T584" s="13" t="b">
        <f t="shared" si="57"/>
        <v>1</v>
      </c>
      <c r="U584" s="13" t="b">
        <f t="shared" si="58"/>
        <v>1</v>
      </c>
      <c r="V584" s="617" t="str">
        <f t="shared" si="60"/>
        <v>-</v>
      </c>
      <c r="W584" s="306">
        <f>IF(V584="-",0,IF(COUNTIF(V584:$V$1025,V584)&gt;1,1,0))</f>
        <v>0</v>
      </c>
    </row>
    <row r="585" spans="1:23" ht="15.75">
      <c r="A585" s="205">
        <v>560</v>
      </c>
      <c r="B585" s="177"/>
      <c r="C585" s="178"/>
      <c r="D585" s="177"/>
      <c r="E585" s="192"/>
      <c r="F585" s="192"/>
      <c r="G585" s="192"/>
      <c r="H585" s="192"/>
      <c r="I585" s="192"/>
      <c r="J585" s="192"/>
      <c r="K585" s="192"/>
      <c r="L585" s="192"/>
      <c r="M585" s="192"/>
      <c r="N585" s="192"/>
      <c r="O585" s="192"/>
      <c r="P585" s="91">
        <f t="shared" si="59"/>
        <v>0</v>
      </c>
      <c r="Q585" s="13" t="b">
        <f t="shared" si="61"/>
        <v>1</v>
      </c>
      <c r="R585" s="625" t="b">
        <f t="shared" si="62"/>
        <v>1</v>
      </c>
      <c r="S585" s="13" t="b">
        <f t="shared" si="63"/>
        <v>1</v>
      </c>
      <c r="T585" s="13" t="b">
        <f t="shared" si="57"/>
        <v>1</v>
      </c>
      <c r="U585" s="13" t="b">
        <f t="shared" si="58"/>
        <v>1</v>
      </c>
      <c r="V585" s="617" t="str">
        <f t="shared" si="60"/>
        <v>-</v>
      </c>
      <c r="W585" s="306">
        <f>IF(V585="-",0,IF(COUNTIF(V585:$V$1025,V585)&gt;1,1,0))</f>
        <v>0</v>
      </c>
    </row>
    <row r="586" spans="1:23" ht="15.75">
      <c r="A586" s="205">
        <v>561</v>
      </c>
      <c r="B586" s="177"/>
      <c r="C586" s="178"/>
      <c r="D586" s="177"/>
      <c r="E586" s="192"/>
      <c r="F586" s="192"/>
      <c r="G586" s="192"/>
      <c r="H586" s="192"/>
      <c r="I586" s="192"/>
      <c r="J586" s="192"/>
      <c r="K586" s="192"/>
      <c r="L586" s="192"/>
      <c r="M586" s="192"/>
      <c r="N586" s="192"/>
      <c r="O586" s="192"/>
      <c r="P586" s="91">
        <f t="shared" si="59"/>
        <v>0</v>
      </c>
      <c r="Q586" s="13" t="b">
        <f t="shared" si="61"/>
        <v>1</v>
      </c>
      <c r="R586" s="625" t="b">
        <f t="shared" si="62"/>
        <v>1</v>
      </c>
      <c r="S586" s="13" t="b">
        <f t="shared" si="63"/>
        <v>1</v>
      </c>
      <c r="T586" s="13" t="b">
        <f t="shared" si="57"/>
        <v>1</v>
      </c>
      <c r="U586" s="13" t="b">
        <f t="shared" si="58"/>
        <v>1</v>
      </c>
      <c r="V586" s="617" t="str">
        <f t="shared" si="60"/>
        <v>-</v>
      </c>
      <c r="W586" s="306">
        <f>IF(V586="-",0,IF(COUNTIF(V586:$V$1025,V586)&gt;1,1,0))</f>
        <v>0</v>
      </c>
    </row>
    <row r="587" spans="1:23" ht="15.75">
      <c r="A587" s="205">
        <v>562</v>
      </c>
      <c r="B587" s="177"/>
      <c r="C587" s="178"/>
      <c r="D587" s="177"/>
      <c r="E587" s="192"/>
      <c r="F587" s="192"/>
      <c r="G587" s="192"/>
      <c r="H587" s="192"/>
      <c r="I587" s="192"/>
      <c r="J587" s="192"/>
      <c r="K587" s="192"/>
      <c r="L587" s="192"/>
      <c r="M587" s="192"/>
      <c r="N587" s="192"/>
      <c r="O587" s="192"/>
      <c r="P587" s="91">
        <f t="shared" si="59"/>
        <v>0</v>
      </c>
      <c r="Q587" s="13" t="b">
        <f t="shared" si="61"/>
        <v>1</v>
      </c>
      <c r="R587" s="625" t="b">
        <f t="shared" si="62"/>
        <v>1</v>
      </c>
      <c r="S587" s="13" t="b">
        <f t="shared" si="63"/>
        <v>1</v>
      </c>
      <c r="T587" s="13" t="b">
        <f t="shared" si="57"/>
        <v>1</v>
      </c>
      <c r="U587" s="13" t="b">
        <f t="shared" si="58"/>
        <v>1</v>
      </c>
      <c r="V587" s="617" t="str">
        <f t="shared" si="60"/>
        <v>-</v>
      </c>
      <c r="W587" s="306">
        <f>IF(V587="-",0,IF(COUNTIF(V587:$V$1025,V587)&gt;1,1,0))</f>
        <v>0</v>
      </c>
    </row>
    <row r="588" spans="1:23" ht="15.75">
      <c r="A588" s="205">
        <v>563</v>
      </c>
      <c r="B588" s="177"/>
      <c r="C588" s="178"/>
      <c r="D588" s="177"/>
      <c r="E588" s="192"/>
      <c r="F588" s="192"/>
      <c r="G588" s="192"/>
      <c r="H588" s="192"/>
      <c r="I588" s="192"/>
      <c r="J588" s="192"/>
      <c r="K588" s="192"/>
      <c r="L588" s="192"/>
      <c r="M588" s="192"/>
      <c r="N588" s="192"/>
      <c r="O588" s="192"/>
      <c r="P588" s="91">
        <f t="shared" si="59"/>
        <v>0</v>
      </c>
      <c r="Q588" s="13" t="b">
        <f t="shared" si="61"/>
        <v>1</v>
      </c>
      <c r="R588" s="625" t="b">
        <f t="shared" si="62"/>
        <v>1</v>
      </c>
      <c r="S588" s="13" t="b">
        <f t="shared" si="63"/>
        <v>1</v>
      </c>
      <c r="T588" s="13" t="b">
        <f t="shared" si="57"/>
        <v>1</v>
      </c>
      <c r="U588" s="13" t="b">
        <f t="shared" si="58"/>
        <v>1</v>
      </c>
      <c r="V588" s="617" t="str">
        <f t="shared" si="60"/>
        <v>-</v>
      </c>
      <c r="W588" s="306">
        <f>IF(V588="-",0,IF(COUNTIF(V588:$V$1025,V588)&gt;1,1,0))</f>
        <v>0</v>
      </c>
    </row>
    <row r="589" spans="1:23" ht="15.75">
      <c r="A589" s="205">
        <v>564</v>
      </c>
      <c r="B589" s="177"/>
      <c r="C589" s="178"/>
      <c r="D589" s="177"/>
      <c r="E589" s="192"/>
      <c r="F589" s="192"/>
      <c r="G589" s="192"/>
      <c r="H589" s="192"/>
      <c r="I589" s="192"/>
      <c r="J589" s="192"/>
      <c r="K589" s="192"/>
      <c r="L589" s="192"/>
      <c r="M589" s="192"/>
      <c r="N589" s="192"/>
      <c r="O589" s="192"/>
      <c r="P589" s="91">
        <f t="shared" si="59"/>
        <v>0</v>
      </c>
      <c r="Q589" s="13" t="b">
        <f t="shared" si="61"/>
        <v>1</v>
      </c>
      <c r="R589" s="625" t="b">
        <f t="shared" si="62"/>
        <v>1</v>
      </c>
      <c r="S589" s="13" t="b">
        <f t="shared" si="63"/>
        <v>1</v>
      </c>
      <c r="T589" s="13" t="b">
        <f t="shared" si="57"/>
        <v>1</v>
      </c>
      <c r="U589" s="13" t="b">
        <f t="shared" si="58"/>
        <v>1</v>
      </c>
      <c r="V589" s="617" t="str">
        <f t="shared" si="60"/>
        <v>-</v>
      </c>
      <c r="W589" s="306">
        <f>IF(V589="-",0,IF(COUNTIF(V589:$V$1025,V589)&gt;1,1,0))</f>
        <v>0</v>
      </c>
    </row>
    <row r="590" spans="1:23" ht="15.75">
      <c r="A590" s="205">
        <v>565</v>
      </c>
      <c r="B590" s="177"/>
      <c r="C590" s="178"/>
      <c r="D590" s="177"/>
      <c r="E590" s="192"/>
      <c r="F590" s="192"/>
      <c r="G590" s="192"/>
      <c r="H590" s="192"/>
      <c r="I590" s="192"/>
      <c r="J590" s="192"/>
      <c r="K590" s="192"/>
      <c r="L590" s="192"/>
      <c r="M590" s="192"/>
      <c r="N590" s="192"/>
      <c r="O590" s="192"/>
      <c r="P590" s="91">
        <f t="shared" si="59"/>
        <v>0</v>
      </c>
      <c r="Q590" s="13" t="b">
        <f t="shared" si="61"/>
        <v>1</v>
      </c>
      <c r="R590" s="625" t="b">
        <f t="shared" si="62"/>
        <v>1</v>
      </c>
      <c r="S590" s="13" t="b">
        <f t="shared" si="63"/>
        <v>1</v>
      </c>
      <c r="T590" s="13" t="b">
        <f t="shared" si="57"/>
        <v>1</v>
      </c>
      <c r="U590" s="13" t="b">
        <f t="shared" si="58"/>
        <v>1</v>
      </c>
      <c r="V590" s="617" t="str">
        <f t="shared" si="60"/>
        <v>-</v>
      </c>
      <c r="W590" s="306">
        <f>IF(V590="-",0,IF(COUNTIF(V590:$V$1025,V590)&gt;1,1,0))</f>
        <v>0</v>
      </c>
    </row>
    <row r="591" spans="1:23" ht="15.75">
      <c r="A591" s="205">
        <v>566</v>
      </c>
      <c r="B591" s="177"/>
      <c r="C591" s="178"/>
      <c r="D591" s="177"/>
      <c r="E591" s="192"/>
      <c r="F591" s="192"/>
      <c r="G591" s="192"/>
      <c r="H591" s="192"/>
      <c r="I591" s="192"/>
      <c r="J591" s="192"/>
      <c r="K591" s="192"/>
      <c r="L591" s="192"/>
      <c r="M591" s="192"/>
      <c r="N591" s="192"/>
      <c r="O591" s="192"/>
      <c r="P591" s="91">
        <f t="shared" si="59"/>
        <v>0</v>
      </c>
      <c r="Q591" s="13" t="b">
        <f t="shared" si="61"/>
        <v>1</v>
      </c>
      <c r="R591" s="625" t="b">
        <f t="shared" si="62"/>
        <v>1</v>
      </c>
      <c r="S591" s="13" t="b">
        <f t="shared" si="63"/>
        <v>1</v>
      </c>
      <c r="T591" s="13" t="b">
        <f t="shared" si="57"/>
        <v>1</v>
      </c>
      <c r="U591" s="13" t="b">
        <f t="shared" si="58"/>
        <v>1</v>
      </c>
      <c r="V591" s="617" t="str">
        <f t="shared" si="60"/>
        <v>-</v>
      </c>
      <c r="W591" s="306">
        <f>IF(V591="-",0,IF(COUNTIF(V591:$V$1025,V591)&gt;1,1,0))</f>
        <v>0</v>
      </c>
    </row>
    <row r="592" spans="1:23" ht="15.75">
      <c r="A592" s="205">
        <v>567</v>
      </c>
      <c r="B592" s="177"/>
      <c r="C592" s="178"/>
      <c r="D592" s="177"/>
      <c r="E592" s="192"/>
      <c r="F592" s="192"/>
      <c r="G592" s="192"/>
      <c r="H592" s="192"/>
      <c r="I592" s="192"/>
      <c r="J592" s="192"/>
      <c r="K592" s="192"/>
      <c r="L592" s="192"/>
      <c r="M592" s="192"/>
      <c r="N592" s="192"/>
      <c r="O592" s="192"/>
      <c r="P592" s="91">
        <f t="shared" si="59"/>
        <v>0</v>
      </c>
      <c r="Q592" s="13" t="b">
        <f t="shared" si="61"/>
        <v>1</v>
      </c>
      <c r="R592" s="625" t="b">
        <f t="shared" si="62"/>
        <v>1</v>
      </c>
      <c r="S592" s="13" t="b">
        <f t="shared" si="63"/>
        <v>1</v>
      </c>
      <c r="T592" s="13" t="b">
        <f t="shared" si="57"/>
        <v>1</v>
      </c>
      <c r="U592" s="13" t="b">
        <f t="shared" si="58"/>
        <v>1</v>
      </c>
      <c r="V592" s="617" t="str">
        <f t="shared" si="60"/>
        <v>-</v>
      </c>
      <c r="W592" s="306">
        <f>IF(V592="-",0,IF(COUNTIF(V592:$V$1025,V592)&gt;1,1,0))</f>
        <v>0</v>
      </c>
    </row>
    <row r="593" spans="1:23" ht="15.75">
      <c r="A593" s="205">
        <v>568</v>
      </c>
      <c r="B593" s="177"/>
      <c r="C593" s="178"/>
      <c r="D593" s="177"/>
      <c r="E593" s="192"/>
      <c r="F593" s="192"/>
      <c r="G593" s="192"/>
      <c r="H593" s="192"/>
      <c r="I593" s="192"/>
      <c r="J593" s="192"/>
      <c r="K593" s="192"/>
      <c r="L593" s="192"/>
      <c r="M593" s="192"/>
      <c r="N593" s="192"/>
      <c r="O593" s="192"/>
      <c r="P593" s="91">
        <f t="shared" si="59"/>
        <v>0</v>
      </c>
      <c r="Q593" s="13" t="b">
        <f t="shared" si="61"/>
        <v>1</v>
      </c>
      <c r="R593" s="625" t="b">
        <f t="shared" si="62"/>
        <v>1</v>
      </c>
      <c r="S593" s="13" t="b">
        <f t="shared" si="63"/>
        <v>1</v>
      </c>
      <c r="T593" s="13" t="b">
        <f t="shared" si="57"/>
        <v>1</v>
      </c>
      <c r="U593" s="13" t="b">
        <f t="shared" si="58"/>
        <v>1</v>
      </c>
      <c r="V593" s="617" t="str">
        <f t="shared" si="60"/>
        <v>-</v>
      </c>
      <c r="W593" s="306">
        <f>IF(V593="-",0,IF(COUNTIF(V593:$V$1025,V593)&gt;1,1,0))</f>
        <v>0</v>
      </c>
    </row>
    <row r="594" spans="1:23" ht="15.75">
      <c r="A594" s="205">
        <v>569</v>
      </c>
      <c r="B594" s="177"/>
      <c r="C594" s="178"/>
      <c r="D594" s="177"/>
      <c r="E594" s="192"/>
      <c r="F594" s="192"/>
      <c r="G594" s="192"/>
      <c r="H594" s="192"/>
      <c r="I594" s="192"/>
      <c r="J594" s="192"/>
      <c r="K594" s="192"/>
      <c r="L594" s="192"/>
      <c r="M594" s="192"/>
      <c r="N594" s="192"/>
      <c r="O594" s="192"/>
      <c r="P594" s="91">
        <f t="shared" si="59"/>
        <v>0</v>
      </c>
      <c r="Q594" s="13" t="b">
        <f t="shared" si="61"/>
        <v>1</v>
      </c>
      <c r="R594" s="625" t="b">
        <f t="shared" si="62"/>
        <v>1</v>
      </c>
      <c r="S594" s="13" t="b">
        <f t="shared" si="63"/>
        <v>1</v>
      </c>
      <c r="T594" s="13" t="b">
        <f t="shared" si="57"/>
        <v>1</v>
      </c>
      <c r="U594" s="13" t="b">
        <f t="shared" si="58"/>
        <v>1</v>
      </c>
      <c r="V594" s="617" t="str">
        <f t="shared" si="60"/>
        <v>-</v>
      </c>
      <c r="W594" s="306">
        <f>IF(V594="-",0,IF(COUNTIF(V594:$V$1025,V594)&gt;1,1,0))</f>
        <v>0</v>
      </c>
    </row>
    <row r="595" spans="1:23" ht="15.75">
      <c r="A595" s="205">
        <v>570</v>
      </c>
      <c r="B595" s="177"/>
      <c r="C595" s="178"/>
      <c r="D595" s="177"/>
      <c r="E595" s="192"/>
      <c r="F595" s="192"/>
      <c r="G595" s="192"/>
      <c r="H595" s="192"/>
      <c r="I595" s="192"/>
      <c r="J595" s="192"/>
      <c r="K595" s="192"/>
      <c r="L595" s="192"/>
      <c r="M595" s="192"/>
      <c r="N595" s="192"/>
      <c r="O595" s="192"/>
      <c r="P595" s="91">
        <f t="shared" si="59"/>
        <v>0</v>
      </c>
      <c r="Q595" s="13" t="b">
        <f t="shared" si="61"/>
        <v>1</v>
      </c>
      <c r="R595" s="625" t="b">
        <f t="shared" si="62"/>
        <v>1</v>
      </c>
      <c r="S595" s="13" t="b">
        <f t="shared" si="63"/>
        <v>1</v>
      </c>
      <c r="T595" s="13" t="b">
        <f t="shared" si="57"/>
        <v>1</v>
      </c>
      <c r="U595" s="13" t="b">
        <f t="shared" si="58"/>
        <v>1</v>
      </c>
      <c r="V595" s="617" t="str">
        <f t="shared" si="60"/>
        <v>-</v>
      </c>
      <c r="W595" s="306">
        <f>IF(V595="-",0,IF(COUNTIF(V595:$V$1025,V595)&gt;1,1,0))</f>
        <v>0</v>
      </c>
    </row>
    <row r="596" spans="1:23" ht="15.75">
      <c r="A596" s="205">
        <v>571</v>
      </c>
      <c r="B596" s="177"/>
      <c r="C596" s="178"/>
      <c r="D596" s="177"/>
      <c r="E596" s="192"/>
      <c r="F596" s="192"/>
      <c r="G596" s="192"/>
      <c r="H596" s="192"/>
      <c r="I596" s="192"/>
      <c r="J596" s="192"/>
      <c r="K596" s="192"/>
      <c r="L596" s="192"/>
      <c r="M596" s="192"/>
      <c r="N596" s="192"/>
      <c r="O596" s="192"/>
      <c r="P596" s="91">
        <f t="shared" si="59"/>
        <v>0</v>
      </c>
      <c r="Q596" s="13" t="b">
        <f t="shared" si="61"/>
        <v>1</v>
      </c>
      <c r="R596" s="625" t="b">
        <f t="shared" si="62"/>
        <v>1</v>
      </c>
      <c r="S596" s="13" t="b">
        <f t="shared" si="63"/>
        <v>1</v>
      </c>
      <c r="T596" s="13" t="b">
        <f t="shared" si="57"/>
        <v>1</v>
      </c>
      <c r="U596" s="13" t="b">
        <f t="shared" si="58"/>
        <v>1</v>
      </c>
      <c r="V596" s="617" t="str">
        <f t="shared" si="60"/>
        <v>-</v>
      </c>
      <c r="W596" s="306">
        <f>IF(V596="-",0,IF(COUNTIF(V596:$V$1025,V596)&gt;1,1,0))</f>
        <v>0</v>
      </c>
    </row>
    <row r="597" spans="1:23" ht="15.75">
      <c r="A597" s="205">
        <v>572</v>
      </c>
      <c r="B597" s="177"/>
      <c r="C597" s="178"/>
      <c r="D597" s="177"/>
      <c r="E597" s="192"/>
      <c r="F597" s="192"/>
      <c r="G597" s="192"/>
      <c r="H597" s="192"/>
      <c r="I597" s="192"/>
      <c r="J597" s="192"/>
      <c r="K597" s="192"/>
      <c r="L597" s="192"/>
      <c r="M597" s="192"/>
      <c r="N597" s="192"/>
      <c r="O597" s="192"/>
      <c r="P597" s="91">
        <f t="shared" si="59"/>
        <v>0</v>
      </c>
      <c r="Q597" s="13" t="b">
        <f t="shared" si="61"/>
        <v>1</v>
      </c>
      <c r="R597" s="625" t="b">
        <f t="shared" si="62"/>
        <v>1</v>
      </c>
      <c r="S597" s="13" t="b">
        <f t="shared" si="63"/>
        <v>1</v>
      </c>
      <c r="T597" s="13" t="b">
        <f t="shared" si="57"/>
        <v>1</v>
      </c>
      <c r="U597" s="13" t="b">
        <f t="shared" si="58"/>
        <v>1</v>
      </c>
      <c r="V597" s="617" t="str">
        <f t="shared" si="60"/>
        <v>-</v>
      </c>
      <c r="W597" s="306">
        <f>IF(V597="-",0,IF(COUNTIF(V597:$V$1025,V597)&gt;1,1,0))</f>
        <v>0</v>
      </c>
    </row>
    <row r="598" spans="1:23" ht="15.75">
      <c r="A598" s="205">
        <v>573</v>
      </c>
      <c r="B598" s="177"/>
      <c r="C598" s="178"/>
      <c r="D598" s="177"/>
      <c r="E598" s="192"/>
      <c r="F598" s="192"/>
      <c r="G598" s="192"/>
      <c r="H598" s="192"/>
      <c r="I598" s="192"/>
      <c r="J598" s="192"/>
      <c r="K598" s="192"/>
      <c r="L598" s="192"/>
      <c r="M598" s="192"/>
      <c r="N598" s="192"/>
      <c r="O598" s="192"/>
      <c r="P598" s="91">
        <f t="shared" si="59"/>
        <v>0</v>
      </c>
      <c r="Q598" s="13" t="b">
        <f t="shared" si="61"/>
        <v>1</v>
      </c>
      <c r="R598" s="625" t="b">
        <f t="shared" si="62"/>
        <v>1</v>
      </c>
      <c r="S598" s="13" t="b">
        <f t="shared" si="63"/>
        <v>1</v>
      </c>
      <c r="T598" s="13" t="b">
        <f t="shared" si="57"/>
        <v>1</v>
      </c>
      <c r="U598" s="13" t="b">
        <f t="shared" si="58"/>
        <v>1</v>
      </c>
      <c r="V598" s="617" t="str">
        <f t="shared" si="60"/>
        <v>-</v>
      </c>
      <c r="W598" s="306">
        <f>IF(V598="-",0,IF(COUNTIF(V598:$V$1025,V598)&gt;1,1,0))</f>
        <v>0</v>
      </c>
    </row>
    <row r="599" spans="1:23" ht="15.75">
      <c r="A599" s="205">
        <v>574</v>
      </c>
      <c r="B599" s="177"/>
      <c r="C599" s="178"/>
      <c r="D599" s="177"/>
      <c r="E599" s="192"/>
      <c r="F599" s="192"/>
      <c r="G599" s="192"/>
      <c r="H599" s="192"/>
      <c r="I599" s="192"/>
      <c r="J599" s="192"/>
      <c r="K599" s="192"/>
      <c r="L599" s="192"/>
      <c r="M599" s="192"/>
      <c r="N599" s="192"/>
      <c r="O599" s="192"/>
      <c r="P599" s="91">
        <f t="shared" si="59"/>
        <v>0</v>
      </c>
      <c r="Q599" s="13" t="b">
        <f t="shared" si="61"/>
        <v>1</v>
      </c>
      <c r="R599" s="625" t="b">
        <f t="shared" si="62"/>
        <v>1</v>
      </c>
      <c r="S599" s="13" t="b">
        <f t="shared" si="63"/>
        <v>1</v>
      </c>
      <c r="T599" s="13" t="b">
        <f t="shared" si="57"/>
        <v>1</v>
      </c>
      <c r="U599" s="13" t="b">
        <f t="shared" si="58"/>
        <v>1</v>
      </c>
      <c r="V599" s="617" t="str">
        <f t="shared" si="60"/>
        <v>-</v>
      </c>
      <c r="W599" s="306">
        <f>IF(V599="-",0,IF(COUNTIF(V599:$V$1025,V599)&gt;1,1,0))</f>
        <v>0</v>
      </c>
    </row>
    <row r="600" spans="1:23" ht="15.75">
      <c r="A600" s="205">
        <v>575</v>
      </c>
      <c r="B600" s="177"/>
      <c r="C600" s="178"/>
      <c r="D600" s="177"/>
      <c r="E600" s="192"/>
      <c r="F600" s="192"/>
      <c r="G600" s="192"/>
      <c r="H600" s="192"/>
      <c r="I600" s="192"/>
      <c r="J600" s="192"/>
      <c r="K600" s="192"/>
      <c r="L600" s="192"/>
      <c r="M600" s="192"/>
      <c r="N600" s="192"/>
      <c r="O600" s="192"/>
      <c r="P600" s="91">
        <f t="shared" si="59"/>
        <v>0</v>
      </c>
      <c r="Q600" s="13" t="b">
        <f t="shared" si="61"/>
        <v>1</v>
      </c>
      <c r="R600" s="625" t="b">
        <f t="shared" si="62"/>
        <v>1</v>
      </c>
      <c r="S600" s="13" t="b">
        <f t="shared" si="63"/>
        <v>1</v>
      </c>
      <c r="T600" s="13" t="b">
        <f t="shared" si="57"/>
        <v>1</v>
      </c>
      <c r="U600" s="13" t="b">
        <f t="shared" si="58"/>
        <v>1</v>
      </c>
      <c r="V600" s="617" t="str">
        <f t="shared" si="60"/>
        <v>-</v>
      </c>
      <c r="W600" s="306">
        <f>IF(V600="-",0,IF(COUNTIF(V600:$V$1025,V600)&gt;1,1,0))</f>
        <v>0</v>
      </c>
    </row>
    <row r="601" spans="1:23" ht="15.75">
      <c r="A601" s="205">
        <v>576</v>
      </c>
      <c r="B601" s="177"/>
      <c r="C601" s="178"/>
      <c r="D601" s="177"/>
      <c r="E601" s="192"/>
      <c r="F601" s="192"/>
      <c r="G601" s="192"/>
      <c r="H601" s="192"/>
      <c r="I601" s="192"/>
      <c r="J601" s="192"/>
      <c r="K601" s="192"/>
      <c r="L601" s="192"/>
      <c r="M601" s="192"/>
      <c r="N601" s="192"/>
      <c r="O601" s="192"/>
      <c r="P601" s="91">
        <f t="shared" si="59"/>
        <v>0</v>
      </c>
      <c r="Q601" s="13" t="b">
        <f t="shared" si="61"/>
        <v>1</v>
      </c>
      <c r="R601" s="625" t="b">
        <f t="shared" si="62"/>
        <v>1</v>
      </c>
      <c r="S601" s="13" t="b">
        <f t="shared" si="63"/>
        <v>1</v>
      </c>
      <c r="T601" s="13" t="b">
        <f t="shared" si="57"/>
        <v>1</v>
      </c>
      <c r="U601" s="13" t="b">
        <f t="shared" si="58"/>
        <v>1</v>
      </c>
      <c r="V601" s="617" t="str">
        <f t="shared" si="60"/>
        <v>-</v>
      </c>
      <c r="W601" s="306">
        <f>IF(V601="-",0,IF(COUNTIF(V601:$V$1025,V601)&gt;1,1,0))</f>
        <v>0</v>
      </c>
    </row>
    <row r="602" spans="1:23" ht="15.75">
      <c r="A602" s="205">
        <v>577</v>
      </c>
      <c r="B602" s="177"/>
      <c r="C602" s="178"/>
      <c r="D602" s="177"/>
      <c r="E602" s="192"/>
      <c r="F602" s="192"/>
      <c r="G602" s="192"/>
      <c r="H602" s="192"/>
      <c r="I602" s="192"/>
      <c r="J602" s="192"/>
      <c r="K602" s="192"/>
      <c r="L602" s="192"/>
      <c r="M602" s="192"/>
      <c r="N602" s="192"/>
      <c r="O602" s="192"/>
      <c r="P602" s="91">
        <f t="shared" si="59"/>
        <v>0</v>
      </c>
      <c r="Q602" s="13" t="b">
        <f t="shared" si="61"/>
        <v>1</v>
      </c>
      <c r="R602" s="625" t="b">
        <f t="shared" si="62"/>
        <v>1</v>
      </c>
      <c r="S602" s="13" t="b">
        <f t="shared" si="63"/>
        <v>1</v>
      </c>
      <c r="T602" s="13" t="b">
        <f t="shared" ref="T602:T665" si="64">IF(B602="",TRUE,(IF(ISNUMBER(MATCH(B602,CountriesList,0)),TRUE,FALSE)))</f>
        <v>1</v>
      </c>
      <c r="U602" s="13" t="b">
        <f t="shared" ref="U602:U665" si="65">IF(D602="",TRUE,(IF(ISNUMBER(MATCH(D602,ClientCategorisationList,0)),TRUE,FALSE)))</f>
        <v>1</v>
      </c>
      <c r="V602" s="617" t="str">
        <f t="shared" si="60"/>
        <v>-</v>
      </c>
      <c r="W602" s="306">
        <f>IF(V602="-",0,IF(COUNTIF(V602:$V$1025,V602)&gt;1,1,0))</f>
        <v>0</v>
      </c>
    </row>
    <row r="603" spans="1:23" ht="15.75">
      <c r="A603" s="205">
        <v>578</v>
      </c>
      <c r="B603" s="177"/>
      <c r="C603" s="178"/>
      <c r="D603" s="177"/>
      <c r="E603" s="192"/>
      <c r="F603" s="192"/>
      <c r="G603" s="192"/>
      <c r="H603" s="192"/>
      <c r="I603" s="192"/>
      <c r="J603" s="192"/>
      <c r="K603" s="192"/>
      <c r="L603" s="192"/>
      <c r="M603" s="192"/>
      <c r="N603" s="192"/>
      <c r="O603" s="192"/>
      <c r="P603" s="91">
        <f t="shared" ref="P603:P666" si="66">SUM(E603:O603)</f>
        <v>0</v>
      </c>
      <c r="Q603" s="13" t="b">
        <f t="shared" si="61"/>
        <v>1</v>
      </c>
      <c r="R603" s="625" t="b">
        <f t="shared" si="62"/>
        <v>1</v>
      </c>
      <c r="S603" s="13" t="b">
        <f t="shared" si="63"/>
        <v>1</v>
      </c>
      <c r="T603" s="13" t="b">
        <f t="shared" si="64"/>
        <v>1</v>
      </c>
      <c r="U603" s="13" t="b">
        <f t="shared" si="65"/>
        <v>1</v>
      </c>
      <c r="V603" s="617" t="str">
        <f t="shared" ref="V603:V666" si="67">CONCATENATE(B603,"-",D603)</f>
        <v>-</v>
      </c>
      <c r="W603" s="306">
        <f>IF(V603="-",0,IF(COUNTIF(V603:$V$1025,V603)&gt;1,1,0))</f>
        <v>0</v>
      </c>
    </row>
    <row r="604" spans="1:23" ht="15.75">
      <c r="A604" s="205">
        <v>579</v>
      </c>
      <c r="B604" s="177"/>
      <c r="C604" s="178"/>
      <c r="D604" s="177"/>
      <c r="E604" s="192"/>
      <c r="F604" s="192"/>
      <c r="G604" s="192"/>
      <c r="H604" s="192"/>
      <c r="I604" s="192"/>
      <c r="J604" s="192"/>
      <c r="K604" s="192"/>
      <c r="L604" s="192"/>
      <c r="M604" s="192"/>
      <c r="N604" s="192"/>
      <c r="O604" s="192"/>
      <c r="P604" s="91">
        <f t="shared" si="66"/>
        <v>0</v>
      </c>
      <c r="Q604" s="13" t="b">
        <f t="shared" ref="Q604:Q667" si="68">IF(ISBLANK(B604),TRUE,IF(OR(ISBLANK(C604),ISBLANK(D604),ISBLANK(E604),ISBLANK(F604),ISBLANK(G604),ISBLANK(H604),ISBLANK(I604),ISBLANK(J604),ISBLANK(K604),ISBLANK(L604),ISBLANK(M604),ISBLANK(N604),ISBLANK(O604),ISBLANK(P604)),FALSE,TRUE))</f>
        <v>1</v>
      </c>
      <c r="R604" s="625" t="b">
        <f t="shared" ref="R604:R667" si="69">IF(OR(AND(B604="N/A",D604="N/A"),AND(B604&lt;&gt;"N/A",D604&lt;&gt;"N/A"),AND(ISBLANK(B604),ISBLANK(D604)),AND(NOT(ISBLANK(B604)),NOT(ISBLANK(D604)))),TRUE,FALSE)</f>
        <v>1</v>
      </c>
      <c r="S604" s="13" t="b">
        <f t="shared" ref="S604:S667" si="70">IF(OR(AND(B604="N/A",D604="N/A",C604=0,P604=0),AND(ISBLANK(B604),ISBLANK(D604),ISBLANK(C604),P604=0),AND(AND(NOT(ISBLANK(B604)),B604&lt;&gt;"N/A"),AND(NOT(ISBLANK(D604)),D604&lt;&gt;"N/A"),C604&lt;&gt;0,P604&lt;&gt;0)),TRUE,FALSE)</f>
        <v>1</v>
      </c>
      <c r="T604" s="13" t="b">
        <f t="shared" si="64"/>
        <v>1</v>
      </c>
      <c r="U604" s="13" t="b">
        <f t="shared" si="65"/>
        <v>1</v>
      </c>
      <c r="V604" s="617" t="str">
        <f t="shared" si="67"/>
        <v>-</v>
      </c>
      <c r="W604" s="306">
        <f>IF(V604="-",0,IF(COUNTIF(V604:$V$1025,V604)&gt;1,1,0))</f>
        <v>0</v>
      </c>
    </row>
    <row r="605" spans="1:23" ht="15.75">
      <c r="A605" s="205">
        <v>580</v>
      </c>
      <c r="B605" s="177"/>
      <c r="C605" s="178"/>
      <c r="D605" s="177"/>
      <c r="E605" s="192"/>
      <c r="F605" s="192"/>
      <c r="G605" s="192"/>
      <c r="H605" s="192"/>
      <c r="I605" s="192"/>
      <c r="J605" s="192"/>
      <c r="K605" s="192"/>
      <c r="L605" s="192"/>
      <c r="M605" s="192"/>
      <c r="N605" s="192"/>
      <c r="O605" s="192"/>
      <c r="P605" s="91">
        <f t="shared" si="66"/>
        <v>0</v>
      </c>
      <c r="Q605" s="13" t="b">
        <f t="shared" si="68"/>
        <v>1</v>
      </c>
      <c r="R605" s="625" t="b">
        <f t="shared" si="69"/>
        <v>1</v>
      </c>
      <c r="S605" s="13" t="b">
        <f t="shared" si="70"/>
        <v>1</v>
      </c>
      <c r="T605" s="13" t="b">
        <f t="shared" si="64"/>
        <v>1</v>
      </c>
      <c r="U605" s="13" t="b">
        <f t="shared" si="65"/>
        <v>1</v>
      </c>
      <c r="V605" s="617" t="str">
        <f t="shared" si="67"/>
        <v>-</v>
      </c>
      <c r="W605" s="306">
        <f>IF(V605="-",0,IF(COUNTIF(V605:$V$1025,V605)&gt;1,1,0))</f>
        <v>0</v>
      </c>
    </row>
    <row r="606" spans="1:23" ht="15.75">
      <c r="A606" s="205">
        <v>581</v>
      </c>
      <c r="B606" s="177"/>
      <c r="C606" s="178"/>
      <c r="D606" s="177"/>
      <c r="E606" s="192"/>
      <c r="F606" s="192"/>
      <c r="G606" s="192"/>
      <c r="H606" s="192"/>
      <c r="I606" s="192"/>
      <c r="J606" s="192"/>
      <c r="K606" s="192"/>
      <c r="L606" s="192"/>
      <c r="M606" s="192"/>
      <c r="N606" s="192"/>
      <c r="O606" s="192"/>
      <c r="P606" s="91">
        <f t="shared" si="66"/>
        <v>0</v>
      </c>
      <c r="Q606" s="13" t="b">
        <f t="shared" si="68"/>
        <v>1</v>
      </c>
      <c r="R606" s="625" t="b">
        <f t="shared" si="69"/>
        <v>1</v>
      </c>
      <c r="S606" s="13" t="b">
        <f t="shared" si="70"/>
        <v>1</v>
      </c>
      <c r="T606" s="13" t="b">
        <f t="shared" si="64"/>
        <v>1</v>
      </c>
      <c r="U606" s="13" t="b">
        <f t="shared" si="65"/>
        <v>1</v>
      </c>
      <c r="V606" s="617" t="str">
        <f t="shared" si="67"/>
        <v>-</v>
      </c>
      <c r="W606" s="306">
        <f>IF(V606="-",0,IF(COUNTIF(V606:$V$1025,V606)&gt;1,1,0))</f>
        <v>0</v>
      </c>
    </row>
    <row r="607" spans="1:23" ht="15.75">
      <c r="A607" s="205">
        <v>582</v>
      </c>
      <c r="B607" s="177"/>
      <c r="C607" s="178"/>
      <c r="D607" s="177"/>
      <c r="E607" s="192"/>
      <c r="F607" s="192"/>
      <c r="G607" s="192"/>
      <c r="H607" s="192"/>
      <c r="I607" s="192"/>
      <c r="J607" s="192"/>
      <c r="K607" s="192"/>
      <c r="L607" s="192"/>
      <c r="M607" s="192"/>
      <c r="N607" s="192"/>
      <c r="O607" s="192"/>
      <c r="P607" s="91">
        <f t="shared" si="66"/>
        <v>0</v>
      </c>
      <c r="Q607" s="13" t="b">
        <f t="shared" si="68"/>
        <v>1</v>
      </c>
      <c r="R607" s="625" t="b">
        <f t="shared" si="69"/>
        <v>1</v>
      </c>
      <c r="S607" s="13" t="b">
        <f t="shared" si="70"/>
        <v>1</v>
      </c>
      <c r="T607" s="13" t="b">
        <f t="shared" si="64"/>
        <v>1</v>
      </c>
      <c r="U607" s="13" t="b">
        <f t="shared" si="65"/>
        <v>1</v>
      </c>
      <c r="V607" s="617" t="str">
        <f t="shared" si="67"/>
        <v>-</v>
      </c>
      <c r="W607" s="306">
        <f>IF(V607="-",0,IF(COUNTIF(V607:$V$1025,V607)&gt;1,1,0))</f>
        <v>0</v>
      </c>
    </row>
    <row r="608" spans="1:23" ht="15.75">
      <c r="A608" s="205">
        <v>583</v>
      </c>
      <c r="B608" s="177"/>
      <c r="C608" s="178"/>
      <c r="D608" s="177"/>
      <c r="E608" s="192"/>
      <c r="F608" s="192"/>
      <c r="G608" s="192"/>
      <c r="H608" s="192"/>
      <c r="I608" s="192"/>
      <c r="J608" s="192"/>
      <c r="K608" s="192"/>
      <c r="L608" s="192"/>
      <c r="M608" s="192"/>
      <c r="N608" s="192"/>
      <c r="O608" s="192"/>
      <c r="P608" s="91">
        <f t="shared" si="66"/>
        <v>0</v>
      </c>
      <c r="Q608" s="13" t="b">
        <f t="shared" si="68"/>
        <v>1</v>
      </c>
      <c r="R608" s="625" t="b">
        <f t="shared" si="69"/>
        <v>1</v>
      </c>
      <c r="S608" s="13" t="b">
        <f t="shared" si="70"/>
        <v>1</v>
      </c>
      <c r="T608" s="13" t="b">
        <f t="shared" si="64"/>
        <v>1</v>
      </c>
      <c r="U608" s="13" t="b">
        <f t="shared" si="65"/>
        <v>1</v>
      </c>
      <c r="V608" s="617" t="str">
        <f t="shared" si="67"/>
        <v>-</v>
      </c>
      <c r="W608" s="306">
        <f>IF(V608="-",0,IF(COUNTIF(V608:$V$1025,V608)&gt;1,1,0))</f>
        <v>0</v>
      </c>
    </row>
    <row r="609" spans="1:23" ht="15.75">
      <c r="A609" s="205">
        <v>584</v>
      </c>
      <c r="B609" s="177"/>
      <c r="C609" s="178"/>
      <c r="D609" s="177"/>
      <c r="E609" s="192"/>
      <c r="F609" s="192"/>
      <c r="G609" s="192"/>
      <c r="H609" s="192"/>
      <c r="I609" s="192"/>
      <c r="J609" s="192"/>
      <c r="K609" s="192"/>
      <c r="L609" s="192"/>
      <c r="M609" s="192"/>
      <c r="N609" s="192"/>
      <c r="O609" s="192"/>
      <c r="P609" s="91">
        <f t="shared" si="66"/>
        <v>0</v>
      </c>
      <c r="Q609" s="13" t="b">
        <f t="shared" si="68"/>
        <v>1</v>
      </c>
      <c r="R609" s="625" t="b">
        <f t="shared" si="69"/>
        <v>1</v>
      </c>
      <c r="S609" s="13" t="b">
        <f t="shared" si="70"/>
        <v>1</v>
      </c>
      <c r="T609" s="13" t="b">
        <f t="shared" si="64"/>
        <v>1</v>
      </c>
      <c r="U609" s="13" t="b">
        <f t="shared" si="65"/>
        <v>1</v>
      </c>
      <c r="V609" s="617" t="str">
        <f t="shared" si="67"/>
        <v>-</v>
      </c>
      <c r="W609" s="306">
        <f>IF(V609="-",0,IF(COUNTIF(V609:$V$1025,V609)&gt;1,1,0))</f>
        <v>0</v>
      </c>
    </row>
    <row r="610" spans="1:23" ht="15.75">
      <c r="A610" s="205">
        <v>585</v>
      </c>
      <c r="B610" s="177"/>
      <c r="C610" s="178"/>
      <c r="D610" s="177"/>
      <c r="E610" s="192"/>
      <c r="F610" s="192"/>
      <c r="G610" s="192"/>
      <c r="H610" s="192"/>
      <c r="I610" s="192"/>
      <c r="J610" s="192"/>
      <c r="K610" s="192"/>
      <c r="L610" s="192"/>
      <c r="M610" s="192"/>
      <c r="N610" s="192"/>
      <c r="O610" s="192"/>
      <c r="P610" s="91">
        <f t="shared" si="66"/>
        <v>0</v>
      </c>
      <c r="Q610" s="13" t="b">
        <f t="shared" si="68"/>
        <v>1</v>
      </c>
      <c r="R610" s="625" t="b">
        <f t="shared" si="69"/>
        <v>1</v>
      </c>
      <c r="S610" s="13" t="b">
        <f t="shared" si="70"/>
        <v>1</v>
      </c>
      <c r="T610" s="13" t="b">
        <f t="shared" si="64"/>
        <v>1</v>
      </c>
      <c r="U610" s="13" t="b">
        <f t="shared" si="65"/>
        <v>1</v>
      </c>
      <c r="V610" s="617" t="str">
        <f t="shared" si="67"/>
        <v>-</v>
      </c>
      <c r="W610" s="306">
        <f>IF(V610="-",0,IF(COUNTIF(V610:$V$1025,V610)&gt;1,1,0))</f>
        <v>0</v>
      </c>
    </row>
    <row r="611" spans="1:23" ht="15.75">
      <c r="A611" s="205">
        <v>586</v>
      </c>
      <c r="B611" s="177"/>
      <c r="C611" s="178"/>
      <c r="D611" s="177"/>
      <c r="E611" s="192"/>
      <c r="F611" s="192"/>
      <c r="G611" s="192"/>
      <c r="H611" s="192"/>
      <c r="I611" s="192"/>
      <c r="J611" s="192"/>
      <c r="K611" s="192"/>
      <c r="L611" s="192"/>
      <c r="M611" s="192"/>
      <c r="N611" s="192"/>
      <c r="O611" s="192"/>
      <c r="P611" s="91">
        <f t="shared" si="66"/>
        <v>0</v>
      </c>
      <c r="Q611" s="13" t="b">
        <f t="shared" si="68"/>
        <v>1</v>
      </c>
      <c r="R611" s="625" t="b">
        <f t="shared" si="69"/>
        <v>1</v>
      </c>
      <c r="S611" s="13" t="b">
        <f t="shared" si="70"/>
        <v>1</v>
      </c>
      <c r="T611" s="13" t="b">
        <f t="shared" si="64"/>
        <v>1</v>
      </c>
      <c r="U611" s="13" t="b">
        <f t="shared" si="65"/>
        <v>1</v>
      </c>
      <c r="V611" s="617" t="str">
        <f t="shared" si="67"/>
        <v>-</v>
      </c>
      <c r="W611" s="306">
        <f>IF(V611="-",0,IF(COUNTIF(V611:$V$1025,V611)&gt;1,1,0))</f>
        <v>0</v>
      </c>
    </row>
    <row r="612" spans="1:23" ht="15.75">
      <c r="A612" s="205">
        <v>587</v>
      </c>
      <c r="B612" s="177"/>
      <c r="C612" s="178"/>
      <c r="D612" s="177"/>
      <c r="E612" s="192"/>
      <c r="F612" s="192"/>
      <c r="G612" s="192"/>
      <c r="H612" s="192"/>
      <c r="I612" s="192"/>
      <c r="J612" s="192"/>
      <c r="K612" s="192"/>
      <c r="L612" s="192"/>
      <c r="M612" s="192"/>
      <c r="N612" s="192"/>
      <c r="O612" s="192"/>
      <c r="P612" s="91">
        <f t="shared" si="66"/>
        <v>0</v>
      </c>
      <c r="Q612" s="13" t="b">
        <f t="shared" si="68"/>
        <v>1</v>
      </c>
      <c r="R612" s="625" t="b">
        <f t="shared" si="69"/>
        <v>1</v>
      </c>
      <c r="S612" s="13" t="b">
        <f t="shared" si="70"/>
        <v>1</v>
      </c>
      <c r="T612" s="13" t="b">
        <f t="shared" si="64"/>
        <v>1</v>
      </c>
      <c r="U612" s="13" t="b">
        <f t="shared" si="65"/>
        <v>1</v>
      </c>
      <c r="V612" s="617" t="str">
        <f t="shared" si="67"/>
        <v>-</v>
      </c>
      <c r="W612" s="306">
        <f>IF(V612="-",0,IF(COUNTIF(V612:$V$1025,V612)&gt;1,1,0))</f>
        <v>0</v>
      </c>
    </row>
    <row r="613" spans="1:23" ht="15.75">
      <c r="A613" s="205">
        <v>588</v>
      </c>
      <c r="B613" s="177"/>
      <c r="C613" s="178"/>
      <c r="D613" s="177"/>
      <c r="E613" s="192"/>
      <c r="F613" s="192"/>
      <c r="G613" s="192"/>
      <c r="H613" s="192"/>
      <c r="I613" s="192"/>
      <c r="J613" s="192"/>
      <c r="K613" s="192"/>
      <c r="L613" s="192"/>
      <c r="M613" s="192"/>
      <c r="N613" s="192"/>
      <c r="O613" s="192"/>
      <c r="P613" s="91">
        <f t="shared" si="66"/>
        <v>0</v>
      </c>
      <c r="Q613" s="13" t="b">
        <f t="shared" si="68"/>
        <v>1</v>
      </c>
      <c r="R613" s="625" t="b">
        <f t="shared" si="69"/>
        <v>1</v>
      </c>
      <c r="S613" s="13" t="b">
        <f t="shared" si="70"/>
        <v>1</v>
      </c>
      <c r="T613" s="13" t="b">
        <f t="shared" si="64"/>
        <v>1</v>
      </c>
      <c r="U613" s="13" t="b">
        <f t="shared" si="65"/>
        <v>1</v>
      </c>
      <c r="V613" s="617" t="str">
        <f t="shared" si="67"/>
        <v>-</v>
      </c>
      <c r="W613" s="306">
        <f>IF(V613="-",0,IF(COUNTIF(V613:$V$1025,V613)&gt;1,1,0))</f>
        <v>0</v>
      </c>
    </row>
    <row r="614" spans="1:23" ht="15.75">
      <c r="A614" s="205">
        <v>589</v>
      </c>
      <c r="B614" s="177"/>
      <c r="C614" s="178"/>
      <c r="D614" s="177"/>
      <c r="E614" s="192"/>
      <c r="F614" s="192"/>
      <c r="G614" s="192"/>
      <c r="H614" s="192"/>
      <c r="I614" s="192"/>
      <c r="J614" s="192"/>
      <c r="K614" s="192"/>
      <c r="L614" s="192"/>
      <c r="M614" s="192"/>
      <c r="N614" s="192"/>
      <c r="O614" s="192"/>
      <c r="P614" s="91">
        <f t="shared" si="66"/>
        <v>0</v>
      </c>
      <c r="Q614" s="13" t="b">
        <f t="shared" si="68"/>
        <v>1</v>
      </c>
      <c r="R614" s="625" t="b">
        <f t="shared" si="69"/>
        <v>1</v>
      </c>
      <c r="S614" s="13" t="b">
        <f t="shared" si="70"/>
        <v>1</v>
      </c>
      <c r="T614" s="13" t="b">
        <f t="shared" si="64"/>
        <v>1</v>
      </c>
      <c r="U614" s="13" t="b">
        <f t="shared" si="65"/>
        <v>1</v>
      </c>
      <c r="V614" s="617" t="str">
        <f t="shared" si="67"/>
        <v>-</v>
      </c>
      <c r="W614" s="306">
        <f>IF(V614="-",0,IF(COUNTIF(V614:$V$1025,V614)&gt;1,1,0))</f>
        <v>0</v>
      </c>
    </row>
    <row r="615" spans="1:23" ht="15.75">
      <c r="A615" s="205">
        <v>590</v>
      </c>
      <c r="B615" s="177"/>
      <c r="C615" s="178"/>
      <c r="D615" s="177"/>
      <c r="E615" s="192"/>
      <c r="F615" s="192"/>
      <c r="G615" s="192"/>
      <c r="H615" s="192"/>
      <c r="I615" s="192"/>
      <c r="J615" s="192"/>
      <c r="K615" s="192"/>
      <c r="L615" s="192"/>
      <c r="M615" s="192"/>
      <c r="N615" s="192"/>
      <c r="O615" s="192"/>
      <c r="P615" s="91">
        <f t="shared" si="66"/>
        <v>0</v>
      </c>
      <c r="Q615" s="13" t="b">
        <f t="shared" si="68"/>
        <v>1</v>
      </c>
      <c r="R615" s="625" t="b">
        <f t="shared" si="69"/>
        <v>1</v>
      </c>
      <c r="S615" s="13" t="b">
        <f t="shared" si="70"/>
        <v>1</v>
      </c>
      <c r="T615" s="13" t="b">
        <f t="shared" si="64"/>
        <v>1</v>
      </c>
      <c r="U615" s="13" t="b">
        <f t="shared" si="65"/>
        <v>1</v>
      </c>
      <c r="V615" s="617" t="str">
        <f t="shared" si="67"/>
        <v>-</v>
      </c>
      <c r="W615" s="306">
        <f>IF(V615="-",0,IF(COUNTIF(V615:$V$1025,V615)&gt;1,1,0))</f>
        <v>0</v>
      </c>
    </row>
    <row r="616" spans="1:23" ht="15.75">
      <c r="A616" s="205">
        <v>591</v>
      </c>
      <c r="B616" s="177"/>
      <c r="C616" s="178"/>
      <c r="D616" s="177"/>
      <c r="E616" s="192"/>
      <c r="F616" s="192"/>
      <c r="G616" s="192"/>
      <c r="H616" s="192"/>
      <c r="I616" s="192"/>
      <c r="J616" s="192"/>
      <c r="K616" s="192"/>
      <c r="L616" s="192"/>
      <c r="M616" s="192"/>
      <c r="N616" s="192"/>
      <c r="O616" s="192"/>
      <c r="P616" s="91">
        <f t="shared" si="66"/>
        <v>0</v>
      </c>
      <c r="Q616" s="13" t="b">
        <f t="shared" si="68"/>
        <v>1</v>
      </c>
      <c r="R616" s="625" t="b">
        <f t="shared" si="69"/>
        <v>1</v>
      </c>
      <c r="S616" s="13" t="b">
        <f t="shared" si="70"/>
        <v>1</v>
      </c>
      <c r="T616" s="13" t="b">
        <f t="shared" si="64"/>
        <v>1</v>
      </c>
      <c r="U616" s="13" t="b">
        <f t="shared" si="65"/>
        <v>1</v>
      </c>
      <c r="V616" s="617" t="str">
        <f t="shared" si="67"/>
        <v>-</v>
      </c>
      <c r="W616" s="306">
        <f>IF(V616="-",0,IF(COUNTIF(V616:$V$1025,V616)&gt;1,1,0))</f>
        <v>0</v>
      </c>
    </row>
    <row r="617" spans="1:23" ht="15.75">
      <c r="A617" s="205">
        <v>592</v>
      </c>
      <c r="B617" s="177"/>
      <c r="C617" s="178"/>
      <c r="D617" s="177"/>
      <c r="E617" s="192"/>
      <c r="F617" s="192"/>
      <c r="G617" s="192"/>
      <c r="H617" s="192"/>
      <c r="I617" s="192"/>
      <c r="J617" s="192"/>
      <c r="K617" s="192"/>
      <c r="L617" s="192"/>
      <c r="M617" s="192"/>
      <c r="N617" s="192"/>
      <c r="O617" s="192"/>
      <c r="P617" s="91">
        <f t="shared" si="66"/>
        <v>0</v>
      </c>
      <c r="Q617" s="13" t="b">
        <f t="shared" si="68"/>
        <v>1</v>
      </c>
      <c r="R617" s="625" t="b">
        <f t="shared" si="69"/>
        <v>1</v>
      </c>
      <c r="S617" s="13" t="b">
        <f t="shared" si="70"/>
        <v>1</v>
      </c>
      <c r="T617" s="13" t="b">
        <f t="shared" si="64"/>
        <v>1</v>
      </c>
      <c r="U617" s="13" t="b">
        <f t="shared" si="65"/>
        <v>1</v>
      </c>
      <c r="V617" s="617" t="str">
        <f t="shared" si="67"/>
        <v>-</v>
      </c>
      <c r="W617" s="306">
        <f>IF(V617="-",0,IF(COUNTIF(V617:$V$1025,V617)&gt;1,1,0))</f>
        <v>0</v>
      </c>
    </row>
    <row r="618" spans="1:23" ht="15.75">
      <c r="A618" s="205">
        <v>593</v>
      </c>
      <c r="B618" s="177"/>
      <c r="C618" s="178"/>
      <c r="D618" s="177"/>
      <c r="E618" s="192"/>
      <c r="F618" s="192"/>
      <c r="G618" s="192"/>
      <c r="H618" s="192"/>
      <c r="I618" s="192"/>
      <c r="J618" s="192"/>
      <c r="K618" s="192"/>
      <c r="L618" s="192"/>
      <c r="M618" s="192"/>
      <c r="N618" s="192"/>
      <c r="O618" s="192"/>
      <c r="P618" s="91">
        <f t="shared" si="66"/>
        <v>0</v>
      </c>
      <c r="Q618" s="13" t="b">
        <f t="shared" si="68"/>
        <v>1</v>
      </c>
      <c r="R618" s="625" t="b">
        <f t="shared" si="69"/>
        <v>1</v>
      </c>
      <c r="S618" s="13" t="b">
        <f t="shared" si="70"/>
        <v>1</v>
      </c>
      <c r="T618" s="13" t="b">
        <f t="shared" si="64"/>
        <v>1</v>
      </c>
      <c r="U618" s="13" t="b">
        <f t="shared" si="65"/>
        <v>1</v>
      </c>
      <c r="V618" s="617" t="str">
        <f t="shared" si="67"/>
        <v>-</v>
      </c>
      <c r="W618" s="306">
        <f>IF(V618="-",0,IF(COUNTIF(V618:$V$1025,V618)&gt;1,1,0))</f>
        <v>0</v>
      </c>
    </row>
    <row r="619" spans="1:23" ht="15.75">
      <c r="A619" s="205">
        <v>594</v>
      </c>
      <c r="B619" s="177"/>
      <c r="C619" s="178"/>
      <c r="D619" s="177"/>
      <c r="E619" s="192"/>
      <c r="F619" s="192"/>
      <c r="G619" s="192"/>
      <c r="H619" s="192"/>
      <c r="I619" s="192"/>
      <c r="J619" s="192"/>
      <c r="K619" s="192"/>
      <c r="L619" s="192"/>
      <c r="M619" s="192"/>
      <c r="N619" s="192"/>
      <c r="O619" s="192"/>
      <c r="P619" s="91">
        <f t="shared" si="66"/>
        <v>0</v>
      </c>
      <c r="Q619" s="13" t="b">
        <f t="shared" si="68"/>
        <v>1</v>
      </c>
      <c r="R619" s="625" t="b">
        <f t="shared" si="69"/>
        <v>1</v>
      </c>
      <c r="S619" s="13" t="b">
        <f t="shared" si="70"/>
        <v>1</v>
      </c>
      <c r="T619" s="13" t="b">
        <f t="shared" si="64"/>
        <v>1</v>
      </c>
      <c r="U619" s="13" t="b">
        <f t="shared" si="65"/>
        <v>1</v>
      </c>
      <c r="V619" s="617" t="str">
        <f t="shared" si="67"/>
        <v>-</v>
      </c>
      <c r="W619" s="306">
        <f>IF(V619="-",0,IF(COUNTIF(V619:$V$1025,V619)&gt;1,1,0))</f>
        <v>0</v>
      </c>
    </row>
    <row r="620" spans="1:23" ht="15.75">
      <c r="A620" s="205">
        <v>595</v>
      </c>
      <c r="B620" s="177"/>
      <c r="C620" s="178"/>
      <c r="D620" s="177"/>
      <c r="E620" s="192"/>
      <c r="F620" s="192"/>
      <c r="G620" s="192"/>
      <c r="H620" s="192"/>
      <c r="I620" s="192"/>
      <c r="J620" s="192"/>
      <c r="K620" s="192"/>
      <c r="L620" s="192"/>
      <c r="M620" s="192"/>
      <c r="N620" s="192"/>
      <c r="O620" s="192"/>
      <c r="P620" s="91">
        <f t="shared" si="66"/>
        <v>0</v>
      </c>
      <c r="Q620" s="13" t="b">
        <f t="shared" si="68"/>
        <v>1</v>
      </c>
      <c r="R620" s="625" t="b">
        <f t="shared" si="69"/>
        <v>1</v>
      </c>
      <c r="S620" s="13" t="b">
        <f t="shared" si="70"/>
        <v>1</v>
      </c>
      <c r="T620" s="13" t="b">
        <f t="shared" si="64"/>
        <v>1</v>
      </c>
      <c r="U620" s="13" t="b">
        <f t="shared" si="65"/>
        <v>1</v>
      </c>
      <c r="V620" s="617" t="str">
        <f t="shared" si="67"/>
        <v>-</v>
      </c>
      <c r="W620" s="306">
        <f>IF(V620="-",0,IF(COUNTIF(V620:$V$1025,V620)&gt;1,1,0))</f>
        <v>0</v>
      </c>
    </row>
    <row r="621" spans="1:23" ht="15.75">
      <c r="A621" s="205">
        <v>596</v>
      </c>
      <c r="B621" s="177"/>
      <c r="C621" s="178"/>
      <c r="D621" s="177"/>
      <c r="E621" s="192"/>
      <c r="F621" s="192"/>
      <c r="G621" s="192"/>
      <c r="H621" s="192"/>
      <c r="I621" s="192"/>
      <c r="J621" s="192"/>
      <c r="K621" s="192"/>
      <c r="L621" s="192"/>
      <c r="M621" s="192"/>
      <c r="N621" s="192"/>
      <c r="O621" s="192"/>
      <c r="P621" s="91">
        <f t="shared" si="66"/>
        <v>0</v>
      </c>
      <c r="Q621" s="13" t="b">
        <f t="shared" si="68"/>
        <v>1</v>
      </c>
      <c r="R621" s="625" t="b">
        <f t="shared" si="69"/>
        <v>1</v>
      </c>
      <c r="S621" s="13" t="b">
        <f t="shared" si="70"/>
        <v>1</v>
      </c>
      <c r="T621" s="13" t="b">
        <f t="shared" si="64"/>
        <v>1</v>
      </c>
      <c r="U621" s="13" t="b">
        <f t="shared" si="65"/>
        <v>1</v>
      </c>
      <c r="V621" s="617" t="str">
        <f t="shared" si="67"/>
        <v>-</v>
      </c>
      <c r="W621" s="306">
        <f>IF(V621="-",0,IF(COUNTIF(V621:$V$1025,V621)&gt;1,1,0))</f>
        <v>0</v>
      </c>
    </row>
    <row r="622" spans="1:23" ht="15.75">
      <c r="A622" s="205">
        <v>597</v>
      </c>
      <c r="B622" s="177"/>
      <c r="C622" s="178"/>
      <c r="D622" s="177"/>
      <c r="E622" s="192"/>
      <c r="F622" s="192"/>
      <c r="G622" s="192"/>
      <c r="H622" s="192"/>
      <c r="I622" s="192"/>
      <c r="J622" s="192"/>
      <c r="K622" s="192"/>
      <c r="L622" s="192"/>
      <c r="M622" s="192"/>
      <c r="N622" s="192"/>
      <c r="O622" s="192"/>
      <c r="P622" s="91">
        <f t="shared" si="66"/>
        <v>0</v>
      </c>
      <c r="Q622" s="13" t="b">
        <f t="shared" si="68"/>
        <v>1</v>
      </c>
      <c r="R622" s="625" t="b">
        <f t="shared" si="69"/>
        <v>1</v>
      </c>
      <c r="S622" s="13" t="b">
        <f t="shared" si="70"/>
        <v>1</v>
      </c>
      <c r="T622" s="13" t="b">
        <f t="shared" si="64"/>
        <v>1</v>
      </c>
      <c r="U622" s="13" t="b">
        <f t="shared" si="65"/>
        <v>1</v>
      </c>
      <c r="V622" s="617" t="str">
        <f t="shared" si="67"/>
        <v>-</v>
      </c>
      <c r="W622" s="306">
        <f>IF(V622="-",0,IF(COUNTIF(V622:$V$1025,V622)&gt;1,1,0))</f>
        <v>0</v>
      </c>
    </row>
    <row r="623" spans="1:23" ht="15.75">
      <c r="A623" s="205">
        <v>598</v>
      </c>
      <c r="B623" s="177"/>
      <c r="C623" s="178"/>
      <c r="D623" s="177"/>
      <c r="E623" s="192"/>
      <c r="F623" s="192"/>
      <c r="G623" s="192"/>
      <c r="H623" s="192"/>
      <c r="I623" s="192"/>
      <c r="J623" s="192"/>
      <c r="K623" s="192"/>
      <c r="L623" s="192"/>
      <c r="M623" s="192"/>
      <c r="N623" s="192"/>
      <c r="O623" s="192"/>
      <c r="P623" s="91">
        <f t="shared" si="66"/>
        <v>0</v>
      </c>
      <c r="Q623" s="13" t="b">
        <f t="shared" si="68"/>
        <v>1</v>
      </c>
      <c r="R623" s="625" t="b">
        <f t="shared" si="69"/>
        <v>1</v>
      </c>
      <c r="S623" s="13" t="b">
        <f t="shared" si="70"/>
        <v>1</v>
      </c>
      <c r="T623" s="13" t="b">
        <f t="shared" si="64"/>
        <v>1</v>
      </c>
      <c r="U623" s="13" t="b">
        <f t="shared" si="65"/>
        <v>1</v>
      </c>
      <c r="V623" s="617" t="str">
        <f t="shared" si="67"/>
        <v>-</v>
      </c>
      <c r="W623" s="306">
        <f>IF(V623="-",0,IF(COUNTIF(V623:$V$1025,V623)&gt;1,1,0))</f>
        <v>0</v>
      </c>
    </row>
    <row r="624" spans="1:23" ht="15.75">
      <c r="A624" s="205">
        <v>599</v>
      </c>
      <c r="B624" s="177"/>
      <c r="C624" s="178"/>
      <c r="D624" s="177"/>
      <c r="E624" s="192"/>
      <c r="F624" s="192"/>
      <c r="G624" s="192"/>
      <c r="H624" s="192"/>
      <c r="I624" s="192"/>
      <c r="J624" s="192"/>
      <c r="K624" s="192"/>
      <c r="L624" s="192"/>
      <c r="M624" s="192"/>
      <c r="N624" s="192"/>
      <c r="O624" s="192"/>
      <c r="P624" s="91">
        <f t="shared" si="66"/>
        <v>0</v>
      </c>
      <c r="Q624" s="13" t="b">
        <f t="shared" si="68"/>
        <v>1</v>
      </c>
      <c r="R624" s="625" t="b">
        <f t="shared" si="69"/>
        <v>1</v>
      </c>
      <c r="S624" s="13" t="b">
        <f t="shared" si="70"/>
        <v>1</v>
      </c>
      <c r="T624" s="13" t="b">
        <f t="shared" si="64"/>
        <v>1</v>
      </c>
      <c r="U624" s="13" t="b">
        <f t="shared" si="65"/>
        <v>1</v>
      </c>
      <c r="V624" s="617" t="str">
        <f t="shared" si="67"/>
        <v>-</v>
      </c>
      <c r="W624" s="306">
        <f>IF(V624="-",0,IF(COUNTIF(V624:$V$1025,V624)&gt;1,1,0))</f>
        <v>0</v>
      </c>
    </row>
    <row r="625" spans="1:23" ht="15.75">
      <c r="A625" s="205">
        <v>600</v>
      </c>
      <c r="B625" s="177"/>
      <c r="C625" s="178"/>
      <c r="D625" s="177"/>
      <c r="E625" s="192"/>
      <c r="F625" s="192"/>
      <c r="G625" s="192"/>
      <c r="H625" s="192"/>
      <c r="I625" s="192"/>
      <c r="J625" s="192"/>
      <c r="K625" s="192"/>
      <c r="L625" s="192"/>
      <c r="M625" s="192"/>
      <c r="N625" s="192"/>
      <c r="O625" s="192"/>
      <c r="P625" s="91">
        <f t="shared" si="66"/>
        <v>0</v>
      </c>
      <c r="Q625" s="13" t="b">
        <f t="shared" si="68"/>
        <v>1</v>
      </c>
      <c r="R625" s="625" t="b">
        <f t="shared" si="69"/>
        <v>1</v>
      </c>
      <c r="S625" s="13" t="b">
        <f t="shared" si="70"/>
        <v>1</v>
      </c>
      <c r="T625" s="13" t="b">
        <f t="shared" si="64"/>
        <v>1</v>
      </c>
      <c r="U625" s="13" t="b">
        <f t="shared" si="65"/>
        <v>1</v>
      </c>
      <c r="V625" s="617" t="str">
        <f t="shared" si="67"/>
        <v>-</v>
      </c>
      <c r="W625" s="306">
        <f>IF(V625="-",0,IF(COUNTIF(V625:$V$1025,V625)&gt;1,1,0))</f>
        <v>0</v>
      </c>
    </row>
    <row r="626" spans="1:23" ht="15.75">
      <c r="A626" s="205">
        <v>601</v>
      </c>
      <c r="B626" s="177"/>
      <c r="C626" s="178"/>
      <c r="D626" s="177"/>
      <c r="E626" s="192"/>
      <c r="F626" s="192"/>
      <c r="G626" s="192"/>
      <c r="H626" s="192"/>
      <c r="I626" s="192"/>
      <c r="J626" s="192"/>
      <c r="K626" s="192"/>
      <c r="L626" s="192"/>
      <c r="M626" s="192"/>
      <c r="N626" s="192"/>
      <c r="O626" s="192"/>
      <c r="P626" s="91">
        <f t="shared" si="66"/>
        <v>0</v>
      </c>
      <c r="Q626" s="13" t="b">
        <f t="shared" si="68"/>
        <v>1</v>
      </c>
      <c r="R626" s="625" t="b">
        <f t="shared" si="69"/>
        <v>1</v>
      </c>
      <c r="S626" s="13" t="b">
        <f t="shared" si="70"/>
        <v>1</v>
      </c>
      <c r="T626" s="13" t="b">
        <f t="shared" si="64"/>
        <v>1</v>
      </c>
      <c r="U626" s="13" t="b">
        <f t="shared" si="65"/>
        <v>1</v>
      </c>
      <c r="V626" s="617" t="str">
        <f t="shared" si="67"/>
        <v>-</v>
      </c>
      <c r="W626" s="306">
        <f>IF(V626="-",0,IF(COUNTIF(V626:$V$1025,V626)&gt;1,1,0))</f>
        <v>0</v>
      </c>
    </row>
    <row r="627" spans="1:23" ht="15.75">
      <c r="A627" s="205">
        <v>602</v>
      </c>
      <c r="B627" s="177"/>
      <c r="C627" s="178"/>
      <c r="D627" s="177"/>
      <c r="E627" s="192"/>
      <c r="F627" s="192"/>
      <c r="G627" s="192"/>
      <c r="H627" s="192"/>
      <c r="I627" s="192"/>
      <c r="J627" s="192"/>
      <c r="K627" s="192"/>
      <c r="L627" s="192"/>
      <c r="M627" s="192"/>
      <c r="N627" s="192"/>
      <c r="O627" s="192"/>
      <c r="P627" s="91">
        <f t="shared" si="66"/>
        <v>0</v>
      </c>
      <c r="Q627" s="13" t="b">
        <f t="shared" si="68"/>
        <v>1</v>
      </c>
      <c r="R627" s="625" t="b">
        <f t="shared" si="69"/>
        <v>1</v>
      </c>
      <c r="S627" s="13" t="b">
        <f t="shared" si="70"/>
        <v>1</v>
      </c>
      <c r="T627" s="13" t="b">
        <f t="shared" si="64"/>
        <v>1</v>
      </c>
      <c r="U627" s="13" t="b">
        <f t="shared" si="65"/>
        <v>1</v>
      </c>
      <c r="V627" s="617" t="str">
        <f t="shared" si="67"/>
        <v>-</v>
      </c>
      <c r="W627" s="306">
        <f>IF(V627="-",0,IF(COUNTIF(V627:$V$1025,V627)&gt;1,1,0))</f>
        <v>0</v>
      </c>
    </row>
    <row r="628" spans="1:23" ht="15.75">
      <c r="A628" s="205">
        <v>603</v>
      </c>
      <c r="B628" s="177"/>
      <c r="C628" s="178"/>
      <c r="D628" s="177"/>
      <c r="E628" s="192"/>
      <c r="F628" s="192"/>
      <c r="G628" s="192"/>
      <c r="H628" s="192"/>
      <c r="I628" s="192"/>
      <c r="J628" s="192"/>
      <c r="K628" s="192"/>
      <c r="L628" s="192"/>
      <c r="M628" s="192"/>
      <c r="N628" s="192"/>
      <c r="O628" s="192"/>
      <c r="P628" s="91">
        <f t="shared" si="66"/>
        <v>0</v>
      </c>
      <c r="Q628" s="13" t="b">
        <f t="shared" si="68"/>
        <v>1</v>
      </c>
      <c r="R628" s="625" t="b">
        <f t="shared" si="69"/>
        <v>1</v>
      </c>
      <c r="S628" s="13" t="b">
        <f t="shared" si="70"/>
        <v>1</v>
      </c>
      <c r="T628" s="13" t="b">
        <f t="shared" si="64"/>
        <v>1</v>
      </c>
      <c r="U628" s="13" t="b">
        <f t="shared" si="65"/>
        <v>1</v>
      </c>
      <c r="V628" s="617" t="str">
        <f t="shared" si="67"/>
        <v>-</v>
      </c>
      <c r="W628" s="306">
        <f>IF(V628="-",0,IF(COUNTIF(V628:$V$1025,V628)&gt;1,1,0))</f>
        <v>0</v>
      </c>
    </row>
    <row r="629" spans="1:23" ht="15.75">
      <c r="A629" s="205">
        <v>604</v>
      </c>
      <c r="B629" s="177"/>
      <c r="C629" s="178"/>
      <c r="D629" s="177"/>
      <c r="E629" s="192"/>
      <c r="F629" s="192"/>
      <c r="G629" s="192"/>
      <c r="H629" s="192"/>
      <c r="I629" s="192"/>
      <c r="J629" s="192"/>
      <c r="K629" s="192"/>
      <c r="L629" s="192"/>
      <c r="M629" s="192"/>
      <c r="N629" s="192"/>
      <c r="O629" s="192"/>
      <c r="P629" s="91">
        <f t="shared" si="66"/>
        <v>0</v>
      </c>
      <c r="Q629" s="13" t="b">
        <f t="shared" si="68"/>
        <v>1</v>
      </c>
      <c r="R629" s="625" t="b">
        <f t="shared" si="69"/>
        <v>1</v>
      </c>
      <c r="S629" s="13" t="b">
        <f t="shared" si="70"/>
        <v>1</v>
      </c>
      <c r="T629" s="13" t="b">
        <f t="shared" si="64"/>
        <v>1</v>
      </c>
      <c r="U629" s="13" t="b">
        <f t="shared" si="65"/>
        <v>1</v>
      </c>
      <c r="V629" s="617" t="str">
        <f t="shared" si="67"/>
        <v>-</v>
      </c>
      <c r="W629" s="306">
        <f>IF(V629="-",0,IF(COUNTIF(V629:$V$1025,V629)&gt;1,1,0))</f>
        <v>0</v>
      </c>
    </row>
    <row r="630" spans="1:23" ht="15.75">
      <c r="A630" s="205">
        <v>605</v>
      </c>
      <c r="B630" s="177"/>
      <c r="C630" s="178"/>
      <c r="D630" s="177"/>
      <c r="E630" s="192"/>
      <c r="F630" s="192"/>
      <c r="G630" s="192"/>
      <c r="H630" s="192"/>
      <c r="I630" s="192"/>
      <c r="J630" s="192"/>
      <c r="K630" s="192"/>
      <c r="L630" s="192"/>
      <c r="M630" s="192"/>
      <c r="N630" s="192"/>
      <c r="O630" s="192"/>
      <c r="P630" s="91">
        <f t="shared" si="66"/>
        <v>0</v>
      </c>
      <c r="Q630" s="13" t="b">
        <f t="shared" si="68"/>
        <v>1</v>
      </c>
      <c r="R630" s="625" t="b">
        <f t="shared" si="69"/>
        <v>1</v>
      </c>
      <c r="S630" s="13" t="b">
        <f t="shared" si="70"/>
        <v>1</v>
      </c>
      <c r="T630" s="13" t="b">
        <f t="shared" si="64"/>
        <v>1</v>
      </c>
      <c r="U630" s="13" t="b">
        <f t="shared" si="65"/>
        <v>1</v>
      </c>
      <c r="V630" s="617" t="str">
        <f t="shared" si="67"/>
        <v>-</v>
      </c>
      <c r="W630" s="306">
        <f>IF(V630="-",0,IF(COUNTIF(V630:$V$1025,V630)&gt;1,1,0))</f>
        <v>0</v>
      </c>
    </row>
    <row r="631" spans="1:23" ht="15.75">
      <c r="A631" s="205">
        <v>606</v>
      </c>
      <c r="B631" s="177"/>
      <c r="C631" s="178"/>
      <c r="D631" s="177"/>
      <c r="E631" s="192"/>
      <c r="F631" s="192"/>
      <c r="G631" s="192"/>
      <c r="H631" s="192"/>
      <c r="I631" s="192"/>
      <c r="J631" s="192"/>
      <c r="K631" s="192"/>
      <c r="L631" s="192"/>
      <c r="M631" s="192"/>
      <c r="N631" s="192"/>
      <c r="O631" s="192"/>
      <c r="P631" s="91">
        <f t="shared" si="66"/>
        <v>0</v>
      </c>
      <c r="Q631" s="13" t="b">
        <f t="shared" si="68"/>
        <v>1</v>
      </c>
      <c r="R631" s="625" t="b">
        <f t="shared" si="69"/>
        <v>1</v>
      </c>
      <c r="S631" s="13" t="b">
        <f t="shared" si="70"/>
        <v>1</v>
      </c>
      <c r="T631" s="13" t="b">
        <f t="shared" si="64"/>
        <v>1</v>
      </c>
      <c r="U631" s="13" t="b">
        <f t="shared" si="65"/>
        <v>1</v>
      </c>
      <c r="V631" s="617" t="str">
        <f t="shared" si="67"/>
        <v>-</v>
      </c>
      <c r="W631" s="306">
        <f>IF(V631="-",0,IF(COUNTIF(V631:$V$1025,V631)&gt;1,1,0))</f>
        <v>0</v>
      </c>
    </row>
    <row r="632" spans="1:23" ht="15.75">
      <c r="A632" s="205">
        <v>607</v>
      </c>
      <c r="B632" s="177"/>
      <c r="C632" s="178"/>
      <c r="D632" s="177"/>
      <c r="E632" s="192"/>
      <c r="F632" s="192"/>
      <c r="G632" s="192"/>
      <c r="H632" s="192"/>
      <c r="I632" s="192"/>
      <c r="J632" s="192"/>
      <c r="K632" s="192"/>
      <c r="L632" s="192"/>
      <c r="M632" s="192"/>
      <c r="N632" s="192"/>
      <c r="O632" s="192"/>
      <c r="P632" s="91">
        <f t="shared" si="66"/>
        <v>0</v>
      </c>
      <c r="Q632" s="13" t="b">
        <f t="shared" si="68"/>
        <v>1</v>
      </c>
      <c r="R632" s="625" t="b">
        <f t="shared" si="69"/>
        <v>1</v>
      </c>
      <c r="S632" s="13" t="b">
        <f t="shared" si="70"/>
        <v>1</v>
      </c>
      <c r="T632" s="13" t="b">
        <f t="shared" si="64"/>
        <v>1</v>
      </c>
      <c r="U632" s="13" t="b">
        <f t="shared" si="65"/>
        <v>1</v>
      </c>
      <c r="V632" s="617" t="str">
        <f t="shared" si="67"/>
        <v>-</v>
      </c>
      <c r="W632" s="306">
        <f>IF(V632="-",0,IF(COUNTIF(V632:$V$1025,V632)&gt;1,1,0))</f>
        <v>0</v>
      </c>
    </row>
    <row r="633" spans="1:23" ht="15.75">
      <c r="A633" s="205">
        <v>608</v>
      </c>
      <c r="B633" s="177"/>
      <c r="C633" s="178"/>
      <c r="D633" s="177"/>
      <c r="E633" s="192"/>
      <c r="F633" s="192"/>
      <c r="G633" s="192"/>
      <c r="H633" s="192"/>
      <c r="I633" s="192"/>
      <c r="J633" s="192"/>
      <c r="K633" s="192"/>
      <c r="L633" s="192"/>
      <c r="M633" s="192"/>
      <c r="N633" s="192"/>
      <c r="O633" s="192"/>
      <c r="P633" s="91">
        <f t="shared" si="66"/>
        <v>0</v>
      </c>
      <c r="Q633" s="13" t="b">
        <f t="shared" si="68"/>
        <v>1</v>
      </c>
      <c r="R633" s="625" t="b">
        <f t="shared" si="69"/>
        <v>1</v>
      </c>
      <c r="S633" s="13" t="b">
        <f t="shared" si="70"/>
        <v>1</v>
      </c>
      <c r="T633" s="13" t="b">
        <f t="shared" si="64"/>
        <v>1</v>
      </c>
      <c r="U633" s="13" t="b">
        <f t="shared" si="65"/>
        <v>1</v>
      </c>
      <c r="V633" s="617" t="str">
        <f t="shared" si="67"/>
        <v>-</v>
      </c>
      <c r="W633" s="306">
        <f>IF(V633="-",0,IF(COUNTIF(V633:$V$1025,V633)&gt;1,1,0))</f>
        <v>0</v>
      </c>
    </row>
    <row r="634" spans="1:23" ht="15.75">
      <c r="A634" s="205">
        <v>609</v>
      </c>
      <c r="B634" s="177"/>
      <c r="C634" s="178"/>
      <c r="D634" s="177"/>
      <c r="E634" s="192"/>
      <c r="F634" s="192"/>
      <c r="G634" s="192"/>
      <c r="H634" s="192"/>
      <c r="I634" s="192"/>
      <c r="J634" s="192"/>
      <c r="K634" s="192"/>
      <c r="L634" s="192"/>
      <c r="M634" s="192"/>
      <c r="N634" s="192"/>
      <c r="O634" s="192"/>
      <c r="P634" s="91">
        <f t="shared" si="66"/>
        <v>0</v>
      </c>
      <c r="Q634" s="13" t="b">
        <f t="shared" si="68"/>
        <v>1</v>
      </c>
      <c r="R634" s="625" t="b">
        <f t="shared" si="69"/>
        <v>1</v>
      </c>
      <c r="S634" s="13" t="b">
        <f t="shared" si="70"/>
        <v>1</v>
      </c>
      <c r="T634" s="13" t="b">
        <f t="shared" si="64"/>
        <v>1</v>
      </c>
      <c r="U634" s="13" t="b">
        <f t="shared" si="65"/>
        <v>1</v>
      </c>
      <c r="V634" s="617" t="str">
        <f t="shared" si="67"/>
        <v>-</v>
      </c>
      <c r="W634" s="306">
        <f>IF(V634="-",0,IF(COUNTIF(V634:$V$1025,V634)&gt;1,1,0))</f>
        <v>0</v>
      </c>
    </row>
    <row r="635" spans="1:23" ht="15.75">
      <c r="A635" s="205">
        <v>610</v>
      </c>
      <c r="B635" s="177"/>
      <c r="C635" s="178"/>
      <c r="D635" s="177"/>
      <c r="E635" s="192"/>
      <c r="F635" s="192"/>
      <c r="G635" s="192"/>
      <c r="H635" s="192"/>
      <c r="I635" s="192"/>
      <c r="J635" s="192"/>
      <c r="K635" s="192"/>
      <c r="L635" s="192"/>
      <c r="M635" s="192"/>
      <c r="N635" s="192"/>
      <c r="O635" s="192"/>
      <c r="P635" s="91">
        <f t="shared" si="66"/>
        <v>0</v>
      </c>
      <c r="Q635" s="13" t="b">
        <f t="shared" si="68"/>
        <v>1</v>
      </c>
      <c r="R635" s="625" t="b">
        <f t="shared" si="69"/>
        <v>1</v>
      </c>
      <c r="S635" s="13" t="b">
        <f t="shared" si="70"/>
        <v>1</v>
      </c>
      <c r="T635" s="13" t="b">
        <f t="shared" si="64"/>
        <v>1</v>
      </c>
      <c r="U635" s="13" t="b">
        <f t="shared" si="65"/>
        <v>1</v>
      </c>
      <c r="V635" s="617" t="str">
        <f t="shared" si="67"/>
        <v>-</v>
      </c>
      <c r="W635" s="306">
        <f>IF(V635="-",0,IF(COUNTIF(V635:$V$1025,V635)&gt;1,1,0))</f>
        <v>0</v>
      </c>
    </row>
    <row r="636" spans="1:23" ht="15.75">
      <c r="A636" s="205">
        <v>611</v>
      </c>
      <c r="B636" s="177"/>
      <c r="C636" s="178"/>
      <c r="D636" s="177"/>
      <c r="E636" s="192"/>
      <c r="F636" s="192"/>
      <c r="G636" s="192"/>
      <c r="H636" s="192"/>
      <c r="I636" s="192"/>
      <c r="J636" s="192"/>
      <c r="K636" s="192"/>
      <c r="L636" s="192"/>
      <c r="M636" s="192"/>
      <c r="N636" s="192"/>
      <c r="O636" s="192"/>
      <c r="P636" s="91">
        <f t="shared" si="66"/>
        <v>0</v>
      </c>
      <c r="Q636" s="13" t="b">
        <f t="shared" si="68"/>
        <v>1</v>
      </c>
      <c r="R636" s="625" t="b">
        <f t="shared" si="69"/>
        <v>1</v>
      </c>
      <c r="S636" s="13" t="b">
        <f t="shared" si="70"/>
        <v>1</v>
      </c>
      <c r="T636" s="13" t="b">
        <f t="shared" si="64"/>
        <v>1</v>
      </c>
      <c r="U636" s="13" t="b">
        <f t="shared" si="65"/>
        <v>1</v>
      </c>
      <c r="V636" s="617" t="str">
        <f t="shared" si="67"/>
        <v>-</v>
      </c>
      <c r="W636" s="306">
        <f>IF(V636="-",0,IF(COUNTIF(V636:$V$1025,V636)&gt;1,1,0))</f>
        <v>0</v>
      </c>
    </row>
    <row r="637" spans="1:23" ht="15.75">
      <c r="A637" s="205">
        <v>612</v>
      </c>
      <c r="B637" s="177"/>
      <c r="C637" s="178"/>
      <c r="D637" s="177"/>
      <c r="E637" s="192"/>
      <c r="F637" s="192"/>
      <c r="G637" s="192"/>
      <c r="H637" s="192"/>
      <c r="I637" s="192"/>
      <c r="J637" s="192"/>
      <c r="K637" s="192"/>
      <c r="L637" s="192"/>
      <c r="M637" s="192"/>
      <c r="N637" s="192"/>
      <c r="O637" s="192"/>
      <c r="P637" s="91">
        <f t="shared" si="66"/>
        <v>0</v>
      </c>
      <c r="Q637" s="13" t="b">
        <f t="shared" si="68"/>
        <v>1</v>
      </c>
      <c r="R637" s="625" t="b">
        <f t="shared" si="69"/>
        <v>1</v>
      </c>
      <c r="S637" s="13" t="b">
        <f t="shared" si="70"/>
        <v>1</v>
      </c>
      <c r="T637" s="13" t="b">
        <f t="shared" si="64"/>
        <v>1</v>
      </c>
      <c r="U637" s="13" t="b">
        <f t="shared" si="65"/>
        <v>1</v>
      </c>
      <c r="V637" s="617" t="str">
        <f t="shared" si="67"/>
        <v>-</v>
      </c>
      <c r="W637" s="306">
        <f>IF(V637="-",0,IF(COUNTIF(V637:$V$1025,V637)&gt;1,1,0))</f>
        <v>0</v>
      </c>
    </row>
    <row r="638" spans="1:23" ht="15.75">
      <c r="A638" s="205">
        <v>613</v>
      </c>
      <c r="B638" s="177"/>
      <c r="C638" s="178"/>
      <c r="D638" s="177"/>
      <c r="E638" s="192"/>
      <c r="F638" s="192"/>
      <c r="G638" s="192"/>
      <c r="H638" s="192"/>
      <c r="I638" s="192"/>
      <c r="J638" s="192"/>
      <c r="K638" s="192"/>
      <c r="L638" s="192"/>
      <c r="M638" s="192"/>
      <c r="N638" s="192"/>
      <c r="O638" s="192"/>
      <c r="P638" s="91">
        <f t="shared" si="66"/>
        <v>0</v>
      </c>
      <c r="Q638" s="13" t="b">
        <f t="shared" si="68"/>
        <v>1</v>
      </c>
      <c r="R638" s="625" t="b">
        <f t="shared" si="69"/>
        <v>1</v>
      </c>
      <c r="S638" s="13" t="b">
        <f t="shared" si="70"/>
        <v>1</v>
      </c>
      <c r="T638" s="13" t="b">
        <f t="shared" si="64"/>
        <v>1</v>
      </c>
      <c r="U638" s="13" t="b">
        <f t="shared" si="65"/>
        <v>1</v>
      </c>
      <c r="V638" s="617" t="str">
        <f t="shared" si="67"/>
        <v>-</v>
      </c>
      <c r="W638" s="306">
        <f>IF(V638="-",0,IF(COUNTIF(V638:$V$1025,V638)&gt;1,1,0))</f>
        <v>0</v>
      </c>
    </row>
    <row r="639" spans="1:23" ht="15.75">
      <c r="A639" s="205">
        <v>614</v>
      </c>
      <c r="B639" s="177"/>
      <c r="C639" s="178"/>
      <c r="D639" s="177"/>
      <c r="E639" s="192"/>
      <c r="F639" s="192"/>
      <c r="G639" s="192"/>
      <c r="H639" s="192"/>
      <c r="I639" s="192"/>
      <c r="J639" s="192"/>
      <c r="K639" s="192"/>
      <c r="L639" s="192"/>
      <c r="M639" s="192"/>
      <c r="N639" s="192"/>
      <c r="O639" s="192"/>
      <c r="P639" s="91">
        <f t="shared" si="66"/>
        <v>0</v>
      </c>
      <c r="Q639" s="13" t="b">
        <f t="shared" si="68"/>
        <v>1</v>
      </c>
      <c r="R639" s="625" t="b">
        <f t="shared" si="69"/>
        <v>1</v>
      </c>
      <c r="S639" s="13" t="b">
        <f t="shared" si="70"/>
        <v>1</v>
      </c>
      <c r="T639" s="13" t="b">
        <f t="shared" si="64"/>
        <v>1</v>
      </c>
      <c r="U639" s="13" t="b">
        <f t="shared" si="65"/>
        <v>1</v>
      </c>
      <c r="V639" s="617" t="str">
        <f t="shared" si="67"/>
        <v>-</v>
      </c>
      <c r="W639" s="306">
        <f>IF(V639="-",0,IF(COUNTIF(V639:$V$1025,V639)&gt;1,1,0))</f>
        <v>0</v>
      </c>
    </row>
    <row r="640" spans="1:23" ht="15.75">
      <c r="A640" s="205">
        <v>615</v>
      </c>
      <c r="B640" s="177"/>
      <c r="C640" s="178"/>
      <c r="D640" s="177"/>
      <c r="E640" s="192"/>
      <c r="F640" s="192"/>
      <c r="G640" s="192"/>
      <c r="H640" s="192"/>
      <c r="I640" s="192"/>
      <c r="J640" s="192"/>
      <c r="K640" s="192"/>
      <c r="L640" s="192"/>
      <c r="M640" s="192"/>
      <c r="N640" s="192"/>
      <c r="O640" s="192"/>
      <c r="P640" s="91">
        <f t="shared" si="66"/>
        <v>0</v>
      </c>
      <c r="Q640" s="13" t="b">
        <f t="shared" si="68"/>
        <v>1</v>
      </c>
      <c r="R640" s="625" t="b">
        <f t="shared" si="69"/>
        <v>1</v>
      </c>
      <c r="S640" s="13" t="b">
        <f t="shared" si="70"/>
        <v>1</v>
      </c>
      <c r="T640" s="13" t="b">
        <f t="shared" si="64"/>
        <v>1</v>
      </c>
      <c r="U640" s="13" t="b">
        <f t="shared" si="65"/>
        <v>1</v>
      </c>
      <c r="V640" s="617" t="str">
        <f t="shared" si="67"/>
        <v>-</v>
      </c>
      <c r="W640" s="306">
        <f>IF(V640="-",0,IF(COUNTIF(V640:$V$1025,V640)&gt;1,1,0))</f>
        <v>0</v>
      </c>
    </row>
    <row r="641" spans="1:23" ht="15.75">
      <c r="A641" s="205">
        <v>616</v>
      </c>
      <c r="B641" s="177"/>
      <c r="C641" s="178"/>
      <c r="D641" s="177"/>
      <c r="E641" s="192"/>
      <c r="F641" s="192"/>
      <c r="G641" s="192"/>
      <c r="H641" s="192"/>
      <c r="I641" s="192"/>
      <c r="J641" s="192"/>
      <c r="K641" s="192"/>
      <c r="L641" s="192"/>
      <c r="M641" s="192"/>
      <c r="N641" s="192"/>
      <c r="O641" s="192"/>
      <c r="P641" s="91">
        <f t="shared" si="66"/>
        <v>0</v>
      </c>
      <c r="Q641" s="13" t="b">
        <f t="shared" si="68"/>
        <v>1</v>
      </c>
      <c r="R641" s="625" t="b">
        <f t="shared" si="69"/>
        <v>1</v>
      </c>
      <c r="S641" s="13" t="b">
        <f t="shared" si="70"/>
        <v>1</v>
      </c>
      <c r="T641" s="13" t="b">
        <f t="shared" si="64"/>
        <v>1</v>
      </c>
      <c r="U641" s="13" t="b">
        <f t="shared" si="65"/>
        <v>1</v>
      </c>
      <c r="V641" s="617" t="str">
        <f t="shared" si="67"/>
        <v>-</v>
      </c>
      <c r="W641" s="306">
        <f>IF(V641="-",0,IF(COUNTIF(V641:$V$1025,V641)&gt;1,1,0))</f>
        <v>0</v>
      </c>
    </row>
    <row r="642" spans="1:23" ht="15.75">
      <c r="A642" s="205">
        <v>617</v>
      </c>
      <c r="B642" s="177"/>
      <c r="C642" s="178"/>
      <c r="D642" s="177"/>
      <c r="E642" s="192"/>
      <c r="F642" s="192"/>
      <c r="G642" s="192"/>
      <c r="H642" s="192"/>
      <c r="I642" s="192"/>
      <c r="J642" s="192"/>
      <c r="K642" s="192"/>
      <c r="L642" s="192"/>
      <c r="M642" s="192"/>
      <c r="N642" s="192"/>
      <c r="O642" s="192"/>
      <c r="P642" s="91">
        <f t="shared" si="66"/>
        <v>0</v>
      </c>
      <c r="Q642" s="13" t="b">
        <f t="shared" si="68"/>
        <v>1</v>
      </c>
      <c r="R642" s="625" t="b">
        <f t="shared" si="69"/>
        <v>1</v>
      </c>
      <c r="S642" s="13" t="b">
        <f t="shared" si="70"/>
        <v>1</v>
      </c>
      <c r="T642" s="13" t="b">
        <f t="shared" si="64"/>
        <v>1</v>
      </c>
      <c r="U642" s="13" t="b">
        <f t="shared" si="65"/>
        <v>1</v>
      </c>
      <c r="V642" s="617" t="str">
        <f t="shared" si="67"/>
        <v>-</v>
      </c>
      <c r="W642" s="306">
        <f>IF(V642="-",0,IF(COUNTIF(V642:$V$1025,V642)&gt;1,1,0))</f>
        <v>0</v>
      </c>
    </row>
    <row r="643" spans="1:23" ht="15.75">
      <c r="A643" s="205">
        <v>618</v>
      </c>
      <c r="B643" s="177"/>
      <c r="C643" s="178"/>
      <c r="D643" s="177"/>
      <c r="E643" s="192"/>
      <c r="F643" s="192"/>
      <c r="G643" s="192"/>
      <c r="H643" s="192"/>
      <c r="I643" s="192"/>
      <c r="J643" s="192"/>
      <c r="K643" s="192"/>
      <c r="L643" s="192"/>
      <c r="M643" s="192"/>
      <c r="N643" s="192"/>
      <c r="O643" s="192"/>
      <c r="P643" s="91">
        <f t="shared" si="66"/>
        <v>0</v>
      </c>
      <c r="Q643" s="13" t="b">
        <f t="shared" si="68"/>
        <v>1</v>
      </c>
      <c r="R643" s="625" t="b">
        <f t="shared" si="69"/>
        <v>1</v>
      </c>
      <c r="S643" s="13" t="b">
        <f t="shared" si="70"/>
        <v>1</v>
      </c>
      <c r="T643" s="13" t="b">
        <f t="shared" si="64"/>
        <v>1</v>
      </c>
      <c r="U643" s="13" t="b">
        <f t="shared" si="65"/>
        <v>1</v>
      </c>
      <c r="V643" s="617" t="str">
        <f t="shared" si="67"/>
        <v>-</v>
      </c>
      <c r="W643" s="306">
        <f>IF(V643="-",0,IF(COUNTIF(V643:$V$1025,V643)&gt;1,1,0))</f>
        <v>0</v>
      </c>
    </row>
    <row r="644" spans="1:23" ht="15.75">
      <c r="A644" s="205">
        <v>619</v>
      </c>
      <c r="B644" s="177"/>
      <c r="C644" s="178"/>
      <c r="D644" s="177"/>
      <c r="E644" s="192"/>
      <c r="F644" s="192"/>
      <c r="G644" s="192"/>
      <c r="H644" s="192"/>
      <c r="I644" s="192"/>
      <c r="J644" s="192"/>
      <c r="K644" s="192"/>
      <c r="L644" s="192"/>
      <c r="M644" s="192"/>
      <c r="N644" s="192"/>
      <c r="O644" s="192"/>
      <c r="P644" s="91">
        <f t="shared" si="66"/>
        <v>0</v>
      </c>
      <c r="Q644" s="13" t="b">
        <f t="shared" si="68"/>
        <v>1</v>
      </c>
      <c r="R644" s="625" t="b">
        <f t="shared" si="69"/>
        <v>1</v>
      </c>
      <c r="S644" s="13" t="b">
        <f t="shared" si="70"/>
        <v>1</v>
      </c>
      <c r="T644" s="13" t="b">
        <f t="shared" si="64"/>
        <v>1</v>
      </c>
      <c r="U644" s="13" t="b">
        <f t="shared" si="65"/>
        <v>1</v>
      </c>
      <c r="V644" s="617" t="str">
        <f t="shared" si="67"/>
        <v>-</v>
      </c>
      <c r="W644" s="306">
        <f>IF(V644="-",0,IF(COUNTIF(V644:$V$1025,V644)&gt;1,1,0))</f>
        <v>0</v>
      </c>
    </row>
    <row r="645" spans="1:23" ht="15.75">
      <c r="A645" s="205">
        <v>620</v>
      </c>
      <c r="B645" s="177"/>
      <c r="C645" s="178"/>
      <c r="D645" s="177"/>
      <c r="E645" s="192"/>
      <c r="F645" s="192"/>
      <c r="G645" s="192"/>
      <c r="H645" s="192"/>
      <c r="I645" s="192"/>
      <c r="J645" s="192"/>
      <c r="K645" s="192"/>
      <c r="L645" s="192"/>
      <c r="M645" s="192"/>
      <c r="N645" s="192"/>
      <c r="O645" s="192"/>
      <c r="P645" s="91">
        <f t="shared" si="66"/>
        <v>0</v>
      </c>
      <c r="Q645" s="13" t="b">
        <f t="shared" si="68"/>
        <v>1</v>
      </c>
      <c r="R645" s="625" t="b">
        <f t="shared" si="69"/>
        <v>1</v>
      </c>
      <c r="S645" s="13" t="b">
        <f t="shared" si="70"/>
        <v>1</v>
      </c>
      <c r="T645" s="13" t="b">
        <f t="shared" si="64"/>
        <v>1</v>
      </c>
      <c r="U645" s="13" t="b">
        <f t="shared" si="65"/>
        <v>1</v>
      </c>
      <c r="V645" s="617" t="str">
        <f t="shared" si="67"/>
        <v>-</v>
      </c>
      <c r="W645" s="306">
        <f>IF(V645="-",0,IF(COUNTIF(V645:$V$1025,V645)&gt;1,1,0))</f>
        <v>0</v>
      </c>
    </row>
    <row r="646" spans="1:23" ht="15.75">
      <c r="A646" s="205">
        <v>621</v>
      </c>
      <c r="B646" s="177"/>
      <c r="C646" s="178"/>
      <c r="D646" s="177"/>
      <c r="E646" s="192"/>
      <c r="F646" s="192"/>
      <c r="G646" s="192"/>
      <c r="H646" s="192"/>
      <c r="I646" s="192"/>
      <c r="J646" s="192"/>
      <c r="K646" s="192"/>
      <c r="L646" s="192"/>
      <c r="M646" s="192"/>
      <c r="N646" s="192"/>
      <c r="O646" s="192"/>
      <c r="P646" s="91">
        <f t="shared" si="66"/>
        <v>0</v>
      </c>
      <c r="Q646" s="13" t="b">
        <f t="shared" si="68"/>
        <v>1</v>
      </c>
      <c r="R646" s="625" t="b">
        <f t="shared" si="69"/>
        <v>1</v>
      </c>
      <c r="S646" s="13" t="b">
        <f t="shared" si="70"/>
        <v>1</v>
      </c>
      <c r="T646" s="13" t="b">
        <f t="shared" si="64"/>
        <v>1</v>
      </c>
      <c r="U646" s="13" t="b">
        <f t="shared" si="65"/>
        <v>1</v>
      </c>
      <c r="V646" s="617" t="str">
        <f t="shared" si="67"/>
        <v>-</v>
      </c>
      <c r="W646" s="306">
        <f>IF(V646="-",0,IF(COUNTIF(V646:$V$1025,V646)&gt;1,1,0))</f>
        <v>0</v>
      </c>
    </row>
    <row r="647" spans="1:23" ht="15.75">
      <c r="A647" s="205">
        <v>622</v>
      </c>
      <c r="B647" s="177"/>
      <c r="C647" s="178"/>
      <c r="D647" s="177"/>
      <c r="E647" s="192"/>
      <c r="F647" s="192"/>
      <c r="G647" s="192"/>
      <c r="H647" s="192"/>
      <c r="I647" s="192"/>
      <c r="J647" s="192"/>
      <c r="K647" s="192"/>
      <c r="L647" s="192"/>
      <c r="M647" s="192"/>
      <c r="N647" s="192"/>
      <c r="O647" s="192"/>
      <c r="P647" s="91">
        <f t="shared" si="66"/>
        <v>0</v>
      </c>
      <c r="Q647" s="13" t="b">
        <f t="shared" si="68"/>
        <v>1</v>
      </c>
      <c r="R647" s="625" t="b">
        <f t="shared" si="69"/>
        <v>1</v>
      </c>
      <c r="S647" s="13" t="b">
        <f t="shared" si="70"/>
        <v>1</v>
      </c>
      <c r="T647" s="13" t="b">
        <f t="shared" si="64"/>
        <v>1</v>
      </c>
      <c r="U647" s="13" t="b">
        <f t="shared" si="65"/>
        <v>1</v>
      </c>
      <c r="V647" s="617" t="str">
        <f t="shared" si="67"/>
        <v>-</v>
      </c>
      <c r="W647" s="306">
        <f>IF(V647="-",0,IF(COUNTIF(V647:$V$1025,V647)&gt;1,1,0))</f>
        <v>0</v>
      </c>
    </row>
    <row r="648" spans="1:23" ht="15.75">
      <c r="A648" s="205">
        <v>623</v>
      </c>
      <c r="B648" s="177"/>
      <c r="C648" s="178"/>
      <c r="D648" s="177"/>
      <c r="E648" s="192"/>
      <c r="F648" s="192"/>
      <c r="G648" s="192"/>
      <c r="H648" s="192"/>
      <c r="I648" s="192"/>
      <c r="J648" s="192"/>
      <c r="K648" s="192"/>
      <c r="L648" s="192"/>
      <c r="M648" s="192"/>
      <c r="N648" s="192"/>
      <c r="O648" s="192"/>
      <c r="P648" s="91">
        <f t="shared" si="66"/>
        <v>0</v>
      </c>
      <c r="Q648" s="13" t="b">
        <f t="shared" si="68"/>
        <v>1</v>
      </c>
      <c r="R648" s="625" t="b">
        <f t="shared" si="69"/>
        <v>1</v>
      </c>
      <c r="S648" s="13" t="b">
        <f t="shared" si="70"/>
        <v>1</v>
      </c>
      <c r="T648" s="13" t="b">
        <f t="shared" si="64"/>
        <v>1</v>
      </c>
      <c r="U648" s="13" t="b">
        <f t="shared" si="65"/>
        <v>1</v>
      </c>
      <c r="V648" s="617" t="str">
        <f t="shared" si="67"/>
        <v>-</v>
      </c>
      <c r="W648" s="306">
        <f>IF(V648="-",0,IF(COUNTIF(V648:$V$1025,V648)&gt;1,1,0))</f>
        <v>0</v>
      </c>
    </row>
    <row r="649" spans="1:23" ht="15.75">
      <c r="A649" s="205">
        <v>624</v>
      </c>
      <c r="B649" s="177"/>
      <c r="C649" s="178"/>
      <c r="D649" s="177"/>
      <c r="E649" s="192"/>
      <c r="F649" s="192"/>
      <c r="G649" s="192"/>
      <c r="H649" s="192"/>
      <c r="I649" s="192"/>
      <c r="J649" s="192"/>
      <c r="K649" s="192"/>
      <c r="L649" s="192"/>
      <c r="M649" s="192"/>
      <c r="N649" s="192"/>
      <c r="O649" s="192"/>
      <c r="P649" s="91">
        <f t="shared" si="66"/>
        <v>0</v>
      </c>
      <c r="Q649" s="13" t="b">
        <f t="shared" si="68"/>
        <v>1</v>
      </c>
      <c r="R649" s="625" t="b">
        <f t="shared" si="69"/>
        <v>1</v>
      </c>
      <c r="S649" s="13" t="b">
        <f t="shared" si="70"/>
        <v>1</v>
      </c>
      <c r="T649" s="13" t="b">
        <f t="shared" si="64"/>
        <v>1</v>
      </c>
      <c r="U649" s="13" t="b">
        <f t="shared" si="65"/>
        <v>1</v>
      </c>
      <c r="V649" s="617" t="str">
        <f t="shared" si="67"/>
        <v>-</v>
      </c>
      <c r="W649" s="306">
        <f>IF(V649="-",0,IF(COUNTIF(V649:$V$1025,V649)&gt;1,1,0))</f>
        <v>0</v>
      </c>
    </row>
    <row r="650" spans="1:23" ht="15.75">
      <c r="A650" s="205">
        <v>625</v>
      </c>
      <c r="B650" s="177"/>
      <c r="C650" s="178"/>
      <c r="D650" s="177"/>
      <c r="E650" s="192"/>
      <c r="F650" s="192"/>
      <c r="G650" s="192"/>
      <c r="H650" s="192"/>
      <c r="I650" s="192"/>
      <c r="J650" s="192"/>
      <c r="K650" s="192"/>
      <c r="L650" s="192"/>
      <c r="M650" s="192"/>
      <c r="N650" s="192"/>
      <c r="O650" s="192"/>
      <c r="P650" s="91">
        <f t="shared" si="66"/>
        <v>0</v>
      </c>
      <c r="Q650" s="13" t="b">
        <f t="shared" si="68"/>
        <v>1</v>
      </c>
      <c r="R650" s="625" t="b">
        <f t="shared" si="69"/>
        <v>1</v>
      </c>
      <c r="S650" s="13" t="b">
        <f t="shared" si="70"/>
        <v>1</v>
      </c>
      <c r="T650" s="13" t="b">
        <f t="shared" si="64"/>
        <v>1</v>
      </c>
      <c r="U650" s="13" t="b">
        <f t="shared" si="65"/>
        <v>1</v>
      </c>
      <c r="V650" s="617" t="str">
        <f t="shared" si="67"/>
        <v>-</v>
      </c>
      <c r="W650" s="306">
        <f>IF(V650="-",0,IF(COUNTIF(V650:$V$1025,V650)&gt;1,1,0))</f>
        <v>0</v>
      </c>
    </row>
    <row r="651" spans="1:23" ht="15.75">
      <c r="A651" s="205">
        <v>626</v>
      </c>
      <c r="B651" s="177"/>
      <c r="C651" s="178"/>
      <c r="D651" s="177"/>
      <c r="E651" s="192"/>
      <c r="F651" s="192"/>
      <c r="G651" s="192"/>
      <c r="H651" s="192"/>
      <c r="I651" s="192"/>
      <c r="J651" s="192"/>
      <c r="K651" s="192"/>
      <c r="L651" s="192"/>
      <c r="M651" s="192"/>
      <c r="N651" s="192"/>
      <c r="O651" s="192"/>
      <c r="P651" s="91">
        <f t="shared" si="66"/>
        <v>0</v>
      </c>
      <c r="Q651" s="13" t="b">
        <f t="shared" si="68"/>
        <v>1</v>
      </c>
      <c r="R651" s="625" t="b">
        <f t="shared" si="69"/>
        <v>1</v>
      </c>
      <c r="S651" s="13" t="b">
        <f t="shared" si="70"/>
        <v>1</v>
      </c>
      <c r="T651" s="13" t="b">
        <f t="shared" si="64"/>
        <v>1</v>
      </c>
      <c r="U651" s="13" t="b">
        <f t="shared" si="65"/>
        <v>1</v>
      </c>
      <c r="V651" s="617" t="str">
        <f t="shared" si="67"/>
        <v>-</v>
      </c>
      <c r="W651" s="306">
        <f>IF(V651="-",0,IF(COUNTIF(V651:$V$1025,V651)&gt;1,1,0))</f>
        <v>0</v>
      </c>
    </row>
    <row r="652" spans="1:23" ht="15.75">
      <c r="A652" s="205">
        <v>627</v>
      </c>
      <c r="B652" s="177"/>
      <c r="C652" s="178"/>
      <c r="D652" s="177"/>
      <c r="E652" s="192"/>
      <c r="F652" s="192"/>
      <c r="G652" s="192"/>
      <c r="H652" s="192"/>
      <c r="I652" s="192"/>
      <c r="J652" s="192"/>
      <c r="K652" s="192"/>
      <c r="L652" s="192"/>
      <c r="M652" s="192"/>
      <c r="N652" s="192"/>
      <c r="O652" s="192"/>
      <c r="P652" s="91">
        <f t="shared" si="66"/>
        <v>0</v>
      </c>
      <c r="Q652" s="13" t="b">
        <f t="shared" si="68"/>
        <v>1</v>
      </c>
      <c r="R652" s="625" t="b">
        <f t="shared" si="69"/>
        <v>1</v>
      </c>
      <c r="S652" s="13" t="b">
        <f t="shared" si="70"/>
        <v>1</v>
      </c>
      <c r="T652" s="13" t="b">
        <f t="shared" si="64"/>
        <v>1</v>
      </c>
      <c r="U652" s="13" t="b">
        <f t="shared" si="65"/>
        <v>1</v>
      </c>
      <c r="V652" s="617" t="str">
        <f t="shared" si="67"/>
        <v>-</v>
      </c>
      <c r="W652" s="306">
        <f>IF(V652="-",0,IF(COUNTIF(V652:$V$1025,V652)&gt;1,1,0))</f>
        <v>0</v>
      </c>
    </row>
    <row r="653" spans="1:23" ht="15.75">
      <c r="A653" s="205">
        <v>628</v>
      </c>
      <c r="B653" s="177"/>
      <c r="C653" s="178"/>
      <c r="D653" s="177"/>
      <c r="E653" s="192"/>
      <c r="F653" s="192"/>
      <c r="G653" s="192"/>
      <c r="H653" s="192"/>
      <c r="I653" s="192"/>
      <c r="J653" s="192"/>
      <c r="K653" s="192"/>
      <c r="L653" s="192"/>
      <c r="M653" s="192"/>
      <c r="N653" s="192"/>
      <c r="O653" s="192"/>
      <c r="P653" s="91">
        <f t="shared" si="66"/>
        <v>0</v>
      </c>
      <c r="Q653" s="13" t="b">
        <f t="shared" si="68"/>
        <v>1</v>
      </c>
      <c r="R653" s="625" t="b">
        <f t="shared" si="69"/>
        <v>1</v>
      </c>
      <c r="S653" s="13" t="b">
        <f t="shared" si="70"/>
        <v>1</v>
      </c>
      <c r="T653" s="13" t="b">
        <f t="shared" si="64"/>
        <v>1</v>
      </c>
      <c r="U653" s="13" t="b">
        <f t="shared" si="65"/>
        <v>1</v>
      </c>
      <c r="V653" s="617" t="str">
        <f t="shared" si="67"/>
        <v>-</v>
      </c>
      <c r="W653" s="306">
        <f>IF(V653="-",0,IF(COUNTIF(V653:$V$1025,V653)&gt;1,1,0))</f>
        <v>0</v>
      </c>
    </row>
    <row r="654" spans="1:23" ht="15.75">
      <c r="A654" s="205">
        <v>629</v>
      </c>
      <c r="B654" s="177"/>
      <c r="C654" s="178"/>
      <c r="D654" s="177"/>
      <c r="E654" s="192"/>
      <c r="F654" s="192"/>
      <c r="G654" s="192"/>
      <c r="H654" s="192"/>
      <c r="I654" s="192"/>
      <c r="J654" s="192"/>
      <c r="K654" s="192"/>
      <c r="L654" s="192"/>
      <c r="M654" s="192"/>
      <c r="N654" s="192"/>
      <c r="O654" s="192"/>
      <c r="P654" s="91">
        <f t="shared" si="66"/>
        <v>0</v>
      </c>
      <c r="Q654" s="13" t="b">
        <f t="shared" si="68"/>
        <v>1</v>
      </c>
      <c r="R654" s="625" t="b">
        <f t="shared" si="69"/>
        <v>1</v>
      </c>
      <c r="S654" s="13" t="b">
        <f t="shared" si="70"/>
        <v>1</v>
      </c>
      <c r="T654" s="13" t="b">
        <f t="shared" si="64"/>
        <v>1</v>
      </c>
      <c r="U654" s="13" t="b">
        <f t="shared" si="65"/>
        <v>1</v>
      </c>
      <c r="V654" s="617" t="str">
        <f t="shared" si="67"/>
        <v>-</v>
      </c>
      <c r="W654" s="306">
        <f>IF(V654="-",0,IF(COUNTIF(V654:$V$1025,V654)&gt;1,1,0))</f>
        <v>0</v>
      </c>
    </row>
    <row r="655" spans="1:23" ht="15.75">
      <c r="A655" s="205">
        <v>630</v>
      </c>
      <c r="B655" s="177"/>
      <c r="C655" s="178"/>
      <c r="D655" s="177"/>
      <c r="E655" s="192"/>
      <c r="F655" s="192"/>
      <c r="G655" s="192"/>
      <c r="H655" s="192"/>
      <c r="I655" s="192"/>
      <c r="J655" s="192"/>
      <c r="K655" s="192"/>
      <c r="L655" s="192"/>
      <c r="M655" s="192"/>
      <c r="N655" s="192"/>
      <c r="O655" s="192"/>
      <c r="P655" s="91">
        <f t="shared" si="66"/>
        <v>0</v>
      </c>
      <c r="Q655" s="13" t="b">
        <f t="shared" si="68"/>
        <v>1</v>
      </c>
      <c r="R655" s="625" t="b">
        <f t="shared" si="69"/>
        <v>1</v>
      </c>
      <c r="S655" s="13" t="b">
        <f t="shared" si="70"/>
        <v>1</v>
      </c>
      <c r="T655" s="13" t="b">
        <f t="shared" si="64"/>
        <v>1</v>
      </c>
      <c r="U655" s="13" t="b">
        <f t="shared" si="65"/>
        <v>1</v>
      </c>
      <c r="V655" s="617" t="str">
        <f t="shared" si="67"/>
        <v>-</v>
      </c>
      <c r="W655" s="306">
        <f>IF(V655="-",0,IF(COUNTIF(V655:$V$1025,V655)&gt;1,1,0))</f>
        <v>0</v>
      </c>
    </row>
    <row r="656" spans="1:23" ht="15.75">
      <c r="A656" s="205">
        <v>631</v>
      </c>
      <c r="B656" s="177"/>
      <c r="C656" s="178"/>
      <c r="D656" s="177"/>
      <c r="E656" s="192"/>
      <c r="F656" s="192"/>
      <c r="G656" s="192"/>
      <c r="H656" s="192"/>
      <c r="I656" s="192"/>
      <c r="J656" s="192"/>
      <c r="K656" s="192"/>
      <c r="L656" s="192"/>
      <c r="M656" s="192"/>
      <c r="N656" s="192"/>
      <c r="O656" s="192"/>
      <c r="P656" s="91">
        <f t="shared" si="66"/>
        <v>0</v>
      </c>
      <c r="Q656" s="13" t="b">
        <f t="shared" si="68"/>
        <v>1</v>
      </c>
      <c r="R656" s="625" t="b">
        <f t="shared" si="69"/>
        <v>1</v>
      </c>
      <c r="S656" s="13" t="b">
        <f t="shared" si="70"/>
        <v>1</v>
      </c>
      <c r="T656" s="13" t="b">
        <f t="shared" si="64"/>
        <v>1</v>
      </c>
      <c r="U656" s="13" t="b">
        <f t="shared" si="65"/>
        <v>1</v>
      </c>
      <c r="V656" s="617" t="str">
        <f t="shared" si="67"/>
        <v>-</v>
      </c>
      <c r="W656" s="306">
        <f>IF(V656="-",0,IF(COUNTIF(V656:$V$1025,V656)&gt;1,1,0))</f>
        <v>0</v>
      </c>
    </row>
    <row r="657" spans="1:23" ht="15.75">
      <c r="A657" s="205">
        <v>632</v>
      </c>
      <c r="B657" s="177"/>
      <c r="C657" s="178"/>
      <c r="D657" s="177"/>
      <c r="E657" s="192"/>
      <c r="F657" s="192"/>
      <c r="G657" s="192"/>
      <c r="H657" s="192"/>
      <c r="I657" s="192"/>
      <c r="J657" s="192"/>
      <c r="K657" s="192"/>
      <c r="L657" s="192"/>
      <c r="M657" s="192"/>
      <c r="N657" s="192"/>
      <c r="O657" s="192"/>
      <c r="P657" s="91">
        <f t="shared" si="66"/>
        <v>0</v>
      </c>
      <c r="Q657" s="13" t="b">
        <f t="shared" si="68"/>
        <v>1</v>
      </c>
      <c r="R657" s="625" t="b">
        <f t="shared" si="69"/>
        <v>1</v>
      </c>
      <c r="S657" s="13" t="b">
        <f t="shared" si="70"/>
        <v>1</v>
      </c>
      <c r="T657" s="13" t="b">
        <f t="shared" si="64"/>
        <v>1</v>
      </c>
      <c r="U657" s="13" t="b">
        <f t="shared" si="65"/>
        <v>1</v>
      </c>
      <c r="V657" s="617" t="str">
        <f t="shared" si="67"/>
        <v>-</v>
      </c>
      <c r="W657" s="306">
        <f>IF(V657="-",0,IF(COUNTIF(V657:$V$1025,V657)&gt;1,1,0))</f>
        <v>0</v>
      </c>
    </row>
    <row r="658" spans="1:23" ht="15.75">
      <c r="A658" s="205">
        <v>633</v>
      </c>
      <c r="B658" s="177"/>
      <c r="C658" s="178"/>
      <c r="D658" s="177"/>
      <c r="E658" s="192"/>
      <c r="F658" s="192"/>
      <c r="G658" s="192"/>
      <c r="H658" s="192"/>
      <c r="I658" s="192"/>
      <c r="J658" s="192"/>
      <c r="K658" s="192"/>
      <c r="L658" s="192"/>
      <c r="M658" s="192"/>
      <c r="N658" s="192"/>
      <c r="O658" s="192"/>
      <c r="P658" s="91">
        <f t="shared" si="66"/>
        <v>0</v>
      </c>
      <c r="Q658" s="13" t="b">
        <f t="shared" si="68"/>
        <v>1</v>
      </c>
      <c r="R658" s="625" t="b">
        <f t="shared" si="69"/>
        <v>1</v>
      </c>
      <c r="S658" s="13" t="b">
        <f t="shared" si="70"/>
        <v>1</v>
      </c>
      <c r="T658" s="13" t="b">
        <f t="shared" si="64"/>
        <v>1</v>
      </c>
      <c r="U658" s="13" t="b">
        <f t="shared" si="65"/>
        <v>1</v>
      </c>
      <c r="V658" s="617" t="str">
        <f t="shared" si="67"/>
        <v>-</v>
      </c>
      <c r="W658" s="306">
        <f>IF(V658="-",0,IF(COUNTIF(V658:$V$1025,V658)&gt;1,1,0))</f>
        <v>0</v>
      </c>
    </row>
    <row r="659" spans="1:23" ht="15.75">
      <c r="A659" s="205">
        <v>634</v>
      </c>
      <c r="B659" s="177"/>
      <c r="C659" s="178"/>
      <c r="D659" s="177"/>
      <c r="E659" s="192"/>
      <c r="F659" s="192"/>
      <c r="G659" s="192"/>
      <c r="H659" s="192"/>
      <c r="I659" s="192"/>
      <c r="J659" s="192"/>
      <c r="K659" s="192"/>
      <c r="L659" s="192"/>
      <c r="M659" s="192"/>
      <c r="N659" s="192"/>
      <c r="O659" s="192"/>
      <c r="P659" s="91">
        <f t="shared" si="66"/>
        <v>0</v>
      </c>
      <c r="Q659" s="13" t="b">
        <f t="shared" si="68"/>
        <v>1</v>
      </c>
      <c r="R659" s="625" t="b">
        <f t="shared" si="69"/>
        <v>1</v>
      </c>
      <c r="S659" s="13" t="b">
        <f t="shared" si="70"/>
        <v>1</v>
      </c>
      <c r="T659" s="13" t="b">
        <f t="shared" si="64"/>
        <v>1</v>
      </c>
      <c r="U659" s="13" t="b">
        <f t="shared" si="65"/>
        <v>1</v>
      </c>
      <c r="V659" s="617" t="str">
        <f t="shared" si="67"/>
        <v>-</v>
      </c>
      <c r="W659" s="306">
        <f>IF(V659="-",0,IF(COUNTIF(V659:$V$1025,V659)&gt;1,1,0))</f>
        <v>0</v>
      </c>
    </row>
    <row r="660" spans="1:23" ht="15.75">
      <c r="A660" s="205">
        <v>635</v>
      </c>
      <c r="B660" s="177"/>
      <c r="C660" s="178"/>
      <c r="D660" s="177"/>
      <c r="E660" s="192"/>
      <c r="F660" s="192"/>
      <c r="G660" s="192"/>
      <c r="H660" s="192"/>
      <c r="I660" s="192"/>
      <c r="J660" s="192"/>
      <c r="K660" s="192"/>
      <c r="L660" s="192"/>
      <c r="M660" s="192"/>
      <c r="N660" s="192"/>
      <c r="O660" s="192"/>
      <c r="P660" s="91">
        <f t="shared" si="66"/>
        <v>0</v>
      </c>
      <c r="Q660" s="13" t="b">
        <f t="shared" si="68"/>
        <v>1</v>
      </c>
      <c r="R660" s="625" t="b">
        <f t="shared" si="69"/>
        <v>1</v>
      </c>
      <c r="S660" s="13" t="b">
        <f t="shared" si="70"/>
        <v>1</v>
      </c>
      <c r="T660" s="13" t="b">
        <f t="shared" si="64"/>
        <v>1</v>
      </c>
      <c r="U660" s="13" t="b">
        <f t="shared" si="65"/>
        <v>1</v>
      </c>
      <c r="V660" s="617" t="str">
        <f t="shared" si="67"/>
        <v>-</v>
      </c>
      <c r="W660" s="306">
        <f>IF(V660="-",0,IF(COUNTIF(V660:$V$1025,V660)&gt;1,1,0))</f>
        <v>0</v>
      </c>
    </row>
    <row r="661" spans="1:23" ht="15.75">
      <c r="A661" s="205">
        <v>636</v>
      </c>
      <c r="B661" s="177"/>
      <c r="C661" s="178"/>
      <c r="D661" s="177"/>
      <c r="E661" s="192"/>
      <c r="F661" s="192"/>
      <c r="G661" s="192"/>
      <c r="H661" s="192"/>
      <c r="I661" s="192"/>
      <c r="J661" s="192"/>
      <c r="K661" s="192"/>
      <c r="L661" s="192"/>
      <c r="M661" s="192"/>
      <c r="N661" s="192"/>
      <c r="O661" s="192"/>
      <c r="P661" s="91">
        <f t="shared" si="66"/>
        <v>0</v>
      </c>
      <c r="Q661" s="13" t="b">
        <f t="shared" si="68"/>
        <v>1</v>
      </c>
      <c r="R661" s="625" t="b">
        <f t="shared" si="69"/>
        <v>1</v>
      </c>
      <c r="S661" s="13" t="b">
        <f t="shared" si="70"/>
        <v>1</v>
      </c>
      <c r="T661" s="13" t="b">
        <f t="shared" si="64"/>
        <v>1</v>
      </c>
      <c r="U661" s="13" t="b">
        <f t="shared" si="65"/>
        <v>1</v>
      </c>
      <c r="V661" s="617" t="str">
        <f t="shared" si="67"/>
        <v>-</v>
      </c>
      <c r="W661" s="306">
        <f>IF(V661="-",0,IF(COUNTIF(V661:$V$1025,V661)&gt;1,1,0))</f>
        <v>0</v>
      </c>
    </row>
    <row r="662" spans="1:23" ht="15.75">
      <c r="A662" s="205">
        <v>637</v>
      </c>
      <c r="B662" s="177"/>
      <c r="C662" s="178"/>
      <c r="D662" s="177"/>
      <c r="E662" s="192"/>
      <c r="F662" s="192"/>
      <c r="G662" s="192"/>
      <c r="H662" s="192"/>
      <c r="I662" s="192"/>
      <c r="J662" s="192"/>
      <c r="K662" s="192"/>
      <c r="L662" s="192"/>
      <c r="M662" s="192"/>
      <c r="N662" s="192"/>
      <c r="O662" s="192"/>
      <c r="P662" s="91">
        <f t="shared" si="66"/>
        <v>0</v>
      </c>
      <c r="Q662" s="13" t="b">
        <f t="shared" si="68"/>
        <v>1</v>
      </c>
      <c r="R662" s="625" t="b">
        <f t="shared" si="69"/>
        <v>1</v>
      </c>
      <c r="S662" s="13" t="b">
        <f t="shared" si="70"/>
        <v>1</v>
      </c>
      <c r="T662" s="13" t="b">
        <f t="shared" si="64"/>
        <v>1</v>
      </c>
      <c r="U662" s="13" t="b">
        <f t="shared" si="65"/>
        <v>1</v>
      </c>
      <c r="V662" s="617" t="str">
        <f t="shared" si="67"/>
        <v>-</v>
      </c>
      <c r="W662" s="306">
        <f>IF(V662="-",0,IF(COUNTIF(V662:$V$1025,V662)&gt;1,1,0))</f>
        <v>0</v>
      </c>
    </row>
    <row r="663" spans="1:23" ht="15.75">
      <c r="A663" s="205">
        <v>638</v>
      </c>
      <c r="B663" s="177"/>
      <c r="C663" s="178"/>
      <c r="D663" s="177"/>
      <c r="E663" s="192"/>
      <c r="F663" s="192"/>
      <c r="G663" s="192"/>
      <c r="H663" s="192"/>
      <c r="I663" s="192"/>
      <c r="J663" s="192"/>
      <c r="K663" s="192"/>
      <c r="L663" s="192"/>
      <c r="M663" s="192"/>
      <c r="N663" s="192"/>
      <c r="O663" s="192"/>
      <c r="P663" s="91">
        <f t="shared" si="66"/>
        <v>0</v>
      </c>
      <c r="Q663" s="13" t="b">
        <f t="shared" si="68"/>
        <v>1</v>
      </c>
      <c r="R663" s="625" t="b">
        <f t="shared" si="69"/>
        <v>1</v>
      </c>
      <c r="S663" s="13" t="b">
        <f t="shared" si="70"/>
        <v>1</v>
      </c>
      <c r="T663" s="13" t="b">
        <f t="shared" si="64"/>
        <v>1</v>
      </c>
      <c r="U663" s="13" t="b">
        <f t="shared" si="65"/>
        <v>1</v>
      </c>
      <c r="V663" s="617" t="str">
        <f t="shared" si="67"/>
        <v>-</v>
      </c>
      <c r="W663" s="306">
        <f>IF(V663="-",0,IF(COUNTIF(V663:$V$1025,V663)&gt;1,1,0))</f>
        <v>0</v>
      </c>
    </row>
    <row r="664" spans="1:23" ht="15.75">
      <c r="A664" s="205">
        <v>639</v>
      </c>
      <c r="B664" s="177"/>
      <c r="C664" s="178"/>
      <c r="D664" s="177"/>
      <c r="E664" s="192"/>
      <c r="F664" s="192"/>
      <c r="G664" s="192"/>
      <c r="H664" s="192"/>
      <c r="I664" s="192"/>
      <c r="J664" s="192"/>
      <c r="K664" s="192"/>
      <c r="L664" s="192"/>
      <c r="M664" s="192"/>
      <c r="N664" s="192"/>
      <c r="O664" s="192"/>
      <c r="P664" s="91">
        <f t="shared" si="66"/>
        <v>0</v>
      </c>
      <c r="Q664" s="13" t="b">
        <f t="shared" si="68"/>
        <v>1</v>
      </c>
      <c r="R664" s="625" t="b">
        <f t="shared" si="69"/>
        <v>1</v>
      </c>
      <c r="S664" s="13" t="b">
        <f t="shared" si="70"/>
        <v>1</v>
      </c>
      <c r="T664" s="13" t="b">
        <f t="shared" si="64"/>
        <v>1</v>
      </c>
      <c r="U664" s="13" t="b">
        <f t="shared" si="65"/>
        <v>1</v>
      </c>
      <c r="V664" s="617" t="str">
        <f t="shared" si="67"/>
        <v>-</v>
      </c>
      <c r="W664" s="306">
        <f>IF(V664="-",0,IF(COUNTIF(V664:$V$1025,V664)&gt;1,1,0))</f>
        <v>0</v>
      </c>
    </row>
    <row r="665" spans="1:23" ht="15.75">
      <c r="A665" s="205">
        <v>640</v>
      </c>
      <c r="B665" s="177"/>
      <c r="C665" s="178"/>
      <c r="D665" s="177"/>
      <c r="E665" s="192"/>
      <c r="F665" s="192"/>
      <c r="G665" s="192"/>
      <c r="H665" s="192"/>
      <c r="I665" s="192"/>
      <c r="J665" s="192"/>
      <c r="K665" s="192"/>
      <c r="L665" s="192"/>
      <c r="M665" s="192"/>
      <c r="N665" s="192"/>
      <c r="O665" s="192"/>
      <c r="P665" s="91">
        <f t="shared" si="66"/>
        <v>0</v>
      </c>
      <c r="Q665" s="13" t="b">
        <f t="shared" si="68"/>
        <v>1</v>
      </c>
      <c r="R665" s="625" t="b">
        <f t="shared" si="69"/>
        <v>1</v>
      </c>
      <c r="S665" s="13" t="b">
        <f t="shared" si="70"/>
        <v>1</v>
      </c>
      <c r="T665" s="13" t="b">
        <f t="shared" si="64"/>
        <v>1</v>
      </c>
      <c r="U665" s="13" t="b">
        <f t="shared" si="65"/>
        <v>1</v>
      </c>
      <c r="V665" s="617" t="str">
        <f t="shared" si="67"/>
        <v>-</v>
      </c>
      <c r="W665" s="306">
        <f>IF(V665="-",0,IF(COUNTIF(V665:$V$1025,V665)&gt;1,1,0))</f>
        <v>0</v>
      </c>
    </row>
    <row r="666" spans="1:23" ht="15.75">
      <c r="A666" s="205">
        <v>641</v>
      </c>
      <c r="B666" s="177"/>
      <c r="C666" s="178"/>
      <c r="D666" s="177"/>
      <c r="E666" s="192"/>
      <c r="F666" s="192"/>
      <c r="G666" s="192"/>
      <c r="H666" s="192"/>
      <c r="I666" s="192"/>
      <c r="J666" s="192"/>
      <c r="K666" s="192"/>
      <c r="L666" s="192"/>
      <c r="M666" s="192"/>
      <c r="N666" s="192"/>
      <c r="O666" s="192"/>
      <c r="P666" s="91">
        <f t="shared" si="66"/>
        <v>0</v>
      </c>
      <c r="Q666" s="13" t="b">
        <f t="shared" si="68"/>
        <v>1</v>
      </c>
      <c r="R666" s="625" t="b">
        <f t="shared" si="69"/>
        <v>1</v>
      </c>
      <c r="S666" s="13" t="b">
        <f t="shared" si="70"/>
        <v>1</v>
      </c>
      <c r="T666" s="13" t="b">
        <f t="shared" ref="T666:T729" si="71">IF(B666="",TRUE,(IF(ISNUMBER(MATCH(B666,CountriesList,0)),TRUE,FALSE)))</f>
        <v>1</v>
      </c>
      <c r="U666" s="13" t="b">
        <f t="shared" ref="U666:U729" si="72">IF(D666="",TRUE,(IF(ISNUMBER(MATCH(D666,ClientCategorisationList,0)),TRUE,FALSE)))</f>
        <v>1</v>
      </c>
      <c r="V666" s="617" t="str">
        <f t="shared" si="67"/>
        <v>-</v>
      </c>
      <c r="W666" s="306">
        <f>IF(V666="-",0,IF(COUNTIF(V666:$V$1025,V666)&gt;1,1,0))</f>
        <v>0</v>
      </c>
    </row>
    <row r="667" spans="1:23" ht="15.75">
      <c r="A667" s="205">
        <v>642</v>
      </c>
      <c r="B667" s="177"/>
      <c r="C667" s="178"/>
      <c r="D667" s="177"/>
      <c r="E667" s="192"/>
      <c r="F667" s="192"/>
      <c r="G667" s="192"/>
      <c r="H667" s="192"/>
      <c r="I667" s="192"/>
      <c r="J667" s="192"/>
      <c r="K667" s="192"/>
      <c r="L667" s="192"/>
      <c r="M667" s="192"/>
      <c r="N667" s="192"/>
      <c r="O667" s="192"/>
      <c r="P667" s="91">
        <f t="shared" ref="P667:P730" si="73">SUM(E667:O667)</f>
        <v>0</v>
      </c>
      <c r="Q667" s="13" t="b">
        <f t="shared" si="68"/>
        <v>1</v>
      </c>
      <c r="R667" s="625" t="b">
        <f t="shared" si="69"/>
        <v>1</v>
      </c>
      <c r="S667" s="13" t="b">
        <f t="shared" si="70"/>
        <v>1</v>
      </c>
      <c r="T667" s="13" t="b">
        <f t="shared" si="71"/>
        <v>1</v>
      </c>
      <c r="U667" s="13" t="b">
        <f t="shared" si="72"/>
        <v>1</v>
      </c>
      <c r="V667" s="617" t="str">
        <f t="shared" ref="V667:V730" si="74">CONCATENATE(B667,"-",D667)</f>
        <v>-</v>
      </c>
      <c r="W667" s="306">
        <f>IF(V667="-",0,IF(COUNTIF(V667:$V$1025,V667)&gt;1,1,0))</f>
        <v>0</v>
      </c>
    </row>
    <row r="668" spans="1:23" ht="15.75">
      <c r="A668" s="205">
        <v>643</v>
      </c>
      <c r="B668" s="177"/>
      <c r="C668" s="178"/>
      <c r="D668" s="177"/>
      <c r="E668" s="192"/>
      <c r="F668" s="192"/>
      <c r="G668" s="192"/>
      <c r="H668" s="192"/>
      <c r="I668" s="192"/>
      <c r="J668" s="192"/>
      <c r="K668" s="192"/>
      <c r="L668" s="192"/>
      <c r="M668" s="192"/>
      <c r="N668" s="192"/>
      <c r="O668" s="192"/>
      <c r="P668" s="91">
        <f t="shared" si="73"/>
        <v>0</v>
      </c>
      <c r="Q668" s="13" t="b">
        <f t="shared" ref="Q668:Q731" si="75">IF(ISBLANK(B668),TRUE,IF(OR(ISBLANK(C668),ISBLANK(D668),ISBLANK(E668),ISBLANK(F668),ISBLANK(G668),ISBLANK(H668),ISBLANK(I668),ISBLANK(J668),ISBLANK(K668),ISBLANK(L668),ISBLANK(M668),ISBLANK(N668),ISBLANK(O668),ISBLANK(P668)),FALSE,TRUE))</f>
        <v>1</v>
      </c>
      <c r="R668" s="625" t="b">
        <f t="shared" ref="R668:R731" si="76">IF(OR(AND(B668="N/A",D668="N/A"),AND(B668&lt;&gt;"N/A",D668&lt;&gt;"N/A"),AND(ISBLANK(B668),ISBLANK(D668)),AND(NOT(ISBLANK(B668)),NOT(ISBLANK(D668)))),TRUE,FALSE)</f>
        <v>1</v>
      </c>
      <c r="S668" s="13" t="b">
        <f t="shared" ref="S668:S731" si="77">IF(OR(AND(B668="N/A",D668="N/A",C668=0,P668=0),AND(ISBLANK(B668),ISBLANK(D668),ISBLANK(C668),P668=0),AND(AND(NOT(ISBLANK(B668)),B668&lt;&gt;"N/A"),AND(NOT(ISBLANK(D668)),D668&lt;&gt;"N/A"),C668&lt;&gt;0,P668&lt;&gt;0)),TRUE,FALSE)</f>
        <v>1</v>
      </c>
      <c r="T668" s="13" t="b">
        <f t="shared" si="71"/>
        <v>1</v>
      </c>
      <c r="U668" s="13" t="b">
        <f t="shared" si="72"/>
        <v>1</v>
      </c>
      <c r="V668" s="617" t="str">
        <f t="shared" si="74"/>
        <v>-</v>
      </c>
      <c r="W668" s="306">
        <f>IF(V668="-",0,IF(COUNTIF(V668:$V$1025,V668)&gt;1,1,0))</f>
        <v>0</v>
      </c>
    </row>
    <row r="669" spans="1:23" ht="15.75">
      <c r="A669" s="205">
        <v>644</v>
      </c>
      <c r="B669" s="177"/>
      <c r="C669" s="178"/>
      <c r="D669" s="177"/>
      <c r="E669" s="192"/>
      <c r="F669" s="192"/>
      <c r="G669" s="192"/>
      <c r="H669" s="192"/>
      <c r="I669" s="192"/>
      <c r="J669" s="192"/>
      <c r="K669" s="192"/>
      <c r="L669" s="192"/>
      <c r="M669" s="192"/>
      <c r="N669" s="192"/>
      <c r="O669" s="192"/>
      <c r="P669" s="91">
        <f t="shared" si="73"/>
        <v>0</v>
      </c>
      <c r="Q669" s="13" t="b">
        <f t="shared" si="75"/>
        <v>1</v>
      </c>
      <c r="R669" s="625" t="b">
        <f t="shared" si="76"/>
        <v>1</v>
      </c>
      <c r="S669" s="13" t="b">
        <f t="shared" si="77"/>
        <v>1</v>
      </c>
      <c r="T669" s="13" t="b">
        <f t="shared" si="71"/>
        <v>1</v>
      </c>
      <c r="U669" s="13" t="b">
        <f t="shared" si="72"/>
        <v>1</v>
      </c>
      <c r="V669" s="617" t="str">
        <f t="shared" si="74"/>
        <v>-</v>
      </c>
      <c r="W669" s="306">
        <f>IF(V669="-",0,IF(COUNTIF(V669:$V$1025,V669)&gt;1,1,0))</f>
        <v>0</v>
      </c>
    </row>
    <row r="670" spans="1:23" ht="15.75">
      <c r="A670" s="205">
        <v>645</v>
      </c>
      <c r="B670" s="177"/>
      <c r="C670" s="178"/>
      <c r="D670" s="177"/>
      <c r="E670" s="192"/>
      <c r="F670" s="192"/>
      <c r="G670" s="192"/>
      <c r="H670" s="192"/>
      <c r="I670" s="192"/>
      <c r="J670" s="192"/>
      <c r="K670" s="192"/>
      <c r="L670" s="192"/>
      <c r="M670" s="192"/>
      <c r="N670" s="192"/>
      <c r="O670" s="192"/>
      <c r="P670" s="91">
        <f t="shared" si="73"/>
        <v>0</v>
      </c>
      <c r="Q670" s="13" t="b">
        <f t="shared" si="75"/>
        <v>1</v>
      </c>
      <c r="R670" s="625" t="b">
        <f t="shared" si="76"/>
        <v>1</v>
      </c>
      <c r="S670" s="13" t="b">
        <f t="shared" si="77"/>
        <v>1</v>
      </c>
      <c r="T670" s="13" t="b">
        <f t="shared" si="71"/>
        <v>1</v>
      </c>
      <c r="U670" s="13" t="b">
        <f t="shared" si="72"/>
        <v>1</v>
      </c>
      <c r="V670" s="617" t="str">
        <f t="shared" si="74"/>
        <v>-</v>
      </c>
      <c r="W670" s="306">
        <f>IF(V670="-",0,IF(COUNTIF(V670:$V$1025,V670)&gt;1,1,0))</f>
        <v>0</v>
      </c>
    </row>
    <row r="671" spans="1:23" ht="15.75">
      <c r="A671" s="205">
        <v>646</v>
      </c>
      <c r="B671" s="177"/>
      <c r="C671" s="178"/>
      <c r="D671" s="177"/>
      <c r="E671" s="192"/>
      <c r="F671" s="192"/>
      <c r="G671" s="192"/>
      <c r="H671" s="192"/>
      <c r="I671" s="192"/>
      <c r="J671" s="192"/>
      <c r="K671" s="192"/>
      <c r="L671" s="192"/>
      <c r="M671" s="192"/>
      <c r="N671" s="192"/>
      <c r="O671" s="192"/>
      <c r="P671" s="91">
        <f t="shared" si="73"/>
        <v>0</v>
      </c>
      <c r="Q671" s="13" t="b">
        <f t="shared" si="75"/>
        <v>1</v>
      </c>
      <c r="R671" s="625" t="b">
        <f t="shared" si="76"/>
        <v>1</v>
      </c>
      <c r="S671" s="13" t="b">
        <f t="shared" si="77"/>
        <v>1</v>
      </c>
      <c r="T671" s="13" t="b">
        <f t="shared" si="71"/>
        <v>1</v>
      </c>
      <c r="U671" s="13" t="b">
        <f t="shared" si="72"/>
        <v>1</v>
      </c>
      <c r="V671" s="617" t="str">
        <f t="shared" si="74"/>
        <v>-</v>
      </c>
      <c r="W671" s="306">
        <f>IF(V671="-",0,IF(COUNTIF(V671:$V$1025,V671)&gt;1,1,0))</f>
        <v>0</v>
      </c>
    </row>
    <row r="672" spans="1:23" ht="15.75">
      <c r="A672" s="205">
        <v>647</v>
      </c>
      <c r="B672" s="177"/>
      <c r="C672" s="178"/>
      <c r="D672" s="177"/>
      <c r="E672" s="192"/>
      <c r="F672" s="192"/>
      <c r="G672" s="192"/>
      <c r="H672" s="192"/>
      <c r="I672" s="192"/>
      <c r="J672" s="192"/>
      <c r="K672" s="192"/>
      <c r="L672" s="192"/>
      <c r="M672" s="192"/>
      <c r="N672" s="192"/>
      <c r="O672" s="192"/>
      <c r="P672" s="91">
        <f t="shared" si="73"/>
        <v>0</v>
      </c>
      <c r="Q672" s="13" t="b">
        <f t="shared" si="75"/>
        <v>1</v>
      </c>
      <c r="R672" s="625" t="b">
        <f t="shared" si="76"/>
        <v>1</v>
      </c>
      <c r="S672" s="13" t="b">
        <f t="shared" si="77"/>
        <v>1</v>
      </c>
      <c r="T672" s="13" t="b">
        <f t="shared" si="71"/>
        <v>1</v>
      </c>
      <c r="U672" s="13" t="b">
        <f t="shared" si="72"/>
        <v>1</v>
      </c>
      <c r="V672" s="617" t="str">
        <f t="shared" si="74"/>
        <v>-</v>
      </c>
      <c r="W672" s="306">
        <f>IF(V672="-",0,IF(COUNTIF(V672:$V$1025,V672)&gt;1,1,0))</f>
        <v>0</v>
      </c>
    </row>
    <row r="673" spans="1:23" ht="15.75">
      <c r="A673" s="205">
        <v>648</v>
      </c>
      <c r="B673" s="177"/>
      <c r="C673" s="178"/>
      <c r="D673" s="177"/>
      <c r="E673" s="192"/>
      <c r="F673" s="192"/>
      <c r="G673" s="192"/>
      <c r="H673" s="192"/>
      <c r="I673" s="192"/>
      <c r="J673" s="192"/>
      <c r="K673" s="192"/>
      <c r="L673" s="192"/>
      <c r="M673" s="192"/>
      <c r="N673" s="192"/>
      <c r="O673" s="192"/>
      <c r="P673" s="91">
        <f t="shared" si="73"/>
        <v>0</v>
      </c>
      <c r="Q673" s="13" t="b">
        <f t="shared" si="75"/>
        <v>1</v>
      </c>
      <c r="R673" s="625" t="b">
        <f t="shared" si="76"/>
        <v>1</v>
      </c>
      <c r="S673" s="13" t="b">
        <f t="shared" si="77"/>
        <v>1</v>
      </c>
      <c r="T673" s="13" t="b">
        <f t="shared" si="71"/>
        <v>1</v>
      </c>
      <c r="U673" s="13" t="b">
        <f t="shared" si="72"/>
        <v>1</v>
      </c>
      <c r="V673" s="617" t="str">
        <f t="shared" si="74"/>
        <v>-</v>
      </c>
      <c r="W673" s="306">
        <f>IF(V673="-",0,IF(COUNTIF(V673:$V$1025,V673)&gt;1,1,0))</f>
        <v>0</v>
      </c>
    </row>
    <row r="674" spans="1:23" ht="15.75">
      <c r="A674" s="205">
        <v>649</v>
      </c>
      <c r="B674" s="177"/>
      <c r="C674" s="178"/>
      <c r="D674" s="177"/>
      <c r="E674" s="192"/>
      <c r="F674" s="192"/>
      <c r="G674" s="192"/>
      <c r="H674" s="192"/>
      <c r="I674" s="192"/>
      <c r="J674" s="192"/>
      <c r="K674" s="192"/>
      <c r="L674" s="192"/>
      <c r="M674" s="192"/>
      <c r="N674" s="192"/>
      <c r="O674" s="192"/>
      <c r="P674" s="91">
        <f t="shared" si="73"/>
        <v>0</v>
      </c>
      <c r="Q674" s="13" t="b">
        <f t="shared" si="75"/>
        <v>1</v>
      </c>
      <c r="R674" s="625" t="b">
        <f t="shared" si="76"/>
        <v>1</v>
      </c>
      <c r="S674" s="13" t="b">
        <f t="shared" si="77"/>
        <v>1</v>
      </c>
      <c r="T674" s="13" t="b">
        <f t="shared" si="71"/>
        <v>1</v>
      </c>
      <c r="U674" s="13" t="b">
        <f t="shared" si="72"/>
        <v>1</v>
      </c>
      <c r="V674" s="617" t="str">
        <f t="shared" si="74"/>
        <v>-</v>
      </c>
      <c r="W674" s="306">
        <f>IF(V674="-",0,IF(COUNTIF(V674:$V$1025,V674)&gt;1,1,0))</f>
        <v>0</v>
      </c>
    </row>
    <row r="675" spans="1:23" ht="15.75">
      <c r="A675" s="205">
        <v>650</v>
      </c>
      <c r="B675" s="177"/>
      <c r="C675" s="178"/>
      <c r="D675" s="177"/>
      <c r="E675" s="192"/>
      <c r="F675" s="192"/>
      <c r="G675" s="192"/>
      <c r="H675" s="192"/>
      <c r="I675" s="192"/>
      <c r="J675" s="192"/>
      <c r="K675" s="192"/>
      <c r="L675" s="192"/>
      <c r="M675" s="192"/>
      <c r="N675" s="192"/>
      <c r="O675" s="192"/>
      <c r="P675" s="91">
        <f t="shared" si="73"/>
        <v>0</v>
      </c>
      <c r="Q675" s="13" t="b">
        <f t="shared" si="75"/>
        <v>1</v>
      </c>
      <c r="R675" s="625" t="b">
        <f t="shared" si="76"/>
        <v>1</v>
      </c>
      <c r="S675" s="13" t="b">
        <f t="shared" si="77"/>
        <v>1</v>
      </c>
      <c r="T675" s="13" t="b">
        <f t="shared" si="71"/>
        <v>1</v>
      </c>
      <c r="U675" s="13" t="b">
        <f t="shared" si="72"/>
        <v>1</v>
      </c>
      <c r="V675" s="617" t="str">
        <f t="shared" si="74"/>
        <v>-</v>
      </c>
      <c r="W675" s="306">
        <f>IF(V675="-",0,IF(COUNTIF(V675:$V$1025,V675)&gt;1,1,0))</f>
        <v>0</v>
      </c>
    </row>
    <row r="676" spans="1:23" ht="15.75">
      <c r="A676" s="205">
        <v>651</v>
      </c>
      <c r="B676" s="177"/>
      <c r="C676" s="178"/>
      <c r="D676" s="177"/>
      <c r="E676" s="192"/>
      <c r="F676" s="192"/>
      <c r="G676" s="192"/>
      <c r="H676" s="192"/>
      <c r="I676" s="192"/>
      <c r="J676" s="192"/>
      <c r="K676" s="192"/>
      <c r="L676" s="192"/>
      <c r="M676" s="192"/>
      <c r="N676" s="192"/>
      <c r="O676" s="192"/>
      <c r="P676" s="91">
        <f t="shared" si="73"/>
        <v>0</v>
      </c>
      <c r="Q676" s="13" t="b">
        <f t="shared" si="75"/>
        <v>1</v>
      </c>
      <c r="R676" s="625" t="b">
        <f t="shared" si="76"/>
        <v>1</v>
      </c>
      <c r="S676" s="13" t="b">
        <f t="shared" si="77"/>
        <v>1</v>
      </c>
      <c r="T676" s="13" t="b">
        <f t="shared" si="71"/>
        <v>1</v>
      </c>
      <c r="U676" s="13" t="b">
        <f t="shared" si="72"/>
        <v>1</v>
      </c>
      <c r="V676" s="617" t="str">
        <f t="shared" si="74"/>
        <v>-</v>
      </c>
      <c r="W676" s="306">
        <f>IF(V676="-",0,IF(COUNTIF(V676:$V$1025,V676)&gt;1,1,0))</f>
        <v>0</v>
      </c>
    </row>
    <row r="677" spans="1:23" ht="15.75">
      <c r="A677" s="205">
        <v>652</v>
      </c>
      <c r="B677" s="177"/>
      <c r="C677" s="178"/>
      <c r="D677" s="177"/>
      <c r="E677" s="192"/>
      <c r="F677" s="192"/>
      <c r="G677" s="192"/>
      <c r="H677" s="192"/>
      <c r="I677" s="192"/>
      <c r="J677" s="192"/>
      <c r="K677" s="192"/>
      <c r="L677" s="192"/>
      <c r="M677" s="192"/>
      <c r="N677" s="192"/>
      <c r="O677" s="192"/>
      <c r="P677" s="91">
        <f t="shared" si="73"/>
        <v>0</v>
      </c>
      <c r="Q677" s="13" t="b">
        <f t="shared" si="75"/>
        <v>1</v>
      </c>
      <c r="R677" s="625" t="b">
        <f t="shared" si="76"/>
        <v>1</v>
      </c>
      <c r="S677" s="13" t="b">
        <f t="shared" si="77"/>
        <v>1</v>
      </c>
      <c r="T677" s="13" t="b">
        <f t="shared" si="71"/>
        <v>1</v>
      </c>
      <c r="U677" s="13" t="b">
        <f t="shared" si="72"/>
        <v>1</v>
      </c>
      <c r="V677" s="617" t="str">
        <f t="shared" si="74"/>
        <v>-</v>
      </c>
      <c r="W677" s="306">
        <f>IF(V677="-",0,IF(COUNTIF(V677:$V$1025,V677)&gt;1,1,0))</f>
        <v>0</v>
      </c>
    </row>
    <row r="678" spans="1:23" ht="15.75">
      <c r="A678" s="205">
        <v>653</v>
      </c>
      <c r="B678" s="177"/>
      <c r="C678" s="178"/>
      <c r="D678" s="177"/>
      <c r="E678" s="192"/>
      <c r="F678" s="192"/>
      <c r="G678" s="192"/>
      <c r="H678" s="192"/>
      <c r="I678" s="192"/>
      <c r="J678" s="192"/>
      <c r="K678" s="192"/>
      <c r="L678" s="192"/>
      <c r="M678" s="192"/>
      <c r="N678" s="192"/>
      <c r="O678" s="192"/>
      <c r="P678" s="91">
        <f t="shared" si="73"/>
        <v>0</v>
      </c>
      <c r="Q678" s="13" t="b">
        <f t="shared" si="75"/>
        <v>1</v>
      </c>
      <c r="R678" s="625" t="b">
        <f t="shared" si="76"/>
        <v>1</v>
      </c>
      <c r="S678" s="13" t="b">
        <f t="shared" si="77"/>
        <v>1</v>
      </c>
      <c r="T678" s="13" t="b">
        <f t="shared" si="71"/>
        <v>1</v>
      </c>
      <c r="U678" s="13" t="b">
        <f t="shared" si="72"/>
        <v>1</v>
      </c>
      <c r="V678" s="617" t="str">
        <f t="shared" si="74"/>
        <v>-</v>
      </c>
      <c r="W678" s="306">
        <f>IF(V678="-",0,IF(COUNTIF(V678:$V$1025,V678)&gt;1,1,0))</f>
        <v>0</v>
      </c>
    </row>
    <row r="679" spans="1:23" ht="15.75">
      <c r="A679" s="205">
        <v>654</v>
      </c>
      <c r="B679" s="177"/>
      <c r="C679" s="178"/>
      <c r="D679" s="177"/>
      <c r="E679" s="192"/>
      <c r="F679" s="192"/>
      <c r="G679" s="192"/>
      <c r="H679" s="192"/>
      <c r="I679" s="192"/>
      <c r="J679" s="192"/>
      <c r="K679" s="192"/>
      <c r="L679" s="192"/>
      <c r="M679" s="192"/>
      <c r="N679" s="192"/>
      <c r="O679" s="192"/>
      <c r="P679" s="91">
        <f t="shared" si="73"/>
        <v>0</v>
      </c>
      <c r="Q679" s="13" t="b">
        <f t="shared" si="75"/>
        <v>1</v>
      </c>
      <c r="R679" s="625" t="b">
        <f t="shared" si="76"/>
        <v>1</v>
      </c>
      <c r="S679" s="13" t="b">
        <f t="shared" si="77"/>
        <v>1</v>
      </c>
      <c r="T679" s="13" t="b">
        <f t="shared" si="71"/>
        <v>1</v>
      </c>
      <c r="U679" s="13" t="b">
        <f t="shared" si="72"/>
        <v>1</v>
      </c>
      <c r="V679" s="617" t="str">
        <f t="shared" si="74"/>
        <v>-</v>
      </c>
      <c r="W679" s="306">
        <f>IF(V679="-",0,IF(COUNTIF(V679:$V$1025,V679)&gt;1,1,0))</f>
        <v>0</v>
      </c>
    </row>
    <row r="680" spans="1:23" ht="15.75">
      <c r="A680" s="205">
        <v>655</v>
      </c>
      <c r="B680" s="177"/>
      <c r="C680" s="178"/>
      <c r="D680" s="177"/>
      <c r="E680" s="192"/>
      <c r="F680" s="192"/>
      <c r="G680" s="192"/>
      <c r="H680" s="192"/>
      <c r="I680" s="192"/>
      <c r="J680" s="192"/>
      <c r="K680" s="192"/>
      <c r="L680" s="192"/>
      <c r="M680" s="192"/>
      <c r="N680" s="192"/>
      <c r="O680" s="192"/>
      <c r="P680" s="91">
        <f t="shared" si="73"/>
        <v>0</v>
      </c>
      <c r="Q680" s="13" t="b">
        <f t="shared" si="75"/>
        <v>1</v>
      </c>
      <c r="R680" s="625" t="b">
        <f t="shared" si="76"/>
        <v>1</v>
      </c>
      <c r="S680" s="13" t="b">
        <f t="shared" si="77"/>
        <v>1</v>
      </c>
      <c r="T680" s="13" t="b">
        <f t="shared" si="71"/>
        <v>1</v>
      </c>
      <c r="U680" s="13" t="b">
        <f t="shared" si="72"/>
        <v>1</v>
      </c>
      <c r="V680" s="617" t="str">
        <f t="shared" si="74"/>
        <v>-</v>
      </c>
      <c r="W680" s="306">
        <f>IF(V680="-",0,IF(COUNTIF(V680:$V$1025,V680)&gt;1,1,0))</f>
        <v>0</v>
      </c>
    </row>
    <row r="681" spans="1:23" ht="15.75">
      <c r="A681" s="205">
        <v>656</v>
      </c>
      <c r="B681" s="177"/>
      <c r="C681" s="178"/>
      <c r="D681" s="177"/>
      <c r="E681" s="192"/>
      <c r="F681" s="192"/>
      <c r="G681" s="192"/>
      <c r="H681" s="192"/>
      <c r="I681" s="192"/>
      <c r="J681" s="192"/>
      <c r="K681" s="192"/>
      <c r="L681" s="192"/>
      <c r="M681" s="192"/>
      <c r="N681" s="192"/>
      <c r="O681" s="192"/>
      <c r="P681" s="91">
        <f t="shared" si="73"/>
        <v>0</v>
      </c>
      <c r="Q681" s="13" t="b">
        <f t="shared" si="75"/>
        <v>1</v>
      </c>
      <c r="R681" s="625" t="b">
        <f t="shared" si="76"/>
        <v>1</v>
      </c>
      <c r="S681" s="13" t="b">
        <f t="shared" si="77"/>
        <v>1</v>
      </c>
      <c r="T681" s="13" t="b">
        <f t="shared" si="71"/>
        <v>1</v>
      </c>
      <c r="U681" s="13" t="b">
        <f t="shared" si="72"/>
        <v>1</v>
      </c>
      <c r="V681" s="617" t="str">
        <f t="shared" si="74"/>
        <v>-</v>
      </c>
      <c r="W681" s="306">
        <f>IF(V681="-",0,IF(COUNTIF(V681:$V$1025,V681)&gt;1,1,0))</f>
        <v>0</v>
      </c>
    </row>
    <row r="682" spans="1:23" ht="15.75">
      <c r="A682" s="205">
        <v>657</v>
      </c>
      <c r="B682" s="177"/>
      <c r="C682" s="178"/>
      <c r="D682" s="177"/>
      <c r="E682" s="192"/>
      <c r="F682" s="192"/>
      <c r="G682" s="192"/>
      <c r="H682" s="192"/>
      <c r="I682" s="192"/>
      <c r="J682" s="192"/>
      <c r="K682" s="192"/>
      <c r="L682" s="192"/>
      <c r="M682" s="192"/>
      <c r="N682" s="192"/>
      <c r="O682" s="192"/>
      <c r="P682" s="91">
        <f t="shared" si="73"/>
        <v>0</v>
      </c>
      <c r="Q682" s="13" t="b">
        <f t="shared" si="75"/>
        <v>1</v>
      </c>
      <c r="R682" s="625" t="b">
        <f t="shared" si="76"/>
        <v>1</v>
      </c>
      <c r="S682" s="13" t="b">
        <f t="shared" si="77"/>
        <v>1</v>
      </c>
      <c r="T682" s="13" t="b">
        <f t="shared" si="71"/>
        <v>1</v>
      </c>
      <c r="U682" s="13" t="b">
        <f t="shared" si="72"/>
        <v>1</v>
      </c>
      <c r="V682" s="617" t="str">
        <f t="shared" si="74"/>
        <v>-</v>
      </c>
      <c r="W682" s="306">
        <f>IF(V682="-",0,IF(COUNTIF(V682:$V$1025,V682)&gt;1,1,0))</f>
        <v>0</v>
      </c>
    </row>
    <row r="683" spans="1:23" ht="15.75">
      <c r="A683" s="205">
        <v>658</v>
      </c>
      <c r="B683" s="177"/>
      <c r="C683" s="178"/>
      <c r="D683" s="177"/>
      <c r="E683" s="192"/>
      <c r="F683" s="192"/>
      <c r="G683" s="192"/>
      <c r="H683" s="192"/>
      <c r="I683" s="192"/>
      <c r="J683" s="192"/>
      <c r="K683" s="192"/>
      <c r="L683" s="192"/>
      <c r="M683" s="192"/>
      <c r="N683" s="192"/>
      <c r="O683" s="192"/>
      <c r="P683" s="91">
        <f t="shared" si="73"/>
        <v>0</v>
      </c>
      <c r="Q683" s="13" t="b">
        <f t="shared" si="75"/>
        <v>1</v>
      </c>
      <c r="R683" s="625" t="b">
        <f t="shared" si="76"/>
        <v>1</v>
      </c>
      <c r="S683" s="13" t="b">
        <f t="shared" si="77"/>
        <v>1</v>
      </c>
      <c r="T683" s="13" t="b">
        <f t="shared" si="71"/>
        <v>1</v>
      </c>
      <c r="U683" s="13" t="b">
        <f t="shared" si="72"/>
        <v>1</v>
      </c>
      <c r="V683" s="617" t="str">
        <f t="shared" si="74"/>
        <v>-</v>
      </c>
      <c r="W683" s="306">
        <f>IF(V683="-",0,IF(COUNTIF(V683:$V$1025,V683)&gt;1,1,0))</f>
        <v>0</v>
      </c>
    </row>
    <row r="684" spans="1:23" ht="15.75">
      <c r="A684" s="205">
        <v>659</v>
      </c>
      <c r="B684" s="177"/>
      <c r="C684" s="178"/>
      <c r="D684" s="177"/>
      <c r="E684" s="192"/>
      <c r="F684" s="192"/>
      <c r="G684" s="192"/>
      <c r="H684" s="192"/>
      <c r="I684" s="192"/>
      <c r="J684" s="192"/>
      <c r="K684" s="192"/>
      <c r="L684" s="192"/>
      <c r="M684" s="192"/>
      <c r="N684" s="192"/>
      <c r="O684" s="192"/>
      <c r="P684" s="91">
        <f t="shared" si="73"/>
        <v>0</v>
      </c>
      <c r="Q684" s="13" t="b">
        <f t="shared" si="75"/>
        <v>1</v>
      </c>
      <c r="R684" s="625" t="b">
        <f t="shared" si="76"/>
        <v>1</v>
      </c>
      <c r="S684" s="13" t="b">
        <f t="shared" si="77"/>
        <v>1</v>
      </c>
      <c r="T684" s="13" t="b">
        <f t="shared" si="71"/>
        <v>1</v>
      </c>
      <c r="U684" s="13" t="b">
        <f t="shared" si="72"/>
        <v>1</v>
      </c>
      <c r="V684" s="617" t="str">
        <f t="shared" si="74"/>
        <v>-</v>
      </c>
      <c r="W684" s="306">
        <f>IF(V684="-",0,IF(COUNTIF(V684:$V$1025,V684)&gt;1,1,0))</f>
        <v>0</v>
      </c>
    </row>
    <row r="685" spans="1:23" ht="15.75">
      <c r="A685" s="205">
        <v>660</v>
      </c>
      <c r="B685" s="177"/>
      <c r="C685" s="178"/>
      <c r="D685" s="177"/>
      <c r="E685" s="192"/>
      <c r="F685" s="192"/>
      <c r="G685" s="192"/>
      <c r="H685" s="192"/>
      <c r="I685" s="192"/>
      <c r="J685" s="192"/>
      <c r="K685" s="192"/>
      <c r="L685" s="192"/>
      <c r="M685" s="192"/>
      <c r="N685" s="192"/>
      <c r="O685" s="192"/>
      <c r="P685" s="91">
        <f t="shared" si="73"/>
        <v>0</v>
      </c>
      <c r="Q685" s="13" t="b">
        <f t="shared" si="75"/>
        <v>1</v>
      </c>
      <c r="R685" s="625" t="b">
        <f t="shared" si="76"/>
        <v>1</v>
      </c>
      <c r="S685" s="13" t="b">
        <f t="shared" si="77"/>
        <v>1</v>
      </c>
      <c r="T685" s="13" t="b">
        <f t="shared" si="71"/>
        <v>1</v>
      </c>
      <c r="U685" s="13" t="b">
        <f t="shared" si="72"/>
        <v>1</v>
      </c>
      <c r="V685" s="617" t="str">
        <f t="shared" si="74"/>
        <v>-</v>
      </c>
      <c r="W685" s="306">
        <f>IF(V685="-",0,IF(COUNTIF(V685:$V$1025,V685)&gt;1,1,0))</f>
        <v>0</v>
      </c>
    </row>
    <row r="686" spans="1:23" ht="15.75">
      <c r="A686" s="205">
        <v>661</v>
      </c>
      <c r="B686" s="177"/>
      <c r="C686" s="178"/>
      <c r="D686" s="177"/>
      <c r="E686" s="192"/>
      <c r="F686" s="192"/>
      <c r="G686" s="192"/>
      <c r="H686" s="192"/>
      <c r="I686" s="192"/>
      <c r="J686" s="192"/>
      <c r="K686" s="192"/>
      <c r="L686" s="192"/>
      <c r="M686" s="192"/>
      <c r="N686" s="192"/>
      <c r="O686" s="192"/>
      <c r="P686" s="91">
        <f t="shared" si="73"/>
        <v>0</v>
      </c>
      <c r="Q686" s="13" t="b">
        <f t="shared" si="75"/>
        <v>1</v>
      </c>
      <c r="R686" s="625" t="b">
        <f t="shared" si="76"/>
        <v>1</v>
      </c>
      <c r="S686" s="13" t="b">
        <f t="shared" si="77"/>
        <v>1</v>
      </c>
      <c r="T686" s="13" t="b">
        <f t="shared" si="71"/>
        <v>1</v>
      </c>
      <c r="U686" s="13" t="b">
        <f t="shared" si="72"/>
        <v>1</v>
      </c>
      <c r="V686" s="617" t="str">
        <f t="shared" si="74"/>
        <v>-</v>
      </c>
      <c r="W686" s="306">
        <f>IF(V686="-",0,IF(COUNTIF(V686:$V$1025,V686)&gt;1,1,0))</f>
        <v>0</v>
      </c>
    </row>
    <row r="687" spans="1:23" ht="15.75">
      <c r="A687" s="205">
        <v>662</v>
      </c>
      <c r="B687" s="177"/>
      <c r="C687" s="178"/>
      <c r="D687" s="177"/>
      <c r="E687" s="192"/>
      <c r="F687" s="192"/>
      <c r="G687" s="192"/>
      <c r="H687" s="192"/>
      <c r="I687" s="192"/>
      <c r="J687" s="192"/>
      <c r="K687" s="192"/>
      <c r="L687" s="192"/>
      <c r="M687" s="192"/>
      <c r="N687" s="192"/>
      <c r="O687" s="192"/>
      <c r="P687" s="91">
        <f t="shared" si="73"/>
        <v>0</v>
      </c>
      <c r="Q687" s="13" t="b">
        <f t="shared" si="75"/>
        <v>1</v>
      </c>
      <c r="R687" s="625" t="b">
        <f t="shared" si="76"/>
        <v>1</v>
      </c>
      <c r="S687" s="13" t="b">
        <f t="shared" si="77"/>
        <v>1</v>
      </c>
      <c r="T687" s="13" t="b">
        <f t="shared" si="71"/>
        <v>1</v>
      </c>
      <c r="U687" s="13" t="b">
        <f t="shared" si="72"/>
        <v>1</v>
      </c>
      <c r="V687" s="617" t="str">
        <f t="shared" si="74"/>
        <v>-</v>
      </c>
      <c r="W687" s="306">
        <f>IF(V687="-",0,IF(COUNTIF(V687:$V$1025,V687)&gt;1,1,0))</f>
        <v>0</v>
      </c>
    </row>
    <row r="688" spans="1:23" ht="15.75">
      <c r="A688" s="205">
        <v>663</v>
      </c>
      <c r="B688" s="177"/>
      <c r="C688" s="178"/>
      <c r="D688" s="177"/>
      <c r="E688" s="192"/>
      <c r="F688" s="192"/>
      <c r="G688" s="192"/>
      <c r="H688" s="192"/>
      <c r="I688" s="192"/>
      <c r="J688" s="192"/>
      <c r="K688" s="192"/>
      <c r="L688" s="192"/>
      <c r="M688" s="192"/>
      <c r="N688" s="192"/>
      <c r="O688" s="192"/>
      <c r="P688" s="91">
        <f t="shared" si="73"/>
        <v>0</v>
      </c>
      <c r="Q688" s="13" t="b">
        <f t="shared" si="75"/>
        <v>1</v>
      </c>
      <c r="R688" s="625" t="b">
        <f t="shared" si="76"/>
        <v>1</v>
      </c>
      <c r="S688" s="13" t="b">
        <f t="shared" si="77"/>
        <v>1</v>
      </c>
      <c r="T688" s="13" t="b">
        <f t="shared" si="71"/>
        <v>1</v>
      </c>
      <c r="U688" s="13" t="b">
        <f t="shared" si="72"/>
        <v>1</v>
      </c>
      <c r="V688" s="617" t="str">
        <f t="shared" si="74"/>
        <v>-</v>
      </c>
      <c r="W688" s="306">
        <f>IF(V688="-",0,IF(COUNTIF(V688:$V$1025,V688)&gt;1,1,0))</f>
        <v>0</v>
      </c>
    </row>
    <row r="689" spans="1:23" ht="15.75">
      <c r="A689" s="205">
        <v>664</v>
      </c>
      <c r="B689" s="177"/>
      <c r="C689" s="178"/>
      <c r="D689" s="177"/>
      <c r="E689" s="192"/>
      <c r="F689" s="192"/>
      <c r="G689" s="192"/>
      <c r="H689" s="192"/>
      <c r="I689" s="192"/>
      <c r="J689" s="192"/>
      <c r="K689" s="192"/>
      <c r="L689" s="192"/>
      <c r="M689" s="192"/>
      <c r="N689" s="192"/>
      <c r="O689" s="192"/>
      <c r="P689" s="91">
        <f t="shared" si="73"/>
        <v>0</v>
      </c>
      <c r="Q689" s="13" t="b">
        <f t="shared" si="75"/>
        <v>1</v>
      </c>
      <c r="R689" s="625" t="b">
        <f t="shared" si="76"/>
        <v>1</v>
      </c>
      <c r="S689" s="13" t="b">
        <f t="shared" si="77"/>
        <v>1</v>
      </c>
      <c r="T689" s="13" t="b">
        <f t="shared" si="71"/>
        <v>1</v>
      </c>
      <c r="U689" s="13" t="b">
        <f t="shared" si="72"/>
        <v>1</v>
      </c>
      <c r="V689" s="617" t="str">
        <f t="shared" si="74"/>
        <v>-</v>
      </c>
      <c r="W689" s="306">
        <f>IF(V689="-",0,IF(COUNTIF(V689:$V$1025,V689)&gt;1,1,0))</f>
        <v>0</v>
      </c>
    </row>
    <row r="690" spans="1:23" ht="15.75">
      <c r="A690" s="205">
        <v>665</v>
      </c>
      <c r="B690" s="177"/>
      <c r="C690" s="178"/>
      <c r="D690" s="177"/>
      <c r="E690" s="192"/>
      <c r="F690" s="192"/>
      <c r="G690" s="192"/>
      <c r="H690" s="192"/>
      <c r="I690" s="192"/>
      <c r="J690" s="192"/>
      <c r="K690" s="192"/>
      <c r="L690" s="192"/>
      <c r="M690" s="192"/>
      <c r="N690" s="192"/>
      <c r="O690" s="192"/>
      <c r="P690" s="91">
        <f t="shared" si="73"/>
        <v>0</v>
      </c>
      <c r="Q690" s="13" t="b">
        <f t="shared" si="75"/>
        <v>1</v>
      </c>
      <c r="R690" s="625" t="b">
        <f t="shared" si="76"/>
        <v>1</v>
      </c>
      <c r="S690" s="13" t="b">
        <f t="shared" si="77"/>
        <v>1</v>
      </c>
      <c r="T690" s="13" t="b">
        <f t="shared" si="71"/>
        <v>1</v>
      </c>
      <c r="U690" s="13" t="b">
        <f t="shared" si="72"/>
        <v>1</v>
      </c>
      <c r="V690" s="617" t="str">
        <f t="shared" si="74"/>
        <v>-</v>
      </c>
      <c r="W690" s="306">
        <f>IF(V690="-",0,IF(COUNTIF(V690:$V$1025,V690)&gt;1,1,0))</f>
        <v>0</v>
      </c>
    </row>
    <row r="691" spans="1:23" ht="15.75">
      <c r="A691" s="205">
        <v>666</v>
      </c>
      <c r="B691" s="177"/>
      <c r="C691" s="178"/>
      <c r="D691" s="177"/>
      <c r="E691" s="192"/>
      <c r="F691" s="192"/>
      <c r="G691" s="192"/>
      <c r="H691" s="192"/>
      <c r="I691" s="192"/>
      <c r="J691" s="192"/>
      <c r="K691" s="192"/>
      <c r="L691" s="192"/>
      <c r="M691" s="192"/>
      <c r="N691" s="192"/>
      <c r="O691" s="192"/>
      <c r="P691" s="91">
        <f t="shared" si="73"/>
        <v>0</v>
      </c>
      <c r="Q691" s="13" t="b">
        <f t="shared" si="75"/>
        <v>1</v>
      </c>
      <c r="R691" s="625" t="b">
        <f t="shared" si="76"/>
        <v>1</v>
      </c>
      <c r="S691" s="13" t="b">
        <f t="shared" si="77"/>
        <v>1</v>
      </c>
      <c r="T691" s="13" t="b">
        <f t="shared" si="71"/>
        <v>1</v>
      </c>
      <c r="U691" s="13" t="b">
        <f t="shared" si="72"/>
        <v>1</v>
      </c>
      <c r="V691" s="617" t="str">
        <f t="shared" si="74"/>
        <v>-</v>
      </c>
      <c r="W691" s="306">
        <f>IF(V691="-",0,IF(COUNTIF(V691:$V$1025,V691)&gt;1,1,0))</f>
        <v>0</v>
      </c>
    </row>
    <row r="692" spans="1:23" ht="15.75">
      <c r="A692" s="205">
        <v>667</v>
      </c>
      <c r="B692" s="177"/>
      <c r="C692" s="178"/>
      <c r="D692" s="177"/>
      <c r="E692" s="192"/>
      <c r="F692" s="192"/>
      <c r="G692" s="192"/>
      <c r="H692" s="192"/>
      <c r="I692" s="192"/>
      <c r="J692" s="192"/>
      <c r="K692" s="192"/>
      <c r="L692" s="192"/>
      <c r="M692" s="192"/>
      <c r="N692" s="192"/>
      <c r="O692" s="192"/>
      <c r="P692" s="91">
        <f t="shared" si="73"/>
        <v>0</v>
      </c>
      <c r="Q692" s="13" t="b">
        <f t="shared" si="75"/>
        <v>1</v>
      </c>
      <c r="R692" s="625" t="b">
        <f t="shared" si="76"/>
        <v>1</v>
      </c>
      <c r="S692" s="13" t="b">
        <f t="shared" si="77"/>
        <v>1</v>
      </c>
      <c r="T692" s="13" t="b">
        <f t="shared" si="71"/>
        <v>1</v>
      </c>
      <c r="U692" s="13" t="b">
        <f t="shared" si="72"/>
        <v>1</v>
      </c>
      <c r="V692" s="617" t="str">
        <f t="shared" si="74"/>
        <v>-</v>
      </c>
      <c r="W692" s="306">
        <f>IF(V692="-",0,IF(COUNTIF(V692:$V$1025,V692)&gt;1,1,0))</f>
        <v>0</v>
      </c>
    </row>
    <row r="693" spans="1:23" ht="15.75">
      <c r="A693" s="205">
        <v>668</v>
      </c>
      <c r="B693" s="177"/>
      <c r="C693" s="178"/>
      <c r="D693" s="177"/>
      <c r="E693" s="192"/>
      <c r="F693" s="192"/>
      <c r="G693" s="192"/>
      <c r="H693" s="192"/>
      <c r="I693" s="192"/>
      <c r="J693" s="192"/>
      <c r="K693" s="192"/>
      <c r="L693" s="192"/>
      <c r="M693" s="192"/>
      <c r="N693" s="192"/>
      <c r="O693" s="192"/>
      <c r="P693" s="91">
        <f t="shared" si="73"/>
        <v>0</v>
      </c>
      <c r="Q693" s="13" t="b">
        <f t="shared" si="75"/>
        <v>1</v>
      </c>
      <c r="R693" s="625" t="b">
        <f t="shared" si="76"/>
        <v>1</v>
      </c>
      <c r="S693" s="13" t="b">
        <f t="shared" si="77"/>
        <v>1</v>
      </c>
      <c r="T693" s="13" t="b">
        <f t="shared" si="71"/>
        <v>1</v>
      </c>
      <c r="U693" s="13" t="b">
        <f t="shared" si="72"/>
        <v>1</v>
      </c>
      <c r="V693" s="617" t="str">
        <f t="shared" si="74"/>
        <v>-</v>
      </c>
      <c r="W693" s="306">
        <f>IF(V693="-",0,IF(COUNTIF(V693:$V$1025,V693)&gt;1,1,0))</f>
        <v>0</v>
      </c>
    </row>
    <row r="694" spans="1:23" ht="15.75">
      <c r="A694" s="205">
        <v>669</v>
      </c>
      <c r="B694" s="177"/>
      <c r="C694" s="178"/>
      <c r="D694" s="177"/>
      <c r="E694" s="192"/>
      <c r="F694" s="192"/>
      <c r="G694" s="192"/>
      <c r="H694" s="192"/>
      <c r="I694" s="192"/>
      <c r="J694" s="192"/>
      <c r="K694" s="192"/>
      <c r="L694" s="192"/>
      <c r="M694" s="192"/>
      <c r="N694" s="192"/>
      <c r="O694" s="192"/>
      <c r="P694" s="91">
        <f t="shared" si="73"/>
        <v>0</v>
      </c>
      <c r="Q694" s="13" t="b">
        <f t="shared" si="75"/>
        <v>1</v>
      </c>
      <c r="R694" s="625" t="b">
        <f t="shared" si="76"/>
        <v>1</v>
      </c>
      <c r="S694" s="13" t="b">
        <f t="shared" si="77"/>
        <v>1</v>
      </c>
      <c r="T694" s="13" t="b">
        <f t="shared" si="71"/>
        <v>1</v>
      </c>
      <c r="U694" s="13" t="b">
        <f t="shared" si="72"/>
        <v>1</v>
      </c>
      <c r="V694" s="617" t="str">
        <f t="shared" si="74"/>
        <v>-</v>
      </c>
      <c r="W694" s="306">
        <f>IF(V694="-",0,IF(COUNTIF(V694:$V$1025,V694)&gt;1,1,0))</f>
        <v>0</v>
      </c>
    </row>
    <row r="695" spans="1:23" ht="15.75">
      <c r="A695" s="205">
        <v>670</v>
      </c>
      <c r="B695" s="177"/>
      <c r="C695" s="178"/>
      <c r="D695" s="177"/>
      <c r="E695" s="192"/>
      <c r="F695" s="192"/>
      <c r="G695" s="192"/>
      <c r="H695" s="192"/>
      <c r="I695" s="192"/>
      <c r="J695" s="192"/>
      <c r="K695" s="192"/>
      <c r="L695" s="192"/>
      <c r="M695" s="192"/>
      <c r="N695" s="192"/>
      <c r="O695" s="192"/>
      <c r="P695" s="91">
        <f t="shared" si="73"/>
        <v>0</v>
      </c>
      <c r="Q695" s="13" t="b">
        <f t="shared" si="75"/>
        <v>1</v>
      </c>
      <c r="R695" s="625" t="b">
        <f t="shared" si="76"/>
        <v>1</v>
      </c>
      <c r="S695" s="13" t="b">
        <f t="shared" si="77"/>
        <v>1</v>
      </c>
      <c r="T695" s="13" t="b">
        <f t="shared" si="71"/>
        <v>1</v>
      </c>
      <c r="U695" s="13" t="b">
        <f t="shared" si="72"/>
        <v>1</v>
      </c>
      <c r="V695" s="617" t="str">
        <f t="shared" si="74"/>
        <v>-</v>
      </c>
      <c r="W695" s="306">
        <f>IF(V695="-",0,IF(COUNTIF(V695:$V$1025,V695)&gt;1,1,0))</f>
        <v>0</v>
      </c>
    </row>
    <row r="696" spans="1:23" ht="15.75">
      <c r="A696" s="205">
        <v>671</v>
      </c>
      <c r="B696" s="177"/>
      <c r="C696" s="178"/>
      <c r="D696" s="177"/>
      <c r="E696" s="192"/>
      <c r="F696" s="192"/>
      <c r="G696" s="192"/>
      <c r="H696" s="192"/>
      <c r="I696" s="192"/>
      <c r="J696" s="192"/>
      <c r="K696" s="192"/>
      <c r="L696" s="192"/>
      <c r="M696" s="192"/>
      <c r="N696" s="192"/>
      <c r="O696" s="192"/>
      <c r="P696" s="91">
        <f t="shared" si="73"/>
        <v>0</v>
      </c>
      <c r="Q696" s="13" t="b">
        <f t="shared" si="75"/>
        <v>1</v>
      </c>
      <c r="R696" s="625" t="b">
        <f t="shared" si="76"/>
        <v>1</v>
      </c>
      <c r="S696" s="13" t="b">
        <f t="shared" si="77"/>
        <v>1</v>
      </c>
      <c r="T696" s="13" t="b">
        <f t="shared" si="71"/>
        <v>1</v>
      </c>
      <c r="U696" s="13" t="b">
        <f t="shared" si="72"/>
        <v>1</v>
      </c>
      <c r="V696" s="617" t="str">
        <f t="shared" si="74"/>
        <v>-</v>
      </c>
      <c r="W696" s="306">
        <f>IF(V696="-",0,IF(COUNTIF(V696:$V$1025,V696)&gt;1,1,0))</f>
        <v>0</v>
      </c>
    </row>
    <row r="697" spans="1:23" ht="15.75">
      <c r="A697" s="205">
        <v>672</v>
      </c>
      <c r="B697" s="177"/>
      <c r="C697" s="178"/>
      <c r="D697" s="177"/>
      <c r="E697" s="192"/>
      <c r="F697" s="192"/>
      <c r="G697" s="192"/>
      <c r="H697" s="192"/>
      <c r="I697" s="192"/>
      <c r="J697" s="192"/>
      <c r="K697" s="192"/>
      <c r="L697" s="192"/>
      <c r="M697" s="192"/>
      <c r="N697" s="192"/>
      <c r="O697" s="192"/>
      <c r="P697" s="91">
        <f t="shared" si="73"/>
        <v>0</v>
      </c>
      <c r="Q697" s="13" t="b">
        <f t="shared" si="75"/>
        <v>1</v>
      </c>
      <c r="R697" s="625" t="b">
        <f t="shared" si="76"/>
        <v>1</v>
      </c>
      <c r="S697" s="13" t="b">
        <f t="shared" si="77"/>
        <v>1</v>
      </c>
      <c r="T697" s="13" t="b">
        <f t="shared" si="71"/>
        <v>1</v>
      </c>
      <c r="U697" s="13" t="b">
        <f t="shared" si="72"/>
        <v>1</v>
      </c>
      <c r="V697" s="617" t="str">
        <f t="shared" si="74"/>
        <v>-</v>
      </c>
      <c r="W697" s="306">
        <f>IF(V697="-",0,IF(COUNTIF(V697:$V$1025,V697)&gt;1,1,0))</f>
        <v>0</v>
      </c>
    </row>
    <row r="698" spans="1:23" ht="15.75">
      <c r="A698" s="205">
        <v>673</v>
      </c>
      <c r="B698" s="177"/>
      <c r="C698" s="178"/>
      <c r="D698" s="177"/>
      <c r="E698" s="192"/>
      <c r="F698" s="192"/>
      <c r="G698" s="192"/>
      <c r="H698" s="192"/>
      <c r="I698" s="192"/>
      <c r="J698" s="192"/>
      <c r="K698" s="192"/>
      <c r="L698" s="192"/>
      <c r="M698" s="192"/>
      <c r="N698" s="192"/>
      <c r="O698" s="192"/>
      <c r="P698" s="91">
        <f t="shared" si="73"/>
        <v>0</v>
      </c>
      <c r="Q698" s="13" t="b">
        <f t="shared" si="75"/>
        <v>1</v>
      </c>
      <c r="R698" s="625" t="b">
        <f t="shared" si="76"/>
        <v>1</v>
      </c>
      <c r="S698" s="13" t="b">
        <f t="shared" si="77"/>
        <v>1</v>
      </c>
      <c r="T698" s="13" t="b">
        <f t="shared" si="71"/>
        <v>1</v>
      </c>
      <c r="U698" s="13" t="b">
        <f t="shared" si="72"/>
        <v>1</v>
      </c>
      <c r="V698" s="617" t="str">
        <f t="shared" si="74"/>
        <v>-</v>
      </c>
      <c r="W698" s="306">
        <f>IF(V698="-",0,IF(COUNTIF(V698:$V$1025,V698)&gt;1,1,0))</f>
        <v>0</v>
      </c>
    </row>
    <row r="699" spans="1:23" ht="15.75">
      <c r="A699" s="205">
        <v>674</v>
      </c>
      <c r="B699" s="177"/>
      <c r="C699" s="178"/>
      <c r="D699" s="177"/>
      <c r="E699" s="192"/>
      <c r="F699" s="192"/>
      <c r="G699" s="192"/>
      <c r="H699" s="192"/>
      <c r="I699" s="192"/>
      <c r="J699" s="192"/>
      <c r="K699" s="192"/>
      <c r="L699" s="192"/>
      <c r="M699" s="192"/>
      <c r="N699" s="192"/>
      <c r="O699" s="192"/>
      <c r="P699" s="91">
        <f t="shared" si="73"/>
        <v>0</v>
      </c>
      <c r="Q699" s="13" t="b">
        <f t="shared" si="75"/>
        <v>1</v>
      </c>
      <c r="R699" s="625" t="b">
        <f t="shared" si="76"/>
        <v>1</v>
      </c>
      <c r="S699" s="13" t="b">
        <f t="shared" si="77"/>
        <v>1</v>
      </c>
      <c r="T699" s="13" t="b">
        <f t="shared" si="71"/>
        <v>1</v>
      </c>
      <c r="U699" s="13" t="b">
        <f t="shared" si="72"/>
        <v>1</v>
      </c>
      <c r="V699" s="617" t="str">
        <f t="shared" si="74"/>
        <v>-</v>
      </c>
      <c r="W699" s="306">
        <f>IF(V699="-",0,IF(COUNTIF(V699:$V$1025,V699)&gt;1,1,0))</f>
        <v>0</v>
      </c>
    </row>
    <row r="700" spans="1:23" ht="15.75">
      <c r="A700" s="205">
        <v>675</v>
      </c>
      <c r="B700" s="177"/>
      <c r="C700" s="178"/>
      <c r="D700" s="177"/>
      <c r="E700" s="192"/>
      <c r="F700" s="192"/>
      <c r="G700" s="192"/>
      <c r="H700" s="192"/>
      <c r="I700" s="192"/>
      <c r="J700" s="192"/>
      <c r="K700" s="192"/>
      <c r="L700" s="192"/>
      <c r="M700" s="192"/>
      <c r="N700" s="192"/>
      <c r="O700" s="192"/>
      <c r="P700" s="91">
        <f t="shared" si="73"/>
        <v>0</v>
      </c>
      <c r="Q700" s="13" t="b">
        <f t="shared" si="75"/>
        <v>1</v>
      </c>
      <c r="R700" s="625" t="b">
        <f t="shared" si="76"/>
        <v>1</v>
      </c>
      <c r="S700" s="13" t="b">
        <f t="shared" si="77"/>
        <v>1</v>
      </c>
      <c r="T700" s="13" t="b">
        <f t="shared" si="71"/>
        <v>1</v>
      </c>
      <c r="U700" s="13" t="b">
        <f t="shared" si="72"/>
        <v>1</v>
      </c>
      <c r="V700" s="617" t="str">
        <f t="shared" si="74"/>
        <v>-</v>
      </c>
      <c r="W700" s="306">
        <f>IF(V700="-",0,IF(COUNTIF(V700:$V$1025,V700)&gt;1,1,0))</f>
        <v>0</v>
      </c>
    </row>
    <row r="701" spans="1:23" ht="15.75">
      <c r="A701" s="205">
        <v>676</v>
      </c>
      <c r="B701" s="177"/>
      <c r="C701" s="178"/>
      <c r="D701" s="177"/>
      <c r="E701" s="192"/>
      <c r="F701" s="192"/>
      <c r="G701" s="192"/>
      <c r="H701" s="192"/>
      <c r="I701" s="192"/>
      <c r="J701" s="192"/>
      <c r="K701" s="192"/>
      <c r="L701" s="192"/>
      <c r="M701" s="192"/>
      <c r="N701" s="192"/>
      <c r="O701" s="192"/>
      <c r="P701" s="91">
        <f t="shared" si="73"/>
        <v>0</v>
      </c>
      <c r="Q701" s="13" t="b">
        <f t="shared" si="75"/>
        <v>1</v>
      </c>
      <c r="R701" s="625" t="b">
        <f t="shared" si="76"/>
        <v>1</v>
      </c>
      <c r="S701" s="13" t="b">
        <f t="shared" si="77"/>
        <v>1</v>
      </c>
      <c r="T701" s="13" t="b">
        <f t="shared" si="71"/>
        <v>1</v>
      </c>
      <c r="U701" s="13" t="b">
        <f t="shared" si="72"/>
        <v>1</v>
      </c>
      <c r="V701" s="617" t="str">
        <f t="shared" si="74"/>
        <v>-</v>
      </c>
      <c r="W701" s="306">
        <f>IF(V701="-",0,IF(COUNTIF(V701:$V$1025,V701)&gt;1,1,0))</f>
        <v>0</v>
      </c>
    </row>
    <row r="702" spans="1:23" ht="15.75">
      <c r="A702" s="205">
        <v>677</v>
      </c>
      <c r="B702" s="177"/>
      <c r="C702" s="178"/>
      <c r="D702" s="177"/>
      <c r="E702" s="192"/>
      <c r="F702" s="192"/>
      <c r="G702" s="192"/>
      <c r="H702" s="192"/>
      <c r="I702" s="192"/>
      <c r="J702" s="192"/>
      <c r="K702" s="192"/>
      <c r="L702" s="192"/>
      <c r="M702" s="192"/>
      <c r="N702" s="192"/>
      <c r="O702" s="192"/>
      <c r="P702" s="91">
        <f t="shared" si="73"/>
        <v>0</v>
      </c>
      <c r="Q702" s="13" t="b">
        <f t="shared" si="75"/>
        <v>1</v>
      </c>
      <c r="R702" s="625" t="b">
        <f t="shared" si="76"/>
        <v>1</v>
      </c>
      <c r="S702" s="13" t="b">
        <f t="shared" si="77"/>
        <v>1</v>
      </c>
      <c r="T702" s="13" t="b">
        <f t="shared" si="71"/>
        <v>1</v>
      </c>
      <c r="U702" s="13" t="b">
        <f t="shared" si="72"/>
        <v>1</v>
      </c>
      <c r="V702" s="617" t="str">
        <f t="shared" si="74"/>
        <v>-</v>
      </c>
      <c r="W702" s="306">
        <f>IF(V702="-",0,IF(COUNTIF(V702:$V$1025,V702)&gt;1,1,0))</f>
        <v>0</v>
      </c>
    </row>
    <row r="703" spans="1:23" ht="15.75">
      <c r="A703" s="205">
        <v>678</v>
      </c>
      <c r="B703" s="177"/>
      <c r="C703" s="178"/>
      <c r="D703" s="177"/>
      <c r="E703" s="192"/>
      <c r="F703" s="192"/>
      <c r="G703" s="192"/>
      <c r="H703" s="192"/>
      <c r="I703" s="192"/>
      <c r="J703" s="192"/>
      <c r="K703" s="192"/>
      <c r="L703" s="192"/>
      <c r="M703" s="192"/>
      <c r="N703" s="192"/>
      <c r="O703" s="192"/>
      <c r="P703" s="91">
        <f t="shared" si="73"/>
        <v>0</v>
      </c>
      <c r="Q703" s="13" t="b">
        <f t="shared" si="75"/>
        <v>1</v>
      </c>
      <c r="R703" s="625" t="b">
        <f t="shared" si="76"/>
        <v>1</v>
      </c>
      <c r="S703" s="13" t="b">
        <f t="shared" si="77"/>
        <v>1</v>
      </c>
      <c r="T703" s="13" t="b">
        <f t="shared" si="71"/>
        <v>1</v>
      </c>
      <c r="U703" s="13" t="b">
        <f t="shared" si="72"/>
        <v>1</v>
      </c>
      <c r="V703" s="617" t="str">
        <f t="shared" si="74"/>
        <v>-</v>
      </c>
      <c r="W703" s="306">
        <f>IF(V703="-",0,IF(COUNTIF(V703:$V$1025,V703)&gt;1,1,0))</f>
        <v>0</v>
      </c>
    </row>
    <row r="704" spans="1:23" ht="15.75">
      <c r="A704" s="205">
        <v>679</v>
      </c>
      <c r="B704" s="177"/>
      <c r="C704" s="178"/>
      <c r="D704" s="177"/>
      <c r="E704" s="192"/>
      <c r="F704" s="192"/>
      <c r="G704" s="192"/>
      <c r="H704" s="192"/>
      <c r="I704" s="192"/>
      <c r="J704" s="192"/>
      <c r="K704" s="192"/>
      <c r="L704" s="192"/>
      <c r="M704" s="192"/>
      <c r="N704" s="192"/>
      <c r="O704" s="192"/>
      <c r="P704" s="91">
        <f t="shared" si="73"/>
        <v>0</v>
      </c>
      <c r="Q704" s="13" t="b">
        <f t="shared" si="75"/>
        <v>1</v>
      </c>
      <c r="R704" s="625" t="b">
        <f t="shared" si="76"/>
        <v>1</v>
      </c>
      <c r="S704" s="13" t="b">
        <f t="shared" si="77"/>
        <v>1</v>
      </c>
      <c r="T704" s="13" t="b">
        <f t="shared" si="71"/>
        <v>1</v>
      </c>
      <c r="U704" s="13" t="b">
        <f t="shared" si="72"/>
        <v>1</v>
      </c>
      <c r="V704" s="617" t="str">
        <f t="shared" si="74"/>
        <v>-</v>
      </c>
      <c r="W704" s="306">
        <f>IF(V704="-",0,IF(COUNTIF(V704:$V$1025,V704)&gt;1,1,0))</f>
        <v>0</v>
      </c>
    </row>
    <row r="705" spans="1:23" ht="15.75">
      <c r="A705" s="205">
        <v>680</v>
      </c>
      <c r="B705" s="177"/>
      <c r="C705" s="178"/>
      <c r="D705" s="177"/>
      <c r="E705" s="192"/>
      <c r="F705" s="192"/>
      <c r="G705" s="192"/>
      <c r="H705" s="192"/>
      <c r="I705" s="192"/>
      <c r="J705" s="192"/>
      <c r="K705" s="192"/>
      <c r="L705" s="192"/>
      <c r="M705" s="192"/>
      <c r="N705" s="192"/>
      <c r="O705" s="192"/>
      <c r="P705" s="91">
        <f t="shared" si="73"/>
        <v>0</v>
      </c>
      <c r="Q705" s="13" t="b">
        <f t="shared" si="75"/>
        <v>1</v>
      </c>
      <c r="R705" s="625" t="b">
        <f t="shared" si="76"/>
        <v>1</v>
      </c>
      <c r="S705" s="13" t="b">
        <f t="shared" si="77"/>
        <v>1</v>
      </c>
      <c r="T705" s="13" t="b">
        <f t="shared" si="71"/>
        <v>1</v>
      </c>
      <c r="U705" s="13" t="b">
        <f t="shared" si="72"/>
        <v>1</v>
      </c>
      <c r="V705" s="617" t="str">
        <f t="shared" si="74"/>
        <v>-</v>
      </c>
      <c r="W705" s="306">
        <f>IF(V705="-",0,IF(COUNTIF(V705:$V$1025,V705)&gt;1,1,0))</f>
        <v>0</v>
      </c>
    </row>
    <row r="706" spans="1:23" ht="15.75">
      <c r="A706" s="205">
        <v>681</v>
      </c>
      <c r="B706" s="177"/>
      <c r="C706" s="178"/>
      <c r="D706" s="177"/>
      <c r="E706" s="192"/>
      <c r="F706" s="192"/>
      <c r="G706" s="192"/>
      <c r="H706" s="192"/>
      <c r="I706" s="192"/>
      <c r="J706" s="192"/>
      <c r="K706" s="192"/>
      <c r="L706" s="192"/>
      <c r="M706" s="192"/>
      <c r="N706" s="192"/>
      <c r="O706" s="192"/>
      <c r="P706" s="91">
        <f t="shared" si="73"/>
        <v>0</v>
      </c>
      <c r="Q706" s="13" t="b">
        <f t="shared" si="75"/>
        <v>1</v>
      </c>
      <c r="R706" s="625" t="b">
        <f t="shared" si="76"/>
        <v>1</v>
      </c>
      <c r="S706" s="13" t="b">
        <f t="shared" si="77"/>
        <v>1</v>
      </c>
      <c r="T706" s="13" t="b">
        <f t="shared" si="71"/>
        <v>1</v>
      </c>
      <c r="U706" s="13" t="b">
        <f t="shared" si="72"/>
        <v>1</v>
      </c>
      <c r="V706" s="617" t="str">
        <f t="shared" si="74"/>
        <v>-</v>
      </c>
      <c r="W706" s="306">
        <f>IF(V706="-",0,IF(COUNTIF(V706:$V$1025,V706)&gt;1,1,0))</f>
        <v>0</v>
      </c>
    </row>
    <row r="707" spans="1:23" ht="15.75">
      <c r="A707" s="205">
        <v>682</v>
      </c>
      <c r="B707" s="177"/>
      <c r="C707" s="178"/>
      <c r="D707" s="177"/>
      <c r="E707" s="192"/>
      <c r="F707" s="192"/>
      <c r="G707" s="192"/>
      <c r="H707" s="192"/>
      <c r="I707" s="192"/>
      <c r="J707" s="192"/>
      <c r="K707" s="192"/>
      <c r="L707" s="192"/>
      <c r="M707" s="192"/>
      <c r="N707" s="192"/>
      <c r="O707" s="192"/>
      <c r="P707" s="91">
        <f t="shared" si="73"/>
        <v>0</v>
      </c>
      <c r="Q707" s="13" t="b">
        <f t="shared" si="75"/>
        <v>1</v>
      </c>
      <c r="R707" s="625" t="b">
        <f t="shared" si="76"/>
        <v>1</v>
      </c>
      <c r="S707" s="13" t="b">
        <f t="shared" si="77"/>
        <v>1</v>
      </c>
      <c r="T707" s="13" t="b">
        <f t="shared" si="71"/>
        <v>1</v>
      </c>
      <c r="U707" s="13" t="b">
        <f t="shared" si="72"/>
        <v>1</v>
      </c>
      <c r="V707" s="617" t="str">
        <f t="shared" si="74"/>
        <v>-</v>
      </c>
      <c r="W707" s="306">
        <f>IF(V707="-",0,IF(COUNTIF(V707:$V$1025,V707)&gt;1,1,0))</f>
        <v>0</v>
      </c>
    </row>
    <row r="708" spans="1:23" ht="15.75">
      <c r="A708" s="205">
        <v>683</v>
      </c>
      <c r="B708" s="177"/>
      <c r="C708" s="178"/>
      <c r="D708" s="177"/>
      <c r="E708" s="192"/>
      <c r="F708" s="192"/>
      <c r="G708" s="192"/>
      <c r="H708" s="192"/>
      <c r="I708" s="192"/>
      <c r="J708" s="192"/>
      <c r="K708" s="192"/>
      <c r="L708" s="192"/>
      <c r="M708" s="192"/>
      <c r="N708" s="192"/>
      <c r="O708" s="192"/>
      <c r="P708" s="91">
        <f t="shared" si="73"/>
        <v>0</v>
      </c>
      <c r="Q708" s="13" t="b">
        <f t="shared" si="75"/>
        <v>1</v>
      </c>
      <c r="R708" s="625" t="b">
        <f t="shared" si="76"/>
        <v>1</v>
      </c>
      <c r="S708" s="13" t="b">
        <f t="shared" si="77"/>
        <v>1</v>
      </c>
      <c r="T708" s="13" t="b">
        <f t="shared" si="71"/>
        <v>1</v>
      </c>
      <c r="U708" s="13" t="b">
        <f t="shared" si="72"/>
        <v>1</v>
      </c>
      <c r="V708" s="617" t="str">
        <f t="shared" si="74"/>
        <v>-</v>
      </c>
      <c r="W708" s="306">
        <f>IF(V708="-",0,IF(COUNTIF(V708:$V$1025,V708)&gt;1,1,0))</f>
        <v>0</v>
      </c>
    </row>
    <row r="709" spans="1:23" ht="15.75">
      <c r="A709" s="205">
        <v>684</v>
      </c>
      <c r="B709" s="177"/>
      <c r="C709" s="178"/>
      <c r="D709" s="177"/>
      <c r="E709" s="192"/>
      <c r="F709" s="192"/>
      <c r="G709" s="192"/>
      <c r="H709" s="192"/>
      <c r="I709" s="192"/>
      <c r="J709" s="192"/>
      <c r="K709" s="192"/>
      <c r="L709" s="192"/>
      <c r="M709" s="192"/>
      <c r="N709" s="192"/>
      <c r="O709" s="192"/>
      <c r="P709" s="91">
        <f t="shared" si="73"/>
        <v>0</v>
      </c>
      <c r="Q709" s="13" t="b">
        <f t="shared" si="75"/>
        <v>1</v>
      </c>
      <c r="R709" s="625" t="b">
        <f t="shared" si="76"/>
        <v>1</v>
      </c>
      <c r="S709" s="13" t="b">
        <f t="shared" si="77"/>
        <v>1</v>
      </c>
      <c r="T709" s="13" t="b">
        <f t="shared" si="71"/>
        <v>1</v>
      </c>
      <c r="U709" s="13" t="b">
        <f t="shared" si="72"/>
        <v>1</v>
      </c>
      <c r="V709" s="617" t="str">
        <f t="shared" si="74"/>
        <v>-</v>
      </c>
      <c r="W709" s="306">
        <f>IF(V709="-",0,IF(COUNTIF(V709:$V$1025,V709)&gt;1,1,0))</f>
        <v>0</v>
      </c>
    </row>
    <row r="710" spans="1:23" ht="15.75">
      <c r="A710" s="205">
        <v>685</v>
      </c>
      <c r="B710" s="177"/>
      <c r="C710" s="178"/>
      <c r="D710" s="177"/>
      <c r="E710" s="192"/>
      <c r="F710" s="192"/>
      <c r="G710" s="192"/>
      <c r="H710" s="192"/>
      <c r="I710" s="192"/>
      <c r="J710" s="192"/>
      <c r="K710" s="192"/>
      <c r="L710" s="192"/>
      <c r="M710" s="192"/>
      <c r="N710" s="192"/>
      <c r="O710" s="192"/>
      <c r="P710" s="91">
        <f t="shared" si="73"/>
        <v>0</v>
      </c>
      <c r="Q710" s="13" t="b">
        <f t="shared" si="75"/>
        <v>1</v>
      </c>
      <c r="R710" s="625" t="b">
        <f t="shared" si="76"/>
        <v>1</v>
      </c>
      <c r="S710" s="13" t="b">
        <f t="shared" si="77"/>
        <v>1</v>
      </c>
      <c r="T710" s="13" t="b">
        <f t="shared" si="71"/>
        <v>1</v>
      </c>
      <c r="U710" s="13" t="b">
        <f t="shared" si="72"/>
        <v>1</v>
      </c>
      <c r="V710" s="617" t="str">
        <f t="shared" si="74"/>
        <v>-</v>
      </c>
      <c r="W710" s="306">
        <f>IF(V710="-",0,IF(COUNTIF(V710:$V$1025,V710)&gt;1,1,0))</f>
        <v>0</v>
      </c>
    </row>
    <row r="711" spans="1:23" ht="15.75">
      <c r="A711" s="205">
        <v>686</v>
      </c>
      <c r="B711" s="177"/>
      <c r="C711" s="178"/>
      <c r="D711" s="177"/>
      <c r="E711" s="192"/>
      <c r="F711" s="192"/>
      <c r="G711" s="192"/>
      <c r="H711" s="192"/>
      <c r="I711" s="192"/>
      <c r="J711" s="192"/>
      <c r="K711" s="192"/>
      <c r="L711" s="192"/>
      <c r="M711" s="192"/>
      <c r="N711" s="192"/>
      <c r="O711" s="192"/>
      <c r="P711" s="91">
        <f t="shared" si="73"/>
        <v>0</v>
      </c>
      <c r="Q711" s="13" t="b">
        <f t="shared" si="75"/>
        <v>1</v>
      </c>
      <c r="R711" s="625" t="b">
        <f t="shared" si="76"/>
        <v>1</v>
      </c>
      <c r="S711" s="13" t="b">
        <f t="shared" si="77"/>
        <v>1</v>
      </c>
      <c r="T711" s="13" t="b">
        <f t="shared" si="71"/>
        <v>1</v>
      </c>
      <c r="U711" s="13" t="b">
        <f t="shared" si="72"/>
        <v>1</v>
      </c>
      <c r="V711" s="617" t="str">
        <f t="shared" si="74"/>
        <v>-</v>
      </c>
      <c r="W711" s="306">
        <f>IF(V711="-",0,IF(COUNTIF(V711:$V$1025,V711)&gt;1,1,0))</f>
        <v>0</v>
      </c>
    </row>
    <row r="712" spans="1:23" ht="15.75">
      <c r="A712" s="205">
        <v>687</v>
      </c>
      <c r="B712" s="177"/>
      <c r="C712" s="178"/>
      <c r="D712" s="177"/>
      <c r="E712" s="192"/>
      <c r="F712" s="192"/>
      <c r="G712" s="192"/>
      <c r="H712" s="192"/>
      <c r="I712" s="192"/>
      <c r="J712" s="192"/>
      <c r="K712" s="192"/>
      <c r="L712" s="192"/>
      <c r="M712" s="192"/>
      <c r="N712" s="192"/>
      <c r="O712" s="192"/>
      <c r="P712" s="91">
        <f t="shared" si="73"/>
        <v>0</v>
      </c>
      <c r="Q712" s="13" t="b">
        <f t="shared" si="75"/>
        <v>1</v>
      </c>
      <c r="R712" s="625" t="b">
        <f t="shared" si="76"/>
        <v>1</v>
      </c>
      <c r="S712" s="13" t="b">
        <f t="shared" si="77"/>
        <v>1</v>
      </c>
      <c r="T712" s="13" t="b">
        <f t="shared" si="71"/>
        <v>1</v>
      </c>
      <c r="U712" s="13" t="b">
        <f t="shared" si="72"/>
        <v>1</v>
      </c>
      <c r="V712" s="617" t="str">
        <f t="shared" si="74"/>
        <v>-</v>
      </c>
      <c r="W712" s="306">
        <f>IF(V712="-",0,IF(COUNTIF(V712:$V$1025,V712)&gt;1,1,0))</f>
        <v>0</v>
      </c>
    </row>
    <row r="713" spans="1:23" ht="15.75">
      <c r="A713" s="205">
        <v>688</v>
      </c>
      <c r="B713" s="177"/>
      <c r="C713" s="178"/>
      <c r="D713" s="177"/>
      <c r="E713" s="192"/>
      <c r="F713" s="192"/>
      <c r="G713" s="192"/>
      <c r="H713" s="192"/>
      <c r="I713" s="192"/>
      <c r="J713" s="192"/>
      <c r="K713" s="192"/>
      <c r="L713" s="192"/>
      <c r="M713" s="192"/>
      <c r="N713" s="192"/>
      <c r="O713" s="192"/>
      <c r="P713" s="91">
        <f t="shared" si="73"/>
        <v>0</v>
      </c>
      <c r="Q713" s="13" t="b">
        <f t="shared" si="75"/>
        <v>1</v>
      </c>
      <c r="R713" s="625" t="b">
        <f t="shared" si="76"/>
        <v>1</v>
      </c>
      <c r="S713" s="13" t="b">
        <f t="shared" si="77"/>
        <v>1</v>
      </c>
      <c r="T713" s="13" t="b">
        <f t="shared" si="71"/>
        <v>1</v>
      </c>
      <c r="U713" s="13" t="b">
        <f t="shared" si="72"/>
        <v>1</v>
      </c>
      <c r="V713" s="617" t="str">
        <f t="shared" si="74"/>
        <v>-</v>
      </c>
      <c r="W713" s="306">
        <f>IF(V713="-",0,IF(COUNTIF(V713:$V$1025,V713)&gt;1,1,0))</f>
        <v>0</v>
      </c>
    </row>
    <row r="714" spans="1:23" ht="15.75">
      <c r="A714" s="205">
        <v>689</v>
      </c>
      <c r="B714" s="177"/>
      <c r="C714" s="178"/>
      <c r="D714" s="177"/>
      <c r="E714" s="192"/>
      <c r="F714" s="192"/>
      <c r="G714" s="192"/>
      <c r="H714" s="192"/>
      <c r="I714" s="192"/>
      <c r="J714" s="192"/>
      <c r="K714" s="192"/>
      <c r="L714" s="192"/>
      <c r="M714" s="192"/>
      <c r="N714" s="192"/>
      <c r="O714" s="192"/>
      <c r="P714" s="91">
        <f t="shared" si="73"/>
        <v>0</v>
      </c>
      <c r="Q714" s="13" t="b">
        <f t="shared" si="75"/>
        <v>1</v>
      </c>
      <c r="R714" s="625" t="b">
        <f t="shared" si="76"/>
        <v>1</v>
      </c>
      <c r="S714" s="13" t="b">
        <f t="shared" si="77"/>
        <v>1</v>
      </c>
      <c r="T714" s="13" t="b">
        <f t="shared" si="71"/>
        <v>1</v>
      </c>
      <c r="U714" s="13" t="b">
        <f t="shared" si="72"/>
        <v>1</v>
      </c>
      <c r="V714" s="617" t="str">
        <f t="shared" si="74"/>
        <v>-</v>
      </c>
      <c r="W714" s="306">
        <f>IF(V714="-",0,IF(COUNTIF(V714:$V$1025,V714)&gt;1,1,0))</f>
        <v>0</v>
      </c>
    </row>
    <row r="715" spans="1:23" ht="15.75">
      <c r="A715" s="205">
        <v>690</v>
      </c>
      <c r="B715" s="177"/>
      <c r="C715" s="178"/>
      <c r="D715" s="177"/>
      <c r="E715" s="192"/>
      <c r="F715" s="192"/>
      <c r="G715" s="192"/>
      <c r="H715" s="192"/>
      <c r="I715" s="192"/>
      <c r="J715" s="192"/>
      <c r="K715" s="192"/>
      <c r="L715" s="192"/>
      <c r="M715" s="192"/>
      <c r="N715" s="192"/>
      <c r="O715" s="192"/>
      <c r="P715" s="91">
        <f t="shared" si="73"/>
        <v>0</v>
      </c>
      <c r="Q715" s="13" t="b">
        <f t="shared" si="75"/>
        <v>1</v>
      </c>
      <c r="R715" s="625" t="b">
        <f t="shared" si="76"/>
        <v>1</v>
      </c>
      <c r="S715" s="13" t="b">
        <f t="shared" si="77"/>
        <v>1</v>
      </c>
      <c r="T715" s="13" t="b">
        <f t="shared" si="71"/>
        <v>1</v>
      </c>
      <c r="U715" s="13" t="b">
        <f t="shared" si="72"/>
        <v>1</v>
      </c>
      <c r="V715" s="617" t="str">
        <f t="shared" si="74"/>
        <v>-</v>
      </c>
      <c r="W715" s="306">
        <f>IF(V715="-",0,IF(COUNTIF(V715:$V$1025,V715)&gt;1,1,0))</f>
        <v>0</v>
      </c>
    </row>
    <row r="716" spans="1:23" ht="15.75">
      <c r="A716" s="205">
        <v>691</v>
      </c>
      <c r="B716" s="177"/>
      <c r="C716" s="178"/>
      <c r="D716" s="177"/>
      <c r="E716" s="192"/>
      <c r="F716" s="192"/>
      <c r="G716" s="192"/>
      <c r="H716" s="192"/>
      <c r="I716" s="192"/>
      <c r="J716" s="192"/>
      <c r="K716" s="192"/>
      <c r="L716" s="192"/>
      <c r="M716" s="192"/>
      <c r="N716" s="192"/>
      <c r="O716" s="192"/>
      <c r="P716" s="91">
        <f t="shared" si="73"/>
        <v>0</v>
      </c>
      <c r="Q716" s="13" t="b">
        <f t="shared" si="75"/>
        <v>1</v>
      </c>
      <c r="R716" s="625" t="b">
        <f t="shared" si="76"/>
        <v>1</v>
      </c>
      <c r="S716" s="13" t="b">
        <f t="shared" si="77"/>
        <v>1</v>
      </c>
      <c r="T716" s="13" t="b">
        <f t="shared" si="71"/>
        <v>1</v>
      </c>
      <c r="U716" s="13" t="b">
        <f t="shared" si="72"/>
        <v>1</v>
      </c>
      <c r="V716" s="617" t="str">
        <f t="shared" si="74"/>
        <v>-</v>
      </c>
      <c r="W716" s="306">
        <f>IF(V716="-",0,IF(COUNTIF(V716:$V$1025,V716)&gt;1,1,0))</f>
        <v>0</v>
      </c>
    </row>
    <row r="717" spans="1:23" ht="15.75">
      <c r="A717" s="205">
        <v>692</v>
      </c>
      <c r="B717" s="177"/>
      <c r="C717" s="178"/>
      <c r="D717" s="177"/>
      <c r="E717" s="192"/>
      <c r="F717" s="192"/>
      <c r="G717" s="192"/>
      <c r="H717" s="192"/>
      <c r="I717" s="192"/>
      <c r="J717" s="192"/>
      <c r="K717" s="192"/>
      <c r="L717" s="192"/>
      <c r="M717" s="192"/>
      <c r="N717" s="192"/>
      <c r="O717" s="192"/>
      <c r="P717" s="91">
        <f t="shared" si="73"/>
        <v>0</v>
      </c>
      <c r="Q717" s="13" t="b">
        <f t="shared" si="75"/>
        <v>1</v>
      </c>
      <c r="R717" s="625" t="b">
        <f t="shared" si="76"/>
        <v>1</v>
      </c>
      <c r="S717" s="13" t="b">
        <f t="shared" si="77"/>
        <v>1</v>
      </c>
      <c r="T717" s="13" t="b">
        <f t="shared" si="71"/>
        <v>1</v>
      </c>
      <c r="U717" s="13" t="b">
        <f t="shared" si="72"/>
        <v>1</v>
      </c>
      <c r="V717" s="617" t="str">
        <f t="shared" si="74"/>
        <v>-</v>
      </c>
      <c r="W717" s="306">
        <f>IF(V717="-",0,IF(COUNTIF(V717:$V$1025,V717)&gt;1,1,0))</f>
        <v>0</v>
      </c>
    </row>
    <row r="718" spans="1:23" ht="15.75">
      <c r="A718" s="205">
        <v>693</v>
      </c>
      <c r="B718" s="177"/>
      <c r="C718" s="178"/>
      <c r="D718" s="177"/>
      <c r="E718" s="192"/>
      <c r="F718" s="192"/>
      <c r="G718" s="192"/>
      <c r="H718" s="192"/>
      <c r="I718" s="192"/>
      <c r="J718" s="192"/>
      <c r="K718" s="192"/>
      <c r="L718" s="192"/>
      <c r="M718" s="192"/>
      <c r="N718" s="192"/>
      <c r="O718" s="192"/>
      <c r="P718" s="91">
        <f t="shared" si="73"/>
        <v>0</v>
      </c>
      <c r="Q718" s="13" t="b">
        <f t="shared" si="75"/>
        <v>1</v>
      </c>
      <c r="R718" s="625" t="b">
        <f t="shared" si="76"/>
        <v>1</v>
      </c>
      <c r="S718" s="13" t="b">
        <f t="shared" si="77"/>
        <v>1</v>
      </c>
      <c r="T718" s="13" t="b">
        <f t="shared" si="71"/>
        <v>1</v>
      </c>
      <c r="U718" s="13" t="b">
        <f t="shared" si="72"/>
        <v>1</v>
      </c>
      <c r="V718" s="617" t="str">
        <f t="shared" si="74"/>
        <v>-</v>
      </c>
      <c r="W718" s="306">
        <f>IF(V718="-",0,IF(COUNTIF(V718:$V$1025,V718)&gt;1,1,0))</f>
        <v>0</v>
      </c>
    </row>
    <row r="719" spans="1:23" ht="15.75">
      <c r="A719" s="205">
        <v>694</v>
      </c>
      <c r="B719" s="177"/>
      <c r="C719" s="178"/>
      <c r="D719" s="177"/>
      <c r="E719" s="192"/>
      <c r="F719" s="192"/>
      <c r="G719" s="192"/>
      <c r="H719" s="192"/>
      <c r="I719" s="192"/>
      <c r="J719" s="192"/>
      <c r="K719" s="192"/>
      <c r="L719" s="192"/>
      <c r="M719" s="192"/>
      <c r="N719" s="192"/>
      <c r="O719" s="192"/>
      <c r="P719" s="91">
        <f t="shared" si="73"/>
        <v>0</v>
      </c>
      <c r="Q719" s="13" t="b">
        <f t="shared" si="75"/>
        <v>1</v>
      </c>
      <c r="R719" s="625" t="b">
        <f t="shared" si="76"/>
        <v>1</v>
      </c>
      <c r="S719" s="13" t="b">
        <f t="shared" si="77"/>
        <v>1</v>
      </c>
      <c r="T719" s="13" t="b">
        <f t="shared" si="71"/>
        <v>1</v>
      </c>
      <c r="U719" s="13" t="b">
        <f t="shared" si="72"/>
        <v>1</v>
      </c>
      <c r="V719" s="617" t="str">
        <f t="shared" si="74"/>
        <v>-</v>
      </c>
      <c r="W719" s="306">
        <f>IF(V719="-",0,IF(COUNTIF(V719:$V$1025,V719)&gt;1,1,0))</f>
        <v>0</v>
      </c>
    </row>
    <row r="720" spans="1:23" ht="15.75">
      <c r="A720" s="205">
        <v>695</v>
      </c>
      <c r="B720" s="177"/>
      <c r="C720" s="178"/>
      <c r="D720" s="177"/>
      <c r="E720" s="192"/>
      <c r="F720" s="192"/>
      <c r="G720" s="192"/>
      <c r="H720" s="192"/>
      <c r="I720" s="192"/>
      <c r="J720" s="192"/>
      <c r="K720" s="192"/>
      <c r="L720" s="192"/>
      <c r="M720" s="192"/>
      <c r="N720" s="192"/>
      <c r="O720" s="192"/>
      <c r="P720" s="91">
        <f t="shared" si="73"/>
        <v>0</v>
      </c>
      <c r="Q720" s="13" t="b">
        <f t="shared" si="75"/>
        <v>1</v>
      </c>
      <c r="R720" s="625" t="b">
        <f t="shared" si="76"/>
        <v>1</v>
      </c>
      <c r="S720" s="13" t="b">
        <f t="shared" si="77"/>
        <v>1</v>
      </c>
      <c r="T720" s="13" t="b">
        <f t="shared" si="71"/>
        <v>1</v>
      </c>
      <c r="U720" s="13" t="b">
        <f t="shared" si="72"/>
        <v>1</v>
      </c>
      <c r="V720" s="617" t="str">
        <f t="shared" si="74"/>
        <v>-</v>
      </c>
      <c r="W720" s="306">
        <f>IF(V720="-",0,IF(COUNTIF(V720:$V$1025,V720)&gt;1,1,0))</f>
        <v>0</v>
      </c>
    </row>
    <row r="721" spans="1:23" ht="15.75">
      <c r="A721" s="205">
        <v>696</v>
      </c>
      <c r="B721" s="177"/>
      <c r="C721" s="178"/>
      <c r="D721" s="177"/>
      <c r="E721" s="192"/>
      <c r="F721" s="192"/>
      <c r="G721" s="192"/>
      <c r="H721" s="192"/>
      <c r="I721" s="192"/>
      <c r="J721" s="192"/>
      <c r="K721" s="192"/>
      <c r="L721" s="192"/>
      <c r="M721" s="192"/>
      <c r="N721" s="192"/>
      <c r="O721" s="192"/>
      <c r="P721" s="91">
        <f t="shared" si="73"/>
        <v>0</v>
      </c>
      <c r="Q721" s="13" t="b">
        <f t="shared" si="75"/>
        <v>1</v>
      </c>
      <c r="R721" s="625" t="b">
        <f t="shared" si="76"/>
        <v>1</v>
      </c>
      <c r="S721" s="13" t="b">
        <f t="shared" si="77"/>
        <v>1</v>
      </c>
      <c r="T721" s="13" t="b">
        <f t="shared" si="71"/>
        <v>1</v>
      </c>
      <c r="U721" s="13" t="b">
        <f t="shared" si="72"/>
        <v>1</v>
      </c>
      <c r="V721" s="617" t="str">
        <f t="shared" si="74"/>
        <v>-</v>
      </c>
      <c r="W721" s="306">
        <f>IF(V721="-",0,IF(COUNTIF(V721:$V$1025,V721)&gt;1,1,0))</f>
        <v>0</v>
      </c>
    </row>
    <row r="722" spans="1:23" ht="15.75">
      <c r="A722" s="205">
        <v>697</v>
      </c>
      <c r="B722" s="177"/>
      <c r="C722" s="178"/>
      <c r="D722" s="177"/>
      <c r="E722" s="192"/>
      <c r="F722" s="192"/>
      <c r="G722" s="192"/>
      <c r="H722" s="192"/>
      <c r="I722" s="192"/>
      <c r="J722" s="192"/>
      <c r="K722" s="192"/>
      <c r="L722" s="192"/>
      <c r="M722" s="192"/>
      <c r="N722" s="192"/>
      <c r="O722" s="192"/>
      <c r="P722" s="91">
        <f t="shared" si="73"/>
        <v>0</v>
      </c>
      <c r="Q722" s="13" t="b">
        <f t="shared" si="75"/>
        <v>1</v>
      </c>
      <c r="R722" s="625" t="b">
        <f t="shared" si="76"/>
        <v>1</v>
      </c>
      <c r="S722" s="13" t="b">
        <f t="shared" si="77"/>
        <v>1</v>
      </c>
      <c r="T722" s="13" t="b">
        <f t="shared" si="71"/>
        <v>1</v>
      </c>
      <c r="U722" s="13" t="b">
        <f t="shared" si="72"/>
        <v>1</v>
      </c>
      <c r="V722" s="617" t="str">
        <f t="shared" si="74"/>
        <v>-</v>
      </c>
      <c r="W722" s="306">
        <f>IF(V722="-",0,IF(COUNTIF(V722:$V$1025,V722)&gt;1,1,0))</f>
        <v>0</v>
      </c>
    </row>
    <row r="723" spans="1:23" ht="15.75">
      <c r="A723" s="205">
        <v>698</v>
      </c>
      <c r="B723" s="177"/>
      <c r="C723" s="178"/>
      <c r="D723" s="177"/>
      <c r="E723" s="192"/>
      <c r="F723" s="192"/>
      <c r="G723" s="192"/>
      <c r="H723" s="192"/>
      <c r="I723" s="192"/>
      <c r="J723" s="192"/>
      <c r="K723" s="192"/>
      <c r="L723" s="192"/>
      <c r="M723" s="192"/>
      <c r="N723" s="192"/>
      <c r="O723" s="192"/>
      <c r="P723" s="91">
        <f t="shared" si="73"/>
        <v>0</v>
      </c>
      <c r="Q723" s="13" t="b">
        <f t="shared" si="75"/>
        <v>1</v>
      </c>
      <c r="R723" s="625" t="b">
        <f t="shared" si="76"/>
        <v>1</v>
      </c>
      <c r="S723" s="13" t="b">
        <f t="shared" si="77"/>
        <v>1</v>
      </c>
      <c r="T723" s="13" t="b">
        <f t="shared" si="71"/>
        <v>1</v>
      </c>
      <c r="U723" s="13" t="b">
        <f t="shared" si="72"/>
        <v>1</v>
      </c>
      <c r="V723" s="617" t="str">
        <f t="shared" si="74"/>
        <v>-</v>
      </c>
      <c r="W723" s="306">
        <f>IF(V723="-",0,IF(COUNTIF(V723:$V$1025,V723)&gt;1,1,0))</f>
        <v>0</v>
      </c>
    </row>
    <row r="724" spans="1:23" ht="15.75">
      <c r="A724" s="205">
        <v>699</v>
      </c>
      <c r="B724" s="177"/>
      <c r="C724" s="178"/>
      <c r="D724" s="177"/>
      <c r="E724" s="192"/>
      <c r="F724" s="192"/>
      <c r="G724" s="192"/>
      <c r="H724" s="192"/>
      <c r="I724" s="192"/>
      <c r="J724" s="192"/>
      <c r="K724" s="192"/>
      <c r="L724" s="192"/>
      <c r="M724" s="192"/>
      <c r="N724" s="192"/>
      <c r="O724" s="192"/>
      <c r="P724" s="91">
        <f t="shared" si="73"/>
        <v>0</v>
      </c>
      <c r="Q724" s="13" t="b">
        <f t="shared" si="75"/>
        <v>1</v>
      </c>
      <c r="R724" s="625" t="b">
        <f t="shared" si="76"/>
        <v>1</v>
      </c>
      <c r="S724" s="13" t="b">
        <f t="shared" si="77"/>
        <v>1</v>
      </c>
      <c r="T724" s="13" t="b">
        <f t="shared" si="71"/>
        <v>1</v>
      </c>
      <c r="U724" s="13" t="b">
        <f t="shared" si="72"/>
        <v>1</v>
      </c>
      <c r="V724" s="617" t="str">
        <f t="shared" si="74"/>
        <v>-</v>
      </c>
      <c r="W724" s="306">
        <f>IF(V724="-",0,IF(COUNTIF(V724:$V$1025,V724)&gt;1,1,0))</f>
        <v>0</v>
      </c>
    </row>
    <row r="725" spans="1:23" ht="15.75">
      <c r="A725" s="205">
        <v>700</v>
      </c>
      <c r="B725" s="177"/>
      <c r="C725" s="178"/>
      <c r="D725" s="177"/>
      <c r="E725" s="192"/>
      <c r="F725" s="192"/>
      <c r="G725" s="192"/>
      <c r="H725" s="192"/>
      <c r="I725" s="192"/>
      <c r="J725" s="192"/>
      <c r="K725" s="192"/>
      <c r="L725" s="192"/>
      <c r="M725" s="192"/>
      <c r="N725" s="192"/>
      <c r="O725" s="192"/>
      <c r="P725" s="91">
        <f t="shared" si="73"/>
        <v>0</v>
      </c>
      <c r="Q725" s="13" t="b">
        <f t="shared" si="75"/>
        <v>1</v>
      </c>
      <c r="R725" s="625" t="b">
        <f t="shared" si="76"/>
        <v>1</v>
      </c>
      <c r="S725" s="13" t="b">
        <f t="shared" si="77"/>
        <v>1</v>
      </c>
      <c r="T725" s="13" t="b">
        <f t="shared" si="71"/>
        <v>1</v>
      </c>
      <c r="U725" s="13" t="b">
        <f t="shared" si="72"/>
        <v>1</v>
      </c>
      <c r="V725" s="617" t="str">
        <f t="shared" si="74"/>
        <v>-</v>
      </c>
      <c r="W725" s="306">
        <f>IF(V725="-",0,IF(COUNTIF(V725:$V$1025,V725)&gt;1,1,0))</f>
        <v>0</v>
      </c>
    </row>
    <row r="726" spans="1:23" ht="15.75">
      <c r="A726" s="205">
        <v>701</v>
      </c>
      <c r="B726" s="177"/>
      <c r="C726" s="178"/>
      <c r="D726" s="177"/>
      <c r="E726" s="192"/>
      <c r="F726" s="192"/>
      <c r="G726" s="192"/>
      <c r="H726" s="192"/>
      <c r="I726" s="192"/>
      <c r="J726" s="192"/>
      <c r="K726" s="192"/>
      <c r="L726" s="192"/>
      <c r="M726" s="192"/>
      <c r="N726" s="192"/>
      <c r="O726" s="192"/>
      <c r="P726" s="91">
        <f t="shared" si="73"/>
        <v>0</v>
      </c>
      <c r="Q726" s="13" t="b">
        <f t="shared" si="75"/>
        <v>1</v>
      </c>
      <c r="R726" s="625" t="b">
        <f t="shared" si="76"/>
        <v>1</v>
      </c>
      <c r="S726" s="13" t="b">
        <f t="shared" si="77"/>
        <v>1</v>
      </c>
      <c r="T726" s="13" t="b">
        <f t="shared" si="71"/>
        <v>1</v>
      </c>
      <c r="U726" s="13" t="b">
        <f t="shared" si="72"/>
        <v>1</v>
      </c>
      <c r="V726" s="617" t="str">
        <f t="shared" si="74"/>
        <v>-</v>
      </c>
      <c r="W726" s="306">
        <f>IF(V726="-",0,IF(COUNTIF(V726:$V$1025,V726)&gt;1,1,0))</f>
        <v>0</v>
      </c>
    </row>
    <row r="727" spans="1:23" ht="15.75">
      <c r="A727" s="205">
        <v>702</v>
      </c>
      <c r="B727" s="177"/>
      <c r="C727" s="178"/>
      <c r="D727" s="177"/>
      <c r="E727" s="192"/>
      <c r="F727" s="192"/>
      <c r="G727" s="192"/>
      <c r="H727" s="192"/>
      <c r="I727" s="192"/>
      <c r="J727" s="192"/>
      <c r="K727" s="192"/>
      <c r="L727" s="192"/>
      <c r="M727" s="192"/>
      <c r="N727" s="192"/>
      <c r="O727" s="192"/>
      <c r="P727" s="91">
        <f t="shared" si="73"/>
        <v>0</v>
      </c>
      <c r="Q727" s="13" t="b">
        <f t="shared" si="75"/>
        <v>1</v>
      </c>
      <c r="R727" s="625" t="b">
        <f t="shared" si="76"/>
        <v>1</v>
      </c>
      <c r="S727" s="13" t="b">
        <f t="shared" si="77"/>
        <v>1</v>
      </c>
      <c r="T727" s="13" t="b">
        <f t="shared" si="71"/>
        <v>1</v>
      </c>
      <c r="U727" s="13" t="b">
        <f t="shared" si="72"/>
        <v>1</v>
      </c>
      <c r="V727" s="617" t="str">
        <f t="shared" si="74"/>
        <v>-</v>
      </c>
      <c r="W727" s="306">
        <f>IF(V727="-",0,IF(COUNTIF(V727:$V$1025,V727)&gt;1,1,0))</f>
        <v>0</v>
      </c>
    </row>
    <row r="728" spans="1:23" ht="15.75">
      <c r="A728" s="205">
        <v>703</v>
      </c>
      <c r="B728" s="177"/>
      <c r="C728" s="178"/>
      <c r="D728" s="177"/>
      <c r="E728" s="192"/>
      <c r="F728" s="192"/>
      <c r="G728" s="192"/>
      <c r="H728" s="192"/>
      <c r="I728" s="192"/>
      <c r="J728" s="192"/>
      <c r="K728" s="192"/>
      <c r="L728" s="192"/>
      <c r="M728" s="192"/>
      <c r="N728" s="192"/>
      <c r="O728" s="192"/>
      <c r="P728" s="91">
        <f t="shared" si="73"/>
        <v>0</v>
      </c>
      <c r="Q728" s="13" t="b">
        <f t="shared" si="75"/>
        <v>1</v>
      </c>
      <c r="R728" s="625" t="b">
        <f t="shared" si="76"/>
        <v>1</v>
      </c>
      <c r="S728" s="13" t="b">
        <f t="shared" si="77"/>
        <v>1</v>
      </c>
      <c r="T728" s="13" t="b">
        <f t="shared" si="71"/>
        <v>1</v>
      </c>
      <c r="U728" s="13" t="b">
        <f t="shared" si="72"/>
        <v>1</v>
      </c>
      <c r="V728" s="617" t="str">
        <f t="shared" si="74"/>
        <v>-</v>
      </c>
      <c r="W728" s="306">
        <f>IF(V728="-",0,IF(COUNTIF(V728:$V$1025,V728)&gt;1,1,0))</f>
        <v>0</v>
      </c>
    </row>
    <row r="729" spans="1:23" ht="15.75">
      <c r="A729" s="205">
        <v>704</v>
      </c>
      <c r="B729" s="177"/>
      <c r="C729" s="178"/>
      <c r="D729" s="177"/>
      <c r="E729" s="192"/>
      <c r="F729" s="192"/>
      <c r="G729" s="192"/>
      <c r="H729" s="192"/>
      <c r="I729" s="192"/>
      <c r="J729" s="192"/>
      <c r="K729" s="192"/>
      <c r="L729" s="192"/>
      <c r="M729" s="192"/>
      <c r="N729" s="192"/>
      <c r="O729" s="192"/>
      <c r="P729" s="91">
        <f t="shared" si="73"/>
        <v>0</v>
      </c>
      <c r="Q729" s="13" t="b">
        <f t="shared" si="75"/>
        <v>1</v>
      </c>
      <c r="R729" s="625" t="b">
        <f t="shared" si="76"/>
        <v>1</v>
      </c>
      <c r="S729" s="13" t="b">
        <f t="shared" si="77"/>
        <v>1</v>
      </c>
      <c r="T729" s="13" t="b">
        <f t="shared" si="71"/>
        <v>1</v>
      </c>
      <c r="U729" s="13" t="b">
        <f t="shared" si="72"/>
        <v>1</v>
      </c>
      <c r="V729" s="617" t="str">
        <f t="shared" si="74"/>
        <v>-</v>
      </c>
      <c r="W729" s="306">
        <f>IF(V729="-",0,IF(COUNTIF(V729:$V$1025,V729)&gt;1,1,0))</f>
        <v>0</v>
      </c>
    </row>
    <row r="730" spans="1:23" ht="15.75">
      <c r="A730" s="205">
        <v>705</v>
      </c>
      <c r="B730" s="177"/>
      <c r="C730" s="178"/>
      <c r="D730" s="177"/>
      <c r="E730" s="192"/>
      <c r="F730" s="192"/>
      <c r="G730" s="192"/>
      <c r="H730" s="192"/>
      <c r="I730" s="192"/>
      <c r="J730" s="192"/>
      <c r="K730" s="192"/>
      <c r="L730" s="192"/>
      <c r="M730" s="192"/>
      <c r="N730" s="192"/>
      <c r="O730" s="192"/>
      <c r="P730" s="91">
        <f t="shared" si="73"/>
        <v>0</v>
      </c>
      <c r="Q730" s="13" t="b">
        <f t="shared" si="75"/>
        <v>1</v>
      </c>
      <c r="R730" s="625" t="b">
        <f t="shared" si="76"/>
        <v>1</v>
      </c>
      <c r="S730" s="13" t="b">
        <f t="shared" si="77"/>
        <v>1</v>
      </c>
      <c r="T730" s="13" t="b">
        <f t="shared" ref="T730:T793" si="78">IF(B730="",TRUE,(IF(ISNUMBER(MATCH(B730,CountriesList,0)),TRUE,FALSE)))</f>
        <v>1</v>
      </c>
      <c r="U730" s="13" t="b">
        <f t="shared" ref="U730:U793" si="79">IF(D730="",TRUE,(IF(ISNUMBER(MATCH(D730,ClientCategorisationList,0)),TRUE,FALSE)))</f>
        <v>1</v>
      </c>
      <c r="V730" s="617" t="str">
        <f t="shared" si="74"/>
        <v>-</v>
      </c>
      <c r="W730" s="306">
        <f>IF(V730="-",0,IF(COUNTIF(V730:$V$1025,V730)&gt;1,1,0))</f>
        <v>0</v>
      </c>
    </row>
    <row r="731" spans="1:23" ht="15.75">
      <c r="A731" s="205">
        <v>706</v>
      </c>
      <c r="B731" s="177"/>
      <c r="C731" s="178"/>
      <c r="D731" s="177"/>
      <c r="E731" s="192"/>
      <c r="F731" s="192"/>
      <c r="G731" s="192"/>
      <c r="H731" s="192"/>
      <c r="I731" s="192"/>
      <c r="J731" s="192"/>
      <c r="K731" s="192"/>
      <c r="L731" s="192"/>
      <c r="M731" s="192"/>
      <c r="N731" s="192"/>
      <c r="O731" s="192"/>
      <c r="P731" s="91">
        <f t="shared" ref="P731:P794" si="80">SUM(E731:O731)</f>
        <v>0</v>
      </c>
      <c r="Q731" s="13" t="b">
        <f t="shared" si="75"/>
        <v>1</v>
      </c>
      <c r="R731" s="625" t="b">
        <f t="shared" si="76"/>
        <v>1</v>
      </c>
      <c r="S731" s="13" t="b">
        <f t="shared" si="77"/>
        <v>1</v>
      </c>
      <c r="T731" s="13" t="b">
        <f t="shared" si="78"/>
        <v>1</v>
      </c>
      <c r="U731" s="13" t="b">
        <f t="shared" si="79"/>
        <v>1</v>
      </c>
      <c r="V731" s="617" t="str">
        <f t="shared" ref="V731:V794" si="81">CONCATENATE(B731,"-",D731)</f>
        <v>-</v>
      </c>
      <c r="W731" s="306">
        <f>IF(V731="-",0,IF(COUNTIF(V731:$V$1025,V731)&gt;1,1,0))</f>
        <v>0</v>
      </c>
    </row>
    <row r="732" spans="1:23" ht="15.75">
      <c r="A732" s="205">
        <v>707</v>
      </c>
      <c r="B732" s="177"/>
      <c r="C732" s="178"/>
      <c r="D732" s="177"/>
      <c r="E732" s="192"/>
      <c r="F732" s="192"/>
      <c r="G732" s="192"/>
      <c r="H732" s="192"/>
      <c r="I732" s="192"/>
      <c r="J732" s="192"/>
      <c r="K732" s="192"/>
      <c r="L732" s="192"/>
      <c r="M732" s="192"/>
      <c r="N732" s="192"/>
      <c r="O732" s="192"/>
      <c r="P732" s="91">
        <f t="shared" si="80"/>
        <v>0</v>
      </c>
      <c r="Q732" s="13" t="b">
        <f t="shared" ref="Q732:Q795" si="82">IF(ISBLANK(B732),TRUE,IF(OR(ISBLANK(C732),ISBLANK(D732),ISBLANK(E732),ISBLANK(F732),ISBLANK(G732),ISBLANK(H732),ISBLANK(I732),ISBLANK(J732),ISBLANK(K732),ISBLANK(L732),ISBLANK(M732),ISBLANK(N732),ISBLANK(O732),ISBLANK(P732)),FALSE,TRUE))</f>
        <v>1</v>
      </c>
      <c r="R732" s="625" t="b">
        <f t="shared" ref="R732:R795" si="83">IF(OR(AND(B732="N/A",D732="N/A"),AND(B732&lt;&gt;"N/A",D732&lt;&gt;"N/A"),AND(ISBLANK(B732),ISBLANK(D732)),AND(NOT(ISBLANK(B732)),NOT(ISBLANK(D732)))),TRUE,FALSE)</f>
        <v>1</v>
      </c>
      <c r="S732" s="13" t="b">
        <f t="shared" ref="S732:S795" si="84">IF(OR(AND(B732="N/A",D732="N/A",C732=0,P732=0),AND(ISBLANK(B732),ISBLANK(D732),ISBLANK(C732),P732=0),AND(AND(NOT(ISBLANK(B732)),B732&lt;&gt;"N/A"),AND(NOT(ISBLANK(D732)),D732&lt;&gt;"N/A"),C732&lt;&gt;0,P732&lt;&gt;0)),TRUE,FALSE)</f>
        <v>1</v>
      </c>
      <c r="T732" s="13" t="b">
        <f t="shared" si="78"/>
        <v>1</v>
      </c>
      <c r="U732" s="13" t="b">
        <f t="shared" si="79"/>
        <v>1</v>
      </c>
      <c r="V732" s="617" t="str">
        <f t="shared" si="81"/>
        <v>-</v>
      </c>
      <c r="W732" s="306">
        <f>IF(V732="-",0,IF(COUNTIF(V732:$V$1025,V732)&gt;1,1,0))</f>
        <v>0</v>
      </c>
    </row>
    <row r="733" spans="1:23" ht="15.75">
      <c r="A733" s="205">
        <v>708</v>
      </c>
      <c r="B733" s="177"/>
      <c r="C733" s="178"/>
      <c r="D733" s="177"/>
      <c r="E733" s="192"/>
      <c r="F733" s="192"/>
      <c r="G733" s="192"/>
      <c r="H733" s="192"/>
      <c r="I733" s="192"/>
      <c r="J733" s="192"/>
      <c r="K733" s="192"/>
      <c r="L733" s="192"/>
      <c r="M733" s="192"/>
      <c r="N733" s="192"/>
      <c r="O733" s="192"/>
      <c r="P733" s="91">
        <f t="shared" si="80"/>
        <v>0</v>
      </c>
      <c r="Q733" s="13" t="b">
        <f t="shared" si="82"/>
        <v>1</v>
      </c>
      <c r="R733" s="625" t="b">
        <f t="shared" si="83"/>
        <v>1</v>
      </c>
      <c r="S733" s="13" t="b">
        <f t="shared" si="84"/>
        <v>1</v>
      </c>
      <c r="T733" s="13" t="b">
        <f t="shared" si="78"/>
        <v>1</v>
      </c>
      <c r="U733" s="13" t="b">
        <f t="shared" si="79"/>
        <v>1</v>
      </c>
      <c r="V733" s="617" t="str">
        <f t="shared" si="81"/>
        <v>-</v>
      </c>
      <c r="W733" s="306">
        <f>IF(V733="-",0,IF(COUNTIF(V733:$V$1025,V733)&gt;1,1,0))</f>
        <v>0</v>
      </c>
    </row>
    <row r="734" spans="1:23" ht="15.75">
      <c r="A734" s="205">
        <v>709</v>
      </c>
      <c r="B734" s="177"/>
      <c r="C734" s="178"/>
      <c r="D734" s="177"/>
      <c r="E734" s="192"/>
      <c r="F734" s="192"/>
      <c r="G734" s="192"/>
      <c r="H734" s="192"/>
      <c r="I734" s="192"/>
      <c r="J734" s="192"/>
      <c r="K734" s="192"/>
      <c r="L734" s="192"/>
      <c r="M734" s="192"/>
      <c r="N734" s="192"/>
      <c r="O734" s="192"/>
      <c r="P734" s="91">
        <f t="shared" si="80"/>
        <v>0</v>
      </c>
      <c r="Q734" s="13" t="b">
        <f t="shared" si="82"/>
        <v>1</v>
      </c>
      <c r="R734" s="625" t="b">
        <f t="shared" si="83"/>
        <v>1</v>
      </c>
      <c r="S734" s="13" t="b">
        <f t="shared" si="84"/>
        <v>1</v>
      </c>
      <c r="T734" s="13" t="b">
        <f t="shared" si="78"/>
        <v>1</v>
      </c>
      <c r="U734" s="13" t="b">
        <f t="shared" si="79"/>
        <v>1</v>
      </c>
      <c r="V734" s="617" t="str">
        <f t="shared" si="81"/>
        <v>-</v>
      </c>
      <c r="W734" s="306">
        <f>IF(V734="-",0,IF(COUNTIF(V734:$V$1025,V734)&gt;1,1,0))</f>
        <v>0</v>
      </c>
    </row>
    <row r="735" spans="1:23" ht="15.75">
      <c r="A735" s="205">
        <v>710</v>
      </c>
      <c r="B735" s="177"/>
      <c r="C735" s="178"/>
      <c r="D735" s="177"/>
      <c r="E735" s="192"/>
      <c r="F735" s="192"/>
      <c r="G735" s="192"/>
      <c r="H735" s="192"/>
      <c r="I735" s="192"/>
      <c r="J735" s="192"/>
      <c r="K735" s="192"/>
      <c r="L735" s="192"/>
      <c r="M735" s="192"/>
      <c r="N735" s="192"/>
      <c r="O735" s="192"/>
      <c r="P735" s="91">
        <f t="shared" si="80"/>
        <v>0</v>
      </c>
      <c r="Q735" s="13" t="b">
        <f t="shared" si="82"/>
        <v>1</v>
      </c>
      <c r="R735" s="625" t="b">
        <f t="shared" si="83"/>
        <v>1</v>
      </c>
      <c r="S735" s="13" t="b">
        <f t="shared" si="84"/>
        <v>1</v>
      </c>
      <c r="T735" s="13" t="b">
        <f t="shared" si="78"/>
        <v>1</v>
      </c>
      <c r="U735" s="13" t="b">
        <f t="shared" si="79"/>
        <v>1</v>
      </c>
      <c r="V735" s="617" t="str">
        <f t="shared" si="81"/>
        <v>-</v>
      </c>
      <c r="W735" s="306">
        <f>IF(V735="-",0,IF(COUNTIF(V735:$V$1025,V735)&gt;1,1,0))</f>
        <v>0</v>
      </c>
    </row>
    <row r="736" spans="1:23" ht="15.75">
      <c r="A736" s="205">
        <v>711</v>
      </c>
      <c r="B736" s="177"/>
      <c r="C736" s="178"/>
      <c r="D736" s="177"/>
      <c r="E736" s="192"/>
      <c r="F736" s="192"/>
      <c r="G736" s="192"/>
      <c r="H736" s="192"/>
      <c r="I736" s="192"/>
      <c r="J736" s="192"/>
      <c r="K736" s="192"/>
      <c r="L736" s="192"/>
      <c r="M736" s="192"/>
      <c r="N736" s="192"/>
      <c r="O736" s="192"/>
      <c r="P736" s="91">
        <f t="shared" si="80"/>
        <v>0</v>
      </c>
      <c r="Q736" s="13" t="b">
        <f t="shared" si="82"/>
        <v>1</v>
      </c>
      <c r="R736" s="625" t="b">
        <f t="shared" si="83"/>
        <v>1</v>
      </c>
      <c r="S736" s="13" t="b">
        <f t="shared" si="84"/>
        <v>1</v>
      </c>
      <c r="T736" s="13" t="b">
        <f t="shared" si="78"/>
        <v>1</v>
      </c>
      <c r="U736" s="13" t="b">
        <f t="shared" si="79"/>
        <v>1</v>
      </c>
      <c r="V736" s="617" t="str">
        <f t="shared" si="81"/>
        <v>-</v>
      </c>
      <c r="W736" s="306">
        <f>IF(V736="-",0,IF(COUNTIF(V736:$V$1025,V736)&gt;1,1,0))</f>
        <v>0</v>
      </c>
    </row>
    <row r="737" spans="1:23" ht="15.75">
      <c r="A737" s="205">
        <v>712</v>
      </c>
      <c r="B737" s="177"/>
      <c r="C737" s="178"/>
      <c r="D737" s="177"/>
      <c r="E737" s="192"/>
      <c r="F737" s="192"/>
      <c r="G737" s="192"/>
      <c r="H737" s="192"/>
      <c r="I737" s="192"/>
      <c r="J737" s="192"/>
      <c r="K737" s="192"/>
      <c r="L737" s="192"/>
      <c r="M737" s="192"/>
      <c r="N737" s="192"/>
      <c r="O737" s="192"/>
      <c r="P737" s="91">
        <f t="shared" si="80"/>
        <v>0</v>
      </c>
      <c r="Q737" s="13" t="b">
        <f t="shared" si="82"/>
        <v>1</v>
      </c>
      <c r="R737" s="625" t="b">
        <f t="shared" si="83"/>
        <v>1</v>
      </c>
      <c r="S737" s="13" t="b">
        <f t="shared" si="84"/>
        <v>1</v>
      </c>
      <c r="T737" s="13" t="b">
        <f t="shared" si="78"/>
        <v>1</v>
      </c>
      <c r="U737" s="13" t="b">
        <f t="shared" si="79"/>
        <v>1</v>
      </c>
      <c r="V737" s="617" t="str">
        <f t="shared" si="81"/>
        <v>-</v>
      </c>
      <c r="W737" s="306">
        <f>IF(V737="-",0,IF(COUNTIF(V737:$V$1025,V737)&gt;1,1,0))</f>
        <v>0</v>
      </c>
    </row>
    <row r="738" spans="1:23" ht="15.75">
      <c r="A738" s="205">
        <v>713</v>
      </c>
      <c r="B738" s="177"/>
      <c r="C738" s="178"/>
      <c r="D738" s="177"/>
      <c r="E738" s="192"/>
      <c r="F738" s="192"/>
      <c r="G738" s="192"/>
      <c r="H738" s="192"/>
      <c r="I738" s="192"/>
      <c r="J738" s="192"/>
      <c r="K738" s="192"/>
      <c r="L738" s="192"/>
      <c r="M738" s="192"/>
      <c r="N738" s="192"/>
      <c r="O738" s="192"/>
      <c r="P738" s="91">
        <f t="shared" si="80"/>
        <v>0</v>
      </c>
      <c r="Q738" s="13" t="b">
        <f t="shared" si="82"/>
        <v>1</v>
      </c>
      <c r="R738" s="625" t="b">
        <f t="shared" si="83"/>
        <v>1</v>
      </c>
      <c r="S738" s="13" t="b">
        <f t="shared" si="84"/>
        <v>1</v>
      </c>
      <c r="T738" s="13" t="b">
        <f t="shared" si="78"/>
        <v>1</v>
      </c>
      <c r="U738" s="13" t="b">
        <f t="shared" si="79"/>
        <v>1</v>
      </c>
      <c r="V738" s="617" t="str">
        <f t="shared" si="81"/>
        <v>-</v>
      </c>
      <c r="W738" s="306">
        <f>IF(V738="-",0,IF(COUNTIF(V738:$V$1025,V738)&gt;1,1,0))</f>
        <v>0</v>
      </c>
    </row>
    <row r="739" spans="1:23" ht="15.75">
      <c r="A739" s="205">
        <v>714</v>
      </c>
      <c r="B739" s="177"/>
      <c r="C739" s="178"/>
      <c r="D739" s="177"/>
      <c r="E739" s="192"/>
      <c r="F739" s="192"/>
      <c r="G739" s="192"/>
      <c r="H739" s="192"/>
      <c r="I739" s="192"/>
      <c r="J739" s="192"/>
      <c r="K739" s="192"/>
      <c r="L739" s="192"/>
      <c r="M739" s="192"/>
      <c r="N739" s="192"/>
      <c r="O739" s="192"/>
      <c r="P739" s="91">
        <f t="shared" si="80"/>
        <v>0</v>
      </c>
      <c r="Q739" s="13" t="b">
        <f t="shared" si="82"/>
        <v>1</v>
      </c>
      <c r="R739" s="625" t="b">
        <f t="shared" si="83"/>
        <v>1</v>
      </c>
      <c r="S739" s="13" t="b">
        <f t="shared" si="84"/>
        <v>1</v>
      </c>
      <c r="T739" s="13" t="b">
        <f t="shared" si="78"/>
        <v>1</v>
      </c>
      <c r="U739" s="13" t="b">
        <f t="shared" si="79"/>
        <v>1</v>
      </c>
      <c r="V739" s="617" t="str">
        <f t="shared" si="81"/>
        <v>-</v>
      </c>
      <c r="W739" s="306">
        <f>IF(V739="-",0,IF(COUNTIF(V739:$V$1025,V739)&gt;1,1,0))</f>
        <v>0</v>
      </c>
    </row>
    <row r="740" spans="1:23" ht="15.75">
      <c r="A740" s="205">
        <v>715</v>
      </c>
      <c r="B740" s="177"/>
      <c r="C740" s="178"/>
      <c r="D740" s="177"/>
      <c r="E740" s="192"/>
      <c r="F740" s="192"/>
      <c r="G740" s="192"/>
      <c r="H740" s="192"/>
      <c r="I740" s="192"/>
      <c r="J740" s="192"/>
      <c r="K740" s="192"/>
      <c r="L740" s="192"/>
      <c r="M740" s="192"/>
      <c r="N740" s="192"/>
      <c r="O740" s="192"/>
      <c r="P740" s="91">
        <f t="shared" si="80"/>
        <v>0</v>
      </c>
      <c r="Q740" s="13" t="b">
        <f t="shared" si="82"/>
        <v>1</v>
      </c>
      <c r="R740" s="625" t="b">
        <f t="shared" si="83"/>
        <v>1</v>
      </c>
      <c r="S740" s="13" t="b">
        <f t="shared" si="84"/>
        <v>1</v>
      </c>
      <c r="T740" s="13" t="b">
        <f t="shared" si="78"/>
        <v>1</v>
      </c>
      <c r="U740" s="13" t="b">
        <f t="shared" si="79"/>
        <v>1</v>
      </c>
      <c r="V740" s="617" t="str">
        <f t="shared" si="81"/>
        <v>-</v>
      </c>
      <c r="W740" s="306">
        <f>IF(V740="-",0,IF(COUNTIF(V740:$V$1025,V740)&gt;1,1,0))</f>
        <v>0</v>
      </c>
    </row>
    <row r="741" spans="1:23" ht="15.75">
      <c r="A741" s="205">
        <v>716</v>
      </c>
      <c r="B741" s="177"/>
      <c r="C741" s="178"/>
      <c r="D741" s="177"/>
      <c r="E741" s="192"/>
      <c r="F741" s="192"/>
      <c r="G741" s="192"/>
      <c r="H741" s="192"/>
      <c r="I741" s="192"/>
      <c r="J741" s="192"/>
      <c r="K741" s="192"/>
      <c r="L741" s="192"/>
      <c r="M741" s="192"/>
      <c r="N741" s="192"/>
      <c r="O741" s="192"/>
      <c r="P741" s="91">
        <f t="shared" si="80"/>
        <v>0</v>
      </c>
      <c r="Q741" s="13" t="b">
        <f t="shared" si="82"/>
        <v>1</v>
      </c>
      <c r="R741" s="625" t="b">
        <f t="shared" si="83"/>
        <v>1</v>
      </c>
      <c r="S741" s="13" t="b">
        <f t="shared" si="84"/>
        <v>1</v>
      </c>
      <c r="T741" s="13" t="b">
        <f t="shared" si="78"/>
        <v>1</v>
      </c>
      <c r="U741" s="13" t="b">
        <f t="shared" si="79"/>
        <v>1</v>
      </c>
      <c r="V741" s="617" t="str">
        <f t="shared" si="81"/>
        <v>-</v>
      </c>
      <c r="W741" s="306">
        <f>IF(V741="-",0,IF(COUNTIF(V741:$V$1025,V741)&gt;1,1,0))</f>
        <v>0</v>
      </c>
    </row>
    <row r="742" spans="1:23" ht="15.75">
      <c r="A742" s="205">
        <v>717</v>
      </c>
      <c r="B742" s="177"/>
      <c r="C742" s="178"/>
      <c r="D742" s="177"/>
      <c r="E742" s="192"/>
      <c r="F742" s="192"/>
      <c r="G742" s="192"/>
      <c r="H742" s="192"/>
      <c r="I742" s="192"/>
      <c r="J742" s="192"/>
      <c r="K742" s="192"/>
      <c r="L742" s="192"/>
      <c r="M742" s="192"/>
      <c r="N742" s="192"/>
      <c r="O742" s="192"/>
      <c r="P742" s="91">
        <f t="shared" si="80"/>
        <v>0</v>
      </c>
      <c r="Q742" s="13" t="b">
        <f t="shared" si="82"/>
        <v>1</v>
      </c>
      <c r="R742" s="625" t="b">
        <f t="shared" si="83"/>
        <v>1</v>
      </c>
      <c r="S742" s="13" t="b">
        <f t="shared" si="84"/>
        <v>1</v>
      </c>
      <c r="T742" s="13" t="b">
        <f t="shared" si="78"/>
        <v>1</v>
      </c>
      <c r="U742" s="13" t="b">
        <f t="shared" si="79"/>
        <v>1</v>
      </c>
      <c r="V742" s="617" t="str">
        <f t="shared" si="81"/>
        <v>-</v>
      </c>
      <c r="W742" s="306">
        <f>IF(V742="-",0,IF(COUNTIF(V742:$V$1025,V742)&gt;1,1,0))</f>
        <v>0</v>
      </c>
    </row>
    <row r="743" spans="1:23" ht="15.75">
      <c r="A743" s="205">
        <v>718</v>
      </c>
      <c r="B743" s="177"/>
      <c r="C743" s="178"/>
      <c r="D743" s="177"/>
      <c r="E743" s="192"/>
      <c r="F743" s="192"/>
      <c r="G743" s="192"/>
      <c r="H743" s="192"/>
      <c r="I743" s="192"/>
      <c r="J743" s="192"/>
      <c r="K743" s="192"/>
      <c r="L743" s="192"/>
      <c r="M743" s="192"/>
      <c r="N743" s="192"/>
      <c r="O743" s="192"/>
      <c r="P743" s="91">
        <f t="shared" si="80"/>
        <v>0</v>
      </c>
      <c r="Q743" s="13" t="b">
        <f t="shared" si="82"/>
        <v>1</v>
      </c>
      <c r="R743" s="625" t="b">
        <f t="shared" si="83"/>
        <v>1</v>
      </c>
      <c r="S743" s="13" t="b">
        <f t="shared" si="84"/>
        <v>1</v>
      </c>
      <c r="T743" s="13" t="b">
        <f t="shared" si="78"/>
        <v>1</v>
      </c>
      <c r="U743" s="13" t="b">
        <f t="shared" si="79"/>
        <v>1</v>
      </c>
      <c r="V743" s="617" t="str">
        <f t="shared" si="81"/>
        <v>-</v>
      </c>
      <c r="W743" s="306">
        <f>IF(V743="-",0,IF(COUNTIF(V743:$V$1025,V743)&gt;1,1,0))</f>
        <v>0</v>
      </c>
    </row>
    <row r="744" spans="1:23" ht="15.75">
      <c r="A744" s="205">
        <v>719</v>
      </c>
      <c r="B744" s="177"/>
      <c r="C744" s="178"/>
      <c r="D744" s="177"/>
      <c r="E744" s="192"/>
      <c r="F744" s="192"/>
      <c r="G744" s="192"/>
      <c r="H744" s="192"/>
      <c r="I744" s="192"/>
      <c r="J744" s="192"/>
      <c r="K744" s="192"/>
      <c r="L744" s="192"/>
      <c r="M744" s="192"/>
      <c r="N744" s="192"/>
      <c r="O744" s="192"/>
      <c r="P744" s="91">
        <f t="shared" si="80"/>
        <v>0</v>
      </c>
      <c r="Q744" s="13" t="b">
        <f t="shared" si="82"/>
        <v>1</v>
      </c>
      <c r="R744" s="625" t="b">
        <f t="shared" si="83"/>
        <v>1</v>
      </c>
      <c r="S744" s="13" t="b">
        <f t="shared" si="84"/>
        <v>1</v>
      </c>
      <c r="T744" s="13" t="b">
        <f t="shared" si="78"/>
        <v>1</v>
      </c>
      <c r="U744" s="13" t="b">
        <f t="shared" si="79"/>
        <v>1</v>
      </c>
      <c r="V744" s="617" t="str">
        <f t="shared" si="81"/>
        <v>-</v>
      </c>
      <c r="W744" s="306">
        <f>IF(V744="-",0,IF(COUNTIF(V744:$V$1025,V744)&gt;1,1,0))</f>
        <v>0</v>
      </c>
    </row>
    <row r="745" spans="1:23" ht="15.75">
      <c r="A745" s="205">
        <v>720</v>
      </c>
      <c r="B745" s="177"/>
      <c r="C745" s="178"/>
      <c r="D745" s="177"/>
      <c r="E745" s="192"/>
      <c r="F745" s="192"/>
      <c r="G745" s="192"/>
      <c r="H745" s="192"/>
      <c r="I745" s="192"/>
      <c r="J745" s="192"/>
      <c r="K745" s="192"/>
      <c r="L745" s="192"/>
      <c r="M745" s="192"/>
      <c r="N745" s="192"/>
      <c r="O745" s="192"/>
      <c r="P745" s="91">
        <f t="shared" si="80"/>
        <v>0</v>
      </c>
      <c r="Q745" s="13" t="b">
        <f t="shared" si="82"/>
        <v>1</v>
      </c>
      <c r="R745" s="625" t="b">
        <f t="shared" si="83"/>
        <v>1</v>
      </c>
      <c r="S745" s="13" t="b">
        <f t="shared" si="84"/>
        <v>1</v>
      </c>
      <c r="T745" s="13" t="b">
        <f t="shared" si="78"/>
        <v>1</v>
      </c>
      <c r="U745" s="13" t="b">
        <f t="shared" si="79"/>
        <v>1</v>
      </c>
      <c r="V745" s="617" t="str">
        <f t="shared" si="81"/>
        <v>-</v>
      </c>
      <c r="W745" s="306">
        <f>IF(V745="-",0,IF(COUNTIF(V745:$V$1025,V745)&gt;1,1,0))</f>
        <v>0</v>
      </c>
    </row>
    <row r="746" spans="1:23" ht="15.75">
      <c r="A746" s="205">
        <v>721</v>
      </c>
      <c r="B746" s="177"/>
      <c r="C746" s="178"/>
      <c r="D746" s="177"/>
      <c r="E746" s="192"/>
      <c r="F746" s="192"/>
      <c r="G746" s="192"/>
      <c r="H746" s="192"/>
      <c r="I746" s="192"/>
      <c r="J746" s="192"/>
      <c r="K746" s="192"/>
      <c r="L746" s="192"/>
      <c r="M746" s="192"/>
      <c r="N746" s="192"/>
      <c r="O746" s="192"/>
      <c r="P746" s="91">
        <f t="shared" si="80"/>
        <v>0</v>
      </c>
      <c r="Q746" s="13" t="b">
        <f t="shared" si="82"/>
        <v>1</v>
      </c>
      <c r="R746" s="625" t="b">
        <f t="shared" si="83"/>
        <v>1</v>
      </c>
      <c r="S746" s="13" t="b">
        <f t="shared" si="84"/>
        <v>1</v>
      </c>
      <c r="T746" s="13" t="b">
        <f t="shared" si="78"/>
        <v>1</v>
      </c>
      <c r="U746" s="13" t="b">
        <f t="shared" si="79"/>
        <v>1</v>
      </c>
      <c r="V746" s="617" t="str">
        <f t="shared" si="81"/>
        <v>-</v>
      </c>
      <c r="W746" s="306">
        <f>IF(V746="-",0,IF(COUNTIF(V746:$V$1025,V746)&gt;1,1,0))</f>
        <v>0</v>
      </c>
    </row>
    <row r="747" spans="1:23" ht="15.75">
      <c r="A747" s="205">
        <v>722</v>
      </c>
      <c r="B747" s="177"/>
      <c r="C747" s="178"/>
      <c r="D747" s="177"/>
      <c r="E747" s="192"/>
      <c r="F747" s="192"/>
      <c r="G747" s="192"/>
      <c r="H747" s="192"/>
      <c r="I747" s="192"/>
      <c r="J747" s="192"/>
      <c r="K747" s="192"/>
      <c r="L747" s="192"/>
      <c r="M747" s="192"/>
      <c r="N747" s="192"/>
      <c r="O747" s="192"/>
      <c r="P747" s="91">
        <f t="shared" si="80"/>
        <v>0</v>
      </c>
      <c r="Q747" s="13" t="b">
        <f t="shared" si="82"/>
        <v>1</v>
      </c>
      <c r="R747" s="625" t="b">
        <f t="shared" si="83"/>
        <v>1</v>
      </c>
      <c r="S747" s="13" t="b">
        <f t="shared" si="84"/>
        <v>1</v>
      </c>
      <c r="T747" s="13" t="b">
        <f t="shared" si="78"/>
        <v>1</v>
      </c>
      <c r="U747" s="13" t="b">
        <f t="shared" si="79"/>
        <v>1</v>
      </c>
      <c r="V747" s="617" t="str">
        <f t="shared" si="81"/>
        <v>-</v>
      </c>
      <c r="W747" s="306">
        <f>IF(V747="-",0,IF(COUNTIF(V747:$V$1025,V747)&gt;1,1,0))</f>
        <v>0</v>
      </c>
    </row>
    <row r="748" spans="1:23" ht="15.75">
      <c r="A748" s="205">
        <v>723</v>
      </c>
      <c r="B748" s="177"/>
      <c r="C748" s="178"/>
      <c r="D748" s="177"/>
      <c r="E748" s="192"/>
      <c r="F748" s="192"/>
      <c r="G748" s="192"/>
      <c r="H748" s="192"/>
      <c r="I748" s="192"/>
      <c r="J748" s="192"/>
      <c r="K748" s="192"/>
      <c r="L748" s="192"/>
      <c r="M748" s="192"/>
      <c r="N748" s="192"/>
      <c r="O748" s="192"/>
      <c r="P748" s="91">
        <f t="shared" si="80"/>
        <v>0</v>
      </c>
      <c r="Q748" s="13" t="b">
        <f t="shared" si="82"/>
        <v>1</v>
      </c>
      <c r="R748" s="625" t="b">
        <f t="shared" si="83"/>
        <v>1</v>
      </c>
      <c r="S748" s="13" t="b">
        <f t="shared" si="84"/>
        <v>1</v>
      </c>
      <c r="T748" s="13" t="b">
        <f t="shared" si="78"/>
        <v>1</v>
      </c>
      <c r="U748" s="13" t="b">
        <f t="shared" si="79"/>
        <v>1</v>
      </c>
      <c r="V748" s="617" t="str">
        <f t="shared" si="81"/>
        <v>-</v>
      </c>
      <c r="W748" s="306">
        <f>IF(V748="-",0,IF(COUNTIF(V748:$V$1025,V748)&gt;1,1,0))</f>
        <v>0</v>
      </c>
    </row>
    <row r="749" spans="1:23" ht="15.75">
      <c r="A749" s="205">
        <v>724</v>
      </c>
      <c r="B749" s="177"/>
      <c r="C749" s="178"/>
      <c r="D749" s="177"/>
      <c r="E749" s="192"/>
      <c r="F749" s="192"/>
      <c r="G749" s="192"/>
      <c r="H749" s="192"/>
      <c r="I749" s="192"/>
      <c r="J749" s="192"/>
      <c r="K749" s="192"/>
      <c r="L749" s="192"/>
      <c r="M749" s="192"/>
      <c r="N749" s="192"/>
      <c r="O749" s="192"/>
      <c r="P749" s="91">
        <f t="shared" si="80"/>
        <v>0</v>
      </c>
      <c r="Q749" s="13" t="b">
        <f t="shared" si="82"/>
        <v>1</v>
      </c>
      <c r="R749" s="625" t="b">
        <f t="shared" si="83"/>
        <v>1</v>
      </c>
      <c r="S749" s="13" t="b">
        <f t="shared" si="84"/>
        <v>1</v>
      </c>
      <c r="T749" s="13" t="b">
        <f t="shared" si="78"/>
        <v>1</v>
      </c>
      <c r="U749" s="13" t="b">
        <f t="shared" si="79"/>
        <v>1</v>
      </c>
      <c r="V749" s="617" t="str">
        <f t="shared" si="81"/>
        <v>-</v>
      </c>
      <c r="W749" s="306">
        <f>IF(V749="-",0,IF(COUNTIF(V749:$V$1025,V749)&gt;1,1,0))</f>
        <v>0</v>
      </c>
    </row>
    <row r="750" spans="1:23" ht="15.75">
      <c r="A750" s="205">
        <v>725</v>
      </c>
      <c r="B750" s="177"/>
      <c r="C750" s="178"/>
      <c r="D750" s="177"/>
      <c r="E750" s="192"/>
      <c r="F750" s="192"/>
      <c r="G750" s="192"/>
      <c r="H750" s="192"/>
      <c r="I750" s="192"/>
      <c r="J750" s="192"/>
      <c r="K750" s="192"/>
      <c r="L750" s="192"/>
      <c r="M750" s="192"/>
      <c r="N750" s="192"/>
      <c r="O750" s="192"/>
      <c r="P750" s="91">
        <f t="shared" si="80"/>
        <v>0</v>
      </c>
      <c r="Q750" s="13" t="b">
        <f t="shared" si="82"/>
        <v>1</v>
      </c>
      <c r="R750" s="625" t="b">
        <f t="shared" si="83"/>
        <v>1</v>
      </c>
      <c r="S750" s="13" t="b">
        <f t="shared" si="84"/>
        <v>1</v>
      </c>
      <c r="T750" s="13" t="b">
        <f t="shared" si="78"/>
        <v>1</v>
      </c>
      <c r="U750" s="13" t="b">
        <f t="shared" si="79"/>
        <v>1</v>
      </c>
      <c r="V750" s="617" t="str">
        <f t="shared" si="81"/>
        <v>-</v>
      </c>
      <c r="W750" s="306">
        <f>IF(V750="-",0,IF(COUNTIF(V750:$V$1025,V750)&gt;1,1,0))</f>
        <v>0</v>
      </c>
    </row>
    <row r="751" spans="1:23" ht="15.75">
      <c r="A751" s="205">
        <v>726</v>
      </c>
      <c r="B751" s="177"/>
      <c r="C751" s="178"/>
      <c r="D751" s="177"/>
      <c r="E751" s="192"/>
      <c r="F751" s="192"/>
      <c r="G751" s="192"/>
      <c r="H751" s="192"/>
      <c r="I751" s="192"/>
      <c r="J751" s="192"/>
      <c r="K751" s="192"/>
      <c r="L751" s="192"/>
      <c r="M751" s="192"/>
      <c r="N751" s="192"/>
      <c r="O751" s="192"/>
      <c r="P751" s="91">
        <f t="shared" si="80"/>
        <v>0</v>
      </c>
      <c r="Q751" s="13" t="b">
        <f t="shared" si="82"/>
        <v>1</v>
      </c>
      <c r="R751" s="625" t="b">
        <f t="shared" si="83"/>
        <v>1</v>
      </c>
      <c r="S751" s="13" t="b">
        <f t="shared" si="84"/>
        <v>1</v>
      </c>
      <c r="T751" s="13" t="b">
        <f t="shared" si="78"/>
        <v>1</v>
      </c>
      <c r="U751" s="13" t="b">
        <f t="shared" si="79"/>
        <v>1</v>
      </c>
      <c r="V751" s="617" t="str">
        <f t="shared" si="81"/>
        <v>-</v>
      </c>
      <c r="W751" s="306">
        <f>IF(V751="-",0,IF(COUNTIF(V751:$V$1025,V751)&gt;1,1,0))</f>
        <v>0</v>
      </c>
    </row>
    <row r="752" spans="1:23" ht="15.75">
      <c r="A752" s="205">
        <v>727</v>
      </c>
      <c r="B752" s="177"/>
      <c r="C752" s="178"/>
      <c r="D752" s="177"/>
      <c r="E752" s="192"/>
      <c r="F752" s="192"/>
      <c r="G752" s="192"/>
      <c r="H752" s="192"/>
      <c r="I752" s="192"/>
      <c r="J752" s="192"/>
      <c r="K752" s="192"/>
      <c r="L752" s="192"/>
      <c r="M752" s="192"/>
      <c r="N752" s="192"/>
      <c r="O752" s="192"/>
      <c r="P752" s="91">
        <f t="shared" si="80"/>
        <v>0</v>
      </c>
      <c r="Q752" s="13" t="b">
        <f t="shared" si="82"/>
        <v>1</v>
      </c>
      <c r="R752" s="625" t="b">
        <f t="shared" si="83"/>
        <v>1</v>
      </c>
      <c r="S752" s="13" t="b">
        <f t="shared" si="84"/>
        <v>1</v>
      </c>
      <c r="T752" s="13" t="b">
        <f t="shared" si="78"/>
        <v>1</v>
      </c>
      <c r="U752" s="13" t="b">
        <f t="shared" si="79"/>
        <v>1</v>
      </c>
      <c r="V752" s="617" t="str">
        <f t="shared" si="81"/>
        <v>-</v>
      </c>
      <c r="W752" s="306">
        <f>IF(V752="-",0,IF(COUNTIF(V752:$V$1025,V752)&gt;1,1,0))</f>
        <v>0</v>
      </c>
    </row>
    <row r="753" spans="1:23" ht="15.75">
      <c r="A753" s="205">
        <v>728</v>
      </c>
      <c r="B753" s="177"/>
      <c r="C753" s="178"/>
      <c r="D753" s="177"/>
      <c r="E753" s="192"/>
      <c r="F753" s="192"/>
      <c r="G753" s="192"/>
      <c r="H753" s="192"/>
      <c r="I753" s="192"/>
      <c r="J753" s="192"/>
      <c r="K753" s="192"/>
      <c r="L753" s="192"/>
      <c r="M753" s="192"/>
      <c r="N753" s="192"/>
      <c r="O753" s="192"/>
      <c r="P753" s="91">
        <f t="shared" si="80"/>
        <v>0</v>
      </c>
      <c r="Q753" s="13" t="b">
        <f t="shared" si="82"/>
        <v>1</v>
      </c>
      <c r="R753" s="625" t="b">
        <f t="shared" si="83"/>
        <v>1</v>
      </c>
      <c r="S753" s="13" t="b">
        <f t="shared" si="84"/>
        <v>1</v>
      </c>
      <c r="T753" s="13" t="b">
        <f t="shared" si="78"/>
        <v>1</v>
      </c>
      <c r="U753" s="13" t="b">
        <f t="shared" si="79"/>
        <v>1</v>
      </c>
      <c r="V753" s="617" t="str">
        <f t="shared" si="81"/>
        <v>-</v>
      </c>
      <c r="W753" s="306">
        <f>IF(V753="-",0,IF(COUNTIF(V753:$V$1025,V753)&gt;1,1,0))</f>
        <v>0</v>
      </c>
    </row>
    <row r="754" spans="1:23" ht="15.75">
      <c r="A754" s="205">
        <v>729</v>
      </c>
      <c r="B754" s="177"/>
      <c r="C754" s="178"/>
      <c r="D754" s="177"/>
      <c r="E754" s="192"/>
      <c r="F754" s="192"/>
      <c r="G754" s="192"/>
      <c r="H754" s="192"/>
      <c r="I754" s="192"/>
      <c r="J754" s="192"/>
      <c r="K754" s="192"/>
      <c r="L754" s="192"/>
      <c r="M754" s="192"/>
      <c r="N754" s="192"/>
      <c r="O754" s="192"/>
      <c r="P754" s="91">
        <f t="shared" si="80"/>
        <v>0</v>
      </c>
      <c r="Q754" s="13" t="b">
        <f t="shared" si="82"/>
        <v>1</v>
      </c>
      <c r="R754" s="625" t="b">
        <f t="shared" si="83"/>
        <v>1</v>
      </c>
      <c r="S754" s="13" t="b">
        <f t="shared" si="84"/>
        <v>1</v>
      </c>
      <c r="T754" s="13" t="b">
        <f t="shared" si="78"/>
        <v>1</v>
      </c>
      <c r="U754" s="13" t="b">
        <f t="shared" si="79"/>
        <v>1</v>
      </c>
      <c r="V754" s="617" t="str">
        <f t="shared" si="81"/>
        <v>-</v>
      </c>
      <c r="W754" s="306">
        <f>IF(V754="-",0,IF(COUNTIF(V754:$V$1025,V754)&gt;1,1,0))</f>
        <v>0</v>
      </c>
    </row>
    <row r="755" spans="1:23" ht="15.75">
      <c r="A755" s="205">
        <v>730</v>
      </c>
      <c r="B755" s="177"/>
      <c r="C755" s="178"/>
      <c r="D755" s="177"/>
      <c r="E755" s="192"/>
      <c r="F755" s="192"/>
      <c r="G755" s="192"/>
      <c r="H755" s="192"/>
      <c r="I755" s="192"/>
      <c r="J755" s="192"/>
      <c r="K755" s="192"/>
      <c r="L755" s="192"/>
      <c r="M755" s="192"/>
      <c r="N755" s="192"/>
      <c r="O755" s="192"/>
      <c r="P755" s="91">
        <f t="shared" si="80"/>
        <v>0</v>
      </c>
      <c r="Q755" s="13" t="b">
        <f t="shared" si="82"/>
        <v>1</v>
      </c>
      <c r="R755" s="625" t="b">
        <f t="shared" si="83"/>
        <v>1</v>
      </c>
      <c r="S755" s="13" t="b">
        <f t="shared" si="84"/>
        <v>1</v>
      </c>
      <c r="T755" s="13" t="b">
        <f t="shared" si="78"/>
        <v>1</v>
      </c>
      <c r="U755" s="13" t="b">
        <f t="shared" si="79"/>
        <v>1</v>
      </c>
      <c r="V755" s="617" t="str">
        <f t="shared" si="81"/>
        <v>-</v>
      </c>
      <c r="W755" s="306">
        <f>IF(V755="-",0,IF(COUNTIF(V755:$V$1025,V755)&gt;1,1,0))</f>
        <v>0</v>
      </c>
    </row>
    <row r="756" spans="1:23" ht="15.75">
      <c r="A756" s="205">
        <v>731</v>
      </c>
      <c r="B756" s="177"/>
      <c r="C756" s="178"/>
      <c r="D756" s="177"/>
      <c r="E756" s="192"/>
      <c r="F756" s="192"/>
      <c r="G756" s="192"/>
      <c r="H756" s="192"/>
      <c r="I756" s="192"/>
      <c r="J756" s="192"/>
      <c r="K756" s="192"/>
      <c r="L756" s="192"/>
      <c r="M756" s="192"/>
      <c r="N756" s="192"/>
      <c r="O756" s="192"/>
      <c r="P756" s="91">
        <f t="shared" si="80"/>
        <v>0</v>
      </c>
      <c r="Q756" s="13" t="b">
        <f t="shared" si="82"/>
        <v>1</v>
      </c>
      <c r="R756" s="625" t="b">
        <f t="shared" si="83"/>
        <v>1</v>
      </c>
      <c r="S756" s="13" t="b">
        <f t="shared" si="84"/>
        <v>1</v>
      </c>
      <c r="T756" s="13" t="b">
        <f t="shared" si="78"/>
        <v>1</v>
      </c>
      <c r="U756" s="13" t="b">
        <f t="shared" si="79"/>
        <v>1</v>
      </c>
      <c r="V756" s="617" t="str">
        <f t="shared" si="81"/>
        <v>-</v>
      </c>
      <c r="W756" s="306">
        <f>IF(V756="-",0,IF(COUNTIF(V756:$V$1025,V756)&gt;1,1,0))</f>
        <v>0</v>
      </c>
    </row>
    <row r="757" spans="1:23" ht="15.75">
      <c r="A757" s="205">
        <v>732</v>
      </c>
      <c r="B757" s="177"/>
      <c r="C757" s="178"/>
      <c r="D757" s="177"/>
      <c r="E757" s="192"/>
      <c r="F757" s="192"/>
      <c r="G757" s="192"/>
      <c r="H757" s="192"/>
      <c r="I757" s="192"/>
      <c r="J757" s="192"/>
      <c r="K757" s="192"/>
      <c r="L757" s="192"/>
      <c r="M757" s="192"/>
      <c r="N757" s="192"/>
      <c r="O757" s="192"/>
      <c r="P757" s="91">
        <f t="shared" si="80"/>
        <v>0</v>
      </c>
      <c r="Q757" s="13" t="b">
        <f t="shared" si="82"/>
        <v>1</v>
      </c>
      <c r="R757" s="625" t="b">
        <f t="shared" si="83"/>
        <v>1</v>
      </c>
      <c r="S757" s="13" t="b">
        <f t="shared" si="84"/>
        <v>1</v>
      </c>
      <c r="T757" s="13" t="b">
        <f t="shared" si="78"/>
        <v>1</v>
      </c>
      <c r="U757" s="13" t="b">
        <f t="shared" si="79"/>
        <v>1</v>
      </c>
      <c r="V757" s="617" t="str">
        <f t="shared" si="81"/>
        <v>-</v>
      </c>
      <c r="W757" s="306">
        <f>IF(V757="-",0,IF(COUNTIF(V757:$V$1025,V757)&gt;1,1,0))</f>
        <v>0</v>
      </c>
    </row>
    <row r="758" spans="1:23" ht="15.75">
      <c r="A758" s="205">
        <v>733</v>
      </c>
      <c r="B758" s="177"/>
      <c r="C758" s="178"/>
      <c r="D758" s="177"/>
      <c r="E758" s="192"/>
      <c r="F758" s="192"/>
      <c r="G758" s="192"/>
      <c r="H758" s="192"/>
      <c r="I758" s="192"/>
      <c r="J758" s="192"/>
      <c r="K758" s="192"/>
      <c r="L758" s="192"/>
      <c r="M758" s="192"/>
      <c r="N758" s="192"/>
      <c r="O758" s="192"/>
      <c r="P758" s="91">
        <f t="shared" si="80"/>
        <v>0</v>
      </c>
      <c r="Q758" s="13" t="b">
        <f t="shared" si="82"/>
        <v>1</v>
      </c>
      <c r="R758" s="625" t="b">
        <f t="shared" si="83"/>
        <v>1</v>
      </c>
      <c r="S758" s="13" t="b">
        <f t="shared" si="84"/>
        <v>1</v>
      </c>
      <c r="T758" s="13" t="b">
        <f t="shared" si="78"/>
        <v>1</v>
      </c>
      <c r="U758" s="13" t="b">
        <f t="shared" si="79"/>
        <v>1</v>
      </c>
      <c r="V758" s="617" t="str">
        <f t="shared" si="81"/>
        <v>-</v>
      </c>
      <c r="W758" s="306">
        <f>IF(V758="-",0,IF(COUNTIF(V758:$V$1025,V758)&gt;1,1,0))</f>
        <v>0</v>
      </c>
    </row>
    <row r="759" spans="1:23" ht="15.75">
      <c r="A759" s="205">
        <v>734</v>
      </c>
      <c r="B759" s="177"/>
      <c r="C759" s="178"/>
      <c r="D759" s="177"/>
      <c r="E759" s="192"/>
      <c r="F759" s="192"/>
      <c r="G759" s="192"/>
      <c r="H759" s="192"/>
      <c r="I759" s="192"/>
      <c r="J759" s="192"/>
      <c r="K759" s="192"/>
      <c r="L759" s="192"/>
      <c r="M759" s="192"/>
      <c r="N759" s="192"/>
      <c r="O759" s="192"/>
      <c r="P759" s="91">
        <f t="shared" si="80"/>
        <v>0</v>
      </c>
      <c r="Q759" s="13" t="b">
        <f t="shared" si="82"/>
        <v>1</v>
      </c>
      <c r="R759" s="625" t="b">
        <f t="shared" si="83"/>
        <v>1</v>
      </c>
      <c r="S759" s="13" t="b">
        <f t="shared" si="84"/>
        <v>1</v>
      </c>
      <c r="T759" s="13" t="b">
        <f t="shared" si="78"/>
        <v>1</v>
      </c>
      <c r="U759" s="13" t="b">
        <f t="shared" si="79"/>
        <v>1</v>
      </c>
      <c r="V759" s="617" t="str">
        <f t="shared" si="81"/>
        <v>-</v>
      </c>
      <c r="W759" s="306">
        <f>IF(V759="-",0,IF(COUNTIF(V759:$V$1025,V759)&gt;1,1,0))</f>
        <v>0</v>
      </c>
    </row>
    <row r="760" spans="1:23" ht="15.75">
      <c r="A760" s="205">
        <v>735</v>
      </c>
      <c r="B760" s="177"/>
      <c r="C760" s="178"/>
      <c r="D760" s="177"/>
      <c r="E760" s="192"/>
      <c r="F760" s="192"/>
      <c r="G760" s="192"/>
      <c r="H760" s="192"/>
      <c r="I760" s="192"/>
      <c r="J760" s="192"/>
      <c r="K760" s="192"/>
      <c r="L760" s="192"/>
      <c r="M760" s="192"/>
      <c r="N760" s="192"/>
      <c r="O760" s="192"/>
      <c r="P760" s="91">
        <f t="shared" si="80"/>
        <v>0</v>
      </c>
      <c r="Q760" s="13" t="b">
        <f t="shared" si="82"/>
        <v>1</v>
      </c>
      <c r="R760" s="625" t="b">
        <f t="shared" si="83"/>
        <v>1</v>
      </c>
      <c r="S760" s="13" t="b">
        <f t="shared" si="84"/>
        <v>1</v>
      </c>
      <c r="T760" s="13" t="b">
        <f t="shared" si="78"/>
        <v>1</v>
      </c>
      <c r="U760" s="13" t="b">
        <f t="shared" si="79"/>
        <v>1</v>
      </c>
      <c r="V760" s="617" t="str">
        <f t="shared" si="81"/>
        <v>-</v>
      </c>
      <c r="W760" s="306">
        <f>IF(V760="-",0,IF(COUNTIF(V760:$V$1025,V760)&gt;1,1,0))</f>
        <v>0</v>
      </c>
    </row>
    <row r="761" spans="1:23" ht="15.75">
      <c r="A761" s="205">
        <v>736</v>
      </c>
      <c r="B761" s="177"/>
      <c r="C761" s="178"/>
      <c r="D761" s="177"/>
      <c r="E761" s="192"/>
      <c r="F761" s="192"/>
      <c r="G761" s="192"/>
      <c r="H761" s="192"/>
      <c r="I761" s="192"/>
      <c r="J761" s="192"/>
      <c r="K761" s="192"/>
      <c r="L761" s="192"/>
      <c r="M761" s="192"/>
      <c r="N761" s="192"/>
      <c r="O761" s="192"/>
      <c r="P761" s="91">
        <f t="shared" si="80"/>
        <v>0</v>
      </c>
      <c r="Q761" s="13" t="b">
        <f t="shared" si="82"/>
        <v>1</v>
      </c>
      <c r="R761" s="625" t="b">
        <f t="shared" si="83"/>
        <v>1</v>
      </c>
      <c r="S761" s="13" t="b">
        <f t="shared" si="84"/>
        <v>1</v>
      </c>
      <c r="T761" s="13" t="b">
        <f t="shared" si="78"/>
        <v>1</v>
      </c>
      <c r="U761" s="13" t="b">
        <f t="shared" si="79"/>
        <v>1</v>
      </c>
      <c r="V761" s="617" t="str">
        <f t="shared" si="81"/>
        <v>-</v>
      </c>
      <c r="W761" s="306">
        <f>IF(V761="-",0,IF(COUNTIF(V761:$V$1025,V761)&gt;1,1,0))</f>
        <v>0</v>
      </c>
    </row>
    <row r="762" spans="1:23" ht="15.75">
      <c r="A762" s="205">
        <v>737</v>
      </c>
      <c r="B762" s="177"/>
      <c r="C762" s="178"/>
      <c r="D762" s="177"/>
      <c r="E762" s="192"/>
      <c r="F762" s="192"/>
      <c r="G762" s="192"/>
      <c r="H762" s="192"/>
      <c r="I762" s="192"/>
      <c r="J762" s="192"/>
      <c r="K762" s="192"/>
      <c r="L762" s="192"/>
      <c r="M762" s="192"/>
      <c r="N762" s="192"/>
      <c r="O762" s="192"/>
      <c r="P762" s="91">
        <f t="shared" si="80"/>
        <v>0</v>
      </c>
      <c r="Q762" s="13" t="b">
        <f t="shared" si="82"/>
        <v>1</v>
      </c>
      <c r="R762" s="625" t="b">
        <f t="shared" si="83"/>
        <v>1</v>
      </c>
      <c r="S762" s="13" t="b">
        <f t="shared" si="84"/>
        <v>1</v>
      </c>
      <c r="T762" s="13" t="b">
        <f t="shared" si="78"/>
        <v>1</v>
      </c>
      <c r="U762" s="13" t="b">
        <f t="shared" si="79"/>
        <v>1</v>
      </c>
      <c r="V762" s="617" t="str">
        <f t="shared" si="81"/>
        <v>-</v>
      </c>
      <c r="W762" s="306">
        <f>IF(V762="-",0,IF(COUNTIF(V762:$V$1025,V762)&gt;1,1,0))</f>
        <v>0</v>
      </c>
    </row>
    <row r="763" spans="1:23" ht="15.75">
      <c r="A763" s="205">
        <v>738</v>
      </c>
      <c r="B763" s="177"/>
      <c r="C763" s="178"/>
      <c r="D763" s="177"/>
      <c r="E763" s="192"/>
      <c r="F763" s="192"/>
      <c r="G763" s="192"/>
      <c r="H763" s="192"/>
      <c r="I763" s="192"/>
      <c r="J763" s="192"/>
      <c r="K763" s="192"/>
      <c r="L763" s="192"/>
      <c r="M763" s="192"/>
      <c r="N763" s="192"/>
      <c r="O763" s="192"/>
      <c r="P763" s="91">
        <f t="shared" si="80"/>
        <v>0</v>
      </c>
      <c r="Q763" s="13" t="b">
        <f t="shared" si="82"/>
        <v>1</v>
      </c>
      <c r="R763" s="625" t="b">
        <f t="shared" si="83"/>
        <v>1</v>
      </c>
      <c r="S763" s="13" t="b">
        <f t="shared" si="84"/>
        <v>1</v>
      </c>
      <c r="T763" s="13" t="b">
        <f t="shared" si="78"/>
        <v>1</v>
      </c>
      <c r="U763" s="13" t="b">
        <f t="shared" si="79"/>
        <v>1</v>
      </c>
      <c r="V763" s="617" t="str">
        <f t="shared" si="81"/>
        <v>-</v>
      </c>
      <c r="W763" s="306">
        <f>IF(V763="-",0,IF(COUNTIF(V763:$V$1025,V763)&gt;1,1,0))</f>
        <v>0</v>
      </c>
    </row>
    <row r="764" spans="1:23" ht="15.75">
      <c r="A764" s="205">
        <v>739</v>
      </c>
      <c r="B764" s="177"/>
      <c r="C764" s="178"/>
      <c r="D764" s="177"/>
      <c r="E764" s="192"/>
      <c r="F764" s="192"/>
      <c r="G764" s="192"/>
      <c r="H764" s="192"/>
      <c r="I764" s="192"/>
      <c r="J764" s="192"/>
      <c r="K764" s="192"/>
      <c r="L764" s="192"/>
      <c r="M764" s="192"/>
      <c r="N764" s="192"/>
      <c r="O764" s="192"/>
      <c r="P764" s="91">
        <f t="shared" si="80"/>
        <v>0</v>
      </c>
      <c r="Q764" s="13" t="b">
        <f t="shared" si="82"/>
        <v>1</v>
      </c>
      <c r="R764" s="625" t="b">
        <f t="shared" si="83"/>
        <v>1</v>
      </c>
      <c r="S764" s="13" t="b">
        <f t="shared" si="84"/>
        <v>1</v>
      </c>
      <c r="T764" s="13" t="b">
        <f t="shared" si="78"/>
        <v>1</v>
      </c>
      <c r="U764" s="13" t="b">
        <f t="shared" si="79"/>
        <v>1</v>
      </c>
      <c r="V764" s="617" t="str">
        <f t="shared" si="81"/>
        <v>-</v>
      </c>
      <c r="W764" s="306">
        <f>IF(V764="-",0,IF(COUNTIF(V764:$V$1025,V764)&gt;1,1,0))</f>
        <v>0</v>
      </c>
    </row>
    <row r="765" spans="1:23" ht="15.75">
      <c r="A765" s="205">
        <v>740</v>
      </c>
      <c r="B765" s="177"/>
      <c r="C765" s="178"/>
      <c r="D765" s="177"/>
      <c r="E765" s="192"/>
      <c r="F765" s="192"/>
      <c r="G765" s="192"/>
      <c r="H765" s="192"/>
      <c r="I765" s="192"/>
      <c r="J765" s="192"/>
      <c r="K765" s="192"/>
      <c r="L765" s="192"/>
      <c r="M765" s="192"/>
      <c r="N765" s="192"/>
      <c r="O765" s="192"/>
      <c r="P765" s="91">
        <f t="shared" si="80"/>
        <v>0</v>
      </c>
      <c r="Q765" s="13" t="b">
        <f t="shared" si="82"/>
        <v>1</v>
      </c>
      <c r="R765" s="625" t="b">
        <f t="shared" si="83"/>
        <v>1</v>
      </c>
      <c r="S765" s="13" t="b">
        <f t="shared" si="84"/>
        <v>1</v>
      </c>
      <c r="T765" s="13" t="b">
        <f t="shared" si="78"/>
        <v>1</v>
      </c>
      <c r="U765" s="13" t="b">
        <f t="shared" si="79"/>
        <v>1</v>
      </c>
      <c r="V765" s="617" t="str">
        <f t="shared" si="81"/>
        <v>-</v>
      </c>
      <c r="W765" s="306">
        <f>IF(V765="-",0,IF(COUNTIF(V765:$V$1025,V765)&gt;1,1,0))</f>
        <v>0</v>
      </c>
    </row>
    <row r="766" spans="1:23" ht="15.75">
      <c r="A766" s="205">
        <v>741</v>
      </c>
      <c r="B766" s="177"/>
      <c r="C766" s="178"/>
      <c r="D766" s="177"/>
      <c r="E766" s="192"/>
      <c r="F766" s="192"/>
      <c r="G766" s="192"/>
      <c r="H766" s="192"/>
      <c r="I766" s="192"/>
      <c r="J766" s="192"/>
      <c r="K766" s="192"/>
      <c r="L766" s="192"/>
      <c r="M766" s="192"/>
      <c r="N766" s="192"/>
      <c r="O766" s="192"/>
      <c r="P766" s="91">
        <f t="shared" si="80"/>
        <v>0</v>
      </c>
      <c r="Q766" s="13" t="b">
        <f t="shared" si="82"/>
        <v>1</v>
      </c>
      <c r="R766" s="625" t="b">
        <f t="shared" si="83"/>
        <v>1</v>
      </c>
      <c r="S766" s="13" t="b">
        <f t="shared" si="84"/>
        <v>1</v>
      </c>
      <c r="T766" s="13" t="b">
        <f t="shared" si="78"/>
        <v>1</v>
      </c>
      <c r="U766" s="13" t="b">
        <f t="shared" si="79"/>
        <v>1</v>
      </c>
      <c r="V766" s="617" t="str">
        <f t="shared" si="81"/>
        <v>-</v>
      </c>
      <c r="W766" s="306">
        <f>IF(V766="-",0,IF(COUNTIF(V766:$V$1025,V766)&gt;1,1,0))</f>
        <v>0</v>
      </c>
    </row>
    <row r="767" spans="1:23" ht="15.75">
      <c r="A767" s="205">
        <v>742</v>
      </c>
      <c r="B767" s="177"/>
      <c r="C767" s="178"/>
      <c r="D767" s="177"/>
      <c r="E767" s="192"/>
      <c r="F767" s="192"/>
      <c r="G767" s="192"/>
      <c r="H767" s="192"/>
      <c r="I767" s="192"/>
      <c r="J767" s="192"/>
      <c r="K767" s="192"/>
      <c r="L767" s="192"/>
      <c r="M767" s="192"/>
      <c r="N767" s="192"/>
      <c r="O767" s="192"/>
      <c r="P767" s="91">
        <f t="shared" si="80"/>
        <v>0</v>
      </c>
      <c r="Q767" s="13" t="b">
        <f t="shared" si="82"/>
        <v>1</v>
      </c>
      <c r="R767" s="625" t="b">
        <f t="shared" si="83"/>
        <v>1</v>
      </c>
      <c r="S767" s="13" t="b">
        <f t="shared" si="84"/>
        <v>1</v>
      </c>
      <c r="T767" s="13" t="b">
        <f t="shared" si="78"/>
        <v>1</v>
      </c>
      <c r="U767" s="13" t="b">
        <f t="shared" si="79"/>
        <v>1</v>
      </c>
      <c r="V767" s="617" t="str">
        <f t="shared" si="81"/>
        <v>-</v>
      </c>
      <c r="W767" s="306">
        <f>IF(V767="-",0,IF(COUNTIF(V767:$V$1025,V767)&gt;1,1,0))</f>
        <v>0</v>
      </c>
    </row>
    <row r="768" spans="1:23" ht="15.75">
      <c r="A768" s="205">
        <v>743</v>
      </c>
      <c r="B768" s="177"/>
      <c r="C768" s="178"/>
      <c r="D768" s="177"/>
      <c r="E768" s="192"/>
      <c r="F768" s="192"/>
      <c r="G768" s="192"/>
      <c r="H768" s="192"/>
      <c r="I768" s="192"/>
      <c r="J768" s="192"/>
      <c r="K768" s="192"/>
      <c r="L768" s="192"/>
      <c r="M768" s="192"/>
      <c r="N768" s="192"/>
      <c r="O768" s="192"/>
      <c r="P768" s="91">
        <f t="shared" si="80"/>
        <v>0</v>
      </c>
      <c r="Q768" s="13" t="b">
        <f t="shared" si="82"/>
        <v>1</v>
      </c>
      <c r="R768" s="625" t="b">
        <f t="shared" si="83"/>
        <v>1</v>
      </c>
      <c r="S768" s="13" t="b">
        <f t="shared" si="84"/>
        <v>1</v>
      </c>
      <c r="T768" s="13" t="b">
        <f t="shared" si="78"/>
        <v>1</v>
      </c>
      <c r="U768" s="13" t="b">
        <f t="shared" si="79"/>
        <v>1</v>
      </c>
      <c r="V768" s="617" t="str">
        <f t="shared" si="81"/>
        <v>-</v>
      </c>
      <c r="W768" s="306">
        <f>IF(V768="-",0,IF(COUNTIF(V768:$V$1025,V768)&gt;1,1,0))</f>
        <v>0</v>
      </c>
    </row>
    <row r="769" spans="1:23" ht="15.75">
      <c r="A769" s="205">
        <v>744</v>
      </c>
      <c r="B769" s="177"/>
      <c r="C769" s="178"/>
      <c r="D769" s="177"/>
      <c r="E769" s="192"/>
      <c r="F769" s="192"/>
      <c r="G769" s="192"/>
      <c r="H769" s="192"/>
      <c r="I769" s="192"/>
      <c r="J769" s="192"/>
      <c r="K769" s="192"/>
      <c r="L769" s="192"/>
      <c r="M769" s="192"/>
      <c r="N769" s="192"/>
      <c r="O769" s="192"/>
      <c r="P769" s="91">
        <f t="shared" si="80"/>
        <v>0</v>
      </c>
      <c r="Q769" s="13" t="b">
        <f t="shared" si="82"/>
        <v>1</v>
      </c>
      <c r="R769" s="625" t="b">
        <f t="shared" si="83"/>
        <v>1</v>
      </c>
      <c r="S769" s="13" t="b">
        <f t="shared" si="84"/>
        <v>1</v>
      </c>
      <c r="T769" s="13" t="b">
        <f t="shared" si="78"/>
        <v>1</v>
      </c>
      <c r="U769" s="13" t="b">
        <f t="shared" si="79"/>
        <v>1</v>
      </c>
      <c r="V769" s="617" t="str">
        <f t="shared" si="81"/>
        <v>-</v>
      </c>
      <c r="W769" s="306">
        <f>IF(V769="-",0,IF(COUNTIF(V769:$V$1025,V769)&gt;1,1,0))</f>
        <v>0</v>
      </c>
    </row>
    <row r="770" spans="1:23" ht="15.75">
      <c r="A770" s="205">
        <v>745</v>
      </c>
      <c r="B770" s="177"/>
      <c r="C770" s="178"/>
      <c r="D770" s="177"/>
      <c r="E770" s="192"/>
      <c r="F770" s="192"/>
      <c r="G770" s="192"/>
      <c r="H770" s="192"/>
      <c r="I770" s="192"/>
      <c r="J770" s="192"/>
      <c r="K770" s="192"/>
      <c r="L770" s="192"/>
      <c r="M770" s="192"/>
      <c r="N770" s="192"/>
      <c r="O770" s="192"/>
      <c r="P770" s="91">
        <f t="shared" si="80"/>
        <v>0</v>
      </c>
      <c r="Q770" s="13" t="b">
        <f t="shared" si="82"/>
        <v>1</v>
      </c>
      <c r="R770" s="625" t="b">
        <f t="shared" si="83"/>
        <v>1</v>
      </c>
      <c r="S770" s="13" t="b">
        <f t="shared" si="84"/>
        <v>1</v>
      </c>
      <c r="T770" s="13" t="b">
        <f t="shared" si="78"/>
        <v>1</v>
      </c>
      <c r="U770" s="13" t="b">
        <f t="shared" si="79"/>
        <v>1</v>
      </c>
      <c r="V770" s="617" t="str">
        <f t="shared" si="81"/>
        <v>-</v>
      </c>
      <c r="W770" s="306">
        <f>IF(V770="-",0,IF(COUNTIF(V770:$V$1025,V770)&gt;1,1,0))</f>
        <v>0</v>
      </c>
    </row>
    <row r="771" spans="1:23" ht="15.75">
      <c r="A771" s="205">
        <v>746</v>
      </c>
      <c r="B771" s="177"/>
      <c r="C771" s="178"/>
      <c r="D771" s="177"/>
      <c r="E771" s="192"/>
      <c r="F771" s="192"/>
      <c r="G771" s="192"/>
      <c r="H771" s="192"/>
      <c r="I771" s="192"/>
      <c r="J771" s="192"/>
      <c r="K771" s="192"/>
      <c r="L771" s="192"/>
      <c r="M771" s="192"/>
      <c r="N771" s="192"/>
      <c r="O771" s="192"/>
      <c r="P771" s="91">
        <f t="shared" si="80"/>
        <v>0</v>
      </c>
      <c r="Q771" s="13" t="b">
        <f t="shared" si="82"/>
        <v>1</v>
      </c>
      <c r="R771" s="625" t="b">
        <f t="shared" si="83"/>
        <v>1</v>
      </c>
      <c r="S771" s="13" t="b">
        <f t="shared" si="84"/>
        <v>1</v>
      </c>
      <c r="T771" s="13" t="b">
        <f t="shared" si="78"/>
        <v>1</v>
      </c>
      <c r="U771" s="13" t="b">
        <f t="shared" si="79"/>
        <v>1</v>
      </c>
      <c r="V771" s="617" t="str">
        <f t="shared" si="81"/>
        <v>-</v>
      </c>
      <c r="W771" s="306">
        <f>IF(V771="-",0,IF(COUNTIF(V771:$V$1025,V771)&gt;1,1,0))</f>
        <v>0</v>
      </c>
    </row>
    <row r="772" spans="1:23" ht="15.75">
      <c r="A772" s="205">
        <v>747</v>
      </c>
      <c r="B772" s="177"/>
      <c r="C772" s="178"/>
      <c r="D772" s="177"/>
      <c r="E772" s="192"/>
      <c r="F772" s="192"/>
      <c r="G772" s="192"/>
      <c r="H772" s="192"/>
      <c r="I772" s="192"/>
      <c r="J772" s="192"/>
      <c r="K772" s="192"/>
      <c r="L772" s="192"/>
      <c r="M772" s="192"/>
      <c r="N772" s="192"/>
      <c r="O772" s="192"/>
      <c r="P772" s="91">
        <f t="shared" si="80"/>
        <v>0</v>
      </c>
      <c r="Q772" s="13" t="b">
        <f t="shared" si="82"/>
        <v>1</v>
      </c>
      <c r="R772" s="625" t="b">
        <f t="shared" si="83"/>
        <v>1</v>
      </c>
      <c r="S772" s="13" t="b">
        <f t="shared" si="84"/>
        <v>1</v>
      </c>
      <c r="T772" s="13" t="b">
        <f t="shared" si="78"/>
        <v>1</v>
      </c>
      <c r="U772" s="13" t="b">
        <f t="shared" si="79"/>
        <v>1</v>
      </c>
      <c r="V772" s="617" t="str">
        <f t="shared" si="81"/>
        <v>-</v>
      </c>
      <c r="W772" s="306">
        <f>IF(V772="-",0,IF(COUNTIF(V772:$V$1025,V772)&gt;1,1,0))</f>
        <v>0</v>
      </c>
    </row>
    <row r="773" spans="1:23" ht="15.75">
      <c r="A773" s="205">
        <v>748</v>
      </c>
      <c r="B773" s="177"/>
      <c r="C773" s="178"/>
      <c r="D773" s="177"/>
      <c r="E773" s="192"/>
      <c r="F773" s="192"/>
      <c r="G773" s="192"/>
      <c r="H773" s="192"/>
      <c r="I773" s="192"/>
      <c r="J773" s="192"/>
      <c r="K773" s="192"/>
      <c r="L773" s="192"/>
      <c r="M773" s="192"/>
      <c r="N773" s="192"/>
      <c r="O773" s="192"/>
      <c r="P773" s="91">
        <f t="shared" si="80"/>
        <v>0</v>
      </c>
      <c r="Q773" s="13" t="b">
        <f t="shared" si="82"/>
        <v>1</v>
      </c>
      <c r="R773" s="625" t="b">
        <f t="shared" si="83"/>
        <v>1</v>
      </c>
      <c r="S773" s="13" t="b">
        <f t="shared" si="84"/>
        <v>1</v>
      </c>
      <c r="T773" s="13" t="b">
        <f t="shared" si="78"/>
        <v>1</v>
      </c>
      <c r="U773" s="13" t="b">
        <f t="shared" si="79"/>
        <v>1</v>
      </c>
      <c r="V773" s="617" t="str">
        <f t="shared" si="81"/>
        <v>-</v>
      </c>
      <c r="W773" s="306">
        <f>IF(V773="-",0,IF(COUNTIF(V773:$V$1025,V773)&gt;1,1,0))</f>
        <v>0</v>
      </c>
    </row>
    <row r="774" spans="1:23" ht="15.75">
      <c r="A774" s="205">
        <v>749</v>
      </c>
      <c r="B774" s="177"/>
      <c r="C774" s="178"/>
      <c r="D774" s="177"/>
      <c r="E774" s="192"/>
      <c r="F774" s="192"/>
      <c r="G774" s="192"/>
      <c r="H774" s="192"/>
      <c r="I774" s="192"/>
      <c r="J774" s="192"/>
      <c r="K774" s="192"/>
      <c r="L774" s="192"/>
      <c r="M774" s="192"/>
      <c r="N774" s="192"/>
      <c r="O774" s="192"/>
      <c r="P774" s="91">
        <f t="shared" si="80"/>
        <v>0</v>
      </c>
      <c r="Q774" s="13" t="b">
        <f t="shared" si="82"/>
        <v>1</v>
      </c>
      <c r="R774" s="625" t="b">
        <f t="shared" si="83"/>
        <v>1</v>
      </c>
      <c r="S774" s="13" t="b">
        <f t="shared" si="84"/>
        <v>1</v>
      </c>
      <c r="T774" s="13" t="b">
        <f t="shared" si="78"/>
        <v>1</v>
      </c>
      <c r="U774" s="13" t="b">
        <f t="shared" si="79"/>
        <v>1</v>
      </c>
      <c r="V774" s="617" t="str">
        <f t="shared" si="81"/>
        <v>-</v>
      </c>
      <c r="W774" s="306">
        <f>IF(V774="-",0,IF(COUNTIF(V774:$V$1025,V774)&gt;1,1,0))</f>
        <v>0</v>
      </c>
    </row>
    <row r="775" spans="1:23" ht="15.75">
      <c r="A775" s="205">
        <v>750</v>
      </c>
      <c r="B775" s="177"/>
      <c r="C775" s="178"/>
      <c r="D775" s="177"/>
      <c r="E775" s="192"/>
      <c r="F775" s="192"/>
      <c r="G775" s="192"/>
      <c r="H775" s="192"/>
      <c r="I775" s="192"/>
      <c r="J775" s="192"/>
      <c r="K775" s="192"/>
      <c r="L775" s="192"/>
      <c r="M775" s="192"/>
      <c r="N775" s="192"/>
      <c r="O775" s="192"/>
      <c r="P775" s="91">
        <f t="shared" si="80"/>
        <v>0</v>
      </c>
      <c r="Q775" s="13" t="b">
        <f t="shared" si="82"/>
        <v>1</v>
      </c>
      <c r="R775" s="625" t="b">
        <f t="shared" si="83"/>
        <v>1</v>
      </c>
      <c r="S775" s="13" t="b">
        <f t="shared" si="84"/>
        <v>1</v>
      </c>
      <c r="T775" s="13" t="b">
        <f t="shared" si="78"/>
        <v>1</v>
      </c>
      <c r="U775" s="13" t="b">
        <f t="shared" si="79"/>
        <v>1</v>
      </c>
      <c r="V775" s="617" t="str">
        <f t="shared" si="81"/>
        <v>-</v>
      </c>
      <c r="W775" s="306">
        <f>IF(V775="-",0,IF(COUNTIF(V775:$V$1025,V775)&gt;1,1,0))</f>
        <v>0</v>
      </c>
    </row>
    <row r="776" spans="1:23" ht="15.75">
      <c r="A776" s="205">
        <v>751</v>
      </c>
      <c r="B776" s="177"/>
      <c r="C776" s="178"/>
      <c r="D776" s="177"/>
      <c r="E776" s="192"/>
      <c r="F776" s="192"/>
      <c r="G776" s="192"/>
      <c r="H776" s="192"/>
      <c r="I776" s="192"/>
      <c r="J776" s="192"/>
      <c r="K776" s="192"/>
      <c r="L776" s="192"/>
      <c r="M776" s="192"/>
      <c r="N776" s="192"/>
      <c r="O776" s="192"/>
      <c r="P776" s="91">
        <f t="shared" si="80"/>
        <v>0</v>
      </c>
      <c r="Q776" s="13" t="b">
        <f t="shared" si="82"/>
        <v>1</v>
      </c>
      <c r="R776" s="625" t="b">
        <f t="shared" si="83"/>
        <v>1</v>
      </c>
      <c r="S776" s="13" t="b">
        <f t="shared" si="84"/>
        <v>1</v>
      </c>
      <c r="T776" s="13" t="b">
        <f t="shared" si="78"/>
        <v>1</v>
      </c>
      <c r="U776" s="13" t="b">
        <f t="shared" si="79"/>
        <v>1</v>
      </c>
      <c r="V776" s="617" t="str">
        <f t="shared" si="81"/>
        <v>-</v>
      </c>
      <c r="W776" s="306">
        <f>IF(V776="-",0,IF(COUNTIF(V776:$V$1025,V776)&gt;1,1,0))</f>
        <v>0</v>
      </c>
    </row>
    <row r="777" spans="1:23" ht="15.75">
      <c r="A777" s="205">
        <v>752</v>
      </c>
      <c r="B777" s="177"/>
      <c r="C777" s="178"/>
      <c r="D777" s="177"/>
      <c r="E777" s="192"/>
      <c r="F777" s="192"/>
      <c r="G777" s="192"/>
      <c r="H777" s="192"/>
      <c r="I777" s="192"/>
      <c r="J777" s="192"/>
      <c r="K777" s="192"/>
      <c r="L777" s="192"/>
      <c r="M777" s="192"/>
      <c r="N777" s="192"/>
      <c r="O777" s="192"/>
      <c r="P777" s="91">
        <f t="shared" si="80"/>
        <v>0</v>
      </c>
      <c r="Q777" s="13" t="b">
        <f t="shared" si="82"/>
        <v>1</v>
      </c>
      <c r="R777" s="625" t="b">
        <f t="shared" si="83"/>
        <v>1</v>
      </c>
      <c r="S777" s="13" t="b">
        <f t="shared" si="84"/>
        <v>1</v>
      </c>
      <c r="T777" s="13" t="b">
        <f t="shared" si="78"/>
        <v>1</v>
      </c>
      <c r="U777" s="13" t="b">
        <f t="shared" si="79"/>
        <v>1</v>
      </c>
      <c r="V777" s="617" t="str">
        <f t="shared" si="81"/>
        <v>-</v>
      </c>
      <c r="W777" s="306">
        <f>IF(V777="-",0,IF(COUNTIF(V777:$V$1025,V777)&gt;1,1,0))</f>
        <v>0</v>
      </c>
    </row>
    <row r="778" spans="1:23" ht="15.75">
      <c r="A778" s="205">
        <v>753</v>
      </c>
      <c r="B778" s="177"/>
      <c r="C778" s="178"/>
      <c r="D778" s="177"/>
      <c r="E778" s="192"/>
      <c r="F778" s="192"/>
      <c r="G778" s="192"/>
      <c r="H778" s="192"/>
      <c r="I778" s="192"/>
      <c r="J778" s="192"/>
      <c r="K778" s="192"/>
      <c r="L778" s="192"/>
      <c r="M778" s="192"/>
      <c r="N778" s="192"/>
      <c r="O778" s="192"/>
      <c r="P778" s="91">
        <f t="shared" si="80"/>
        <v>0</v>
      </c>
      <c r="Q778" s="13" t="b">
        <f t="shared" si="82"/>
        <v>1</v>
      </c>
      <c r="R778" s="625" t="b">
        <f t="shared" si="83"/>
        <v>1</v>
      </c>
      <c r="S778" s="13" t="b">
        <f t="shared" si="84"/>
        <v>1</v>
      </c>
      <c r="T778" s="13" t="b">
        <f t="shared" si="78"/>
        <v>1</v>
      </c>
      <c r="U778" s="13" t="b">
        <f t="shared" si="79"/>
        <v>1</v>
      </c>
      <c r="V778" s="617" t="str">
        <f t="shared" si="81"/>
        <v>-</v>
      </c>
      <c r="W778" s="306">
        <f>IF(V778="-",0,IF(COUNTIF(V778:$V$1025,V778)&gt;1,1,0))</f>
        <v>0</v>
      </c>
    </row>
    <row r="779" spans="1:23" ht="15.75">
      <c r="A779" s="205">
        <v>754</v>
      </c>
      <c r="B779" s="177"/>
      <c r="C779" s="178"/>
      <c r="D779" s="177"/>
      <c r="E779" s="192"/>
      <c r="F779" s="192"/>
      <c r="G779" s="192"/>
      <c r="H779" s="192"/>
      <c r="I779" s="192"/>
      <c r="J779" s="192"/>
      <c r="K779" s="192"/>
      <c r="L779" s="192"/>
      <c r="M779" s="192"/>
      <c r="N779" s="192"/>
      <c r="O779" s="192"/>
      <c r="P779" s="91">
        <f t="shared" si="80"/>
        <v>0</v>
      </c>
      <c r="Q779" s="13" t="b">
        <f t="shared" si="82"/>
        <v>1</v>
      </c>
      <c r="R779" s="625" t="b">
        <f t="shared" si="83"/>
        <v>1</v>
      </c>
      <c r="S779" s="13" t="b">
        <f t="shared" si="84"/>
        <v>1</v>
      </c>
      <c r="T779" s="13" t="b">
        <f t="shared" si="78"/>
        <v>1</v>
      </c>
      <c r="U779" s="13" t="b">
        <f t="shared" si="79"/>
        <v>1</v>
      </c>
      <c r="V779" s="617" t="str">
        <f t="shared" si="81"/>
        <v>-</v>
      </c>
      <c r="W779" s="306">
        <f>IF(V779="-",0,IF(COUNTIF(V779:$V$1025,V779)&gt;1,1,0))</f>
        <v>0</v>
      </c>
    </row>
    <row r="780" spans="1:23" ht="15.75">
      <c r="A780" s="205">
        <v>755</v>
      </c>
      <c r="B780" s="177"/>
      <c r="C780" s="178"/>
      <c r="D780" s="177"/>
      <c r="E780" s="192"/>
      <c r="F780" s="192"/>
      <c r="G780" s="192"/>
      <c r="H780" s="192"/>
      <c r="I780" s="192"/>
      <c r="J780" s="192"/>
      <c r="K780" s="192"/>
      <c r="L780" s="192"/>
      <c r="M780" s="192"/>
      <c r="N780" s="192"/>
      <c r="O780" s="192"/>
      <c r="P780" s="91">
        <f t="shared" si="80"/>
        <v>0</v>
      </c>
      <c r="Q780" s="13" t="b">
        <f t="shared" si="82"/>
        <v>1</v>
      </c>
      <c r="R780" s="625" t="b">
        <f t="shared" si="83"/>
        <v>1</v>
      </c>
      <c r="S780" s="13" t="b">
        <f t="shared" si="84"/>
        <v>1</v>
      </c>
      <c r="T780" s="13" t="b">
        <f t="shared" si="78"/>
        <v>1</v>
      </c>
      <c r="U780" s="13" t="b">
        <f t="shared" si="79"/>
        <v>1</v>
      </c>
      <c r="V780" s="617" t="str">
        <f t="shared" si="81"/>
        <v>-</v>
      </c>
      <c r="W780" s="306">
        <f>IF(V780="-",0,IF(COUNTIF(V780:$V$1025,V780)&gt;1,1,0))</f>
        <v>0</v>
      </c>
    </row>
    <row r="781" spans="1:23" ht="15.75">
      <c r="A781" s="205">
        <v>756</v>
      </c>
      <c r="B781" s="177"/>
      <c r="C781" s="178"/>
      <c r="D781" s="177"/>
      <c r="E781" s="192"/>
      <c r="F781" s="192"/>
      <c r="G781" s="192"/>
      <c r="H781" s="192"/>
      <c r="I781" s="192"/>
      <c r="J781" s="192"/>
      <c r="K781" s="192"/>
      <c r="L781" s="192"/>
      <c r="M781" s="192"/>
      <c r="N781" s="192"/>
      <c r="O781" s="192"/>
      <c r="P781" s="91">
        <f t="shared" si="80"/>
        <v>0</v>
      </c>
      <c r="Q781" s="13" t="b">
        <f t="shared" si="82"/>
        <v>1</v>
      </c>
      <c r="R781" s="625" t="b">
        <f t="shared" si="83"/>
        <v>1</v>
      </c>
      <c r="S781" s="13" t="b">
        <f t="shared" si="84"/>
        <v>1</v>
      </c>
      <c r="T781" s="13" t="b">
        <f t="shared" si="78"/>
        <v>1</v>
      </c>
      <c r="U781" s="13" t="b">
        <f t="shared" si="79"/>
        <v>1</v>
      </c>
      <c r="V781" s="617" t="str">
        <f t="shared" si="81"/>
        <v>-</v>
      </c>
      <c r="W781" s="306">
        <f>IF(V781="-",0,IF(COUNTIF(V781:$V$1025,V781)&gt;1,1,0))</f>
        <v>0</v>
      </c>
    </row>
    <row r="782" spans="1:23" ht="15.75">
      <c r="A782" s="205">
        <v>757</v>
      </c>
      <c r="B782" s="177"/>
      <c r="C782" s="178"/>
      <c r="D782" s="177"/>
      <c r="E782" s="192"/>
      <c r="F782" s="192"/>
      <c r="G782" s="192"/>
      <c r="H782" s="192"/>
      <c r="I782" s="192"/>
      <c r="J782" s="192"/>
      <c r="K782" s="192"/>
      <c r="L782" s="192"/>
      <c r="M782" s="192"/>
      <c r="N782" s="192"/>
      <c r="O782" s="192"/>
      <c r="P782" s="91">
        <f t="shared" si="80"/>
        <v>0</v>
      </c>
      <c r="Q782" s="13" t="b">
        <f t="shared" si="82"/>
        <v>1</v>
      </c>
      <c r="R782" s="625" t="b">
        <f t="shared" si="83"/>
        <v>1</v>
      </c>
      <c r="S782" s="13" t="b">
        <f t="shared" si="84"/>
        <v>1</v>
      </c>
      <c r="T782" s="13" t="b">
        <f t="shared" si="78"/>
        <v>1</v>
      </c>
      <c r="U782" s="13" t="b">
        <f t="shared" si="79"/>
        <v>1</v>
      </c>
      <c r="V782" s="617" t="str">
        <f t="shared" si="81"/>
        <v>-</v>
      </c>
      <c r="W782" s="306">
        <f>IF(V782="-",0,IF(COUNTIF(V782:$V$1025,V782)&gt;1,1,0))</f>
        <v>0</v>
      </c>
    </row>
    <row r="783" spans="1:23" ht="15.75">
      <c r="A783" s="205">
        <v>758</v>
      </c>
      <c r="B783" s="177"/>
      <c r="C783" s="178"/>
      <c r="D783" s="177"/>
      <c r="E783" s="192"/>
      <c r="F783" s="192"/>
      <c r="G783" s="192"/>
      <c r="H783" s="192"/>
      <c r="I783" s="192"/>
      <c r="J783" s="192"/>
      <c r="K783" s="192"/>
      <c r="L783" s="192"/>
      <c r="M783" s="192"/>
      <c r="N783" s="192"/>
      <c r="O783" s="192"/>
      <c r="P783" s="91">
        <f t="shared" si="80"/>
        <v>0</v>
      </c>
      <c r="Q783" s="13" t="b">
        <f t="shared" si="82"/>
        <v>1</v>
      </c>
      <c r="R783" s="625" t="b">
        <f t="shared" si="83"/>
        <v>1</v>
      </c>
      <c r="S783" s="13" t="b">
        <f t="shared" si="84"/>
        <v>1</v>
      </c>
      <c r="T783" s="13" t="b">
        <f t="shared" si="78"/>
        <v>1</v>
      </c>
      <c r="U783" s="13" t="b">
        <f t="shared" si="79"/>
        <v>1</v>
      </c>
      <c r="V783" s="617" t="str">
        <f t="shared" si="81"/>
        <v>-</v>
      </c>
      <c r="W783" s="306">
        <f>IF(V783="-",0,IF(COUNTIF(V783:$V$1025,V783)&gt;1,1,0))</f>
        <v>0</v>
      </c>
    </row>
    <row r="784" spans="1:23" ht="15.75">
      <c r="A784" s="205">
        <v>759</v>
      </c>
      <c r="B784" s="177"/>
      <c r="C784" s="178"/>
      <c r="D784" s="177"/>
      <c r="E784" s="192"/>
      <c r="F784" s="192"/>
      <c r="G784" s="192"/>
      <c r="H784" s="192"/>
      <c r="I784" s="192"/>
      <c r="J784" s="192"/>
      <c r="K784" s="192"/>
      <c r="L784" s="192"/>
      <c r="M784" s="192"/>
      <c r="N784" s="192"/>
      <c r="O784" s="192"/>
      <c r="P784" s="91">
        <f t="shared" si="80"/>
        <v>0</v>
      </c>
      <c r="Q784" s="13" t="b">
        <f t="shared" si="82"/>
        <v>1</v>
      </c>
      <c r="R784" s="625" t="b">
        <f t="shared" si="83"/>
        <v>1</v>
      </c>
      <c r="S784" s="13" t="b">
        <f t="shared" si="84"/>
        <v>1</v>
      </c>
      <c r="T784" s="13" t="b">
        <f t="shared" si="78"/>
        <v>1</v>
      </c>
      <c r="U784" s="13" t="b">
        <f t="shared" si="79"/>
        <v>1</v>
      </c>
      <c r="V784" s="617" t="str">
        <f t="shared" si="81"/>
        <v>-</v>
      </c>
      <c r="W784" s="306">
        <f>IF(V784="-",0,IF(COUNTIF(V784:$V$1025,V784)&gt;1,1,0))</f>
        <v>0</v>
      </c>
    </row>
    <row r="785" spans="1:23" ht="15.75">
      <c r="A785" s="205">
        <v>760</v>
      </c>
      <c r="B785" s="177"/>
      <c r="C785" s="178"/>
      <c r="D785" s="177"/>
      <c r="E785" s="192"/>
      <c r="F785" s="192"/>
      <c r="G785" s="192"/>
      <c r="H785" s="192"/>
      <c r="I785" s="192"/>
      <c r="J785" s="192"/>
      <c r="K785" s="192"/>
      <c r="L785" s="192"/>
      <c r="M785" s="192"/>
      <c r="N785" s="192"/>
      <c r="O785" s="192"/>
      <c r="P785" s="91">
        <f t="shared" si="80"/>
        <v>0</v>
      </c>
      <c r="Q785" s="13" t="b">
        <f t="shared" si="82"/>
        <v>1</v>
      </c>
      <c r="R785" s="625" t="b">
        <f t="shared" si="83"/>
        <v>1</v>
      </c>
      <c r="S785" s="13" t="b">
        <f t="shared" si="84"/>
        <v>1</v>
      </c>
      <c r="T785" s="13" t="b">
        <f t="shared" si="78"/>
        <v>1</v>
      </c>
      <c r="U785" s="13" t="b">
        <f t="shared" si="79"/>
        <v>1</v>
      </c>
      <c r="V785" s="617" t="str">
        <f t="shared" si="81"/>
        <v>-</v>
      </c>
      <c r="W785" s="306">
        <f>IF(V785="-",0,IF(COUNTIF(V785:$V$1025,V785)&gt;1,1,0))</f>
        <v>0</v>
      </c>
    </row>
    <row r="786" spans="1:23" ht="15.75">
      <c r="A786" s="205">
        <v>761</v>
      </c>
      <c r="B786" s="177"/>
      <c r="C786" s="178"/>
      <c r="D786" s="177"/>
      <c r="E786" s="192"/>
      <c r="F786" s="192"/>
      <c r="G786" s="192"/>
      <c r="H786" s="192"/>
      <c r="I786" s="192"/>
      <c r="J786" s="192"/>
      <c r="K786" s="192"/>
      <c r="L786" s="192"/>
      <c r="M786" s="192"/>
      <c r="N786" s="192"/>
      <c r="O786" s="192"/>
      <c r="P786" s="91">
        <f t="shared" si="80"/>
        <v>0</v>
      </c>
      <c r="Q786" s="13" t="b">
        <f t="shared" si="82"/>
        <v>1</v>
      </c>
      <c r="R786" s="625" t="b">
        <f t="shared" si="83"/>
        <v>1</v>
      </c>
      <c r="S786" s="13" t="b">
        <f t="shared" si="84"/>
        <v>1</v>
      </c>
      <c r="T786" s="13" t="b">
        <f t="shared" si="78"/>
        <v>1</v>
      </c>
      <c r="U786" s="13" t="b">
        <f t="shared" si="79"/>
        <v>1</v>
      </c>
      <c r="V786" s="617" t="str">
        <f t="shared" si="81"/>
        <v>-</v>
      </c>
      <c r="W786" s="306">
        <f>IF(V786="-",0,IF(COUNTIF(V786:$V$1025,V786)&gt;1,1,0))</f>
        <v>0</v>
      </c>
    </row>
    <row r="787" spans="1:23" ht="15.75">
      <c r="A787" s="205">
        <v>762</v>
      </c>
      <c r="B787" s="177"/>
      <c r="C787" s="178"/>
      <c r="D787" s="177"/>
      <c r="E787" s="192"/>
      <c r="F787" s="192"/>
      <c r="G787" s="192"/>
      <c r="H787" s="192"/>
      <c r="I787" s="192"/>
      <c r="J787" s="192"/>
      <c r="K787" s="192"/>
      <c r="L787" s="192"/>
      <c r="M787" s="192"/>
      <c r="N787" s="192"/>
      <c r="O787" s="192"/>
      <c r="P787" s="91">
        <f t="shared" si="80"/>
        <v>0</v>
      </c>
      <c r="Q787" s="13" t="b">
        <f t="shared" si="82"/>
        <v>1</v>
      </c>
      <c r="R787" s="625" t="b">
        <f t="shared" si="83"/>
        <v>1</v>
      </c>
      <c r="S787" s="13" t="b">
        <f t="shared" si="84"/>
        <v>1</v>
      </c>
      <c r="T787" s="13" t="b">
        <f t="shared" si="78"/>
        <v>1</v>
      </c>
      <c r="U787" s="13" t="b">
        <f t="shared" si="79"/>
        <v>1</v>
      </c>
      <c r="V787" s="617" t="str">
        <f t="shared" si="81"/>
        <v>-</v>
      </c>
      <c r="W787" s="306">
        <f>IF(V787="-",0,IF(COUNTIF(V787:$V$1025,V787)&gt;1,1,0))</f>
        <v>0</v>
      </c>
    </row>
    <row r="788" spans="1:23" ht="15.75">
      <c r="A788" s="205">
        <v>763</v>
      </c>
      <c r="B788" s="177"/>
      <c r="C788" s="178"/>
      <c r="D788" s="177"/>
      <c r="E788" s="192"/>
      <c r="F788" s="192"/>
      <c r="G788" s="192"/>
      <c r="H788" s="192"/>
      <c r="I788" s="192"/>
      <c r="J788" s="192"/>
      <c r="K788" s="192"/>
      <c r="L788" s="192"/>
      <c r="M788" s="192"/>
      <c r="N788" s="192"/>
      <c r="O788" s="192"/>
      <c r="P788" s="91">
        <f t="shared" si="80"/>
        <v>0</v>
      </c>
      <c r="Q788" s="13" t="b">
        <f t="shared" si="82"/>
        <v>1</v>
      </c>
      <c r="R788" s="625" t="b">
        <f t="shared" si="83"/>
        <v>1</v>
      </c>
      <c r="S788" s="13" t="b">
        <f t="shared" si="84"/>
        <v>1</v>
      </c>
      <c r="T788" s="13" t="b">
        <f t="shared" si="78"/>
        <v>1</v>
      </c>
      <c r="U788" s="13" t="b">
        <f t="shared" si="79"/>
        <v>1</v>
      </c>
      <c r="V788" s="617" t="str">
        <f t="shared" si="81"/>
        <v>-</v>
      </c>
      <c r="W788" s="306">
        <f>IF(V788="-",0,IF(COUNTIF(V788:$V$1025,V788)&gt;1,1,0))</f>
        <v>0</v>
      </c>
    </row>
    <row r="789" spans="1:23" ht="15.75">
      <c r="A789" s="205">
        <v>764</v>
      </c>
      <c r="B789" s="177"/>
      <c r="C789" s="178"/>
      <c r="D789" s="177"/>
      <c r="E789" s="192"/>
      <c r="F789" s="192"/>
      <c r="G789" s="192"/>
      <c r="H789" s="192"/>
      <c r="I789" s="192"/>
      <c r="J789" s="192"/>
      <c r="K789" s="192"/>
      <c r="L789" s="192"/>
      <c r="M789" s="192"/>
      <c r="N789" s="192"/>
      <c r="O789" s="192"/>
      <c r="P789" s="91">
        <f t="shared" si="80"/>
        <v>0</v>
      </c>
      <c r="Q789" s="13" t="b">
        <f t="shared" si="82"/>
        <v>1</v>
      </c>
      <c r="R789" s="625" t="b">
        <f t="shared" si="83"/>
        <v>1</v>
      </c>
      <c r="S789" s="13" t="b">
        <f t="shared" si="84"/>
        <v>1</v>
      </c>
      <c r="T789" s="13" t="b">
        <f t="shared" si="78"/>
        <v>1</v>
      </c>
      <c r="U789" s="13" t="b">
        <f t="shared" si="79"/>
        <v>1</v>
      </c>
      <c r="V789" s="617" t="str">
        <f t="shared" si="81"/>
        <v>-</v>
      </c>
      <c r="W789" s="306">
        <f>IF(V789="-",0,IF(COUNTIF(V789:$V$1025,V789)&gt;1,1,0))</f>
        <v>0</v>
      </c>
    </row>
    <row r="790" spans="1:23" ht="15.75">
      <c r="A790" s="205">
        <v>765</v>
      </c>
      <c r="B790" s="177"/>
      <c r="C790" s="178"/>
      <c r="D790" s="177"/>
      <c r="E790" s="192"/>
      <c r="F790" s="192"/>
      <c r="G790" s="192"/>
      <c r="H790" s="192"/>
      <c r="I790" s="192"/>
      <c r="J790" s="192"/>
      <c r="K790" s="192"/>
      <c r="L790" s="192"/>
      <c r="M790" s="192"/>
      <c r="N790" s="192"/>
      <c r="O790" s="192"/>
      <c r="P790" s="91">
        <f t="shared" si="80"/>
        <v>0</v>
      </c>
      <c r="Q790" s="13" t="b">
        <f t="shared" si="82"/>
        <v>1</v>
      </c>
      <c r="R790" s="625" t="b">
        <f t="shared" si="83"/>
        <v>1</v>
      </c>
      <c r="S790" s="13" t="b">
        <f t="shared" si="84"/>
        <v>1</v>
      </c>
      <c r="T790" s="13" t="b">
        <f t="shared" si="78"/>
        <v>1</v>
      </c>
      <c r="U790" s="13" t="b">
        <f t="shared" si="79"/>
        <v>1</v>
      </c>
      <c r="V790" s="617" t="str">
        <f t="shared" si="81"/>
        <v>-</v>
      </c>
      <c r="W790" s="306">
        <f>IF(V790="-",0,IF(COUNTIF(V790:$V$1025,V790)&gt;1,1,0))</f>
        <v>0</v>
      </c>
    </row>
    <row r="791" spans="1:23" ht="15.75">
      <c r="A791" s="205">
        <v>766</v>
      </c>
      <c r="B791" s="177"/>
      <c r="C791" s="178"/>
      <c r="D791" s="177"/>
      <c r="E791" s="192"/>
      <c r="F791" s="192"/>
      <c r="G791" s="192"/>
      <c r="H791" s="192"/>
      <c r="I791" s="192"/>
      <c r="J791" s="192"/>
      <c r="K791" s="192"/>
      <c r="L791" s="192"/>
      <c r="M791" s="192"/>
      <c r="N791" s="192"/>
      <c r="O791" s="192"/>
      <c r="P791" s="91">
        <f t="shared" si="80"/>
        <v>0</v>
      </c>
      <c r="Q791" s="13" t="b">
        <f t="shared" si="82"/>
        <v>1</v>
      </c>
      <c r="R791" s="625" t="b">
        <f t="shared" si="83"/>
        <v>1</v>
      </c>
      <c r="S791" s="13" t="b">
        <f t="shared" si="84"/>
        <v>1</v>
      </c>
      <c r="T791" s="13" t="b">
        <f t="shared" si="78"/>
        <v>1</v>
      </c>
      <c r="U791" s="13" t="b">
        <f t="shared" si="79"/>
        <v>1</v>
      </c>
      <c r="V791" s="617" t="str">
        <f t="shared" si="81"/>
        <v>-</v>
      </c>
      <c r="W791" s="306">
        <f>IF(V791="-",0,IF(COUNTIF(V791:$V$1025,V791)&gt;1,1,0))</f>
        <v>0</v>
      </c>
    </row>
    <row r="792" spans="1:23" ht="15.75">
      <c r="A792" s="205">
        <v>767</v>
      </c>
      <c r="B792" s="177"/>
      <c r="C792" s="178"/>
      <c r="D792" s="177"/>
      <c r="E792" s="192"/>
      <c r="F792" s="192"/>
      <c r="G792" s="192"/>
      <c r="H792" s="192"/>
      <c r="I792" s="192"/>
      <c r="J792" s="192"/>
      <c r="K792" s="192"/>
      <c r="L792" s="192"/>
      <c r="M792" s="192"/>
      <c r="N792" s="192"/>
      <c r="O792" s="192"/>
      <c r="P792" s="91">
        <f t="shared" si="80"/>
        <v>0</v>
      </c>
      <c r="Q792" s="13" t="b">
        <f t="shared" si="82"/>
        <v>1</v>
      </c>
      <c r="R792" s="625" t="b">
        <f t="shared" si="83"/>
        <v>1</v>
      </c>
      <c r="S792" s="13" t="b">
        <f t="shared" si="84"/>
        <v>1</v>
      </c>
      <c r="T792" s="13" t="b">
        <f t="shared" si="78"/>
        <v>1</v>
      </c>
      <c r="U792" s="13" t="b">
        <f t="shared" si="79"/>
        <v>1</v>
      </c>
      <c r="V792" s="617" t="str">
        <f t="shared" si="81"/>
        <v>-</v>
      </c>
      <c r="W792" s="306">
        <f>IF(V792="-",0,IF(COUNTIF(V792:$V$1025,V792)&gt;1,1,0))</f>
        <v>0</v>
      </c>
    </row>
    <row r="793" spans="1:23" ht="15.75">
      <c r="A793" s="205">
        <v>768</v>
      </c>
      <c r="B793" s="177"/>
      <c r="C793" s="178"/>
      <c r="D793" s="177"/>
      <c r="E793" s="192"/>
      <c r="F793" s="192"/>
      <c r="G793" s="192"/>
      <c r="H793" s="192"/>
      <c r="I793" s="192"/>
      <c r="J793" s="192"/>
      <c r="K793" s="192"/>
      <c r="L793" s="192"/>
      <c r="M793" s="192"/>
      <c r="N793" s="192"/>
      <c r="O793" s="192"/>
      <c r="P793" s="91">
        <f t="shared" si="80"/>
        <v>0</v>
      </c>
      <c r="Q793" s="13" t="b">
        <f t="shared" si="82"/>
        <v>1</v>
      </c>
      <c r="R793" s="625" t="b">
        <f t="shared" si="83"/>
        <v>1</v>
      </c>
      <c r="S793" s="13" t="b">
        <f t="shared" si="84"/>
        <v>1</v>
      </c>
      <c r="T793" s="13" t="b">
        <f t="shared" si="78"/>
        <v>1</v>
      </c>
      <c r="U793" s="13" t="b">
        <f t="shared" si="79"/>
        <v>1</v>
      </c>
      <c r="V793" s="617" t="str">
        <f t="shared" si="81"/>
        <v>-</v>
      </c>
      <c r="W793" s="306">
        <f>IF(V793="-",0,IF(COUNTIF(V793:$V$1025,V793)&gt;1,1,0))</f>
        <v>0</v>
      </c>
    </row>
    <row r="794" spans="1:23" ht="15.75">
      <c r="A794" s="205">
        <v>769</v>
      </c>
      <c r="B794" s="177"/>
      <c r="C794" s="178"/>
      <c r="D794" s="177"/>
      <c r="E794" s="192"/>
      <c r="F794" s="192"/>
      <c r="G794" s="192"/>
      <c r="H794" s="192"/>
      <c r="I794" s="192"/>
      <c r="J794" s="192"/>
      <c r="K794" s="192"/>
      <c r="L794" s="192"/>
      <c r="M794" s="192"/>
      <c r="N794" s="192"/>
      <c r="O794" s="192"/>
      <c r="P794" s="91">
        <f t="shared" si="80"/>
        <v>0</v>
      </c>
      <c r="Q794" s="13" t="b">
        <f t="shared" si="82"/>
        <v>1</v>
      </c>
      <c r="R794" s="625" t="b">
        <f t="shared" si="83"/>
        <v>1</v>
      </c>
      <c r="S794" s="13" t="b">
        <f t="shared" si="84"/>
        <v>1</v>
      </c>
      <c r="T794" s="13" t="b">
        <f t="shared" ref="T794:T857" si="85">IF(B794="",TRUE,(IF(ISNUMBER(MATCH(B794,CountriesList,0)),TRUE,FALSE)))</f>
        <v>1</v>
      </c>
      <c r="U794" s="13" t="b">
        <f t="shared" ref="U794:U857" si="86">IF(D794="",TRUE,(IF(ISNUMBER(MATCH(D794,ClientCategorisationList,0)),TRUE,FALSE)))</f>
        <v>1</v>
      </c>
      <c r="V794" s="617" t="str">
        <f t="shared" si="81"/>
        <v>-</v>
      </c>
      <c r="W794" s="306">
        <f>IF(V794="-",0,IF(COUNTIF(V794:$V$1025,V794)&gt;1,1,0))</f>
        <v>0</v>
      </c>
    </row>
    <row r="795" spans="1:23" ht="15.75">
      <c r="A795" s="205">
        <v>770</v>
      </c>
      <c r="B795" s="177"/>
      <c r="C795" s="178"/>
      <c r="D795" s="177"/>
      <c r="E795" s="192"/>
      <c r="F795" s="192"/>
      <c r="G795" s="192"/>
      <c r="H795" s="192"/>
      <c r="I795" s="192"/>
      <c r="J795" s="192"/>
      <c r="K795" s="192"/>
      <c r="L795" s="192"/>
      <c r="M795" s="192"/>
      <c r="N795" s="192"/>
      <c r="O795" s="192"/>
      <c r="P795" s="91">
        <f t="shared" ref="P795:P858" si="87">SUM(E795:O795)</f>
        <v>0</v>
      </c>
      <c r="Q795" s="13" t="b">
        <f t="shared" si="82"/>
        <v>1</v>
      </c>
      <c r="R795" s="625" t="b">
        <f t="shared" si="83"/>
        <v>1</v>
      </c>
      <c r="S795" s="13" t="b">
        <f t="shared" si="84"/>
        <v>1</v>
      </c>
      <c r="T795" s="13" t="b">
        <f t="shared" si="85"/>
        <v>1</v>
      </c>
      <c r="U795" s="13" t="b">
        <f t="shared" si="86"/>
        <v>1</v>
      </c>
      <c r="V795" s="617" t="str">
        <f t="shared" ref="V795:V858" si="88">CONCATENATE(B795,"-",D795)</f>
        <v>-</v>
      </c>
      <c r="W795" s="306">
        <f>IF(V795="-",0,IF(COUNTIF(V795:$V$1025,V795)&gt;1,1,0))</f>
        <v>0</v>
      </c>
    </row>
    <row r="796" spans="1:23" ht="15.75">
      <c r="A796" s="205">
        <v>771</v>
      </c>
      <c r="B796" s="177"/>
      <c r="C796" s="178"/>
      <c r="D796" s="177"/>
      <c r="E796" s="192"/>
      <c r="F796" s="192"/>
      <c r="G796" s="192"/>
      <c r="H796" s="192"/>
      <c r="I796" s="192"/>
      <c r="J796" s="192"/>
      <c r="K796" s="192"/>
      <c r="L796" s="192"/>
      <c r="M796" s="192"/>
      <c r="N796" s="192"/>
      <c r="O796" s="192"/>
      <c r="P796" s="91">
        <f t="shared" si="87"/>
        <v>0</v>
      </c>
      <c r="Q796" s="13" t="b">
        <f t="shared" ref="Q796:Q859" si="89">IF(ISBLANK(B796),TRUE,IF(OR(ISBLANK(C796),ISBLANK(D796),ISBLANK(E796),ISBLANK(F796),ISBLANK(G796),ISBLANK(H796),ISBLANK(I796),ISBLANK(J796),ISBLANK(K796),ISBLANK(L796),ISBLANK(M796),ISBLANK(N796),ISBLANK(O796),ISBLANK(P796)),FALSE,TRUE))</f>
        <v>1</v>
      </c>
      <c r="R796" s="625" t="b">
        <f t="shared" ref="R796:R859" si="90">IF(OR(AND(B796="N/A",D796="N/A"),AND(B796&lt;&gt;"N/A",D796&lt;&gt;"N/A"),AND(ISBLANK(B796),ISBLANK(D796)),AND(NOT(ISBLANK(B796)),NOT(ISBLANK(D796)))),TRUE,FALSE)</f>
        <v>1</v>
      </c>
      <c r="S796" s="13" t="b">
        <f t="shared" ref="S796:S859" si="91">IF(OR(AND(B796="N/A",D796="N/A",C796=0,P796=0),AND(ISBLANK(B796),ISBLANK(D796),ISBLANK(C796),P796=0),AND(AND(NOT(ISBLANK(B796)),B796&lt;&gt;"N/A"),AND(NOT(ISBLANK(D796)),D796&lt;&gt;"N/A"),C796&lt;&gt;0,P796&lt;&gt;0)),TRUE,FALSE)</f>
        <v>1</v>
      </c>
      <c r="T796" s="13" t="b">
        <f t="shared" si="85"/>
        <v>1</v>
      </c>
      <c r="U796" s="13" t="b">
        <f t="shared" si="86"/>
        <v>1</v>
      </c>
      <c r="V796" s="617" t="str">
        <f t="shared" si="88"/>
        <v>-</v>
      </c>
      <c r="W796" s="306">
        <f>IF(V796="-",0,IF(COUNTIF(V796:$V$1025,V796)&gt;1,1,0))</f>
        <v>0</v>
      </c>
    </row>
    <row r="797" spans="1:23" ht="15.75">
      <c r="A797" s="205">
        <v>772</v>
      </c>
      <c r="B797" s="177"/>
      <c r="C797" s="178"/>
      <c r="D797" s="177"/>
      <c r="E797" s="192"/>
      <c r="F797" s="192"/>
      <c r="G797" s="192"/>
      <c r="H797" s="192"/>
      <c r="I797" s="192"/>
      <c r="J797" s="192"/>
      <c r="K797" s="192"/>
      <c r="L797" s="192"/>
      <c r="M797" s="192"/>
      <c r="N797" s="192"/>
      <c r="O797" s="192"/>
      <c r="P797" s="91">
        <f t="shared" si="87"/>
        <v>0</v>
      </c>
      <c r="Q797" s="13" t="b">
        <f t="shared" si="89"/>
        <v>1</v>
      </c>
      <c r="R797" s="625" t="b">
        <f t="shared" si="90"/>
        <v>1</v>
      </c>
      <c r="S797" s="13" t="b">
        <f t="shared" si="91"/>
        <v>1</v>
      </c>
      <c r="T797" s="13" t="b">
        <f t="shared" si="85"/>
        <v>1</v>
      </c>
      <c r="U797" s="13" t="b">
        <f t="shared" si="86"/>
        <v>1</v>
      </c>
      <c r="V797" s="617" t="str">
        <f t="shared" si="88"/>
        <v>-</v>
      </c>
      <c r="W797" s="306">
        <f>IF(V797="-",0,IF(COUNTIF(V797:$V$1025,V797)&gt;1,1,0))</f>
        <v>0</v>
      </c>
    </row>
    <row r="798" spans="1:23" ht="15.75">
      <c r="A798" s="205">
        <v>773</v>
      </c>
      <c r="B798" s="177"/>
      <c r="C798" s="178"/>
      <c r="D798" s="177"/>
      <c r="E798" s="192"/>
      <c r="F798" s="192"/>
      <c r="G798" s="192"/>
      <c r="H798" s="192"/>
      <c r="I798" s="192"/>
      <c r="J798" s="192"/>
      <c r="K798" s="192"/>
      <c r="L798" s="192"/>
      <c r="M798" s="192"/>
      <c r="N798" s="192"/>
      <c r="O798" s="192"/>
      <c r="P798" s="91">
        <f t="shared" si="87"/>
        <v>0</v>
      </c>
      <c r="Q798" s="13" t="b">
        <f t="shared" si="89"/>
        <v>1</v>
      </c>
      <c r="R798" s="625" t="b">
        <f t="shared" si="90"/>
        <v>1</v>
      </c>
      <c r="S798" s="13" t="b">
        <f t="shared" si="91"/>
        <v>1</v>
      </c>
      <c r="T798" s="13" t="b">
        <f t="shared" si="85"/>
        <v>1</v>
      </c>
      <c r="U798" s="13" t="b">
        <f t="shared" si="86"/>
        <v>1</v>
      </c>
      <c r="V798" s="617" t="str">
        <f t="shared" si="88"/>
        <v>-</v>
      </c>
      <c r="W798" s="306">
        <f>IF(V798="-",0,IF(COUNTIF(V798:$V$1025,V798)&gt;1,1,0))</f>
        <v>0</v>
      </c>
    </row>
    <row r="799" spans="1:23" ht="15.75">
      <c r="A799" s="205">
        <v>774</v>
      </c>
      <c r="B799" s="177"/>
      <c r="C799" s="178"/>
      <c r="D799" s="177"/>
      <c r="E799" s="192"/>
      <c r="F799" s="192"/>
      <c r="G799" s="192"/>
      <c r="H799" s="192"/>
      <c r="I799" s="192"/>
      <c r="J799" s="192"/>
      <c r="K799" s="192"/>
      <c r="L799" s="192"/>
      <c r="M799" s="192"/>
      <c r="N799" s="192"/>
      <c r="O799" s="192"/>
      <c r="P799" s="91">
        <f t="shared" si="87"/>
        <v>0</v>
      </c>
      <c r="Q799" s="13" t="b">
        <f t="shared" si="89"/>
        <v>1</v>
      </c>
      <c r="R799" s="625" t="b">
        <f t="shared" si="90"/>
        <v>1</v>
      </c>
      <c r="S799" s="13" t="b">
        <f t="shared" si="91"/>
        <v>1</v>
      </c>
      <c r="T799" s="13" t="b">
        <f t="shared" si="85"/>
        <v>1</v>
      </c>
      <c r="U799" s="13" t="b">
        <f t="shared" si="86"/>
        <v>1</v>
      </c>
      <c r="V799" s="617" t="str">
        <f t="shared" si="88"/>
        <v>-</v>
      </c>
      <c r="W799" s="306">
        <f>IF(V799="-",0,IF(COUNTIF(V799:$V$1025,V799)&gt;1,1,0))</f>
        <v>0</v>
      </c>
    </row>
    <row r="800" spans="1:23" ht="15.75">
      <c r="A800" s="205">
        <v>775</v>
      </c>
      <c r="B800" s="177"/>
      <c r="C800" s="178"/>
      <c r="D800" s="177"/>
      <c r="E800" s="192"/>
      <c r="F800" s="192"/>
      <c r="G800" s="192"/>
      <c r="H800" s="192"/>
      <c r="I800" s="192"/>
      <c r="J800" s="192"/>
      <c r="K800" s="192"/>
      <c r="L800" s="192"/>
      <c r="M800" s="192"/>
      <c r="N800" s="192"/>
      <c r="O800" s="192"/>
      <c r="P800" s="91">
        <f t="shared" si="87"/>
        <v>0</v>
      </c>
      <c r="Q800" s="13" t="b">
        <f t="shared" si="89"/>
        <v>1</v>
      </c>
      <c r="R800" s="625" t="b">
        <f t="shared" si="90"/>
        <v>1</v>
      </c>
      <c r="S800" s="13" t="b">
        <f t="shared" si="91"/>
        <v>1</v>
      </c>
      <c r="T800" s="13" t="b">
        <f t="shared" si="85"/>
        <v>1</v>
      </c>
      <c r="U800" s="13" t="b">
        <f t="shared" si="86"/>
        <v>1</v>
      </c>
      <c r="V800" s="617" t="str">
        <f t="shared" si="88"/>
        <v>-</v>
      </c>
      <c r="W800" s="306">
        <f>IF(V800="-",0,IF(COUNTIF(V800:$V$1025,V800)&gt;1,1,0))</f>
        <v>0</v>
      </c>
    </row>
    <row r="801" spans="1:23" ht="15.75">
      <c r="A801" s="205">
        <v>776</v>
      </c>
      <c r="B801" s="177"/>
      <c r="C801" s="178"/>
      <c r="D801" s="177"/>
      <c r="E801" s="192"/>
      <c r="F801" s="192"/>
      <c r="G801" s="192"/>
      <c r="H801" s="192"/>
      <c r="I801" s="192"/>
      <c r="J801" s="192"/>
      <c r="K801" s="192"/>
      <c r="L801" s="192"/>
      <c r="M801" s="192"/>
      <c r="N801" s="192"/>
      <c r="O801" s="192"/>
      <c r="P801" s="91">
        <f t="shared" si="87"/>
        <v>0</v>
      </c>
      <c r="Q801" s="13" t="b">
        <f t="shared" si="89"/>
        <v>1</v>
      </c>
      <c r="R801" s="625" t="b">
        <f t="shared" si="90"/>
        <v>1</v>
      </c>
      <c r="S801" s="13" t="b">
        <f t="shared" si="91"/>
        <v>1</v>
      </c>
      <c r="T801" s="13" t="b">
        <f t="shared" si="85"/>
        <v>1</v>
      </c>
      <c r="U801" s="13" t="b">
        <f t="shared" si="86"/>
        <v>1</v>
      </c>
      <c r="V801" s="617" t="str">
        <f t="shared" si="88"/>
        <v>-</v>
      </c>
      <c r="W801" s="306">
        <f>IF(V801="-",0,IF(COUNTIF(V801:$V$1025,V801)&gt;1,1,0))</f>
        <v>0</v>
      </c>
    </row>
    <row r="802" spans="1:23" ht="15.75">
      <c r="A802" s="205">
        <v>777</v>
      </c>
      <c r="B802" s="177"/>
      <c r="C802" s="178"/>
      <c r="D802" s="177"/>
      <c r="E802" s="192"/>
      <c r="F802" s="192"/>
      <c r="G802" s="192"/>
      <c r="H802" s="192"/>
      <c r="I802" s="192"/>
      <c r="J802" s="192"/>
      <c r="K802" s="192"/>
      <c r="L802" s="192"/>
      <c r="M802" s="192"/>
      <c r="N802" s="192"/>
      <c r="O802" s="192"/>
      <c r="P802" s="91">
        <f t="shared" si="87"/>
        <v>0</v>
      </c>
      <c r="Q802" s="13" t="b">
        <f t="shared" si="89"/>
        <v>1</v>
      </c>
      <c r="R802" s="625" t="b">
        <f t="shared" si="90"/>
        <v>1</v>
      </c>
      <c r="S802" s="13" t="b">
        <f t="shared" si="91"/>
        <v>1</v>
      </c>
      <c r="T802" s="13" t="b">
        <f t="shared" si="85"/>
        <v>1</v>
      </c>
      <c r="U802" s="13" t="b">
        <f t="shared" si="86"/>
        <v>1</v>
      </c>
      <c r="V802" s="617" t="str">
        <f t="shared" si="88"/>
        <v>-</v>
      </c>
      <c r="W802" s="306">
        <f>IF(V802="-",0,IF(COUNTIF(V802:$V$1025,V802)&gt;1,1,0))</f>
        <v>0</v>
      </c>
    </row>
    <row r="803" spans="1:23" ht="15.75">
      <c r="A803" s="205">
        <v>778</v>
      </c>
      <c r="B803" s="177"/>
      <c r="C803" s="178"/>
      <c r="D803" s="177"/>
      <c r="E803" s="192"/>
      <c r="F803" s="192"/>
      <c r="G803" s="192"/>
      <c r="H803" s="192"/>
      <c r="I803" s="192"/>
      <c r="J803" s="192"/>
      <c r="K803" s="192"/>
      <c r="L803" s="192"/>
      <c r="M803" s="192"/>
      <c r="N803" s="192"/>
      <c r="O803" s="192"/>
      <c r="P803" s="91">
        <f t="shared" si="87"/>
        <v>0</v>
      </c>
      <c r="Q803" s="13" t="b">
        <f t="shared" si="89"/>
        <v>1</v>
      </c>
      <c r="R803" s="625" t="b">
        <f t="shared" si="90"/>
        <v>1</v>
      </c>
      <c r="S803" s="13" t="b">
        <f t="shared" si="91"/>
        <v>1</v>
      </c>
      <c r="T803" s="13" t="b">
        <f t="shared" si="85"/>
        <v>1</v>
      </c>
      <c r="U803" s="13" t="b">
        <f t="shared" si="86"/>
        <v>1</v>
      </c>
      <c r="V803" s="617" t="str">
        <f t="shared" si="88"/>
        <v>-</v>
      </c>
      <c r="W803" s="306">
        <f>IF(V803="-",0,IF(COUNTIF(V803:$V$1025,V803)&gt;1,1,0))</f>
        <v>0</v>
      </c>
    </row>
    <row r="804" spans="1:23" ht="15.75">
      <c r="A804" s="205">
        <v>779</v>
      </c>
      <c r="B804" s="177"/>
      <c r="C804" s="178"/>
      <c r="D804" s="177"/>
      <c r="E804" s="192"/>
      <c r="F804" s="192"/>
      <c r="G804" s="192"/>
      <c r="H804" s="192"/>
      <c r="I804" s="192"/>
      <c r="J804" s="192"/>
      <c r="K804" s="192"/>
      <c r="L804" s="192"/>
      <c r="M804" s="192"/>
      <c r="N804" s="192"/>
      <c r="O804" s="192"/>
      <c r="P804" s="91">
        <f t="shared" si="87"/>
        <v>0</v>
      </c>
      <c r="Q804" s="13" t="b">
        <f t="shared" si="89"/>
        <v>1</v>
      </c>
      <c r="R804" s="625" t="b">
        <f t="shared" si="90"/>
        <v>1</v>
      </c>
      <c r="S804" s="13" t="b">
        <f t="shared" si="91"/>
        <v>1</v>
      </c>
      <c r="T804" s="13" t="b">
        <f t="shared" si="85"/>
        <v>1</v>
      </c>
      <c r="U804" s="13" t="b">
        <f t="shared" si="86"/>
        <v>1</v>
      </c>
      <c r="V804" s="617" t="str">
        <f t="shared" si="88"/>
        <v>-</v>
      </c>
      <c r="W804" s="306">
        <f>IF(V804="-",0,IF(COUNTIF(V804:$V$1025,V804)&gt;1,1,0))</f>
        <v>0</v>
      </c>
    </row>
    <row r="805" spans="1:23" ht="15.75">
      <c r="A805" s="205">
        <v>780</v>
      </c>
      <c r="B805" s="177"/>
      <c r="C805" s="178"/>
      <c r="D805" s="177"/>
      <c r="E805" s="192"/>
      <c r="F805" s="192"/>
      <c r="G805" s="192"/>
      <c r="H805" s="192"/>
      <c r="I805" s="192"/>
      <c r="J805" s="192"/>
      <c r="K805" s="192"/>
      <c r="L805" s="192"/>
      <c r="M805" s="192"/>
      <c r="N805" s="192"/>
      <c r="O805" s="192"/>
      <c r="P805" s="91">
        <f t="shared" si="87"/>
        <v>0</v>
      </c>
      <c r="Q805" s="13" t="b">
        <f t="shared" si="89"/>
        <v>1</v>
      </c>
      <c r="R805" s="625" t="b">
        <f t="shared" si="90"/>
        <v>1</v>
      </c>
      <c r="S805" s="13" t="b">
        <f t="shared" si="91"/>
        <v>1</v>
      </c>
      <c r="T805" s="13" t="b">
        <f t="shared" si="85"/>
        <v>1</v>
      </c>
      <c r="U805" s="13" t="b">
        <f t="shared" si="86"/>
        <v>1</v>
      </c>
      <c r="V805" s="617" t="str">
        <f t="shared" si="88"/>
        <v>-</v>
      </c>
      <c r="W805" s="306">
        <f>IF(V805="-",0,IF(COUNTIF(V805:$V$1025,V805)&gt;1,1,0))</f>
        <v>0</v>
      </c>
    </row>
    <row r="806" spans="1:23" ht="15.75">
      <c r="A806" s="205">
        <v>781</v>
      </c>
      <c r="B806" s="177"/>
      <c r="C806" s="178"/>
      <c r="D806" s="177"/>
      <c r="E806" s="192"/>
      <c r="F806" s="192"/>
      <c r="G806" s="192"/>
      <c r="H806" s="192"/>
      <c r="I806" s="192"/>
      <c r="J806" s="192"/>
      <c r="K806" s="192"/>
      <c r="L806" s="192"/>
      <c r="M806" s="192"/>
      <c r="N806" s="192"/>
      <c r="O806" s="192"/>
      <c r="P806" s="91">
        <f t="shared" si="87"/>
        <v>0</v>
      </c>
      <c r="Q806" s="13" t="b">
        <f t="shared" si="89"/>
        <v>1</v>
      </c>
      <c r="R806" s="625" t="b">
        <f t="shared" si="90"/>
        <v>1</v>
      </c>
      <c r="S806" s="13" t="b">
        <f t="shared" si="91"/>
        <v>1</v>
      </c>
      <c r="T806" s="13" t="b">
        <f t="shared" si="85"/>
        <v>1</v>
      </c>
      <c r="U806" s="13" t="b">
        <f t="shared" si="86"/>
        <v>1</v>
      </c>
      <c r="V806" s="617" t="str">
        <f t="shared" si="88"/>
        <v>-</v>
      </c>
      <c r="W806" s="306">
        <f>IF(V806="-",0,IF(COUNTIF(V806:$V$1025,V806)&gt;1,1,0))</f>
        <v>0</v>
      </c>
    </row>
    <row r="807" spans="1:23" ht="15.75">
      <c r="A807" s="205">
        <v>782</v>
      </c>
      <c r="B807" s="177"/>
      <c r="C807" s="178"/>
      <c r="D807" s="177"/>
      <c r="E807" s="192"/>
      <c r="F807" s="192"/>
      <c r="G807" s="192"/>
      <c r="H807" s="192"/>
      <c r="I807" s="192"/>
      <c r="J807" s="192"/>
      <c r="K807" s="192"/>
      <c r="L807" s="192"/>
      <c r="M807" s="192"/>
      <c r="N807" s="192"/>
      <c r="O807" s="192"/>
      <c r="P807" s="91">
        <f t="shared" si="87"/>
        <v>0</v>
      </c>
      <c r="Q807" s="13" t="b">
        <f t="shared" si="89"/>
        <v>1</v>
      </c>
      <c r="R807" s="625" t="b">
        <f t="shared" si="90"/>
        <v>1</v>
      </c>
      <c r="S807" s="13" t="b">
        <f t="shared" si="91"/>
        <v>1</v>
      </c>
      <c r="T807" s="13" t="b">
        <f t="shared" si="85"/>
        <v>1</v>
      </c>
      <c r="U807" s="13" t="b">
        <f t="shared" si="86"/>
        <v>1</v>
      </c>
      <c r="V807" s="617" t="str">
        <f t="shared" si="88"/>
        <v>-</v>
      </c>
      <c r="W807" s="306">
        <f>IF(V807="-",0,IF(COUNTIF(V807:$V$1025,V807)&gt;1,1,0))</f>
        <v>0</v>
      </c>
    </row>
    <row r="808" spans="1:23" ht="15.75">
      <c r="A808" s="205">
        <v>783</v>
      </c>
      <c r="B808" s="177"/>
      <c r="C808" s="178"/>
      <c r="D808" s="177"/>
      <c r="E808" s="192"/>
      <c r="F808" s="192"/>
      <c r="G808" s="192"/>
      <c r="H808" s="192"/>
      <c r="I808" s="192"/>
      <c r="J808" s="192"/>
      <c r="K808" s="192"/>
      <c r="L808" s="192"/>
      <c r="M808" s="192"/>
      <c r="N808" s="192"/>
      <c r="O808" s="192"/>
      <c r="P808" s="91">
        <f t="shared" si="87"/>
        <v>0</v>
      </c>
      <c r="Q808" s="13" t="b">
        <f t="shared" si="89"/>
        <v>1</v>
      </c>
      <c r="R808" s="625" t="b">
        <f t="shared" si="90"/>
        <v>1</v>
      </c>
      <c r="S808" s="13" t="b">
        <f t="shared" si="91"/>
        <v>1</v>
      </c>
      <c r="T808" s="13" t="b">
        <f t="shared" si="85"/>
        <v>1</v>
      </c>
      <c r="U808" s="13" t="b">
        <f t="shared" si="86"/>
        <v>1</v>
      </c>
      <c r="V808" s="617" t="str">
        <f t="shared" si="88"/>
        <v>-</v>
      </c>
      <c r="W808" s="306">
        <f>IF(V808="-",0,IF(COUNTIF(V808:$V$1025,V808)&gt;1,1,0))</f>
        <v>0</v>
      </c>
    </row>
    <row r="809" spans="1:23" ht="15.75">
      <c r="A809" s="205">
        <v>784</v>
      </c>
      <c r="B809" s="177"/>
      <c r="C809" s="178"/>
      <c r="D809" s="177"/>
      <c r="E809" s="192"/>
      <c r="F809" s="192"/>
      <c r="G809" s="192"/>
      <c r="H809" s="192"/>
      <c r="I809" s="192"/>
      <c r="J809" s="192"/>
      <c r="K809" s="192"/>
      <c r="L809" s="192"/>
      <c r="M809" s="192"/>
      <c r="N809" s="192"/>
      <c r="O809" s="192"/>
      <c r="P809" s="91">
        <f t="shared" si="87"/>
        <v>0</v>
      </c>
      <c r="Q809" s="13" t="b">
        <f t="shared" si="89"/>
        <v>1</v>
      </c>
      <c r="R809" s="625" t="b">
        <f t="shared" si="90"/>
        <v>1</v>
      </c>
      <c r="S809" s="13" t="b">
        <f t="shared" si="91"/>
        <v>1</v>
      </c>
      <c r="T809" s="13" t="b">
        <f t="shared" si="85"/>
        <v>1</v>
      </c>
      <c r="U809" s="13" t="b">
        <f t="shared" si="86"/>
        <v>1</v>
      </c>
      <c r="V809" s="617" t="str">
        <f t="shared" si="88"/>
        <v>-</v>
      </c>
      <c r="W809" s="306">
        <f>IF(V809="-",0,IF(COUNTIF(V809:$V$1025,V809)&gt;1,1,0))</f>
        <v>0</v>
      </c>
    </row>
    <row r="810" spans="1:23" ht="15.75">
      <c r="A810" s="205">
        <v>785</v>
      </c>
      <c r="B810" s="177"/>
      <c r="C810" s="178"/>
      <c r="D810" s="177"/>
      <c r="E810" s="192"/>
      <c r="F810" s="192"/>
      <c r="G810" s="192"/>
      <c r="H810" s="192"/>
      <c r="I810" s="192"/>
      <c r="J810" s="192"/>
      <c r="K810" s="192"/>
      <c r="L810" s="192"/>
      <c r="M810" s="192"/>
      <c r="N810" s="192"/>
      <c r="O810" s="192"/>
      <c r="P810" s="91">
        <f t="shared" si="87"/>
        <v>0</v>
      </c>
      <c r="Q810" s="13" t="b">
        <f t="shared" si="89"/>
        <v>1</v>
      </c>
      <c r="R810" s="625" t="b">
        <f t="shared" si="90"/>
        <v>1</v>
      </c>
      <c r="S810" s="13" t="b">
        <f t="shared" si="91"/>
        <v>1</v>
      </c>
      <c r="T810" s="13" t="b">
        <f t="shared" si="85"/>
        <v>1</v>
      </c>
      <c r="U810" s="13" t="b">
        <f t="shared" si="86"/>
        <v>1</v>
      </c>
      <c r="V810" s="617" t="str">
        <f t="shared" si="88"/>
        <v>-</v>
      </c>
      <c r="W810" s="306">
        <f>IF(V810="-",0,IF(COUNTIF(V810:$V$1025,V810)&gt;1,1,0))</f>
        <v>0</v>
      </c>
    </row>
    <row r="811" spans="1:23" ht="15.75">
      <c r="A811" s="205">
        <v>786</v>
      </c>
      <c r="B811" s="177"/>
      <c r="C811" s="178"/>
      <c r="D811" s="177"/>
      <c r="E811" s="192"/>
      <c r="F811" s="192"/>
      <c r="G811" s="192"/>
      <c r="H811" s="192"/>
      <c r="I811" s="192"/>
      <c r="J811" s="192"/>
      <c r="K811" s="192"/>
      <c r="L811" s="192"/>
      <c r="M811" s="192"/>
      <c r="N811" s="192"/>
      <c r="O811" s="192"/>
      <c r="P811" s="91">
        <f t="shared" si="87"/>
        <v>0</v>
      </c>
      <c r="Q811" s="13" t="b">
        <f t="shared" si="89"/>
        <v>1</v>
      </c>
      <c r="R811" s="625" t="b">
        <f t="shared" si="90"/>
        <v>1</v>
      </c>
      <c r="S811" s="13" t="b">
        <f t="shared" si="91"/>
        <v>1</v>
      </c>
      <c r="T811" s="13" t="b">
        <f t="shared" si="85"/>
        <v>1</v>
      </c>
      <c r="U811" s="13" t="b">
        <f t="shared" si="86"/>
        <v>1</v>
      </c>
      <c r="V811" s="617" t="str">
        <f t="shared" si="88"/>
        <v>-</v>
      </c>
      <c r="W811" s="306">
        <f>IF(V811="-",0,IF(COUNTIF(V811:$V$1025,V811)&gt;1,1,0))</f>
        <v>0</v>
      </c>
    </row>
    <row r="812" spans="1:23" ht="15.75">
      <c r="A812" s="205">
        <v>787</v>
      </c>
      <c r="B812" s="177"/>
      <c r="C812" s="178"/>
      <c r="D812" s="177"/>
      <c r="E812" s="192"/>
      <c r="F812" s="192"/>
      <c r="G812" s="192"/>
      <c r="H812" s="192"/>
      <c r="I812" s="192"/>
      <c r="J812" s="192"/>
      <c r="K812" s="192"/>
      <c r="L812" s="192"/>
      <c r="M812" s="192"/>
      <c r="N812" s="192"/>
      <c r="O812" s="192"/>
      <c r="P812" s="91">
        <f t="shared" si="87"/>
        <v>0</v>
      </c>
      <c r="Q812" s="13" t="b">
        <f t="shared" si="89"/>
        <v>1</v>
      </c>
      <c r="R812" s="625" t="b">
        <f t="shared" si="90"/>
        <v>1</v>
      </c>
      <c r="S812" s="13" t="b">
        <f t="shared" si="91"/>
        <v>1</v>
      </c>
      <c r="T812" s="13" t="b">
        <f t="shared" si="85"/>
        <v>1</v>
      </c>
      <c r="U812" s="13" t="b">
        <f t="shared" si="86"/>
        <v>1</v>
      </c>
      <c r="V812" s="617" t="str">
        <f t="shared" si="88"/>
        <v>-</v>
      </c>
      <c r="W812" s="306">
        <f>IF(V812="-",0,IF(COUNTIF(V812:$V$1025,V812)&gt;1,1,0))</f>
        <v>0</v>
      </c>
    </row>
    <row r="813" spans="1:23" ht="15.75">
      <c r="A813" s="205">
        <v>788</v>
      </c>
      <c r="B813" s="177"/>
      <c r="C813" s="178"/>
      <c r="D813" s="177"/>
      <c r="E813" s="192"/>
      <c r="F813" s="192"/>
      <c r="G813" s="192"/>
      <c r="H813" s="192"/>
      <c r="I813" s="192"/>
      <c r="J813" s="192"/>
      <c r="K813" s="192"/>
      <c r="L813" s="192"/>
      <c r="M813" s="192"/>
      <c r="N813" s="192"/>
      <c r="O813" s="192"/>
      <c r="P813" s="91">
        <f t="shared" si="87"/>
        <v>0</v>
      </c>
      <c r="Q813" s="13" t="b">
        <f t="shared" si="89"/>
        <v>1</v>
      </c>
      <c r="R813" s="625" t="b">
        <f t="shared" si="90"/>
        <v>1</v>
      </c>
      <c r="S813" s="13" t="b">
        <f t="shared" si="91"/>
        <v>1</v>
      </c>
      <c r="T813" s="13" t="b">
        <f t="shared" si="85"/>
        <v>1</v>
      </c>
      <c r="U813" s="13" t="b">
        <f t="shared" si="86"/>
        <v>1</v>
      </c>
      <c r="V813" s="617" t="str">
        <f t="shared" si="88"/>
        <v>-</v>
      </c>
      <c r="W813" s="306">
        <f>IF(V813="-",0,IF(COUNTIF(V813:$V$1025,V813)&gt;1,1,0))</f>
        <v>0</v>
      </c>
    </row>
    <row r="814" spans="1:23" ht="15.75">
      <c r="A814" s="205">
        <v>789</v>
      </c>
      <c r="B814" s="177"/>
      <c r="C814" s="178"/>
      <c r="D814" s="177"/>
      <c r="E814" s="192"/>
      <c r="F814" s="192"/>
      <c r="G814" s="192"/>
      <c r="H814" s="192"/>
      <c r="I814" s="192"/>
      <c r="J814" s="192"/>
      <c r="K814" s="192"/>
      <c r="L814" s="192"/>
      <c r="M814" s="192"/>
      <c r="N814" s="192"/>
      <c r="O814" s="192"/>
      <c r="P814" s="91">
        <f t="shared" si="87"/>
        <v>0</v>
      </c>
      <c r="Q814" s="13" t="b">
        <f t="shared" si="89"/>
        <v>1</v>
      </c>
      <c r="R814" s="625" t="b">
        <f t="shared" si="90"/>
        <v>1</v>
      </c>
      <c r="S814" s="13" t="b">
        <f t="shared" si="91"/>
        <v>1</v>
      </c>
      <c r="T814" s="13" t="b">
        <f t="shared" si="85"/>
        <v>1</v>
      </c>
      <c r="U814" s="13" t="b">
        <f t="shared" si="86"/>
        <v>1</v>
      </c>
      <c r="V814" s="617" t="str">
        <f t="shared" si="88"/>
        <v>-</v>
      </c>
      <c r="W814" s="306">
        <f>IF(V814="-",0,IF(COUNTIF(V814:$V$1025,V814)&gt;1,1,0))</f>
        <v>0</v>
      </c>
    </row>
    <row r="815" spans="1:23" ht="15.75">
      <c r="A815" s="205">
        <v>790</v>
      </c>
      <c r="B815" s="177"/>
      <c r="C815" s="178"/>
      <c r="D815" s="177"/>
      <c r="E815" s="192"/>
      <c r="F815" s="192"/>
      <c r="G815" s="192"/>
      <c r="H815" s="192"/>
      <c r="I815" s="192"/>
      <c r="J815" s="192"/>
      <c r="K815" s="192"/>
      <c r="L815" s="192"/>
      <c r="M815" s="192"/>
      <c r="N815" s="192"/>
      <c r="O815" s="192"/>
      <c r="P815" s="91">
        <f t="shared" si="87"/>
        <v>0</v>
      </c>
      <c r="Q815" s="13" t="b">
        <f t="shared" si="89"/>
        <v>1</v>
      </c>
      <c r="R815" s="625" t="b">
        <f t="shared" si="90"/>
        <v>1</v>
      </c>
      <c r="S815" s="13" t="b">
        <f t="shared" si="91"/>
        <v>1</v>
      </c>
      <c r="T815" s="13" t="b">
        <f t="shared" si="85"/>
        <v>1</v>
      </c>
      <c r="U815" s="13" t="b">
        <f t="shared" si="86"/>
        <v>1</v>
      </c>
      <c r="V815" s="617" t="str">
        <f t="shared" si="88"/>
        <v>-</v>
      </c>
      <c r="W815" s="306">
        <f>IF(V815="-",0,IF(COUNTIF(V815:$V$1025,V815)&gt;1,1,0))</f>
        <v>0</v>
      </c>
    </row>
    <row r="816" spans="1:23" ht="15.75">
      <c r="A816" s="205">
        <v>791</v>
      </c>
      <c r="B816" s="177"/>
      <c r="C816" s="178"/>
      <c r="D816" s="177"/>
      <c r="E816" s="192"/>
      <c r="F816" s="192"/>
      <c r="G816" s="192"/>
      <c r="H816" s="192"/>
      <c r="I816" s="192"/>
      <c r="J816" s="192"/>
      <c r="K816" s="192"/>
      <c r="L816" s="192"/>
      <c r="M816" s="192"/>
      <c r="N816" s="192"/>
      <c r="O816" s="192"/>
      <c r="P816" s="91">
        <f t="shared" si="87"/>
        <v>0</v>
      </c>
      <c r="Q816" s="13" t="b">
        <f t="shared" si="89"/>
        <v>1</v>
      </c>
      <c r="R816" s="625" t="b">
        <f t="shared" si="90"/>
        <v>1</v>
      </c>
      <c r="S816" s="13" t="b">
        <f t="shared" si="91"/>
        <v>1</v>
      </c>
      <c r="T816" s="13" t="b">
        <f t="shared" si="85"/>
        <v>1</v>
      </c>
      <c r="U816" s="13" t="b">
        <f t="shared" si="86"/>
        <v>1</v>
      </c>
      <c r="V816" s="617" t="str">
        <f t="shared" si="88"/>
        <v>-</v>
      </c>
      <c r="W816" s="306">
        <f>IF(V816="-",0,IF(COUNTIF(V816:$V$1025,V816)&gt;1,1,0))</f>
        <v>0</v>
      </c>
    </row>
    <row r="817" spans="1:23" ht="15.75">
      <c r="A817" s="205">
        <v>792</v>
      </c>
      <c r="B817" s="177"/>
      <c r="C817" s="178"/>
      <c r="D817" s="177"/>
      <c r="E817" s="192"/>
      <c r="F817" s="192"/>
      <c r="G817" s="192"/>
      <c r="H817" s="192"/>
      <c r="I817" s="192"/>
      <c r="J817" s="192"/>
      <c r="K817" s="192"/>
      <c r="L817" s="192"/>
      <c r="M817" s="192"/>
      <c r="N817" s="192"/>
      <c r="O817" s="192"/>
      <c r="P817" s="91">
        <f t="shared" si="87"/>
        <v>0</v>
      </c>
      <c r="Q817" s="13" t="b">
        <f t="shared" si="89"/>
        <v>1</v>
      </c>
      <c r="R817" s="625" t="b">
        <f t="shared" si="90"/>
        <v>1</v>
      </c>
      <c r="S817" s="13" t="b">
        <f t="shared" si="91"/>
        <v>1</v>
      </c>
      <c r="T817" s="13" t="b">
        <f t="shared" si="85"/>
        <v>1</v>
      </c>
      <c r="U817" s="13" t="b">
        <f t="shared" si="86"/>
        <v>1</v>
      </c>
      <c r="V817" s="617" t="str">
        <f t="shared" si="88"/>
        <v>-</v>
      </c>
      <c r="W817" s="306">
        <f>IF(V817="-",0,IF(COUNTIF(V817:$V$1025,V817)&gt;1,1,0))</f>
        <v>0</v>
      </c>
    </row>
    <row r="818" spans="1:23" ht="15.75">
      <c r="A818" s="205">
        <v>793</v>
      </c>
      <c r="B818" s="177"/>
      <c r="C818" s="178"/>
      <c r="D818" s="177"/>
      <c r="E818" s="192"/>
      <c r="F818" s="192"/>
      <c r="G818" s="192"/>
      <c r="H818" s="192"/>
      <c r="I818" s="192"/>
      <c r="J818" s="192"/>
      <c r="K818" s="192"/>
      <c r="L818" s="192"/>
      <c r="M818" s="192"/>
      <c r="N818" s="192"/>
      <c r="O818" s="192"/>
      <c r="P818" s="91">
        <f t="shared" si="87"/>
        <v>0</v>
      </c>
      <c r="Q818" s="13" t="b">
        <f t="shared" si="89"/>
        <v>1</v>
      </c>
      <c r="R818" s="625" t="b">
        <f t="shared" si="90"/>
        <v>1</v>
      </c>
      <c r="S818" s="13" t="b">
        <f t="shared" si="91"/>
        <v>1</v>
      </c>
      <c r="T818" s="13" t="b">
        <f t="shared" si="85"/>
        <v>1</v>
      </c>
      <c r="U818" s="13" t="b">
        <f t="shared" si="86"/>
        <v>1</v>
      </c>
      <c r="V818" s="617" t="str">
        <f t="shared" si="88"/>
        <v>-</v>
      </c>
      <c r="W818" s="306">
        <f>IF(V818="-",0,IF(COUNTIF(V818:$V$1025,V818)&gt;1,1,0))</f>
        <v>0</v>
      </c>
    </row>
    <row r="819" spans="1:23" ht="15.75">
      <c r="A819" s="205">
        <v>794</v>
      </c>
      <c r="B819" s="177"/>
      <c r="C819" s="178"/>
      <c r="D819" s="177"/>
      <c r="E819" s="192"/>
      <c r="F819" s="192"/>
      <c r="G819" s="192"/>
      <c r="H819" s="192"/>
      <c r="I819" s="192"/>
      <c r="J819" s="192"/>
      <c r="K819" s="192"/>
      <c r="L819" s="192"/>
      <c r="M819" s="192"/>
      <c r="N819" s="192"/>
      <c r="O819" s="192"/>
      <c r="P819" s="91">
        <f t="shared" si="87"/>
        <v>0</v>
      </c>
      <c r="Q819" s="13" t="b">
        <f t="shared" si="89"/>
        <v>1</v>
      </c>
      <c r="R819" s="625" t="b">
        <f t="shared" si="90"/>
        <v>1</v>
      </c>
      <c r="S819" s="13" t="b">
        <f t="shared" si="91"/>
        <v>1</v>
      </c>
      <c r="T819" s="13" t="b">
        <f t="shared" si="85"/>
        <v>1</v>
      </c>
      <c r="U819" s="13" t="b">
        <f t="shared" si="86"/>
        <v>1</v>
      </c>
      <c r="V819" s="617" t="str">
        <f t="shared" si="88"/>
        <v>-</v>
      </c>
      <c r="W819" s="306">
        <f>IF(V819="-",0,IF(COUNTIF(V819:$V$1025,V819)&gt;1,1,0))</f>
        <v>0</v>
      </c>
    </row>
    <row r="820" spans="1:23" ht="15.75">
      <c r="A820" s="205">
        <v>795</v>
      </c>
      <c r="B820" s="177"/>
      <c r="C820" s="178"/>
      <c r="D820" s="177"/>
      <c r="E820" s="192"/>
      <c r="F820" s="192"/>
      <c r="G820" s="192"/>
      <c r="H820" s="192"/>
      <c r="I820" s="192"/>
      <c r="J820" s="192"/>
      <c r="K820" s="192"/>
      <c r="L820" s="192"/>
      <c r="M820" s="192"/>
      <c r="N820" s="192"/>
      <c r="O820" s="192"/>
      <c r="P820" s="91">
        <f t="shared" si="87"/>
        <v>0</v>
      </c>
      <c r="Q820" s="13" t="b">
        <f t="shared" si="89"/>
        <v>1</v>
      </c>
      <c r="R820" s="625" t="b">
        <f t="shared" si="90"/>
        <v>1</v>
      </c>
      <c r="S820" s="13" t="b">
        <f t="shared" si="91"/>
        <v>1</v>
      </c>
      <c r="T820" s="13" t="b">
        <f t="shared" si="85"/>
        <v>1</v>
      </c>
      <c r="U820" s="13" t="b">
        <f t="shared" si="86"/>
        <v>1</v>
      </c>
      <c r="V820" s="617" t="str">
        <f t="shared" si="88"/>
        <v>-</v>
      </c>
      <c r="W820" s="306">
        <f>IF(V820="-",0,IF(COUNTIF(V820:$V$1025,V820)&gt;1,1,0))</f>
        <v>0</v>
      </c>
    </row>
    <row r="821" spans="1:23" ht="15.75">
      <c r="A821" s="205">
        <v>796</v>
      </c>
      <c r="B821" s="177"/>
      <c r="C821" s="178"/>
      <c r="D821" s="177"/>
      <c r="E821" s="192"/>
      <c r="F821" s="192"/>
      <c r="G821" s="192"/>
      <c r="H821" s="192"/>
      <c r="I821" s="192"/>
      <c r="J821" s="192"/>
      <c r="K821" s="192"/>
      <c r="L821" s="192"/>
      <c r="M821" s="192"/>
      <c r="N821" s="192"/>
      <c r="O821" s="192"/>
      <c r="P821" s="91">
        <f t="shared" si="87"/>
        <v>0</v>
      </c>
      <c r="Q821" s="13" t="b">
        <f t="shared" si="89"/>
        <v>1</v>
      </c>
      <c r="R821" s="625" t="b">
        <f t="shared" si="90"/>
        <v>1</v>
      </c>
      <c r="S821" s="13" t="b">
        <f t="shared" si="91"/>
        <v>1</v>
      </c>
      <c r="T821" s="13" t="b">
        <f t="shared" si="85"/>
        <v>1</v>
      </c>
      <c r="U821" s="13" t="b">
        <f t="shared" si="86"/>
        <v>1</v>
      </c>
      <c r="V821" s="617" t="str">
        <f t="shared" si="88"/>
        <v>-</v>
      </c>
      <c r="W821" s="306">
        <f>IF(V821="-",0,IF(COUNTIF(V821:$V$1025,V821)&gt;1,1,0))</f>
        <v>0</v>
      </c>
    </row>
    <row r="822" spans="1:23" ht="15.75">
      <c r="A822" s="205">
        <v>797</v>
      </c>
      <c r="B822" s="177"/>
      <c r="C822" s="178"/>
      <c r="D822" s="177"/>
      <c r="E822" s="192"/>
      <c r="F822" s="192"/>
      <c r="G822" s="192"/>
      <c r="H822" s="192"/>
      <c r="I822" s="192"/>
      <c r="J822" s="192"/>
      <c r="K822" s="192"/>
      <c r="L822" s="192"/>
      <c r="M822" s="192"/>
      <c r="N822" s="192"/>
      <c r="O822" s="192"/>
      <c r="P822" s="91">
        <f t="shared" si="87"/>
        <v>0</v>
      </c>
      <c r="Q822" s="13" t="b">
        <f t="shared" si="89"/>
        <v>1</v>
      </c>
      <c r="R822" s="625" t="b">
        <f t="shared" si="90"/>
        <v>1</v>
      </c>
      <c r="S822" s="13" t="b">
        <f t="shared" si="91"/>
        <v>1</v>
      </c>
      <c r="T822" s="13" t="b">
        <f t="shared" si="85"/>
        <v>1</v>
      </c>
      <c r="U822" s="13" t="b">
        <f t="shared" si="86"/>
        <v>1</v>
      </c>
      <c r="V822" s="617" t="str">
        <f t="shared" si="88"/>
        <v>-</v>
      </c>
      <c r="W822" s="306">
        <f>IF(V822="-",0,IF(COUNTIF(V822:$V$1025,V822)&gt;1,1,0))</f>
        <v>0</v>
      </c>
    </row>
    <row r="823" spans="1:23" ht="15.75">
      <c r="A823" s="205">
        <v>798</v>
      </c>
      <c r="B823" s="177"/>
      <c r="C823" s="178"/>
      <c r="D823" s="177"/>
      <c r="E823" s="192"/>
      <c r="F823" s="192"/>
      <c r="G823" s="192"/>
      <c r="H823" s="192"/>
      <c r="I823" s="192"/>
      <c r="J823" s="192"/>
      <c r="K823" s="192"/>
      <c r="L823" s="192"/>
      <c r="M823" s="192"/>
      <c r="N823" s="192"/>
      <c r="O823" s="192"/>
      <c r="P823" s="91">
        <f t="shared" si="87"/>
        <v>0</v>
      </c>
      <c r="Q823" s="13" t="b">
        <f t="shared" si="89"/>
        <v>1</v>
      </c>
      <c r="R823" s="625" t="b">
        <f t="shared" si="90"/>
        <v>1</v>
      </c>
      <c r="S823" s="13" t="b">
        <f t="shared" si="91"/>
        <v>1</v>
      </c>
      <c r="T823" s="13" t="b">
        <f t="shared" si="85"/>
        <v>1</v>
      </c>
      <c r="U823" s="13" t="b">
        <f t="shared" si="86"/>
        <v>1</v>
      </c>
      <c r="V823" s="617" t="str">
        <f t="shared" si="88"/>
        <v>-</v>
      </c>
      <c r="W823" s="306">
        <f>IF(V823="-",0,IF(COUNTIF(V823:$V$1025,V823)&gt;1,1,0))</f>
        <v>0</v>
      </c>
    </row>
    <row r="824" spans="1:23" ht="15.75">
      <c r="A824" s="205">
        <v>799</v>
      </c>
      <c r="B824" s="177"/>
      <c r="C824" s="178"/>
      <c r="D824" s="177"/>
      <c r="E824" s="192"/>
      <c r="F824" s="192"/>
      <c r="G824" s="192"/>
      <c r="H824" s="192"/>
      <c r="I824" s="192"/>
      <c r="J824" s="192"/>
      <c r="K824" s="192"/>
      <c r="L824" s="192"/>
      <c r="M824" s="192"/>
      <c r="N824" s="192"/>
      <c r="O824" s="192"/>
      <c r="P824" s="91">
        <f t="shared" si="87"/>
        <v>0</v>
      </c>
      <c r="Q824" s="13" t="b">
        <f t="shared" si="89"/>
        <v>1</v>
      </c>
      <c r="R824" s="625" t="b">
        <f t="shared" si="90"/>
        <v>1</v>
      </c>
      <c r="S824" s="13" t="b">
        <f t="shared" si="91"/>
        <v>1</v>
      </c>
      <c r="T824" s="13" t="b">
        <f t="shared" si="85"/>
        <v>1</v>
      </c>
      <c r="U824" s="13" t="b">
        <f t="shared" si="86"/>
        <v>1</v>
      </c>
      <c r="V824" s="617" t="str">
        <f t="shared" si="88"/>
        <v>-</v>
      </c>
      <c r="W824" s="306">
        <f>IF(V824="-",0,IF(COUNTIF(V824:$V$1025,V824)&gt;1,1,0))</f>
        <v>0</v>
      </c>
    </row>
    <row r="825" spans="1:23" ht="15.75">
      <c r="A825" s="205">
        <v>800</v>
      </c>
      <c r="B825" s="177"/>
      <c r="C825" s="178"/>
      <c r="D825" s="177"/>
      <c r="E825" s="192"/>
      <c r="F825" s="192"/>
      <c r="G825" s="192"/>
      <c r="H825" s="192"/>
      <c r="I825" s="192"/>
      <c r="J825" s="192"/>
      <c r="K825" s="192"/>
      <c r="L825" s="192"/>
      <c r="M825" s="192"/>
      <c r="N825" s="192"/>
      <c r="O825" s="192"/>
      <c r="P825" s="91">
        <f t="shared" si="87"/>
        <v>0</v>
      </c>
      <c r="Q825" s="13" t="b">
        <f t="shared" si="89"/>
        <v>1</v>
      </c>
      <c r="R825" s="625" t="b">
        <f t="shared" si="90"/>
        <v>1</v>
      </c>
      <c r="S825" s="13" t="b">
        <f t="shared" si="91"/>
        <v>1</v>
      </c>
      <c r="T825" s="13" t="b">
        <f t="shared" si="85"/>
        <v>1</v>
      </c>
      <c r="U825" s="13" t="b">
        <f t="shared" si="86"/>
        <v>1</v>
      </c>
      <c r="V825" s="617" t="str">
        <f t="shared" si="88"/>
        <v>-</v>
      </c>
      <c r="W825" s="306">
        <f>IF(V825="-",0,IF(COUNTIF(V825:$V$1025,V825)&gt;1,1,0))</f>
        <v>0</v>
      </c>
    </row>
    <row r="826" spans="1:23" ht="15.75">
      <c r="A826" s="205">
        <v>801</v>
      </c>
      <c r="B826" s="177"/>
      <c r="C826" s="178"/>
      <c r="D826" s="177"/>
      <c r="E826" s="192"/>
      <c r="F826" s="192"/>
      <c r="G826" s="192"/>
      <c r="H826" s="192"/>
      <c r="I826" s="192"/>
      <c r="J826" s="192"/>
      <c r="K826" s="192"/>
      <c r="L826" s="192"/>
      <c r="M826" s="192"/>
      <c r="N826" s="192"/>
      <c r="O826" s="192"/>
      <c r="P826" s="91">
        <f t="shared" si="87"/>
        <v>0</v>
      </c>
      <c r="Q826" s="13" t="b">
        <f t="shared" si="89"/>
        <v>1</v>
      </c>
      <c r="R826" s="625" t="b">
        <f t="shared" si="90"/>
        <v>1</v>
      </c>
      <c r="S826" s="13" t="b">
        <f t="shared" si="91"/>
        <v>1</v>
      </c>
      <c r="T826" s="13" t="b">
        <f t="shared" si="85"/>
        <v>1</v>
      </c>
      <c r="U826" s="13" t="b">
        <f t="shared" si="86"/>
        <v>1</v>
      </c>
      <c r="V826" s="617" t="str">
        <f t="shared" si="88"/>
        <v>-</v>
      </c>
      <c r="W826" s="306">
        <f>IF(V826="-",0,IF(COUNTIF(V826:$V$1025,V826)&gt;1,1,0))</f>
        <v>0</v>
      </c>
    </row>
    <row r="827" spans="1:23" ht="15.75">
      <c r="A827" s="205">
        <v>802</v>
      </c>
      <c r="B827" s="177"/>
      <c r="C827" s="178"/>
      <c r="D827" s="177"/>
      <c r="E827" s="192"/>
      <c r="F827" s="192"/>
      <c r="G827" s="192"/>
      <c r="H827" s="192"/>
      <c r="I827" s="192"/>
      <c r="J827" s="192"/>
      <c r="K827" s="192"/>
      <c r="L827" s="192"/>
      <c r="M827" s="192"/>
      <c r="N827" s="192"/>
      <c r="O827" s="192"/>
      <c r="P827" s="91">
        <f t="shared" si="87"/>
        <v>0</v>
      </c>
      <c r="Q827" s="13" t="b">
        <f t="shared" si="89"/>
        <v>1</v>
      </c>
      <c r="R827" s="625" t="b">
        <f t="shared" si="90"/>
        <v>1</v>
      </c>
      <c r="S827" s="13" t="b">
        <f t="shared" si="91"/>
        <v>1</v>
      </c>
      <c r="T827" s="13" t="b">
        <f t="shared" si="85"/>
        <v>1</v>
      </c>
      <c r="U827" s="13" t="b">
        <f t="shared" si="86"/>
        <v>1</v>
      </c>
      <c r="V827" s="617" t="str">
        <f t="shared" si="88"/>
        <v>-</v>
      </c>
      <c r="W827" s="306">
        <f>IF(V827="-",0,IF(COUNTIF(V827:$V$1025,V827)&gt;1,1,0))</f>
        <v>0</v>
      </c>
    </row>
    <row r="828" spans="1:23" ht="15.75">
      <c r="A828" s="205">
        <v>803</v>
      </c>
      <c r="B828" s="177"/>
      <c r="C828" s="178"/>
      <c r="D828" s="177"/>
      <c r="E828" s="192"/>
      <c r="F828" s="192"/>
      <c r="G828" s="192"/>
      <c r="H828" s="192"/>
      <c r="I828" s="192"/>
      <c r="J828" s="192"/>
      <c r="K828" s="192"/>
      <c r="L828" s="192"/>
      <c r="M828" s="192"/>
      <c r="N828" s="192"/>
      <c r="O828" s="192"/>
      <c r="P828" s="91">
        <f t="shared" si="87"/>
        <v>0</v>
      </c>
      <c r="Q828" s="13" t="b">
        <f t="shared" si="89"/>
        <v>1</v>
      </c>
      <c r="R828" s="625" t="b">
        <f t="shared" si="90"/>
        <v>1</v>
      </c>
      <c r="S828" s="13" t="b">
        <f t="shared" si="91"/>
        <v>1</v>
      </c>
      <c r="T828" s="13" t="b">
        <f t="shared" si="85"/>
        <v>1</v>
      </c>
      <c r="U828" s="13" t="b">
        <f t="shared" si="86"/>
        <v>1</v>
      </c>
      <c r="V828" s="617" t="str">
        <f t="shared" si="88"/>
        <v>-</v>
      </c>
      <c r="W828" s="306">
        <f>IF(V828="-",0,IF(COUNTIF(V828:$V$1025,V828)&gt;1,1,0))</f>
        <v>0</v>
      </c>
    </row>
    <row r="829" spans="1:23" ht="15.75">
      <c r="A829" s="205">
        <v>804</v>
      </c>
      <c r="B829" s="177"/>
      <c r="C829" s="178"/>
      <c r="D829" s="177"/>
      <c r="E829" s="192"/>
      <c r="F829" s="192"/>
      <c r="G829" s="192"/>
      <c r="H829" s="192"/>
      <c r="I829" s="192"/>
      <c r="J829" s="192"/>
      <c r="K829" s="192"/>
      <c r="L829" s="192"/>
      <c r="M829" s="192"/>
      <c r="N829" s="192"/>
      <c r="O829" s="192"/>
      <c r="P829" s="91">
        <f t="shared" si="87"/>
        <v>0</v>
      </c>
      <c r="Q829" s="13" t="b">
        <f t="shared" si="89"/>
        <v>1</v>
      </c>
      <c r="R829" s="625" t="b">
        <f t="shared" si="90"/>
        <v>1</v>
      </c>
      <c r="S829" s="13" t="b">
        <f t="shared" si="91"/>
        <v>1</v>
      </c>
      <c r="T829" s="13" t="b">
        <f t="shared" si="85"/>
        <v>1</v>
      </c>
      <c r="U829" s="13" t="b">
        <f t="shared" si="86"/>
        <v>1</v>
      </c>
      <c r="V829" s="617" t="str">
        <f t="shared" si="88"/>
        <v>-</v>
      </c>
      <c r="W829" s="306">
        <f>IF(V829="-",0,IF(COUNTIF(V829:$V$1025,V829)&gt;1,1,0))</f>
        <v>0</v>
      </c>
    </row>
    <row r="830" spans="1:23" ht="15.75">
      <c r="A830" s="205">
        <v>805</v>
      </c>
      <c r="B830" s="177"/>
      <c r="C830" s="178"/>
      <c r="D830" s="177"/>
      <c r="E830" s="192"/>
      <c r="F830" s="192"/>
      <c r="G830" s="192"/>
      <c r="H830" s="192"/>
      <c r="I830" s="192"/>
      <c r="J830" s="192"/>
      <c r="K830" s="192"/>
      <c r="L830" s="192"/>
      <c r="M830" s="192"/>
      <c r="N830" s="192"/>
      <c r="O830" s="192"/>
      <c r="P830" s="91">
        <f t="shared" si="87"/>
        <v>0</v>
      </c>
      <c r="Q830" s="13" t="b">
        <f t="shared" si="89"/>
        <v>1</v>
      </c>
      <c r="R830" s="625" t="b">
        <f t="shared" si="90"/>
        <v>1</v>
      </c>
      <c r="S830" s="13" t="b">
        <f t="shared" si="91"/>
        <v>1</v>
      </c>
      <c r="T830" s="13" t="b">
        <f t="shared" si="85"/>
        <v>1</v>
      </c>
      <c r="U830" s="13" t="b">
        <f t="shared" si="86"/>
        <v>1</v>
      </c>
      <c r="V830" s="617" t="str">
        <f t="shared" si="88"/>
        <v>-</v>
      </c>
      <c r="W830" s="306">
        <f>IF(V830="-",0,IF(COUNTIF(V830:$V$1025,V830)&gt;1,1,0))</f>
        <v>0</v>
      </c>
    </row>
    <row r="831" spans="1:23" ht="15.75">
      <c r="A831" s="205">
        <v>806</v>
      </c>
      <c r="B831" s="177"/>
      <c r="C831" s="178"/>
      <c r="D831" s="177"/>
      <c r="E831" s="192"/>
      <c r="F831" s="192"/>
      <c r="G831" s="192"/>
      <c r="H831" s="192"/>
      <c r="I831" s="192"/>
      <c r="J831" s="192"/>
      <c r="K831" s="192"/>
      <c r="L831" s="192"/>
      <c r="M831" s="192"/>
      <c r="N831" s="192"/>
      <c r="O831" s="192"/>
      <c r="P831" s="91">
        <f t="shared" si="87"/>
        <v>0</v>
      </c>
      <c r="Q831" s="13" t="b">
        <f t="shared" si="89"/>
        <v>1</v>
      </c>
      <c r="R831" s="625" t="b">
        <f t="shared" si="90"/>
        <v>1</v>
      </c>
      <c r="S831" s="13" t="b">
        <f t="shared" si="91"/>
        <v>1</v>
      </c>
      <c r="T831" s="13" t="b">
        <f t="shared" si="85"/>
        <v>1</v>
      </c>
      <c r="U831" s="13" t="b">
        <f t="shared" si="86"/>
        <v>1</v>
      </c>
      <c r="V831" s="617" t="str">
        <f t="shared" si="88"/>
        <v>-</v>
      </c>
      <c r="W831" s="306">
        <f>IF(V831="-",0,IF(COUNTIF(V831:$V$1025,V831)&gt;1,1,0))</f>
        <v>0</v>
      </c>
    </row>
    <row r="832" spans="1:23" ht="15.75">
      <c r="A832" s="205">
        <v>807</v>
      </c>
      <c r="B832" s="177"/>
      <c r="C832" s="178"/>
      <c r="D832" s="177"/>
      <c r="E832" s="192"/>
      <c r="F832" s="192"/>
      <c r="G832" s="192"/>
      <c r="H832" s="192"/>
      <c r="I832" s="192"/>
      <c r="J832" s="192"/>
      <c r="K832" s="192"/>
      <c r="L832" s="192"/>
      <c r="M832" s="192"/>
      <c r="N832" s="192"/>
      <c r="O832" s="192"/>
      <c r="P832" s="91">
        <f t="shared" si="87"/>
        <v>0</v>
      </c>
      <c r="Q832" s="13" t="b">
        <f t="shared" si="89"/>
        <v>1</v>
      </c>
      <c r="R832" s="625" t="b">
        <f t="shared" si="90"/>
        <v>1</v>
      </c>
      <c r="S832" s="13" t="b">
        <f t="shared" si="91"/>
        <v>1</v>
      </c>
      <c r="T832" s="13" t="b">
        <f t="shared" si="85"/>
        <v>1</v>
      </c>
      <c r="U832" s="13" t="b">
        <f t="shared" si="86"/>
        <v>1</v>
      </c>
      <c r="V832" s="617" t="str">
        <f t="shared" si="88"/>
        <v>-</v>
      </c>
      <c r="W832" s="306">
        <f>IF(V832="-",0,IF(COUNTIF(V832:$V$1025,V832)&gt;1,1,0))</f>
        <v>0</v>
      </c>
    </row>
    <row r="833" spans="1:23" ht="15.75">
      <c r="A833" s="205">
        <v>808</v>
      </c>
      <c r="B833" s="177"/>
      <c r="C833" s="178"/>
      <c r="D833" s="177"/>
      <c r="E833" s="192"/>
      <c r="F833" s="192"/>
      <c r="G833" s="192"/>
      <c r="H833" s="192"/>
      <c r="I833" s="192"/>
      <c r="J833" s="192"/>
      <c r="K833" s="192"/>
      <c r="L833" s="192"/>
      <c r="M833" s="192"/>
      <c r="N833" s="192"/>
      <c r="O833" s="192"/>
      <c r="P833" s="91">
        <f t="shared" si="87"/>
        <v>0</v>
      </c>
      <c r="Q833" s="13" t="b">
        <f t="shared" si="89"/>
        <v>1</v>
      </c>
      <c r="R833" s="625" t="b">
        <f t="shared" si="90"/>
        <v>1</v>
      </c>
      <c r="S833" s="13" t="b">
        <f t="shared" si="91"/>
        <v>1</v>
      </c>
      <c r="T833" s="13" t="b">
        <f t="shared" si="85"/>
        <v>1</v>
      </c>
      <c r="U833" s="13" t="b">
        <f t="shared" si="86"/>
        <v>1</v>
      </c>
      <c r="V833" s="617" t="str">
        <f t="shared" si="88"/>
        <v>-</v>
      </c>
      <c r="W833" s="306">
        <f>IF(V833="-",0,IF(COUNTIF(V833:$V$1025,V833)&gt;1,1,0))</f>
        <v>0</v>
      </c>
    </row>
    <row r="834" spans="1:23" ht="15.75">
      <c r="A834" s="205">
        <v>809</v>
      </c>
      <c r="B834" s="177"/>
      <c r="C834" s="178"/>
      <c r="D834" s="177"/>
      <c r="E834" s="192"/>
      <c r="F834" s="192"/>
      <c r="G834" s="192"/>
      <c r="H834" s="192"/>
      <c r="I834" s="192"/>
      <c r="J834" s="192"/>
      <c r="K834" s="192"/>
      <c r="L834" s="192"/>
      <c r="M834" s="192"/>
      <c r="N834" s="192"/>
      <c r="O834" s="192"/>
      <c r="P834" s="91">
        <f t="shared" si="87"/>
        <v>0</v>
      </c>
      <c r="Q834" s="13" t="b">
        <f t="shared" si="89"/>
        <v>1</v>
      </c>
      <c r="R834" s="625" t="b">
        <f t="shared" si="90"/>
        <v>1</v>
      </c>
      <c r="S834" s="13" t="b">
        <f t="shared" si="91"/>
        <v>1</v>
      </c>
      <c r="T834" s="13" t="b">
        <f t="shared" si="85"/>
        <v>1</v>
      </c>
      <c r="U834" s="13" t="b">
        <f t="shared" si="86"/>
        <v>1</v>
      </c>
      <c r="V834" s="617" t="str">
        <f t="shared" si="88"/>
        <v>-</v>
      </c>
      <c r="W834" s="306">
        <f>IF(V834="-",0,IF(COUNTIF(V834:$V$1025,V834)&gt;1,1,0))</f>
        <v>0</v>
      </c>
    </row>
    <row r="835" spans="1:23" ht="15.75">
      <c r="A835" s="205">
        <v>810</v>
      </c>
      <c r="B835" s="177"/>
      <c r="C835" s="178"/>
      <c r="D835" s="177"/>
      <c r="E835" s="192"/>
      <c r="F835" s="192"/>
      <c r="G835" s="192"/>
      <c r="H835" s="192"/>
      <c r="I835" s="192"/>
      <c r="J835" s="192"/>
      <c r="K835" s="192"/>
      <c r="L835" s="192"/>
      <c r="M835" s="192"/>
      <c r="N835" s="192"/>
      <c r="O835" s="192"/>
      <c r="P835" s="91">
        <f t="shared" si="87"/>
        <v>0</v>
      </c>
      <c r="Q835" s="13" t="b">
        <f t="shared" si="89"/>
        <v>1</v>
      </c>
      <c r="R835" s="625" t="b">
        <f t="shared" si="90"/>
        <v>1</v>
      </c>
      <c r="S835" s="13" t="b">
        <f t="shared" si="91"/>
        <v>1</v>
      </c>
      <c r="T835" s="13" t="b">
        <f t="shared" si="85"/>
        <v>1</v>
      </c>
      <c r="U835" s="13" t="b">
        <f t="shared" si="86"/>
        <v>1</v>
      </c>
      <c r="V835" s="617" t="str">
        <f t="shared" si="88"/>
        <v>-</v>
      </c>
      <c r="W835" s="306">
        <f>IF(V835="-",0,IF(COUNTIF(V835:$V$1025,V835)&gt;1,1,0))</f>
        <v>0</v>
      </c>
    </row>
    <row r="836" spans="1:23" ht="15.75">
      <c r="A836" s="205">
        <v>811</v>
      </c>
      <c r="B836" s="177"/>
      <c r="C836" s="178"/>
      <c r="D836" s="177"/>
      <c r="E836" s="192"/>
      <c r="F836" s="192"/>
      <c r="G836" s="192"/>
      <c r="H836" s="192"/>
      <c r="I836" s="192"/>
      <c r="J836" s="192"/>
      <c r="K836" s="192"/>
      <c r="L836" s="192"/>
      <c r="M836" s="192"/>
      <c r="N836" s="192"/>
      <c r="O836" s="192"/>
      <c r="P836" s="91">
        <f t="shared" si="87"/>
        <v>0</v>
      </c>
      <c r="Q836" s="13" t="b">
        <f t="shared" si="89"/>
        <v>1</v>
      </c>
      <c r="R836" s="625" t="b">
        <f t="shared" si="90"/>
        <v>1</v>
      </c>
      <c r="S836" s="13" t="b">
        <f t="shared" si="91"/>
        <v>1</v>
      </c>
      <c r="T836" s="13" t="b">
        <f t="shared" si="85"/>
        <v>1</v>
      </c>
      <c r="U836" s="13" t="b">
        <f t="shared" si="86"/>
        <v>1</v>
      </c>
      <c r="V836" s="617" t="str">
        <f t="shared" si="88"/>
        <v>-</v>
      </c>
      <c r="W836" s="306">
        <f>IF(V836="-",0,IF(COUNTIF(V836:$V$1025,V836)&gt;1,1,0))</f>
        <v>0</v>
      </c>
    </row>
    <row r="837" spans="1:23" ht="15.75">
      <c r="A837" s="205">
        <v>812</v>
      </c>
      <c r="B837" s="177"/>
      <c r="C837" s="178"/>
      <c r="D837" s="177"/>
      <c r="E837" s="192"/>
      <c r="F837" s="192"/>
      <c r="G837" s="192"/>
      <c r="H837" s="192"/>
      <c r="I837" s="192"/>
      <c r="J837" s="192"/>
      <c r="K837" s="192"/>
      <c r="L837" s="192"/>
      <c r="M837" s="192"/>
      <c r="N837" s="192"/>
      <c r="O837" s="192"/>
      <c r="P837" s="91">
        <f t="shared" si="87"/>
        <v>0</v>
      </c>
      <c r="Q837" s="13" t="b">
        <f t="shared" si="89"/>
        <v>1</v>
      </c>
      <c r="R837" s="625" t="b">
        <f t="shared" si="90"/>
        <v>1</v>
      </c>
      <c r="S837" s="13" t="b">
        <f t="shared" si="91"/>
        <v>1</v>
      </c>
      <c r="T837" s="13" t="b">
        <f t="shared" si="85"/>
        <v>1</v>
      </c>
      <c r="U837" s="13" t="b">
        <f t="shared" si="86"/>
        <v>1</v>
      </c>
      <c r="V837" s="617" t="str">
        <f t="shared" si="88"/>
        <v>-</v>
      </c>
      <c r="W837" s="306">
        <f>IF(V837="-",0,IF(COUNTIF(V837:$V$1025,V837)&gt;1,1,0))</f>
        <v>0</v>
      </c>
    </row>
    <row r="838" spans="1:23" ht="15.75">
      <c r="A838" s="205">
        <v>813</v>
      </c>
      <c r="B838" s="177"/>
      <c r="C838" s="178"/>
      <c r="D838" s="177"/>
      <c r="E838" s="192"/>
      <c r="F838" s="192"/>
      <c r="G838" s="192"/>
      <c r="H838" s="192"/>
      <c r="I838" s="192"/>
      <c r="J838" s="192"/>
      <c r="K838" s="192"/>
      <c r="L838" s="192"/>
      <c r="M838" s="192"/>
      <c r="N838" s="192"/>
      <c r="O838" s="192"/>
      <c r="P838" s="91">
        <f t="shared" si="87"/>
        <v>0</v>
      </c>
      <c r="Q838" s="13" t="b">
        <f t="shared" si="89"/>
        <v>1</v>
      </c>
      <c r="R838" s="625" t="b">
        <f t="shared" si="90"/>
        <v>1</v>
      </c>
      <c r="S838" s="13" t="b">
        <f t="shared" si="91"/>
        <v>1</v>
      </c>
      <c r="T838" s="13" t="b">
        <f t="shared" si="85"/>
        <v>1</v>
      </c>
      <c r="U838" s="13" t="b">
        <f t="shared" si="86"/>
        <v>1</v>
      </c>
      <c r="V838" s="617" t="str">
        <f t="shared" si="88"/>
        <v>-</v>
      </c>
      <c r="W838" s="306">
        <f>IF(V838="-",0,IF(COUNTIF(V838:$V$1025,V838)&gt;1,1,0))</f>
        <v>0</v>
      </c>
    </row>
    <row r="839" spans="1:23" ht="15.75">
      <c r="A839" s="205">
        <v>814</v>
      </c>
      <c r="B839" s="177"/>
      <c r="C839" s="178"/>
      <c r="D839" s="177"/>
      <c r="E839" s="192"/>
      <c r="F839" s="192"/>
      <c r="G839" s="192"/>
      <c r="H839" s="192"/>
      <c r="I839" s="192"/>
      <c r="J839" s="192"/>
      <c r="K839" s="192"/>
      <c r="L839" s="192"/>
      <c r="M839" s="192"/>
      <c r="N839" s="192"/>
      <c r="O839" s="192"/>
      <c r="P839" s="91">
        <f t="shared" si="87"/>
        <v>0</v>
      </c>
      <c r="Q839" s="13" t="b">
        <f t="shared" si="89"/>
        <v>1</v>
      </c>
      <c r="R839" s="625" t="b">
        <f t="shared" si="90"/>
        <v>1</v>
      </c>
      <c r="S839" s="13" t="b">
        <f t="shared" si="91"/>
        <v>1</v>
      </c>
      <c r="T839" s="13" t="b">
        <f t="shared" si="85"/>
        <v>1</v>
      </c>
      <c r="U839" s="13" t="b">
        <f t="shared" si="86"/>
        <v>1</v>
      </c>
      <c r="V839" s="617" t="str">
        <f t="shared" si="88"/>
        <v>-</v>
      </c>
      <c r="W839" s="306">
        <f>IF(V839="-",0,IF(COUNTIF(V839:$V$1025,V839)&gt;1,1,0))</f>
        <v>0</v>
      </c>
    </row>
    <row r="840" spans="1:23" ht="15.75">
      <c r="A840" s="205">
        <v>815</v>
      </c>
      <c r="B840" s="177"/>
      <c r="C840" s="178"/>
      <c r="D840" s="177"/>
      <c r="E840" s="192"/>
      <c r="F840" s="192"/>
      <c r="G840" s="192"/>
      <c r="H840" s="192"/>
      <c r="I840" s="192"/>
      <c r="J840" s="192"/>
      <c r="K840" s="192"/>
      <c r="L840" s="192"/>
      <c r="M840" s="192"/>
      <c r="N840" s="192"/>
      <c r="O840" s="192"/>
      <c r="P840" s="91">
        <f t="shared" si="87"/>
        <v>0</v>
      </c>
      <c r="Q840" s="13" t="b">
        <f t="shared" si="89"/>
        <v>1</v>
      </c>
      <c r="R840" s="625" t="b">
        <f t="shared" si="90"/>
        <v>1</v>
      </c>
      <c r="S840" s="13" t="b">
        <f t="shared" si="91"/>
        <v>1</v>
      </c>
      <c r="T840" s="13" t="b">
        <f t="shared" si="85"/>
        <v>1</v>
      </c>
      <c r="U840" s="13" t="b">
        <f t="shared" si="86"/>
        <v>1</v>
      </c>
      <c r="V840" s="617" t="str">
        <f t="shared" si="88"/>
        <v>-</v>
      </c>
      <c r="W840" s="306">
        <f>IF(V840="-",0,IF(COUNTIF(V840:$V$1025,V840)&gt;1,1,0))</f>
        <v>0</v>
      </c>
    </row>
    <row r="841" spans="1:23" ht="15.75">
      <c r="A841" s="205">
        <v>816</v>
      </c>
      <c r="B841" s="177"/>
      <c r="C841" s="178"/>
      <c r="D841" s="177"/>
      <c r="E841" s="192"/>
      <c r="F841" s="192"/>
      <c r="G841" s="192"/>
      <c r="H841" s="192"/>
      <c r="I841" s="192"/>
      <c r="J841" s="192"/>
      <c r="K841" s="192"/>
      <c r="L841" s="192"/>
      <c r="M841" s="192"/>
      <c r="N841" s="192"/>
      <c r="O841" s="192"/>
      <c r="P841" s="91">
        <f t="shared" si="87"/>
        <v>0</v>
      </c>
      <c r="Q841" s="13" t="b">
        <f t="shared" si="89"/>
        <v>1</v>
      </c>
      <c r="R841" s="625" t="b">
        <f t="shared" si="90"/>
        <v>1</v>
      </c>
      <c r="S841" s="13" t="b">
        <f t="shared" si="91"/>
        <v>1</v>
      </c>
      <c r="T841" s="13" t="b">
        <f t="shared" si="85"/>
        <v>1</v>
      </c>
      <c r="U841" s="13" t="b">
        <f t="shared" si="86"/>
        <v>1</v>
      </c>
      <c r="V841" s="617" t="str">
        <f t="shared" si="88"/>
        <v>-</v>
      </c>
      <c r="W841" s="306">
        <f>IF(V841="-",0,IF(COUNTIF(V841:$V$1025,V841)&gt;1,1,0))</f>
        <v>0</v>
      </c>
    </row>
    <row r="842" spans="1:23" ht="15.75">
      <c r="A842" s="205">
        <v>817</v>
      </c>
      <c r="B842" s="177"/>
      <c r="C842" s="178"/>
      <c r="D842" s="177"/>
      <c r="E842" s="192"/>
      <c r="F842" s="192"/>
      <c r="G842" s="192"/>
      <c r="H842" s="192"/>
      <c r="I842" s="192"/>
      <c r="J842" s="192"/>
      <c r="K842" s="192"/>
      <c r="L842" s="192"/>
      <c r="M842" s="192"/>
      <c r="N842" s="192"/>
      <c r="O842" s="192"/>
      <c r="P842" s="91">
        <f t="shared" si="87"/>
        <v>0</v>
      </c>
      <c r="Q842" s="13" t="b">
        <f t="shared" si="89"/>
        <v>1</v>
      </c>
      <c r="R842" s="625" t="b">
        <f t="shared" si="90"/>
        <v>1</v>
      </c>
      <c r="S842" s="13" t="b">
        <f t="shared" si="91"/>
        <v>1</v>
      </c>
      <c r="T842" s="13" t="b">
        <f t="shared" si="85"/>
        <v>1</v>
      </c>
      <c r="U842" s="13" t="b">
        <f t="shared" si="86"/>
        <v>1</v>
      </c>
      <c r="V842" s="617" t="str">
        <f t="shared" si="88"/>
        <v>-</v>
      </c>
      <c r="W842" s="306">
        <f>IF(V842="-",0,IF(COUNTIF(V842:$V$1025,V842)&gt;1,1,0))</f>
        <v>0</v>
      </c>
    </row>
    <row r="843" spans="1:23" ht="15.75">
      <c r="A843" s="205">
        <v>818</v>
      </c>
      <c r="B843" s="177"/>
      <c r="C843" s="178"/>
      <c r="D843" s="177"/>
      <c r="E843" s="192"/>
      <c r="F843" s="192"/>
      <c r="G843" s="192"/>
      <c r="H843" s="192"/>
      <c r="I843" s="192"/>
      <c r="J843" s="192"/>
      <c r="K843" s="192"/>
      <c r="L843" s="192"/>
      <c r="M843" s="192"/>
      <c r="N843" s="192"/>
      <c r="O843" s="192"/>
      <c r="P843" s="91">
        <f t="shared" si="87"/>
        <v>0</v>
      </c>
      <c r="Q843" s="13" t="b">
        <f t="shared" si="89"/>
        <v>1</v>
      </c>
      <c r="R843" s="625" t="b">
        <f t="shared" si="90"/>
        <v>1</v>
      </c>
      <c r="S843" s="13" t="b">
        <f t="shared" si="91"/>
        <v>1</v>
      </c>
      <c r="T843" s="13" t="b">
        <f t="shared" si="85"/>
        <v>1</v>
      </c>
      <c r="U843" s="13" t="b">
        <f t="shared" si="86"/>
        <v>1</v>
      </c>
      <c r="V843" s="617" t="str">
        <f t="shared" si="88"/>
        <v>-</v>
      </c>
      <c r="W843" s="306">
        <f>IF(V843="-",0,IF(COUNTIF(V843:$V$1025,V843)&gt;1,1,0))</f>
        <v>0</v>
      </c>
    </row>
    <row r="844" spans="1:23" ht="15.75">
      <c r="A844" s="205">
        <v>819</v>
      </c>
      <c r="B844" s="177"/>
      <c r="C844" s="178"/>
      <c r="D844" s="177"/>
      <c r="E844" s="192"/>
      <c r="F844" s="192"/>
      <c r="G844" s="192"/>
      <c r="H844" s="192"/>
      <c r="I844" s="192"/>
      <c r="J844" s="192"/>
      <c r="K844" s="192"/>
      <c r="L844" s="192"/>
      <c r="M844" s="192"/>
      <c r="N844" s="192"/>
      <c r="O844" s="192"/>
      <c r="P844" s="91">
        <f t="shared" si="87"/>
        <v>0</v>
      </c>
      <c r="Q844" s="13" t="b">
        <f t="shared" si="89"/>
        <v>1</v>
      </c>
      <c r="R844" s="625" t="b">
        <f t="shared" si="90"/>
        <v>1</v>
      </c>
      <c r="S844" s="13" t="b">
        <f t="shared" si="91"/>
        <v>1</v>
      </c>
      <c r="T844" s="13" t="b">
        <f t="shared" si="85"/>
        <v>1</v>
      </c>
      <c r="U844" s="13" t="b">
        <f t="shared" si="86"/>
        <v>1</v>
      </c>
      <c r="V844" s="617" t="str">
        <f t="shared" si="88"/>
        <v>-</v>
      </c>
      <c r="W844" s="306">
        <f>IF(V844="-",0,IF(COUNTIF(V844:$V$1025,V844)&gt;1,1,0))</f>
        <v>0</v>
      </c>
    </row>
    <row r="845" spans="1:23" ht="15.75">
      <c r="A845" s="205">
        <v>820</v>
      </c>
      <c r="B845" s="177"/>
      <c r="C845" s="178"/>
      <c r="D845" s="177"/>
      <c r="E845" s="192"/>
      <c r="F845" s="192"/>
      <c r="G845" s="192"/>
      <c r="H845" s="192"/>
      <c r="I845" s="192"/>
      <c r="J845" s="192"/>
      <c r="K845" s="192"/>
      <c r="L845" s="192"/>
      <c r="M845" s="192"/>
      <c r="N845" s="192"/>
      <c r="O845" s="192"/>
      <c r="P845" s="91">
        <f t="shared" si="87"/>
        <v>0</v>
      </c>
      <c r="Q845" s="13" t="b">
        <f t="shared" si="89"/>
        <v>1</v>
      </c>
      <c r="R845" s="625" t="b">
        <f t="shared" si="90"/>
        <v>1</v>
      </c>
      <c r="S845" s="13" t="b">
        <f t="shared" si="91"/>
        <v>1</v>
      </c>
      <c r="T845" s="13" t="b">
        <f t="shared" si="85"/>
        <v>1</v>
      </c>
      <c r="U845" s="13" t="b">
        <f t="shared" si="86"/>
        <v>1</v>
      </c>
      <c r="V845" s="617" t="str">
        <f t="shared" si="88"/>
        <v>-</v>
      </c>
      <c r="W845" s="306">
        <f>IF(V845="-",0,IF(COUNTIF(V845:$V$1025,V845)&gt;1,1,0))</f>
        <v>0</v>
      </c>
    </row>
    <row r="846" spans="1:23" ht="15.75">
      <c r="A846" s="205">
        <v>821</v>
      </c>
      <c r="B846" s="177"/>
      <c r="C846" s="178"/>
      <c r="D846" s="177"/>
      <c r="E846" s="192"/>
      <c r="F846" s="192"/>
      <c r="G846" s="192"/>
      <c r="H846" s="192"/>
      <c r="I846" s="192"/>
      <c r="J846" s="192"/>
      <c r="K846" s="192"/>
      <c r="L846" s="192"/>
      <c r="M846" s="192"/>
      <c r="N846" s="192"/>
      <c r="O846" s="192"/>
      <c r="P846" s="91">
        <f t="shared" si="87"/>
        <v>0</v>
      </c>
      <c r="Q846" s="13" t="b">
        <f t="shared" si="89"/>
        <v>1</v>
      </c>
      <c r="R846" s="625" t="b">
        <f t="shared" si="90"/>
        <v>1</v>
      </c>
      <c r="S846" s="13" t="b">
        <f t="shared" si="91"/>
        <v>1</v>
      </c>
      <c r="T846" s="13" t="b">
        <f t="shared" si="85"/>
        <v>1</v>
      </c>
      <c r="U846" s="13" t="b">
        <f t="shared" si="86"/>
        <v>1</v>
      </c>
      <c r="V846" s="617" t="str">
        <f t="shared" si="88"/>
        <v>-</v>
      </c>
      <c r="W846" s="306">
        <f>IF(V846="-",0,IF(COUNTIF(V846:$V$1025,V846)&gt;1,1,0))</f>
        <v>0</v>
      </c>
    </row>
    <row r="847" spans="1:23" ht="15.75">
      <c r="A847" s="205">
        <v>822</v>
      </c>
      <c r="B847" s="177"/>
      <c r="C847" s="178"/>
      <c r="D847" s="177"/>
      <c r="E847" s="192"/>
      <c r="F847" s="192"/>
      <c r="G847" s="192"/>
      <c r="H847" s="192"/>
      <c r="I847" s="192"/>
      <c r="J847" s="192"/>
      <c r="K847" s="192"/>
      <c r="L847" s="192"/>
      <c r="M847" s="192"/>
      <c r="N847" s="192"/>
      <c r="O847" s="192"/>
      <c r="P847" s="91">
        <f t="shared" si="87"/>
        <v>0</v>
      </c>
      <c r="Q847" s="13" t="b">
        <f t="shared" si="89"/>
        <v>1</v>
      </c>
      <c r="R847" s="625" t="b">
        <f t="shared" si="90"/>
        <v>1</v>
      </c>
      <c r="S847" s="13" t="b">
        <f t="shared" si="91"/>
        <v>1</v>
      </c>
      <c r="T847" s="13" t="b">
        <f t="shared" si="85"/>
        <v>1</v>
      </c>
      <c r="U847" s="13" t="b">
        <f t="shared" si="86"/>
        <v>1</v>
      </c>
      <c r="V847" s="617" t="str">
        <f t="shared" si="88"/>
        <v>-</v>
      </c>
      <c r="W847" s="306">
        <f>IF(V847="-",0,IF(COUNTIF(V847:$V$1025,V847)&gt;1,1,0))</f>
        <v>0</v>
      </c>
    </row>
    <row r="848" spans="1:23" ht="15.75">
      <c r="A848" s="205">
        <v>823</v>
      </c>
      <c r="B848" s="177"/>
      <c r="C848" s="178"/>
      <c r="D848" s="177"/>
      <c r="E848" s="192"/>
      <c r="F848" s="192"/>
      <c r="G848" s="192"/>
      <c r="H848" s="192"/>
      <c r="I848" s="192"/>
      <c r="J848" s="192"/>
      <c r="K848" s="192"/>
      <c r="L848" s="192"/>
      <c r="M848" s="192"/>
      <c r="N848" s="192"/>
      <c r="O848" s="192"/>
      <c r="P848" s="91">
        <f t="shared" si="87"/>
        <v>0</v>
      </c>
      <c r="Q848" s="13" t="b">
        <f t="shared" si="89"/>
        <v>1</v>
      </c>
      <c r="R848" s="625" t="b">
        <f t="shared" si="90"/>
        <v>1</v>
      </c>
      <c r="S848" s="13" t="b">
        <f t="shared" si="91"/>
        <v>1</v>
      </c>
      <c r="T848" s="13" t="b">
        <f t="shared" si="85"/>
        <v>1</v>
      </c>
      <c r="U848" s="13" t="b">
        <f t="shared" si="86"/>
        <v>1</v>
      </c>
      <c r="V848" s="617" t="str">
        <f t="shared" si="88"/>
        <v>-</v>
      </c>
      <c r="W848" s="306">
        <f>IF(V848="-",0,IF(COUNTIF(V848:$V$1025,V848)&gt;1,1,0))</f>
        <v>0</v>
      </c>
    </row>
    <row r="849" spans="1:23" ht="15.75">
      <c r="A849" s="205">
        <v>824</v>
      </c>
      <c r="B849" s="177"/>
      <c r="C849" s="178"/>
      <c r="D849" s="177"/>
      <c r="E849" s="192"/>
      <c r="F849" s="192"/>
      <c r="G849" s="192"/>
      <c r="H849" s="192"/>
      <c r="I849" s="192"/>
      <c r="J849" s="192"/>
      <c r="K849" s="192"/>
      <c r="L849" s="192"/>
      <c r="M849" s="192"/>
      <c r="N849" s="192"/>
      <c r="O849" s="192"/>
      <c r="P849" s="91">
        <f t="shared" si="87"/>
        <v>0</v>
      </c>
      <c r="Q849" s="13" t="b">
        <f t="shared" si="89"/>
        <v>1</v>
      </c>
      <c r="R849" s="625" t="b">
        <f t="shared" si="90"/>
        <v>1</v>
      </c>
      <c r="S849" s="13" t="b">
        <f t="shared" si="91"/>
        <v>1</v>
      </c>
      <c r="T849" s="13" t="b">
        <f t="shared" si="85"/>
        <v>1</v>
      </c>
      <c r="U849" s="13" t="b">
        <f t="shared" si="86"/>
        <v>1</v>
      </c>
      <c r="V849" s="617" t="str">
        <f t="shared" si="88"/>
        <v>-</v>
      </c>
      <c r="W849" s="306">
        <f>IF(V849="-",0,IF(COUNTIF(V849:$V$1025,V849)&gt;1,1,0))</f>
        <v>0</v>
      </c>
    </row>
    <row r="850" spans="1:23" ht="15.75">
      <c r="A850" s="205">
        <v>825</v>
      </c>
      <c r="B850" s="177"/>
      <c r="C850" s="178"/>
      <c r="D850" s="177"/>
      <c r="E850" s="192"/>
      <c r="F850" s="192"/>
      <c r="G850" s="192"/>
      <c r="H850" s="192"/>
      <c r="I850" s="192"/>
      <c r="J850" s="192"/>
      <c r="K850" s="192"/>
      <c r="L850" s="192"/>
      <c r="M850" s="192"/>
      <c r="N850" s="192"/>
      <c r="O850" s="192"/>
      <c r="P850" s="91">
        <f t="shared" si="87"/>
        <v>0</v>
      </c>
      <c r="Q850" s="13" t="b">
        <f t="shared" si="89"/>
        <v>1</v>
      </c>
      <c r="R850" s="625" t="b">
        <f t="shared" si="90"/>
        <v>1</v>
      </c>
      <c r="S850" s="13" t="b">
        <f t="shared" si="91"/>
        <v>1</v>
      </c>
      <c r="T850" s="13" t="b">
        <f t="shared" si="85"/>
        <v>1</v>
      </c>
      <c r="U850" s="13" t="b">
        <f t="shared" si="86"/>
        <v>1</v>
      </c>
      <c r="V850" s="617" t="str">
        <f t="shared" si="88"/>
        <v>-</v>
      </c>
      <c r="W850" s="306">
        <f>IF(V850="-",0,IF(COUNTIF(V850:$V$1025,V850)&gt;1,1,0))</f>
        <v>0</v>
      </c>
    </row>
    <row r="851" spans="1:23" ht="15.75">
      <c r="A851" s="205">
        <v>826</v>
      </c>
      <c r="B851" s="177"/>
      <c r="C851" s="178"/>
      <c r="D851" s="177"/>
      <c r="E851" s="192"/>
      <c r="F851" s="192"/>
      <c r="G851" s="192"/>
      <c r="H851" s="192"/>
      <c r="I851" s="192"/>
      <c r="J851" s="192"/>
      <c r="K851" s="192"/>
      <c r="L851" s="192"/>
      <c r="M851" s="192"/>
      <c r="N851" s="192"/>
      <c r="O851" s="192"/>
      <c r="P851" s="91">
        <f t="shared" si="87"/>
        <v>0</v>
      </c>
      <c r="Q851" s="13" t="b">
        <f t="shared" si="89"/>
        <v>1</v>
      </c>
      <c r="R851" s="625" t="b">
        <f t="shared" si="90"/>
        <v>1</v>
      </c>
      <c r="S851" s="13" t="b">
        <f t="shared" si="91"/>
        <v>1</v>
      </c>
      <c r="T851" s="13" t="b">
        <f t="shared" si="85"/>
        <v>1</v>
      </c>
      <c r="U851" s="13" t="b">
        <f t="shared" si="86"/>
        <v>1</v>
      </c>
      <c r="V851" s="617" t="str">
        <f t="shared" si="88"/>
        <v>-</v>
      </c>
      <c r="W851" s="306">
        <f>IF(V851="-",0,IF(COUNTIF(V851:$V$1025,V851)&gt;1,1,0))</f>
        <v>0</v>
      </c>
    </row>
    <row r="852" spans="1:23" ht="15.75">
      <c r="A852" s="205">
        <v>827</v>
      </c>
      <c r="B852" s="177"/>
      <c r="C852" s="178"/>
      <c r="D852" s="177"/>
      <c r="E852" s="192"/>
      <c r="F852" s="192"/>
      <c r="G852" s="192"/>
      <c r="H852" s="192"/>
      <c r="I852" s="192"/>
      <c r="J852" s="192"/>
      <c r="K852" s="192"/>
      <c r="L852" s="192"/>
      <c r="M852" s="192"/>
      <c r="N852" s="192"/>
      <c r="O852" s="192"/>
      <c r="P852" s="91">
        <f t="shared" si="87"/>
        <v>0</v>
      </c>
      <c r="Q852" s="13" t="b">
        <f t="shared" si="89"/>
        <v>1</v>
      </c>
      <c r="R852" s="625" t="b">
        <f t="shared" si="90"/>
        <v>1</v>
      </c>
      <c r="S852" s="13" t="b">
        <f t="shared" si="91"/>
        <v>1</v>
      </c>
      <c r="T852" s="13" t="b">
        <f t="shared" si="85"/>
        <v>1</v>
      </c>
      <c r="U852" s="13" t="b">
        <f t="shared" si="86"/>
        <v>1</v>
      </c>
      <c r="V852" s="617" t="str">
        <f t="shared" si="88"/>
        <v>-</v>
      </c>
      <c r="W852" s="306">
        <f>IF(V852="-",0,IF(COUNTIF(V852:$V$1025,V852)&gt;1,1,0))</f>
        <v>0</v>
      </c>
    </row>
    <row r="853" spans="1:23" ht="15.75">
      <c r="A853" s="205">
        <v>828</v>
      </c>
      <c r="B853" s="177"/>
      <c r="C853" s="178"/>
      <c r="D853" s="177"/>
      <c r="E853" s="192"/>
      <c r="F853" s="192"/>
      <c r="G853" s="192"/>
      <c r="H853" s="192"/>
      <c r="I853" s="192"/>
      <c r="J853" s="192"/>
      <c r="K853" s="192"/>
      <c r="L853" s="192"/>
      <c r="M853" s="192"/>
      <c r="N853" s="192"/>
      <c r="O853" s="192"/>
      <c r="P853" s="91">
        <f t="shared" si="87"/>
        <v>0</v>
      </c>
      <c r="Q853" s="13" t="b">
        <f t="shared" si="89"/>
        <v>1</v>
      </c>
      <c r="R853" s="625" t="b">
        <f t="shared" si="90"/>
        <v>1</v>
      </c>
      <c r="S853" s="13" t="b">
        <f t="shared" si="91"/>
        <v>1</v>
      </c>
      <c r="T853" s="13" t="b">
        <f t="shared" si="85"/>
        <v>1</v>
      </c>
      <c r="U853" s="13" t="b">
        <f t="shared" si="86"/>
        <v>1</v>
      </c>
      <c r="V853" s="617" t="str">
        <f t="shared" si="88"/>
        <v>-</v>
      </c>
      <c r="W853" s="306">
        <f>IF(V853="-",0,IF(COUNTIF(V853:$V$1025,V853)&gt;1,1,0))</f>
        <v>0</v>
      </c>
    </row>
    <row r="854" spans="1:23" ht="15.75">
      <c r="A854" s="205">
        <v>829</v>
      </c>
      <c r="B854" s="177"/>
      <c r="C854" s="178"/>
      <c r="D854" s="177"/>
      <c r="E854" s="192"/>
      <c r="F854" s="192"/>
      <c r="G854" s="192"/>
      <c r="H854" s="192"/>
      <c r="I854" s="192"/>
      <c r="J854" s="192"/>
      <c r="K854" s="192"/>
      <c r="L854" s="192"/>
      <c r="M854" s="192"/>
      <c r="N854" s="192"/>
      <c r="O854" s="192"/>
      <c r="P854" s="91">
        <f t="shared" si="87"/>
        <v>0</v>
      </c>
      <c r="Q854" s="13" t="b">
        <f t="shared" si="89"/>
        <v>1</v>
      </c>
      <c r="R854" s="625" t="b">
        <f t="shared" si="90"/>
        <v>1</v>
      </c>
      <c r="S854" s="13" t="b">
        <f t="shared" si="91"/>
        <v>1</v>
      </c>
      <c r="T854" s="13" t="b">
        <f t="shared" si="85"/>
        <v>1</v>
      </c>
      <c r="U854" s="13" t="b">
        <f t="shared" si="86"/>
        <v>1</v>
      </c>
      <c r="V854" s="617" t="str">
        <f t="shared" si="88"/>
        <v>-</v>
      </c>
      <c r="W854" s="306">
        <f>IF(V854="-",0,IF(COUNTIF(V854:$V$1025,V854)&gt;1,1,0))</f>
        <v>0</v>
      </c>
    </row>
    <row r="855" spans="1:23" ht="15.75">
      <c r="A855" s="205">
        <v>830</v>
      </c>
      <c r="B855" s="177"/>
      <c r="C855" s="178"/>
      <c r="D855" s="177"/>
      <c r="E855" s="192"/>
      <c r="F855" s="192"/>
      <c r="G855" s="192"/>
      <c r="H855" s="192"/>
      <c r="I855" s="192"/>
      <c r="J855" s="192"/>
      <c r="K855" s="192"/>
      <c r="L855" s="192"/>
      <c r="M855" s="192"/>
      <c r="N855" s="192"/>
      <c r="O855" s="192"/>
      <c r="P855" s="91">
        <f t="shared" si="87"/>
        <v>0</v>
      </c>
      <c r="Q855" s="13" t="b">
        <f t="shared" si="89"/>
        <v>1</v>
      </c>
      <c r="R855" s="625" t="b">
        <f t="shared" si="90"/>
        <v>1</v>
      </c>
      <c r="S855" s="13" t="b">
        <f t="shared" si="91"/>
        <v>1</v>
      </c>
      <c r="T855" s="13" t="b">
        <f t="shared" si="85"/>
        <v>1</v>
      </c>
      <c r="U855" s="13" t="b">
        <f t="shared" si="86"/>
        <v>1</v>
      </c>
      <c r="V855" s="617" t="str">
        <f t="shared" si="88"/>
        <v>-</v>
      </c>
      <c r="W855" s="306">
        <f>IF(V855="-",0,IF(COUNTIF(V855:$V$1025,V855)&gt;1,1,0))</f>
        <v>0</v>
      </c>
    </row>
    <row r="856" spans="1:23" ht="15.75">
      <c r="A856" s="205">
        <v>831</v>
      </c>
      <c r="B856" s="177"/>
      <c r="C856" s="178"/>
      <c r="D856" s="177"/>
      <c r="E856" s="192"/>
      <c r="F856" s="192"/>
      <c r="G856" s="192"/>
      <c r="H856" s="192"/>
      <c r="I856" s="192"/>
      <c r="J856" s="192"/>
      <c r="K856" s="192"/>
      <c r="L856" s="192"/>
      <c r="M856" s="192"/>
      <c r="N856" s="192"/>
      <c r="O856" s="192"/>
      <c r="P856" s="91">
        <f t="shared" si="87"/>
        <v>0</v>
      </c>
      <c r="Q856" s="13" t="b">
        <f t="shared" si="89"/>
        <v>1</v>
      </c>
      <c r="R856" s="625" t="b">
        <f t="shared" si="90"/>
        <v>1</v>
      </c>
      <c r="S856" s="13" t="b">
        <f t="shared" si="91"/>
        <v>1</v>
      </c>
      <c r="T856" s="13" t="b">
        <f t="shared" si="85"/>
        <v>1</v>
      </c>
      <c r="U856" s="13" t="b">
        <f t="shared" si="86"/>
        <v>1</v>
      </c>
      <c r="V856" s="617" t="str">
        <f t="shared" si="88"/>
        <v>-</v>
      </c>
      <c r="W856" s="306">
        <f>IF(V856="-",0,IF(COUNTIF(V856:$V$1025,V856)&gt;1,1,0))</f>
        <v>0</v>
      </c>
    </row>
    <row r="857" spans="1:23" ht="15.75">
      <c r="A857" s="205">
        <v>832</v>
      </c>
      <c r="B857" s="177"/>
      <c r="C857" s="178"/>
      <c r="D857" s="177"/>
      <c r="E857" s="192"/>
      <c r="F857" s="192"/>
      <c r="G857" s="192"/>
      <c r="H857" s="192"/>
      <c r="I857" s="192"/>
      <c r="J857" s="192"/>
      <c r="K857" s="192"/>
      <c r="L857" s="192"/>
      <c r="M857" s="192"/>
      <c r="N857" s="192"/>
      <c r="O857" s="192"/>
      <c r="P857" s="91">
        <f t="shared" si="87"/>
        <v>0</v>
      </c>
      <c r="Q857" s="13" t="b">
        <f t="shared" si="89"/>
        <v>1</v>
      </c>
      <c r="R857" s="625" t="b">
        <f t="shared" si="90"/>
        <v>1</v>
      </c>
      <c r="S857" s="13" t="b">
        <f t="shared" si="91"/>
        <v>1</v>
      </c>
      <c r="T857" s="13" t="b">
        <f t="shared" si="85"/>
        <v>1</v>
      </c>
      <c r="U857" s="13" t="b">
        <f t="shared" si="86"/>
        <v>1</v>
      </c>
      <c r="V857" s="617" t="str">
        <f t="shared" si="88"/>
        <v>-</v>
      </c>
      <c r="W857" s="306">
        <f>IF(V857="-",0,IF(COUNTIF(V857:$V$1025,V857)&gt;1,1,0))</f>
        <v>0</v>
      </c>
    </row>
    <row r="858" spans="1:23" ht="15.75">
      <c r="A858" s="205">
        <v>833</v>
      </c>
      <c r="B858" s="177"/>
      <c r="C858" s="178"/>
      <c r="D858" s="177"/>
      <c r="E858" s="192"/>
      <c r="F858" s="192"/>
      <c r="G858" s="192"/>
      <c r="H858" s="192"/>
      <c r="I858" s="192"/>
      <c r="J858" s="192"/>
      <c r="K858" s="192"/>
      <c r="L858" s="192"/>
      <c r="M858" s="192"/>
      <c r="N858" s="192"/>
      <c r="O858" s="192"/>
      <c r="P858" s="91">
        <f t="shared" si="87"/>
        <v>0</v>
      </c>
      <c r="Q858" s="13" t="b">
        <f t="shared" si="89"/>
        <v>1</v>
      </c>
      <c r="R858" s="625" t="b">
        <f t="shared" si="90"/>
        <v>1</v>
      </c>
      <c r="S858" s="13" t="b">
        <f t="shared" si="91"/>
        <v>1</v>
      </c>
      <c r="T858" s="13" t="b">
        <f t="shared" ref="T858:T921" si="92">IF(B858="",TRUE,(IF(ISNUMBER(MATCH(B858,CountriesList,0)),TRUE,FALSE)))</f>
        <v>1</v>
      </c>
      <c r="U858" s="13" t="b">
        <f t="shared" ref="U858:U921" si="93">IF(D858="",TRUE,(IF(ISNUMBER(MATCH(D858,ClientCategorisationList,0)),TRUE,FALSE)))</f>
        <v>1</v>
      </c>
      <c r="V858" s="617" t="str">
        <f t="shared" si="88"/>
        <v>-</v>
      </c>
      <c r="W858" s="306">
        <f>IF(V858="-",0,IF(COUNTIF(V858:$V$1025,V858)&gt;1,1,0))</f>
        <v>0</v>
      </c>
    </row>
    <row r="859" spans="1:23" ht="15.75">
      <c r="A859" s="205">
        <v>834</v>
      </c>
      <c r="B859" s="177"/>
      <c r="C859" s="178"/>
      <c r="D859" s="177"/>
      <c r="E859" s="192"/>
      <c r="F859" s="192"/>
      <c r="G859" s="192"/>
      <c r="H859" s="192"/>
      <c r="I859" s="192"/>
      <c r="J859" s="192"/>
      <c r="K859" s="192"/>
      <c r="L859" s="192"/>
      <c r="M859" s="192"/>
      <c r="N859" s="192"/>
      <c r="O859" s="192"/>
      <c r="P859" s="91">
        <f t="shared" ref="P859:P922" si="94">SUM(E859:O859)</f>
        <v>0</v>
      </c>
      <c r="Q859" s="13" t="b">
        <f t="shared" si="89"/>
        <v>1</v>
      </c>
      <c r="R859" s="625" t="b">
        <f t="shared" si="90"/>
        <v>1</v>
      </c>
      <c r="S859" s="13" t="b">
        <f t="shared" si="91"/>
        <v>1</v>
      </c>
      <c r="T859" s="13" t="b">
        <f t="shared" si="92"/>
        <v>1</v>
      </c>
      <c r="U859" s="13" t="b">
        <f t="shared" si="93"/>
        <v>1</v>
      </c>
      <c r="V859" s="617" t="str">
        <f t="shared" ref="V859:V922" si="95">CONCATENATE(B859,"-",D859)</f>
        <v>-</v>
      </c>
      <c r="W859" s="306">
        <f>IF(V859="-",0,IF(COUNTIF(V859:$V$1025,V859)&gt;1,1,0))</f>
        <v>0</v>
      </c>
    </row>
    <row r="860" spans="1:23" ht="15.75">
      <c r="A860" s="205">
        <v>835</v>
      </c>
      <c r="B860" s="177"/>
      <c r="C860" s="178"/>
      <c r="D860" s="177"/>
      <c r="E860" s="192"/>
      <c r="F860" s="192"/>
      <c r="G860" s="192"/>
      <c r="H860" s="192"/>
      <c r="I860" s="192"/>
      <c r="J860" s="192"/>
      <c r="K860" s="192"/>
      <c r="L860" s="192"/>
      <c r="M860" s="192"/>
      <c r="N860" s="192"/>
      <c r="O860" s="192"/>
      <c r="P860" s="91">
        <f t="shared" si="94"/>
        <v>0</v>
      </c>
      <c r="Q860" s="13" t="b">
        <f t="shared" ref="Q860:Q923" si="96">IF(ISBLANK(B860),TRUE,IF(OR(ISBLANK(C860),ISBLANK(D860),ISBLANK(E860),ISBLANK(F860),ISBLANK(G860),ISBLANK(H860),ISBLANK(I860),ISBLANK(J860),ISBLANK(K860),ISBLANK(L860),ISBLANK(M860),ISBLANK(N860),ISBLANK(O860),ISBLANK(P860)),FALSE,TRUE))</f>
        <v>1</v>
      </c>
      <c r="R860" s="625" t="b">
        <f t="shared" ref="R860:R923" si="97">IF(OR(AND(B860="N/A",D860="N/A"),AND(B860&lt;&gt;"N/A",D860&lt;&gt;"N/A"),AND(ISBLANK(B860),ISBLANK(D860)),AND(NOT(ISBLANK(B860)),NOT(ISBLANK(D860)))),TRUE,FALSE)</f>
        <v>1</v>
      </c>
      <c r="S860" s="13" t="b">
        <f t="shared" ref="S860:S923" si="98">IF(OR(AND(B860="N/A",D860="N/A",C860=0,P860=0),AND(ISBLANK(B860),ISBLANK(D860),ISBLANK(C860),P860=0),AND(AND(NOT(ISBLANK(B860)),B860&lt;&gt;"N/A"),AND(NOT(ISBLANK(D860)),D860&lt;&gt;"N/A"),C860&lt;&gt;0,P860&lt;&gt;0)),TRUE,FALSE)</f>
        <v>1</v>
      </c>
      <c r="T860" s="13" t="b">
        <f t="shared" si="92"/>
        <v>1</v>
      </c>
      <c r="U860" s="13" t="b">
        <f t="shared" si="93"/>
        <v>1</v>
      </c>
      <c r="V860" s="617" t="str">
        <f t="shared" si="95"/>
        <v>-</v>
      </c>
      <c r="W860" s="306">
        <f>IF(V860="-",0,IF(COUNTIF(V860:$V$1025,V860)&gt;1,1,0))</f>
        <v>0</v>
      </c>
    </row>
    <row r="861" spans="1:23" ht="15.75">
      <c r="A861" s="205">
        <v>836</v>
      </c>
      <c r="B861" s="177"/>
      <c r="C861" s="178"/>
      <c r="D861" s="177"/>
      <c r="E861" s="192"/>
      <c r="F861" s="192"/>
      <c r="G861" s="192"/>
      <c r="H861" s="192"/>
      <c r="I861" s="192"/>
      <c r="J861" s="192"/>
      <c r="K861" s="192"/>
      <c r="L861" s="192"/>
      <c r="M861" s="192"/>
      <c r="N861" s="192"/>
      <c r="O861" s="192"/>
      <c r="P861" s="91">
        <f t="shared" si="94"/>
        <v>0</v>
      </c>
      <c r="Q861" s="13" t="b">
        <f t="shared" si="96"/>
        <v>1</v>
      </c>
      <c r="R861" s="625" t="b">
        <f t="shared" si="97"/>
        <v>1</v>
      </c>
      <c r="S861" s="13" t="b">
        <f t="shared" si="98"/>
        <v>1</v>
      </c>
      <c r="T861" s="13" t="b">
        <f t="shared" si="92"/>
        <v>1</v>
      </c>
      <c r="U861" s="13" t="b">
        <f t="shared" si="93"/>
        <v>1</v>
      </c>
      <c r="V861" s="617" t="str">
        <f t="shared" si="95"/>
        <v>-</v>
      </c>
      <c r="W861" s="306">
        <f>IF(V861="-",0,IF(COUNTIF(V861:$V$1025,V861)&gt;1,1,0))</f>
        <v>0</v>
      </c>
    </row>
    <row r="862" spans="1:23" ht="15.75">
      <c r="A862" s="205">
        <v>837</v>
      </c>
      <c r="B862" s="177"/>
      <c r="C862" s="178"/>
      <c r="D862" s="177"/>
      <c r="E862" s="192"/>
      <c r="F862" s="192"/>
      <c r="G862" s="192"/>
      <c r="H862" s="192"/>
      <c r="I862" s="192"/>
      <c r="J862" s="192"/>
      <c r="K862" s="192"/>
      <c r="L862" s="192"/>
      <c r="M862" s="192"/>
      <c r="N862" s="192"/>
      <c r="O862" s="192"/>
      <c r="P862" s="91">
        <f t="shared" si="94"/>
        <v>0</v>
      </c>
      <c r="Q862" s="13" t="b">
        <f t="shared" si="96"/>
        <v>1</v>
      </c>
      <c r="R862" s="625" t="b">
        <f t="shared" si="97"/>
        <v>1</v>
      </c>
      <c r="S862" s="13" t="b">
        <f t="shared" si="98"/>
        <v>1</v>
      </c>
      <c r="T862" s="13" t="b">
        <f t="shared" si="92"/>
        <v>1</v>
      </c>
      <c r="U862" s="13" t="b">
        <f t="shared" si="93"/>
        <v>1</v>
      </c>
      <c r="V862" s="617" t="str">
        <f t="shared" si="95"/>
        <v>-</v>
      </c>
      <c r="W862" s="306">
        <f>IF(V862="-",0,IF(COUNTIF(V862:$V$1025,V862)&gt;1,1,0))</f>
        <v>0</v>
      </c>
    </row>
    <row r="863" spans="1:23" ht="15.75">
      <c r="A863" s="205">
        <v>838</v>
      </c>
      <c r="B863" s="177"/>
      <c r="C863" s="178"/>
      <c r="D863" s="177"/>
      <c r="E863" s="192"/>
      <c r="F863" s="192"/>
      <c r="G863" s="192"/>
      <c r="H863" s="192"/>
      <c r="I863" s="192"/>
      <c r="J863" s="192"/>
      <c r="K863" s="192"/>
      <c r="L863" s="192"/>
      <c r="M863" s="192"/>
      <c r="N863" s="192"/>
      <c r="O863" s="192"/>
      <c r="P863" s="91">
        <f t="shared" si="94"/>
        <v>0</v>
      </c>
      <c r="Q863" s="13" t="b">
        <f t="shared" si="96"/>
        <v>1</v>
      </c>
      <c r="R863" s="625" t="b">
        <f t="shared" si="97"/>
        <v>1</v>
      </c>
      <c r="S863" s="13" t="b">
        <f t="shared" si="98"/>
        <v>1</v>
      </c>
      <c r="T863" s="13" t="b">
        <f t="shared" si="92"/>
        <v>1</v>
      </c>
      <c r="U863" s="13" t="b">
        <f t="shared" si="93"/>
        <v>1</v>
      </c>
      <c r="V863" s="617" t="str">
        <f t="shared" si="95"/>
        <v>-</v>
      </c>
      <c r="W863" s="306">
        <f>IF(V863="-",0,IF(COUNTIF(V863:$V$1025,V863)&gt;1,1,0))</f>
        <v>0</v>
      </c>
    </row>
    <row r="864" spans="1:23" ht="15.75">
      <c r="A864" s="205">
        <v>839</v>
      </c>
      <c r="B864" s="177"/>
      <c r="C864" s="178"/>
      <c r="D864" s="177"/>
      <c r="E864" s="192"/>
      <c r="F864" s="192"/>
      <c r="G864" s="192"/>
      <c r="H864" s="192"/>
      <c r="I864" s="192"/>
      <c r="J864" s="192"/>
      <c r="K864" s="192"/>
      <c r="L864" s="192"/>
      <c r="M864" s="192"/>
      <c r="N864" s="192"/>
      <c r="O864" s="192"/>
      <c r="P864" s="91">
        <f t="shared" si="94"/>
        <v>0</v>
      </c>
      <c r="Q864" s="13" t="b">
        <f t="shared" si="96"/>
        <v>1</v>
      </c>
      <c r="R864" s="625" t="b">
        <f t="shared" si="97"/>
        <v>1</v>
      </c>
      <c r="S864" s="13" t="b">
        <f t="shared" si="98"/>
        <v>1</v>
      </c>
      <c r="T864" s="13" t="b">
        <f t="shared" si="92"/>
        <v>1</v>
      </c>
      <c r="U864" s="13" t="b">
        <f t="shared" si="93"/>
        <v>1</v>
      </c>
      <c r="V864" s="617" t="str">
        <f t="shared" si="95"/>
        <v>-</v>
      </c>
      <c r="W864" s="306">
        <f>IF(V864="-",0,IF(COUNTIF(V864:$V$1025,V864)&gt;1,1,0))</f>
        <v>0</v>
      </c>
    </row>
    <row r="865" spans="1:23" ht="15.75">
      <c r="A865" s="205">
        <v>840</v>
      </c>
      <c r="B865" s="177"/>
      <c r="C865" s="178"/>
      <c r="D865" s="177"/>
      <c r="E865" s="192"/>
      <c r="F865" s="192"/>
      <c r="G865" s="192"/>
      <c r="H865" s="192"/>
      <c r="I865" s="192"/>
      <c r="J865" s="192"/>
      <c r="K865" s="192"/>
      <c r="L865" s="192"/>
      <c r="M865" s="192"/>
      <c r="N865" s="192"/>
      <c r="O865" s="192"/>
      <c r="P865" s="91">
        <f t="shared" si="94"/>
        <v>0</v>
      </c>
      <c r="Q865" s="13" t="b">
        <f t="shared" si="96"/>
        <v>1</v>
      </c>
      <c r="R865" s="625" t="b">
        <f t="shared" si="97"/>
        <v>1</v>
      </c>
      <c r="S865" s="13" t="b">
        <f t="shared" si="98"/>
        <v>1</v>
      </c>
      <c r="T865" s="13" t="b">
        <f t="shared" si="92"/>
        <v>1</v>
      </c>
      <c r="U865" s="13" t="b">
        <f t="shared" si="93"/>
        <v>1</v>
      </c>
      <c r="V865" s="617" t="str">
        <f t="shared" si="95"/>
        <v>-</v>
      </c>
      <c r="W865" s="306">
        <f>IF(V865="-",0,IF(COUNTIF(V865:$V$1025,V865)&gt;1,1,0))</f>
        <v>0</v>
      </c>
    </row>
    <row r="866" spans="1:23" ht="15.75">
      <c r="A866" s="205">
        <v>841</v>
      </c>
      <c r="B866" s="177"/>
      <c r="C866" s="178"/>
      <c r="D866" s="177"/>
      <c r="E866" s="192"/>
      <c r="F866" s="192"/>
      <c r="G866" s="192"/>
      <c r="H866" s="192"/>
      <c r="I866" s="192"/>
      <c r="J866" s="192"/>
      <c r="K866" s="192"/>
      <c r="L866" s="192"/>
      <c r="M866" s="192"/>
      <c r="N866" s="192"/>
      <c r="O866" s="192"/>
      <c r="P866" s="91">
        <f t="shared" si="94"/>
        <v>0</v>
      </c>
      <c r="Q866" s="13" t="b">
        <f t="shared" si="96"/>
        <v>1</v>
      </c>
      <c r="R866" s="625" t="b">
        <f t="shared" si="97"/>
        <v>1</v>
      </c>
      <c r="S866" s="13" t="b">
        <f t="shared" si="98"/>
        <v>1</v>
      </c>
      <c r="T866" s="13" t="b">
        <f t="shared" si="92"/>
        <v>1</v>
      </c>
      <c r="U866" s="13" t="b">
        <f t="shared" si="93"/>
        <v>1</v>
      </c>
      <c r="V866" s="617" t="str">
        <f t="shared" si="95"/>
        <v>-</v>
      </c>
      <c r="W866" s="306">
        <f>IF(V866="-",0,IF(COUNTIF(V866:$V$1025,V866)&gt;1,1,0))</f>
        <v>0</v>
      </c>
    </row>
    <row r="867" spans="1:23" ht="15.75">
      <c r="A867" s="205">
        <v>842</v>
      </c>
      <c r="B867" s="177"/>
      <c r="C867" s="178"/>
      <c r="D867" s="177"/>
      <c r="E867" s="192"/>
      <c r="F867" s="192"/>
      <c r="G867" s="192"/>
      <c r="H867" s="192"/>
      <c r="I867" s="192"/>
      <c r="J867" s="192"/>
      <c r="K867" s="192"/>
      <c r="L867" s="192"/>
      <c r="M867" s="192"/>
      <c r="N867" s="192"/>
      <c r="O867" s="192"/>
      <c r="P867" s="91">
        <f t="shared" si="94"/>
        <v>0</v>
      </c>
      <c r="Q867" s="13" t="b">
        <f t="shared" si="96"/>
        <v>1</v>
      </c>
      <c r="R867" s="625" t="b">
        <f t="shared" si="97"/>
        <v>1</v>
      </c>
      <c r="S867" s="13" t="b">
        <f t="shared" si="98"/>
        <v>1</v>
      </c>
      <c r="T867" s="13" t="b">
        <f t="shared" si="92"/>
        <v>1</v>
      </c>
      <c r="U867" s="13" t="b">
        <f t="shared" si="93"/>
        <v>1</v>
      </c>
      <c r="V867" s="617" t="str">
        <f t="shared" si="95"/>
        <v>-</v>
      </c>
      <c r="W867" s="306">
        <f>IF(V867="-",0,IF(COUNTIF(V867:$V$1025,V867)&gt;1,1,0))</f>
        <v>0</v>
      </c>
    </row>
    <row r="868" spans="1:23" ht="15.75">
      <c r="A868" s="205">
        <v>843</v>
      </c>
      <c r="B868" s="177"/>
      <c r="C868" s="178"/>
      <c r="D868" s="177"/>
      <c r="E868" s="192"/>
      <c r="F868" s="192"/>
      <c r="G868" s="192"/>
      <c r="H868" s="192"/>
      <c r="I868" s="192"/>
      <c r="J868" s="192"/>
      <c r="K868" s="192"/>
      <c r="L868" s="192"/>
      <c r="M868" s="192"/>
      <c r="N868" s="192"/>
      <c r="O868" s="192"/>
      <c r="P868" s="91">
        <f t="shared" si="94"/>
        <v>0</v>
      </c>
      <c r="Q868" s="13" t="b">
        <f t="shared" si="96"/>
        <v>1</v>
      </c>
      <c r="R868" s="625" t="b">
        <f t="shared" si="97"/>
        <v>1</v>
      </c>
      <c r="S868" s="13" t="b">
        <f t="shared" si="98"/>
        <v>1</v>
      </c>
      <c r="T868" s="13" t="b">
        <f t="shared" si="92"/>
        <v>1</v>
      </c>
      <c r="U868" s="13" t="b">
        <f t="shared" si="93"/>
        <v>1</v>
      </c>
      <c r="V868" s="617" t="str">
        <f t="shared" si="95"/>
        <v>-</v>
      </c>
      <c r="W868" s="306">
        <f>IF(V868="-",0,IF(COUNTIF(V868:$V$1025,V868)&gt;1,1,0))</f>
        <v>0</v>
      </c>
    </row>
    <row r="869" spans="1:23" ht="15.75">
      <c r="A869" s="205">
        <v>844</v>
      </c>
      <c r="B869" s="177"/>
      <c r="C869" s="178"/>
      <c r="D869" s="177"/>
      <c r="E869" s="192"/>
      <c r="F869" s="192"/>
      <c r="G869" s="192"/>
      <c r="H869" s="192"/>
      <c r="I869" s="192"/>
      <c r="J869" s="192"/>
      <c r="K869" s="192"/>
      <c r="L869" s="192"/>
      <c r="M869" s="192"/>
      <c r="N869" s="192"/>
      <c r="O869" s="192"/>
      <c r="P869" s="91">
        <f t="shared" si="94"/>
        <v>0</v>
      </c>
      <c r="Q869" s="13" t="b">
        <f t="shared" si="96"/>
        <v>1</v>
      </c>
      <c r="R869" s="625" t="b">
        <f t="shared" si="97"/>
        <v>1</v>
      </c>
      <c r="S869" s="13" t="b">
        <f t="shared" si="98"/>
        <v>1</v>
      </c>
      <c r="T869" s="13" t="b">
        <f t="shared" si="92"/>
        <v>1</v>
      </c>
      <c r="U869" s="13" t="b">
        <f t="shared" si="93"/>
        <v>1</v>
      </c>
      <c r="V869" s="617" t="str">
        <f t="shared" si="95"/>
        <v>-</v>
      </c>
      <c r="W869" s="306">
        <f>IF(V869="-",0,IF(COUNTIF(V869:$V$1025,V869)&gt;1,1,0))</f>
        <v>0</v>
      </c>
    </row>
    <row r="870" spans="1:23" ht="15.75">
      <c r="A870" s="205">
        <v>845</v>
      </c>
      <c r="B870" s="177"/>
      <c r="C870" s="178"/>
      <c r="D870" s="177"/>
      <c r="E870" s="192"/>
      <c r="F870" s="192"/>
      <c r="G870" s="192"/>
      <c r="H870" s="192"/>
      <c r="I870" s="192"/>
      <c r="J870" s="192"/>
      <c r="K870" s="192"/>
      <c r="L870" s="192"/>
      <c r="M870" s="192"/>
      <c r="N870" s="192"/>
      <c r="O870" s="192"/>
      <c r="P870" s="91">
        <f t="shared" si="94"/>
        <v>0</v>
      </c>
      <c r="Q870" s="13" t="b">
        <f t="shared" si="96"/>
        <v>1</v>
      </c>
      <c r="R870" s="625" t="b">
        <f t="shared" si="97"/>
        <v>1</v>
      </c>
      <c r="S870" s="13" t="b">
        <f t="shared" si="98"/>
        <v>1</v>
      </c>
      <c r="T870" s="13" t="b">
        <f t="shared" si="92"/>
        <v>1</v>
      </c>
      <c r="U870" s="13" t="b">
        <f t="shared" si="93"/>
        <v>1</v>
      </c>
      <c r="V870" s="617" t="str">
        <f t="shared" si="95"/>
        <v>-</v>
      </c>
      <c r="W870" s="306">
        <f>IF(V870="-",0,IF(COUNTIF(V870:$V$1025,V870)&gt;1,1,0))</f>
        <v>0</v>
      </c>
    </row>
    <row r="871" spans="1:23" ht="15.75">
      <c r="A871" s="205">
        <v>846</v>
      </c>
      <c r="B871" s="177"/>
      <c r="C871" s="178"/>
      <c r="D871" s="177"/>
      <c r="E871" s="192"/>
      <c r="F871" s="192"/>
      <c r="G871" s="192"/>
      <c r="H871" s="192"/>
      <c r="I871" s="192"/>
      <c r="J871" s="192"/>
      <c r="K871" s="192"/>
      <c r="L871" s="192"/>
      <c r="M871" s="192"/>
      <c r="N871" s="192"/>
      <c r="O871" s="192"/>
      <c r="P871" s="91">
        <f t="shared" si="94"/>
        <v>0</v>
      </c>
      <c r="Q871" s="13" t="b">
        <f t="shared" si="96"/>
        <v>1</v>
      </c>
      <c r="R871" s="625" t="b">
        <f t="shared" si="97"/>
        <v>1</v>
      </c>
      <c r="S871" s="13" t="b">
        <f t="shared" si="98"/>
        <v>1</v>
      </c>
      <c r="T871" s="13" t="b">
        <f t="shared" si="92"/>
        <v>1</v>
      </c>
      <c r="U871" s="13" t="b">
        <f t="shared" si="93"/>
        <v>1</v>
      </c>
      <c r="V871" s="617" t="str">
        <f t="shared" si="95"/>
        <v>-</v>
      </c>
      <c r="W871" s="306">
        <f>IF(V871="-",0,IF(COUNTIF(V871:$V$1025,V871)&gt;1,1,0))</f>
        <v>0</v>
      </c>
    </row>
    <row r="872" spans="1:23" ht="15.75">
      <c r="A872" s="205">
        <v>847</v>
      </c>
      <c r="B872" s="177"/>
      <c r="C872" s="178"/>
      <c r="D872" s="177"/>
      <c r="E872" s="192"/>
      <c r="F872" s="192"/>
      <c r="G872" s="192"/>
      <c r="H872" s="192"/>
      <c r="I872" s="192"/>
      <c r="J872" s="192"/>
      <c r="K872" s="192"/>
      <c r="L872" s="192"/>
      <c r="M872" s="192"/>
      <c r="N872" s="192"/>
      <c r="O872" s="192"/>
      <c r="P872" s="91">
        <f t="shared" si="94"/>
        <v>0</v>
      </c>
      <c r="Q872" s="13" t="b">
        <f t="shared" si="96"/>
        <v>1</v>
      </c>
      <c r="R872" s="625" t="b">
        <f t="shared" si="97"/>
        <v>1</v>
      </c>
      <c r="S872" s="13" t="b">
        <f t="shared" si="98"/>
        <v>1</v>
      </c>
      <c r="T872" s="13" t="b">
        <f t="shared" si="92"/>
        <v>1</v>
      </c>
      <c r="U872" s="13" t="b">
        <f t="shared" si="93"/>
        <v>1</v>
      </c>
      <c r="V872" s="617" t="str">
        <f t="shared" si="95"/>
        <v>-</v>
      </c>
      <c r="W872" s="306">
        <f>IF(V872="-",0,IF(COUNTIF(V872:$V$1025,V872)&gt;1,1,0))</f>
        <v>0</v>
      </c>
    </row>
    <row r="873" spans="1:23" ht="15.75">
      <c r="A873" s="205">
        <v>848</v>
      </c>
      <c r="B873" s="177"/>
      <c r="C873" s="178"/>
      <c r="D873" s="177"/>
      <c r="E873" s="192"/>
      <c r="F873" s="192"/>
      <c r="G873" s="192"/>
      <c r="H873" s="192"/>
      <c r="I873" s="192"/>
      <c r="J873" s="192"/>
      <c r="K873" s="192"/>
      <c r="L873" s="192"/>
      <c r="M873" s="192"/>
      <c r="N873" s="192"/>
      <c r="O873" s="192"/>
      <c r="P873" s="91">
        <f t="shared" si="94"/>
        <v>0</v>
      </c>
      <c r="Q873" s="13" t="b">
        <f t="shared" si="96"/>
        <v>1</v>
      </c>
      <c r="R873" s="625" t="b">
        <f t="shared" si="97"/>
        <v>1</v>
      </c>
      <c r="S873" s="13" t="b">
        <f t="shared" si="98"/>
        <v>1</v>
      </c>
      <c r="T873" s="13" t="b">
        <f t="shared" si="92"/>
        <v>1</v>
      </c>
      <c r="U873" s="13" t="b">
        <f t="shared" si="93"/>
        <v>1</v>
      </c>
      <c r="V873" s="617" t="str">
        <f t="shared" si="95"/>
        <v>-</v>
      </c>
      <c r="W873" s="306">
        <f>IF(V873="-",0,IF(COUNTIF(V873:$V$1025,V873)&gt;1,1,0))</f>
        <v>0</v>
      </c>
    </row>
    <row r="874" spans="1:23" ht="15.75">
      <c r="A874" s="205">
        <v>849</v>
      </c>
      <c r="B874" s="177"/>
      <c r="C874" s="178"/>
      <c r="D874" s="177"/>
      <c r="E874" s="192"/>
      <c r="F874" s="192"/>
      <c r="G874" s="192"/>
      <c r="H874" s="192"/>
      <c r="I874" s="192"/>
      <c r="J874" s="192"/>
      <c r="K874" s="192"/>
      <c r="L874" s="192"/>
      <c r="M874" s="192"/>
      <c r="N874" s="192"/>
      <c r="O874" s="192"/>
      <c r="P874" s="91">
        <f t="shared" si="94"/>
        <v>0</v>
      </c>
      <c r="Q874" s="13" t="b">
        <f t="shared" si="96"/>
        <v>1</v>
      </c>
      <c r="R874" s="625" t="b">
        <f t="shared" si="97"/>
        <v>1</v>
      </c>
      <c r="S874" s="13" t="b">
        <f t="shared" si="98"/>
        <v>1</v>
      </c>
      <c r="T874" s="13" t="b">
        <f t="shared" si="92"/>
        <v>1</v>
      </c>
      <c r="U874" s="13" t="b">
        <f t="shared" si="93"/>
        <v>1</v>
      </c>
      <c r="V874" s="617" t="str">
        <f t="shared" si="95"/>
        <v>-</v>
      </c>
      <c r="W874" s="306">
        <f>IF(V874="-",0,IF(COUNTIF(V874:$V$1025,V874)&gt;1,1,0))</f>
        <v>0</v>
      </c>
    </row>
    <row r="875" spans="1:23" ht="15.75">
      <c r="A875" s="205">
        <v>850</v>
      </c>
      <c r="B875" s="177"/>
      <c r="C875" s="178"/>
      <c r="D875" s="177"/>
      <c r="E875" s="192"/>
      <c r="F875" s="192"/>
      <c r="G875" s="192"/>
      <c r="H875" s="192"/>
      <c r="I875" s="192"/>
      <c r="J875" s="192"/>
      <c r="K875" s="192"/>
      <c r="L875" s="192"/>
      <c r="M875" s="192"/>
      <c r="N875" s="192"/>
      <c r="O875" s="192"/>
      <c r="P875" s="91">
        <f t="shared" si="94"/>
        <v>0</v>
      </c>
      <c r="Q875" s="13" t="b">
        <f t="shared" si="96"/>
        <v>1</v>
      </c>
      <c r="R875" s="625" t="b">
        <f t="shared" si="97"/>
        <v>1</v>
      </c>
      <c r="S875" s="13" t="b">
        <f t="shared" si="98"/>
        <v>1</v>
      </c>
      <c r="T875" s="13" t="b">
        <f t="shared" si="92"/>
        <v>1</v>
      </c>
      <c r="U875" s="13" t="b">
        <f t="shared" si="93"/>
        <v>1</v>
      </c>
      <c r="V875" s="617" t="str">
        <f t="shared" si="95"/>
        <v>-</v>
      </c>
      <c r="W875" s="306">
        <f>IF(V875="-",0,IF(COUNTIF(V875:$V$1025,V875)&gt;1,1,0))</f>
        <v>0</v>
      </c>
    </row>
    <row r="876" spans="1:23" ht="15.75">
      <c r="A876" s="205">
        <v>851</v>
      </c>
      <c r="B876" s="177"/>
      <c r="C876" s="178"/>
      <c r="D876" s="177"/>
      <c r="E876" s="192"/>
      <c r="F876" s="192"/>
      <c r="G876" s="192"/>
      <c r="H876" s="192"/>
      <c r="I876" s="192"/>
      <c r="J876" s="192"/>
      <c r="K876" s="192"/>
      <c r="L876" s="192"/>
      <c r="M876" s="192"/>
      <c r="N876" s="192"/>
      <c r="O876" s="192"/>
      <c r="P876" s="91">
        <f t="shared" si="94"/>
        <v>0</v>
      </c>
      <c r="Q876" s="13" t="b">
        <f t="shared" si="96"/>
        <v>1</v>
      </c>
      <c r="R876" s="625" t="b">
        <f t="shared" si="97"/>
        <v>1</v>
      </c>
      <c r="S876" s="13" t="b">
        <f t="shared" si="98"/>
        <v>1</v>
      </c>
      <c r="T876" s="13" t="b">
        <f t="shared" si="92"/>
        <v>1</v>
      </c>
      <c r="U876" s="13" t="b">
        <f t="shared" si="93"/>
        <v>1</v>
      </c>
      <c r="V876" s="617" t="str">
        <f t="shared" si="95"/>
        <v>-</v>
      </c>
      <c r="W876" s="306">
        <f>IF(V876="-",0,IF(COUNTIF(V876:$V$1025,V876)&gt;1,1,0))</f>
        <v>0</v>
      </c>
    </row>
    <row r="877" spans="1:23" ht="15.75">
      <c r="A877" s="205">
        <v>852</v>
      </c>
      <c r="B877" s="177"/>
      <c r="C877" s="178"/>
      <c r="D877" s="177"/>
      <c r="E877" s="192"/>
      <c r="F877" s="192"/>
      <c r="G877" s="192"/>
      <c r="H877" s="192"/>
      <c r="I877" s="192"/>
      <c r="J877" s="192"/>
      <c r="K877" s="192"/>
      <c r="L877" s="192"/>
      <c r="M877" s="192"/>
      <c r="N877" s="192"/>
      <c r="O877" s="192"/>
      <c r="P877" s="91">
        <f t="shared" si="94"/>
        <v>0</v>
      </c>
      <c r="Q877" s="13" t="b">
        <f t="shared" si="96"/>
        <v>1</v>
      </c>
      <c r="R877" s="625" t="b">
        <f t="shared" si="97"/>
        <v>1</v>
      </c>
      <c r="S877" s="13" t="b">
        <f t="shared" si="98"/>
        <v>1</v>
      </c>
      <c r="T877" s="13" t="b">
        <f t="shared" si="92"/>
        <v>1</v>
      </c>
      <c r="U877" s="13" t="b">
        <f t="shared" si="93"/>
        <v>1</v>
      </c>
      <c r="V877" s="617" t="str">
        <f t="shared" si="95"/>
        <v>-</v>
      </c>
      <c r="W877" s="306">
        <f>IF(V877="-",0,IF(COUNTIF(V877:$V$1025,V877)&gt;1,1,0))</f>
        <v>0</v>
      </c>
    </row>
    <row r="878" spans="1:23" ht="15.75">
      <c r="A878" s="205">
        <v>853</v>
      </c>
      <c r="B878" s="177"/>
      <c r="C878" s="178"/>
      <c r="D878" s="177"/>
      <c r="E878" s="192"/>
      <c r="F878" s="192"/>
      <c r="G878" s="192"/>
      <c r="H878" s="192"/>
      <c r="I878" s="192"/>
      <c r="J878" s="192"/>
      <c r="K878" s="192"/>
      <c r="L878" s="192"/>
      <c r="M878" s="192"/>
      <c r="N878" s="192"/>
      <c r="O878" s="192"/>
      <c r="P878" s="91">
        <f t="shared" si="94"/>
        <v>0</v>
      </c>
      <c r="Q878" s="13" t="b">
        <f t="shared" si="96"/>
        <v>1</v>
      </c>
      <c r="R878" s="625" t="b">
        <f t="shared" si="97"/>
        <v>1</v>
      </c>
      <c r="S878" s="13" t="b">
        <f t="shared" si="98"/>
        <v>1</v>
      </c>
      <c r="T878" s="13" t="b">
        <f t="shared" si="92"/>
        <v>1</v>
      </c>
      <c r="U878" s="13" t="b">
        <f t="shared" si="93"/>
        <v>1</v>
      </c>
      <c r="V878" s="617" t="str">
        <f t="shared" si="95"/>
        <v>-</v>
      </c>
      <c r="W878" s="306">
        <f>IF(V878="-",0,IF(COUNTIF(V878:$V$1025,V878)&gt;1,1,0))</f>
        <v>0</v>
      </c>
    </row>
    <row r="879" spans="1:23" ht="15.75">
      <c r="A879" s="205">
        <v>854</v>
      </c>
      <c r="B879" s="177"/>
      <c r="C879" s="178"/>
      <c r="D879" s="177"/>
      <c r="E879" s="192"/>
      <c r="F879" s="192"/>
      <c r="G879" s="192"/>
      <c r="H879" s="192"/>
      <c r="I879" s="192"/>
      <c r="J879" s="192"/>
      <c r="K879" s="192"/>
      <c r="L879" s="192"/>
      <c r="M879" s="192"/>
      <c r="N879" s="192"/>
      <c r="O879" s="192"/>
      <c r="P879" s="91">
        <f t="shared" si="94"/>
        <v>0</v>
      </c>
      <c r="Q879" s="13" t="b">
        <f t="shared" si="96"/>
        <v>1</v>
      </c>
      <c r="R879" s="625" t="b">
        <f t="shared" si="97"/>
        <v>1</v>
      </c>
      <c r="S879" s="13" t="b">
        <f t="shared" si="98"/>
        <v>1</v>
      </c>
      <c r="T879" s="13" t="b">
        <f t="shared" si="92"/>
        <v>1</v>
      </c>
      <c r="U879" s="13" t="b">
        <f t="shared" si="93"/>
        <v>1</v>
      </c>
      <c r="V879" s="617" t="str">
        <f t="shared" si="95"/>
        <v>-</v>
      </c>
      <c r="W879" s="306">
        <f>IF(V879="-",0,IF(COUNTIF(V879:$V$1025,V879)&gt;1,1,0))</f>
        <v>0</v>
      </c>
    </row>
    <row r="880" spans="1:23" ht="15.75">
      <c r="A880" s="205">
        <v>855</v>
      </c>
      <c r="B880" s="177"/>
      <c r="C880" s="178"/>
      <c r="D880" s="177"/>
      <c r="E880" s="192"/>
      <c r="F880" s="192"/>
      <c r="G880" s="192"/>
      <c r="H880" s="192"/>
      <c r="I880" s="192"/>
      <c r="J880" s="192"/>
      <c r="K880" s="192"/>
      <c r="L880" s="192"/>
      <c r="M880" s="192"/>
      <c r="N880" s="192"/>
      <c r="O880" s="192"/>
      <c r="P880" s="91">
        <f t="shared" si="94"/>
        <v>0</v>
      </c>
      <c r="Q880" s="13" t="b">
        <f t="shared" si="96"/>
        <v>1</v>
      </c>
      <c r="R880" s="625" t="b">
        <f t="shared" si="97"/>
        <v>1</v>
      </c>
      <c r="S880" s="13" t="b">
        <f t="shared" si="98"/>
        <v>1</v>
      </c>
      <c r="T880" s="13" t="b">
        <f t="shared" si="92"/>
        <v>1</v>
      </c>
      <c r="U880" s="13" t="b">
        <f t="shared" si="93"/>
        <v>1</v>
      </c>
      <c r="V880" s="617" t="str">
        <f t="shared" si="95"/>
        <v>-</v>
      </c>
      <c r="W880" s="306">
        <f>IF(V880="-",0,IF(COUNTIF(V880:$V$1025,V880)&gt;1,1,0))</f>
        <v>0</v>
      </c>
    </row>
    <row r="881" spans="1:23" ht="15.75">
      <c r="A881" s="205">
        <v>856</v>
      </c>
      <c r="B881" s="177"/>
      <c r="C881" s="178"/>
      <c r="D881" s="177"/>
      <c r="E881" s="192"/>
      <c r="F881" s="192"/>
      <c r="G881" s="192"/>
      <c r="H881" s="192"/>
      <c r="I881" s="192"/>
      <c r="J881" s="192"/>
      <c r="K881" s="192"/>
      <c r="L881" s="192"/>
      <c r="M881" s="192"/>
      <c r="N881" s="192"/>
      <c r="O881" s="192"/>
      <c r="P881" s="91">
        <f t="shared" si="94"/>
        <v>0</v>
      </c>
      <c r="Q881" s="13" t="b">
        <f t="shared" si="96"/>
        <v>1</v>
      </c>
      <c r="R881" s="625" t="b">
        <f t="shared" si="97"/>
        <v>1</v>
      </c>
      <c r="S881" s="13" t="b">
        <f t="shared" si="98"/>
        <v>1</v>
      </c>
      <c r="T881" s="13" t="b">
        <f t="shared" si="92"/>
        <v>1</v>
      </c>
      <c r="U881" s="13" t="b">
        <f t="shared" si="93"/>
        <v>1</v>
      </c>
      <c r="V881" s="617" t="str">
        <f t="shared" si="95"/>
        <v>-</v>
      </c>
      <c r="W881" s="306">
        <f>IF(V881="-",0,IF(COUNTIF(V881:$V$1025,V881)&gt;1,1,0))</f>
        <v>0</v>
      </c>
    </row>
    <row r="882" spans="1:23" ht="15.75">
      <c r="A882" s="205">
        <v>857</v>
      </c>
      <c r="B882" s="177"/>
      <c r="C882" s="178"/>
      <c r="D882" s="177"/>
      <c r="E882" s="192"/>
      <c r="F882" s="192"/>
      <c r="G882" s="192"/>
      <c r="H882" s="192"/>
      <c r="I882" s="192"/>
      <c r="J882" s="192"/>
      <c r="K882" s="192"/>
      <c r="L882" s="192"/>
      <c r="M882" s="192"/>
      <c r="N882" s="192"/>
      <c r="O882" s="192"/>
      <c r="P882" s="91">
        <f t="shared" si="94"/>
        <v>0</v>
      </c>
      <c r="Q882" s="13" t="b">
        <f t="shared" si="96"/>
        <v>1</v>
      </c>
      <c r="R882" s="625" t="b">
        <f t="shared" si="97"/>
        <v>1</v>
      </c>
      <c r="S882" s="13" t="b">
        <f t="shared" si="98"/>
        <v>1</v>
      </c>
      <c r="T882" s="13" t="b">
        <f t="shared" si="92"/>
        <v>1</v>
      </c>
      <c r="U882" s="13" t="b">
        <f t="shared" si="93"/>
        <v>1</v>
      </c>
      <c r="V882" s="617" t="str">
        <f t="shared" si="95"/>
        <v>-</v>
      </c>
      <c r="W882" s="306">
        <f>IF(V882="-",0,IF(COUNTIF(V882:$V$1025,V882)&gt;1,1,0))</f>
        <v>0</v>
      </c>
    </row>
    <row r="883" spans="1:23" ht="15.75">
      <c r="A883" s="205">
        <v>858</v>
      </c>
      <c r="B883" s="177"/>
      <c r="C883" s="178"/>
      <c r="D883" s="177"/>
      <c r="E883" s="192"/>
      <c r="F883" s="192"/>
      <c r="G883" s="192"/>
      <c r="H883" s="192"/>
      <c r="I883" s="192"/>
      <c r="J883" s="192"/>
      <c r="K883" s="192"/>
      <c r="L883" s="192"/>
      <c r="M883" s="192"/>
      <c r="N883" s="192"/>
      <c r="O883" s="192"/>
      <c r="P883" s="91">
        <f t="shared" si="94"/>
        <v>0</v>
      </c>
      <c r="Q883" s="13" t="b">
        <f t="shared" si="96"/>
        <v>1</v>
      </c>
      <c r="R883" s="625" t="b">
        <f t="shared" si="97"/>
        <v>1</v>
      </c>
      <c r="S883" s="13" t="b">
        <f t="shared" si="98"/>
        <v>1</v>
      </c>
      <c r="T883" s="13" t="b">
        <f t="shared" si="92"/>
        <v>1</v>
      </c>
      <c r="U883" s="13" t="b">
        <f t="shared" si="93"/>
        <v>1</v>
      </c>
      <c r="V883" s="617" t="str">
        <f t="shared" si="95"/>
        <v>-</v>
      </c>
      <c r="W883" s="306">
        <f>IF(V883="-",0,IF(COUNTIF(V883:$V$1025,V883)&gt;1,1,0))</f>
        <v>0</v>
      </c>
    </row>
    <row r="884" spans="1:23" ht="15.75">
      <c r="A884" s="205">
        <v>859</v>
      </c>
      <c r="B884" s="177"/>
      <c r="C884" s="178"/>
      <c r="D884" s="177"/>
      <c r="E884" s="192"/>
      <c r="F884" s="192"/>
      <c r="G884" s="192"/>
      <c r="H884" s="192"/>
      <c r="I884" s="192"/>
      <c r="J884" s="192"/>
      <c r="K884" s="192"/>
      <c r="L884" s="192"/>
      <c r="M884" s="192"/>
      <c r="N884" s="192"/>
      <c r="O884" s="192"/>
      <c r="P884" s="91">
        <f t="shared" si="94"/>
        <v>0</v>
      </c>
      <c r="Q884" s="13" t="b">
        <f t="shared" si="96"/>
        <v>1</v>
      </c>
      <c r="R884" s="625" t="b">
        <f t="shared" si="97"/>
        <v>1</v>
      </c>
      <c r="S884" s="13" t="b">
        <f t="shared" si="98"/>
        <v>1</v>
      </c>
      <c r="T884" s="13" t="b">
        <f t="shared" si="92"/>
        <v>1</v>
      </c>
      <c r="U884" s="13" t="b">
        <f t="shared" si="93"/>
        <v>1</v>
      </c>
      <c r="V884" s="617" t="str">
        <f t="shared" si="95"/>
        <v>-</v>
      </c>
      <c r="W884" s="306">
        <f>IF(V884="-",0,IF(COUNTIF(V884:$V$1025,V884)&gt;1,1,0))</f>
        <v>0</v>
      </c>
    </row>
    <row r="885" spans="1:23" ht="15.75">
      <c r="A885" s="205">
        <v>860</v>
      </c>
      <c r="B885" s="177"/>
      <c r="C885" s="178"/>
      <c r="D885" s="177"/>
      <c r="E885" s="192"/>
      <c r="F885" s="192"/>
      <c r="G885" s="192"/>
      <c r="H885" s="192"/>
      <c r="I885" s="192"/>
      <c r="J885" s="192"/>
      <c r="K885" s="192"/>
      <c r="L885" s="192"/>
      <c r="M885" s="192"/>
      <c r="N885" s="192"/>
      <c r="O885" s="192"/>
      <c r="P885" s="91">
        <f t="shared" si="94"/>
        <v>0</v>
      </c>
      <c r="Q885" s="13" t="b">
        <f t="shared" si="96"/>
        <v>1</v>
      </c>
      <c r="R885" s="625" t="b">
        <f t="shared" si="97"/>
        <v>1</v>
      </c>
      <c r="S885" s="13" t="b">
        <f t="shared" si="98"/>
        <v>1</v>
      </c>
      <c r="T885" s="13" t="b">
        <f t="shared" si="92"/>
        <v>1</v>
      </c>
      <c r="U885" s="13" t="b">
        <f t="shared" si="93"/>
        <v>1</v>
      </c>
      <c r="V885" s="617" t="str">
        <f t="shared" si="95"/>
        <v>-</v>
      </c>
      <c r="W885" s="306">
        <f>IF(V885="-",0,IF(COUNTIF(V885:$V$1025,V885)&gt;1,1,0))</f>
        <v>0</v>
      </c>
    </row>
    <row r="886" spans="1:23" ht="15.75">
      <c r="A886" s="205">
        <v>861</v>
      </c>
      <c r="B886" s="177"/>
      <c r="C886" s="178"/>
      <c r="D886" s="177"/>
      <c r="E886" s="192"/>
      <c r="F886" s="192"/>
      <c r="G886" s="192"/>
      <c r="H886" s="192"/>
      <c r="I886" s="192"/>
      <c r="J886" s="192"/>
      <c r="K886" s="192"/>
      <c r="L886" s="192"/>
      <c r="M886" s="192"/>
      <c r="N886" s="192"/>
      <c r="O886" s="192"/>
      <c r="P886" s="91">
        <f t="shared" si="94"/>
        <v>0</v>
      </c>
      <c r="Q886" s="13" t="b">
        <f t="shared" si="96"/>
        <v>1</v>
      </c>
      <c r="R886" s="625" t="b">
        <f t="shared" si="97"/>
        <v>1</v>
      </c>
      <c r="S886" s="13" t="b">
        <f t="shared" si="98"/>
        <v>1</v>
      </c>
      <c r="T886" s="13" t="b">
        <f t="shared" si="92"/>
        <v>1</v>
      </c>
      <c r="U886" s="13" t="b">
        <f t="shared" si="93"/>
        <v>1</v>
      </c>
      <c r="V886" s="617" t="str">
        <f t="shared" si="95"/>
        <v>-</v>
      </c>
      <c r="W886" s="306">
        <f>IF(V886="-",0,IF(COUNTIF(V886:$V$1025,V886)&gt;1,1,0))</f>
        <v>0</v>
      </c>
    </row>
    <row r="887" spans="1:23" ht="15.75">
      <c r="A887" s="205">
        <v>862</v>
      </c>
      <c r="B887" s="177"/>
      <c r="C887" s="178"/>
      <c r="D887" s="177"/>
      <c r="E887" s="192"/>
      <c r="F887" s="192"/>
      <c r="G887" s="192"/>
      <c r="H887" s="192"/>
      <c r="I887" s="192"/>
      <c r="J887" s="192"/>
      <c r="K887" s="192"/>
      <c r="L887" s="192"/>
      <c r="M887" s="192"/>
      <c r="N887" s="192"/>
      <c r="O887" s="192"/>
      <c r="P887" s="91">
        <f t="shared" si="94"/>
        <v>0</v>
      </c>
      <c r="Q887" s="13" t="b">
        <f t="shared" si="96"/>
        <v>1</v>
      </c>
      <c r="R887" s="625" t="b">
        <f t="shared" si="97"/>
        <v>1</v>
      </c>
      <c r="S887" s="13" t="b">
        <f t="shared" si="98"/>
        <v>1</v>
      </c>
      <c r="T887" s="13" t="b">
        <f t="shared" si="92"/>
        <v>1</v>
      </c>
      <c r="U887" s="13" t="b">
        <f t="shared" si="93"/>
        <v>1</v>
      </c>
      <c r="V887" s="617" t="str">
        <f t="shared" si="95"/>
        <v>-</v>
      </c>
      <c r="W887" s="306">
        <f>IF(V887="-",0,IF(COUNTIF(V887:$V$1025,V887)&gt;1,1,0))</f>
        <v>0</v>
      </c>
    </row>
    <row r="888" spans="1:23" ht="15.75">
      <c r="A888" s="205">
        <v>863</v>
      </c>
      <c r="B888" s="177"/>
      <c r="C888" s="178"/>
      <c r="D888" s="177"/>
      <c r="E888" s="192"/>
      <c r="F888" s="192"/>
      <c r="G888" s="192"/>
      <c r="H888" s="192"/>
      <c r="I888" s="192"/>
      <c r="J888" s="192"/>
      <c r="K888" s="192"/>
      <c r="L888" s="192"/>
      <c r="M888" s="192"/>
      <c r="N888" s="192"/>
      <c r="O888" s="192"/>
      <c r="P888" s="91">
        <f t="shared" si="94"/>
        <v>0</v>
      </c>
      <c r="Q888" s="13" t="b">
        <f t="shared" si="96"/>
        <v>1</v>
      </c>
      <c r="R888" s="625" t="b">
        <f t="shared" si="97"/>
        <v>1</v>
      </c>
      <c r="S888" s="13" t="b">
        <f t="shared" si="98"/>
        <v>1</v>
      </c>
      <c r="T888" s="13" t="b">
        <f t="shared" si="92"/>
        <v>1</v>
      </c>
      <c r="U888" s="13" t="b">
        <f t="shared" si="93"/>
        <v>1</v>
      </c>
      <c r="V888" s="617" t="str">
        <f t="shared" si="95"/>
        <v>-</v>
      </c>
      <c r="W888" s="306">
        <f>IF(V888="-",0,IF(COUNTIF(V888:$V$1025,V888)&gt;1,1,0))</f>
        <v>0</v>
      </c>
    </row>
    <row r="889" spans="1:23" ht="15.75">
      <c r="A889" s="205">
        <v>864</v>
      </c>
      <c r="B889" s="177"/>
      <c r="C889" s="178"/>
      <c r="D889" s="177"/>
      <c r="E889" s="192"/>
      <c r="F889" s="192"/>
      <c r="G889" s="192"/>
      <c r="H889" s="192"/>
      <c r="I889" s="192"/>
      <c r="J889" s="192"/>
      <c r="K889" s="192"/>
      <c r="L889" s="192"/>
      <c r="M889" s="192"/>
      <c r="N889" s="192"/>
      <c r="O889" s="192"/>
      <c r="P889" s="91">
        <f t="shared" si="94"/>
        <v>0</v>
      </c>
      <c r="Q889" s="13" t="b">
        <f t="shared" si="96"/>
        <v>1</v>
      </c>
      <c r="R889" s="625" t="b">
        <f t="shared" si="97"/>
        <v>1</v>
      </c>
      <c r="S889" s="13" t="b">
        <f t="shared" si="98"/>
        <v>1</v>
      </c>
      <c r="T889" s="13" t="b">
        <f t="shared" si="92"/>
        <v>1</v>
      </c>
      <c r="U889" s="13" t="b">
        <f t="shared" si="93"/>
        <v>1</v>
      </c>
      <c r="V889" s="617" t="str">
        <f t="shared" si="95"/>
        <v>-</v>
      </c>
      <c r="W889" s="306">
        <f>IF(V889="-",0,IF(COUNTIF(V889:$V$1025,V889)&gt;1,1,0))</f>
        <v>0</v>
      </c>
    </row>
    <row r="890" spans="1:23" ht="15.75">
      <c r="A890" s="205">
        <v>865</v>
      </c>
      <c r="B890" s="177"/>
      <c r="C890" s="178"/>
      <c r="D890" s="177"/>
      <c r="E890" s="192"/>
      <c r="F890" s="192"/>
      <c r="G890" s="192"/>
      <c r="H890" s="192"/>
      <c r="I890" s="192"/>
      <c r="J890" s="192"/>
      <c r="K890" s="192"/>
      <c r="L890" s="192"/>
      <c r="M890" s="192"/>
      <c r="N890" s="192"/>
      <c r="O890" s="192"/>
      <c r="P890" s="91">
        <f t="shared" si="94"/>
        <v>0</v>
      </c>
      <c r="Q890" s="13" t="b">
        <f t="shared" si="96"/>
        <v>1</v>
      </c>
      <c r="R890" s="625" t="b">
        <f t="shared" si="97"/>
        <v>1</v>
      </c>
      <c r="S890" s="13" t="b">
        <f t="shared" si="98"/>
        <v>1</v>
      </c>
      <c r="T890" s="13" t="b">
        <f t="shared" si="92"/>
        <v>1</v>
      </c>
      <c r="U890" s="13" t="b">
        <f t="shared" si="93"/>
        <v>1</v>
      </c>
      <c r="V890" s="617" t="str">
        <f t="shared" si="95"/>
        <v>-</v>
      </c>
      <c r="W890" s="306">
        <f>IF(V890="-",0,IF(COUNTIF(V890:$V$1025,V890)&gt;1,1,0))</f>
        <v>0</v>
      </c>
    </row>
    <row r="891" spans="1:23" ht="15.75">
      <c r="A891" s="205">
        <v>866</v>
      </c>
      <c r="B891" s="177"/>
      <c r="C891" s="178"/>
      <c r="D891" s="177"/>
      <c r="E891" s="192"/>
      <c r="F891" s="192"/>
      <c r="G891" s="192"/>
      <c r="H891" s="192"/>
      <c r="I891" s="192"/>
      <c r="J891" s="192"/>
      <c r="K891" s="192"/>
      <c r="L891" s="192"/>
      <c r="M891" s="192"/>
      <c r="N891" s="192"/>
      <c r="O891" s="192"/>
      <c r="P891" s="91">
        <f t="shared" si="94"/>
        <v>0</v>
      </c>
      <c r="Q891" s="13" t="b">
        <f t="shared" si="96"/>
        <v>1</v>
      </c>
      <c r="R891" s="625" t="b">
        <f t="shared" si="97"/>
        <v>1</v>
      </c>
      <c r="S891" s="13" t="b">
        <f t="shared" si="98"/>
        <v>1</v>
      </c>
      <c r="T891" s="13" t="b">
        <f t="shared" si="92"/>
        <v>1</v>
      </c>
      <c r="U891" s="13" t="b">
        <f t="shared" si="93"/>
        <v>1</v>
      </c>
      <c r="V891" s="617" t="str">
        <f t="shared" si="95"/>
        <v>-</v>
      </c>
      <c r="W891" s="306">
        <f>IF(V891="-",0,IF(COUNTIF(V891:$V$1025,V891)&gt;1,1,0))</f>
        <v>0</v>
      </c>
    </row>
    <row r="892" spans="1:23" ht="15.75">
      <c r="A892" s="205">
        <v>867</v>
      </c>
      <c r="B892" s="177"/>
      <c r="C892" s="178"/>
      <c r="D892" s="177"/>
      <c r="E892" s="192"/>
      <c r="F892" s="192"/>
      <c r="G892" s="192"/>
      <c r="H892" s="192"/>
      <c r="I892" s="192"/>
      <c r="J892" s="192"/>
      <c r="K892" s="192"/>
      <c r="L892" s="192"/>
      <c r="M892" s="192"/>
      <c r="N892" s="192"/>
      <c r="O892" s="192"/>
      <c r="P892" s="91">
        <f t="shared" si="94"/>
        <v>0</v>
      </c>
      <c r="Q892" s="13" t="b">
        <f t="shared" si="96"/>
        <v>1</v>
      </c>
      <c r="R892" s="625" t="b">
        <f t="shared" si="97"/>
        <v>1</v>
      </c>
      <c r="S892" s="13" t="b">
        <f t="shared" si="98"/>
        <v>1</v>
      </c>
      <c r="T892" s="13" t="b">
        <f t="shared" si="92"/>
        <v>1</v>
      </c>
      <c r="U892" s="13" t="b">
        <f t="shared" si="93"/>
        <v>1</v>
      </c>
      <c r="V892" s="617" t="str">
        <f t="shared" si="95"/>
        <v>-</v>
      </c>
      <c r="W892" s="306">
        <f>IF(V892="-",0,IF(COUNTIF(V892:$V$1025,V892)&gt;1,1,0))</f>
        <v>0</v>
      </c>
    </row>
    <row r="893" spans="1:23" ht="15.75">
      <c r="A893" s="205">
        <v>868</v>
      </c>
      <c r="B893" s="177"/>
      <c r="C893" s="178"/>
      <c r="D893" s="177"/>
      <c r="E893" s="192"/>
      <c r="F893" s="192"/>
      <c r="G893" s="192"/>
      <c r="H893" s="192"/>
      <c r="I893" s="192"/>
      <c r="J893" s="192"/>
      <c r="K893" s="192"/>
      <c r="L893" s="192"/>
      <c r="M893" s="192"/>
      <c r="N893" s="192"/>
      <c r="O893" s="192"/>
      <c r="P893" s="91">
        <f t="shared" si="94"/>
        <v>0</v>
      </c>
      <c r="Q893" s="13" t="b">
        <f t="shared" si="96"/>
        <v>1</v>
      </c>
      <c r="R893" s="625" t="b">
        <f t="shared" si="97"/>
        <v>1</v>
      </c>
      <c r="S893" s="13" t="b">
        <f t="shared" si="98"/>
        <v>1</v>
      </c>
      <c r="T893" s="13" t="b">
        <f t="shared" si="92"/>
        <v>1</v>
      </c>
      <c r="U893" s="13" t="b">
        <f t="shared" si="93"/>
        <v>1</v>
      </c>
      <c r="V893" s="617" t="str">
        <f t="shared" si="95"/>
        <v>-</v>
      </c>
      <c r="W893" s="306">
        <f>IF(V893="-",0,IF(COUNTIF(V893:$V$1025,V893)&gt;1,1,0))</f>
        <v>0</v>
      </c>
    </row>
    <row r="894" spans="1:23" ht="15.75">
      <c r="A894" s="205">
        <v>869</v>
      </c>
      <c r="B894" s="177"/>
      <c r="C894" s="178"/>
      <c r="D894" s="177"/>
      <c r="E894" s="192"/>
      <c r="F894" s="192"/>
      <c r="G894" s="192"/>
      <c r="H894" s="192"/>
      <c r="I894" s="192"/>
      <c r="J894" s="192"/>
      <c r="K894" s="192"/>
      <c r="L894" s="192"/>
      <c r="M894" s="192"/>
      <c r="N894" s="192"/>
      <c r="O894" s="192"/>
      <c r="P894" s="91">
        <f t="shared" si="94"/>
        <v>0</v>
      </c>
      <c r="Q894" s="13" t="b">
        <f t="shared" si="96"/>
        <v>1</v>
      </c>
      <c r="R894" s="625" t="b">
        <f t="shared" si="97"/>
        <v>1</v>
      </c>
      <c r="S894" s="13" t="b">
        <f t="shared" si="98"/>
        <v>1</v>
      </c>
      <c r="T894" s="13" t="b">
        <f t="shared" si="92"/>
        <v>1</v>
      </c>
      <c r="U894" s="13" t="b">
        <f t="shared" si="93"/>
        <v>1</v>
      </c>
      <c r="V894" s="617" t="str">
        <f t="shared" si="95"/>
        <v>-</v>
      </c>
      <c r="W894" s="306">
        <f>IF(V894="-",0,IF(COUNTIF(V894:$V$1025,V894)&gt;1,1,0))</f>
        <v>0</v>
      </c>
    </row>
    <row r="895" spans="1:23" ht="15.75">
      <c r="A895" s="205">
        <v>870</v>
      </c>
      <c r="B895" s="177"/>
      <c r="C895" s="178"/>
      <c r="D895" s="177"/>
      <c r="E895" s="192"/>
      <c r="F895" s="192"/>
      <c r="G895" s="192"/>
      <c r="H895" s="192"/>
      <c r="I895" s="192"/>
      <c r="J895" s="192"/>
      <c r="K895" s="192"/>
      <c r="L895" s="192"/>
      <c r="M895" s="192"/>
      <c r="N895" s="192"/>
      <c r="O895" s="192"/>
      <c r="P895" s="91">
        <f t="shared" si="94"/>
        <v>0</v>
      </c>
      <c r="Q895" s="13" t="b">
        <f t="shared" si="96"/>
        <v>1</v>
      </c>
      <c r="R895" s="625" t="b">
        <f t="shared" si="97"/>
        <v>1</v>
      </c>
      <c r="S895" s="13" t="b">
        <f t="shared" si="98"/>
        <v>1</v>
      </c>
      <c r="T895" s="13" t="b">
        <f t="shared" si="92"/>
        <v>1</v>
      </c>
      <c r="U895" s="13" t="b">
        <f t="shared" si="93"/>
        <v>1</v>
      </c>
      <c r="V895" s="617" t="str">
        <f t="shared" si="95"/>
        <v>-</v>
      </c>
      <c r="W895" s="306">
        <f>IF(V895="-",0,IF(COUNTIF(V895:$V$1025,V895)&gt;1,1,0))</f>
        <v>0</v>
      </c>
    </row>
    <row r="896" spans="1:23" ht="15.75">
      <c r="A896" s="205">
        <v>871</v>
      </c>
      <c r="B896" s="177"/>
      <c r="C896" s="178"/>
      <c r="D896" s="177"/>
      <c r="E896" s="192"/>
      <c r="F896" s="192"/>
      <c r="G896" s="192"/>
      <c r="H896" s="192"/>
      <c r="I896" s="192"/>
      <c r="J896" s="192"/>
      <c r="K896" s="192"/>
      <c r="L896" s="192"/>
      <c r="M896" s="192"/>
      <c r="N896" s="192"/>
      <c r="O896" s="192"/>
      <c r="P896" s="91">
        <f t="shared" si="94"/>
        <v>0</v>
      </c>
      <c r="Q896" s="13" t="b">
        <f t="shared" si="96"/>
        <v>1</v>
      </c>
      <c r="R896" s="625" t="b">
        <f t="shared" si="97"/>
        <v>1</v>
      </c>
      <c r="S896" s="13" t="b">
        <f t="shared" si="98"/>
        <v>1</v>
      </c>
      <c r="T896" s="13" t="b">
        <f t="shared" si="92"/>
        <v>1</v>
      </c>
      <c r="U896" s="13" t="b">
        <f t="shared" si="93"/>
        <v>1</v>
      </c>
      <c r="V896" s="617" t="str">
        <f t="shared" si="95"/>
        <v>-</v>
      </c>
      <c r="W896" s="306">
        <f>IF(V896="-",0,IF(COUNTIF(V896:$V$1025,V896)&gt;1,1,0))</f>
        <v>0</v>
      </c>
    </row>
    <row r="897" spans="1:23" ht="15.75">
      <c r="A897" s="205">
        <v>872</v>
      </c>
      <c r="B897" s="177"/>
      <c r="C897" s="178"/>
      <c r="D897" s="177"/>
      <c r="E897" s="192"/>
      <c r="F897" s="192"/>
      <c r="G897" s="192"/>
      <c r="H897" s="192"/>
      <c r="I897" s="192"/>
      <c r="J897" s="192"/>
      <c r="K897" s="192"/>
      <c r="L897" s="192"/>
      <c r="M897" s="192"/>
      <c r="N897" s="192"/>
      <c r="O897" s="192"/>
      <c r="P897" s="91">
        <f t="shared" si="94"/>
        <v>0</v>
      </c>
      <c r="Q897" s="13" t="b">
        <f t="shared" si="96"/>
        <v>1</v>
      </c>
      <c r="R897" s="625" t="b">
        <f t="shared" si="97"/>
        <v>1</v>
      </c>
      <c r="S897" s="13" t="b">
        <f t="shared" si="98"/>
        <v>1</v>
      </c>
      <c r="T897" s="13" t="b">
        <f t="shared" si="92"/>
        <v>1</v>
      </c>
      <c r="U897" s="13" t="b">
        <f t="shared" si="93"/>
        <v>1</v>
      </c>
      <c r="V897" s="617" t="str">
        <f t="shared" si="95"/>
        <v>-</v>
      </c>
      <c r="W897" s="306">
        <f>IF(V897="-",0,IF(COUNTIF(V897:$V$1025,V897)&gt;1,1,0))</f>
        <v>0</v>
      </c>
    </row>
    <row r="898" spans="1:23" ht="15.75">
      <c r="A898" s="205">
        <v>873</v>
      </c>
      <c r="B898" s="177"/>
      <c r="C898" s="178"/>
      <c r="D898" s="177"/>
      <c r="E898" s="192"/>
      <c r="F898" s="192"/>
      <c r="G898" s="192"/>
      <c r="H898" s="192"/>
      <c r="I898" s="192"/>
      <c r="J898" s="192"/>
      <c r="K898" s="192"/>
      <c r="L898" s="192"/>
      <c r="M898" s="192"/>
      <c r="N898" s="192"/>
      <c r="O898" s="192"/>
      <c r="P898" s="91">
        <f t="shared" si="94"/>
        <v>0</v>
      </c>
      <c r="Q898" s="13" t="b">
        <f t="shared" si="96"/>
        <v>1</v>
      </c>
      <c r="R898" s="625" t="b">
        <f t="shared" si="97"/>
        <v>1</v>
      </c>
      <c r="S898" s="13" t="b">
        <f t="shared" si="98"/>
        <v>1</v>
      </c>
      <c r="T898" s="13" t="b">
        <f t="shared" si="92"/>
        <v>1</v>
      </c>
      <c r="U898" s="13" t="b">
        <f t="shared" si="93"/>
        <v>1</v>
      </c>
      <c r="V898" s="617" t="str">
        <f t="shared" si="95"/>
        <v>-</v>
      </c>
      <c r="W898" s="306">
        <f>IF(V898="-",0,IF(COUNTIF(V898:$V$1025,V898)&gt;1,1,0))</f>
        <v>0</v>
      </c>
    </row>
    <row r="899" spans="1:23" ht="15.75">
      <c r="A899" s="205">
        <v>874</v>
      </c>
      <c r="B899" s="177"/>
      <c r="C899" s="178"/>
      <c r="D899" s="177"/>
      <c r="E899" s="192"/>
      <c r="F899" s="192"/>
      <c r="G899" s="192"/>
      <c r="H899" s="192"/>
      <c r="I899" s="192"/>
      <c r="J899" s="192"/>
      <c r="K899" s="192"/>
      <c r="L899" s="192"/>
      <c r="M899" s="192"/>
      <c r="N899" s="192"/>
      <c r="O899" s="192"/>
      <c r="P899" s="91">
        <f t="shared" si="94"/>
        <v>0</v>
      </c>
      <c r="Q899" s="13" t="b">
        <f t="shared" si="96"/>
        <v>1</v>
      </c>
      <c r="R899" s="625" t="b">
        <f t="shared" si="97"/>
        <v>1</v>
      </c>
      <c r="S899" s="13" t="b">
        <f t="shared" si="98"/>
        <v>1</v>
      </c>
      <c r="T899" s="13" t="b">
        <f t="shared" si="92"/>
        <v>1</v>
      </c>
      <c r="U899" s="13" t="b">
        <f t="shared" si="93"/>
        <v>1</v>
      </c>
      <c r="V899" s="617" t="str">
        <f t="shared" si="95"/>
        <v>-</v>
      </c>
      <c r="W899" s="306">
        <f>IF(V899="-",0,IF(COUNTIF(V899:$V$1025,V899)&gt;1,1,0))</f>
        <v>0</v>
      </c>
    </row>
    <row r="900" spans="1:23" ht="15.75">
      <c r="A900" s="205">
        <v>875</v>
      </c>
      <c r="B900" s="177"/>
      <c r="C900" s="178"/>
      <c r="D900" s="177"/>
      <c r="E900" s="192"/>
      <c r="F900" s="192"/>
      <c r="G900" s="192"/>
      <c r="H900" s="192"/>
      <c r="I900" s="192"/>
      <c r="J900" s="192"/>
      <c r="K900" s="192"/>
      <c r="L900" s="192"/>
      <c r="M900" s="192"/>
      <c r="N900" s="192"/>
      <c r="O900" s="192"/>
      <c r="P900" s="91">
        <f t="shared" si="94"/>
        <v>0</v>
      </c>
      <c r="Q900" s="13" t="b">
        <f t="shared" si="96"/>
        <v>1</v>
      </c>
      <c r="R900" s="625" t="b">
        <f t="shared" si="97"/>
        <v>1</v>
      </c>
      <c r="S900" s="13" t="b">
        <f t="shared" si="98"/>
        <v>1</v>
      </c>
      <c r="T900" s="13" t="b">
        <f t="shared" si="92"/>
        <v>1</v>
      </c>
      <c r="U900" s="13" t="b">
        <f t="shared" si="93"/>
        <v>1</v>
      </c>
      <c r="V900" s="617" t="str">
        <f t="shared" si="95"/>
        <v>-</v>
      </c>
      <c r="W900" s="306">
        <f>IF(V900="-",0,IF(COUNTIF(V900:$V$1025,V900)&gt;1,1,0))</f>
        <v>0</v>
      </c>
    </row>
    <row r="901" spans="1:23" ht="15.75">
      <c r="A901" s="205">
        <v>876</v>
      </c>
      <c r="B901" s="177"/>
      <c r="C901" s="178"/>
      <c r="D901" s="177"/>
      <c r="E901" s="192"/>
      <c r="F901" s="192"/>
      <c r="G901" s="192"/>
      <c r="H901" s="192"/>
      <c r="I901" s="192"/>
      <c r="J901" s="192"/>
      <c r="K901" s="192"/>
      <c r="L901" s="192"/>
      <c r="M901" s="192"/>
      <c r="N901" s="192"/>
      <c r="O901" s="192"/>
      <c r="P901" s="91">
        <f t="shared" si="94"/>
        <v>0</v>
      </c>
      <c r="Q901" s="13" t="b">
        <f t="shared" si="96"/>
        <v>1</v>
      </c>
      <c r="R901" s="625" t="b">
        <f t="shared" si="97"/>
        <v>1</v>
      </c>
      <c r="S901" s="13" t="b">
        <f t="shared" si="98"/>
        <v>1</v>
      </c>
      <c r="T901" s="13" t="b">
        <f t="shared" si="92"/>
        <v>1</v>
      </c>
      <c r="U901" s="13" t="b">
        <f t="shared" si="93"/>
        <v>1</v>
      </c>
      <c r="V901" s="617" t="str">
        <f t="shared" si="95"/>
        <v>-</v>
      </c>
      <c r="W901" s="306">
        <f>IF(V901="-",0,IF(COUNTIF(V901:$V$1025,V901)&gt;1,1,0))</f>
        <v>0</v>
      </c>
    </row>
    <row r="902" spans="1:23" ht="15.75">
      <c r="A902" s="205">
        <v>877</v>
      </c>
      <c r="B902" s="177"/>
      <c r="C902" s="178"/>
      <c r="D902" s="177"/>
      <c r="E902" s="192"/>
      <c r="F902" s="192"/>
      <c r="G902" s="192"/>
      <c r="H902" s="192"/>
      <c r="I902" s="192"/>
      <c r="J902" s="192"/>
      <c r="K902" s="192"/>
      <c r="L902" s="192"/>
      <c r="M902" s="192"/>
      <c r="N902" s="192"/>
      <c r="O902" s="192"/>
      <c r="P902" s="91">
        <f t="shared" si="94"/>
        <v>0</v>
      </c>
      <c r="Q902" s="13" t="b">
        <f t="shared" si="96"/>
        <v>1</v>
      </c>
      <c r="R902" s="625" t="b">
        <f t="shared" si="97"/>
        <v>1</v>
      </c>
      <c r="S902" s="13" t="b">
        <f t="shared" si="98"/>
        <v>1</v>
      </c>
      <c r="T902" s="13" t="b">
        <f t="shared" si="92"/>
        <v>1</v>
      </c>
      <c r="U902" s="13" t="b">
        <f t="shared" si="93"/>
        <v>1</v>
      </c>
      <c r="V902" s="617" t="str">
        <f t="shared" si="95"/>
        <v>-</v>
      </c>
      <c r="W902" s="306">
        <f>IF(V902="-",0,IF(COUNTIF(V902:$V$1025,V902)&gt;1,1,0))</f>
        <v>0</v>
      </c>
    </row>
    <row r="903" spans="1:23" ht="15.75">
      <c r="A903" s="205">
        <v>878</v>
      </c>
      <c r="B903" s="177"/>
      <c r="C903" s="178"/>
      <c r="D903" s="177"/>
      <c r="E903" s="192"/>
      <c r="F903" s="192"/>
      <c r="G903" s="192"/>
      <c r="H903" s="192"/>
      <c r="I903" s="192"/>
      <c r="J903" s="192"/>
      <c r="K903" s="192"/>
      <c r="L903" s="192"/>
      <c r="M903" s="192"/>
      <c r="N903" s="192"/>
      <c r="O903" s="192"/>
      <c r="P903" s="91">
        <f t="shared" si="94"/>
        <v>0</v>
      </c>
      <c r="Q903" s="13" t="b">
        <f t="shared" si="96"/>
        <v>1</v>
      </c>
      <c r="R903" s="625" t="b">
        <f t="shared" si="97"/>
        <v>1</v>
      </c>
      <c r="S903" s="13" t="b">
        <f t="shared" si="98"/>
        <v>1</v>
      </c>
      <c r="T903" s="13" t="b">
        <f t="shared" si="92"/>
        <v>1</v>
      </c>
      <c r="U903" s="13" t="b">
        <f t="shared" si="93"/>
        <v>1</v>
      </c>
      <c r="V903" s="617" t="str">
        <f t="shared" si="95"/>
        <v>-</v>
      </c>
      <c r="W903" s="306">
        <f>IF(V903="-",0,IF(COUNTIF(V903:$V$1025,V903)&gt;1,1,0))</f>
        <v>0</v>
      </c>
    </row>
    <row r="904" spans="1:23" ht="15.75">
      <c r="A904" s="205">
        <v>879</v>
      </c>
      <c r="B904" s="177"/>
      <c r="C904" s="178"/>
      <c r="D904" s="177"/>
      <c r="E904" s="192"/>
      <c r="F904" s="192"/>
      <c r="G904" s="192"/>
      <c r="H904" s="192"/>
      <c r="I904" s="192"/>
      <c r="J904" s="192"/>
      <c r="K904" s="192"/>
      <c r="L904" s="192"/>
      <c r="M904" s="192"/>
      <c r="N904" s="192"/>
      <c r="O904" s="192"/>
      <c r="P904" s="91">
        <f t="shared" si="94"/>
        <v>0</v>
      </c>
      <c r="Q904" s="13" t="b">
        <f t="shared" si="96"/>
        <v>1</v>
      </c>
      <c r="R904" s="625" t="b">
        <f t="shared" si="97"/>
        <v>1</v>
      </c>
      <c r="S904" s="13" t="b">
        <f t="shared" si="98"/>
        <v>1</v>
      </c>
      <c r="T904" s="13" t="b">
        <f t="shared" si="92"/>
        <v>1</v>
      </c>
      <c r="U904" s="13" t="b">
        <f t="shared" si="93"/>
        <v>1</v>
      </c>
      <c r="V904" s="617" t="str">
        <f t="shared" si="95"/>
        <v>-</v>
      </c>
      <c r="W904" s="306">
        <f>IF(V904="-",0,IF(COUNTIF(V904:$V$1025,V904)&gt;1,1,0))</f>
        <v>0</v>
      </c>
    </row>
    <row r="905" spans="1:23" ht="15.75">
      <c r="A905" s="205">
        <v>880</v>
      </c>
      <c r="B905" s="177"/>
      <c r="C905" s="178"/>
      <c r="D905" s="177"/>
      <c r="E905" s="192"/>
      <c r="F905" s="192"/>
      <c r="G905" s="192"/>
      <c r="H905" s="192"/>
      <c r="I905" s="192"/>
      <c r="J905" s="192"/>
      <c r="K905" s="192"/>
      <c r="L905" s="192"/>
      <c r="M905" s="192"/>
      <c r="N905" s="192"/>
      <c r="O905" s="192"/>
      <c r="P905" s="91">
        <f t="shared" si="94"/>
        <v>0</v>
      </c>
      <c r="Q905" s="13" t="b">
        <f t="shared" si="96"/>
        <v>1</v>
      </c>
      <c r="R905" s="625" t="b">
        <f t="shared" si="97"/>
        <v>1</v>
      </c>
      <c r="S905" s="13" t="b">
        <f t="shared" si="98"/>
        <v>1</v>
      </c>
      <c r="T905" s="13" t="b">
        <f t="shared" si="92"/>
        <v>1</v>
      </c>
      <c r="U905" s="13" t="b">
        <f t="shared" si="93"/>
        <v>1</v>
      </c>
      <c r="V905" s="617" t="str">
        <f t="shared" si="95"/>
        <v>-</v>
      </c>
      <c r="W905" s="306">
        <f>IF(V905="-",0,IF(COUNTIF(V905:$V$1025,V905)&gt;1,1,0))</f>
        <v>0</v>
      </c>
    </row>
    <row r="906" spans="1:23" ht="15.75">
      <c r="A906" s="205">
        <v>881</v>
      </c>
      <c r="B906" s="177"/>
      <c r="C906" s="178"/>
      <c r="D906" s="177"/>
      <c r="E906" s="192"/>
      <c r="F906" s="192"/>
      <c r="G906" s="192"/>
      <c r="H906" s="192"/>
      <c r="I906" s="192"/>
      <c r="J906" s="192"/>
      <c r="K906" s="192"/>
      <c r="L906" s="192"/>
      <c r="M906" s="192"/>
      <c r="N906" s="192"/>
      <c r="O906" s="192"/>
      <c r="P906" s="91">
        <f t="shared" si="94"/>
        <v>0</v>
      </c>
      <c r="Q906" s="13" t="b">
        <f t="shared" si="96"/>
        <v>1</v>
      </c>
      <c r="R906" s="625" t="b">
        <f t="shared" si="97"/>
        <v>1</v>
      </c>
      <c r="S906" s="13" t="b">
        <f t="shared" si="98"/>
        <v>1</v>
      </c>
      <c r="T906" s="13" t="b">
        <f t="shared" si="92"/>
        <v>1</v>
      </c>
      <c r="U906" s="13" t="b">
        <f t="shared" si="93"/>
        <v>1</v>
      </c>
      <c r="V906" s="617" t="str">
        <f t="shared" si="95"/>
        <v>-</v>
      </c>
      <c r="W906" s="306">
        <f>IF(V906="-",0,IF(COUNTIF(V906:$V$1025,V906)&gt;1,1,0))</f>
        <v>0</v>
      </c>
    </row>
    <row r="907" spans="1:23" ht="15.75">
      <c r="A907" s="205">
        <v>882</v>
      </c>
      <c r="B907" s="177"/>
      <c r="C907" s="178"/>
      <c r="D907" s="177"/>
      <c r="E907" s="192"/>
      <c r="F907" s="192"/>
      <c r="G907" s="192"/>
      <c r="H907" s="192"/>
      <c r="I907" s="192"/>
      <c r="J907" s="192"/>
      <c r="K907" s="192"/>
      <c r="L907" s="192"/>
      <c r="M907" s="192"/>
      <c r="N907" s="192"/>
      <c r="O907" s="192"/>
      <c r="P907" s="91">
        <f t="shared" si="94"/>
        <v>0</v>
      </c>
      <c r="Q907" s="13" t="b">
        <f t="shared" si="96"/>
        <v>1</v>
      </c>
      <c r="R907" s="625" t="b">
        <f t="shared" si="97"/>
        <v>1</v>
      </c>
      <c r="S907" s="13" t="b">
        <f t="shared" si="98"/>
        <v>1</v>
      </c>
      <c r="T907" s="13" t="b">
        <f t="shared" si="92"/>
        <v>1</v>
      </c>
      <c r="U907" s="13" t="b">
        <f t="shared" si="93"/>
        <v>1</v>
      </c>
      <c r="V907" s="617" t="str">
        <f t="shared" si="95"/>
        <v>-</v>
      </c>
      <c r="W907" s="306">
        <f>IF(V907="-",0,IF(COUNTIF(V907:$V$1025,V907)&gt;1,1,0))</f>
        <v>0</v>
      </c>
    </row>
    <row r="908" spans="1:23" ht="15.75">
      <c r="A908" s="205">
        <v>883</v>
      </c>
      <c r="B908" s="177"/>
      <c r="C908" s="178"/>
      <c r="D908" s="177"/>
      <c r="E908" s="192"/>
      <c r="F908" s="192"/>
      <c r="G908" s="192"/>
      <c r="H908" s="192"/>
      <c r="I908" s="192"/>
      <c r="J908" s="192"/>
      <c r="K908" s="192"/>
      <c r="L908" s="192"/>
      <c r="M908" s="192"/>
      <c r="N908" s="192"/>
      <c r="O908" s="192"/>
      <c r="P908" s="91">
        <f t="shared" si="94"/>
        <v>0</v>
      </c>
      <c r="Q908" s="13" t="b">
        <f t="shared" si="96"/>
        <v>1</v>
      </c>
      <c r="R908" s="625" t="b">
        <f t="shared" si="97"/>
        <v>1</v>
      </c>
      <c r="S908" s="13" t="b">
        <f t="shared" si="98"/>
        <v>1</v>
      </c>
      <c r="T908" s="13" t="b">
        <f t="shared" si="92"/>
        <v>1</v>
      </c>
      <c r="U908" s="13" t="b">
        <f t="shared" si="93"/>
        <v>1</v>
      </c>
      <c r="V908" s="617" t="str">
        <f t="shared" si="95"/>
        <v>-</v>
      </c>
      <c r="W908" s="306">
        <f>IF(V908="-",0,IF(COUNTIF(V908:$V$1025,V908)&gt;1,1,0))</f>
        <v>0</v>
      </c>
    </row>
    <row r="909" spans="1:23" ht="15.75">
      <c r="A909" s="205">
        <v>884</v>
      </c>
      <c r="B909" s="177"/>
      <c r="C909" s="178"/>
      <c r="D909" s="177"/>
      <c r="E909" s="192"/>
      <c r="F909" s="192"/>
      <c r="G909" s="192"/>
      <c r="H909" s="192"/>
      <c r="I909" s="192"/>
      <c r="J909" s="192"/>
      <c r="K909" s="192"/>
      <c r="L909" s="192"/>
      <c r="M909" s="192"/>
      <c r="N909" s="192"/>
      <c r="O909" s="192"/>
      <c r="P909" s="91">
        <f t="shared" si="94"/>
        <v>0</v>
      </c>
      <c r="Q909" s="13" t="b">
        <f t="shared" si="96"/>
        <v>1</v>
      </c>
      <c r="R909" s="625" t="b">
        <f t="shared" si="97"/>
        <v>1</v>
      </c>
      <c r="S909" s="13" t="b">
        <f t="shared" si="98"/>
        <v>1</v>
      </c>
      <c r="T909" s="13" t="b">
        <f t="shared" si="92"/>
        <v>1</v>
      </c>
      <c r="U909" s="13" t="b">
        <f t="shared" si="93"/>
        <v>1</v>
      </c>
      <c r="V909" s="617" t="str">
        <f t="shared" si="95"/>
        <v>-</v>
      </c>
      <c r="W909" s="306">
        <f>IF(V909="-",0,IF(COUNTIF(V909:$V$1025,V909)&gt;1,1,0))</f>
        <v>0</v>
      </c>
    </row>
    <row r="910" spans="1:23" ht="15.75">
      <c r="A910" s="205">
        <v>885</v>
      </c>
      <c r="B910" s="177"/>
      <c r="C910" s="178"/>
      <c r="D910" s="177"/>
      <c r="E910" s="192"/>
      <c r="F910" s="192"/>
      <c r="G910" s="192"/>
      <c r="H910" s="192"/>
      <c r="I910" s="192"/>
      <c r="J910" s="192"/>
      <c r="K910" s="192"/>
      <c r="L910" s="192"/>
      <c r="M910" s="192"/>
      <c r="N910" s="192"/>
      <c r="O910" s="192"/>
      <c r="P910" s="91">
        <f t="shared" si="94"/>
        <v>0</v>
      </c>
      <c r="Q910" s="13" t="b">
        <f t="shared" si="96"/>
        <v>1</v>
      </c>
      <c r="R910" s="625" t="b">
        <f t="shared" si="97"/>
        <v>1</v>
      </c>
      <c r="S910" s="13" t="b">
        <f t="shared" si="98"/>
        <v>1</v>
      </c>
      <c r="T910" s="13" t="b">
        <f t="shared" si="92"/>
        <v>1</v>
      </c>
      <c r="U910" s="13" t="b">
        <f t="shared" si="93"/>
        <v>1</v>
      </c>
      <c r="V910" s="617" t="str">
        <f t="shared" si="95"/>
        <v>-</v>
      </c>
      <c r="W910" s="306">
        <f>IF(V910="-",0,IF(COUNTIF(V910:$V$1025,V910)&gt;1,1,0))</f>
        <v>0</v>
      </c>
    </row>
    <row r="911" spans="1:23" ht="15.75">
      <c r="A911" s="205">
        <v>886</v>
      </c>
      <c r="B911" s="177"/>
      <c r="C911" s="178"/>
      <c r="D911" s="177"/>
      <c r="E911" s="192"/>
      <c r="F911" s="192"/>
      <c r="G911" s="192"/>
      <c r="H911" s="192"/>
      <c r="I911" s="192"/>
      <c r="J911" s="192"/>
      <c r="K911" s="192"/>
      <c r="L911" s="192"/>
      <c r="M911" s="192"/>
      <c r="N911" s="192"/>
      <c r="O911" s="192"/>
      <c r="P911" s="91">
        <f t="shared" si="94"/>
        <v>0</v>
      </c>
      <c r="Q911" s="13" t="b">
        <f t="shared" si="96"/>
        <v>1</v>
      </c>
      <c r="R911" s="625" t="b">
        <f t="shared" si="97"/>
        <v>1</v>
      </c>
      <c r="S911" s="13" t="b">
        <f t="shared" si="98"/>
        <v>1</v>
      </c>
      <c r="T911" s="13" t="b">
        <f t="shared" si="92"/>
        <v>1</v>
      </c>
      <c r="U911" s="13" t="b">
        <f t="shared" si="93"/>
        <v>1</v>
      </c>
      <c r="V911" s="617" t="str">
        <f t="shared" si="95"/>
        <v>-</v>
      </c>
      <c r="W911" s="306">
        <f>IF(V911="-",0,IF(COUNTIF(V911:$V$1025,V911)&gt;1,1,0))</f>
        <v>0</v>
      </c>
    </row>
    <row r="912" spans="1:23" ht="15.75">
      <c r="A912" s="205">
        <v>887</v>
      </c>
      <c r="B912" s="177"/>
      <c r="C912" s="178"/>
      <c r="D912" s="177"/>
      <c r="E912" s="192"/>
      <c r="F912" s="192"/>
      <c r="G912" s="192"/>
      <c r="H912" s="192"/>
      <c r="I912" s="192"/>
      <c r="J912" s="192"/>
      <c r="K912" s="192"/>
      <c r="L912" s="192"/>
      <c r="M912" s="192"/>
      <c r="N912" s="192"/>
      <c r="O912" s="192"/>
      <c r="P912" s="91">
        <f t="shared" si="94"/>
        <v>0</v>
      </c>
      <c r="Q912" s="13" t="b">
        <f t="shared" si="96"/>
        <v>1</v>
      </c>
      <c r="R912" s="625" t="b">
        <f t="shared" si="97"/>
        <v>1</v>
      </c>
      <c r="S912" s="13" t="b">
        <f t="shared" si="98"/>
        <v>1</v>
      </c>
      <c r="T912" s="13" t="b">
        <f t="shared" si="92"/>
        <v>1</v>
      </c>
      <c r="U912" s="13" t="b">
        <f t="shared" si="93"/>
        <v>1</v>
      </c>
      <c r="V912" s="617" t="str">
        <f t="shared" si="95"/>
        <v>-</v>
      </c>
      <c r="W912" s="306">
        <f>IF(V912="-",0,IF(COUNTIF(V912:$V$1025,V912)&gt;1,1,0))</f>
        <v>0</v>
      </c>
    </row>
    <row r="913" spans="1:23" ht="15.75">
      <c r="A913" s="205">
        <v>888</v>
      </c>
      <c r="B913" s="177"/>
      <c r="C913" s="178"/>
      <c r="D913" s="177"/>
      <c r="E913" s="192"/>
      <c r="F913" s="192"/>
      <c r="G913" s="192"/>
      <c r="H913" s="192"/>
      <c r="I913" s="192"/>
      <c r="J913" s="192"/>
      <c r="K913" s="192"/>
      <c r="L913" s="192"/>
      <c r="M913" s="192"/>
      <c r="N913" s="192"/>
      <c r="O913" s="192"/>
      <c r="P913" s="91">
        <f t="shared" si="94"/>
        <v>0</v>
      </c>
      <c r="Q913" s="13" t="b">
        <f t="shared" si="96"/>
        <v>1</v>
      </c>
      <c r="R913" s="625" t="b">
        <f t="shared" si="97"/>
        <v>1</v>
      </c>
      <c r="S913" s="13" t="b">
        <f t="shared" si="98"/>
        <v>1</v>
      </c>
      <c r="T913" s="13" t="b">
        <f t="shared" si="92"/>
        <v>1</v>
      </c>
      <c r="U913" s="13" t="b">
        <f t="shared" si="93"/>
        <v>1</v>
      </c>
      <c r="V913" s="617" t="str">
        <f t="shared" si="95"/>
        <v>-</v>
      </c>
      <c r="W913" s="306">
        <f>IF(V913="-",0,IF(COUNTIF(V913:$V$1025,V913)&gt;1,1,0))</f>
        <v>0</v>
      </c>
    </row>
    <row r="914" spans="1:23" ht="15.75">
      <c r="A914" s="205">
        <v>889</v>
      </c>
      <c r="B914" s="177"/>
      <c r="C914" s="178"/>
      <c r="D914" s="177"/>
      <c r="E914" s="192"/>
      <c r="F914" s="192"/>
      <c r="G914" s="192"/>
      <c r="H914" s="192"/>
      <c r="I914" s="192"/>
      <c r="J914" s="192"/>
      <c r="K914" s="192"/>
      <c r="L914" s="192"/>
      <c r="M914" s="192"/>
      <c r="N914" s="192"/>
      <c r="O914" s="192"/>
      <c r="P914" s="91">
        <f t="shared" si="94"/>
        <v>0</v>
      </c>
      <c r="Q914" s="13" t="b">
        <f t="shared" si="96"/>
        <v>1</v>
      </c>
      <c r="R914" s="625" t="b">
        <f t="shared" si="97"/>
        <v>1</v>
      </c>
      <c r="S914" s="13" t="b">
        <f t="shared" si="98"/>
        <v>1</v>
      </c>
      <c r="T914" s="13" t="b">
        <f t="shared" si="92"/>
        <v>1</v>
      </c>
      <c r="U914" s="13" t="b">
        <f t="shared" si="93"/>
        <v>1</v>
      </c>
      <c r="V914" s="617" t="str">
        <f t="shared" si="95"/>
        <v>-</v>
      </c>
      <c r="W914" s="306">
        <f>IF(V914="-",0,IF(COUNTIF(V914:$V$1025,V914)&gt;1,1,0))</f>
        <v>0</v>
      </c>
    </row>
    <row r="915" spans="1:23" ht="15.75">
      <c r="A915" s="205">
        <v>890</v>
      </c>
      <c r="B915" s="177"/>
      <c r="C915" s="178"/>
      <c r="D915" s="177"/>
      <c r="E915" s="192"/>
      <c r="F915" s="192"/>
      <c r="G915" s="192"/>
      <c r="H915" s="192"/>
      <c r="I915" s="192"/>
      <c r="J915" s="192"/>
      <c r="K915" s="192"/>
      <c r="L915" s="192"/>
      <c r="M915" s="192"/>
      <c r="N915" s="192"/>
      <c r="O915" s="192"/>
      <c r="P915" s="91">
        <f t="shared" si="94"/>
        <v>0</v>
      </c>
      <c r="Q915" s="13" t="b">
        <f t="shared" si="96"/>
        <v>1</v>
      </c>
      <c r="R915" s="625" t="b">
        <f t="shared" si="97"/>
        <v>1</v>
      </c>
      <c r="S915" s="13" t="b">
        <f t="shared" si="98"/>
        <v>1</v>
      </c>
      <c r="T915" s="13" t="b">
        <f t="shared" si="92"/>
        <v>1</v>
      </c>
      <c r="U915" s="13" t="b">
        <f t="shared" si="93"/>
        <v>1</v>
      </c>
      <c r="V915" s="617" t="str">
        <f t="shared" si="95"/>
        <v>-</v>
      </c>
      <c r="W915" s="306">
        <f>IF(V915="-",0,IF(COUNTIF(V915:$V$1025,V915)&gt;1,1,0))</f>
        <v>0</v>
      </c>
    </row>
    <row r="916" spans="1:23" ht="15.75">
      <c r="A916" s="205">
        <v>891</v>
      </c>
      <c r="B916" s="177"/>
      <c r="C916" s="178"/>
      <c r="D916" s="177"/>
      <c r="E916" s="192"/>
      <c r="F916" s="192"/>
      <c r="G916" s="192"/>
      <c r="H916" s="192"/>
      <c r="I916" s="192"/>
      <c r="J916" s="192"/>
      <c r="K916" s="192"/>
      <c r="L916" s="192"/>
      <c r="M916" s="192"/>
      <c r="N916" s="192"/>
      <c r="O916" s="192"/>
      <c r="P916" s="91">
        <f t="shared" si="94"/>
        <v>0</v>
      </c>
      <c r="Q916" s="13" t="b">
        <f t="shared" si="96"/>
        <v>1</v>
      </c>
      <c r="R916" s="625" t="b">
        <f t="shared" si="97"/>
        <v>1</v>
      </c>
      <c r="S916" s="13" t="b">
        <f t="shared" si="98"/>
        <v>1</v>
      </c>
      <c r="T916" s="13" t="b">
        <f t="shared" si="92"/>
        <v>1</v>
      </c>
      <c r="U916" s="13" t="b">
        <f t="shared" si="93"/>
        <v>1</v>
      </c>
      <c r="V916" s="617" t="str">
        <f t="shared" si="95"/>
        <v>-</v>
      </c>
      <c r="W916" s="306">
        <f>IF(V916="-",0,IF(COUNTIF(V916:$V$1025,V916)&gt;1,1,0))</f>
        <v>0</v>
      </c>
    </row>
    <row r="917" spans="1:23" ht="15.75">
      <c r="A917" s="205">
        <v>892</v>
      </c>
      <c r="B917" s="177"/>
      <c r="C917" s="178"/>
      <c r="D917" s="177"/>
      <c r="E917" s="192"/>
      <c r="F917" s="192"/>
      <c r="G917" s="192"/>
      <c r="H917" s="192"/>
      <c r="I917" s="192"/>
      <c r="J917" s="192"/>
      <c r="K917" s="192"/>
      <c r="L917" s="192"/>
      <c r="M917" s="192"/>
      <c r="N917" s="192"/>
      <c r="O917" s="192"/>
      <c r="P917" s="91">
        <f t="shared" si="94"/>
        <v>0</v>
      </c>
      <c r="Q917" s="13" t="b">
        <f t="shared" si="96"/>
        <v>1</v>
      </c>
      <c r="R917" s="625" t="b">
        <f t="shared" si="97"/>
        <v>1</v>
      </c>
      <c r="S917" s="13" t="b">
        <f t="shared" si="98"/>
        <v>1</v>
      </c>
      <c r="T917" s="13" t="b">
        <f t="shared" si="92"/>
        <v>1</v>
      </c>
      <c r="U917" s="13" t="b">
        <f t="shared" si="93"/>
        <v>1</v>
      </c>
      <c r="V917" s="617" t="str">
        <f t="shared" si="95"/>
        <v>-</v>
      </c>
      <c r="W917" s="306">
        <f>IF(V917="-",0,IF(COUNTIF(V917:$V$1025,V917)&gt;1,1,0))</f>
        <v>0</v>
      </c>
    </row>
    <row r="918" spans="1:23" ht="15.75">
      <c r="A918" s="205">
        <v>893</v>
      </c>
      <c r="B918" s="177"/>
      <c r="C918" s="178"/>
      <c r="D918" s="177"/>
      <c r="E918" s="192"/>
      <c r="F918" s="192"/>
      <c r="G918" s="192"/>
      <c r="H918" s="192"/>
      <c r="I918" s="192"/>
      <c r="J918" s="192"/>
      <c r="K918" s="192"/>
      <c r="L918" s="192"/>
      <c r="M918" s="192"/>
      <c r="N918" s="192"/>
      <c r="O918" s="192"/>
      <c r="P918" s="91">
        <f t="shared" si="94"/>
        <v>0</v>
      </c>
      <c r="Q918" s="13" t="b">
        <f t="shared" si="96"/>
        <v>1</v>
      </c>
      <c r="R918" s="625" t="b">
        <f t="shared" si="97"/>
        <v>1</v>
      </c>
      <c r="S918" s="13" t="b">
        <f t="shared" si="98"/>
        <v>1</v>
      </c>
      <c r="T918" s="13" t="b">
        <f t="shared" si="92"/>
        <v>1</v>
      </c>
      <c r="U918" s="13" t="b">
        <f t="shared" si="93"/>
        <v>1</v>
      </c>
      <c r="V918" s="617" t="str">
        <f t="shared" si="95"/>
        <v>-</v>
      </c>
      <c r="W918" s="306">
        <f>IF(V918="-",0,IF(COUNTIF(V918:$V$1025,V918)&gt;1,1,0))</f>
        <v>0</v>
      </c>
    </row>
    <row r="919" spans="1:23" ht="15.75">
      <c r="A919" s="205">
        <v>894</v>
      </c>
      <c r="B919" s="177"/>
      <c r="C919" s="178"/>
      <c r="D919" s="177"/>
      <c r="E919" s="192"/>
      <c r="F919" s="192"/>
      <c r="G919" s="192"/>
      <c r="H919" s="192"/>
      <c r="I919" s="192"/>
      <c r="J919" s="192"/>
      <c r="K919" s="192"/>
      <c r="L919" s="192"/>
      <c r="M919" s="192"/>
      <c r="N919" s="192"/>
      <c r="O919" s="192"/>
      <c r="P919" s="91">
        <f t="shared" si="94"/>
        <v>0</v>
      </c>
      <c r="Q919" s="13" t="b">
        <f t="shared" si="96"/>
        <v>1</v>
      </c>
      <c r="R919" s="625" t="b">
        <f t="shared" si="97"/>
        <v>1</v>
      </c>
      <c r="S919" s="13" t="b">
        <f t="shared" si="98"/>
        <v>1</v>
      </c>
      <c r="T919" s="13" t="b">
        <f t="shared" si="92"/>
        <v>1</v>
      </c>
      <c r="U919" s="13" t="b">
        <f t="shared" si="93"/>
        <v>1</v>
      </c>
      <c r="V919" s="617" t="str">
        <f t="shared" si="95"/>
        <v>-</v>
      </c>
      <c r="W919" s="306">
        <f>IF(V919="-",0,IF(COUNTIF(V919:$V$1025,V919)&gt;1,1,0))</f>
        <v>0</v>
      </c>
    </row>
    <row r="920" spans="1:23" ht="15.75">
      <c r="A920" s="205">
        <v>895</v>
      </c>
      <c r="B920" s="177"/>
      <c r="C920" s="178"/>
      <c r="D920" s="177"/>
      <c r="E920" s="192"/>
      <c r="F920" s="192"/>
      <c r="G920" s="192"/>
      <c r="H920" s="192"/>
      <c r="I920" s="192"/>
      <c r="J920" s="192"/>
      <c r="K920" s="192"/>
      <c r="L920" s="192"/>
      <c r="M920" s="192"/>
      <c r="N920" s="192"/>
      <c r="O920" s="192"/>
      <c r="P920" s="91">
        <f t="shared" si="94"/>
        <v>0</v>
      </c>
      <c r="Q920" s="13" t="b">
        <f t="shared" si="96"/>
        <v>1</v>
      </c>
      <c r="R920" s="625" t="b">
        <f t="shared" si="97"/>
        <v>1</v>
      </c>
      <c r="S920" s="13" t="b">
        <f t="shared" si="98"/>
        <v>1</v>
      </c>
      <c r="T920" s="13" t="b">
        <f t="shared" si="92"/>
        <v>1</v>
      </c>
      <c r="U920" s="13" t="b">
        <f t="shared" si="93"/>
        <v>1</v>
      </c>
      <c r="V920" s="617" t="str">
        <f t="shared" si="95"/>
        <v>-</v>
      </c>
      <c r="W920" s="306">
        <f>IF(V920="-",0,IF(COUNTIF(V920:$V$1025,V920)&gt;1,1,0))</f>
        <v>0</v>
      </c>
    </row>
    <row r="921" spans="1:23" ht="15.75">
      <c r="A921" s="205">
        <v>896</v>
      </c>
      <c r="B921" s="177"/>
      <c r="C921" s="178"/>
      <c r="D921" s="177"/>
      <c r="E921" s="192"/>
      <c r="F921" s="192"/>
      <c r="G921" s="192"/>
      <c r="H921" s="192"/>
      <c r="I921" s="192"/>
      <c r="J921" s="192"/>
      <c r="K921" s="192"/>
      <c r="L921" s="192"/>
      <c r="M921" s="192"/>
      <c r="N921" s="192"/>
      <c r="O921" s="192"/>
      <c r="P921" s="91">
        <f t="shared" si="94"/>
        <v>0</v>
      </c>
      <c r="Q921" s="13" t="b">
        <f t="shared" si="96"/>
        <v>1</v>
      </c>
      <c r="R921" s="625" t="b">
        <f t="shared" si="97"/>
        <v>1</v>
      </c>
      <c r="S921" s="13" t="b">
        <f t="shared" si="98"/>
        <v>1</v>
      </c>
      <c r="T921" s="13" t="b">
        <f t="shared" si="92"/>
        <v>1</v>
      </c>
      <c r="U921" s="13" t="b">
        <f t="shared" si="93"/>
        <v>1</v>
      </c>
      <c r="V921" s="617" t="str">
        <f t="shared" si="95"/>
        <v>-</v>
      </c>
      <c r="W921" s="306">
        <f>IF(V921="-",0,IF(COUNTIF(V921:$V$1025,V921)&gt;1,1,0))</f>
        <v>0</v>
      </c>
    </row>
    <row r="922" spans="1:23" ht="15.75">
      <c r="A922" s="205">
        <v>897</v>
      </c>
      <c r="B922" s="177"/>
      <c r="C922" s="178"/>
      <c r="D922" s="177"/>
      <c r="E922" s="192"/>
      <c r="F922" s="192"/>
      <c r="G922" s="192"/>
      <c r="H922" s="192"/>
      <c r="I922" s="192"/>
      <c r="J922" s="192"/>
      <c r="K922" s="192"/>
      <c r="L922" s="192"/>
      <c r="M922" s="192"/>
      <c r="N922" s="192"/>
      <c r="O922" s="192"/>
      <c r="P922" s="91">
        <f t="shared" si="94"/>
        <v>0</v>
      </c>
      <c r="Q922" s="13" t="b">
        <f t="shared" si="96"/>
        <v>1</v>
      </c>
      <c r="R922" s="625" t="b">
        <f t="shared" si="97"/>
        <v>1</v>
      </c>
      <c r="S922" s="13" t="b">
        <f t="shared" si="98"/>
        <v>1</v>
      </c>
      <c r="T922" s="13" t="b">
        <f t="shared" ref="T922:T985" si="99">IF(B922="",TRUE,(IF(ISNUMBER(MATCH(B922,CountriesList,0)),TRUE,FALSE)))</f>
        <v>1</v>
      </c>
      <c r="U922" s="13" t="b">
        <f t="shared" ref="U922:U985" si="100">IF(D922="",TRUE,(IF(ISNUMBER(MATCH(D922,ClientCategorisationList,0)),TRUE,FALSE)))</f>
        <v>1</v>
      </c>
      <c r="V922" s="617" t="str">
        <f t="shared" si="95"/>
        <v>-</v>
      </c>
      <c r="W922" s="306">
        <f>IF(V922="-",0,IF(COUNTIF(V922:$V$1025,V922)&gt;1,1,0))</f>
        <v>0</v>
      </c>
    </row>
    <row r="923" spans="1:23" ht="15.75">
      <c r="A923" s="205">
        <v>898</v>
      </c>
      <c r="B923" s="177"/>
      <c r="C923" s="178"/>
      <c r="D923" s="177"/>
      <c r="E923" s="192"/>
      <c r="F923" s="192"/>
      <c r="G923" s="192"/>
      <c r="H923" s="192"/>
      <c r="I923" s="192"/>
      <c r="J923" s="192"/>
      <c r="K923" s="192"/>
      <c r="L923" s="192"/>
      <c r="M923" s="192"/>
      <c r="N923" s="192"/>
      <c r="O923" s="192"/>
      <c r="P923" s="91">
        <f t="shared" ref="P923:P986" si="101">SUM(E923:O923)</f>
        <v>0</v>
      </c>
      <c r="Q923" s="13" t="b">
        <f t="shared" si="96"/>
        <v>1</v>
      </c>
      <c r="R923" s="625" t="b">
        <f t="shared" si="97"/>
        <v>1</v>
      </c>
      <c r="S923" s="13" t="b">
        <f t="shared" si="98"/>
        <v>1</v>
      </c>
      <c r="T923" s="13" t="b">
        <f t="shared" si="99"/>
        <v>1</v>
      </c>
      <c r="U923" s="13" t="b">
        <f t="shared" si="100"/>
        <v>1</v>
      </c>
      <c r="V923" s="617" t="str">
        <f t="shared" ref="V923:V986" si="102">CONCATENATE(B923,"-",D923)</f>
        <v>-</v>
      </c>
      <c r="W923" s="306">
        <f>IF(V923="-",0,IF(COUNTIF(V923:$V$1025,V923)&gt;1,1,0))</f>
        <v>0</v>
      </c>
    </row>
    <row r="924" spans="1:23" ht="15.75">
      <c r="A924" s="205">
        <v>899</v>
      </c>
      <c r="B924" s="177"/>
      <c r="C924" s="178"/>
      <c r="D924" s="177"/>
      <c r="E924" s="192"/>
      <c r="F924" s="192"/>
      <c r="G924" s="192"/>
      <c r="H924" s="192"/>
      <c r="I924" s="192"/>
      <c r="J924" s="192"/>
      <c r="K924" s="192"/>
      <c r="L924" s="192"/>
      <c r="M924" s="192"/>
      <c r="N924" s="192"/>
      <c r="O924" s="192"/>
      <c r="P924" s="91">
        <f t="shared" si="101"/>
        <v>0</v>
      </c>
      <c r="Q924" s="13" t="b">
        <f t="shared" ref="Q924:Q987" si="103">IF(ISBLANK(B924),TRUE,IF(OR(ISBLANK(C924),ISBLANK(D924),ISBLANK(E924),ISBLANK(F924),ISBLANK(G924),ISBLANK(H924),ISBLANK(I924),ISBLANK(J924),ISBLANK(K924),ISBLANK(L924),ISBLANK(M924),ISBLANK(N924),ISBLANK(O924),ISBLANK(P924)),FALSE,TRUE))</f>
        <v>1</v>
      </c>
      <c r="R924" s="625" t="b">
        <f t="shared" ref="R924:R987" si="104">IF(OR(AND(B924="N/A",D924="N/A"),AND(B924&lt;&gt;"N/A",D924&lt;&gt;"N/A"),AND(ISBLANK(B924),ISBLANK(D924)),AND(NOT(ISBLANK(B924)),NOT(ISBLANK(D924)))),TRUE,FALSE)</f>
        <v>1</v>
      </c>
      <c r="S924" s="13" t="b">
        <f t="shared" ref="S924:S987" si="105">IF(OR(AND(B924="N/A",D924="N/A",C924=0,P924=0),AND(ISBLANK(B924),ISBLANK(D924),ISBLANK(C924),P924=0),AND(AND(NOT(ISBLANK(B924)),B924&lt;&gt;"N/A"),AND(NOT(ISBLANK(D924)),D924&lt;&gt;"N/A"),C924&lt;&gt;0,P924&lt;&gt;0)),TRUE,FALSE)</f>
        <v>1</v>
      </c>
      <c r="T924" s="13" t="b">
        <f t="shared" si="99"/>
        <v>1</v>
      </c>
      <c r="U924" s="13" t="b">
        <f t="shared" si="100"/>
        <v>1</v>
      </c>
      <c r="V924" s="617" t="str">
        <f t="shared" si="102"/>
        <v>-</v>
      </c>
      <c r="W924" s="306">
        <f>IF(V924="-",0,IF(COUNTIF(V924:$V$1025,V924)&gt;1,1,0))</f>
        <v>0</v>
      </c>
    </row>
    <row r="925" spans="1:23" ht="15.75">
      <c r="A925" s="205">
        <v>900</v>
      </c>
      <c r="B925" s="177"/>
      <c r="C925" s="178"/>
      <c r="D925" s="177"/>
      <c r="E925" s="192"/>
      <c r="F925" s="192"/>
      <c r="G925" s="192"/>
      <c r="H925" s="192"/>
      <c r="I925" s="192"/>
      <c r="J925" s="192"/>
      <c r="K925" s="192"/>
      <c r="L925" s="192"/>
      <c r="M925" s="192"/>
      <c r="N925" s="192"/>
      <c r="O925" s="192"/>
      <c r="P925" s="91">
        <f t="shared" si="101"/>
        <v>0</v>
      </c>
      <c r="Q925" s="13" t="b">
        <f t="shared" si="103"/>
        <v>1</v>
      </c>
      <c r="R925" s="625" t="b">
        <f t="shared" si="104"/>
        <v>1</v>
      </c>
      <c r="S925" s="13" t="b">
        <f t="shared" si="105"/>
        <v>1</v>
      </c>
      <c r="T925" s="13" t="b">
        <f t="shared" si="99"/>
        <v>1</v>
      </c>
      <c r="U925" s="13" t="b">
        <f t="shared" si="100"/>
        <v>1</v>
      </c>
      <c r="V925" s="617" t="str">
        <f t="shared" si="102"/>
        <v>-</v>
      </c>
      <c r="W925" s="306">
        <f>IF(V925="-",0,IF(COUNTIF(V925:$V$1025,V925)&gt;1,1,0))</f>
        <v>0</v>
      </c>
    </row>
    <row r="926" spans="1:23" ht="15.75">
      <c r="A926" s="205">
        <v>901</v>
      </c>
      <c r="B926" s="177"/>
      <c r="C926" s="178"/>
      <c r="D926" s="177"/>
      <c r="E926" s="192"/>
      <c r="F926" s="192"/>
      <c r="G926" s="192"/>
      <c r="H926" s="192"/>
      <c r="I926" s="192"/>
      <c r="J926" s="192"/>
      <c r="K926" s="192"/>
      <c r="L926" s="192"/>
      <c r="M926" s="192"/>
      <c r="N926" s="192"/>
      <c r="O926" s="192"/>
      <c r="P926" s="91">
        <f t="shared" si="101"/>
        <v>0</v>
      </c>
      <c r="Q926" s="13" t="b">
        <f t="shared" si="103"/>
        <v>1</v>
      </c>
      <c r="R926" s="625" t="b">
        <f t="shared" si="104"/>
        <v>1</v>
      </c>
      <c r="S926" s="13" t="b">
        <f t="shared" si="105"/>
        <v>1</v>
      </c>
      <c r="T926" s="13" t="b">
        <f t="shared" si="99"/>
        <v>1</v>
      </c>
      <c r="U926" s="13" t="b">
        <f t="shared" si="100"/>
        <v>1</v>
      </c>
      <c r="V926" s="617" t="str">
        <f t="shared" si="102"/>
        <v>-</v>
      </c>
      <c r="W926" s="306">
        <f>IF(V926="-",0,IF(COUNTIF(V926:$V$1025,V926)&gt;1,1,0))</f>
        <v>0</v>
      </c>
    </row>
    <row r="927" spans="1:23" ht="15.75">
      <c r="A927" s="205">
        <v>902</v>
      </c>
      <c r="B927" s="177"/>
      <c r="C927" s="178"/>
      <c r="D927" s="177"/>
      <c r="E927" s="192"/>
      <c r="F927" s="192"/>
      <c r="G927" s="192"/>
      <c r="H927" s="192"/>
      <c r="I927" s="192"/>
      <c r="J927" s="192"/>
      <c r="K927" s="192"/>
      <c r="L927" s="192"/>
      <c r="M927" s="192"/>
      <c r="N927" s="192"/>
      <c r="O927" s="192"/>
      <c r="P927" s="91">
        <f t="shared" si="101"/>
        <v>0</v>
      </c>
      <c r="Q927" s="13" t="b">
        <f t="shared" si="103"/>
        <v>1</v>
      </c>
      <c r="R927" s="625" t="b">
        <f t="shared" si="104"/>
        <v>1</v>
      </c>
      <c r="S927" s="13" t="b">
        <f t="shared" si="105"/>
        <v>1</v>
      </c>
      <c r="T927" s="13" t="b">
        <f t="shared" si="99"/>
        <v>1</v>
      </c>
      <c r="U927" s="13" t="b">
        <f t="shared" si="100"/>
        <v>1</v>
      </c>
      <c r="V927" s="617" t="str">
        <f t="shared" si="102"/>
        <v>-</v>
      </c>
      <c r="W927" s="306">
        <f>IF(V927="-",0,IF(COUNTIF(V927:$V$1025,V927)&gt;1,1,0))</f>
        <v>0</v>
      </c>
    </row>
    <row r="928" spans="1:23" ht="15.75">
      <c r="A928" s="205">
        <v>903</v>
      </c>
      <c r="B928" s="177"/>
      <c r="C928" s="178"/>
      <c r="D928" s="177"/>
      <c r="E928" s="192"/>
      <c r="F928" s="192"/>
      <c r="G928" s="192"/>
      <c r="H928" s="192"/>
      <c r="I928" s="192"/>
      <c r="J928" s="192"/>
      <c r="K928" s="192"/>
      <c r="L928" s="192"/>
      <c r="M928" s="192"/>
      <c r="N928" s="192"/>
      <c r="O928" s="192"/>
      <c r="P928" s="91">
        <f t="shared" si="101"/>
        <v>0</v>
      </c>
      <c r="Q928" s="13" t="b">
        <f t="shared" si="103"/>
        <v>1</v>
      </c>
      <c r="R928" s="625" t="b">
        <f t="shared" si="104"/>
        <v>1</v>
      </c>
      <c r="S928" s="13" t="b">
        <f t="shared" si="105"/>
        <v>1</v>
      </c>
      <c r="T928" s="13" t="b">
        <f t="shared" si="99"/>
        <v>1</v>
      </c>
      <c r="U928" s="13" t="b">
        <f t="shared" si="100"/>
        <v>1</v>
      </c>
      <c r="V928" s="617" t="str">
        <f t="shared" si="102"/>
        <v>-</v>
      </c>
      <c r="W928" s="306">
        <f>IF(V928="-",0,IF(COUNTIF(V928:$V$1025,V928)&gt;1,1,0))</f>
        <v>0</v>
      </c>
    </row>
    <row r="929" spans="1:23" ht="15.75">
      <c r="A929" s="205">
        <v>904</v>
      </c>
      <c r="B929" s="177"/>
      <c r="C929" s="178"/>
      <c r="D929" s="177"/>
      <c r="E929" s="192"/>
      <c r="F929" s="192"/>
      <c r="G929" s="192"/>
      <c r="H929" s="192"/>
      <c r="I929" s="192"/>
      <c r="J929" s="192"/>
      <c r="K929" s="192"/>
      <c r="L929" s="192"/>
      <c r="M929" s="192"/>
      <c r="N929" s="192"/>
      <c r="O929" s="192"/>
      <c r="P929" s="91">
        <f t="shared" si="101"/>
        <v>0</v>
      </c>
      <c r="Q929" s="13" t="b">
        <f t="shared" si="103"/>
        <v>1</v>
      </c>
      <c r="R929" s="625" t="b">
        <f t="shared" si="104"/>
        <v>1</v>
      </c>
      <c r="S929" s="13" t="b">
        <f t="shared" si="105"/>
        <v>1</v>
      </c>
      <c r="T929" s="13" t="b">
        <f t="shared" si="99"/>
        <v>1</v>
      </c>
      <c r="U929" s="13" t="b">
        <f t="shared" si="100"/>
        <v>1</v>
      </c>
      <c r="V929" s="617" t="str">
        <f t="shared" si="102"/>
        <v>-</v>
      </c>
      <c r="W929" s="306">
        <f>IF(V929="-",0,IF(COUNTIF(V929:$V$1025,V929)&gt;1,1,0))</f>
        <v>0</v>
      </c>
    </row>
    <row r="930" spans="1:23" ht="15.75">
      <c r="A930" s="205">
        <v>905</v>
      </c>
      <c r="B930" s="177"/>
      <c r="C930" s="178"/>
      <c r="D930" s="177"/>
      <c r="E930" s="192"/>
      <c r="F930" s="192"/>
      <c r="G930" s="192"/>
      <c r="H930" s="192"/>
      <c r="I930" s="192"/>
      <c r="J930" s="192"/>
      <c r="K930" s="192"/>
      <c r="L930" s="192"/>
      <c r="M930" s="192"/>
      <c r="N930" s="192"/>
      <c r="O930" s="192"/>
      <c r="P930" s="91">
        <f t="shared" si="101"/>
        <v>0</v>
      </c>
      <c r="Q930" s="13" t="b">
        <f t="shared" si="103"/>
        <v>1</v>
      </c>
      <c r="R930" s="625" t="b">
        <f t="shared" si="104"/>
        <v>1</v>
      </c>
      <c r="S930" s="13" t="b">
        <f t="shared" si="105"/>
        <v>1</v>
      </c>
      <c r="T930" s="13" t="b">
        <f t="shared" si="99"/>
        <v>1</v>
      </c>
      <c r="U930" s="13" t="b">
        <f t="shared" si="100"/>
        <v>1</v>
      </c>
      <c r="V930" s="617" t="str">
        <f t="shared" si="102"/>
        <v>-</v>
      </c>
      <c r="W930" s="306">
        <f>IF(V930="-",0,IF(COUNTIF(V930:$V$1025,V930)&gt;1,1,0))</f>
        <v>0</v>
      </c>
    </row>
    <row r="931" spans="1:23" ht="15.75">
      <c r="A931" s="205">
        <v>906</v>
      </c>
      <c r="B931" s="177"/>
      <c r="C931" s="178"/>
      <c r="D931" s="177"/>
      <c r="E931" s="192"/>
      <c r="F931" s="192"/>
      <c r="G931" s="192"/>
      <c r="H931" s="192"/>
      <c r="I931" s="192"/>
      <c r="J931" s="192"/>
      <c r="K931" s="192"/>
      <c r="L931" s="192"/>
      <c r="M931" s="192"/>
      <c r="N931" s="192"/>
      <c r="O931" s="192"/>
      <c r="P931" s="91">
        <f t="shared" si="101"/>
        <v>0</v>
      </c>
      <c r="Q931" s="13" t="b">
        <f t="shared" si="103"/>
        <v>1</v>
      </c>
      <c r="R931" s="625" t="b">
        <f t="shared" si="104"/>
        <v>1</v>
      </c>
      <c r="S931" s="13" t="b">
        <f t="shared" si="105"/>
        <v>1</v>
      </c>
      <c r="T931" s="13" t="b">
        <f t="shared" si="99"/>
        <v>1</v>
      </c>
      <c r="U931" s="13" t="b">
        <f t="shared" si="100"/>
        <v>1</v>
      </c>
      <c r="V931" s="617" t="str">
        <f t="shared" si="102"/>
        <v>-</v>
      </c>
      <c r="W931" s="306">
        <f>IF(V931="-",0,IF(COUNTIF(V931:$V$1025,V931)&gt;1,1,0))</f>
        <v>0</v>
      </c>
    </row>
    <row r="932" spans="1:23" ht="15.75">
      <c r="A932" s="205">
        <v>907</v>
      </c>
      <c r="B932" s="177"/>
      <c r="C932" s="178"/>
      <c r="D932" s="177"/>
      <c r="E932" s="192"/>
      <c r="F932" s="192"/>
      <c r="G932" s="192"/>
      <c r="H932" s="192"/>
      <c r="I932" s="192"/>
      <c r="J932" s="192"/>
      <c r="K932" s="192"/>
      <c r="L932" s="192"/>
      <c r="M932" s="192"/>
      <c r="N932" s="192"/>
      <c r="O932" s="192"/>
      <c r="P932" s="91">
        <f t="shared" si="101"/>
        <v>0</v>
      </c>
      <c r="Q932" s="13" t="b">
        <f t="shared" si="103"/>
        <v>1</v>
      </c>
      <c r="R932" s="625" t="b">
        <f t="shared" si="104"/>
        <v>1</v>
      </c>
      <c r="S932" s="13" t="b">
        <f t="shared" si="105"/>
        <v>1</v>
      </c>
      <c r="T932" s="13" t="b">
        <f t="shared" si="99"/>
        <v>1</v>
      </c>
      <c r="U932" s="13" t="b">
        <f t="shared" si="100"/>
        <v>1</v>
      </c>
      <c r="V932" s="617" t="str">
        <f t="shared" si="102"/>
        <v>-</v>
      </c>
      <c r="W932" s="306">
        <f>IF(V932="-",0,IF(COUNTIF(V932:$V$1025,V932)&gt;1,1,0))</f>
        <v>0</v>
      </c>
    </row>
    <row r="933" spans="1:23" ht="15.75">
      <c r="A933" s="205">
        <v>908</v>
      </c>
      <c r="B933" s="177"/>
      <c r="C933" s="178"/>
      <c r="D933" s="177"/>
      <c r="E933" s="192"/>
      <c r="F933" s="192"/>
      <c r="G933" s="192"/>
      <c r="H933" s="192"/>
      <c r="I933" s="192"/>
      <c r="J933" s="192"/>
      <c r="K933" s="192"/>
      <c r="L933" s="192"/>
      <c r="M933" s="192"/>
      <c r="N933" s="192"/>
      <c r="O933" s="192"/>
      <c r="P933" s="91">
        <f t="shared" si="101"/>
        <v>0</v>
      </c>
      <c r="Q933" s="13" t="b">
        <f t="shared" si="103"/>
        <v>1</v>
      </c>
      <c r="R933" s="625" t="b">
        <f t="shared" si="104"/>
        <v>1</v>
      </c>
      <c r="S933" s="13" t="b">
        <f t="shared" si="105"/>
        <v>1</v>
      </c>
      <c r="T933" s="13" t="b">
        <f t="shared" si="99"/>
        <v>1</v>
      </c>
      <c r="U933" s="13" t="b">
        <f t="shared" si="100"/>
        <v>1</v>
      </c>
      <c r="V933" s="617" t="str">
        <f t="shared" si="102"/>
        <v>-</v>
      </c>
      <c r="W933" s="306">
        <f>IF(V933="-",0,IF(COUNTIF(V933:$V$1025,V933)&gt;1,1,0))</f>
        <v>0</v>
      </c>
    </row>
    <row r="934" spans="1:23" ht="15.75">
      <c r="A934" s="205">
        <v>909</v>
      </c>
      <c r="B934" s="177"/>
      <c r="C934" s="178"/>
      <c r="D934" s="177"/>
      <c r="E934" s="192"/>
      <c r="F934" s="192"/>
      <c r="G934" s="192"/>
      <c r="H934" s="192"/>
      <c r="I934" s="192"/>
      <c r="J934" s="192"/>
      <c r="K934" s="192"/>
      <c r="L934" s="192"/>
      <c r="M934" s="192"/>
      <c r="N934" s="192"/>
      <c r="O934" s="192"/>
      <c r="P934" s="91">
        <f t="shared" si="101"/>
        <v>0</v>
      </c>
      <c r="Q934" s="13" t="b">
        <f t="shared" si="103"/>
        <v>1</v>
      </c>
      <c r="R934" s="625" t="b">
        <f t="shared" si="104"/>
        <v>1</v>
      </c>
      <c r="S934" s="13" t="b">
        <f t="shared" si="105"/>
        <v>1</v>
      </c>
      <c r="T934" s="13" t="b">
        <f t="shared" si="99"/>
        <v>1</v>
      </c>
      <c r="U934" s="13" t="b">
        <f t="shared" si="100"/>
        <v>1</v>
      </c>
      <c r="V934" s="617" t="str">
        <f t="shared" si="102"/>
        <v>-</v>
      </c>
      <c r="W934" s="306">
        <f>IF(V934="-",0,IF(COUNTIF(V934:$V$1025,V934)&gt;1,1,0))</f>
        <v>0</v>
      </c>
    </row>
    <row r="935" spans="1:23" ht="15.75">
      <c r="A935" s="205">
        <v>910</v>
      </c>
      <c r="B935" s="177"/>
      <c r="C935" s="178"/>
      <c r="D935" s="177"/>
      <c r="E935" s="192"/>
      <c r="F935" s="192"/>
      <c r="G935" s="192"/>
      <c r="H935" s="192"/>
      <c r="I935" s="192"/>
      <c r="J935" s="192"/>
      <c r="K935" s="192"/>
      <c r="L935" s="192"/>
      <c r="M935" s="192"/>
      <c r="N935" s="192"/>
      <c r="O935" s="192"/>
      <c r="P935" s="91">
        <f t="shared" si="101"/>
        <v>0</v>
      </c>
      <c r="Q935" s="13" t="b">
        <f t="shared" si="103"/>
        <v>1</v>
      </c>
      <c r="R935" s="625" t="b">
        <f t="shared" si="104"/>
        <v>1</v>
      </c>
      <c r="S935" s="13" t="b">
        <f t="shared" si="105"/>
        <v>1</v>
      </c>
      <c r="T935" s="13" t="b">
        <f t="shared" si="99"/>
        <v>1</v>
      </c>
      <c r="U935" s="13" t="b">
        <f t="shared" si="100"/>
        <v>1</v>
      </c>
      <c r="V935" s="617" t="str">
        <f t="shared" si="102"/>
        <v>-</v>
      </c>
      <c r="W935" s="306">
        <f>IF(V935="-",0,IF(COUNTIF(V935:$V$1025,V935)&gt;1,1,0))</f>
        <v>0</v>
      </c>
    </row>
    <row r="936" spans="1:23" ht="15.75">
      <c r="A936" s="205">
        <v>911</v>
      </c>
      <c r="B936" s="177"/>
      <c r="C936" s="178"/>
      <c r="D936" s="177"/>
      <c r="E936" s="192"/>
      <c r="F936" s="192"/>
      <c r="G936" s="192"/>
      <c r="H936" s="192"/>
      <c r="I936" s="192"/>
      <c r="J936" s="192"/>
      <c r="K936" s="192"/>
      <c r="L936" s="192"/>
      <c r="M936" s="192"/>
      <c r="N936" s="192"/>
      <c r="O936" s="192"/>
      <c r="P936" s="91">
        <f t="shared" si="101"/>
        <v>0</v>
      </c>
      <c r="Q936" s="13" t="b">
        <f t="shared" si="103"/>
        <v>1</v>
      </c>
      <c r="R936" s="625" t="b">
        <f t="shared" si="104"/>
        <v>1</v>
      </c>
      <c r="S936" s="13" t="b">
        <f t="shared" si="105"/>
        <v>1</v>
      </c>
      <c r="T936" s="13" t="b">
        <f t="shared" si="99"/>
        <v>1</v>
      </c>
      <c r="U936" s="13" t="b">
        <f t="shared" si="100"/>
        <v>1</v>
      </c>
      <c r="V936" s="617" t="str">
        <f t="shared" si="102"/>
        <v>-</v>
      </c>
      <c r="W936" s="306">
        <f>IF(V936="-",0,IF(COUNTIF(V936:$V$1025,V936)&gt;1,1,0))</f>
        <v>0</v>
      </c>
    </row>
    <row r="937" spans="1:23" ht="15.75">
      <c r="A937" s="205">
        <v>912</v>
      </c>
      <c r="B937" s="177"/>
      <c r="C937" s="178"/>
      <c r="D937" s="177"/>
      <c r="E937" s="192"/>
      <c r="F937" s="192"/>
      <c r="G937" s="192"/>
      <c r="H937" s="192"/>
      <c r="I937" s="192"/>
      <c r="J937" s="192"/>
      <c r="K937" s="192"/>
      <c r="L937" s="192"/>
      <c r="M937" s="192"/>
      <c r="N937" s="192"/>
      <c r="O937" s="192"/>
      <c r="P937" s="91">
        <f t="shared" si="101"/>
        <v>0</v>
      </c>
      <c r="Q937" s="13" t="b">
        <f t="shared" si="103"/>
        <v>1</v>
      </c>
      <c r="R937" s="625" t="b">
        <f t="shared" si="104"/>
        <v>1</v>
      </c>
      <c r="S937" s="13" t="b">
        <f t="shared" si="105"/>
        <v>1</v>
      </c>
      <c r="T937" s="13" t="b">
        <f t="shared" si="99"/>
        <v>1</v>
      </c>
      <c r="U937" s="13" t="b">
        <f t="shared" si="100"/>
        <v>1</v>
      </c>
      <c r="V937" s="617" t="str">
        <f t="shared" si="102"/>
        <v>-</v>
      </c>
      <c r="W937" s="306">
        <f>IF(V937="-",0,IF(COUNTIF(V937:$V$1025,V937)&gt;1,1,0))</f>
        <v>0</v>
      </c>
    </row>
    <row r="938" spans="1:23" ht="15.75">
      <c r="A938" s="205">
        <v>913</v>
      </c>
      <c r="B938" s="177"/>
      <c r="C938" s="178"/>
      <c r="D938" s="177"/>
      <c r="E938" s="192"/>
      <c r="F938" s="192"/>
      <c r="G938" s="192"/>
      <c r="H938" s="192"/>
      <c r="I938" s="192"/>
      <c r="J938" s="192"/>
      <c r="K938" s="192"/>
      <c r="L938" s="192"/>
      <c r="M938" s="192"/>
      <c r="N938" s="192"/>
      <c r="O938" s="192"/>
      <c r="P938" s="91">
        <f t="shared" si="101"/>
        <v>0</v>
      </c>
      <c r="Q938" s="13" t="b">
        <f t="shared" si="103"/>
        <v>1</v>
      </c>
      <c r="R938" s="625" t="b">
        <f t="shared" si="104"/>
        <v>1</v>
      </c>
      <c r="S938" s="13" t="b">
        <f t="shared" si="105"/>
        <v>1</v>
      </c>
      <c r="T938" s="13" t="b">
        <f t="shared" si="99"/>
        <v>1</v>
      </c>
      <c r="U938" s="13" t="b">
        <f t="shared" si="100"/>
        <v>1</v>
      </c>
      <c r="V938" s="617" t="str">
        <f t="shared" si="102"/>
        <v>-</v>
      </c>
      <c r="W938" s="306">
        <f>IF(V938="-",0,IF(COUNTIF(V938:$V$1025,V938)&gt;1,1,0))</f>
        <v>0</v>
      </c>
    </row>
    <row r="939" spans="1:23" ht="15.75">
      <c r="A939" s="205">
        <v>914</v>
      </c>
      <c r="B939" s="177"/>
      <c r="C939" s="178"/>
      <c r="D939" s="177"/>
      <c r="E939" s="192"/>
      <c r="F939" s="192"/>
      <c r="G939" s="192"/>
      <c r="H939" s="192"/>
      <c r="I939" s="192"/>
      <c r="J939" s="192"/>
      <c r="K939" s="192"/>
      <c r="L939" s="192"/>
      <c r="M939" s="192"/>
      <c r="N939" s="192"/>
      <c r="O939" s="192"/>
      <c r="P939" s="91">
        <f t="shared" si="101"/>
        <v>0</v>
      </c>
      <c r="Q939" s="13" t="b">
        <f t="shared" si="103"/>
        <v>1</v>
      </c>
      <c r="R939" s="625" t="b">
        <f t="shared" si="104"/>
        <v>1</v>
      </c>
      <c r="S939" s="13" t="b">
        <f t="shared" si="105"/>
        <v>1</v>
      </c>
      <c r="T939" s="13" t="b">
        <f t="shared" si="99"/>
        <v>1</v>
      </c>
      <c r="U939" s="13" t="b">
        <f t="shared" si="100"/>
        <v>1</v>
      </c>
      <c r="V939" s="617" t="str">
        <f t="shared" si="102"/>
        <v>-</v>
      </c>
      <c r="W939" s="306">
        <f>IF(V939="-",0,IF(COUNTIF(V939:$V$1025,V939)&gt;1,1,0))</f>
        <v>0</v>
      </c>
    </row>
    <row r="940" spans="1:23" ht="15.75">
      <c r="A940" s="205">
        <v>915</v>
      </c>
      <c r="B940" s="177"/>
      <c r="C940" s="178"/>
      <c r="D940" s="177"/>
      <c r="E940" s="192"/>
      <c r="F940" s="192"/>
      <c r="G940" s="192"/>
      <c r="H940" s="192"/>
      <c r="I940" s="192"/>
      <c r="J940" s="192"/>
      <c r="K940" s="192"/>
      <c r="L940" s="192"/>
      <c r="M940" s="192"/>
      <c r="N940" s="192"/>
      <c r="O940" s="192"/>
      <c r="P940" s="91">
        <f t="shared" si="101"/>
        <v>0</v>
      </c>
      <c r="Q940" s="13" t="b">
        <f t="shared" si="103"/>
        <v>1</v>
      </c>
      <c r="R940" s="625" t="b">
        <f t="shared" si="104"/>
        <v>1</v>
      </c>
      <c r="S940" s="13" t="b">
        <f t="shared" si="105"/>
        <v>1</v>
      </c>
      <c r="T940" s="13" t="b">
        <f t="shared" si="99"/>
        <v>1</v>
      </c>
      <c r="U940" s="13" t="b">
        <f t="shared" si="100"/>
        <v>1</v>
      </c>
      <c r="V940" s="617" t="str">
        <f t="shared" si="102"/>
        <v>-</v>
      </c>
      <c r="W940" s="306">
        <f>IF(V940="-",0,IF(COUNTIF(V940:$V$1025,V940)&gt;1,1,0))</f>
        <v>0</v>
      </c>
    </row>
    <row r="941" spans="1:23" ht="15.75">
      <c r="A941" s="205">
        <v>916</v>
      </c>
      <c r="B941" s="177"/>
      <c r="C941" s="178"/>
      <c r="D941" s="177"/>
      <c r="E941" s="192"/>
      <c r="F941" s="192"/>
      <c r="G941" s="192"/>
      <c r="H941" s="192"/>
      <c r="I941" s="192"/>
      <c r="J941" s="192"/>
      <c r="K941" s="192"/>
      <c r="L941" s="192"/>
      <c r="M941" s="192"/>
      <c r="N941" s="192"/>
      <c r="O941" s="192"/>
      <c r="P941" s="91">
        <f t="shared" si="101"/>
        <v>0</v>
      </c>
      <c r="Q941" s="13" t="b">
        <f t="shared" si="103"/>
        <v>1</v>
      </c>
      <c r="R941" s="625" t="b">
        <f t="shared" si="104"/>
        <v>1</v>
      </c>
      <c r="S941" s="13" t="b">
        <f t="shared" si="105"/>
        <v>1</v>
      </c>
      <c r="T941" s="13" t="b">
        <f t="shared" si="99"/>
        <v>1</v>
      </c>
      <c r="U941" s="13" t="b">
        <f t="shared" si="100"/>
        <v>1</v>
      </c>
      <c r="V941" s="617" t="str">
        <f t="shared" si="102"/>
        <v>-</v>
      </c>
      <c r="W941" s="306">
        <f>IF(V941="-",0,IF(COUNTIF(V941:$V$1025,V941)&gt;1,1,0))</f>
        <v>0</v>
      </c>
    </row>
    <row r="942" spans="1:23" ht="15.75">
      <c r="A942" s="205">
        <v>917</v>
      </c>
      <c r="B942" s="177"/>
      <c r="C942" s="178"/>
      <c r="D942" s="177"/>
      <c r="E942" s="192"/>
      <c r="F942" s="192"/>
      <c r="G942" s="192"/>
      <c r="H942" s="192"/>
      <c r="I942" s="192"/>
      <c r="J942" s="192"/>
      <c r="K942" s="192"/>
      <c r="L942" s="192"/>
      <c r="M942" s="192"/>
      <c r="N942" s="192"/>
      <c r="O942" s="192"/>
      <c r="P942" s="91">
        <f t="shared" si="101"/>
        <v>0</v>
      </c>
      <c r="Q942" s="13" t="b">
        <f t="shared" si="103"/>
        <v>1</v>
      </c>
      <c r="R942" s="625" t="b">
        <f t="shared" si="104"/>
        <v>1</v>
      </c>
      <c r="S942" s="13" t="b">
        <f t="shared" si="105"/>
        <v>1</v>
      </c>
      <c r="T942" s="13" t="b">
        <f t="shared" si="99"/>
        <v>1</v>
      </c>
      <c r="U942" s="13" t="b">
        <f t="shared" si="100"/>
        <v>1</v>
      </c>
      <c r="V942" s="617" t="str">
        <f t="shared" si="102"/>
        <v>-</v>
      </c>
      <c r="W942" s="306">
        <f>IF(V942="-",0,IF(COUNTIF(V942:$V$1025,V942)&gt;1,1,0))</f>
        <v>0</v>
      </c>
    </row>
    <row r="943" spans="1:23" ht="15.75">
      <c r="A943" s="205">
        <v>918</v>
      </c>
      <c r="B943" s="177"/>
      <c r="C943" s="178"/>
      <c r="D943" s="177"/>
      <c r="E943" s="192"/>
      <c r="F943" s="192"/>
      <c r="G943" s="192"/>
      <c r="H943" s="192"/>
      <c r="I943" s="192"/>
      <c r="J943" s="192"/>
      <c r="K943" s="192"/>
      <c r="L943" s="192"/>
      <c r="M943" s="192"/>
      <c r="N943" s="192"/>
      <c r="O943" s="192"/>
      <c r="P943" s="91">
        <f t="shared" si="101"/>
        <v>0</v>
      </c>
      <c r="Q943" s="13" t="b">
        <f t="shared" si="103"/>
        <v>1</v>
      </c>
      <c r="R943" s="625" t="b">
        <f t="shared" si="104"/>
        <v>1</v>
      </c>
      <c r="S943" s="13" t="b">
        <f t="shared" si="105"/>
        <v>1</v>
      </c>
      <c r="T943" s="13" t="b">
        <f t="shared" si="99"/>
        <v>1</v>
      </c>
      <c r="U943" s="13" t="b">
        <f t="shared" si="100"/>
        <v>1</v>
      </c>
      <c r="V943" s="617" t="str">
        <f t="shared" si="102"/>
        <v>-</v>
      </c>
      <c r="W943" s="306">
        <f>IF(V943="-",0,IF(COUNTIF(V943:$V$1025,V943)&gt;1,1,0))</f>
        <v>0</v>
      </c>
    </row>
    <row r="944" spans="1:23" ht="15.75">
      <c r="A944" s="205">
        <v>919</v>
      </c>
      <c r="B944" s="177"/>
      <c r="C944" s="178"/>
      <c r="D944" s="177"/>
      <c r="E944" s="192"/>
      <c r="F944" s="192"/>
      <c r="G944" s="192"/>
      <c r="H944" s="192"/>
      <c r="I944" s="192"/>
      <c r="J944" s="192"/>
      <c r="K944" s="192"/>
      <c r="L944" s="192"/>
      <c r="M944" s="192"/>
      <c r="N944" s="192"/>
      <c r="O944" s="192"/>
      <c r="P944" s="91">
        <f t="shared" si="101"/>
        <v>0</v>
      </c>
      <c r="Q944" s="13" t="b">
        <f t="shared" si="103"/>
        <v>1</v>
      </c>
      <c r="R944" s="625" t="b">
        <f t="shared" si="104"/>
        <v>1</v>
      </c>
      <c r="S944" s="13" t="b">
        <f t="shared" si="105"/>
        <v>1</v>
      </c>
      <c r="T944" s="13" t="b">
        <f t="shared" si="99"/>
        <v>1</v>
      </c>
      <c r="U944" s="13" t="b">
        <f t="shared" si="100"/>
        <v>1</v>
      </c>
      <c r="V944" s="617" t="str">
        <f t="shared" si="102"/>
        <v>-</v>
      </c>
      <c r="W944" s="306">
        <f>IF(V944="-",0,IF(COUNTIF(V944:$V$1025,V944)&gt;1,1,0))</f>
        <v>0</v>
      </c>
    </row>
    <row r="945" spans="1:23" ht="15.75">
      <c r="A945" s="205">
        <v>920</v>
      </c>
      <c r="B945" s="177"/>
      <c r="C945" s="178"/>
      <c r="D945" s="177"/>
      <c r="E945" s="192"/>
      <c r="F945" s="192"/>
      <c r="G945" s="192"/>
      <c r="H945" s="192"/>
      <c r="I945" s="192"/>
      <c r="J945" s="192"/>
      <c r="K945" s="192"/>
      <c r="L945" s="192"/>
      <c r="M945" s="192"/>
      <c r="N945" s="192"/>
      <c r="O945" s="192"/>
      <c r="P945" s="91">
        <f t="shared" si="101"/>
        <v>0</v>
      </c>
      <c r="Q945" s="13" t="b">
        <f t="shared" si="103"/>
        <v>1</v>
      </c>
      <c r="R945" s="625" t="b">
        <f t="shared" si="104"/>
        <v>1</v>
      </c>
      <c r="S945" s="13" t="b">
        <f t="shared" si="105"/>
        <v>1</v>
      </c>
      <c r="T945" s="13" t="b">
        <f t="shared" si="99"/>
        <v>1</v>
      </c>
      <c r="U945" s="13" t="b">
        <f t="shared" si="100"/>
        <v>1</v>
      </c>
      <c r="V945" s="617" t="str">
        <f t="shared" si="102"/>
        <v>-</v>
      </c>
      <c r="W945" s="306">
        <f>IF(V945="-",0,IF(COUNTIF(V945:$V$1025,V945)&gt;1,1,0))</f>
        <v>0</v>
      </c>
    </row>
    <row r="946" spans="1:23" ht="15.75">
      <c r="A946" s="205">
        <v>921</v>
      </c>
      <c r="B946" s="177"/>
      <c r="C946" s="178"/>
      <c r="D946" s="177"/>
      <c r="E946" s="192"/>
      <c r="F946" s="192"/>
      <c r="G946" s="192"/>
      <c r="H946" s="192"/>
      <c r="I946" s="192"/>
      <c r="J946" s="192"/>
      <c r="K946" s="192"/>
      <c r="L946" s="192"/>
      <c r="M946" s="192"/>
      <c r="N946" s="192"/>
      <c r="O946" s="192"/>
      <c r="P946" s="91">
        <f t="shared" si="101"/>
        <v>0</v>
      </c>
      <c r="Q946" s="13" t="b">
        <f t="shared" si="103"/>
        <v>1</v>
      </c>
      <c r="R946" s="625" t="b">
        <f t="shared" si="104"/>
        <v>1</v>
      </c>
      <c r="S946" s="13" t="b">
        <f t="shared" si="105"/>
        <v>1</v>
      </c>
      <c r="T946" s="13" t="b">
        <f t="shared" si="99"/>
        <v>1</v>
      </c>
      <c r="U946" s="13" t="b">
        <f t="shared" si="100"/>
        <v>1</v>
      </c>
      <c r="V946" s="617" t="str">
        <f t="shared" si="102"/>
        <v>-</v>
      </c>
      <c r="W946" s="306">
        <f>IF(V946="-",0,IF(COUNTIF(V946:$V$1025,V946)&gt;1,1,0))</f>
        <v>0</v>
      </c>
    </row>
    <row r="947" spans="1:23" ht="15.75">
      <c r="A947" s="205">
        <v>922</v>
      </c>
      <c r="B947" s="177"/>
      <c r="C947" s="178"/>
      <c r="D947" s="177"/>
      <c r="E947" s="192"/>
      <c r="F947" s="192"/>
      <c r="G947" s="192"/>
      <c r="H947" s="192"/>
      <c r="I947" s="192"/>
      <c r="J947" s="192"/>
      <c r="K947" s="192"/>
      <c r="L947" s="192"/>
      <c r="M947" s="192"/>
      <c r="N947" s="192"/>
      <c r="O947" s="192"/>
      <c r="P947" s="91">
        <f t="shared" si="101"/>
        <v>0</v>
      </c>
      <c r="Q947" s="13" t="b">
        <f t="shared" si="103"/>
        <v>1</v>
      </c>
      <c r="R947" s="625" t="b">
        <f t="shared" si="104"/>
        <v>1</v>
      </c>
      <c r="S947" s="13" t="b">
        <f t="shared" si="105"/>
        <v>1</v>
      </c>
      <c r="T947" s="13" t="b">
        <f t="shared" si="99"/>
        <v>1</v>
      </c>
      <c r="U947" s="13" t="b">
        <f t="shared" si="100"/>
        <v>1</v>
      </c>
      <c r="V947" s="617" t="str">
        <f t="shared" si="102"/>
        <v>-</v>
      </c>
      <c r="W947" s="306">
        <f>IF(V947="-",0,IF(COUNTIF(V947:$V$1025,V947)&gt;1,1,0))</f>
        <v>0</v>
      </c>
    </row>
    <row r="948" spans="1:23" ht="15.75">
      <c r="A948" s="205">
        <v>923</v>
      </c>
      <c r="B948" s="177"/>
      <c r="C948" s="178"/>
      <c r="D948" s="177"/>
      <c r="E948" s="192"/>
      <c r="F948" s="192"/>
      <c r="G948" s="192"/>
      <c r="H948" s="192"/>
      <c r="I948" s="192"/>
      <c r="J948" s="192"/>
      <c r="K948" s="192"/>
      <c r="L948" s="192"/>
      <c r="M948" s="192"/>
      <c r="N948" s="192"/>
      <c r="O948" s="192"/>
      <c r="P948" s="91">
        <f t="shared" si="101"/>
        <v>0</v>
      </c>
      <c r="Q948" s="13" t="b">
        <f t="shared" si="103"/>
        <v>1</v>
      </c>
      <c r="R948" s="625" t="b">
        <f t="shared" si="104"/>
        <v>1</v>
      </c>
      <c r="S948" s="13" t="b">
        <f t="shared" si="105"/>
        <v>1</v>
      </c>
      <c r="T948" s="13" t="b">
        <f t="shared" si="99"/>
        <v>1</v>
      </c>
      <c r="U948" s="13" t="b">
        <f t="shared" si="100"/>
        <v>1</v>
      </c>
      <c r="V948" s="617" t="str">
        <f t="shared" si="102"/>
        <v>-</v>
      </c>
      <c r="W948" s="306">
        <f>IF(V948="-",0,IF(COUNTIF(V948:$V$1025,V948)&gt;1,1,0))</f>
        <v>0</v>
      </c>
    </row>
    <row r="949" spans="1:23" ht="15.75">
      <c r="A949" s="205">
        <v>924</v>
      </c>
      <c r="B949" s="177"/>
      <c r="C949" s="178"/>
      <c r="D949" s="177"/>
      <c r="E949" s="192"/>
      <c r="F949" s="192"/>
      <c r="G949" s="192"/>
      <c r="H949" s="192"/>
      <c r="I949" s="192"/>
      <c r="J949" s="192"/>
      <c r="K949" s="192"/>
      <c r="L949" s="192"/>
      <c r="M949" s="192"/>
      <c r="N949" s="192"/>
      <c r="O949" s="192"/>
      <c r="P949" s="91">
        <f t="shared" si="101"/>
        <v>0</v>
      </c>
      <c r="Q949" s="13" t="b">
        <f t="shared" si="103"/>
        <v>1</v>
      </c>
      <c r="R949" s="625" t="b">
        <f t="shared" si="104"/>
        <v>1</v>
      </c>
      <c r="S949" s="13" t="b">
        <f t="shared" si="105"/>
        <v>1</v>
      </c>
      <c r="T949" s="13" t="b">
        <f t="shared" si="99"/>
        <v>1</v>
      </c>
      <c r="U949" s="13" t="b">
        <f t="shared" si="100"/>
        <v>1</v>
      </c>
      <c r="V949" s="617" t="str">
        <f t="shared" si="102"/>
        <v>-</v>
      </c>
      <c r="W949" s="306">
        <f>IF(V949="-",0,IF(COUNTIF(V949:$V$1025,V949)&gt;1,1,0))</f>
        <v>0</v>
      </c>
    </row>
    <row r="950" spans="1:23" ht="15.75">
      <c r="A950" s="205">
        <v>925</v>
      </c>
      <c r="B950" s="177"/>
      <c r="C950" s="178"/>
      <c r="D950" s="177"/>
      <c r="E950" s="192"/>
      <c r="F950" s="192"/>
      <c r="G950" s="192"/>
      <c r="H950" s="192"/>
      <c r="I950" s="192"/>
      <c r="J950" s="192"/>
      <c r="K950" s="192"/>
      <c r="L950" s="192"/>
      <c r="M950" s="192"/>
      <c r="N950" s="192"/>
      <c r="O950" s="192"/>
      <c r="P950" s="91">
        <f t="shared" si="101"/>
        <v>0</v>
      </c>
      <c r="Q950" s="13" t="b">
        <f t="shared" si="103"/>
        <v>1</v>
      </c>
      <c r="R950" s="625" t="b">
        <f t="shared" si="104"/>
        <v>1</v>
      </c>
      <c r="S950" s="13" t="b">
        <f t="shared" si="105"/>
        <v>1</v>
      </c>
      <c r="T950" s="13" t="b">
        <f t="shared" si="99"/>
        <v>1</v>
      </c>
      <c r="U950" s="13" t="b">
        <f t="shared" si="100"/>
        <v>1</v>
      </c>
      <c r="V950" s="617" t="str">
        <f t="shared" si="102"/>
        <v>-</v>
      </c>
      <c r="W950" s="306">
        <f>IF(V950="-",0,IF(COUNTIF(V950:$V$1025,V950)&gt;1,1,0))</f>
        <v>0</v>
      </c>
    </row>
    <row r="951" spans="1:23" ht="15.75">
      <c r="A951" s="205">
        <v>926</v>
      </c>
      <c r="B951" s="177"/>
      <c r="C951" s="178"/>
      <c r="D951" s="177"/>
      <c r="E951" s="192"/>
      <c r="F951" s="192"/>
      <c r="G951" s="192"/>
      <c r="H951" s="192"/>
      <c r="I951" s="192"/>
      <c r="J951" s="192"/>
      <c r="K951" s="192"/>
      <c r="L951" s="192"/>
      <c r="M951" s="192"/>
      <c r="N951" s="192"/>
      <c r="O951" s="192"/>
      <c r="P951" s="91">
        <f t="shared" si="101"/>
        <v>0</v>
      </c>
      <c r="Q951" s="13" t="b">
        <f t="shared" si="103"/>
        <v>1</v>
      </c>
      <c r="R951" s="625" t="b">
        <f t="shared" si="104"/>
        <v>1</v>
      </c>
      <c r="S951" s="13" t="b">
        <f t="shared" si="105"/>
        <v>1</v>
      </c>
      <c r="T951" s="13" t="b">
        <f t="shared" si="99"/>
        <v>1</v>
      </c>
      <c r="U951" s="13" t="b">
        <f t="shared" si="100"/>
        <v>1</v>
      </c>
      <c r="V951" s="617" t="str">
        <f t="shared" si="102"/>
        <v>-</v>
      </c>
      <c r="W951" s="306">
        <f>IF(V951="-",0,IF(COUNTIF(V951:$V$1025,V951)&gt;1,1,0))</f>
        <v>0</v>
      </c>
    </row>
    <row r="952" spans="1:23" ht="15.75">
      <c r="A952" s="205">
        <v>927</v>
      </c>
      <c r="B952" s="177"/>
      <c r="C952" s="178"/>
      <c r="D952" s="177"/>
      <c r="E952" s="192"/>
      <c r="F952" s="192"/>
      <c r="G952" s="192"/>
      <c r="H952" s="192"/>
      <c r="I952" s="192"/>
      <c r="J952" s="192"/>
      <c r="K952" s="192"/>
      <c r="L952" s="192"/>
      <c r="M952" s="192"/>
      <c r="N952" s="192"/>
      <c r="O952" s="192"/>
      <c r="P952" s="91">
        <f t="shared" si="101"/>
        <v>0</v>
      </c>
      <c r="Q952" s="13" t="b">
        <f t="shared" si="103"/>
        <v>1</v>
      </c>
      <c r="R952" s="625" t="b">
        <f t="shared" si="104"/>
        <v>1</v>
      </c>
      <c r="S952" s="13" t="b">
        <f t="shared" si="105"/>
        <v>1</v>
      </c>
      <c r="T952" s="13" t="b">
        <f t="shared" si="99"/>
        <v>1</v>
      </c>
      <c r="U952" s="13" t="b">
        <f t="shared" si="100"/>
        <v>1</v>
      </c>
      <c r="V952" s="617" t="str">
        <f t="shared" si="102"/>
        <v>-</v>
      </c>
      <c r="W952" s="306">
        <f>IF(V952="-",0,IF(COUNTIF(V952:$V$1025,V952)&gt;1,1,0))</f>
        <v>0</v>
      </c>
    </row>
    <row r="953" spans="1:23" ht="15.75">
      <c r="A953" s="205">
        <v>928</v>
      </c>
      <c r="B953" s="177"/>
      <c r="C953" s="178"/>
      <c r="D953" s="177"/>
      <c r="E953" s="192"/>
      <c r="F953" s="192"/>
      <c r="G953" s="192"/>
      <c r="H953" s="192"/>
      <c r="I953" s="192"/>
      <c r="J953" s="192"/>
      <c r="K953" s="192"/>
      <c r="L953" s="192"/>
      <c r="M953" s="192"/>
      <c r="N953" s="192"/>
      <c r="O953" s="192"/>
      <c r="P953" s="91">
        <f t="shared" si="101"/>
        <v>0</v>
      </c>
      <c r="Q953" s="13" t="b">
        <f t="shared" si="103"/>
        <v>1</v>
      </c>
      <c r="R953" s="625" t="b">
        <f t="shared" si="104"/>
        <v>1</v>
      </c>
      <c r="S953" s="13" t="b">
        <f t="shared" si="105"/>
        <v>1</v>
      </c>
      <c r="T953" s="13" t="b">
        <f t="shared" si="99"/>
        <v>1</v>
      </c>
      <c r="U953" s="13" t="b">
        <f t="shared" si="100"/>
        <v>1</v>
      </c>
      <c r="V953" s="617" t="str">
        <f t="shared" si="102"/>
        <v>-</v>
      </c>
      <c r="W953" s="306">
        <f>IF(V953="-",0,IF(COUNTIF(V953:$V$1025,V953)&gt;1,1,0))</f>
        <v>0</v>
      </c>
    </row>
    <row r="954" spans="1:23" ht="15.75">
      <c r="A954" s="205">
        <v>929</v>
      </c>
      <c r="B954" s="177"/>
      <c r="C954" s="178"/>
      <c r="D954" s="177"/>
      <c r="E954" s="192"/>
      <c r="F954" s="192"/>
      <c r="G954" s="192"/>
      <c r="H954" s="192"/>
      <c r="I954" s="192"/>
      <c r="J954" s="192"/>
      <c r="K954" s="192"/>
      <c r="L954" s="192"/>
      <c r="M954" s="192"/>
      <c r="N954" s="192"/>
      <c r="O954" s="192"/>
      <c r="P954" s="91">
        <f t="shared" si="101"/>
        <v>0</v>
      </c>
      <c r="Q954" s="13" t="b">
        <f t="shared" si="103"/>
        <v>1</v>
      </c>
      <c r="R954" s="625" t="b">
        <f t="shared" si="104"/>
        <v>1</v>
      </c>
      <c r="S954" s="13" t="b">
        <f t="shared" si="105"/>
        <v>1</v>
      </c>
      <c r="T954" s="13" t="b">
        <f t="shared" si="99"/>
        <v>1</v>
      </c>
      <c r="U954" s="13" t="b">
        <f t="shared" si="100"/>
        <v>1</v>
      </c>
      <c r="V954" s="617" t="str">
        <f t="shared" si="102"/>
        <v>-</v>
      </c>
      <c r="W954" s="306">
        <f>IF(V954="-",0,IF(COUNTIF(V954:$V$1025,V954)&gt;1,1,0))</f>
        <v>0</v>
      </c>
    </row>
    <row r="955" spans="1:23" ht="15.75">
      <c r="A955" s="205">
        <v>930</v>
      </c>
      <c r="B955" s="177"/>
      <c r="C955" s="178"/>
      <c r="D955" s="177"/>
      <c r="E955" s="192"/>
      <c r="F955" s="192"/>
      <c r="G955" s="192"/>
      <c r="H955" s="192"/>
      <c r="I955" s="192"/>
      <c r="J955" s="192"/>
      <c r="K955" s="192"/>
      <c r="L955" s="192"/>
      <c r="M955" s="192"/>
      <c r="N955" s="192"/>
      <c r="O955" s="192"/>
      <c r="P955" s="91">
        <f t="shared" si="101"/>
        <v>0</v>
      </c>
      <c r="Q955" s="13" t="b">
        <f t="shared" si="103"/>
        <v>1</v>
      </c>
      <c r="R955" s="625" t="b">
        <f t="shared" si="104"/>
        <v>1</v>
      </c>
      <c r="S955" s="13" t="b">
        <f t="shared" si="105"/>
        <v>1</v>
      </c>
      <c r="T955" s="13" t="b">
        <f t="shared" si="99"/>
        <v>1</v>
      </c>
      <c r="U955" s="13" t="b">
        <f t="shared" si="100"/>
        <v>1</v>
      </c>
      <c r="V955" s="617" t="str">
        <f t="shared" si="102"/>
        <v>-</v>
      </c>
      <c r="W955" s="306">
        <f>IF(V955="-",0,IF(COUNTIF(V955:$V$1025,V955)&gt;1,1,0))</f>
        <v>0</v>
      </c>
    </row>
    <row r="956" spans="1:23" ht="15.75">
      <c r="A956" s="205">
        <v>931</v>
      </c>
      <c r="B956" s="177"/>
      <c r="C956" s="178"/>
      <c r="D956" s="177"/>
      <c r="E956" s="192"/>
      <c r="F956" s="192"/>
      <c r="G956" s="192"/>
      <c r="H956" s="192"/>
      <c r="I956" s="192"/>
      <c r="J956" s="192"/>
      <c r="K956" s="192"/>
      <c r="L956" s="192"/>
      <c r="M956" s="192"/>
      <c r="N956" s="192"/>
      <c r="O956" s="192"/>
      <c r="P956" s="91">
        <f t="shared" si="101"/>
        <v>0</v>
      </c>
      <c r="Q956" s="13" t="b">
        <f t="shared" si="103"/>
        <v>1</v>
      </c>
      <c r="R956" s="625" t="b">
        <f t="shared" si="104"/>
        <v>1</v>
      </c>
      <c r="S956" s="13" t="b">
        <f t="shared" si="105"/>
        <v>1</v>
      </c>
      <c r="T956" s="13" t="b">
        <f t="shared" si="99"/>
        <v>1</v>
      </c>
      <c r="U956" s="13" t="b">
        <f t="shared" si="100"/>
        <v>1</v>
      </c>
      <c r="V956" s="617" t="str">
        <f t="shared" si="102"/>
        <v>-</v>
      </c>
      <c r="W956" s="306">
        <f>IF(V956="-",0,IF(COUNTIF(V956:$V$1025,V956)&gt;1,1,0))</f>
        <v>0</v>
      </c>
    </row>
    <row r="957" spans="1:23" ht="15.75">
      <c r="A957" s="205">
        <v>932</v>
      </c>
      <c r="B957" s="177"/>
      <c r="C957" s="178"/>
      <c r="D957" s="177"/>
      <c r="E957" s="192"/>
      <c r="F957" s="192"/>
      <c r="G957" s="192"/>
      <c r="H957" s="192"/>
      <c r="I957" s="192"/>
      <c r="J957" s="192"/>
      <c r="K957" s="192"/>
      <c r="L957" s="192"/>
      <c r="M957" s="192"/>
      <c r="N957" s="192"/>
      <c r="O957" s="192"/>
      <c r="P957" s="91">
        <f t="shared" si="101"/>
        <v>0</v>
      </c>
      <c r="Q957" s="13" t="b">
        <f t="shared" si="103"/>
        <v>1</v>
      </c>
      <c r="R957" s="625" t="b">
        <f t="shared" si="104"/>
        <v>1</v>
      </c>
      <c r="S957" s="13" t="b">
        <f t="shared" si="105"/>
        <v>1</v>
      </c>
      <c r="T957" s="13" t="b">
        <f t="shared" si="99"/>
        <v>1</v>
      </c>
      <c r="U957" s="13" t="b">
        <f t="shared" si="100"/>
        <v>1</v>
      </c>
      <c r="V957" s="617" t="str">
        <f t="shared" si="102"/>
        <v>-</v>
      </c>
      <c r="W957" s="306">
        <f>IF(V957="-",0,IF(COUNTIF(V957:$V$1025,V957)&gt;1,1,0))</f>
        <v>0</v>
      </c>
    </row>
    <row r="958" spans="1:23" ht="15.75">
      <c r="A958" s="205">
        <v>933</v>
      </c>
      <c r="B958" s="177"/>
      <c r="C958" s="178"/>
      <c r="D958" s="177"/>
      <c r="E958" s="192"/>
      <c r="F958" s="192"/>
      <c r="G958" s="192"/>
      <c r="H958" s="192"/>
      <c r="I958" s="192"/>
      <c r="J958" s="192"/>
      <c r="K958" s="192"/>
      <c r="L958" s="192"/>
      <c r="M958" s="192"/>
      <c r="N958" s="192"/>
      <c r="O958" s="192"/>
      <c r="P958" s="91">
        <f t="shared" si="101"/>
        <v>0</v>
      </c>
      <c r="Q958" s="13" t="b">
        <f t="shared" si="103"/>
        <v>1</v>
      </c>
      <c r="R958" s="625" t="b">
        <f t="shared" si="104"/>
        <v>1</v>
      </c>
      <c r="S958" s="13" t="b">
        <f t="shared" si="105"/>
        <v>1</v>
      </c>
      <c r="T958" s="13" t="b">
        <f t="shared" si="99"/>
        <v>1</v>
      </c>
      <c r="U958" s="13" t="b">
        <f t="shared" si="100"/>
        <v>1</v>
      </c>
      <c r="V958" s="617" t="str">
        <f t="shared" si="102"/>
        <v>-</v>
      </c>
      <c r="W958" s="306">
        <f>IF(V958="-",0,IF(COUNTIF(V958:$V$1025,V958)&gt;1,1,0))</f>
        <v>0</v>
      </c>
    </row>
    <row r="959" spans="1:23" ht="15.75">
      <c r="A959" s="205">
        <v>934</v>
      </c>
      <c r="B959" s="177"/>
      <c r="C959" s="178"/>
      <c r="D959" s="177"/>
      <c r="E959" s="192"/>
      <c r="F959" s="192"/>
      <c r="G959" s="192"/>
      <c r="H959" s="192"/>
      <c r="I959" s="192"/>
      <c r="J959" s="192"/>
      <c r="K959" s="192"/>
      <c r="L959" s="192"/>
      <c r="M959" s="192"/>
      <c r="N959" s="192"/>
      <c r="O959" s="192"/>
      <c r="P959" s="91">
        <f t="shared" si="101"/>
        <v>0</v>
      </c>
      <c r="Q959" s="13" t="b">
        <f t="shared" si="103"/>
        <v>1</v>
      </c>
      <c r="R959" s="625" t="b">
        <f t="shared" si="104"/>
        <v>1</v>
      </c>
      <c r="S959" s="13" t="b">
        <f t="shared" si="105"/>
        <v>1</v>
      </c>
      <c r="T959" s="13" t="b">
        <f t="shared" si="99"/>
        <v>1</v>
      </c>
      <c r="U959" s="13" t="b">
        <f t="shared" si="100"/>
        <v>1</v>
      </c>
      <c r="V959" s="617" t="str">
        <f t="shared" si="102"/>
        <v>-</v>
      </c>
      <c r="W959" s="306">
        <f>IF(V959="-",0,IF(COUNTIF(V959:$V$1025,V959)&gt;1,1,0))</f>
        <v>0</v>
      </c>
    </row>
    <row r="960" spans="1:23" ht="15.75">
      <c r="A960" s="205">
        <v>935</v>
      </c>
      <c r="B960" s="177"/>
      <c r="C960" s="178"/>
      <c r="D960" s="177"/>
      <c r="E960" s="192"/>
      <c r="F960" s="192"/>
      <c r="G960" s="192"/>
      <c r="H960" s="192"/>
      <c r="I960" s="192"/>
      <c r="J960" s="192"/>
      <c r="K960" s="192"/>
      <c r="L960" s="192"/>
      <c r="M960" s="192"/>
      <c r="N960" s="192"/>
      <c r="O960" s="192"/>
      <c r="P960" s="91">
        <f t="shared" si="101"/>
        <v>0</v>
      </c>
      <c r="Q960" s="13" t="b">
        <f t="shared" si="103"/>
        <v>1</v>
      </c>
      <c r="R960" s="625" t="b">
        <f t="shared" si="104"/>
        <v>1</v>
      </c>
      <c r="S960" s="13" t="b">
        <f t="shared" si="105"/>
        <v>1</v>
      </c>
      <c r="T960" s="13" t="b">
        <f t="shared" si="99"/>
        <v>1</v>
      </c>
      <c r="U960" s="13" t="b">
        <f t="shared" si="100"/>
        <v>1</v>
      </c>
      <c r="V960" s="617" t="str">
        <f t="shared" si="102"/>
        <v>-</v>
      </c>
      <c r="W960" s="306">
        <f>IF(V960="-",0,IF(COUNTIF(V960:$V$1025,V960)&gt;1,1,0))</f>
        <v>0</v>
      </c>
    </row>
    <row r="961" spans="1:23" ht="15.75">
      <c r="A961" s="205">
        <v>936</v>
      </c>
      <c r="B961" s="177"/>
      <c r="C961" s="178"/>
      <c r="D961" s="177"/>
      <c r="E961" s="192"/>
      <c r="F961" s="192"/>
      <c r="G961" s="192"/>
      <c r="H961" s="192"/>
      <c r="I961" s="192"/>
      <c r="J961" s="192"/>
      <c r="K961" s="192"/>
      <c r="L961" s="192"/>
      <c r="M961" s="192"/>
      <c r="N961" s="192"/>
      <c r="O961" s="192"/>
      <c r="P961" s="91">
        <f t="shared" si="101"/>
        <v>0</v>
      </c>
      <c r="Q961" s="13" t="b">
        <f t="shared" si="103"/>
        <v>1</v>
      </c>
      <c r="R961" s="625" t="b">
        <f t="shared" si="104"/>
        <v>1</v>
      </c>
      <c r="S961" s="13" t="b">
        <f t="shared" si="105"/>
        <v>1</v>
      </c>
      <c r="T961" s="13" t="b">
        <f t="shared" si="99"/>
        <v>1</v>
      </c>
      <c r="U961" s="13" t="b">
        <f t="shared" si="100"/>
        <v>1</v>
      </c>
      <c r="V961" s="617" t="str">
        <f t="shared" si="102"/>
        <v>-</v>
      </c>
      <c r="W961" s="306">
        <f>IF(V961="-",0,IF(COUNTIF(V961:$V$1025,V961)&gt;1,1,0))</f>
        <v>0</v>
      </c>
    </row>
    <row r="962" spans="1:23" ht="15.75">
      <c r="A962" s="205">
        <v>937</v>
      </c>
      <c r="B962" s="177"/>
      <c r="C962" s="178"/>
      <c r="D962" s="177"/>
      <c r="E962" s="192"/>
      <c r="F962" s="192"/>
      <c r="G962" s="192"/>
      <c r="H962" s="192"/>
      <c r="I962" s="192"/>
      <c r="J962" s="192"/>
      <c r="K962" s="192"/>
      <c r="L962" s="192"/>
      <c r="M962" s="192"/>
      <c r="N962" s="192"/>
      <c r="O962" s="192"/>
      <c r="P962" s="91">
        <f t="shared" si="101"/>
        <v>0</v>
      </c>
      <c r="Q962" s="13" t="b">
        <f t="shared" si="103"/>
        <v>1</v>
      </c>
      <c r="R962" s="625" t="b">
        <f t="shared" si="104"/>
        <v>1</v>
      </c>
      <c r="S962" s="13" t="b">
        <f t="shared" si="105"/>
        <v>1</v>
      </c>
      <c r="T962" s="13" t="b">
        <f t="shared" si="99"/>
        <v>1</v>
      </c>
      <c r="U962" s="13" t="b">
        <f t="shared" si="100"/>
        <v>1</v>
      </c>
      <c r="V962" s="617" t="str">
        <f t="shared" si="102"/>
        <v>-</v>
      </c>
      <c r="W962" s="306">
        <f>IF(V962="-",0,IF(COUNTIF(V962:$V$1025,V962)&gt;1,1,0))</f>
        <v>0</v>
      </c>
    </row>
    <row r="963" spans="1:23" ht="15.75">
      <c r="A963" s="205">
        <v>938</v>
      </c>
      <c r="B963" s="177"/>
      <c r="C963" s="178"/>
      <c r="D963" s="177"/>
      <c r="E963" s="192"/>
      <c r="F963" s="192"/>
      <c r="G963" s="192"/>
      <c r="H963" s="192"/>
      <c r="I963" s="192"/>
      <c r="J963" s="192"/>
      <c r="K963" s="192"/>
      <c r="L963" s="192"/>
      <c r="M963" s="192"/>
      <c r="N963" s="192"/>
      <c r="O963" s="192"/>
      <c r="P963" s="91">
        <f t="shared" si="101"/>
        <v>0</v>
      </c>
      <c r="Q963" s="13" t="b">
        <f t="shared" si="103"/>
        <v>1</v>
      </c>
      <c r="R963" s="625" t="b">
        <f t="shared" si="104"/>
        <v>1</v>
      </c>
      <c r="S963" s="13" t="b">
        <f t="shared" si="105"/>
        <v>1</v>
      </c>
      <c r="T963" s="13" t="b">
        <f t="shared" si="99"/>
        <v>1</v>
      </c>
      <c r="U963" s="13" t="b">
        <f t="shared" si="100"/>
        <v>1</v>
      </c>
      <c r="V963" s="617" t="str">
        <f t="shared" si="102"/>
        <v>-</v>
      </c>
      <c r="W963" s="306">
        <f>IF(V963="-",0,IF(COUNTIF(V963:$V$1025,V963)&gt;1,1,0))</f>
        <v>0</v>
      </c>
    </row>
    <row r="964" spans="1:23" ht="15.75">
      <c r="A964" s="205">
        <v>939</v>
      </c>
      <c r="B964" s="177"/>
      <c r="C964" s="178"/>
      <c r="D964" s="177"/>
      <c r="E964" s="192"/>
      <c r="F964" s="192"/>
      <c r="G964" s="192"/>
      <c r="H964" s="192"/>
      <c r="I964" s="192"/>
      <c r="J964" s="192"/>
      <c r="K964" s="192"/>
      <c r="L964" s="192"/>
      <c r="M964" s="192"/>
      <c r="N964" s="192"/>
      <c r="O964" s="192"/>
      <c r="P964" s="91">
        <f t="shared" si="101"/>
        <v>0</v>
      </c>
      <c r="Q964" s="13" t="b">
        <f t="shared" si="103"/>
        <v>1</v>
      </c>
      <c r="R964" s="625" t="b">
        <f t="shared" si="104"/>
        <v>1</v>
      </c>
      <c r="S964" s="13" t="b">
        <f t="shared" si="105"/>
        <v>1</v>
      </c>
      <c r="T964" s="13" t="b">
        <f t="shared" si="99"/>
        <v>1</v>
      </c>
      <c r="U964" s="13" t="b">
        <f t="shared" si="100"/>
        <v>1</v>
      </c>
      <c r="V964" s="617" t="str">
        <f t="shared" si="102"/>
        <v>-</v>
      </c>
      <c r="W964" s="306">
        <f>IF(V964="-",0,IF(COUNTIF(V964:$V$1025,V964)&gt;1,1,0))</f>
        <v>0</v>
      </c>
    </row>
    <row r="965" spans="1:23" ht="15.75">
      <c r="A965" s="205">
        <v>940</v>
      </c>
      <c r="B965" s="177"/>
      <c r="C965" s="178"/>
      <c r="D965" s="177"/>
      <c r="E965" s="192"/>
      <c r="F965" s="192"/>
      <c r="G965" s="192"/>
      <c r="H965" s="192"/>
      <c r="I965" s="192"/>
      <c r="J965" s="192"/>
      <c r="K965" s="192"/>
      <c r="L965" s="192"/>
      <c r="M965" s="192"/>
      <c r="N965" s="192"/>
      <c r="O965" s="192"/>
      <c r="P965" s="91">
        <f t="shared" si="101"/>
        <v>0</v>
      </c>
      <c r="Q965" s="13" t="b">
        <f t="shared" si="103"/>
        <v>1</v>
      </c>
      <c r="R965" s="625" t="b">
        <f t="shared" si="104"/>
        <v>1</v>
      </c>
      <c r="S965" s="13" t="b">
        <f t="shared" si="105"/>
        <v>1</v>
      </c>
      <c r="T965" s="13" t="b">
        <f t="shared" si="99"/>
        <v>1</v>
      </c>
      <c r="U965" s="13" t="b">
        <f t="shared" si="100"/>
        <v>1</v>
      </c>
      <c r="V965" s="617" t="str">
        <f t="shared" si="102"/>
        <v>-</v>
      </c>
      <c r="W965" s="306">
        <f>IF(V965="-",0,IF(COUNTIF(V965:$V$1025,V965)&gt;1,1,0))</f>
        <v>0</v>
      </c>
    </row>
    <row r="966" spans="1:23" ht="15.75">
      <c r="A966" s="205">
        <v>941</v>
      </c>
      <c r="B966" s="177"/>
      <c r="C966" s="178"/>
      <c r="D966" s="177"/>
      <c r="E966" s="192"/>
      <c r="F966" s="192"/>
      <c r="G966" s="192"/>
      <c r="H966" s="192"/>
      <c r="I966" s="192"/>
      <c r="J966" s="192"/>
      <c r="K966" s="192"/>
      <c r="L966" s="192"/>
      <c r="M966" s="192"/>
      <c r="N966" s="192"/>
      <c r="O966" s="192"/>
      <c r="P966" s="91">
        <f t="shared" si="101"/>
        <v>0</v>
      </c>
      <c r="Q966" s="13" t="b">
        <f t="shared" si="103"/>
        <v>1</v>
      </c>
      <c r="R966" s="625" t="b">
        <f t="shared" si="104"/>
        <v>1</v>
      </c>
      <c r="S966" s="13" t="b">
        <f t="shared" si="105"/>
        <v>1</v>
      </c>
      <c r="T966" s="13" t="b">
        <f t="shared" si="99"/>
        <v>1</v>
      </c>
      <c r="U966" s="13" t="b">
        <f t="shared" si="100"/>
        <v>1</v>
      </c>
      <c r="V966" s="617" t="str">
        <f t="shared" si="102"/>
        <v>-</v>
      </c>
      <c r="W966" s="306">
        <f>IF(V966="-",0,IF(COUNTIF(V966:$V$1025,V966)&gt;1,1,0))</f>
        <v>0</v>
      </c>
    </row>
    <row r="967" spans="1:23" ht="15.75">
      <c r="A967" s="205">
        <v>942</v>
      </c>
      <c r="B967" s="177"/>
      <c r="C967" s="178"/>
      <c r="D967" s="177"/>
      <c r="E967" s="192"/>
      <c r="F967" s="192"/>
      <c r="G967" s="192"/>
      <c r="H967" s="192"/>
      <c r="I967" s="192"/>
      <c r="J967" s="192"/>
      <c r="K967" s="192"/>
      <c r="L967" s="192"/>
      <c r="M967" s="192"/>
      <c r="N967" s="192"/>
      <c r="O967" s="192"/>
      <c r="P967" s="91">
        <f t="shared" si="101"/>
        <v>0</v>
      </c>
      <c r="Q967" s="13" t="b">
        <f t="shared" si="103"/>
        <v>1</v>
      </c>
      <c r="R967" s="625" t="b">
        <f t="shared" si="104"/>
        <v>1</v>
      </c>
      <c r="S967" s="13" t="b">
        <f t="shared" si="105"/>
        <v>1</v>
      </c>
      <c r="T967" s="13" t="b">
        <f t="shared" si="99"/>
        <v>1</v>
      </c>
      <c r="U967" s="13" t="b">
        <f t="shared" si="100"/>
        <v>1</v>
      </c>
      <c r="V967" s="617" t="str">
        <f t="shared" si="102"/>
        <v>-</v>
      </c>
      <c r="W967" s="306">
        <f>IF(V967="-",0,IF(COUNTIF(V967:$V$1025,V967)&gt;1,1,0))</f>
        <v>0</v>
      </c>
    </row>
    <row r="968" spans="1:23" ht="15.75">
      <c r="A968" s="205">
        <v>943</v>
      </c>
      <c r="B968" s="177"/>
      <c r="C968" s="178"/>
      <c r="D968" s="177"/>
      <c r="E968" s="192"/>
      <c r="F968" s="192"/>
      <c r="G968" s="192"/>
      <c r="H968" s="192"/>
      <c r="I968" s="192"/>
      <c r="J968" s="192"/>
      <c r="K968" s="192"/>
      <c r="L968" s="192"/>
      <c r="M968" s="192"/>
      <c r="N968" s="192"/>
      <c r="O968" s="192"/>
      <c r="P968" s="91">
        <f t="shared" si="101"/>
        <v>0</v>
      </c>
      <c r="Q968" s="13" t="b">
        <f t="shared" si="103"/>
        <v>1</v>
      </c>
      <c r="R968" s="625" t="b">
        <f t="shared" si="104"/>
        <v>1</v>
      </c>
      <c r="S968" s="13" t="b">
        <f t="shared" si="105"/>
        <v>1</v>
      </c>
      <c r="T968" s="13" t="b">
        <f t="shared" si="99"/>
        <v>1</v>
      </c>
      <c r="U968" s="13" t="b">
        <f t="shared" si="100"/>
        <v>1</v>
      </c>
      <c r="V968" s="617" t="str">
        <f t="shared" si="102"/>
        <v>-</v>
      </c>
      <c r="W968" s="306">
        <f>IF(V968="-",0,IF(COUNTIF(V968:$V$1025,V968)&gt;1,1,0))</f>
        <v>0</v>
      </c>
    </row>
    <row r="969" spans="1:23" ht="15.75">
      <c r="A969" s="205">
        <v>944</v>
      </c>
      <c r="B969" s="177"/>
      <c r="C969" s="178"/>
      <c r="D969" s="177"/>
      <c r="E969" s="192"/>
      <c r="F969" s="192"/>
      <c r="G969" s="192"/>
      <c r="H969" s="192"/>
      <c r="I969" s="192"/>
      <c r="J969" s="192"/>
      <c r="K969" s="192"/>
      <c r="L969" s="192"/>
      <c r="M969" s="192"/>
      <c r="N969" s="192"/>
      <c r="O969" s="192"/>
      <c r="P969" s="91">
        <f t="shared" si="101"/>
        <v>0</v>
      </c>
      <c r="Q969" s="13" t="b">
        <f t="shared" si="103"/>
        <v>1</v>
      </c>
      <c r="R969" s="625" t="b">
        <f t="shared" si="104"/>
        <v>1</v>
      </c>
      <c r="S969" s="13" t="b">
        <f t="shared" si="105"/>
        <v>1</v>
      </c>
      <c r="T969" s="13" t="b">
        <f t="shared" si="99"/>
        <v>1</v>
      </c>
      <c r="U969" s="13" t="b">
        <f t="shared" si="100"/>
        <v>1</v>
      </c>
      <c r="V969" s="617" t="str">
        <f t="shared" si="102"/>
        <v>-</v>
      </c>
      <c r="W969" s="306">
        <f>IF(V969="-",0,IF(COUNTIF(V969:$V$1025,V969)&gt;1,1,0))</f>
        <v>0</v>
      </c>
    </row>
    <row r="970" spans="1:23" ht="15.75">
      <c r="A970" s="205">
        <v>945</v>
      </c>
      <c r="B970" s="177"/>
      <c r="C970" s="178"/>
      <c r="D970" s="177"/>
      <c r="E970" s="192"/>
      <c r="F970" s="192"/>
      <c r="G970" s="192"/>
      <c r="H970" s="192"/>
      <c r="I970" s="192"/>
      <c r="J970" s="192"/>
      <c r="K970" s="192"/>
      <c r="L970" s="192"/>
      <c r="M970" s="192"/>
      <c r="N970" s="192"/>
      <c r="O970" s="192"/>
      <c r="P970" s="91">
        <f t="shared" si="101"/>
        <v>0</v>
      </c>
      <c r="Q970" s="13" t="b">
        <f t="shared" si="103"/>
        <v>1</v>
      </c>
      <c r="R970" s="625" t="b">
        <f t="shared" si="104"/>
        <v>1</v>
      </c>
      <c r="S970" s="13" t="b">
        <f t="shared" si="105"/>
        <v>1</v>
      </c>
      <c r="T970" s="13" t="b">
        <f t="shared" si="99"/>
        <v>1</v>
      </c>
      <c r="U970" s="13" t="b">
        <f t="shared" si="100"/>
        <v>1</v>
      </c>
      <c r="V970" s="617" t="str">
        <f t="shared" si="102"/>
        <v>-</v>
      </c>
      <c r="W970" s="306">
        <f>IF(V970="-",0,IF(COUNTIF(V970:$V$1025,V970)&gt;1,1,0))</f>
        <v>0</v>
      </c>
    </row>
    <row r="971" spans="1:23" ht="15.75">
      <c r="A971" s="205">
        <v>946</v>
      </c>
      <c r="B971" s="177"/>
      <c r="C971" s="178"/>
      <c r="D971" s="177"/>
      <c r="E971" s="192"/>
      <c r="F971" s="192"/>
      <c r="G971" s="192"/>
      <c r="H971" s="192"/>
      <c r="I971" s="192"/>
      <c r="J971" s="192"/>
      <c r="K971" s="192"/>
      <c r="L971" s="192"/>
      <c r="M971" s="192"/>
      <c r="N971" s="192"/>
      <c r="O971" s="192"/>
      <c r="P971" s="91">
        <f t="shared" si="101"/>
        <v>0</v>
      </c>
      <c r="Q971" s="13" t="b">
        <f t="shared" si="103"/>
        <v>1</v>
      </c>
      <c r="R971" s="625" t="b">
        <f t="shared" si="104"/>
        <v>1</v>
      </c>
      <c r="S971" s="13" t="b">
        <f t="shared" si="105"/>
        <v>1</v>
      </c>
      <c r="T971" s="13" t="b">
        <f t="shared" si="99"/>
        <v>1</v>
      </c>
      <c r="U971" s="13" t="b">
        <f t="shared" si="100"/>
        <v>1</v>
      </c>
      <c r="V971" s="617" t="str">
        <f t="shared" si="102"/>
        <v>-</v>
      </c>
      <c r="W971" s="306">
        <f>IF(V971="-",0,IF(COUNTIF(V971:$V$1025,V971)&gt;1,1,0))</f>
        <v>0</v>
      </c>
    </row>
    <row r="972" spans="1:23" ht="15.75">
      <c r="A972" s="205">
        <v>947</v>
      </c>
      <c r="B972" s="177"/>
      <c r="C972" s="178"/>
      <c r="D972" s="177"/>
      <c r="E972" s="192"/>
      <c r="F972" s="192"/>
      <c r="G972" s="192"/>
      <c r="H972" s="192"/>
      <c r="I972" s="192"/>
      <c r="J972" s="192"/>
      <c r="K972" s="192"/>
      <c r="L972" s="192"/>
      <c r="M972" s="192"/>
      <c r="N972" s="192"/>
      <c r="O972" s="192"/>
      <c r="P972" s="91">
        <f t="shared" si="101"/>
        <v>0</v>
      </c>
      <c r="Q972" s="13" t="b">
        <f t="shared" si="103"/>
        <v>1</v>
      </c>
      <c r="R972" s="625" t="b">
        <f t="shared" si="104"/>
        <v>1</v>
      </c>
      <c r="S972" s="13" t="b">
        <f t="shared" si="105"/>
        <v>1</v>
      </c>
      <c r="T972" s="13" t="b">
        <f t="shared" si="99"/>
        <v>1</v>
      </c>
      <c r="U972" s="13" t="b">
        <f t="shared" si="100"/>
        <v>1</v>
      </c>
      <c r="V972" s="617" t="str">
        <f t="shared" si="102"/>
        <v>-</v>
      </c>
      <c r="W972" s="306">
        <f>IF(V972="-",0,IF(COUNTIF(V972:$V$1025,V972)&gt;1,1,0))</f>
        <v>0</v>
      </c>
    </row>
    <row r="973" spans="1:23" ht="15.75">
      <c r="A973" s="205">
        <v>948</v>
      </c>
      <c r="B973" s="177"/>
      <c r="C973" s="178"/>
      <c r="D973" s="177"/>
      <c r="E973" s="192"/>
      <c r="F973" s="192"/>
      <c r="G973" s="192"/>
      <c r="H973" s="192"/>
      <c r="I973" s="192"/>
      <c r="J973" s="192"/>
      <c r="K973" s="192"/>
      <c r="L973" s="192"/>
      <c r="M973" s="192"/>
      <c r="N973" s="192"/>
      <c r="O973" s="192"/>
      <c r="P973" s="91">
        <f t="shared" si="101"/>
        <v>0</v>
      </c>
      <c r="Q973" s="13" t="b">
        <f t="shared" si="103"/>
        <v>1</v>
      </c>
      <c r="R973" s="625" t="b">
        <f t="shared" si="104"/>
        <v>1</v>
      </c>
      <c r="S973" s="13" t="b">
        <f t="shared" si="105"/>
        <v>1</v>
      </c>
      <c r="T973" s="13" t="b">
        <f t="shared" si="99"/>
        <v>1</v>
      </c>
      <c r="U973" s="13" t="b">
        <f t="shared" si="100"/>
        <v>1</v>
      </c>
      <c r="V973" s="617" t="str">
        <f t="shared" si="102"/>
        <v>-</v>
      </c>
      <c r="W973" s="306">
        <f>IF(V973="-",0,IF(COUNTIF(V973:$V$1025,V973)&gt;1,1,0))</f>
        <v>0</v>
      </c>
    </row>
    <row r="974" spans="1:23" ht="15.75">
      <c r="A974" s="205">
        <v>949</v>
      </c>
      <c r="B974" s="177"/>
      <c r="C974" s="178"/>
      <c r="D974" s="177"/>
      <c r="E974" s="192"/>
      <c r="F974" s="192"/>
      <c r="G974" s="192"/>
      <c r="H974" s="192"/>
      <c r="I974" s="192"/>
      <c r="J974" s="192"/>
      <c r="K974" s="192"/>
      <c r="L974" s="192"/>
      <c r="M974" s="192"/>
      <c r="N974" s="192"/>
      <c r="O974" s="192"/>
      <c r="P974" s="91">
        <f t="shared" si="101"/>
        <v>0</v>
      </c>
      <c r="Q974" s="13" t="b">
        <f t="shared" si="103"/>
        <v>1</v>
      </c>
      <c r="R974" s="625" t="b">
        <f t="shared" si="104"/>
        <v>1</v>
      </c>
      <c r="S974" s="13" t="b">
        <f t="shared" si="105"/>
        <v>1</v>
      </c>
      <c r="T974" s="13" t="b">
        <f t="shared" si="99"/>
        <v>1</v>
      </c>
      <c r="U974" s="13" t="b">
        <f t="shared" si="100"/>
        <v>1</v>
      </c>
      <c r="V974" s="617" t="str">
        <f t="shared" si="102"/>
        <v>-</v>
      </c>
      <c r="W974" s="306">
        <f>IF(V974="-",0,IF(COUNTIF(V974:$V$1025,V974)&gt;1,1,0))</f>
        <v>0</v>
      </c>
    </row>
    <row r="975" spans="1:23" ht="15.75">
      <c r="A975" s="205">
        <v>950</v>
      </c>
      <c r="B975" s="177"/>
      <c r="C975" s="178"/>
      <c r="D975" s="177"/>
      <c r="E975" s="192"/>
      <c r="F975" s="192"/>
      <c r="G975" s="192"/>
      <c r="H975" s="192"/>
      <c r="I975" s="192"/>
      <c r="J975" s="192"/>
      <c r="K975" s="192"/>
      <c r="L975" s="192"/>
      <c r="M975" s="192"/>
      <c r="N975" s="192"/>
      <c r="O975" s="192"/>
      <c r="P975" s="91">
        <f t="shared" si="101"/>
        <v>0</v>
      </c>
      <c r="Q975" s="13" t="b">
        <f t="shared" si="103"/>
        <v>1</v>
      </c>
      <c r="R975" s="625" t="b">
        <f t="shared" si="104"/>
        <v>1</v>
      </c>
      <c r="S975" s="13" t="b">
        <f t="shared" si="105"/>
        <v>1</v>
      </c>
      <c r="T975" s="13" t="b">
        <f t="shared" si="99"/>
        <v>1</v>
      </c>
      <c r="U975" s="13" t="b">
        <f t="shared" si="100"/>
        <v>1</v>
      </c>
      <c r="V975" s="617" t="str">
        <f t="shared" si="102"/>
        <v>-</v>
      </c>
      <c r="W975" s="306">
        <f>IF(V975="-",0,IF(COUNTIF(V975:$V$1025,V975)&gt;1,1,0))</f>
        <v>0</v>
      </c>
    </row>
    <row r="976" spans="1:23" ht="15.75">
      <c r="A976" s="205">
        <v>951</v>
      </c>
      <c r="B976" s="177"/>
      <c r="C976" s="178"/>
      <c r="D976" s="177"/>
      <c r="E976" s="192"/>
      <c r="F976" s="192"/>
      <c r="G976" s="192"/>
      <c r="H976" s="192"/>
      <c r="I976" s="192"/>
      <c r="J976" s="192"/>
      <c r="K976" s="192"/>
      <c r="L976" s="192"/>
      <c r="M976" s="192"/>
      <c r="N976" s="192"/>
      <c r="O976" s="192"/>
      <c r="P976" s="91">
        <f t="shared" si="101"/>
        <v>0</v>
      </c>
      <c r="Q976" s="13" t="b">
        <f t="shared" si="103"/>
        <v>1</v>
      </c>
      <c r="R976" s="625" t="b">
        <f t="shared" si="104"/>
        <v>1</v>
      </c>
      <c r="S976" s="13" t="b">
        <f t="shared" si="105"/>
        <v>1</v>
      </c>
      <c r="T976" s="13" t="b">
        <f t="shared" si="99"/>
        <v>1</v>
      </c>
      <c r="U976" s="13" t="b">
        <f t="shared" si="100"/>
        <v>1</v>
      </c>
      <c r="V976" s="617" t="str">
        <f t="shared" si="102"/>
        <v>-</v>
      </c>
      <c r="W976" s="306">
        <f>IF(V976="-",0,IF(COUNTIF(V976:$V$1025,V976)&gt;1,1,0))</f>
        <v>0</v>
      </c>
    </row>
    <row r="977" spans="1:23" ht="15.75">
      <c r="A977" s="205">
        <v>952</v>
      </c>
      <c r="B977" s="177"/>
      <c r="C977" s="178"/>
      <c r="D977" s="177"/>
      <c r="E977" s="192"/>
      <c r="F977" s="192"/>
      <c r="G977" s="192"/>
      <c r="H977" s="192"/>
      <c r="I977" s="192"/>
      <c r="J977" s="192"/>
      <c r="K977" s="192"/>
      <c r="L977" s="192"/>
      <c r="M977" s="192"/>
      <c r="N977" s="192"/>
      <c r="O977" s="192"/>
      <c r="P977" s="91">
        <f t="shared" si="101"/>
        <v>0</v>
      </c>
      <c r="Q977" s="13" t="b">
        <f t="shared" si="103"/>
        <v>1</v>
      </c>
      <c r="R977" s="625" t="b">
        <f t="shared" si="104"/>
        <v>1</v>
      </c>
      <c r="S977" s="13" t="b">
        <f t="shared" si="105"/>
        <v>1</v>
      </c>
      <c r="T977" s="13" t="b">
        <f t="shared" si="99"/>
        <v>1</v>
      </c>
      <c r="U977" s="13" t="b">
        <f t="shared" si="100"/>
        <v>1</v>
      </c>
      <c r="V977" s="617" t="str">
        <f t="shared" si="102"/>
        <v>-</v>
      </c>
      <c r="W977" s="306">
        <f>IF(V977="-",0,IF(COUNTIF(V977:$V$1025,V977)&gt;1,1,0))</f>
        <v>0</v>
      </c>
    </row>
    <row r="978" spans="1:23" ht="15.75">
      <c r="A978" s="205">
        <v>953</v>
      </c>
      <c r="B978" s="177"/>
      <c r="C978" s="178"/>
      <c r="D978" s="177"/>
      <c r="E978" s="192"/>
      <c r="F978" s="192"/>
      <c r="G978" s="192"/>
      <c r="H978" s="192"/>
      <c r="I978" s="192"/>
      <c r="J978" s="192"/>
      <c r="K978" s="192"/>
      <c r="L978" s="192"/>
      <c r="M978" s="192"/>
      <c r="N978" s="192"/>
      <c r="O978" s="192"/>
      <c r="P978" s="91">
        <f t="shared" si="101"/>
        <v>0</v>
      </c>
      <c r="Q978" s="13" t="b">
        <f t="shared" si="103"/>
        <v>1</v>
      </c>
      <c r="R978" s="625" t="b">
        <f t="shared" si="104"/>
        <v>1</v>
      </c>
      <c r="S978" s="13" t="b">
        <f t="shared" si="105"/>
        <v>1</v>
      </c>
      <c r="T978" s="13" t="b">
        <f t="shared" si="99"/>
        <v>1</v>
      </c>
      <c r="U978" s="13" t="b">
        <f t="shared" si="100"/>
        <v>1</v>
      </c>
      <c r="V978" s="617" t="str">
        <f t="shared" si="102"/>
        <v>-</v>
      </c>
      <c r="W978" s="306">
        <f>IF(V978="-",0,IF(COUNTIF(V978:$V$1025,V978)&gt;1,1,0))</f>
        <v>0</v>
      </c>
    </row>
    <row r="979" spans="1:23" ht="15.75">
      <c r="A979" s="205">
        <v>954</v>
      </c>
      <c r="B979" s="177"/>
      <c r="C979" s="178"/>
      <c r="D979" s="177"/>
      <c r="E979" s="192"/>
      <c r="F979" s="192"/>
      <c r="G979" s="192"/>
      <c r="H979" s="192"/>
      <c r="I979" s="192"/>
      <c r="J979" s="192"/>
      <c r="K979" s="192"/>
      <c r="L979" s="192"/>
      <c r="M979" s="192"/>
      <c r="N979" s="192"/>
      <c r="O979" s="192"/>
      <c r="P979" s="91">
        <f t="shared" si="101"/>
        <v>0</v>
      </c>
      <c r="Q979" s="13" t="b">
        <f t="shared" si="103"/>
        <v>1</v>
      </c>
      <c r="R979" s="625" t="b">
        <f t="shared" si="104"/>
        <v>1</v>
      </c>
      <c r="S979" s="13" t="b">
        <f t="shared" si="105"/>
        <v>1</v>
      </c>
      <c r="T979" s="13" t="b">
        <f t="shared" si="99"/>
        <v>1</v>
      </c>
      <c r="U979" s="13" t="b">
        <f t="shared" si="100"/>
        <v>1</v>
      </c>
      <c r="V979" s="617" t="str">
        <f t="shared" si="102"/>
        <v>-</v>
      </c>
      <c r="W979" s="306">
        <f>IF(V979="-",0,IF(COUNTIF(V979:$V$1025,V979)&gt;1,1,0))</f>
        <v>0</v>
      </c>
    </row>
    <row r="980" spans="1:23" ht="15.75">
      <c r="A980" s="205">
        <v>955</v>
      </c>
      <c r="B980" s="177"/>
      <c r="C980" s="178"/>
      <c r="D980" s="177"/>
      <c r="E980" s="192"/>
      <c r="F980" s="192"/>
      <c r="G980" s="192"/>
      <c r="H980" s="192"/>
      <c r="I980" s="192"/>
      <c r="J980" s="192"/>
      <c r="K980" s="192"/>
      <c r="L980" s="192"/>
      <c r="M980" s="192"/>
      <c r="N980" s="192"/>
      <c r="O980" s="192"/>
      <c r="P980" s="91">
        <f t="shared" si="101"/>
        <v>0</v>
      </c>
      <c r="Q980" s="13" t="b">
        <f t="shared" si="103"/>
        <v>1</v>
      </c>
      <c r="R980" s="625" t="b">
        <f t="shared" si="104"/>
        <v>1</v>
      </c>
      <c r="S980" s="13" t="b">
        <f t="shared" si="105"/>
        <v>1</v>
      </c>
      <c r="T980" s="13" t="b">
        <f t="shared" si="99"/>
        <v>1</v>
      </c>
      <c r="U980" s="13" t="b">
        <f t="shared" si="100"/>
        <v>1</v>
      </c>
      <c r="V980" s="617" t="str">
        <f t="shared" si="102"/>
        <v>-</v>
      </c>
      <c r="W980" s="306">
        <f>IF(V980="-",0,IF(COUNTIF(V980:$V$1025,V980)&gt;1,1,0))</f>
        <v>0</v>
      </c>
    </row>
    <row r="981" spans="1:23" ht="15.75">
      <c r="A981" s="205">
        <v>956</v>
      </c>
      <c r="B981" s="177"/>
      <c r="C981" s="178"/>
      <c r="D981" s="177"/>
      <c r="E981" s="192"/>
      <c r="F981" s="192"/>
      <c r="G981" s="192"/>
      <c r="H981" s="192"/>
      <c r="I981" s="192"/>
      <c r="J981" s="192"/>
      <c r="K981" s="192"/>
      <c r="L981" s="192"/>
      <c r="M981" s="192"/>
      <c r="N981" s="192"/>
      <c r="O981" s="192"/>
      <c r="P981" s="91">
        <f t="shared" si="101"/>
        <v>0</v>
      </c>
      <c r="Q981" s="13" t="b">
        <f t="shared" si="103"/>
        <v>1</v>
      </c>
      <c r="R981" s="625" t="b">
        <f t="shared" si="104"/>
        <v>1</v>
      </c>
      <c r="S981" s="13" t="b">
        <f t="shared" si="105"/>
        <v>1</v>
      </c>
      <c r="T981" s="13" t="b">
        <f t="shared" si="99"/>
        <v>1</v>
      </c>
      <c r="U981" s="13" t="b">
        <f t="shared" si="100"/>
        <v>1</v>
      </c>
      <c r="V981" s="617" t="str">
        <f t="shared" si="102"/>
        <v>-</v>
      </c>
      <c r="W981" s="306">
        <f>IF(V981="-",0,IF(COUNTIF(V981:$V$1025,V981)&gt;1,1,0))</f>
        <v>0</v>
      </c>
    </row>
    <row r="982" spans="1:23" ht="15.75">
      <c r="A982" s="205">
        <v>957</v>
      </c>
      <c r="B982" s="177"/>
      <c r="C982" s="178"/>
      <c r="D982" s="177"/>
      <c r="E982" s="192"/>
      <c r="F982" s="192"/>
      <c r="G982" s="192"/>
      <c r="H982" s="192"/>
      <c r="I982" s="192"/>
      <c r="J982" s="192"/>
      <c r="K982" s="192"/>
      <c r="L982" s="192"/>
      <c r="M982" s="192"/>
      <c r="N982" s="192"/>
      <c r="O982" s="192"/>
      <c r="P982" s="91">
        <f t="shared" si="101"/>
        <v>0</v>
      </c>
      <c r="Q982" s="13" t="b">
        <f t="shared" si="103"/>
        <v>1</v>
      </c>
      <c r="R982" s="625" t="b">
        <f t="shared" si="104"/>
        <v>1</v>
      </c>
      <c r="S982" s="13" t="b">
        <f t="shared" si="105"/>
        <v>1</v>
      </c>
      <c r="T982" s="13" t="b">
        <f t="shared" si="99"/>
        <v>1</v>
      </c>
      <c r="U982" s="13" t="b">
        <f t="shared" si="100"/>
        <v>1</v>
      </c>
      <c r="V982" s="617" t="str">
        <f t="shared" si="102"/>
        <v>-</v>
      </c>
      <c r="W982" s="306">
        <f>IF(V982="-",0,IF(COUNTIF(V982:$V$1025,V982)&gt;1,1,0))</f>
        <v>0</v>
      </c>
    </row>
    <row r="983" spans="1:23" ht="15.75">
      <c r="A983" s="205">
        <v>958</v>
      </c>
      <c r="B983" s="177"/>
      <c r="C983" s="178"/>
      <c r="D983" s="177"/>
      <c r="E983" s="192"/>
      <c r="F983" s="192"/>
      <c r="G983" s="192"/>
      <c r="H983" s="192"/>
      <c r="I983" s="192"/>
      <c r="J983" s="192"/>
      <c r="K983" s="192"/>
      <c r="L983" s="192"/>
      <c r="M983" s="192"/>
      <c r="N983" s="192"/>
      <c r="O983" s="192"/>
      <c r="P983" s="91">
        <f t="shared" si="101"/>
        <v>0</v>
      </c>
      <c r="Q983" s="13" t="b">
        <f t="shared" si="103"/>
        <v>1</v>
      </c>
      <c r="R983" s="625" t="b">
        <f t="shared" si="104"/>
        <v>1</v>
      </c>
      <c r="S983" s="13" t="b">
        <f t="shared" si="105"/>
        <v>1</v>
      </c>
      <c r="T983" s="13" t="b">
        <f t="shared" si="99"/>
        <v>1</v>
      </c>
      <c r="U983" s="13" t="b">
        <f t="shared" si="100"/>
        <v>1</v>
      </c>
      <c r="V983" s="617" t="str">
        <f t="shared" si="102"/>
        <v>-</v>
      </c>
      <c r="W983" s="306">
        <f>IF(V983="-",0,IF(COUNTIF(V983:$V$1025,V983)&gt;1,1,0))</f>
        <v>0</v>
      </c>
    </row>
    <row r="984" spans="1:23" ht="15.75">
      <c r="A984" s="205">
        <v>959</v>
      </c>
      <c r="B984" s="177"/>
      <c r="C984" s="178"/>
      <c r="D984" s="177"/>
      <c r="E984" s="192"/>
      <c r="F984" s="192"/>
      <c r="G984" s="192"/>
      <c r="H984" s="192"/>
      <c r="I984" s="192"/>
      <c r="J984" s="192"/>
      <c r="K984" s="192"/>
      <c r="L984" s="192"/>
      <c r="M984" s="192"/>
      <c r="N984" s="192"/>
      <c r="O984" s="192"/>
      <c r="P984" s="91">
        <f t="shared" si="101"/>
        <v>0</v>
      </c>
      <c r="Q984" s="13" t="b">
        <f t="shared" si="103"/>
        <v>1</v>
      </c>
      <c r="R984" s="625" t="b">
        <f t="shared" si="104"/>
        <v>1</v>
      </c>
      <c r="S984" s="13" t="b">
        <f t="shared" si="105"/>
        <v>1</v>
      </c>
      <c r="T984" s="13" t="b">
        <f t="shared" si="99"/>
        <v>1</v>
      </c>
      <c r="U984" s="13" t="b">
        <f t="shared" si="100"/>
        <v>1</v>
      </c>
      <c r="V984" s="617" t="str">
        <f t="shared" si="102"/>
        <v>-</v>
      </c>
      <c r="W984" s="306">
        <f>IF(V984="-",0,IF(COUNTIF(V984:$V$1025,V984)&gt;1,1,0))</f>
        <v>0</v>
      </c>
    </row>
    <row r="985" spans="1:23" ht="15.75">
      <c r="A985" s="205">
        <v>960</v>
      </c>
      <c r="B985" s="177"/>
      <c r="C985" s="178"/>
      <c r="D985" s="177"/>
      <c r="E985" s="192"/>
      <c r="F985" s="192"/>
      <c r="G985" s="192"/>
      <c r="H985" s="192"/>
      <c r="I985" s="192"/>
      <c r="J985" s="192"/>
      <c r="K985" s="192"/>
      <c r="L985" s="192"/>
      <c r="M985" s="192"/>
      <c r="N985" s="192"/>
      <c r="O985" s="192"/>
      <c r="P985" s="91">
        <f t="shared" si="101"/>
        <v>0</v>
      </c>
      <c r="Q985" s="13" t="b">
        <f t="shared" si="103"/>
        <v>1</v>
      </c>
      <c r="R985" s="625" t="b">
        <f t="shared" si="104"/>
        <v>1</v>
      </c>
      <c r="S985" s="13" t="b">
        <f t="shared" si="105"/>
        <v>1</v>
      </c>
      <c r="T985" s="13" t="b">
        <f t="shared" si="99"/>
        <v>1</v>
      </c>
      <c r="U985" s="13" t="b">
        <f t="shared" si="100"/>
        <v>1</v>
      </c>
      <c r="V985" s="617" t="str">
        <f t="shared" si="102"/>
        <v>-</v>
      </c>
      <c r="W985" s="306">
        <f>IF(V985="-",0,IF(COUNTIF(V985:$V$1025,V985)&gt;1,1,0))</f>
        <v>0</v>
      </c>
    </row>
    <row r="986" spans="1:23" ht="15.75">
      <c r="A986" s="205">
        <v>961</v>
      </c>
      <c r="B986" s="177"/>
      <c r="C986" s="178"/>
      <c r="D986" s="177"/>
      <c r="E986" s="192"/>
      <c r="F986" s="192"/>
      <c r="G986" s="192"/>
      <c r="H986" s="192"/>
      <c r="I986" s="192"/>
      <c r="J986" s="192"/>
      <c r="K986" s="192"/>
      <c r="L986" s="192"/>
      <c r="M986" s="192"/>
      <c r="N986" s="192"/>
      <c r="O986" s="192"/>
      <c r="P986" s="91">
        <f t="shared" si="101"/>
        <v>0</v>
      </c>
      <c r="Q986" s="13" t="b">
        <f t="shared" si="103"/>
        <v>1</v>
      </c>
      <c r="R986" s="625" t="b">
        <f t="shared" si="104"/>
        <v>1</v>
      </c>
      <c r="S986" s="13" t="b">
        <f t="shared" si="105"/>
        <v>1</v>
      </c>
      <c r="T986" s="13" t="b">
        <f t="shared" ref="T986:T1025" si="106">IF(B986="",TRUE,(IF(ISNUMBER(MATCH(B986,CountriesList,0)),TRUE,FALSE)))</f>
        <v>1</v>
      </c>
      <c r="U986" s="13" t="b">
        <f t="shared" ref="U986:U1025" si="107">IF(D986="",TRUE,(IF(ISNUMBER(MATCH(D986,ClientCategorisationList,0)),TRUE,FALSE)))</f>
        <v>1</v>
      </c>
      <c r="V986" s="617" t="str">
        <f t="shared" si="102"/>
        <v>-</v>
      </c>
      <c r="W986" s="306">
        <f>IF(V986="-",0,IF(COUNTIF(V986:$V$1025,V986)&gt;1,1,0))</f>
        <v>0</v>
      </c>
    </row>
    <row r="987" spans="1:23" ht="15.75">
      <c r="A987" s="205">
        <v>962</v>
      </c>
      <c r="B987" s="177"/>
      <c r="C987" s="178"/>
      <c r="D987" s="177"/>
      <c r="E987" s="192"/>
      <c r="F987" s="192"/>
      <c r="G987" s="192"/>
      <c r="H987" s="192"/>
      <c r="I987" s="192"/>
      <c r="J987" s="192"/>
      <c r="K987" s="192"/>
      <c r="L987" s="192"/>
      <c r="M987" s="192"/>
      <c r="N987" s="192"/>
      <c r="O987" s="192"/>
      <c r="P987" s="91">
        <f t="shared" ref="P987:P1025" si="108">SUM(E987:O987)</f>
        <v>0</v>
      </c>
      <c r="Q987" s="13" t="b">
        <f t="shared" si="103"/>
        <v>1</v>
      </c>
      <c r="R987" s="625" t="b">
        <f t="shared" si="104"/>
        <v>1</v>
      </c>
      <c r="S987" s="13" t="b">
        <f t="shared" si="105"/>
        <v>1</v>
      </c>
      <c r="T987" s="13" t="b">
        <f t="shared" si="106"/>
        <v>1</v>
      </c>
      <c r="U987" s="13" t="b">
        <f t="shared" si="107"/>
        <v>1</v>
      </c>
      <c r="V987" s="617" t="str">
        <f t="shared" ref="V987:V1025" si="109">CONCATENATE(B987,"-",D987)</f>
        <v>-</v>
      </c>
      <c r="W987" s="306">
        <f>IF(V987="-",0,IF(COUNTIF(V987:$V$1025,V987)&gt;1,1,0))</f>
        <v>0</v>
      </c>
    </row>
    <row r="988" spans="1:23" ht="15.75">
      <c r="A988" s="205">
        <v>963</v>
      </c>
      <c r="B988" s="177"/>
      <c r="C988" s="178"/>
      <c r="D988" s="177"/>
      <c r="E988" s="192"/>
      <c r="F988" s="192"/>
      <c r="G988" s="192"/>
      <c r="H988" s="192"/>
      <c r="I988" s="192"/>
      <c r="J988" s="192"/>
      <c r="K988" s="192"/>
      <c r="L988" s="192"/>
      <c r="M988" s="192"/>
      <c r="N988" s="192"/>
      <c r="O988" s="192"/>
      <c r="P988" s="91">
        <f t="shared" si="108"/>
        <v>0</v>
      </c>
      <c r="Q988" s="13" t="b">
        <f t="shared" ref="Q988:Q1025" si="110">IF(ISBLANK(B988),TRUE,IF(OR(ISBLANK(C988),ISBLANK(D988),ISBLANK(E988),ISBLANK(F988),ISBLANK(G988),ISBLANK(H988),ISBLANK(I988),ISBLANK(J988),ISBLANK(K988),ISBLANK(L988),ISBLANK(M988),ISBLANK(N988),ISBLANK(O988),ISBLANK(P988)),FALSE,TRUE))</f>
        <v>1</v>
      </c>
      <c r="R988" s="625" t="b">
        <f t="shared" ref="R988:R1025" si="111">IF(OR(AND(B988="N/A",D988="N/A"),AND(B988&lt;&gt;"N/A",D988&lt;&gt;"N/A"),AND(ISBLANK(B988),ISBLANK(D988)),AND(NOT(ISBLANK(B988)),NOT(ISBLANK(D988)))),TRUE,FALSE)</f>
        <v>1</v>
      </c>
      <c r="S988" s="13" t="b">
        <f t="shared" ref="S988:S1025" si="112">IF(OR(AND(B988="N/A",D988="N/A",C988=0,P988=0),AND(ISBLANK(B988),ISBLANK(D988),ISBLANK(C988),P988=0),AND(AND(NOT(ISBLANK(B988)),B988&lt;&gt;"N/A"),AND(NOT(ISBLANK(D988)),D988&lt;&gt;"N/A"),C988&lt;&gt;0,P988&lt;&gt;0)),TRUE,FALSE)</f>
        <v>1</v>
      </c>
      <c r="T988" s="13" t="b">
        <f t="shared" si="106"/>
        <v>1</v>
      </c>
      <c r="U988" s="13" t="b">
        <f t="shared" si="107"/>
        <v>1</v>
      </c>
      <c r="V988" s="617" t="str">
        <f t="shared" si="109"/>
        <v>-</v>
      </c>
      <c r="W988" s="306">
        <f>IF(V988="-",0,IF(COUNTIF(V988:$V$1025,V988)&gt;1,1,0))</f>
        <v>0</v>
      </c>
    </row>
    <row r="989" spans="1:23" ht="15.75">
      <c r="A989" s="205">
        <v>964</v>
      </c>
      <c r="B989" s="177"/>
      <c r="C989" s="178"/>
      <c r="D989" s="177"/>
      <c r="E989" s="192"/>
      <c r="F989" s="192"/>
      <c r="G989" s="192"/>
      <c r="H989" s="192"/>
      <c r="I989" s="192"/>
      <c r="J989" s="192"/>
      <c r="K989" s="192"/>
      <c r="L989" s="192"/>
      <c r="M989" s="192"/>
      <c r="N989" s="192"/>
      <c r="O989" s="192"/>
      <c r="P989" s="91">
        <f t="shared" si="108"/>
        <v>0</v>
      </c>
      <c r="Q989" s="13" t="b">
        <f t="shared" si="110"/>
        <v>1</v>
      </c>
      <c r="R989" s="625" t="b">
        <f t="shared" si="111"/>
        <v>1</v>
      </c>
      <c r="S989" s="13" t="b">
        <f t="shared" si="112"/>
        <v>1</v>
      </c>
      <c r="T989" s="13" t="b">
        <f t="shared" si="106"/>
        <v>1</v>
      </c>
      <c r="U989" s="13" t="b">
        <f t="shared" si="107"/>
        <v>1</v>
      </c>
      <c r="V989" s="617" t="str">
        <f t="shared" si="109"/>
        <v>-</v>
      </c>
      <c r="W989" s="306">
        <f>IF(V989="-",0,IF(COUNTIF(V989:$V$1025,V989)&gt;1,1,0))</f>
        <v>0</v>
      </c>
    </row>
    <row r="990" spans="1:23" ht="15.75">
      <c r="A990" s="205">
        <v>965</v>
      </c>
      <c r="B990" s="177"/>
      <c r="C990" s="178"/>
      <c r="D990" s="177"/>
      <c r="E990" s="192"/>
      <c r="F990" s="192"/>
      <c r="G990" s="192"/>
      <c r="H990" s="192"/>
      <c r="I990" s="192"/>
      <c r="J990" s="192"/>
      <c r="K990" s="192"/>
      <c r="L990" s="192"/>
      <c r="M990" s="192"/>
      <c r="N990" s="192"/>
      <c r="O990" s="192"/>
      <c r="P990" s="91">
        <f t="shared" si="108"/>
        <v>0</v>
      </c>
      <c r="Q990" s="13" t="b">
        <f t="shared" si="110"/>
        <v>1</v>
      </c>
      <c r="R990" s="625" t="b">
        <f t="shared" si="111"/>
        <v>1</v>
      </c>
      <c r="S990" s="13" t="b">
        <f t="shared" si="112"/>
        <v>1</v>
      </c>
      <c r="T990" s="13" t="b">
        <f t="shared" si="106"/>
        <v>1</v>
      </c>
      <c r="U990" s="13" t="b">
        <f t="shared" si="107"/>
        <v>1</v>
      </c>
      <c r="V990" s="617" t="str">
        <f t="shared" si="109"/>
        <v>-</v>
      </c>
      <c r="W990" s="306">
        <f>IF(V990="-",0,IF(COUNTIF(V990:$V$1025,V990)&gt;1,1,0))</f>
        <v>0</v>
      </c>
    </row>
    <row r="991" spans="1:23" ht="15.75">
      <c r="A991" s="205">
        <v>966</v>
      </c>
      <c r="B991" s="177"/>
      <c r="C991" s="178"/>
      <c r="D991" s="177"/>
      <c r="E991" s="192"/>
      <c r="F991" s="192"/>
      <c r="G991" s="192"/>
      <c r="H991" s="192"/>
      <c r="I991" s="192"/>
      <c r="J991" s="192"/>
      <c r="K991" s="192"/>
      <c r="L991" s="192"/>
      <c r="M991" s="192"/>
      <c r="N991" s="192"/>
      <c r="O991" s="192"/>
      <c r="P991" s="91">
        <f t="shared" si="108"/>
        <v>0</v>
      </c>
      <c r="Q991" s="13" t="b">
        <f t="shared" si="110"/>
        <v>1</v>
      </c>
      <c r="R991" s="625" t="b">
        <f t="shared" si="111"/>
        <v>1</v>
      </c>
      <c r="S991" s="13" t="b">
        <f t="shared" si="112"/>
        <v>1</v>
      </c>
      <c r="T991" s="13" t="b">
        <f t="shared" si="106"/>
        <v>1</v>
      </c>
      <c r="U991" s="13" t="b">
        <f t="shared" si="107"/>
        <v>1</v>
      </c>
      <c r="V991" s="617" t="str">
        <f t="shared" si="109"/>
        <v>-</v>
      </c>
      <c r="W991" s="306">
        <f>IF(V991="-",0,IF(COUNTIF(V991:$V$1025,V991)&gt;1,1,0))</f>
        <v>0</v>
      </c>
    </row>
    <row r="992" spans="1:23" ht="15.75">
      <c r="A992" s="205">
        <v>967</v>
      </c>
      <c r="B992" s="177"/>
      <c r="C992" s="178"/>
      <c r="D992" s="177"/>
      <c r="E992" s="192"/>
      <c r="F992" s="192"/>
      <c r="G992" s="192"/>
      <c r="H992" s="192"/>
      <c r="I992" s="192"/>
      <c r="J992" s="192"/>
      <c r="K992" s="192"/>
      <c r="L992" s="192"/>
      <c r="M992" s="192"/>
      <c r="N992" s="192"/>
      <c r="O992" s="192"/>
      <c r="P992" s="91">
        <f t="shared" si="108"/>
        <v>0</v>
      </c>
      <c r="Q992" s="13" t="b">
        <f t="shared" si="110"/>
        <v>1</v>
      </c>
      <c r="R992" s="625" t="b">
        <f t="shared" si="111"/>
        <v>1</v>
      </c>
      <c r="S992" s="13" t="b">
        <f t="shared" si="112"/>
        <v>1</v>
      </c>
      <c r="T992" s="13" t="b">
        <f t="shared" si="106"/>
        <v>1</v>
      </c>
      <c r="U992" s="13" t="b">
        <f t="shared" si="107"/>
        <v>1</v>
      </c>
      <c r="V992" s="617" t="str">
        <f t="shared" si="109"/>
        <v>-</v>
      </c>
      <c r="W992" s="306">
        <f>IF(V992="-",0,IF(COUNTIF(V992:$V$1025,V992)&gt;1,1,0))</f>
        <v>0</v>
      </c>
    </row>
    <row r="993" spans="1:23" ht="15.75">
      <c r="A993" s="205">
        <v>968</v>
      </c>
      <c r="B993" s="177"/>
      <c r="C993" s="178"/>
      <c r="D993" s="177"/>
      <c r="E993" s="192"/>
      <c r="F993" s="192"/>
      <c r="G993" s="192"/>
      <c r="H993" s="192"/>
      <c r="I993" s="192"/>
      <c r="J993" s="192"/>
      <c r="K993" s="192"/>
      <c r="L993" s="192"/>
      <c r="M993" s="192"/>
      <c r="N993" s="192"/>
      <c r="O993" s="192"/>
      <c r="P993" s="91">
        <f t="shared" si="108"/>
        <v>0</v>
      </c>
      <c r="Q993" s="13" t="b">
        <f t="shared" si="110"/>
        <v>1</v>
      </c>
      <c r="R993" s="625" t="b">
        <f t="shared" si="111"/>
        <v>1</v>
      </c>
      <c r="S993" s="13" t="b">
        <f t="shared" si="112"/>
        <v>1</v>
      </c>
      <c r="T993" s="13" t="b">
        <f t="shared" si="106"/>
        <v>1</v>
      </c>
      <c r="U993" s="13" t="b">
        <f t="shared" si="107"/>
        <v>1</v>
      </c>
      <c r="V993" s="617" t="str">
        <f t="shared" si="109"/>
        <v>-</v>
      </c>
      <c r="W993" s="306">
        <f>IF(V993="-",0,IF(COUNTIF(V993:$V$1025,V993)&gt;1,1,0))</f>
        <v>0</v>
      </c>
    </row>
    <row r="994" spans="1:23" ht="15.75">
      <c r="A994" s="205">
        <v>969</v>
      </c>
      <c r="B994" s="177"/>
      <c r="C994" s="178"/>
      <c r="D994" s="177"/>
      <c r="E994" s="192"/>
      <c r="F994" s="192"/>
      <c r="G994" s="192"/>
      <c r="H994" s="192"/>
      <c r="I994" s="192"/>
      <c r="J994" s="192"/>
      <c r="K994" s="192"/>
      <c r="L994" s="192"/>
      <c r="M994" s="192"/>
      <c r="N994" s="192"/>
      <c r="O994" s="192"/>
      <c r="P994" s="91">
        <f t="shared" si="108"/>
        <v>0</v>
      </c>
      <c r="Q994" s="13" t="b">
        <f t="shared" si="110"/>
        <v>1</v>
      </c>
      <c r="R994" s="625" t="b">
        <f t="shared" si="111"/>
        <v>1</v>
      </c>
      <c r="S994" s="13" t="b">
        <f t="shared" si="112"/>
        <v>1</v>
      </c>
      <c r="T994" s="13" t="b">
        <f t="shared" si="106"/>
        <v>1</v>
      </c>
      <c r="U994" s="13" t="b">
        <f t="shared" si="107"/>
        <v>1</v>
      </c>
      <c r="V994" s="617" t="str">
        <f t="shared" si="109"/>
        <v>-</v>
      </c>
      <c r="W994" s="306">
        <f>IF(V994="-",0,IF(COUNTIF(V994:$V$1025,V994)&gt;1,1,0))</f>
        <v>0</v>
      </c>
    </row>
    <row r="995" spans="1:23" ht="15.75">
      <c r="A995" s="205">
        <v>970</v>
      </c>
      <c r="B995" s="177"/>
      <c r="C995" s="178"/>
      <c r="D995" s="177"/>
      <c r="E995" s="192"/>
      <c r="F995" s="192"/>
      <c r="G995" s="192"/>
      <c r="H995" s="192"/>
      <c r="I995" s="192"/>
      <c r="J995" s="192"/>
      <c r="K995" s="192"/>
      <c r="L995" s="192"/>
      <c r="M995" s="192"/>
      <c r="N995" s="192"/>
      <c r="O995" s="192"/>
      <c r="P995" s="91">
        <f t="shared" si="108"/>
        <v>0</v>
      </c>
      <c r="Q995" s="13" t="b">
        <f t="shared" si="110"/>
        <v>1</v>
      </c>
      <c r="R995" s="625" t="b">
        <f t="shared" si="111"/>
        <v>1</v>
      </c>
      <c r="S995" s="13" t="b">
        <f t="shared" si="112"/>
        <v>1</v>
      </c>
      <c r="T995" s="13" t="b">
        <f t="shared" si="106"/>
        <v>1</v>
      </c>
      <c r="U995" s="13" t="b">
        <f t="shared" si="107"/>
        <v>1</v>
      </c>
      <c r="V995" s="617" t="str">
        <f t="shared" si="109"/>
        <v>-</v>
      </c>
      <c r="W995" s="306">
        <f>IF(V995="-",0,IF(COUNTIF(V995:$V$1025,V995)&gt;1,1,0))</f>
        <v>0</v>
      </c>
    </row>
    <row r="996" spans="1:23" ht="15.75">
      <c r="A996" s="205">
        <v>971</v>
      </c>
      <c r="B996" s="177"/>
      <c r="C996" s="178"/>
      <c r="D996" s="177"/>
      <c r="E996" s="192"/>
      <c r="F996" s="192"/>
      <c r="G996" s="192"/>
      <c r="H996" s="192"/>
      <c r="I996" s="192"/>
      <c r="J996" s="192"/>
      <c r="K996" s="192"/>
      <c r="L996" s="192"/>
      <c r="M996" s="192"/>
      <c r="N996" s="192"/>
      <c r="O996" s="192"/>
      <c r="P996" s="91">
        <f t="shared" si="108"/>
        <v>0</v>
      </c>
      <c r="Q996" s="13" t="b">
        <f t="shared" si="110"/>
        <v>1</v>
      </c>
      <c r="R996" s="625" t="b">
        <f t="shared" si="111"/>
        <v>1</v>
      </c>
      <c r="S996" s="13" t="b">
        <f t="shared" si="112"/>
        <v>1</v>
      </c>
      <c r="T996" s="13" t="b">
        <f t="shared" si="106"/>
        <v>1</v>
      </c>
      <c r="U996" s="13" t="b">
        <f t="shared" si="107"/>
        <v>1</v>
      </c>
      <c r="V996" s="617" t="str">
        <f t="shared" si="109"/>
        <v>-</v>
      </c>
      <c r="W996" s="306">
        <f>IF(V996="-",0,IF(COUNTIF(V996:$V$1025,V996)&gt;1,1,0))</f>
        <v>0</v>
      </c>
    </row>
    <row r="997" spans="1:23" ht="15.75">
      <c r="A997" s="205">
        <v>972</v>
      </c>
      <c r="B997" s="177"/>
      <c r="C997" s="178"/>
      <c r="D997" s="177"/>
      <c r="E997" s="192"/>
      <c r="F997" s="192"/>
      <c r="G997" s="192"/>
      <c r="H997" s="192"/>
      <c r="I997" s="192"/>
      <c r="J997" s="192"/>
      <c r="K997" s="192"/>
      <c r="L997" s="192"/>
      <c r="M997" s="192"/>
      <c r="N997" s="192"/>
      <c r="O997" s="192"/>
      <c r="P997" s="91">
        <f t="shared" si="108"/>
        <v>0</v>
      </c>
      <c r="Q997" s="13" t="b">
        <f t="shared" si="110"/>
        <v>1</v>
      </c>
      <c r="R997" s="625" t="b">
        <f t="shared" si="111"/>
        <v>1</v>
      </c>
      <c r="S997" s="13" t="b">
        <f t="shared" si="112"/>
        <v>1</v>
      </c>
      <c r="T997" s="13" t="b">
        <f t="shared" si="106"/>
        <v>1</v>
      </c>
      <c r="U997" s="13" t="b">
        <f t="shared" si="107"/>
        <v>1</v>
      </c>
      <c r="V997" s="617" t="str">
        <f t="shared" si="109"/>
        <v>-</v>
      </c>
      <c r="W997" s="306">
        <f>IF(V997="-",0,IF(COUNTIF(V997:$V$1025,V997)&gt;1,1,0))</f>
        <v>0</v>
      </c>
    </row>
    <row r="998" spans="1:23" ht="15.75">
      <c r="A998" s="205">
        <v>973</v>
      </c>
      <c r="B998" s="177"/>
      <c r="C998" s="178"/>
      <c r="D998" s="177"/>
      <c r="E998" s="192"/>
      <c r="F998" s="192"/>
      <c r="G998" s="192"/>
      <c r="H998" s="192"/>
      <c r="I998" s="192"/>
      <c r="J998" s="192"/>
      <c r="K998" s="192"/>
      <c r="L998" s="192"/>
      <c r="M998" s="192"/>
      <c r="N998" s="192"/>
      <c r="O998" s="192"/>
      <c r="P998" s="91">
        <f t="shared" si="108"/>
        <v>0</v>
      </c>
      <c r="Q998" s="13" t="b">
        <f t="shared" si="110"/>
        <v>1</v>
      </c>
      <c r="R998" s="625" t="b">
        <f t="shared" si="111"/>
        <v>1</v>
      </c>
      <c r="S998" s="13" t="b">
        <f t="shared" si="112"/>
        <v>1</v>
      </c>
      <c r="T998" s="13" t="b">
        <f t="shared" si="106"/>
        <v>1</v>
      </c>
      <c r="U998" s="13" t="b">
        <f t="shared" si="107"/>
        <v>1</v>
      </c>
      <c r="V998" s="617" t="str">
        <f t="shared" si="109"/>
        <v>-</v>
      </c>
      <c r="W998" s="306">
        <f>IF(V998="-",0,IF(COUNTIF(V998:$V$1025,V998)&gt;1,1,0))</f>
        <v>0</v>
      </c>
    </row>
    <row r="999" spans="1:23" ht="15.75">
      <c r="A999" s="205">
        <v>974</v>
      </c>
      <c r="B999" s="177"/>
      <c r="C999" s="178"/>
      <c r="D999" s="177"/>
      <c r="E999" s="192"/>
      <c r="F999" s="192"/>
      <c r="G999" s="192"/>
      <c r="H999" s="192"/>
      <c r="I999" s="192"/>
      <c r="J999" s="192"/>
      <c r="K999" s="192"/>
      <c r="L999" s="192"/>
      <c r="M999" s="192"/>
      <c r="N999" s="192"/>
      <c r="O999" s="192"/>
      <c r="P999" s="91">
        <f t="shared" si="108"/>
        <v>0</v>
      </c>
      <c r="Q999" s="13" t="b">
        <f t="shared" si="110"/>
        <v>1</v>
      </c>
      <c r="R999" s="625" t="b">
        <f t="shared" si="111"/>
        <v>1</v>
      </c>
      <c r="S999" s="13" t="b">
        <f t="shared" si="112"/>
        <v>1</v>
      </c>
      <c r="T999" s="13" t="b">
        <f t="shared" si="106"/>
        <v>1</v>
      </c>
      <c r="U999" s="13" t="b">
        <f t="shared" si="107"/>
        <v>1</v>
      </c>
      <c r="V999" s="617" t="str">
        <f t="shared" si="109"/>
        <v>-</v>
      </c>
      <c r="W999" s="306">
        <f>IF(V999="-",0,IF(COUNTIF(V999:$V$1025,V999)&gt;1,1,0))</f>
        <v>0</v>
      </c>
    </row>
    <row r="1000" spans="1:23" ht="15.75">
      <c r="A1000" s="205">
        <v>975</v>
      </c>
      <c r="B1000" s="177"/>
      <c r="C1000" s="178"/>
      <c r="D1000" s="177"/>
      <c r="E1000" s="192"/>
      <c r="F1000" s="192"/>
      <c r="G1000" s="192"/>
      <c r="H1000" s="192"/>
      <c r="I1000" s="192"/>
      <c r="J1000" s="192"/>
      <c r="K1000" s="192"/>
      <c r="L1000" s="192"/>
      <c r="M1000" s="192"/>
      <c r="N1000" s="192"/>
      <c r="O1000" s="192"/>
      <c r="P1000" s="91">
        <f t="shared" si="108"/>
        <v>0</v>
      </c>
      <c r="Q1000" s="13" t="b">
        <f t="shared" si="110"/>
        <v>1</v>
      </c>
      <c r="R1000" s="625" t="b">
        <f t="shared" si="111"/>
        <v>1</v>
      </c>
      <c r="S1000" s="13" t="b">
        <f t="shared" si="112"/>
        <v>1</v>
      </c>
      <c r="T1000" s="13" t="b">
        <f t="shared" si="106"/>
        <v>1</v>
      </c>
      <c r="U1000" s="13" t="b">
        <f t="shared" si="107"/>
        <v>1</v>
      </c>
      <c r="V1000" s="617" t="str">
        <f t="shared" si="109"/>
        <v>-</v>
      </c>
      <c r="W1000" s="306">
        <f>IF(V1000="-",0,IF(COUNTIF(V1000:$V$1025,V1000)&gt;1,1,0))</f>
        <v>0</v>
      </c>
    </row>
    <row r="1001" spans="1:23" ht="15.75">
      <c r="A1001" s="205">
        <v>976</v>
      </c>
      <c r="B1001" s="177"/>
      <c r="C1001" s="178"/>
      <c r="D1001" s="177"/>
      <c r="E1001" s="192"/>
      <c r="F1001" s="192"/>
      <c r="G1001" s="192"/>
      <c r="H1001" s="192"/>
      <c r="I1001" s="192"/>
      <c r="J1001" s="192"/>
      <c r="K1001" s="192"/>
      <c r="L1001" s="192"/>
      <c r="M1001" s="192"/>
      <c r="N1001" s="192"/>
      <c r="O1001" s="192"/>
      <c r="P1001" s="91">
        <f t="shared" si="108"/>
        <v>0</v>
      </c>
      <c r="Q1001" s="13" t="b">
        <f t="shared" si="110"/>
        <v>1</v>
      </c>
      <c r="R1001" s="625" t="b">
        <f t="shared" si="111"/>
        <v>1</v>
      </c>
      <c r="S1001" s="13" t="b">
        <f t="shared" si="112"/>
        <v>1</v>
      </c>
      <c r="T1001" s="13" t="b">
        <f t="shared" si="106"/>
        <v>1</v>
      </c>
      <c r="U1001" s="13" t="b">
        <f t="shared" si="107"/>
        <v>1</v>
      </c>
      <c r="V1001" s="617" t="str">
        <f t="shared" si="109"/>
        <v>-</v>
      </c>
      <c r="W1001" s="306">
        <f>IF(V1001="-",0,IF(COUNTIF(V1001:$V$1025,V1001)&gt;1,1,0))</f>
        <v>0</v>
      </c>
    </row>
    <row r="1002" spans="1:23" ht="15.75">
      <c r="A1002" s="205">
        <v>977</v>
      </c>
      <c r="B1002" s="177"/>
      <c r="C1002" s="178"/>
      <c r="D1002" s="177"/>
      <c r="E1002" s="192"/>
      <c r="F1002" s="192"/>
      <c r="G1002" s="192"/>
      <c r="H1002" s="192"/>
      <c r="I1002" s="192"/>
      <c r="J1002" s="192"/>
      <c r="K1002" s="192"/>
      <c r="L1002" s="192"/>
      <c r="M1002" s="192"/>
      <c r="N1002" s="192"/>
      <c r="O1002" s="192"/>
      <c r="P1002" s="91">
        <f t="shared" si="108"/>
        <v>0</v>
      </c>
      <c r="Q1002" s="13" t="b">
        <f t="shared" si="110"/>
        <v>1</v>
      </c>
      <c r="R1002" s="625" t="b">
        <f t="shared" si="111"/>
        <v>1</v>
      </c>
      <c r="S1002" s="13" t="b">
        <f t="shared" si="112"/>
        <v>1</v>
      </c>
      <c r="T1002" s="13" t="b">
        <f t="shared" si="106"/>
        <v>1</v>
      </c>
      <c r="U1002" s="13" t="b">
        <f t="shared" si="107"/>
        <v>1</v>
      </c>
      <c r="V1002" s="617" t="str">
        <f t="shared" si="109"/>
        <v>-</v>
      </c>
      <c r="W1002" s="306">
        <f>IF(V1002="-",0,IF(COUNTIF(V1002:$V$1025,V1002)&gt;1,1,0))</f>
        <v>0</v>
      </c>
    </row>
    <row r="1003" spans="1:23" ht="15.75">
      <c r="A1003" s="205">
        <v>978</v>
      </c>
      <c r="B1003" s="177"/>
      <c r="C1003" s="178"/>
      <c r="D1003" s="177"/>
      <c r="E1003" s="192"/>
      <c r="F1003" s="192"/>
      <c r="G1003" s="192"/>
      <c r="H1003" s="192"/>
      <c r="I1003" s="192"/>
      <c r="J1003" s="192"/>
      <c r="K1003" s="192"/>
      <c r="L1003" s="192"/>
      <c r="M1003" s="192"/>
      <c r="N1003" s="192"/>
      <c r="O1003" s="192"/>
      <c r="P1003" s="91">
        <f t="shared" si="108"/>
        <v>0</v>
      </c>
      <c r="Q1003" s="13" t="b">
        <f t="shared" si="110"/>
        <v>1</v>
      </c>
      <c r="R1003" s="625" t="b">
        <f t="shared" si="111"/>
        <v>1</v>
      </c>
      <c r="S1003" s="13" t="b">
        <f t="shared" si="112"/>
        <v>1</v>
      </c>
      <c r="T1003" s="13" t="b">
        <f t="shared" si="106"/>
        <v>1</v>
      </c>
      <c r="U1003" s="13" t="b">
        <f t="shared" si="107"/>
        <v>1</v>
      </c>
      <c r="V1003" s="617" t="str">
        <f t="shared" si="109"/>
        <v>-</v>
      </c>
      <c r="W1003" s="306">
        <f>IF(V1003="-",0,IF(COUNTIF(V1003:$V$1025,V1003)&gt;1,1,0))</f>
        <v>0</v>
      </c>
    </row>
    <row r="1004" spans="1:23" ht="15.75">
      <c r="A1004" s="205">
        <v>979</v>
      </c>
      <c r="B1004" s="177"/>
      <c r="C1004" s="178"/>
      <c r="D1004" s="177"/>
      <c r="E1004" s="192"/>
      <c r="F1004" s="192"/>
      <c r="G1004" s="192"/>
      <c r="H1004" s="192"/>
      <c r="I1004" s="192"/>
      <c r="J1004" s="192"/>
      <c r="K1004" s="192"/>
      <c r="L1004" s="192"/>
      <c r="M1004" s="192"/>
      <c r="N1004" s="192"/>
      <c r="O1004" s="192"/>
      <c r="P1004" s="91">
        <f t="shared" si="108"/>
        <v>0</v>
      </c>
      <c r="Q1004" s="13" t="b">
        <f t="shared" si="110"/>
        <v>1</v>
      </c>
      <c r="R1004" s="625" t="b">
        <f t="shared" si="111"/>
        <v>1</v>
      </c>
      <c r="S1004" s="13" t="b">
        <f t="shared" si="112"/>
        <v>1</v>
      </c>
      <c r="T1004" s="13" t="b">
        <f t="shared" si="106"/>
        <v>1</v>
      </c>
      <c r="U1004" s="13" t="b">
        <f t="shared" si="107"/>
        <v>1</v>
      </c>
      <c r="V1004" s="617" t="str">
        <f t="shared" si="109"/>
        <v>-</v>
      </c>
      <c r="W1004" s="306">
        <f>IF(V1004="-",0,IF(COUNTIF(V1004:$V$1025,V1004)&gt;1,1,0))</f>
        <v>0</v>
      </c>
    </row>
    <row r="1005" spans="1:23" ht="15.75">
      <c r="A1005" s="205">
        <v>980</v>
      </c>
      <c r="B1005" s="177"/>
      <c r="C1005" s="178"/>
      <c r="D1005" s="177"/>
      <c r="E1005" s="192"/>
      <c r="F1005" s="192"/>
      <c r="G1005" s="192"/>
      <c r="H1005" s="192"/>
      <c r="I1005" s="192"/>
      <c r="J1005" s="192"/>
      <c r="K1005" s="192"/>
      <c r="L1005" s="192"/>
      <c r="M1005" s="192"/>
      <c r="N1005" s="192"/>
      <c r="O1005" s="192"/>
      <c r="P1005" s="91">
        <f t="shared" si="108"/>
        <v>0</v>
      </c>
      <c r="Q1005" s="13" t="b">
        <f t="shared" si="110"/>
        <v>1</v>
      </c>
      <c r="R1005" s="625" t="b">
        <f t="shared" si="111"/>
        <v>1</v>
      </c>
      <c r="S1005" s="13" t="b">
        <f t="shared" si="112"/>
        <v>1</v>
      </c>
      <c r="T1005" s="13" t="b">
        <f t="shared" si="106"/>
        <v>1</v>
      </c>
      <c r="U1005" s="13" t="b">
        <f t="shared" si="107"/>
        <v>1</v>
      </c>
      <c r="V1005" s="617" t="str">
        <f t="shared" si="109"/>
        <v>-</v>
      </c>
      <c r="W1005" s="306">
        <f>IF(V1005="-",0,IF(COUNTIF(V1005:$V$1025,V1005)&gt;1,1,0))</f>
        <v>0</v>
      </c>
    </row>
    <row r="1006" spans="1:23" ht="15.75">
      <c r="A1006" s="205">
        <v>981</v>
      </c>
      <c r="B1006" s="177"/>
      <c r="C1006" s="178"/>
      <c r="D1006" s="177"/>
      <c r="E1006" s="192"/>
      <c r="F1006" s="192"/>
      <c r="G1006" s="192"/>
      <c r="H1006" s="192"/>
      <c r="I1006" s="192"/>
      <c r="J1006" s="192"/>
      <c r="K1006" s="192"/>
      <c r="L1006" s="192"/>
      <c r="M1006" s="192"/>
      <c r="N1006" s="192"/>
      <c r="O1006" s="192"/>
      <c r="P1006" s="91">
        <f t="shared" si="108"/>
        <v>0</v>
      </c>
      <c r="Q1006" s="13" t="b">
        <f t="shared" si="110"/>
        <v>1</v>
      </c>
      <c r="R1006" s="625" t="b">
        <f t="shared" si="111"/>
        <v>1</v>
      </c>
      <c r="S1006" s="13" t="b">
        <f t="shared" si="112"/>
        <v>1</v>
      </c>
      <c r="T1006" s="13" t="b">
        <f t="shared" si="106"/>
        <v>1</v>
      </c>
      <c r="U1006" s="13" t="b">
        <f t="shared" si="107"/>
        <v>1</v>
      </c>
      <c r="V1006" s="617" t="str">
        <f t="shared" si="109"/>
        <v>-</v>
      </c>
      <c r="W1006" s="306">
        <f>IF(V1006="-",0,IF(COUNTIF(V1006:$V$1025,V1006)&gt;1,1,0))</f>
        <v>0</v>
      </c>
    </row>
    <row r="1007" spans="1:23" ht="15.75">
      <c r="A1007" s="205">
        <v>982</v>
      </c>
      <c r="B1007" s="177"/>
      <c r="C1007" s="178"/>
      <c r="D1007" s="177"/>
      <c r="E1007" s="192"/>
      <c r="F1007" s="192"/>
      <c r="G1007" s="192"/>
      <c r="H1007" s="192"/>
      <c r="I1007" s="192"/>
      <c r="J1007" s="192"/>
      <c r="K1007" s="192"/>
      <c r="L1007" s="192"/>
      <c r="M1007" s="192"/>
      <c r="N1007" s="192"/>
      <c r="O1007" s="192"/>
      <c r="P1007" s="91">
        <f t="shared" si="108"/>
        <v>0</v>
      </c>
      <c r="Q1007" s="13" t="b">
        <f t="shared" si="110"/>
        <v>1</v>
      </c>
      <c r="R1007" s="625" t="b">
        <f t="shared" si="111"/>
        <v>1</v>
      </c>
      <c r="S1007" s="13" t="b">
        <f t="shared" si="112"/>
        <v>1</v>
      </c>
      <c r="T1007" s="13" t="b">
        <f t="shared" si="106"/>
        <v>1</v>
      </c>
      <c r="U1007" s="13" t="b">
        <f t="shared" si="107"/>
        <v>1</v>
      </c>
      <c r="V1007" s="617" t="str">
        <f t="shared" si="109"/>
        <v>-</v>
      </c>
      <c r="W1007" s="306">
        <f>IF(V1007="-",0,IF(COUNTIF(V1007:$V$1025,V1007)&gt;1,1,0))</f>
        <v>0</v>
      </c>
    </row>
    <row r="1008" spans="1:23" ht="15.75">
      <c r="A1008" s="205">
        <v>983</v>
      </c>
      <c r="B1008" s="177"/>
      <c r="C1008" s="178"/>
      <c r="D1008" s="177"/>
      <c r="E1008" s="192"/>
      <c r="F1008" s="192"/>
      <c r="G1008" s="192"/>
      <c r="H1008" s="192"/>
      <c r="I1008" s="192"/>
      <c r="J1008" s="192"/>
      <c r="K1008" s="192"/>
      <c r="L1008" s="192"/>
      <c r="M1008" s="192"/>
      <c r="N1008" s="192"/>
      <c r="O1008" s="192"/>
      <c r="P1008" s="91">
        <f t="shared" si="108"/>
        <v>0</v>
      </c>
      <c r="Q1008" s="13" t="b">
        <f t="shared" si="110"/>
        <v>1</v>
      </c>
      <c r="R1008" s="625" t="b">
        <f t="shared" si="111"/>
        <v>1</v>
      </c>
      <c r="S1008" s="13" t="b">
        <f t="shared" si="112"/>
        <v>1</v>
      </c>
      <c r="T1008" s="13" t="b">
        <f t="shared" si="106"/>
        <v>1</v>
      </c>
      <c r="U1008" s="13" t="b">
        <f t="shared" si="107"/>
        <v>1</v>
      </c>
      <c r="V1008" s="617" t="str">
        <f t="shared" si="109"/>
        <v>-</v>
      </c>
      <c r="W1008" s="306">
        <f>IF(V1008="-",0,IF(COUNTIF(V1008:$V$1025,V1008)&gt;1,1,0))</f>
        <v>0</v>
      </c>
    </row>
    <row r="1009" spans="1:23" ht="15.75">
      <c r="A1009" s="205">
        <v>984</v>
      </c>
      <c r="B1009" s="177"/>
      <c r="C1009" s="178"/>
      <c r="D1009" s="177"/>
      <c r="E1009" s="192"/>
      <c r="F1009" s="192"/>
      <c r="G1009" s="192"/>
      <c r="H1009" s="192"/>
      <c r="I1009" s="192"/>
      <c r="J1009" s="192"/>
      <c r="K1009" s="192"/>
      <c r="L1009" s="192"/>
      <c r="M1009" s="192"/>
      <c r="N1009" s="192"/>
      <c r="O1009" s="192"/>
      <c r="P1009" s="91">
        <f t="shared" si="108"/>
        <v>0</v>
      </c>
      <c r="Q1009" s="13" t="b">
        <f t="shared" si="110"/>
        <v>1</v>
      </c>
      <c r="R1009" s="625" t="b">
        <f t="shared" si="111"/>
        <v>1</v>
      </c>
      <c r="S1009" s="13" t="b">
        <f t="shared" si="112"/>
        <v>1</v>
      </c>
      <c r="T1009" s="13" t="b">
        <f t="shared" si="106"/>
        <v>1</v>
      </c>
      <c r="U1009" s="13" t="b">
        <f t="shared" si="107"/>
        <v>1</v>
      </c>
      <c r="V1009" s="617" t="str">
        <f t="shared" si="109"/>
        <v>-</v>
      </c>
      <c r="W1009" s="306">
        <f>IF(V1009="-",0,IF(COUNTIF(V1009:$V$1025,V1009)&gt;1,1,0))</f>
        <v>0</v>
      </c>
    </row>
    <row r="1010" spans="1:23" ht="15.75">
      <c r="A1010" s="205">
        <v>985</v>
      </c>
      <c r="B1010" s="177"/>
      <c r="C1010" s="178"/>
      <c r="D1010" s="177"/>
      <c r="E1010" s="192"/>
      <c r="F1010" s="192"/>
      <c r="G1010" s="192"/>
      <c r="H1010" s="192"/>
      <c r="I1010" s="192"/>
      <c r="J1010" s="192"/>
      <c r="K1010" s="192"/>
      <c r="L1010" s="192"/>
      <c r="M1010" s="192"/>
      <c r="N1010" s="192"/>
      <c r="O1010" s="192"/>
      <c r="P1010" s="91">
        <f t="shared" si="108"/>
        <v>0</v>
      </c>
      <c r="Q1010" s="13" t="b">
        <f t="shared" si="110"/>
        <v>1</v>
      </c>
      <c r="R1010" s="625" t="b">
        <f t="shared" si="111"/>
        <v>1</v>
      </c>
      <c r="S1010" s="13" t="b">
        <f t="shared" si="112"/>
        <v>1</v>
      </c>
      <c r="T1010" s="13" t="b">
        <f t="shared" si="106"/>
        <v>1</v>
      </c>
      <c r="U1010" s="13" t="b">
        <f t="shared" si="107"/>
        <v>1</v>
      </c>
      <c r="V1010" s="617" t="str">
        <f t="shared" si="109"/>
        <v>-</v>
      </c>
      <c r="W1010" s="306">
        <f>IF(V1010="-",0,IF(COUNTIF(V1010:$V$1025,V1010)&gt;1,1,0))</f>
        <v>0</v>
      </c>
    </row>
    <row r="1011" spans="1:23" ht="15.75">
      <c r="A1011" s="205">
        <v>986</v>
      </c>
      <c r="B1011" s="177"/>
      <c r="C1011" s="178"/>
      <c r="D1011" s="177"/>
      <c r="E1011" s="192"/>
      <c r="F1011" s="192"/>
      <c r="G1011" s="192"/>
      <c r="H1011" s="192"/>
      <c r="I1011" s="192"/>
      <c r="J1011" s="192"/>
      <c r="K1011" s="192"/>
      <c r="L1011" s="192"/>
      <c r="M1011" s="192"/>
      <c r="N1011" s="192"/>
      <c r="O1011" s="192"/>
      <c r="P1011" s="91">
        <f t="shared" si="108"/>
        <v>0</v>
      </c>
      <c r="Q1011" s="13" t="b">
        <f t="shared" si="110"/>
        <v>1</v>
      </c>
      <c r="R1011" s="625" t="b">
        <f t="shared" si="111"/>
        <v>1</v>
      </c>
      <c r="S1011" s="13" t="b">
        <f t="shared" si="112"/>
        <v>1</v>
      </c>
      <c r="T1011" s="13" t="b">
        <f t="shared" si="106"/>
        <v>1</v>
      </c>
      <c r="U1011" s="13" t="b">
        <f t="shared" si="107"/>
        <v>1</v>
      </c>
      <c r="V1011" s="617" t="str">
        <f t="shared" si="109"/>
        <v>-</v>
      </c>
      <c r="W1011" s="306">
        <f>IF(V1011="-",0,IF(COUNTIF(V1011:$V$1025,V1011)&gt;1,1,0))</f>
        <v>0</v>
      </c>
    </row>
    <row r="1012" spans="1:23" ht="15.75">
      <c r="A1012" s="205">
        <v>987</v>
      </c>
      <c r="B1012" s="177"/>
      <c r="C1012" s="178"/>
      <c r="D1012" s="177"/>
      <c r="E1012" s="192"/>
      <c r="F1012" s="192"/>
      <c r="G1012" s="192"/>
      <c r="H1012" s="192"/>
      <c r="I1012" s="192"/>
      <c r="J1012" s="192"/>
      <c r="K1012" s="192"/>
      <c r="L1012" s="192"/>
      <c r="M1012" s="192"/>
      <c r="N1012" s="192"/>
      <c r="O1012" s="192"/>
      <c r="P1012" s="91">
        <f t="shared" si="108"/>
        <v>0</v>
      </c>
      <c r="Q1012" s="13" t="b">
        <f t="shared" si="110"/>
        <v>1</v>
      </c>
      <c r="R1012" s="625" t="b">
        <f t="shared" si="111"/>
        <v>1</v>
      </c>
      <c r="S1012" s="13" t="b">
        <f t="shared" si="112"/>
        <v>1</v>
      </c>
      <c r="T1012" s="13" t="b">
        <f t="shared" si="106"/>
        <v>1</v>
      </c>
      <c r="U1012" s="13" t="b">
        <f t="shared" si="107"/>
        <v>1</v>
      </c>
      <c r="V1012" s="617" t="str">
        <f t="shared" si="109"/>
        <v>-</v>
      </c>
      <c r="W1012" s="306">
        <f>IF(V1012="-",0,IF(COUNTIF(V1012:$V$1025,V1012)&gt;1,1,0))</f>
        <v>0</v>
      </c>
    </row>
    <row r="1013" spans="1:23" ht="15.75">
      <c r="A1013" s="205">
        <v>988</v>
      </c>
      <c r="B1013" s="177"/>
      <c r="C1013" s="178"/>
      <c r="D1013" s="177"/>
      <c r="E1013" s="192"/>
      <c r="F1013" s="192"/>
      <c r="G1013" s="192"/>
      <c r="H1013" s="192"/>
      <c r="I1013" s="192"/>
      <c r="J1013" s="192"/>
      <c r="K1013" s="192"/>
      <c r="L1013" s="192"/>
      <c r="M1013" s="192"/>
      <c r="N1013" s="192"/>
      <c r="O1013" s="192"/>
      <c r="P1013" s="91">
        <f t="shared" si="108"/>
        <v>0</v>
      </c>
      <c r="Q1013" s="13" t="b">
        <f t="shared" si="110"/>
        <v>1</v>
      </c>
      <c r="R1013" s="625" t="b">
        <f t="shared" si="111"/>
        <v>1</v>
      </c>
      <c r="S1013" s="13" t="b">
        <f t="shared" si="112"/>
        <v>1</v>
      </c>
      <c r="T1013" s="13" t="b">
        <f t="shared" si="106"/>
        <v>1</v>
      </c>
      <c r="U1013" s="13" t="b">
        <f t="shared" si="107"/>
        <v>1</v>
      </c>
      <c r="V1013" s="617" t="str">
        <f t="shared" si="109"/>
        <v>-</v>
      </c>
      <c r="W1013" s="306">
        <f>IF(V1013="-",0,IF(COUNTIF(V1013:$V$1025,V1013)&gt;1,1,0))</f>
        <v>0</v>
      </c>
    </row>
    <row r="1014" spans="1:23" ht="15.75">
      <c r="A1014" s="205">
        <v>989</v>
      </c>
      <c r="B1014" s="177"/>
      <c r="C1014" s="178"/>
      <c r="D1014" s="177"/>
      <c r="E1014" s="192"/>
      <c r="F1014" s="192"/>
      <c r="G1014" s="192"/>
      <c r="H1014" s="192"/>
      <c r="I1014" s="192"/>
      <c r="J1014" s="192"/>
      <c r="K1014" s="192"/>
      <c r="L1014" s="192"/>
      <c r="M1014" s="192"/>
      <c r="N1014" s="192"/>
      <c r="O1014" s="192"/>
      <c r="P1014" s="91">
        <f t="shared" si="108"/>
        <v>0</v>
      </c>
      <c r="Q1014" s="13" t="b">
        <f t="shared" si="110"/>
        <v>1</v>
      </c>
      <c r="R1014" s="625" t="b">
        <f t="shared" si="111"/>
        <v>1</v>
      </c>
      <c r="S1014" s="13" t="b">
        <f t="shared" si="112"/>
        <v>1</v>
      </c>
      <c r="T1014" s="13" t="b">
        <f t="shared" si="106"/>
        <v>1</v>
      </c>
      <c r="U1014" s="13" t="b">
        <f t="shared" si="107"/>
        <v>1</v>
      </c>
      <c r="V1014" s="617" t="str">
        <f t="shared" si="109"/>
        <v>-</v>
      </c>
      <c r="W1014" s="306">
        <f>IF(V1014="-",0,IF(COUNTIF(V1014:$V$1025,V1014)&gt;1,1,0))</f>
        <v>0</v>
      </c>
    </row>
    <row r="1015" spans="1:23" ht="15.75">
      <c r="A1015" s="205">
        <v>990</v>
      </c>
      <c r="B1015" s="177"/>
      <c r="C1015" s="178"/>
      <c r="D1015" s="177"/>
      <c r="E1015" s="192"/>
      <c r="F1015" s="192"/>
      <c r="G1015" s="192"/>
      <c r="H1015" s="192"/>
      <c r="I1015" s="192"/>
      <c r="J1015" s="192"/>
      <c r="K1015" s="192"/>
      <c r="L1015" s="192"/>
      <c r="M1015" s="192"/>
      <c r="N1015" s="192"/>
      <c r="O1015" s="192"/>
      <c r="P1015" s="91">
        <f t="shared" si="108"/>
        <v>0</v>
      </c>
      <c r="Q1015" s="13" t="b">
        <f t="shared" si="110"/>
        <v>1</v>
      </c>
      <c r="R1015" s="625" t="b">
        <f t="shared" si="111"/>
        <v>1</v>
      </c>
      <c r="S1015" s="13" t="b">
        <f t="shared" si="112"/>
        <v>1</v>
      </c>
      <c r="T1015" s="13" t="b">
        <f t="shared" si="106"/>
        <v>1</v>
      </c>
      <c r="U1015" s="13" t="b">
        <f t="shared" si="107"/>
        <v>1</v>
      </c>
      <c r="V1015" s="617" t="str">
        <f t="shared" si="109"/>
        <v>-</v>
      </c>
      <c r="W1015" s="306">
        <f>IF(V1015="-",0,IF(COUNTIF(V1015:$V$1025,V1015)&gt;1,1,0))</f>
        <v>0</v>
      </c>
    </row>
    <row r="1016" spans="1:23" ht="15.75">
      <c r="A1016" s="205">
        <v>991</v>
      </c>
      <c r="B1016" s="177"/>
      <c r="C1016" s="178"/>
      <c r="D1016" s="177"/>
      <c r="E1016" s="192"/>
      <c r="F1016" s="192"/>
      <c r="G1016" s="192"/>
      <c r="H1016" s="192"/>
      <c r="I1016" s="192"/>
      <c r="J1016" s="192"/>
      <c r="K1016" s="192"/>
      <c r="L1016" s="192"/>
      <c r="M1016" s="192"/>
      <c r="N1016" s="192"/>
      <c r="O1016" s="192"/>
      <c r="P1016" s="91">
        <f t="shared" si="108"/>
        <v>0</v>
      </c>
      <c r="Q1016" s="13" t="b">
        <f t="shared" si="110"/>
        <v>1</v>
      </c>
      <c r="R1016" s="625" t="b">
        <f t="shared" si="111"/>
        <v>1</v>
      </c>
      <c r="S1016" s="13" t="b">
        <f t="shared" si="112"/>
        <v>1</v>
      </c>
      <c r="T1016" s="13" t="b">
        <f t="shared" si="106"/>
        <v>1</v>
      </c>
      <c r="U1016" s="13" t="b">
        <f t="shared" si="107"/>
        <v>1</v>
      </c>
      <c r="V1016" s="617" t="str">
        <f t="shared" si="109"/>
        <v>-</v>
      </c>
      <c r="W1016" s="306">
        <f>IF(V1016="-",0,IF(COUNTIF(V1016:$V$1025,V1016)&gt;1,1,0))</f>
        <v>0</v>
      </c>
    </row>
    <row r="1017" spans="1:23" ht="15.75">
      <c r="A1017" s="205">
        <v>992</v>
      </c>
      <c r="B1017" s="177"/>
      <c r="C1017" s="178"/>
      <c r="D1017" s="177"/>
      <c r="E1017" s="192"/>
      <c r="F1017" s="192"/>
      <c r="G1017" s="192"/>
      <c r="H1017" s="192"/>
      <c r="I1017" s="192"/>
      <c r="J1017" s="192"/>
      <c r="K1017" s="192"/>
      <c r="L1017" s="192"/>
      <c r="M1017" s="192"/>
      <c r="N1017" s="192"/>
      <c r="O1017" s="192"/>
      <c r="P1017" s="91">
        <f t="shared" si="108"/>
        <v>0</v>
      </c>
      <c r="Q1017" s="13" t="b">
        <f t="shared" si="110"/>
        <v>1</v>
      </c>
      <c r="R1017" s="625" t="b">
        <f t="shared" si="111"/>
        <v>1</v>
      </c>
      <c r="S1017" s="13" t="b">
        <f t="shared" si="112"/>
        <v>1</v>
      </c>
      <c r="T1017" s="13" t="b">
        <f t="shared" si="106"/>
        <v>1</v>
      </c>
      <c r="U1017" s="13" t="b">
        <f t="shared" si="107"/>
        <v>1</v>
      </c>
      <c r="V1017" s="617" t="str">
        <f t="shared" si="109"/>
        <v>-</v>
      </c>
      <c r="W1017" s="306">
        <f>IF(V1017="-",0,IF(COUNTIF(V1017:$V$1025,V1017)&gt;1,1,0))</f>
        <v>0</v>
      </c>
    </row>
    <row r="1018" spans="1:23" ht="15.75">
      <c r="A1018" s="205">
        <v>993</v>
      </c>
      <c r="B1018" s="177"/>
      <c r="C1018" s="178"/>
      <c r="D1018" s="177"/>
      <c r="E1018" s="192"/>
      <c r="F1018" s="192"/>
      <c r="G1018" s="192"/>
      <c r="H1018" s="192"/>
      <c r="I1018" s="192"/>
      <c r="J1018" s="192"/>
      <c r="K1018" s="192"/>
      <c r="L1018" s="192"/>
      <c r="M1018" s="192"/>
      <c r="N1018" s="192"/>
      <c r="O1018" s="192"/>
      <c r="P1018" s="91">
        <f t="shared" si="108"/>
        <v>0</v>
      </c>
      <c r="Q1018" s="13" t="b">
        <f t="shared" si="110"/>
        <v>1</v>
      </c>
      <c r="R1018" s="625" t="b">
        <f t="shared" si="111"/>
        <v>1</v>
      </c>
      <c r="S1018" s="13" t="b">
        <f t="shared" si="112"/>
        <v>1</v>
      </c>
      <c r="T1018" s="13" t="b">
        <f t="shared" si="106"/>
        <v>1</v>
      </c>
      <c r="U1018" s="13" t="b">
        <f t="shared" si="107"/>
        <v>1</v>
      </c>
      <c r="V1018" s="617" t="str">
        <f t="shared" si="109"/>
        <v>-</v>
      </c>
      <c r="W1018" s="306">
        <f>IF(V1018="-",0,IF(COUNTIF(V1018:$V$1025,V1018)&gt;1,1,0))</f>
        <v>0</v>
      </c>
    </row>
    <row r="1019" spans="1:23" ht="15.75">
      <c r="A1019" s="205">
        <v>994</v>
      </c>
      <c r="B1019" s="177"/>
      <c r="C1019" s="178"/>
      <c r="D1019" s="177"/>
      <c r="E1019" s="192"/>
      <c r="F1019" s="192"/>
      <c r="G1019" s="192"/>
      <c r="H1019" s="192"/>
      <c r="I1019" s="192"/>
      <c r="J1019" s="192"/>
      <c r="K1019" s="192"/>
      <c r="L1019" s="192"/>
      <c r="M1019" s="192"/>
      <c r="N1019" s="192"/>
      <c r="O1019" s="192"/>
      <c r="P1019" s="91">
        <f t="shared" si="108"/>
        <v>0</v>
      </c>
      <c r="Q1019" s="13" t="b">
        <f t="shared" si="110"/>
        <v>1</v>
      </c>
      <c r="R1019" s="625" t="b">
        <f t="shared" si="111"/>
        <v>1</v>
      </c>
      <c r="S1019" s="13" t="b">
        <f t="shared" si="112"/>
        <v>1</v>
      </c>
      <c r="T1019" s="13" t="b">
        <f t="shared" si="106"/>
        <v>1</v>
      </c>
      <c r="U1019" s="13" t="b">
        <f t="shared" si="107"/>
        <v>1</v>
      </c>
      <c r="V1019" s="617" t="str">
        <f t="shared" si="109"/>
        <v>-</v>
      </c>
      <c r="W1019" s="306">
        <f>IF(V1019="-",0,IF(COUNTIF(V1019:$V$1025,V1019)&gt;1,1,0))</f>
        <v>0</v>
      </c>
    </row>
    <row r="1020" spans="1:23" ht="15.75">
      <c r="A1020" s="205">
        <v>995</v>
      </c>
      <c r="B1020" s="177"/>
      <c r="C1020" s="178"/>
      <c r="D1020" s="177"/>
      <c r="E1020" s="192"/>
      <c r="F1020" s="192"/>
      <c r="G1020" s="192"/>
      <c r="H1020" s="192"/>
      <c r="I1020" s="192"/>
      <c r="J1020" s="192"/>
      <c r="K1020" s="192"/>
      <c r="L1020" s="192"/>
      <c r="M1020" s="192"/>
      <c r="N1020" s="192"/>
      <c r="O1020" s="192"/>
      <c r="P1020" s="91">
        <f t="shared" si="108"/>
        <v>0</v>
      </c>
      <c r="Q1020" s="13" t="b">
        <f t="shared" si="110"/>
        <v>1</v>
      </c>
      <c r="R1020" s="625" t="b">
        <f t="shared" si="111"/>
        <v>1</v>
      </c>
      <c r="S1020" s="13" t="b">
        <f t="shared" si="112"/>
        <v>1</v>
      </c>
      <c r="T1020" s="13" t="b">
        <f t="shared" si="106"/>
        <v>1</v>
      </c>
      <c r="U1020" s="13" t="b">
        <f t="shared" si="107"/>
        <v>1</v>
      </c>
      <c r="V1020" s="617" t="str">
        <f t="shared" si="109"/>
        <v>-</v>
      </c>
      <c r="W1020" s="306">
        <f>IF(V1020="-",0,IF(COUNTIF(V1020:$V$1025,V1020)&gt;1,1,0))</f>
        <v>0</v>
      </c>
    </row>
    <row r="1021" spans="1:23" ht="15.75">
      <c r="A1021" s="205">
        <v>996</v>
      </c>
      <c r="B1021" s="177"/>
      <c r="C1021" s="178"/>
      <c r="D1021" s="177"/>
      <c r="E1021" s="192"/>
      <c r="F1021" s="192"/>
      <c r="G1021" s="192"/>
      <c r="H1021" s="192"/>
      <c r="I1021" s="192"/>
      <c r="J1021" s="192"/>
      <c r="K1021" s="192"/>
      <c r="L1021" s="192"/>
      <c r="M1021" s="192"/>
      <c r="N1021" s="192"/>
      <c r="O1021" s="192"/>
      <c r="P1021" s="91">
        <f t="shared" si="108"/>
        <v>0</v>
      </c>
      <c r="Q1021" s="13" t="b">
        <f t="shared" si="110"/>
        <v>1</v>
      </c>
      <c r="R1021" s="625" t="b">
        <f t="shared" si="111"/>
        <v>1</v>
      </c>
      <c r="S1021" s="13" t="b">
        <f t="shared" si="112"/>
        <v>1</v>
      </c>
      <c r="T1021" s="13" t="b">
        <f t="shared" si="106"/>
        <v>1</v>
      </c>
      <c r="U1021" s="13" t="b">
        <f t="shared" si="107"/>
        <v>1</v>
      </c>
      <c r="V1021" s="617" t="str">
        <f t="shared" si="109"/>
        <v>-</v>
      </c>
      <c r="W1021" s="306">
        <f>IF(V1021="-",0,IF(COUNTIF(V1021:$V$1025,V1021)&gt;1,1,0))</f>
        <v>0</v>
      </c>
    </row>
    <row r="1022" spans="1:23" ht="15.75">
      <c r="A1022" s="205">
        <v>997</v>
      </c>
      <c r="B1022" s="177"/>
      <c r="C1022" s="178"/>
      <c r="D1022" s="177"/>
      <c r="E1022" s="192"/>
      <c r="F1022" s="192"/>
      <c r="G1022" s="192"/>
      <c r="H1022" s="192"/>
      <c r="I1022" s="192"/>
      <c r="J1022" s="192"/>
      <c r="K1022" s="192"/>
      <c r="L1022" s="192"/>
      <c r="M1022" s="192"/>
      <c r="N1022" s="192"/>
      <c r="O1022" s="192"/>
      <c r="P1022" s="91">
        <f t="shared" si="108"/>
        <v>0</v>
      </c>
      <c r="Q1022" s="13" t="b">
        <f t="shared" si="110"/>
        <v>1</v>
      </c>
      <c r="R1022" s="625" t="b">
        <f t="shared" si="111"/>
        <v>1</v>
      </c>
      <c r="S1022" s="13" t="b">
        <f t="shared" si="112"/>
        <v>1</v>
      </c>
      <c r="T1022" s="13" t="b">
        <f t="shared" si="106"/>
        <v>1</v>
      </c>
      <c r="U1022" s="13" t="b">
        <f t="shared" si="107"/>
        <v>1</v>
      </c>
      <c r="V1022" s="617" t="str">
        <f t="shared" si="109"/>
        <v>-</v>
      </c>
      <c r="W1022" s="306">
        <f>IF(V1022="-",0,IF(COUNTIF(V1022:$V$1025,V1022)&gt;1,1,0))</f>
        <v>0</v>
      </c>
    </row>
    <row r="1023" spans="1:23" ht="15.75">
      <c r="A1023" s="205">
        <v>998</v>
      </c>
      <c r="B1023" s="177"/>
      <c r="C1023" s="178"/>
      <c r="D1023" s="177"/>
      <c r="E1023" s="192"/>
      <c r="F1023" s="192"/>
      <c r="G1023" s="192"/>
      <c r="H1023" s="192"/>
      <c r="I1023" s="192"/>
      <c r="J1023" s="192"/>
      <c r="K1023" s="192"/>
      <c r="L1023" s="192"/>
      <c r="M1023" s="192"/>
      <c r="N1023" s="192"/>
      <c r="O1023" s="192"/>
      <c r="P1023" s="91">
        <f t="shared" si="108"/>
        <v>0</v>
      </c>
      <c r="Q1023" s="13" t="b">
        <f t="shared" si="110"/>
        <v>1</v>
      </c>
      <c r="R1023" s="625" t="b">
        <f t="shared" si="111"/>
        <v>1</v>
      </c>
      <c r="S1023" s="13" t="b">
        <f t="shared" si="112"/>
        <v>1</v>
      </c>
      <c r="T1023" s="13" t="b">
        <f t="shared" si="106"/>
        <v>1</v>
      </c>
      <c r="U1023" s="13" t="b">
        <f t="shared" si="107"/>
        <v>1</v>
      </c>
      <c r="V1023" s="617" t="str">
        <f t="shared" si="109"/>
        <v>-</v>
      </c>
      <c r="W1023" s="306">
        <f>IF(V1023="-",0,IF(COUNTIF(V1023:$V$1025,V1023)&gt;1,1,0))</f>
        <v>0</v>
      </c>
    </row>
    <row r="1024" spans="1:23" ht="15.75">
      <c r="A1024" s="205">
        <v>999</v>
      </c>
      <c r="B1024" s="177"/>
      <c r="C1024" s="178"/>
      <c r="D1024" s="177"/>
      <c r="E1024" s="192"/>
      <c r="F1024" s="192"/>
      <c r="G1024" s="192"/>
      <c r="H1024" s="192"/>
      <c r="I1024" s="192"/>
      <c r="J1024" s="192"/>
      <c r="K1024" s="192"/>
      <c r="L1024" s="192"/>
      <c r="M1024" s="192"/>
      <c r="N1024" s="192"/>
      <c r="O1024" s="192"/>
      <c r="P1024" s="91">
        <f t="shared" si="108"/>
        <v>0</v>
      </c>
      <c r="Q1024" s="13" t="b">
        <f t="shared" si="110"/>
        <v>1</v>
      </c>
      <c r="R1024" s="625" t="b">
        <f t="shared" si="111"/>
        <v>1</v>
      </c>
      <c r="S1024" s="13" t="b">
        <f t="shared" si="112"/>
        <v>1</v>
      </c>
      <c r="T1024" s="13" t="b">
        <f t="shared" si="106"/>
        <v>1</v>
      </c>
      <c r="U1024" s="13" t="b">
        <f t="shared" si="107"/>
        <v>1</v>
      </c>
      <c r="V1024" s="617" t="str">
        <f t="shared" si="109"/>
        <v>-</v>
      </c>
      <c r="W1024" s="306">
        <f>IF(V1024="-",0,IF(COUNTIF(V1024:$V$1025,V1024)&gt;1,1,0))</f>
        <v>0</v>
      </c>
    </row>
    <row r="1025" spans="1:23" ht="16.5" thickBot="1">
      <c r="A1025" s="206">
        <v>1000</v>
      </c>
      <c r="B1025" s="180"/>
      <c r="C1025" s="181"/>
      <c r="D1025" s="180"/>
      <c r="E1025" s="194"/>
      <c r="F1025" s="194"/>
      <c r="G1025" s="194"/>
      <c r="H1025" s="194"/>
      <c r="I1025" s="194"/>
      <c r="J1025" s="194"/>
      <c r="K1025" s="194"/>
      <c r="L1025" s="194"/>
      <c r="M1025" s="194"/>
      <c r="N1025" s="194"/>
      <c r="O1025" s="194"/>
      <c r="P1025" s="92">
        <f t="shared" si="108"/>
        <v>0</v>
      </c>
      <c r="Q1025" s="13" t="b">
        <f t="shared" si="110"/>
        <v>1</v>
      </c>
      <c r="R1025" s="625" t="b">
        <f t="shared" si="111"/>
        <v>1</v>
      </c>
      <c r="S1025" s="13" t="b">
        <f t="shared" si="112"/>
        <v>1</v>
      </c>
      <c r="T1025" s="13" t="b">
        <f t="shared" si="106"/>
        <v>1</v>
      </c>
      <c r="U1025" s="13" t="b">
        <f t="shared" si="107"/>
        <v>1</v>
      </c>
      <c r="V1025" s="617" t="str">
        <f t="shared" si="109"/>
        <v>-</v>
      </c>
      <c r="W1025" s="306">
        <f>IF(V1025="-",0,IF(COUNTIF(V1025:$V$1025,V1025)&gt;1,1,0))</f>
        <v>0</v>
      </c>
    </row>
  </sheetData>
  <sheetProtection algorithmName="SHA-512" hashValue="/gV3jXjWJWEp7qWNSeE6zD2BUzM4vANqYvxmpN9Jjm+x8je+WzW7e0x8uLSMnqi8EUQSEemuPvaITiIFScnivw==" saltValue="1BOIgd3rq+0KhanXrb7KwQ==" spinCount="100000" sheet="1" objects="1" scenarios="1"/>
  <mergeCells count="7">
    <mergeCell ref="W10:W12"/>
    <mergeCell ref="B21:D21"/>
    <mergeCell ref="E21:P21"/>
    <mergeCell ref="D1:E1"/>
    <mergeCell ref="A6:P6"/>
    <mergeCell ref="N13:O13"/>
    <mergeCell ref="N12:O12"/>
  </mergeCells>
  <conditionalFormatting sqref="N13">
    <cfRule type="cellIs" dxfId="152" priority="5" operator="equal">
      <formula>TRUE</formula>
    </cfRule>
    <cfRule type="cellIs" dxfId="151" priority="6" operator="equal">
      <formula>FALSE</formula>
    </cfRule>
  </conditionalFormatting>
  <dataValidations count="3">
    <dataValidation type="list" allowBlank="1" showInputMessage="1" showErrorMessage="1" sqref="B26:B1025" xr:uid="{00000000-0002-0000-0900-000000000000}">
      <formula1>CountriesList</formula1>
    </dataValidation>
    <dataValidation type="list" allowBlank="1" showInputMessage="1" showErrorMessage="1" sqref="D26:D1025" xr:uid="{00000000-0002-0000-0900-000001000000}">
      <formula1>ClientCategorisationList</formula1>
    </dataValidation>
    <dataValidation type="whole" operator="greaterThanOrEqual" allowBlank="1" showInputMessage="1" showErrorMessage="1" sqref="C26:C1025 E26:P1025" xr:uid="{00000000-0002-0000-0900-000002000000}">
      <formula1>0</formula1>
    </dataValidation>
  </dataValidations>
  <pageMargins left="0.7" right="0.7" top="0.75" bottom="0.75" header="0.3" footer="0.3"/>
  <pageSetup paperSize="9" scale="42" fitToHeight="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3000000}">
          <x14:formula1>
            <xm:f>'Allowed Values'!$B$263:$B$266</xm:f>
          </x14:formula1>
          <xm:sqref>D26:D45</xm:sqref>
        </x14:dataValidation>
        <x14:dataValidation type="list" allowBlank="1" showInputMessage="1" showErrorMessage="1" xr:uid="{00000000-0002-0000-0900-000004000000}">
          <x14:formula1>
            <xm:f>'Allowed Values'!$B$11:$B$259</xm:f>
          </x14:formula1>
          <xm:sqref>B26:B45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pageSetUpPr fitToPage="1"/>
  </sheetPr>
  <dimension ref="A1:Y1025"/>
  <sheetViews>
    <sheetView showGridLines="0" zoomScaleNormal="100" workbookViewId="0"/>
  </sheetViews>
  <sheetFormatPr defaultColWidth="9.140625" defaultRowHeight="15"/>
  <cols>
    <col min="1" max="1" width="7.85546875" style="10" bestFit="1" customWidth="1"/>
    <col min="2" max="13" width="20.140625" style="10" customWidth="1"/>
    <col min="14" max="16" width="15.5703125" style="10" customWidth="1"/>
    <col min="17" max="17" width="23.140625" style="10" bestFit="1" customWidth="1"/>
    <col min="18" max="18" width="34.5703125" style="10" bestFit="1" customWidth="1"/>
    <col min="19" max="19" width="29" style="10" bestFit="1" customWidth="1"/>
    <col min="20" max="20" width="11.140625" style="10" customWidth="1"/>
    <col min="21" max="23" width="9.140625" style="10"/>
    <col min="24" max="24" width="18.42578125" style="10" customWidth="1"/>
    <col min="25" max="16384" width="9.140625" style="10"/>
  </cols>
  <sheetData>
    <row r="1" spans="1:20" ht="21" customHeight="1">
      <c r="A1" s="1" t="s">
        <v>537</v>
      </c>
      <c r="B1" s="1"/>
      <c r="C1" s="5"/>
      <c r="D1" s="822">
        <f>'General Info'!D22</f>
        <v>0</v>
      </c>
      <c r="E1" s="822"/>
      <c r="F1" s="5"/>
      <c r="G1" s="5"/>
      <c r="H1" s="5"/>
      <c r="I1" s="5"/>
      <c r="J1" s="5"/>
      <c r="K1" s="5"/>
      <c r="L1" s="5"/>
      <c r="M1" s="5"/>
      <c r="N1" s="13"/>
      <c r="O1" s="13"/>
      <c r="P1" s="13"/>
      <c r="Q1" s="13"/>
      <c r="R1" s="13"/>
    </row>
    <row r="2" spans="1:20" ht="18" customHeight="1">
      <c r="A2" s="16"/>
      <c r="B2" s="5"/>
      <c r="C2" s="5"/>
      <c r="D2" s="5"/>
      <c r="E2" s="5"/>
      <c r="F2" s="5"/>
      <c r="G2" s="5"/>
      <c r="H2" s="5"/>
      <c r="I2" s="5"/>
      <c r="J2" s="5"/>
      <c r="K2" s="5"/>
      <c r="L2" s="5"/>
      <c r="M2" s="5"/>
      <c r="N2" s="13"/>
      <c r="O2" s="13"/>
      <c r="P2" s="13"/>
      <c r="Q2" s="13"/>
      <c r="R2" s="13"/>
    </row>
    <row r="3" spans="1:20" ht="18" customHeight="1">
      <c r="A3" s="16"/>
      <c r="B3" s="5"/>
      <c r="C3" s="5"/>
      <c r="D3" s="5"/>
      <c r="E3" s="5"/>
      <c r="F3" s="5"/>
      <c r="G3" s="5"/>
      <c r="H3" s="5"/>
      <c r="I3" s="5"/>
      <c r="J3" s="5"/>
      <c r="K3" s="5"/>
      <c r="L3" s="5"/>
      <c r="M3" s="5"/>
      <c r="N3" s="13"/>
      <c r="O3" s="13"/>
      <c r="P3" s="13"/>
      <c r="Q3" s="13"/>
      <c r="R3" s="13"/>
    </row>
    <row r="4" spans="1:20" ht="18" customHeight="1">
      <c r="A4" s="16"/>
      <c r="B4" s="5"/>
      <c r="C4" s="5"/>
      <c r="D4" s="5"/>
      <c r="E4" s="5"/>
      <c r="F4" s="5"/>
      <c r="G4" s="5"/>
      <c r="H4" s="5"/>
      <c r="I4" s="5"/>
      <c r="J4" s="5"/>
      <c r="K4" s="5"/>
      <c r="L4" s="5"/>
      <c r="M4" s="5"/>
      <c r="N4" s="13"/>
      <c r="O4" s="13"/>
      <c r="P4" s="13"/>
      <c r="Q4" s="13"/>
      <c r="R4" s="13"/>
    </row>
    <row r="5" spans="1:20" ht="18" customHeight="1">
      <c r="A5" s="16"/>
      <c r="B5" s="5"/>
      <c r="C5" s="5"/>
      <c r="D5" s="5"/>
      <c r="E5" s="5"/>
      <c r="F5" s="5"/>
      <c r="G5" s="5"/>
      <c r="H5" s="5"/>
      <c r="I5" s="5"/>
      <c r="J5" s="5"/>
      <c r="K5" s="5"/>
      <c r="L5" s="5"/>
      <c r="M5" s="5"/>
      <c r="N5" s="13"/>
      <c r="O5" s="13"/>
      <c r="P5" s="13"/>
      <c r="Q5" s="13"/>
      <c r="R5" s="13"/>
    </row>
    <row r="6" spans="1:20" s="257" customFormat="1" ht="18.75">
      <c r="A6" s="874" t="s">
        <v>1484</v>
      </c>
      <c r="B6" s="798"/>
      <c r="C6" s="798"/>
      <c r="D6" s="798"/>
      <c r="E6" s="798"/>
      <c r="F6" s="798"/>
      <c r="G6" s="798"/>
      <c r="H6" s="798"/>
      <c r="I6" s="798"/>
      <c r="J6" s="798"/>
      <c r="K6" s="798"/>
      <c r="L6" s="798"/>
      <c r="M6" s="798"/>
      <c r="N6" s="619"/>
      <c r="O6" s="619"/>
      <c r="P6" s="619"/>
      <c r="Q6" s="619"/>
      <c r="R6" s="619"/>
    </row>
    <row r="7" spans="1:20" ht="18" customHeight="1">
      <c r="A7" s="18"/>
      <c r="B7" s="399" t="s">
        <v>78</v>
      </c>
      <c r="C7" s="400"/>
      <c r="D7" s="400"/>
      <c r="E7" s="401"/>
      <c r="F7" s="401"/>
      <c r="G7" s="401"/>
      <c r="H7" s="401"/>
      <c r="I7" s="401"/>
      <c r="J7" s="401"/>
      <c r="K7" s="401"/>
      <c r="L7" s="401"/>
      <c r="M7" s="52"/>
      <c r="N7" s="13"/>
      <c r="O7" s="13"/>
      <c r="P7" s="13"/>
      <c r="Q7" s="13"/>
      <c r="R7" s="13"/>
    </row>
    <row r="8" spans="1:20" ht="18" customHeight="1">
      <c r="A8" s="18"/>
      <c r="B8" s="402" t="s">
        <v>795</v>
      </c>
      <c r="C8" s="400"/>
      <c r="D8" s="400"/>
      <c r="E8" s="401"/>
      <c r="F8" s="401"/>
      <c r="G8" s="167"/>
      <c r="H8" s="167"/>
      <c r="I8" s="401"/>
      <c r="J8" s="167"/>
      <c r="K8" s="167"/>
      <c r="L8" s="258"/>
      <c r="M8" s="9"/>
      <c r="N8" s="13"/>
      <c r="O8" s="13"/>
      <c r="P8" s="13"/>
      <c r="Q8" s="13"/>
      <c r="R8" s="13"/>
    </row>
    <row r="9" spans="1:20" ht="18" customHeight="1">
      <c r="A9" s="18"/>
      <c r="B9" s="166"/>
      <c r="C9" s="414"/>
      <c r="D9" s="414"/>
      <c r="E9" s="414"/>
      <c r="F9" s="414"/>
      <c r="G9" s="414"/>
      <c r="H9" s="414"/>
      <c r="I9" s="414"/>
      <c r="J9" s="414"/>
      <c r="K9" s="414"/>
      <c r="L9" s="258"/>
      <c r="M9" s="9"/>
      <c r="N9" s="13" t="b">
        <f>IF(ISNA(MATCH(FALSE,N26:N1025,0)),TRUE,FALSE)</f>
        <v>0</v>
      </c>
      <c r="O9" s="13" t="b">
        <f>IF(ISNA(MATCH(FALSE,O26:O1025,0)),TRUE,FALSE)</f>
        <v>1</v>
      </c>
      <c r="P9" s="13" t="b">
        <f>IF(ISNA(MATCH(FALSE,P26:P1025,0)),TRUE,FALSE)</f>
        <v>0</v>
      </c>
      <c r="Q9" s="13" t="b">
        <f>IF(ISNA(MATCH(FALSE,Q26:Q1025,0)),TRUE,FALSE)</f>
        <v>1</v>
      </c>
      <c r="R9" s="13" t="b">
        <f>IF(ISNA(MATCH(FALSE,R26:R1025,0)),TRUE,FALSE)</f>
        <v>1</v>
      </c>
      <c r="T9" s="13" t="b">
        <f>IF(T25&gt;0,FALSE,TRUE)</f>
        <v>1</v>
      </c>
    </row>
    <row r="10" spans="1:20" ht="18" customHeight="1">
      <c r="A10" s="18"/>
      <c r="B10" s="396" t="s">
        <v>794</v>
      </c>
      <c r="C10" s="397"/>
      <c r="D10" s="397"/>
      <c r="E10" s="397"/>
      <c r="F10" s="397"/>
      <c r="G10" s="397"/>
      <c r="H10" s="397"/>
      <c r="I10" s="397"/>
      <c r="J10" s="397"/>
      <c r="K10" s="397"/>
      <c r="L10" s="403"/>
      <c r="M10" s="250"/>
      <c r="N10" s="13"/>
      <c r="O10" s="13"/>
      <c r="P10" s="13"/>
      <c r="R10" s="13"/>
      <c r="T10" s="836" t="s">
        <v>1215</v>
      </c>
    </row>
    <row r="11" spans="1:20" ht="18" customHeight="1">
      <c r="A11" s="18"/>
      <c r="B11" s="395" t="s">
        <v>668</v>
      </c>
      <c r="C11" s="381"/>
      <c r="D11" s="381"/>
      <c r="E11" s="381"/>
      <c r="F11" s="381"/>
      <c r="G11" s="381"/>
      <c r="H11" s="381"/>
      <c r="I11" s="381"/>
      <c r="J11" s="381"/>
      <c r="K11" s="381"/>
      <c r="L11" s="403"/>
      <c r="M11" s="250"/>
      <c r="N11" s="13"/>
      <c r="O11" s="13"/>
      <c r="P11" s="13"/>
      <c r="R11" s="13"/>
      <c r="T11" s="836"/>
    </row>
    <row r="12" spans="1:20" ht="18" customHeight="1">
      <c r="A12" s="18"/>
      <c r="B12" s="395" t="s">
        <v>667</v>
      </c>
      <c r="C12" s="381"/>
      <c r="D12" s="381"/>
      <c r="E12" s="381"/>
      <c r="F12" s="381"/>
      <c r="G12" s="381"/>
      <c r="H12" s="381"/>
      <c r="I12" s="381"/>
      <c r="J12" s="381"/>
      <c r="K12" s="9"/>
      <c r="L12" s="9"/>
      <c r="M12" s="9"/>
      <c r="O12" s="13"/>
      <c r="P12" s="13"/>
      <c r="R12" s="13"/>
      <c r="T12" s="836"/>
    </row>
    <row r="13" spans="1:20" ht="18" customHeight="1">
      <c r="A13" s="18"/>
      <c r="B13" s="413" t="s">
        <v>666</v>
      </c>
      <c r="C13" s="400"/>
      <c r="D13" s="400"/>
      <c r="E13" s="401"/>
      <c r="F13" s="401"/>
      <c r="G13" s="401"/>
      <c r="H13" s="226"/>
      <c r="I13" s="226"/>
      <c r="J13" s="226"/>
      <c r="K13" s="864" t="s">
        <v>67</v>
      </c>
      <c r="L13" s="864"/>
      <c r="M13" s="9"/>
      <c r="Q13" s="13"/>
      <c r="T13" s="836"/>
    </row>
    <row r="14" spans="1:20" ht="18" customHeight="1">
      <c r="A14" s="9"/>
      <c r="B14" s="258"/>
      <c r="C14" s="258"/>
      <c r="D14" s="258"/>
      <c r="E14" s="258"/>
      <c r="F14" s="258"/>
      <c r="G14" s="258"/>
      <c r="H14" s="258"/>
      <c r="I14" s="258"/>
      <c r="J14" s="258"/>
      <c r="K14" s="865" t="b">
        <f>IF(AND(N9=TRUE,O9=TRUE,P9=TRUE,Q9=TRUE,R9=TRUE),TRUE,FALSE)</f>
        <v>0</v>
      </c>
      <c r="L14" s="865"/>
      <c r="M14" s="9"/>
    </row>
    <row r="15" spans="1:20" ht="18" customHeight="1">
      <c r="A15" s="9"/>
      <c r="B15" s="398" t="s">
        <v>792</v>
      </c>
      <c r="C15" s="258"/>
      <c r="D15" s="258"/>
      <c r="E15" s="258"/>
      <c r="F15" s="258"/>
      <c r="G15" s="258"/>
      <c r="H15" s="258"/>
      <c r="I15" s="258"/>
      <c r="J15" s="258"/>
      <c r="K15" s="9"/>
      <c r="L15" s="9"/>
      <c r="M15" s="9"/>
    </row>
    <row r="16" spans="1:20" ht="18" customHeight="1">
      <c r="A16" s="9"/>
      <c r="B16" s="258"/>
      <c r="C16" s="258"/>
      <c r="D16" s="258"/>
      <c r="E16" s="258"/>
      <c r="F16" s="258"/>
      <c r="G16" s="258"/>
      <c r="H16" s="258"/>
      <c r="I16" s="258"/>
      <c r="J16" s="258"/>
      <c r="K16" s="9"/>
      <c r="L16" s="9"/>
      <c r="M16" s="9"/>
    </row>
    <row r="17" spans="1:25" s="388" customFormat="1" ht="18" customHeight="1">
      <c r="A17" s="394"/>
      <c r="B17" s="399" t="s">
        <v>79</v>
      </c>
      <c r="C17" s="394"/>
      <c r="D17" s="394"/>
      <c r="E17" s="394"/>
      <c r="F17" s="394"/>
      <c r="G17" s="394"/>
      <c r="H17" s="394"/>
      <c r="I17" s="394"/>
      <c r="J17" s="394"/>
      <c r="K17" s="9"/>
      <c r="L17" s="9"/>
      <c r="M17" s="9"/>
    </row>
    <row r="18" spans="1:25" s="388" customFormat="1" ht="18" customHeight="1">
      <c r="A18" s="394"/>
      <c r="B18" s="404" t="s">
        <v>378</v>
      </c>
      <c r="C18" s="394"/>
      <c r="D18" s="394"/>
      <c r="E18" s="394"/>
      <c r="F18" s="394"/>
      <c r="G18" s="394"/>
      <c r="H18" s="394"/>
      <c r="I18" s="394"/>
      <c r="J18" s="394"/>
      <c r="K18" s="9"/>
      <c r="L18" s="9"/>
      <c r="M18" s="9"/>
    </row>
    <row r="19" spans="1:25" ht="18" customHeight="1">
      <c r="A19" s="9"/>
      <c r="B19" s="9"/>
      <c r="C19" s="9"/>
      <c r="D19" s="9"/>
      <c r="E19" s="9"/>
      <c r="F19" s="9"/>
      <c r="G19" s="9"/>
      <c r="H19" s="9"/>
      <c r="I19" s="9"/>
      <c r="J19" s="9"/>
      <c r="K19" s="9"/>
      <c r="L19" s="9"/>
      <c r="M19" s="9"/>
      <c r="N19" s="13"/>
      <c r="O19" s="13"/>
    </row>
    <row r="20" spans="1:25" ht="15.75" thickBot="1">
      <c r="A20" s="108"/>
      <c r="B20" s="218" t="s">
        <v>70</v>
      </c>
      <c r="C20" s="218" t="s">
        <v>74</v>
      </c>
      <c r="D20" s="218" t="s">
        <v>75</v>
      </c>
      <c r="E20" s="218" t="s">
        <v>76</v>
      </c>
      <c r="F20" s="218" t="s">
        <v>77</v>
      </c>
      <c r="G20" s="218" t="s">
        <v>329</v>
      </c>
      <c r="H20" s="218" t="s">
        <v>330</v>
      </c>
      <c r="I20" s="218" t="s">
        <v>334</v>
      </c>
      <c r="J20" s="218" t="s">
        <v>335</v>
      </c>
      <c r="K20" s="218" t="s">
        <v>336</v>
      </c>
      <c r="L20" s="393" t="s">
        <v>337</v>
      </c>
      <c r="M20" s="393" t="s">
        <v>338</v>
      </c>
      <c r="N20" s="13"/>
      <c r="O20" s="13"/>
      <c r="P20" s="13"/>
      <c r="R20" s="13"/>
    </row>
    <row r="21" spans="1:25" s="70" customFormat="1" ht="45" customHeight="1" thickBot="1">
      <c r="A21" s="97"/>
      <c r="B21" s="879" t="s">
        <v>64</v>
      </c>
      <c r="C21" s="880"/>
      <c r="D21" s="875" t="s">
        <v>671</v>
      </c>
      <c r="E21" s="876"/>
      <c r="F21" s="876"/>
      <c r="G21" s="876"/>
      <c r="H21" s="876"/>
      <c r="I21" s="876"/>
      <c r="J21" s="876"/>
      <c r="K21" s="876"/>
      <c r="L21" s="877" t="s">
        <v>561</v>
      </c>
      <c r="M21" s="878"/>
      <c r="N21" s="13"/>
      <c r="O21" s="13"/>
      <c r="P21" s="13"/>
      <c r="Q21" s="13"/>
      <c r="R21" s="13"/>
      <c r="S21" s="13"/>
      <c r="T21" s="13"/>
      <c r="U21" s="13"/>
      <c r="V21" s="13"/>
      <c r="W21" s="13"/>
      <c r="X21" s="13"/>
    </row>
    <row r="22" spans="1:25" ht="94.5" customHeight="1">
      <c r="A22" s="130" t="s">
        <v>403</v>
      </c>
      <c r="B22" s="35" t="s">
        <v>71</v>
      </c>
      <c r="C22" s="36" t="s">
        <v>7</v>
      </c>
      <c r="D22" s="35" t="s">
        <v>669</v>
      </c>
      <c r="E22" s="35" t="s">
        <v>384</v>
      </c>
      <c r="F22" s="35" t="s">
        <v>385</v>
      </c>
      <c r="G22" s="36" t="s">
        <v>388</v>
      </c>
      <c r="H22" s="35" t="s">
        <v>389</v>
      </c>
      <c r="I22" s="35" t="s">
        <v>642</v>
      </c>
      <c r="J22" s="35" t="s">
        <v>643</v>
      </c>
      <c r="K22" s="34" t="s">
        <v>387</v>
      </c>
      <c r="L22" s="249" t="s">
        <v>670</v>
      </c>
      <c r="M22" s="34" t="s">
        <v>551</v>
      </c>
      <c r="N22" s="13"/>
      <c r="O22" s="13"/>
      <c r="P22" s="13"/>
      <c r="Q22" s="13"/>
      <c r="R22" s="13"/>
    </row>
    <row r="23" spans="1:25" s="257" customFormat="1" ht="34.5" customHeight="1">
      <c r="A23" s="60"/>
      <c r="B23" s="38"/>
      <c r="C23" s="382"/>
      <c r="D23" s="383">
        <f>'General Info'!D17</f>
        <v>0</v>
      </c>
      <c r="E23" s="383">
        <f>'General Info'!D17</f>
        <v>0</v>
      </c>
      <c r="F23" s="383">
        <f>'General Info'!D17</f>
        <v>0</v>
      </c>
      <c r="G23" s="384">
        <f>'General Info'!D17</f>
        <v>0</v>
      </c>
      <c r="H23" s="383">
        <f>'General Info'!D17</f>
        <v>0</v>
      </c>
      <c r="I23" s="383">
        <f>'General Info'!D17</f>
        <v>0</v>
      </c>
      <c r="J23" s="383">
        <f>'General Info'!D17</f>
        <v>0</v>
      </c>
      <c r="K23" s="383">
        <f>'General Info'!D17</f>
        <v>0</v>
      </c>
      <c r="L23" s="384">
        <f>'General Info'!D17</f>
        <v>0</v>
      </c>
      <c r="M23" s="383">
        <f>'General Info'!D17</f>
        <v>0</v>
      </c>
      <c r="N23" s="622"/>
      <c r="O23" s="622"/>
      <c r="P23" s="622"/>
      <c r="Q23" s="622"/>
      <c r="R23" s="622"/>
      <c r="S23" s="388"/>
      <c r="T23" s="388"/>
      <c r="U23" s="388"/>
      <c r="V23" s="388"/>
      <c r="W23" s="388"/>
      <c r="X23" s="388"/>
      <c r="Y23" s="388"/>
    </row>
    <row r="24" spans="1:25" s="388" customFormat="1" ht="24.95" customHeight="1" thickBot="1">
      <c r="A24" s="311"/>
      <c r="B24" s="389"/>
      <c r="C24" s="391"/>
      <c r="D24" s="386" t="s">
        <v>65</v>
      </c>
      <c r="E24" s="386" t="s">
        <v>65</v>
      </c>
      <c r="F24" s="386" t="s">
        <v>65</v>
      </c>
      <c r="G24" s="392" t="s">
        <v>65</v>
      </c>
      <c r="H24" s="386" t="s">
        <v>65</v>
      </c>
      <c r="I24" s="386" t="s">
        <v>65</v>
      </c>
      <c r="J24" s="386" t="s">
        <v>65</v>
      </c>
      <c r="K24" s="387" t="s">
        <v>65</v>
      </c>
      <c r="L24" s="392" t="s">
        <v>65</v>
      </c>
      <c r="M24" s="386" t="s">
        <v>65</v>
      </c>
      <c r="N24" s="622"/>
      <c r="O24" s="622"/>
      <c r="P24" s="622"/>
      <c r="Q24" s="622"/>
      <c r="R24" s="622"/>
    </row>
    <row r="25" spans="1:25" ht="16.5" customHeight="1" thickBot="1">
      <c r="A25" s="309" t="s">
        <v>14</v>
      </c>
      <c r="B25" s="310"/>
      <c r="C25" s="310"/>
      <c r="D25" s="308">
        <f>SUM(D26:D1025)</f>
        <v>0</v>
      </c>
      <c r="E25" s="308">
        <f t="shared" ref="E25:M25" si="0">SUM(E26:E1025)</f>
        <v>0</v>
      </c>
      <c r="F25" s="308">
        <f t="shared" si="0"/>
        <v>0</v>
      </c>
      <c r="G25" s="308">
        <f t="shared" si="0"/>
        <v>0</v>
      </c>
      <c r="H25" s="308">
        <f t="shared" si="0"/>
        <v>0</v>
      </c>
      <c r="I25" s="308">
        <f t="shared" si="0"/>
        <v>0</v>
      </c>
      <c r="J25" s="308">
        <f t="shared" si="0"/>
        <v>0</v>
      </c>
      <c r="K25" s="308">
        <f t="shared" si="0"/>
        <v>0</v>
      </c>
      <c r="L25" s="308">
        <f t="shared" si="0"/>
        <v>0</v>
      </c>
      <c r="M25" s="308">
        <f t="shared" si="0"/>
        <v>0</v>
      </c>
      <c r="N25" s="617"/>
      <c r="O25" s="617"/>
      <c r="P25" s="617"/>
      <c r="Q25" s="617" t="s">
        <v>546</v>
      </c>
      <c r="R25" s="617" t="s">
        <v>547</v>
      </c>
      <c r="S25" s="424" t="s">
        <v>1214</v>
      </c>
      <c r="T25" s="617">
        <f>SUM(T26:T1025)</f>
        <v>0</v>
      </c>
      <c r="U25" s="624"/>
    </row>
    <row r="26" spans="1:25" ht="16.5" customHeight="1" thickTop="1">
      <c r="A26" s="205">
        <v>1</v>
      </c>
      <c r="B26" s="177"/>
      <c r="C26" s="177"/>
      <c r="D26" s="192"/>
      <c r="E26" s="192"/>
      <c r="F26" s="192"/>
      <c r="G26" s="193"/>
      <c r="H26" s="193"/>
      <c r="I26" s="193"/>
      <c r="J26" s="193"/>
      <c r="K26" s="91">
        <f>SUM(G26:J26)</f>
        <v>0</v>
      </c>
      <c r="L26" s="192"/>
      <c r="M26" s="178"/>
      <c r="N26" s="13" t="b">
        <f>IF(ISBLANK(B26),FALSE,IF(OR(ISBLANK(C26),ISBLANK(D26),ISBLANK(E26),ISBLANK(F26),ISBLANK(G26),ISBLANK(H26),ISBLANK(I26),ISBLANK(J26),ISBLANK(K26),ISBLANK(L26),ISBLANK(M26)),FALSE,TRUE))</f>
        <v>0</v>
      </c>
      <c r="O26" s="625" t="b">
        <f>IF(OR(AND(B26="N/A",C26="N/A"),(AND(B26&lt;&gt;"N/A",C26&lt;&gt;"N/A"))),TRUE,FALSE)</f>
        <v>1</v>
      </c>
      <c r="P26" s="13" t="b">
        <f>IF(OR(AND(B26="N/A",C26="N/A",D26=0,E26=0,F26=0,K26=0,L26=0,M26=0),AND(B26&lt;&gt;"N/A",C26&lt;&gt;"N/A",OR(D26&lt;&gt;0,E26&lt;&gt;0,F26&lt;&gt;0,K26&lt;&gt;0,L26&lt;&gt;0,M26&lt;&gt;0))),TRUE,FALSE)</f>
        <v>0</v>
      </c>
      <c r="Q26" s="13" t="b">
        <f t="shared" ref="Q26:Q89" si="1">IF(B26="",TRUE,(IF(ISNUMBER(MATCH(B26,CountriesList,0)),TRUE,FALSE)))</f>
        <v>1</v>
      </c>
      <c r="R26" s="13" t="b">
        <f t="shared" ref="R26:R89" si="2">IF(C26="",TRUE,(IF(ISNUMBER(MATCH(C26,ClientCategorisationList,0)),TRUE,FALSE)))</f>
        <v>1</v>
      </c>
      <c r="S26" s="13" t="str">
        <f>CONCATENATE(B26,"-",C26)</f>
        <v>-</v>
      </c>
      <c r="T26" s="13">
        <f>IF(S26="-",0,IF(COUNTIF(S26:$S$1025,S26)&gt;1,1,0))</f>
        <v>0</v>
      </c>
    </row>
    <row r="27" spans="1:25" ht="16.5" customHeight="1">
      <c r="A27" s="205">
        <v>2</v>
      </c>
      <c r="B27" s="177"/>
      <c r="C27" s="177"/>
      <c r="D27" s="192"/>
      <c r="E27" s="192"/>
      <c r="F27" s="192"/>
      <c r="G27" s="193"/>
      <c r="H27" s="193"/>
      <c r="I27" s="193"/>
      <c r="J27" s="193"/>
      <c r="K27" s="91">
        <f>SUM(G27:J27)</f>
        <v>0</v>
      </c>
      <c r="L27" s="192"/>
      <c r="M27" s="178"/>
      <c r="N27" s="13" t="b">
        <f>IF(ISBLANK(B27),TRUE,IF(OR(ISBLANK(C27),ISBLANK(D27),ISBLANK(E27),ISBLANK(F27),ISBLANK(G27),ISBLANK(H27),ISBLANK(I27),ISBLANK(J27),ISBLANK(K27),ISBLANK(L27),ISBLANK(M27)),FALSE,TRUE))</f>
        <v>1</v>
      </c>
      <c r="O27" s="625" t="b">
        <f t="shared" ref="O27:O90" si="3">IF(OR(AND(B27="N/A",C27="N/A"),AND(B27&lt;&gt;"N/A",C27&lt;&gt;"N/A"),AND(ISBLANK(B27),ISBLANK(C27)),AND(NOT(ISBLANK(B27)),NOT(ISBLANK(C27)))),TRUE,FALSE)</f>
        <v>1</v>
      </c>
      <c r="P27" s="13" t="b">
        <f>IF(OR(AND(B27="N/A",C27="N/A",D27=0,E27=0,F27=0,K27=0,L27=0,M27=0),AND(ISBLANK(B27),ISBLANK(C27),ISBLANK(D27),ISBLANK(E27),ISBLANK(F27),ISBLANK(G27),ISBLANK(H27),ISBLANK(I27),ISBLANK(J27),K27=0,ISBLANK(L27),ISBLANK(M27)),AND(AND(NOT(ISBLANK(B27)),B27&lt;&gt;"N/A"),AND(NOT(ISBLANK(C27)),C27&lt;&gt;"N/A"),OR(D27&lt;&gt;0,E27&lt;&gt;0,F27&lt;&gt;0,K27&lt;&gt;0,L27&lt;&gt;0,M27&lt;&gt;0))),TRUE,FALSE)</f>
        <v>1</v>
      </c>
      <c r="Q27" s="13" t="b">
        <f t="shared" si="1"/>
        <v>1</v>
      </c>
      <c r="R27" s="13" t="b">
        <f t="shared" si="2"/>
        <v>1</v>
      </c>
      <c r="S27" s="13" t="str">
        <f t="shared" ref="S27:S90" si="4">CONCATENATE(B27,"-",C27)</f>
        <v>-</v>
      </c>
      <c r="T27" s="13">
        <f>IF(S27="-",0,IF(COUNTIF(S27:$S$1025,S27)&gt;1,1,0))</f>
        <v>0</v>
      </c>
    </row>
    <row r="28" spans="1:25" ht="16.5" customHeight="1">
      <c r="A28" s="205">
        <v>3</v>
      </c>
      <c r="B28" s="177"/>
      <c r="C28" s="177"/>
      <c r="D28" s="192"/>
      <c r="E28" s="192"/>
      <c r="F28" s="192"/>
      <c r="G28" s="193"/>
      <c r="H28" s="193"/>
      <c r="I28" s="193"/>
      <c r="J28" s="193"/>
      <c r="K28" s="91">
        <f>SUM(G28:J28)</f>
        <v>0</v>
      </c>
      <c r="L28" s="192"/>
      <c r="M28" s="178"/>
      <c r="N28" s="13" t="b">
        <f t="shared" ref="N28:N91" si="5">IF(ISBLANK(B28),TRUE,IF(OR(ISBLANK(C28),ISBLANK(D28),ISBLANK(E28),ISBLANK(F28),ISBLANK(G28),ISBLANK(H28),ISBLANK(I28),ISBLANK(J28),ISBLANK(K28),ISBLANK(L28),ISBLANK(M28)),FALSE,TRUE))</f>
        <v>1</v>
      </c>
      <c r="O28" s="625" t="b">
        <f t="shared" si="3"/>
        <v>1</v>
      </c>
      <c r="P28" s="13" t="b">
        <f t="shared" ref="P28:P91" si="6">IF(OR(AND(B28="N/A",C28="N/A",D28=0,E28=0,F28=0,K28=0,L28=0,M28=0),AND(ISBLANK(B28),ISBLANK(C28),ISBLANK(D28),ISBLANK(E28),ISBLANK(F28),ISBLANK(G28),ISBLANK(H28),ISBLANK(I28),ISBLANK(J28),K28=0,ISBLANK(L28),ISBLANK(M28)),AND(AND(NOT(ISBLANK(B28)),B28&lt;&gt;"N/A"),AND(NOT(ISBLANK(C28)),C28&lt;&gt;"N/A"),OR(D28&lt;&gt;0,E28&lt;&gt;0,F28&lt;&gt;0,K28&lt;&gt;0,L28&lt;&gt;0,M28&lt;&gt;0))),TRUE,FALSE)</f>
        <v>1</v>
      </c>
      <c r="Q28" s="13" t="b">
        <f t="shared" si="1"/>
        <v>1</v>
      </c>
      <c r="R28" s="13" t="b">
        <f t="shared" si="2"/>
        <v>1</v>
      </c>
      <c r="S28" s="13" t="str">
        <f t="shared" si="4"/>
        <v>-</v>
      </c>
      <c r="T28" s="13">
        <f>IF(S28="-",0,IF(COUNTIF(S28:$S$1025,S28)&gt;1,1,0))</f>
        <v>0</v>
      </c>
    </row>
    <row r="29" spans="1:25" ht="16.5" customHeight="1">
      <c r="A29" s="205">
        <v>4</v>
      </c>
      <c r="B29" s="177"/>
      <c r="C29" s="177"/>
      <c r="D29" s="192"/>
      <c r="E29" s="192"/>
      <c r="F29" s="192"/>
      <c r="G29" s="193"/>
      <c r="H29" s="193"/>
      <c r="I29" s="193"/>
      <c r="J29" s="193"/>
      <c r="K29" s="91">
        <f t="shared" ref="K29:K90" si="7">SUM(G29:J29)</f>
        <v>0</v>
      </c>
      <c r="L29" s="192"/>
      <c r="M29" s="178"/>
      <c r="N29" s="13" t="b">
        <f t="shared" si="5"/>
        <v>1</v>
      </c>
      <c r="O29" s="625" t="b">
        <f t="shared" si="3"/>
        <v>1</v>
      </c>
      <c r="P29" s="13" t="b">
        <f t="shared" si="6"/>
        <v>1</v>
      </c>
      <c r="Q29" s="13" t="b">
        <f t="shared" si="1"/>
        <v>1</v>
      </c>
      <c r="R29" s="13" t="b">
        <f t="shared" si="2"/>
        <v>1</v>
      </c>
      <c r="S29" s="13" t="str">
        <f t="shared" si="4"/>
        <v>-</v>
      </c>
      <c r="T29" s="13">
        <f>IF(S29="-",0,IF(COUNTIF(S29:$S$1025,S29)&gt;1,1,0))</f>
        <v>0</v>
      </c>
    </row>
    <row r="30" spans="1:25" ht="16.5" customHeight="1">
      <c r="A30" s="205">
        <v>5</v>
      </c>
      <c r="B30" s="177"/>
      <c r="C30" s="177"/>
      <c r="D30" s="192"/>
      <c r="E30" s="192"/>
      <c r="F30" s="192"/>
      <c r="G30" s="193"/>
      <c r="H30" s="193"/>
      <c r="I30" s="193"/>
      <c r="J30" s="193"/>
      <c r="K30" s="91">
        <f t="shared" si="7"/>
        <v>0</v>
      </c>
      <c r="L30" s="192"/>
      <c r="M30" s="178"/>
      <c r="N30" s="13" t="b">
        <f t="shared" si="5"/>
        <v>1</v>
      </c>
      <c r="O30" s="625" t="b">
        <f t="shared" si="3"/>
        <v>1</v>
      </c>
      <c r="P30" s="13" t="b">
        <f t="shared" si="6"/>
        <v>1</v>
      </c>
      <c r="Q30" s="13" t="b">
        <f t="shared" si="1"/>
        <v>1</v>
      </c>
      <c r="R30" s="13" t="b">
        <f t="shared" si="2"/>
        <v>1</v>
      </c>
      <c r="S30" s="13" t="str">
        <f t="shared" si="4"/>
        <v>-</v>
      </c>
      <c r="T30" s="13">
        <f>IF(S30="-",0,IF(COUNTIF(S30:$S$1025,S30)&gt;1,1,0))</f>
        <v>0</v>
      </c>
    </row>
    <row r="31" spans="1:25" ht="16.5" customHeight="1">
      <c r="A31" s="205">
        <v>6</v>
      </c>
      <c r="B31" s="177"/>
      <c r="C31" s="177"/>
      <c r="D31" s="192"/>
      <c r="E31" s="192"/>
      <c r="F31" s="192"/>
      <c r="G31" s="193"/>
      <c r="H31" s="193"/>
      <c r="I31" s="193"/>
      <c r="J31" s="193"/>
      <c r="K31" s="91">
        <f t="shared" si="7"/>
        <v>0</v>
      </c>
      <c r="L31" s="192"/>
      <c r="M31" s="178"/>
      <c r="N31" s="13" t="b">
        <f t="shared" si="5"/>
        <v>1</v>
      </c>
      <c r="O31" s="625" t="b">
        <f t="shared" si="3"/>
        <v>1</v>
      </c>
      <c r="P31" s="13" t="b">
        <f t="shared" si="6"/>
        <v>1</v>
      </c>
      <c r="Q31" s="13" t="b">
        <f t="shared" si="1"/>
        <v>1</v>
      </c>
      <c r="R31" s="13" t="b">
        <f t="shared" si="2"/>
        <v>1</v>
      </c>
      <c r="S31" s="13" t="str">
        <f t="shared" si="4"/>
        <v>-</v>
      </c>
      <c r="T31" s="13">
        <f>IF(S31="-",0,IF(COUNTIF(S31:$S$1025,S31)&gt;1,1,0))</f>
        <v>0</v>
      </c>
    </row>
    <row r="32" spans="1:25" ht="16.5" customHeight="1">
      <c r="A32" s="205">
        <v>7</v>
      </c>
      <c r="B32" s="177"/>
      <c r="C32" s="177"/>
      <c r="D32" s="192"/>
      <c r="E32" s="192"/>
      <c r="F32" s="192"/>
      <c r="G32" s="193"/>
      <c r="H32" s="193"/>
      <c r="I32" s="193"/>
      <c r="J32" s="193"/>
      <c r="K32" s="91">
        <f t="shared" si="7"/>
        <v>0</v>
      </c>
      <c r="L32" s="192"/>
      <c r="M32" s="178"/>
      <c r="N32" s="13" t="b">
        <f t="shared" si="5"/>
        <v>1</v>
      </c>
      <c r="O32" s="625" t="b">
        <f t="shared" si="3"/>
        <v>1</v>
      </c>
      <c r="P32" s="13" t="b">
        <f t="shared" si="6"/>
        <v>1</v>
      </c>
      <c r="Q32" s="13" t="b">
        <f t="shared" si="1"/>
        <v>1</v>
      </c>
      <c r="R32" s="13" t="b">
        <f t="shared" si="2"/>
        <v>1</v>
      </c>
      <c r="S32" s="13" t="str">
        <f t="shared" si="4"/>
        <v>-</v>
      </c>
      <c r="T32" s="13">
        <f>IF(S32="-",0,IF(COUNTIF(S32:$S$1025,S32)&gt;1,1,0))</f>
        <v>0</v>
      </c>
    </row>
    <row r="33" spans="1:20" ht="16.5" customHeight="1">
      <c r="A33" s="205">
        <v>8</v>
      </c>
      <c r="B33" s="177"/>
      <c r="C33" s="177"/>
      <c r="D33" s="192"/>
      <c r="E33" s="192"/>
      <c r="F33" s="192"/>
      <c r="G33" s="193"/>
      <c r="H33" s="193"/>
      <c r="I33" s="193"/>
      <c r="J33" s="193"/>
      <c r="K33" s="91">
        <f t="shared" si="7"/>
        <v>0</v>
      </c>
      <c r="L33" s="192"/>
      <c r="M33" s="178"/>
      <c r="N33" s="13" t="b">
        <f t="shared" si="5"/>
        <v>1</v>
      </c>
      <c r="O33" s="625" t="b">
        <f t="shared" si="3"/>
        <v>1</v>
      </c>
      <c r="P33" s="13" t="b">
        <f t="shared" si="6"/>
        <v>1</v>
      </c>
      <c r="Q33" s="13" t="b">
        <f t="shared" si="1"/>
        <v>1</v>
      </c>
      <c r="R33" s="13" t="b">
        <f t="shared" si="2"/>
        <v>1</v>
      </c>
      <c r="S33" s="13" t="str">
        <f t="shared" si="4"/>
        <v>-</v>
      </c>
      <c r="T33" s="13">
        <f>IF(S33="-",0,IF(COUNTIF(S33:$S$1025,S33)&gt;1,1,0))</f>
        <v>0</v>
      </c>
    </row>
    <row r="34" spans="1:20" ht="16.5" customHeight="1">
      <c r="A34" s="205">
        <v>9</v>
      </c>
      <c r="B34" s="177"/>
      <c r="C34" s="177"/>
      <c r="D34" s="192"/>
      <c r="E34" s="192"/>
      <c r="F34" s="192"/>
      <c r="G34" s="193"/>
      <c r="H34" s="193"/>
      <c r="I34" s="193"/>
      <c r="J34" s="193"/>
      <c r="K34" s="91">
        <f t="shared" si="7"/>
        <v>0</v>
      </c>
      <c r="L34" s="192"/>
      <c r="M34" s="178"/>
      <c r="N34" s="13" t="b">
        <f t="shared" si="5"/>
        <v>1</v>
      </c>
      <c r="O34" s="625" t="b">
        <f t="shared" si="3"/>
        <v>1</v>
      </c>
      <c r="P34" s="13" t="b">
        <f t="shared" si="6"/>
        <v>1</v>
      </c>
      <c r="Q34" s="13" t="b">
        <f t="shared" si="1"/>
        <v>1</v>
      </c>
      <c r="R34" s="13" t="b">
        <f t="shared" si="2"/>
        <v>1</v>
      </c>
      <c r="S34" s="13" t="str">
        <f t="shared" si="4"/>
        <v>-</v>
      </c>
      <c r="T34" s="13">
        <f>IF(S34="-",0,IF(COUNTIF(S34:$S$1025,S34)&gt;1,1,0))</f>
        <v>0</v>
      </c>
    </row>
    <row r="35" spans="1:20" ht="16.5" customHeight="1">
      <c r="A35" s="205">
        <v>10</v>
      </c>
      <c r="B35" s="177"/>
      <c r="C35" s="177"/>
      <c r="D35" s="192"/>
      <c r="E35" s="192"/>
      <c r="F35" s="192"/>
      <c r="G35" s="193"/>
      <c r="H35" s="193"/>
      <c r="I35" s="193"/>
      <c r="J35" s="193"/>
      <c r="K35" s="91">
        <f t="shared" si="7"/>
        <v>0</v>
      </c>
      <c r="L35" s="192"/>
      <c r="M35" s="178"/>
      <c r="N35" s="13" t="b">
        <f t="shared" si="5"/>
        <v>1</v>
      </c>
      <c r="O35" s="625" t="b">
        <f t="shared" si="3"/>
        <v>1</v>
      </c>
      <c r="P35" s="13" t="b">
        <f t="shared" si="6"/>
        <v>1</v>
      </c>
      <c r="Q35" s="13" t="b">
        <f t="shared" si="1"/>
        <v>1</v>
      </c>
      <c r="R35" s="13" t="b">
        <f t="shared" si="2"/>
        <v>1</v>
      </c>
      <c r="S35" s="13" t="str">
        <f t="shared" si="4"/>
        <v>-</v>
      </c>
      <c r="T35" s="13">
        <f>IF(S35="-",0,IF(COUNTIF(S35:$S$1025,S35)&gt;1,1,0))</f>
        <v>0</v>
      </c>
    </row>
    <row r="36" spans="1:20" ht="16.5" customHeight="1">
      <c r="A36" s="205">
        <v>11</v>
      </c>
      <c r="B36" s="177"/>
      <c r="C36" s="177"/>
      <c r="D36" s="192"/>
      <c r="E36" s="192"/>
      <c r="F36" s="192"/>
      <c r="G36" s="193"/>
      <c r="H36" s="193"/>
      <c r="I36" s="193"/>
      <c r="J36" s="193"/>
      <c r="K36" s="91">
        <f t="shared" si="7"/>
        <v>0</v>
      </c>
      <c r="L36" s="192"/>
      <c r="M36" s="178"/>
      <c r="N36" s="13" t="b">
        <f t="shared" si="5"/>
        <v>1</v>
      </c>
      <c r="O36" s="625" t="b">
        <f t="shared" si="3"/>
        <v>1</v>
      </c>
      <c r="P36" s="13" t="b">
        <f t="shared" si="6"/>
        <v>1</v>
      </c>
      <c r="Q36" s="13" t="b">
        <f t="shared" si="1"/>
        <v>1</v>
      </c>
      <c r="R36" s="13" t="b">
        <f t="shared" si="2"/>
        <v>1</v>
      </c>
      <c r="S36" s="13" t="str">
        <f t="shared" si="4"/>
        <v>-</v>
      </c>
      <c r="T36" s="13">
        <f>IF(S36="-",0,IF(COUNTIF(S36:$S$1025,S36)&gt;1,1,0))</f>
        <v>0</v>
      </c>
    </row>
    <row r="37" spans="1:20" ht="16.5" customHeight="1">
      <c r="A37" s="205">
        <v>12</v>
      </c>
      <c r="B37" s="177"/>
      <c r="C37" s="177"/>
      <c r="D37" s="192"/>
      <c r="E37" s="192"/>
      <c r="F37" s="192"/>
      <c r="G37" s="193"/>
      <c r="H37" s="193"/>
      <c r="I37" s="193"/>
      <c r="J37" s="193"/>
      <c r="K37" s="91">
        <f t="shared" si="7"/>
        <v>0</v>
      </c>
      <c r="L37" s="192"/>
      <c r="M37" s="178"/>
      <c r="N37" s="13" t="b">
        <f t="shared" si="5"/>
        <v>1</v>
      </c>
      <c r="O37" s="625" t="b">
        <f t="shared" si="3"/>
        <v>1</v>
      </c>
      <c r="P37" s="13" t="b">
        <f t="shared" si="6"/>
        <v>1</v>
      </c>
      <c r="Q37" s="13" t="b">
        <f t="shared" si="1"/>
        <v>1</v>
      </c>
      <c r="R37" s="13" t="b">
        <f t="shared" si="2"/>
        <v>1</v>
      </c>
      <c r="S37" s="13" t="str">
        <f t="shared" si="4"/>
        <v>-</v>
      </c>
      <c r="T37" s="13">
        <f>IF(S37="-",0,IF(COUNTIF(S37:$S$1025,S37)&gt;1,1,0))</f>
        <v>0</v>
      </c>
    </row>
    <row r="38" spans="1:20" ht="16.5" customHeight="1">
      <c r="A38" s="205">
        <v>13</v>
      </c>
      <c r="B38" s="177"/>
      <c r="C38" s="177"/>
      <c r="D38" s="192"/>
      <c r="E38" s="192"/>
      <c r="F38" s="192"/>
      <c r="G38" s="193"/>
      <c r="H38" s="193"/>
      <c r="I38" s="193"/>
      <c r="J38" s="193"/>
      <c r="K38" s="91">
        <f t="shared" si="7"/>
        <v>0</v>
      </c>
      <c r="L38" s="192"/>
      <c r="M38" s="178"/>
      <c r="N38" s="13" t="b">
        <f t="shared" si="5"/>
        <v>1</v>
      </c>
      <c r="O38" s="625" t="b">
        <f t="shared" si="3"/>
        <v>1</v>
      </c>
      <c r="P38" s="13" t="b">
        <f t="shared" si="6"/>
        <v>1</v>
      </c>
      <c r="Q38" s="13" t="b">
        <f t="shared" si="1"/>
        <v>1</v>
      </c>
      <c r="R38" s="13" t="b">
        <f t="shared" si="2"/>
        <v>1</v>
      </c>
      <c r="S38" s="13" t="str">
        <f t="shared" si="4"/>
        <v>-</v>
      </c>
      <c r="T38" s="13">
        <f>IF(S38="-",0,IF(COUNTIF(S38:$S$1025,S38)&gt;1,1,0))</f>
        <v>0</v>
      </c>
    </row>
    <row r="39" spans="1:20" ht="16.5" customHeight="1">
      <c r="A39" s="205">
        <v>14</v>
      </c>
      <c r="B39" s="177"/>
      <c r="C39" s="177"/>
      <c r="D39" s="192"/>
      <c r="E39" s="192"/>
      <c r="F39" s="192"/>
      <c r="G39" s="193"/>
      <c r="H39" s="193"/>
      <c r="I39" s="193"/>
      <c r="J39" s="193"/>
      <c r="K39" s="91">
        <f t="shared" si="7"/>
        <v>0</v>
      </c>
      <c r="L39" s="192"/>
      <c r="M39" s="178"/>
      <c r="N39" s="13" t="b">
        <f t="shared" si="5"/>
        <v>1</v>
      </c>
      <c r="O39" s="625" t="b">
        <f t="shared" si="3"/>
        <v>1</v>
      </c>
      <c r="P39" s="13" t="b">
        <f t="shared" si="6"/>
        <v>1</v>
      </c>
      <c r="Q39" s="13" t="b">
        <f t="shared" si="1"/>
        <v>1</v>
      </c>
      <c r="R39" s="13" t="b">
        <f t="shared" si="2"/>
        <v>1</v>
      </c>
      <c r="S39" s="13" t="str">
        <f t="shared" si="4"/>
        <v>-</v>
      </c>
      <c r="T39" s="13">
        <f>IF(S39="-",0,IF(COUNTIF(S39:$S$1025,S39)&gt;1,1,0))</f>
        <v>0</v>
      </c>
    </row>
    <row r="40" spans="1:20" ht="15.75">
      <c r="A40" s="205">
        <v>15</v>
      </c>
      <c r="B40" s="177"/>
      <c r="C40" s="177"/>
      <c r="D40" s="192"/>
      <c r="E40" s="192"/>
      <c r="F40" s="192"/>
      <c r="G40" s="193"/>
      <c r="H40" s="193"/>
      <c r="I40" s="193"/>
      <c r="J40" s="193"/>
      <c r="K40" s="91">
        <f t="shared" si="7"/>
        <v>0</v>
      </c>
      <c r="L40" s="192"/>
      <c r="M40" s="178"/>
      <c r="N40" s="13" t="b">
        <f t="shared" si="5"/>
        <v>1</v>
      </c>
      <c r="O40" s="625" t="b">
        <f t="shared" si="3"/>
        <v>1</v>
      </c>
      <c r="P40" s="13" t="b">
        <f t="shared" si="6"/>
        <v>1</v>
      </c>
      <c r="Q40" s="13" t="b">
        <f t="shared" si="1"/>
        <v>1</v>
      </c>
      <c r="R40" s="13" t="b">
        <f t="shared" si="2"/>
        <v>1</v>
      </c>
      <c r="S40" s="13" t="str">
        <f t="shared" si="4"/>
        <v>-</v>
      </c>
      <c r="T40" s="13">
        <f>IF(S40="-",0,IF(COUNTIF(S40:$S$1025,S40)&gt;1,1,0))</f>
        <v>0</v>
      </c>
    </row>
    <row r="41" spans="1:20" ht="15.75">
      <c r="A41" s="205">
        <v>16</v>
      </c>
      <c r="B41" s="177"/>
      <c r="C41" s="177"/>
      <c r="D41" s="192"/>
      <c r="E41" s="192"/>
      <c r="F41" s="192"/>
      <c r="G41" s="193"/>
      <c r="H41" s="193"/>
      <c r="I41" s="193"/>
      <c r="J41" s="193"/>
      <c r="K41" s="91">
        <f t="shared" si="7"/>
        <v>0</v>
      </c>
      <c r="L41" s="192"/>
      <c r="M41" s="178"/>
      <c r="N41" s="13" t="b">
        <f t="shared" si="5"/>
        <v>1</v>
      </c>
      <c r="O41" s="625" t="b">
        <f t="shared" si="3"/>
        <v>1</v>
      </c>
      <c r="P41" s="13" t="b">
        <f t="shared" si="6"/>
        <v>1</v>
      </c>
      <c r="Q41" s="13" t="b">
        <f t="shared" si="1"/>
        <v>1</v>
      </c>
      <c r="R41" s="13" t="b">
        <f t="shared" si="2"/>
        <v>1</v>
      </c>
      <c r="S41" s="13" t="str">
        <f t="shared" si="4"/>
        <v>-</v>
      </c>
      <c r="T41" s="13">
        <f>IF(S41="-",0,IF(COUNTIF(S41:$S$1025,S41)&gt;1,1,0))</f>
        <v>0</v>
      </c>
    </row>
    <row r="42" spans="1:20" ht="15.75">
      <c r="A42" s="205">
        <v>17</v>
      </c>
      <c r="B42" s="177"/>
      <c r="C42" s="177"/>
      <c r="D42" s="192"/>
      <c r="E42" s="192"/>
      <c r="F42" s="192"/>
      <c r="G42" s="193"/>
      <c r="H42" s="193"/>
      <c r="I42" s="193"/>
      <c r="J42" s="193"/>
      <c r="K42" s="91">
        <f t="shared" si="7"/>
        <v>0</v>
      </c>
      <c r="L42" s="192"/>
      <c r="M42" s="178"/>
      <c r="N42" s="13" t="b">
        <f t="shared" si="5"/>
        <v>1</v>
      </c>
      <c r="O42" s="625" t="b">
        <f t="shared" si="3"/>
        <v>1</v>
      </c>
      <c r="P42" s="13" t="b">
        <f t="shared" si="6"/>
        <v>1</v>
      </c>
      <c r="Q42" s="13" t="b">
        <f t="shared" si="1"/>
        <v>1</v>
      </c>
      <c r="R42" s="13" t="b">
        <f t="shared" si="2"/>
        <v>1</v>
      </c>
      <c r="S42" s="13" t="str">
        <f t="shared" si="4"/>
        <v>-</v>
      </c>
      <c r="T42" s="13">
        <f>IF(S42="-",0,IF(COUNTIF(S42:$S$1025,S42)&gt;1,1,0))</f>
        <v>0</v>
      </c>
    </row>
    <row r="43" spans="1:20" ht="15.75">
      <c r="A43" s="205">
        <v>18</v>
      </c>
      <c r="B43" s="177"/>
      <c r="C43" s="177"/>
      <c r="D43" s="192"/>
      <c r="E43" s="192"/>
      <c r="F43" s="192"/>
      <c r="G43" s="193"/>
      <c r="H43" s="193"/>
      <c r="I43" s="193"/>
      <c r="J43" s="193"/>
      <c r="K43" s="91">
        <f t="shared" si="7"/>
        <v>0</v>
      </c>
      <c r="L43" s="192"/>
      <c r="M43" s="178"/>
      <c r="N43" s="13" t="b">
        <f t="shared" si="5"/>
        <v>1</v>
      </c>
      <c r="O43" s="625" t="b">
        <f t="shared" si="3"/>
        <v>1</v>
      </c>
      <c r="P43" s="13" t="b">
        <f t="shared" si="6"/>
        <v>1</v>
      </c>
      <c r="Q43" s="13" t="b">
        <f t="shared" si="1"/>
        <v>1</v>
      </c>
      <c r="R43" s="13" t="b">
        <f t="shared" si="2"/>
        <v>1</v>
      </c>
      <c r="S43" s="13" t="str">
        <f t="shared" si="4"/>
        <v>-</v>
      </c>
      <c r="T43" s="13">
        <f>IF(S43="-",0,IF(COUNTIF(S43:$S$1025,S43)&gt;1,1,0))</f>
        <v>0</v>
      </c>
    </row>
    <row r="44" spans="1:20" ht="15.75">
      <c r="A44" s="205">
        <v>19</v>
      </c>
      <c r="B44" s="177"/>
      <c r="C44" s="177"/>
      <c r="D44" s="192"/>
      <c r="E44" s="192"/>
      <c r="F44" s="192"/>
      <c r="G44" s="193"/>
      <c r="H44" s="193"/>
      <c r="I44" s="193"/>
      <c r="J44" s="193"/>
      <c r="K44" s="91">
        <f t="shared" si="7"/>
        <v>0</v>
      </c>
      <c r="L44" s="192"/>
      <c r="M44" s="178"/>
      <c r="N44" s="13" t="b">
        <f t="shared" si="5"/>
        <v>1</v>
      </c>
      <c r="O44" s="625" t="b">
        <f t="shared" si="3"/>
        <v>1</v>
      </c>
      <c r="P44" s="13" t="b">
        <f t="shared" si="6"/>
        <v>1</v>
      </c>
      <c r="Q44" s="13" t="b">
        <f t="shared" si="1"/>
        <v>1</v>
      </c>
      <c r="R44" s="13" t="b">
        <f t="shared" si="2"/>
        <v>1</v>
      </c>
      <c r="S44" s="13" t="str">
        <f t="shared" si="4"/>
        <v>-</v>
      </c>
      <c r="T44" s="13">
        <f>IF(S44="-",0,IF(COUNTIF(S44:$S$1025,S44)&gt;1,1,0))</f>
        <v>0</v>
      </c>
    </row>
    <row r="45" spans="1:20" ht="15.75">
      <c r="A45" s="205">
        <v>20</v>
      </c>
      <c r="B45" s="177"/>
      <c r="C45" s="177"/>
      <c r="D45" s="192"/>
      <c r="E45" s="192"/>
      <c r="F45" s="192"/>
      <c r="G45" s="193"/>
      <c r="H45" s="193"/>
      <c r="I45" s="193"/>
      <c r="J45" s="193"/>
      <c r="K45" s="91">
        <f t="shared" si="7"/>
        <v>0</v>
      </c>
      <c r="L45" s="192"/>
      <c r="M45" s="178"/>
      <c r="N45" s="13" t="b">
        <f t="shared" si="5"/>
        <v>1</v>
      </c>
      <c r="O45" s="625" t="b">
        <f t="shared" si="3"/>
        <v>1</v>
      </c>
      <c r="P45" s="13" t="b">
        <f t="shared" si="6"/>
        <v>1</v>
      </c>
      <c r="Q45" s="13" t="b">
        <f t="shared" si="1"/>
        <v>1</v>
      </c>
      <c r="R45" s="13" t="b">
        <f t="shared" si="2"/>
        <v>1</v>
      </c>
      <c r="S45" s="13" t="str">
        <f t="shared" si="4"/>
        <v>-</v>
      </c>
      <c r="T45" s="13">
        <f>IF(S45="-",0,IF(COUNTIF(S45:$S$1025,S45)&gt;1,1,0))</f>
        <v>0</v>
      </c>
    </row>
    <row r="46" spans="1:20" ht="15.75">
      <c r="A46" s="205">
        <v>21</v>
      </c>
      <c r="B46" s="177"/>
      <c r="C46" s="177"/>
      <c r="D46" s="192"/>
      <c r="E46" s="192"/>
      <c r="F46" s="192"/>
      <c r="G46" s="193"/>
      <c r="H46" s="193"/>
      <c r="I46" s="193"/>
      <c r="J46" s="193"/>
      <c r="K46" s="91">
        <f t="shared" si="7"/>
        <v>0</v>
      </c>
      <c r="L46" s="192"/>
      <c r="M46" s="178"/>
      <c r="N46" s="13" t="b">
        <f t="shared" si="5"/>
        <v>1</v>
      </c>
      <c r="O46" s="625" t="b">
        <f t="shared" si="3"/>
        <v>1</v>
      </c>
      <c r="P46" s="13" t="b">
        <f t="shared" si="6"/>
        <v>1</v>
      </c>
      <c r="Q46" s="13" t="b">
        <f t="shared" si="1"/>
        <v>1</v>
      </c>
      <c r="R46" s="13" t="b">
        <f t="shared" si="2"/>
        <v>1</v>
      </c>
      <c r="S46" s="13" t="str">
        <f t="shared" si="4"/>
        <v>-</v>
      </c>
      <c r="T46" s="13">
        <f>IF(S46="-",0,IF(COUNTIF(S46:$S$1025,S46)&gt;1,1,0))</f>
        <v>0</v>
      </c>
    </row>
    <row r="47" spans="1:20" ht="15.75">
      <c r="A47" s="205">
        <v>22</v>
      </c>
      <c r="B47" s="177"/>
      <c r="C47" s="177"/>
      <c r="D47" s="192"/>
      <c r="E47" s="192"/>
      <c r="F47" s="192"/>
      <c r="G47" s="193"/>
      <c r="H47" s="193"/>
      <c r="I47" s="193"/>
      <c r="J47" s="193"/>
      <c r="K47" s="91">
        <f t="shared" si="7"/>
        <v>0</v>
      </c>
      <c r="L47" s="192"/>
      <c r="M47" s="178"/>
      <c r="N47" s="13" t="b">
        <f t="shared" si="5"/>
        <v>1</v>
      </c>
      <c r="O47" s="625" t="b">
        <f t="shared" si="3"/>
        <v>1</v>
      </c>
      <c r="P47" s="13" t="b">
        <f t="shared" si="6"/>
        <v>1</v>
      </c>
      <c r="Q47" s="13" t="b">
        <f t="shared" si="1"/>
        <v>1</v>
      </c>
      <c r="R47" s="13" t="b">
        <f t="shared" si="2"/>
        <v>1</v>
      </c>
      <c r="S47" s="13" t="str">
        <f t="shared" si="4"/>
        <v>-</v>
      </c>
      <c r="T47" s="13">
        <f>IF(S47="-",0,IF(COUNTIF(S47:$S$1025,S47)&gt;1,1,0))</f>
        <v>0</v>
      </c>
    </row>
    <row r="48" spans="1:20" ht="15.75">
      <c r="A48" s="205">
        <v>23</v>
      </c>
      <c r="B48" s="177"/>
      <c r="C48" s="177"/>
      <c r="D48" s="192"/>
      <c r="E48" s="192"/>
      <c r="F48" s="192"/>
      <c r="G48" s="193"/>
      <c r="H48" s="193"/>
      <c r="I48" s="193"/>
      <c r="J48" s="193"/>
      <c r="K48" s="91">
        <f t="shared" si="7"/>
        <v>0</v>
      </c>
      <c r="L48" s="192"/>
      <c r="M48" s="178"/>
      <c r="N48" s="13" t="b">
        <f t="shared" si="5"/>
        <v>1</v>
      </c>
      <c r="O48" s="625" t="b">
        <f t="shared" si="3"/>
        <v>1</v>
      </c>
      <c r="P48" s="13" t="b">
        <f t="shared" si="6"/>
        <v>1</v>
      </c>
      <c r="Q48" s="13" t="b">
        <f t="shared" si="1"/>
        <v>1</v>
      </c>
      <c r="R48" s="13" t="b">
        <f t="shared" si="2"/>
        <v>1</v>
      </c>
      <c r="S48" s="13" t="str">
        <f t="shared" si="4"/>
        <v>-</v>
      </c>
      <c r="T48" s="13">
        <f>IF(S48="-",0,IF(COUNTIF(S48:$S$1025,S48)&gt;1,1,0))</f>
        <v>0</v>
      </c>
    </row>
    <row r="49" spans="1:20" ht="15.75">
      <c r="A49" s="205">
        <v>24</v>
      </c>
      <c r="B49" s="177"/>
      <c r="C49" s="177"/>
      <c r="D49" s="192"/>
      <c r="E49" s="192"/>
      <c r="F49" s="192"/>
      <c r="G49" s="193"/>
      <c r="H49" s="193"/>
      <c r="I49" s="193"/>
      <c r="J49" s="193"/>
      <c r="K49" s="91">
        <f t="shared" si="7"/>
        <v>0</v>
      </c>
      <c r="L49" s="192"/>
      <c r="M49" s="178"/>
      <c r="N49" s="13" t="b">
        <f t="shared" si="5"/>
        <v>1</v>
      </c>
      <c r="O49" s="625" t="b">
        <f t="shared" si="3"/>
        <v>1</v>
      </c>
      <c r="P49" s="13" t="b">
        <f t="shared" si="6"/>
        <v>1</v>
      </c>
      <c r="Q49" s="13" t="b">
        <f t="shared" si="1"/>
        <v>1</v>
      </c>
      <c r="R49" s="13" t="b">
        <f t="shared" si="2"/>
        <v>1</v>
      </c>
      <c r="S49" s="13" t="str">
        <f t="shared" si="4"/>
        <v>-</v>
      </c>
      <c r="T49" s="13">
        <f>IF(S49="-",0,IF(COUNTIF(S49:$S$1025,S49)&gt;1,1,0))</f>
        <v>0</v>
      </c>
    </row>
    <row r="50" spans="1:20" ht="15.75">
      <c r="A50" s="205">
        <v>25</v>
      </c>
      <c r="B50" s="177"/>
      <c r="C50" s="177"/>
      <c r="D50" s="192"/>
      <c r="E50" s="192"/>
      <c r="F50" s="192"/>
      <c r="G50" s="193"/>
      <c r="H50" s="193"/>
      <c r="I50" s="193"/>
      <c r="J50" s="193"/>
      <c r="K50" s="91">
        <f t="shared" si="7"/>
        <v>0</v>
      </c>
      <c r="L50" s="192"/>
      <c r="M50" s="178"/>
      <c r="N50" s="13" t="b">
        <f t="shared" si="5"/>
        <v>1</v>
      </c>
      <c r="O50" s="625" t="b">
        <f t="shared" si="3"/>
        <v>1</v>
      </c>
      <c r="P50" s="13" t="b">
        <f t="shared" si="6"/>
        <v>1</v>
      </c>
      <c r="Q50" s="13" t="b">
        <f t="shared" si="1"/>
        <v>1</v>
      </c>
      <c r="R50" s="13" t="b">
        <f t="shared" si="2"/>
        <v>1</v>
      </c>
      <c r="S50" s="13" t="str">
        <f t="shared" si="4"/>
        <v>-</v>
      </c>
      <c r="T50" s="13">
        <f>IF(S50="-",0,IF(COUNTIF(S50:$S$1025,S50)&gt;1,1,0))</f>
        <v>0</v>
      </c>
    </row>
    <row r="51" spans="1:20" ht="15.75">
      <c r="A51" s="205">
        <v>26</v>
      </c>
      <c r="B51" s="177"/>
      <c r="C51" s="177"/>
      <c r="D51" s="192"/>
      <c r="E51" s="192"/>
      <c r="F51" s="192"/>
      <c r="G51" s="193"/>
      <c r="H51" s="193"/>
      <c r="I51" s="193"/>
      <c r="J51" s="193"/>
      <c r="K51" s="91">
        <f t="shared" si="7"/>
        <v>0</v>
      </c>
      <c r="L51" s="192"/>
      <c r="M51" s="178"/>
      <c r="N51" s="13" t="b">
        <f t="shared" si="5"/>
        <v>1</v>
      </c>
      <c r="O51" s="625" t="b">
        <f t="shared" si="3"/>
        <v>1</v>
      </c>
      <c r="P51" s="13" t="b">
        <f t="shared" si="6"/>
        <v>1</v>
      </c>
      <c r="Q51" s="13" t="b">
        <f t="shared" si="1"/>
        <v>1</v>
      </c>
      <c r="R51" s="13" t="b">
        <f t="shared" si="2"/>
        <v>1</v>
      </c>
      <c r="S51" s="13" t="str">
        <f t="shared" si="4"/>
        <v>-</v>
      </c>
      <c r="T51" s="13">
        <f>IF(S51="-",0,IF(COUNTIF(S51:$S$1025,S51)&gt;1,1,0))</f>
        <v>0</v>
      </c>
    </row>
    <row r="52" spans="1:20" ht="15.75">
      <c r="A52" s="205">
        <v>27</v>
      </c>
      <c r="B52" s="177"/>
      <c r="C52" s="177"/>
      <c r="D52" s="192"/>
      <c r="E52" s="192"/>
      <c r="F52" s="192"/>
      <c r="G52" s="193"/>
      <c r="H52" s="193"/>
      <c r="I52" s="193"/>
      <c r="J52" s="193"/>
      <c r="K52" s="91">
        <f t="shared" si="7"/>
        <v>0</v>
      </c>
      <c r="L52" s="192"/>
      <c r="M52" s="178"/>
      <c r="N52" s="13" t="b">
        <f t="shared" si="5"/>
        <v>1</v>
      </c>
      <c r="O52" s="625" t="b">
        <f t="shared" si="3"/>
        <v>1</v>
      </c>
      <c r="P52" s="13" t="b">
        <f t="shared" si="6"/>
        <v>1</v>
      </c>
      <c r="Q52" s="13" t="b">
        <f t="shared" si="1"/>
        <v>1</v>
      </c>
      <c r="R52" s="13" t="b">
        <f t="shared" si="2"/>
        <v>1</v>
      </c>
      <c r="S52" s="13" t="str">
        <f t="shared" si="4"/>
        <v>-</v>
      </c>
      <c r="T52" s="13">
        <f>IF(S52="-",0,IF(COUNTIF(S52:$S$1025,S52)&gt;1,1,0))</f>
        <v>0</v>
      </c>
    </row>
    <row r="53" spans="1:20" ht="15.75">
      <c r="A53" s="205">
        <v>28</v>
      </c>
      <c r="B53" s="177"/>
      <c r="C53" s="177"/>
      <c r="D53" s="192"/>
      <c r="E53" s="192"/>
      <c r="F53" s="192"/>
      <c r="G53" s="193"/>
      <c r="H53" s="193"/>
      <c r="I53" s="193"/>
      <c r="J53" s="193"/>
      <c r="K53" s="91">
        <f t="shared" si="7"/>
        <v>0</v>
      </c>
      <c r="L53" s="192"/>
      <c r="M53" s="178"/>
      <c r="N53" s="13" t="b">
        <f t="shared" si="5"/>
        <v>1</v>
      </c>
      <c r="O53" s="625" t="b">
        <f t="shared" si="3"/>
        <v>1</v>
      </c>
      <c r="P53" s="13" t="b">
        <f t="shared" si="6"/>
        <v>1</v>
      </c>
      <c r="Q53" s="13" t="b">
        <f t="shared" si="1"/>
        <v>1</v>
      </c>
      <c r="R53" s="13" t="b">
        <f t="shared" si="2"/>
        <v>1</v>
      </c>
      <c r="S53" s="13" t="str">
        <f t="shared" si="4"/>
        <v>-</v>
      </c>
      <c r="T53" s="13">
        <f>IF(S53="-",0,IF(COUNTIF(S53:$S$1025,S53)&gt;1,1,0))</f>
        <v>0</v>
      </c>
    </row>
    <row r="54" spans="1:20" ht="15.75">
      <c r="A54" s="205">
        <v>29</v>
      </c>
      <c r="B54" s="177"/>
      <c r="C54" s="177"/>
      <c r="D54" s="192"/>
      <c r="E54" s="192"/>
      <c r="F54" s="192"/>
      <c r="G54" s="193"/>
      <c r="H54" s="193"/>
      <c r="I54" s="193"/>
      <c r="J54" s="193"/>
      <c r="K54" s="91">
        <f t="shared" si="7"/>
        <v>0</v>
      </c>
      <c r="L54" s="192"/>
      <c r="M54" s="178"/>
      <c r="N54" s="13" t="b">
        <f t="shared" si="5"/>
        <v>1</v>
      </c>
      <c r="O54" s="625" t="b">
        <f t="shared" si="3"/>
        <v>1</v>
      </c>
      <c r="P54" s="13" t="b">
        <f t="shared" si="6"/>
        <v>1</v>
      </c>
      <c r="Q54" s="13" t="b">
        <f t="shared" si="1"/>
        <v>1</v>
      </c>
      <c r="R54" s="13" t="b">
        <f t="shared" si="2"/>
        <v>1</v>
      </c>
      <c r="S54" s="13" t="str">
        <f t="shared" si="4"/>
        <v>-</v>
      </c>
      <c r="T54" s="13">
        <f>IF(S54="-",0,IF(COUNTIF(S54:$S$1025,S54)&gt;1,1,0))</f>
        <v>0</v>
      </c>
    </row>
    <row r="55" spans="1:20" ht="15.75">
      <c r="A55" s="205">
        <v>30</v>
      </c>
      <c r="B55" s="177"/>
      <c r="C55" s="177"/>
      <c r="D55" s="192"/>
      <c r="E55" s="192"/>
      <c r="F55" s="192"/>
      <c r="G55" s="193"/>
      <c r="H55" s="193"/>
      <c r="I55" s="193"/>
      <c r="J55" s="193"/>
      <c r="K55" s="91">
        <f t="shared" si="7"/>
        <v>0</v>
      </c>
      <c r="L55" s="192"/>
      <c r="M55" s="178"/>
      <c r="N55" s="13" t="b">
        <f t="shared" si="5"/>
        <v>1</v>
      </c>
      <c r="O55" s="625" t="b">
        <f t="shared" si="3"/>
        <v>1</v>
      </c>
      <c r="P55" s="13" t="b">
        <f t="shared" si="6"/>
        <v>1</v>
      </c>
      <c r="Q55" s="13" t="b">
        <f t="shared" si="1"/>
        <v>1</v>
      </c>
      <c r="R55" s="13" t="b">
        <f t="shared" si="2"/>
        <v>1</v>
      </c>
      <c r="S55" s="13" t="str">
        <f t="shared" si="4"/>
        <v>-</v>
      </c>
      <c r="T55" s="13">
        <f>IF(S55="-",0,IF(COUNTIF(S55:$S$1025,S55)&gt;1,1,0))</f>
        <v>0</v>
      </c>
    </row>
    <row r="56" spans="1:20" ht="15.75">
      <c r="A56" s="205">
        <v>31</v>
      </c>
      <c r="B56" s="177"/>
      <c r="C56" s="177"/>
      <c r="D56" s="192"/>
      <c r="E56" s="192"/>
      <c r="F56" s="192"/>
      <c r="G56" s="193"/>
      <c r="H56" s="193"/>
      <c r="I56" s="193"/>
      <c r="J56" s="193"/>
      <c r="K56" s="91">
        <f t="shared" si="7"/>
        <v>0</v>
      </c>
      <c r="L56" s="192"/>
      <c r="M56" s="178"/>
      <c r="N56" s="13" t="b">
        <f t="shared" si="5"/>
        <v>1</v>
      </c>
      <c r="O56" s="625" t="b">
        <f t="shared" si="3"/>
        <v>1</v>
      </c>
      <c r="P56" s="13" t="b">
        <f t="shared" si="6"/>
        <v>1</v>
      </c>
      <c r="Q56" s="13" t="b">
        <f t="shared" si="1"/>
        <v>1</v>
      </c>
      <c r="R56" s="13" t="b">
        <f t="shared" si="2"/>
        <v>1</v>
      </c>
      <c r="S56" s="13" t="str">
        <f t="shared" si="4"/>
        <v>-</v>
      </c>
      <c r="T56" s="13">
        <f>IF(S56="-",0,IF(COUNTIF(S56:$S$1025,S56)&gt;1,1,0))</f>
        <v>0</v>
      </c>
    </row>
    <row r="57" spans="1:20" ht="15.75">
      <c r="A57" s="205">
        <v>32</v>
      </c>
      <c r="B57" s="177"/>
      <c r="C57" s="177"/>
      <c r="D57" s="192"/>
      <c r="E57" s="192"/>
      <c r="F57" s="192"/>
      <c r="G57" s="193"/>
      <c r="H57" s="193"/>
      <c r="I57" s="193"/>
      <c r="J57" s="193"/>
      <c r="K57" s="91">
        <f t="shared" si="7"/>
        <v>0</v>
      </c>
      <c r="L57" s="192"/>
      <c r="M57" s="178"/>
      <c r="N57" s="13" t="b">
        <f t="shared" si="5"/>
        <v>1</v>
      </c>
      <c r="O57" s="625" t="b">
        <f t="shared" si="3"/>
        <v>1</v>
      </c>
      <c r="P57" s="13" t="b">
        <f t="shared" si="6"/>
        <v>1</v>
      </c>
      <c r="Q57" s="13" t="b">
        <f t="shared" si="1"/>
        <v>1</v>
      </c>
      <c r="R57" s="13" t="b">
        <f t="shared" si="2"/>
        <v>1</v>
      </c>
      <c r="S57" s="13" t="str">
        <f t="shared" si="4"/>
        <v>-</v>
      </c>
      <c r="T57" s="13">
        <f>IF(S57="-",0,IF(COUNTIF(S57:$S$1025,S57)&gt;1,1,0))</f>
        <v>0</v>
      </c>
    </row>
    <row r="58" spans="1:20" ht="15.75">
      <c r="A58" s="205">
        <v>33</v>
      </c>
      <c r="B58" s="177"/>
      <c r="C58" s="177"/>
      <c r="D58" s="192"/>
      <c r="E58" s="192"/>
      <c r="F58" s="192"/>
      <c r="G58" s="193"/>
      <c r="H58" s="193"/>
      <c r="I58" s="193"/>
      <c r="J58" s="193"/>
      <c r="K58" s="91">
        <f t="shared" si="7"/>
        <v>0</v>
      </c>
      <c r="L58" s="192"/>
      <c r="M58" s="178"/>
      <c r="N58" s="13" t="b">
        <f t="shared" si="5"/>
        <v>1</v>
      </c>
      <c r="O58" s="625" t="b">
        <f t="shared" si="3"/>
        <v>1</v>
      </c>
      <c r="P58" s="13" t="b">
        <f t="shared" si="6"/>
        <v>1</v>
      </c>
      <c r="Q58" s="13" t="b">
        <f t="shared" si="1"/>
        <v>1</v>
      </c>
      <c r="R58" s="13" t="b">
        <f t="shared" si="2"/>
        <v>1</v>
      </c>
      <c r="S58" s="13" t="str">
        <f t="shared" si="4"/>
        <v>-</v>
      </c>
      <c r="T58" s="13">
        <f>IF(S58="-",0,IF(COUNTIF(S58:$S$1025,S58)&gt;1,1,0))</f>
        <v>0</v>
      </c>
    </row>
    <row r="59" spans="1:20" ht="15.75">
      <c r="A59" s="205">
        <v>34</v>
      </c>
      <c r="B59" s="177"/>
      <c r="C59" s="177"/>
      <c r="D59" s="192"/>
      <c r="E59" s="192"/>
      <c r="F59" s="192"/>
      <c r="G59" s="193"/>
      <c r="H59" s="193"/>
      <c r="I59" s="193"/>
      <c r="J59" s="193"/>
      <c r="K59" s="91">
        <f t="shared" si="7"/>
        <v>0</v>
      </c>
      <c r="L59" s="192"/>
      <c r="M59" s="178"/>
      <c r="N59" s="13" t="b">
        <f t="shared" si="5"/>
        <v>1</v>
      </c>
      <c r="O59" s="625" t="b">
        <f t="shared" si="3"/>
        <v>1</v>
      </c>
      <c r="P59" s="13" t="b">
        <f t="shared" si="6"/>
        <v>1</v>
      </c>
      <c r="Q59" s="13" t="b">
        <f t="shared" si="1"/>
        <v>1</v>
      </c>
      <c r="R59" s="13" t="b">
        <f t="shared" si="2"/>
        <v>1</v>
      </c>
      <c r="S59" s="13" t="str">
        <f t="shared" si="4"/>
        <v>-</v>
      </c>
      <c r="T59" s="13">
        <f>IF(S59="-",0,IF(COUNTIF(S59:$S$1025,S59)&gt;1,1,0))</f>
        <v>0</v>
      </c>
    </row>
    <row r="60" spans="1:20" ht="15.75">
      <c r="A60" s="205">
        <v>35</v>
      </c>
      <c r="B60" s="177"/>
      <c r="C60" s="177"/>
      <c r="D60" s="192"/>
      <c r="E60" s="192"/>
      <c r="F60" s="192"/>
      <c r="G60" s="193"/>
      <c r="H60" s="193"/>
      <c r="I60" s="193"/>
      <c r="J60" s="193"/>
      <c r="K60" s="91">
        <f t="shared" si="7"/>
        <v>0</v>
      </c>
      <c r="L60" s="192"/>
      <c r="M60" s="178"/>
      <c r="N60" s="13" t="b">
        <f t="shared" si="5"/>
        <v>1</v>
      </c>
      <c r="O60" s="625" t="b">
        <f t="shared" si="3"/>
        <v>1</v>
      </c>
      <c r="P60" s="13" t="b">
        <f t="shared" si="6"/>
        <v>1</v>
      </c>
      <c r="Q60" s="13" t="b">
        <f t="shared" si="1"/>
        <v>1</v>
      </c>
      <c r="R60" s="13" t="b">
        <f t="shared" si="2"/>
        <v>1</v>
      </c>
      <c r="S60" s="13" t="str">
        <f t="shared" si="4"/>
        <v>-</v>
      </c>
      <c r="T60" s="13">
        <f>IF(S60="-",0,IF(COUNTIF(S60:$S$1025,S60)&gt;1,1,0))</f>
        <v>0</v>
      </c>
    </row>
    <row r="61" spans="1:20" ht="15.75">
      <c r="A61" s="205">
        <v>36</v>
      </c>
      <c r="B61" s="177"/>
      <c r="C61" s="177"/>
      <c r="D61" s="192"/>
      <c r="E61" s="192"/>
      <c r="F61" s="192"/>
      <c r="G61" s="193"/>
      <c r="H61" s="193"/>
      <c r="I61" s="193"/>
      <c r="J61" s="193"/>
      <c r="K61" s="91">
        <f t="shared" si="7"/>
        <v>0</v>
      </c>
      <c r="L61" s="192"/>
      <c r="M61" s="178"/>
      <c r="N61" s="13" t="b">
        <f t="shared" si="5"/>
        <v>1</v>
      </c>
      <c r="O61" s="625" t="b">
        <f t="shared" si="3"/>
        <v>1</v>
      </c>
      <c r="P61" s="13" t="b">
        <f t="shared" si="6"/>
        <v>1</v>
      </c>
      <c r="Q61" s="13" t="b">
        <f t="shared" si="1"/>
        <v>1</v>
      </c>
      <c r="R61" s="13" t="b">
        <f t="shared" si="2"/>
        <v>1</v>
      </c>
      <c r="S61" s="13" t="str">
        <f t="shared" si="4"/>
        <v>-</v>
      </c>
      <c r="T61" s="13">
        <f>IF(S61="-",0,IF(COUNTIF(S61:$S$1025,S61)&gt;1,1,0))</f>
        <v>0</v>
      </c>
    </row>
    <row r="62" spans="1:20" ht="15.75">
      <c r="A62" s="205">
        <v>37</v>
      </c>
      <c r="B62" s="177"/>
      <c r="C62" s="177"/>
      <c r="D62" s="192"/>
      <c r="E62" s="192"/>
      <c r="F62" s="192"/>
      <c r="G62" s="193"/>
      <c r="H62" s="193"/>
      <c r="I62" s="193"/>
      <c r="J62" s="193"/>
      <c r="K62" s="91">
        <f t="shared" si="7"/>
        <v>0</v>
      </c>
      <c r="L62" s="192"/>
      <c r="M62" s="178"/>
      <c r="N62" s="13" t="b">
        <f t="shared" si="5"/>
        <v>1</v>
      </c>
      <c r="O62" s="625" t="b">
        <f t="shared" si="3"/>
        <v>1</v>
      </c>
      <c r="P62" s="13" t="b">
        <f t="shared" si="6"/>
        <v>1</v>
      </c>
      <c r="Q62" s="13" t="b">
        <f t="shared" si="1"/>
        <v>1</v>
      </c>
      <c r="R62" s="13" t="b">
        <f t="shared" si="2"/>
        <v>1</v>
      </c>
      <c r="S62" s="13" t="str">
        <f t="shared" si="4"/>
        <v>-</v>
      </c>
      <c r="T62" s="13">
        <f>IF(S62="-",0,IF(COUNTIF(S62:$S$1025,S62)&gt;1,1,0))</f>
        <v>0</v>
      </c>
    </row>
    <row r="63" spans="1:20" ht="15.75">
      <c r="A63" s="205">
        <v>38</v>
      </c>
      <c r="B63" s="177"/>
      <c r="C63" s="177"/>
      <c r="D63" s="192"/>
      <c r="E63" s="192"/>
      <c r="F63" s="192"/>
      <c r="G63" s="193"/>
      <c r="H63" s="193"/>
      <c r="I63" s="193"/>
      <c r="J63" s="193"/>
      <c r="K63" s="91">
        <f t="shared" si="7"/>
        <v>0</v>
      </c>
      <c r="L63" s="192"/>
      <c r="M63" s="178"/>
      <c r="N63" s="13" t="b">
        <f t="shared" si="5"/>
        <v>1</v>
      </c>
      <c r="O63" s="625" t="b">
        <f t="shared" si="3"/>
        <v>1</v>
      </c>
      <c r="P63" s="13" t="b">
        <f t="shared" si="6"/>
        <v>1</v>
      </c>
      <c r="Q63" s="13" t="b">
        <f t="shared" si="1"/>
        <v>1</v>
      </c>
      <c r="R63" s="13" t="b">
        <f t="shared" si="2"/>
        <v>1</v>
      </c>
      <c r="S63" s="13" t="str">
        <f t="shared" si="4"/>
        <v>-</v>
      </c>
      <c r="T63" s="13">
        <f>IF(S63="-",0,IF(COUNTIF(S63:$S$1025,S63)&gt;1,1,0))</f>
        <v>0</v>
      </c>
    </row>
    <row r="64" spans="1:20" ht="15.75">
      <c r="A64" s="205">
        <v>39</v>
      </c>
      <c r="B64" s="177"/>
      <c r="C64" s="177"/>
      <c r="D64" s="192"/>
      <c r="E64" s="192"/>
      <c r="F64" s="192"/>
      <c r="G64" s="193"/>
      <c r="H64" s="193"/>
      <c r="I64" s="193"/>
      <c r="J64" s="193"/>
      <c r="K64" s="91">
        <f t="shared" si="7"/>
        <v>0</v>
      </c>
      <c r="L64" s="192"/>
      <c r="M64" s="178"/>
      <c r="N64" s="13" t="b">
        <f t="shared" si="5"/>
        <v>1</v>
      </c>
      <c r="O64" s="625" t="b">
        <f t="shared" si="3"/>
        <v>1</v>
      </c>
      <c r="P64" s="13" t="b">
        <f t="shared" si="6"/>
        <v>1</v>
      </c>
      <c r="Q64" s="13" t="b">
        <f t="shared" si="1"/>
        <v>1</v>
      </c>
      <c r="R64" s="13" t="b">
        <f t="shared" si="2"/>
        <v>1</v>
      </c>
      <c r="S64" s="13" t="str">
        <f t="shared" si="4"/>
        <v>-</v>
      </c>
      <c r="T64" s="13">
        <f>IF(S64="-",0,IF(COUNTIF(S64:$S$1025,S64)&gt;1,1,0))</f>
        <v>0</v>
      </c>
    </row>
    <row r="65" spans="1:20" ht="15.75">
      <c r="A65" s="205">
        <v>40</v>
      </c>
      <c r="B65" s="177"/>
      <c r="C65" s="177"/>
      <c r="D65" s="192"/>
      <c r="E65" s="192"/>
      <c r="F65" s="192"/>
      <c r="G65" s="193"/>
      <c r="H65" s="193"/>
      <c r="I65" s="193"/>
      <c r="J65" s="193"/>
      <c r="K65" s="91">
        <f t="shared" si="7"/>
        <v>0</v>
      </c>
      <c r="L65" s="192"/>
      <c r="M65" s="178"/>
      <c r="N65" s="13" t="b">
        <f t="shared" si="5"/>
        <v>1</v>
      </c>
      <c r="O65" s="625" t="b">
        <f t="shared" si="3"/>
        <v>1</v>
      </c>
      <c r="P65" s="13" t="b">
        <f t="shared" si="6"/>
        <v>1</v>
      </c>
      <c r="Q65" s="13" t="b">
        <f t="shared" si="1"/>
        <v>1</v>
      </c>
      <c r="R65" s="13" t="b">
        <f t="shared" si="2"/>
        <v>1</v>
      </c>
      <c r="S65" s="13" t="str">
        <f t="shared" si="4"/>
        <v>-</v>
      </c>
      <c r="T65" s="13">
        <f>IF(S65="-",0,IF(COUNTIF(S65:$S$1025,S65)&gt;1,1,0))</f>
        <v>0</v>
      </c>
    </row>
    <row r="66" spans="1:20" ht="15.75">
      <c r="A66" s="205">
        <v>41</v>
      </c>
      <c r="B66" s="177"/>
      <c r="C66" s="177"/>
      <c r="D66" s="192"/>
      <c r="E66" s="192"/>
      <c r="F66" s="192"/>
      <c r="G66" s="193"/>
      <c r="H66" s="193"/>
      <c r="I66" s="193"/>
      <c r="J66" s="193"/>
      <c r="K66" s="91">
        <f t="shared" si="7"/>
        <v>0</v>
      </c>
      <c r="L66" s="192"/>
      <c r="M66" s="178"/>
      <c r="N66" s="13" t="b">
        <f t="shared" si="5"/>
        <v>1</v>
      </c>
      <c r="O66" s="625" t="b">
        <f t="shared" si="3"/>
        <v>1</v>
      </c>
      <c r="P66" s="13" t="b">
        <f t="shared" si="6"/>
        <v>1</v>
      </c>
      <c r="Q66" s="13" t="b">
        <f t="shared" si="1"/>
        <v>1</v>
      </c>
      <c r="R66" s="13" t="b">
        <f t="shared" si="2"/>
        <v>1</v>
      </c>
      <c r="S66" s="13" t="str">
        <f t="shared" si="4"/>
        <v>-</v>
      </c>
      <c r="T66" s="13">
        <f>IF(S66="-",0,IF(COUNTIF(S66:$S$1025,S66)&gt;1,1,0))</f>
        <v>0</v>
      </c>
    </row>
    <row r="67" spans="1:20" ht="15.75">
      <c r="A67" s="205">
        <v>42</v>
      </c>
      <c r="B67" s="177"/>
      <c r="C67" s="177"/>
      <c r="D67" s="192"/>
      <c r="E67" s="192"/>
      <c r="F67" s="192"/>
      <c r="G67" s="193"/>
      <c r="H67" s="193"/>
      <c r="I67" s="193"/>
      <c r="J67" s="193"/>
      <c r="K67" s="91">
        <f t="shared" si="7"/>
        <v>0</v>
      </c>
      <c r="L67" s="192"/>
      <c r="M67" s="178"/>
      <c r="N67" s="13" t="b">
        <f t="shared" si="5"/>
        <v>1</v>
      </c>
      <c r="O67" s="625" t="b">
        <f t="shared" si="3"/>
        <v>1</v>
      </c>
      <c r="P67" s="13" t="b">
        <f t="shared" si="6"/>
        <v>1</v>
      </c>
      <c r="Q67" s="13" t="b">
        <f t="shared" si="1"/>
        <v>1</v>
      </c>
      <c r="R67" s="13" t="b">
        <f t="shared" si="2"/>
        <v>1</v>
      </c>
      <c r="S67" s="13" t="str">
        <f t="shared" si="4"/>
        <v>-</v>
      </c>
      <c r="T67" s="13">
        <f>IF(S67="-",0,IF(COUNTIF(S67:$S$1025,S67)&gt;1,1,0))</f>
        <v>0</v>
      </c>
    </row>
    <row r="68" spans="1:20" ht="15.75">
      <c r="A68" s="205">
        <v>43</v>
      </c>
      <c r="B68" s="177"/>
      <c r="C68" s="177"/>
      <c r="D68" s="192"/>
      <c r="E68" s="192"/>
      <c r="F68" s="192"/>
      <c r="G68" s="193"/>
      <c r="H68" s="193"/>
      <c r="I68" s="193"/>
      <c r="J68" s="193"/>
      <c r="K68" s="91">
        <f t="shared" si="7"/>
        <v>0</v>
      </c>
      <c r="L68" s="192"/>
      <c r="M68" s="178"/>
      <c r="N68" s="13" t="b">
        <f t="shared" si="5"/>
        <v>1</v>
      </c>
      <c r="O68" s="625" t="b">
        <f t="shared" si="3"/>
        <v>1</v>
      </c>
      <c r="P68" s="13" t="b">
        <f t="shared" si="6"/>
        <v>1</v>
      </c>
      <c r="Q68" s="13" t="b">
        <f t="shared" si="1"/>
        <v>1</v>
      </c>
      <c r="R68" s="13" t="b">
        <f t="shared" si="2"/>
        <v>1</v>
      </c>
      <c r="S68" s="13" t="str">
        <f t="shared" si="4"/>
        <v>-</v>
      </c>
      <c r="T68" s="13">
        <f>IF(S68="-",0,IF(COUNTIF(S68:$S$1025,S68)&gt;1,1,0))</f>
        <v>0</v>
      </c>
    </row>
    <row r="69" spans="1:20" ht="15.75">
      <c r="A69" s="205">
        <v>44</v>
      </c>
      <c r="B69" s="177"/>
      <c r="C69" s="177"/>
      <c r="D69" s="192"/>
      <c r="E69" s="192"/>
      <c r="F69" s="192"/>
      <c r="G69" s="193"/>
      <c r="H69" s="193"/>
      <c r="I69" s="193"/>
      <c r="J69" s="193"/>
      <c r="K69" s="91">
        <f t="shared" si="7"/>
        <v>0</v>
      </c>
      <c r="L69" s="192"/>
      <c r="M69" s="178"/>
      <c r="N69" s="13" t="b">
        <f t="shared" si="5"/>
        <v>1</v>
      </c>
      <c r="O69" s="625" t="b">
        <f t="shared" si="3"/>
        <v>1</v>
      </c>
      <c r="P69" s="13" t="b">
        <f t="shared" si="6"/>
        <v>1</v>
      </c>
      <c r="Q69" s="13" t="b">
        <f t="shared" si="1"/>
        <v>1</v>
      </c>
      <c r="R69" s="13" t="b">
        <f t="shared" si="2"/>
        <v>1</v>
      </c>
      <c r="S69" s="13" t="str">
        <f t="shared" si="4"/>
        <v>-</v>
      </c>
      <c r="T69" s="13">
        <f>IF(S69="-",0,IF(COUNTIF(S69:$S$1025,S69)&gt;1,1,0))</f>
        <v>0</v>
      </c>
    </row>
    <row r="70" spans="1:20" ht="15.75">
      <c r="A70" s="205">
        <v>45</v>
      </c>
      <c r="B70" s="177"/>
      <c r="C70" s="177"/>
      <c r="D70" s="192"/>
      <c r="E70" s="192"/>
      <c r="F70" s="192"/>
      <c r="G70" s="193"/>
      <c r="H70" s="193"/>
      <c r="I70" s="193"/>
      <c r="J70" s="193"/>
      <c r="K70" s="91">
        <f t="shared" si="7"/>
        <v>0</v>
      </c>
      <c r="L70" s="192"/>
      <c r="M70" s="178"/>
      <c r="N70" s="13" t="b">
        <f t="shared" si="5"/>
        <v>1</v>
      </c>
      <c r="O70" s="625" t="b">
        <f t="shared" si="3"/>
        <v>1</v>
      </c>
      <c r="P70" s="13" t="b">
        <f t="shared" si="6"/>
        <v>1</v>
      </c>
      <c r="Q70" s="13" t="b">
        <f t="shared" si="1"/>
        <v>1</v>
      </c>
      <c r="R70" s="13" t="b">
        <f t="shared" si="2"/>
        <v>1</v>
      </c>
      <c r="S70" s="13" t="str">
        <f t="shared" si="4"/>
        <v>-</v>
      </c>
      <c r="T70" s="13">
        <f>IF(S70="-",0,IF(COUNTIF(S70:$S$1025,S70)&gt;1,1,0))</f>
        <v>0</v>
      </c>
    </row>
    <row r="71" spans="1:20" ht="15.75">
      <c r="A71" s="205">
        <v>46</v>
      </c>
      <c r="B71" s="177"/>
      <c r="C71" s="177"/>
      <c r="D71" s="192"/>
      <c r="E71" s="192"/>
      <c r="F71" s="192"/>
      <c r="G71" s="193"/>
      <c r="H71" s="193"/>
      <c r="I71" s="193"/>
      <c r="J71" s="193"/>
      <c r="K71" s="91">
        <f t="shared" si="7"/>
        <v>0</v>
      </c>
      <c r="L71" s="192"/>
      <c r="M71" s="178"/>
      <c r="N71" s="13" t="b">
        <f t="shared" si="5"/>
        <v>1</v>
      </c>
      <c r="O71" s="625" t="b">
        <f t="shared" si="3"/>
        <v>1</v>
      </c>
      <c r="P71" s="13" t="b">
        <f t="shared" si="6"/>
        <v>1</v>
      </c>
      <c r="Q71" s="13" t="b">
        <f t="shared" si="1"/>
        <v>1</v>
      </c>
      <c r="R71" s="13" t="b">
        <f t="shared" si="2"/>
        <v>1</v>
      </c>
      <c r="S71" s="13" t="str">
        <f t="shared" si="4"/>
        <v>-</v>
      </c>
      <c r="T71" s="13">
        <f>IF(S71="-",0,IF(COUNTIF(S71:$S$1025,S71)&gt;1,1,0))</f>
        <v>0</v>
      </c>
    </row>
    <row r="72" spans="1:20" ht="15.75">
      <c r="A72" s="205">
        <v>47</v>
      </c>
      <c r="B72" s="177"/>
      <c r="C72" s="177"/>
      <c r="D72" s="192"/>
      <c r="E72" s="192"/>
      <c r="F72" s="192"/>
      <c r="G72" s="193"/>
      <c r="H72" s="193"/>
      <c r="I72" s="193"/>
      <c r="J72" s="193"/>
      <c r="K72" s="91">
        <f t="shared" si="7"/>
        <v>0</v>
      </c>
      <c r="L72" s="192"/>
      <c r="M72" s="178"/>
      <c r="N72" s="13" t="b">
        <f t="shared" si="5"/>
        <v>1</v>
      </c>
      <c r="O72" s="625" t="b">
        <f t="shared" si="3"/>
        <v>1</v>
      </c>
      <c r="P72" s="13" t="b">
        <f t="shared" si="6"/>
        <v>1</v>
      </c>
      <c r="Q72" s="13" t="b">
        <f t="shared" si="1"/>
        <v>1</v>
      </c>
      <c r="R72" s="13" t="b">
        <f t="shared" si="2"/>
        <v>1</v>
      </c>
      <c r="S72" s="13" t="str">
        <f t="shared" si="4"/>
        <v>-</v>
      </c>
      <c r="T72" s="13">
        <f>IF(S72="-",0,IF(COUNTIF(S72:$S$1025,S72)&gt;1,1,0))</f>
        <v>0</v>
      </c>
    </row>
    <row r="73" spans="1:20" ht="15.75">
      <c r="A73" s="205">
        <v>48</v>
      </c>
      <c r="B73" s="177"/>
      <c r="C73" s="177"/>
      <c r="D73" s="192"/>
      <c r="E73" s="192"/>
      <c r="F73" s="192"/>
      <c r="G73" s="193"/>
      <c r="H73" s="193"/>
      <c r="I73" s="193"/>
      <c r="J73" s="193"/>
      <c r="K73" s="91">
        <f t="shared" si="7"/>
        <v>0</v>
      </c>
      <c r="L73" s="192"/>
      <c r="M73" s="178"/>
      <c r="N73" s="13" t="b">
        <f t="shared" si="5"/>
        <v>1</v>
      </c>
      <c r="O73" s="625" t="b">
        <f t="shared" si="3"/>
        <v>1</v>
      </c>
      <c r="P73" s="13" t="b">
        <f t="shared" si="6"/>
        <v>1</v>
      </c>
      <c r="Q73" s="13" t="b">
        <f t="shared" si="1"/>
        <v>1</v>
      </c>
      <c r="R73" s="13" t="b">
        <f t="shared" si="2"/>
        <v>1</v>
      </c>
      <c r="S73" s="13" t="str">
        <f t="shared" si="4"/>
        <v>-</v>
      </c>
      <c r="T73" s="13">
        <f>IF(S73="-",0,IF(COUNTIF(S73:$S$1025,S73)&gt;1,1,0))</f>
        <v>0</v>
      </c>
    </row>
    <row r="74" spans="1:20" ht="15.75">
      <c r="A74" s="205">
        <v>49</v>
      </c>
      <c r="B74" s="177"/>
      <c r="C74" s="177"/>
      <c r="D74" s="192"/>
      <c r="E74" s="192"/>
      <c r="F74" s="192"/>
      <c r="G74" s="193"/>
      <c r="H74" s="193"/>
      <c r="I74" s="193"/>
      <c r="J74" s="193"/>
      <c r="K74" s="91">
        <f t="shared" si="7"/>
        <v>0</v>
      </c>
      <c r="L74" s="192"/>
      <c r="M74" s="178"/>
      <c r="N74" s="13" t="b">
        <f t="shared" si="5"/>
        <v>1</v>
      </c>
      <c r="O74" s="625" t="b">
        <f t="shared" si="3"/>
        <v>1</v>
      </c>
      <c r="P74" s="13" t="b">
        <f t="shared" si="6"/>
        <v>1</v>
      </c>
      <c r="Q74" s="13" t="b">
        <f t="shared" si="1"/>
        <v>1</v>
      </c>
      <c r="R74" s="13" t="b">
        <f t="shared" si="2"/>
        <v>1</v>
      </c>
      <c r="S74" s="13" t="str">
        <f t="shared" si="4"/>
        <v>-</v>
      </c>
      <c r="T74" s="13">
        <f>IF(S74="-",0,IF(COUNTIF(S74:$S$1025,S74)&gt;1,1,0))</f>
        <v>0</v>
      </c>
    </row>
    <row r="75" spans="1:20" ht="15.75">
      <c r="A75" s="205">
        <v>50</v>
      </c>
      <c r="B75" s="177"/>
      <c r="C75" s="177"/>
      <c r="D75" s="192"/>
      <c r="E75" s="192"/>
      <c r="F75" s="192"/>
      <c r="G75" s="193"/>
      <c r="H75" s="193"/>
      <c r="I75" s="193"/>
      <c r="J75" s="193"/>
      <c r="K75" s="91">
        <f t="shared" si="7"/>
        <v>0</v>
      </c>
      <c r="L75" s="192"/>
      <c r="M75" s="178"/>
      <c r="N75" s="13" t="b">
        <f t="shared" si="5"/>
        <v>1</v>
      </c>
      <c r="O75" s="625" t="b">
        <f t="shared" si="3"/>
        <v>1</v>
      </c>
      <c r="P75" s="13" t="b">
        <f t="shared" si="6"/>
        <v>1</v>
      </c>
      <c r="Q75" s="13" t="b">
        <f t="shared" si="1"/>
        <v>1</v>
      </c>
      <c r="R75" s="13" t="b">
        <f t="shared" si="2"/>
        <v>1</v>
      </c>
      <c r="S75" s="13" t="str">
        <f t="shared" si="4"/>
        <v>-</v>
      </c>
      <c r="T75" s="13">
        <f>IF(S75="-",0,IF(COUNTIF(S75:$S$1025,S75)&gt;1,1,0))</f>
        <v>0</v>
      </c>
    </row>
    <row r="76" spans="1:20" ht="15.75">
      <c r="A76" s="205">
        <v>51</v>
      </c>
      <c r="B76" s="177"/>
      <c r="C76" s="177"/>
      <c r="D76" s="192"/>
      <c r="E76" s="192"/>
      <c r="F76" s="192"/>
      <c r="G76" s="193"/>
      <c r="H76" s="193"/>
      <c r="I76" s="193"/>
      <c r="J76" s="193"/>
      <c r="K76" s="91">
        <f t="shared" si="7"/>
        <v>0</v>
      </c>
      <c r="L76" s="192"/>
      <c r="M76" s="178"/>
      <c r="N76" s="13" t="b">
        <f t="shared" si="5"/>
        <v>1</v>
      </c>
      <c r="O76" s="625" t="b">
        <f t="shared" si="3"/>
        <v>1</v>
      </c>
      <c r="P76" s="13" t="b">
        <f t="shared" si="6"/>
        <v>1</v>
      </c>
      <c r="Q76" s="13" t="b">
        <f t="shared" si="1"/>
        <v>1</v>
      </c>
      <c r="R76" s="13" t="b">
        <f t="shared" si="2"/>
        <v>1</v>
      </c>
      <c r="S76" s="13" t="str">
        <f t="shared" si="4"/>
        <v>-</v>
      </c>
      <c r="T76" s="13">
        <f>IF(S76="-",0,IF(COUNTIF(S76:$S$1025,S76)&gt;1,1,0))</f>
        <v>0</v>
      </c>
    </row>
    <row r="77" spans="1:20" ht="15.75">
      <c r="A77" s="205">
        <v>52</v>
      </c>
      <c r="B77" s="177"/>
      <c r="C77" s="177"/>
      <c r="D77" s="192"/>
      <c r="E77" s="192"/>
      <c r="F77" s="192"/>
      <c r="G77" s="193"/>
      <c r="H77" s="193"/>
      <c r="I77" s="193"/>
      <c r="J77" s="193"/>
      <c r="K77" s="91">
        <f t="shared" si="7"/>
        <v>0</v>
      </c>
      <c r="L77" s="192"/>
      <c r="M77" s="178"/>
      <c r="N77" s="13" t="b">
        <f t="shared" si="5"/>
        <v>1</v>
      </c>
      <c r="O77" s="625" t="b">
        <f t="shared" si="3"/>
        <v>1</v>
      </c>
      <c r="P77" s="13" t="b">
        <f t="shared" si="6"/>
        <v>1</v>
      </c>
      <c r="Q77" s="13" t="b">
        <f t="shared" si="1"/>
        <v>1</v>
      </c>
      <c r="R77" s="13" t="b">
        <f t="shared" si="2"/>
        <v>1</v>
      </c>
      <c r="S77" s="13" t="str">
        <f t="shared" si="4"/>
        <v>-</v>
      </c>
      <c r="T77" s="13">
        <f>IF(S77="-",0,IF(COUNTIF(S77:$S$1025,S77)&gt;1,1,0))</f>
        <v>0</v>
      </c>
    </row>
    <row r="78" spans="1:20" ht="15.75">
      <c r="A78" s="205">
        <v>53</v>
      </c>
      <c r="B78" s="177"/>
      <c r="C78" s="177"/>
      <c r="D78" s="192"/>
      <c r="E78" s="192"/>
      <c r="F78" s="192"/>
      <c r="G78" s="193"/>
      <c r="H78" s="193"/>
      <c r="I78" s="193"/>
      <c r="J78" s="193"/>
      <c r="K78" s="91">
        <f t="shared" si="7"/>
        <v>0</v>
      </c>
      <c r="L78" s="192"/>
      <c r="M78" s="178"/>
      <c r="N78" s="13" t="b">
        <f t="shared" si="5"/>
        <v>1</v>
      </c>
      <c r="O78" s="625" t="b">
        <f t="shared" si="3"/>
        <v>1</v>
      </c>
      <c r="P78" s="13" t="b">
        <f t="shared" si="6"/>
        <v>1</v>
      </c>
      <c r="Q78" s="13" t="b">
        <f t="shared" si="1"/>
        <v>1</v>
      </c>
      <c r="R78" s="13" t="b">
        <f t="shared" si="2"/>
        <v>1</v>
      </c>
      <c r="S78" s="13" t="str">
        <f t="shared" si="4"/>
        <v>-</v>
      </c>
      <c r="T78" s="13">
        <f>IF(S78="-",0,IF(COUNTIF(S78:$S$1025,S78)&gt;1,1,0))</f>
        <v>0</v>
      </c>
    </row>
    <row r="79" spans="1:20" ht="15.75">
      <c r="A79" s="205">
        <v>54</v>
      </c>
      <c r="B79" s="177"/>
      <c r="C79" s="177"/>
      <c r="D79" s="192"/>
      <c r="E79" s="192"/>
      <c r="F79" s="192"/>
      <c r="G79" s="193"/>
      <c r="H79" s="193"/>
      <c r="I79" s="193"/>
      <c r="J79" s="193"/>
      <c r="K79" s="91">
        <f t="shared" si="7"/>
        <v>0</v>
      </c>
      <c r="L79" s="192"/>
      <c r="M79" s="178"/>
      <c r="N79" s="13" t="b">
        <f t="shared" si="5"/>
        <v>1</v>
      </c>
      <c r="O79" s="625" t="b">
        <f t="shared" si="3"/>
        <v>1</v>
      </c>
      <c r="P79" s="13" t="b">
        <f t="shared" si="6"/>
        <v>1</v>
      </c>
      <c r="Q79" s="13" t="b">
        <f t="shared" si="1"/>
        <v>1</v>
      </c>
      <c r="R79" s="13" t="b">
        <f t="shared" si="2"/>
        <v>1</v>
      </c>
      <c r="S79" s="13" t="str">
        <f t="shared" si="4"/>
        <v>-</v>
      </c>
      <c r="T79" s="13">
        <f>IF(S79="-",0,IF(COUNTIF(S79:$S$1025,S79)&gt;1,1,0))</f>
        <v>0</v>
      </c>
    </row>
    <row r="80" spans="1:20" ht="15.75">
      <c r="A80" s="205">
        <v>55</v>
      </c>
      <c r="B80" s="177"/>
      <c r="C80" s="177"/>
      <c r="D80" s="192"/>
      <c r="E80" s="192"/>
      <c r="F80" s="192"/>
      <c r="G80" s="193"/>
      <c r="H80" s="193"/>
      <c r="I80" s="193"/>
      <c r="J80" s="193"/>
      <c r="K80" s="91">
        <f t="shared" si="7"/>
        <v>0</v>
      </c>
      <c r="L80" s="192"/>
      <c r="M80" s="178"/>
      <c r="N80" s="13" t="b">
        <f t="shared" si="5"/>
        <v>1</v>
      </c>
      <c r="O80" s="625" t="b">
        <f t="shared" si="3"/>
        <v>1</v>
      </c>
      <c r="P80" s="13" t="b">
        <f t="shared" si="6"/>
        <v>1</v>
      </c>
      <c r="Q80" s="13" t="b">
        <f t="shared" si="1"/>
        <v>1</v>
      </c>
      <c r="R80" s="13" t="b">
        <f t="shared" si="2"/>
        <v>1</v>
      </c>
      <c r="S80" s="13" t="str">
        <f t="shared" si="4"/>
        <v>-</v>
      </c>
      <c r="T80" s="13">
        <f>IF(S80="-",0,IF(COUNTIF(S80:$S$1025,S80)&gt;1,1,0))</f>
        <v>0</v>
      </c>
    </row>
    <row r="81" spans="1:20" ht="15.75">
      <c r="A81" s="205">
        <v>56</v>
      </c>
      <c r="B81" s="177"/>
      <c r="C81" s="177"/>
      <c r="D81" s="192"/>
      <c r="E81" s="192"/>
      <c r="F81" s="192"/>
      <c r="G81" s="193"/>
      <c r="H81" s="193"/>
      <c r="I81" s="193"/>
      <c r="J81" s="193"/>
      <c r="K81" s="91">
        <f t="shared" si="7"/>
        <v>0</v>
      </c>
      <c r="L81" s="192"/>
      <c r="M81" s="178"/>
      <c r="N81" s="13" t="b">
        <f t="shared" si="5"/>
        <v>1</v>
      </c>
      <c r="O81" s="625" t="b">
        <f t="shared" si="3"/>
        <v>1</v>
      </c>
      <c r="P81" s="13" t="b">
        <f t="shared" si="6"/>
        <v>1</v>
      </c>
      <c r="Q81" s="13" t="b">
        <f t="shared" si="1"/>
        <v>1</v>
      </c>
      <c r="R81" s="13" t="b">
        <f t="shared" si="2"/>
        <v>1</v>
      </c>
      <c r="S81" s="13" t="str">
        <f t="shared" si="4"/>
        <v>-</v>
      </c>
      <c r="T81" s="13">
        <f>IF(S81="-",0,IF(COUNTIF(S81:$S$1025,S81)&gt;1,1,0))</f>
        <v>0</v>
      </c>
    </row>
    <row r="82" spans="1:20" ht="15.75">
      <c r="A82" s="205">
        <v>57</v>
      </c>
      <c r="B82" s="177"/>
      <c r="C82" s="177"/>
      <c r="D82" s="192"/>
      <c r="E82" s="192"/>
      <c r="F82" s="192"/>
      <c r="G82" s="193"/>
      <c r="H82" s="193"/>
      <c r="I82" s="193"/>
      <c r="J82" s="193"/>
      <c r="K82" s="91">
        <f t="shared" si="7"/>
        <v>0</v>
      </c>
      <c r="L82" s="192"/>
      <c r="M82" s="178"/>
      <c r="N82" s="13" t="b">
        <f t="shared" si="5"/>
        <v>1</v>
      </c>
      <c r="O82" s="625" t="b">
        <f t="shared" si="3"/>
        <v>1</v>
      </c>
      <c r="P82" s="13" t="b">
        <f t="shared" si="6"/>
        <v>1</v>
      </c>
      <c r="Q82" s="13" t="b">
        <f t="shared" si="1"/>
        <v>1</v>
      </c>
      <c r="R82" s="13" t="b">
        <f t="shared" si="2"/>
        <v>1</v>
      </c>
      <c r="S82" s="13" t="str">
        <f t="shared" si="4"/>
        <v>-</v>
      </c>
      <c r="T82" s="13">
        <f>IF(S82="-",0,IF(COUNTIF(S82:$S$1025,S82)&gt;1,1,0))</f>
        <v>0</v>
      </c>
    </row>
    <row r="83" spans="1:20" ht="15.75">
      <c r="A83" s="205">
        <v>58</v>
      </c>
      <c r="B83" s="177"/>
      <c r="C83" s="177"/>
      <c r="D83" s="192"/>
      <c r="E83" s="192"/>
      <c r="F83" s="192"/>
      <c r="G83" s="193"/>
      <c r="H83" s="193"/>
      <c r="I83" s="193"/>
      <c r="J83" s="193"/>
      <c r="K83" s="91">
        <f t="shared" si="7"/>
        <v>0</v>
      </c>
      <c r="L83" s="192"/>
      <c r="M83" s="178"/>
      <c r="N83" s="13" t="b">
        <f t="shared" si="5"/>
        <v>1</v>
      </c>
      <c r="O83" s="625" t="b">
        <f t="shared" si="3"/>
        <v>1</v>
      </c>
      <c r="P83" s="13" t="b">
        <f t="shared" si="6"/>
        <v>1</v>
      </c>
      <c r="Q83" s="13" t="b">
        <f t="shared" si="1"/>
        <v>1</v>
      </c>
      <c r="R83" s="13" t="b">
        <f t="shared" si="2"/>
        <v>1</v>
      </c>
      <c r="S83" s="13" t="str">
        <f t="shared" si="4"/>
        <v>-</v>
      </c>
      <c r="T83" s="13">
        <f>IF(S83="-",0,IF(COUNTIF(S83:$S$1025,S83)&gt;1,1,0))</f>
        <v>0</v>
      </c>
    </row>
    <row r="84" spans="1:20" ht="15.75">
      <c r="A84" s="205">
        <v>59</v>
      </c>
      <c r="B84" s="177"/>
      <c r="C84" s="177"/>
      <c r="D84" s="192"/>
      <c r="E84" s="192"/>
      <c r="F84" s="192"/>
      <c r="G84" s="193"/>
      <c r="H84" s="193"/>
      <c r="I84" s="193"/>
      <c r="J84" s="193"/>
      <c r="K84" s="91">
        <f t="shared" si="7"/>
        <v>0</v>
      </c>
      <c r="L84" s="192"/>
      <c r="M84" s="178"/>
      <c r="N84" s="13" t="b">
        <f t="shared" si="5"/>
        <v>1</v>
      </c>
      <c r="O84" s="625" t="b">
        <f t="shared" si="3"/>
        <v>1</v>
      </c>
      <c r="P84" s="13" t="b">
        <f t="shared" si="6"/>
        <v>1</v>
      </c>
      <c r="Q84" s="13" t="b">
        <f t="shared" si="1"/>
        <v>1</v>
      </c>
      <c r="R84" s="13" t="b">
        <f t="shared" si="2"/>
        <v>1</v>
      </c>
      <c r="S84" s="13" t="str">
        <f t="shared" si="4"/>
        <v>-</v>
      </c>
      <c r="T84" s="13">
        <f>IF(S84="-",0,IF(COUNTIF(S84:$S$1025,S84)&gt;1,1,0))</f>
        <v>0</v>
      </c>
    </row>
    <row r="85" spans="1:20" ht="15.75">
      <c r="A85" s="205">
        <v>60</v>
      </c>
      <c r="B85" s="177"/>
      <c r="C85" s="177"/>
      <c r="D85" s="192"/>
      <c r="E85" s="192"/>
      <c r="F85" s="192"/>
      <c r="G85" s="193"/>
      <c r="H85" s="193"/>
      <c r="I85" s="193"/>
      <c r="J85" s="193"/>
      <c r="K85" s="91">
        <f t="shared" si="7"/>
        <v>0</v>
      </c>
      <c r="L85" s="192"/>
      <c r="M85" s="178"/>
      <c r="N85" s="13" t="b">
        <f t="shared" si="5"/>
        <v>1</v>
      </c>
      <c r="O85" s="625" t="b">
        <f t="shared" si="3"/>
        <v>1</v>
      </c>
      <c r="P85" s="13" t="b">
        <f t="shared" si="6"/>
        <v>1</v>
      </c>
      <c r="Q85" s="13" t="b">
        <f t="shared" si="1"/>
        <v>1</v>
      </c>
      <c r="R85" s="13" t="b">
        <f t="shared" si="2"/>
        <v>1</v>
      </c>
      <c r="S85" s="13" t="str">
        <f t="shared" si="4"/>
        <v>-</v>
      </c>
      <c r="T85" s="13">
        <f>IF(S85="-",0,IF(COUNTIF(S85:$S$1025,S85)&gt;1,1,0))</f>
        <v>0</v>
      </c>
    </row>
    <row r="86" spans="1:20" ht="15.75">
      <c r="A86" s="205">
        <v>61</v>
      </c>
      <c r="B86" s="177"/>
      <c r="C86" s="177"/>
      <c r="D86" s="192"/>
      <c r="E86" s="192"/>
      <c r="F86" s="192"/>
      <c r="G86" s="193"/>
      <c r="H86" s="193"/>
      <c r="I86" s="193"/>
      <c r="J86" s="193"/>
      <c r="K86" s="91">
        <f t="shared" si="7"/>
        <v>0</v>
      </c>
      <c r="L86" s="192"/>
      <c r="M86" s="178"/>
      <c r="N86" s="13" t="b">
        <f t="shared" si="5"/>
        <v>1</v>
      </c>
      <c r="O86" s="625" t="b">
        <f t="shared" si="3"/>
        <v>1</v>
      </c>
      <c r="P86" s="13" t="b">
        <f t="shared" si="6"/>
        <v>1</v>
      </c>
      <c r="Q86" s="13" t="b">
        <f t="shared" si="1"/>
        <v>1</v>
      </c>
      <c r="R86" s="13" t="b">
        <f t="shared" si="2"/>
        <v>1</v>
      </c>
      <c r="S86" s="13" t="str">
        <f t="shared" si="4"/>
        <v>-</v>
      </c>
      <c r="T86" s="13">
        <f>IF(S86="-",0,IF(COUNTIF(S86:$S$1025,S86)&gt;1,1,0))</f>
        <v>0</v>
      </c>
    </row>
    <row r="87" spans="1:20" ht="15.75">
      <c r="A87" s="205">
        <v>62</v>
      </c>
      <c r="B87" s="177"/>
      <c r="C87" s="177"/>
      <c r="D87" s="192"/>
      <c r="E87" s="192"/>
      <c r="F87" s="192"/>
      <c r="G87" s="193"/>
      <c r="H87" s="193"/>
      <c r="I87" s="193"/>
      <c r="J87" s="193"/>
      <c r="K87" s="91">
        <f t="shared" si="7"/>
        <v>0</v>
      </c>
      <c r="L87" s="192"/>
      <c r="M87" s="178"/>
      <c r="N87" s="13" t="b">
        <f t="shared" si="5"/>
        <v>1</v>
      </c>
      <c r="O87" s="625" t="b">
        <f t="shared" si="3"/>
        <v>1</v>
      </c>
      <c r="P87" s="13" t="b">
        <f t="shared" si="6"/>
        <v>1</v>
      </c>
      <c r="Q87" s="13" t="b">
        <f t="shared" si="1"/>
        <v>1</v>
      </c>
      <c r="R87" s="13" t="b">
        <f t="shared" si="2"/>
        <v>1</v>
      </c>
      <c r="S87" s="13" t="str">
        <f t="shared" si="4"/>
        <v>-</v>
      </c>
      <c r="T87" s="13">
        <f>IF(S87="-",0,IF(COUNTIF(S87:$S$1025,S87)&gt;1,1,0))</f>
        <v>0</v>
      </c>
    </row>
    <row r="88" spans="1:20" ht="15.75">
      <c r="A88" s="205">
        <v>63</v>
      </c>
      <c r="B88" s="177"/>
      <c r="C88" s="177"/>
      <c r="D88" s="192"/>
      <c r="E88" s="192"/>
      <c r="F88" s="192"/>
      <c r="G88" s="193"/>
      <c r="H88" s="193"/>
      <c r="I88" s="193"/>
      <c r="J88" s="193"/>
      <c r="K88" s="91">
        <f t="shared" si="7"/>
        <v>0</v>
      </c>
      <c r="L88" s="192"/>
      <c r="M88" s="178"/>
      <c r="N88" s="13" t="b">
        <f t="shared" si="5"/>
        <v>1</v>
      </c>
      <c r="O88" s="625" t="b">
        <f t="shared" si="3"/>
        <v>1</v>
      </c>
      <c r="P88" s="13" t="b">
        <f t="shared" si="6"/>
        <v>1</v>
      </c>
      <c r="Q88" s="13" t="b">
        <f t="shared" si="1"/>
        <v>1</v>
      </c>
      <c r="R88" s="13" t="b">
        <f t="shared" si="2"/>
        <v>1</v>
      </c>
      <c r="S88" s="13" t="str">
        <f t="shared" si="4"/>
        <v>-</v>
      </c>
      <c r="T88" s="13">
        <f>IF(S88="-",0,IF(COUNTIF(S88:$S$1025,S88)&gt;1,1,0))</f>
        <v>0</v>
      </c>
    </row>
    <row r="89" spans="1:20" ht="15.75">
      <c r="A89" s="205">
        <v>64</v>
      </c>
      <c r="B89" s="177"/>
      <c r="C89" s="177"/>
      <c r="D89" s="192"/>
      <c r="E89" s="192"/>
      <c r="F89" s="192"/>
      <c r="G89" s="193"/>
      <c r="H89" s="193"/>
      <c r="I89" s="193"/>
      <c r="J89" s="193"/>
      <c r="K89" s="91">
        <f t="shared" si="7"/>
        <v>0</v>
      </c>
      <c r="L89" s="192"/>
      <c r="M89" s="178"/>
      <c r="N89" s="13" t="b">
        <f t="shared" si="5"/>
        <v>1</v>
      </c>
      <c r="O89" s="625" t="b">
        <f t="shared" si="3"/>
        <v>1</v>
      </c>
      <c r="P89" s="13" t="b">
        <f t="shared" si="6"/>
        <v>1</v>
      </c>
      <c r="Q89" s="13" t="b">
        <f t="shared" si="1"/>
        <v>1</v>
      </c>
      <c r="R89" s="13" t="b">
        <f t="shared" si="2"/>
        <v>1</v>
      </c>
      <c r="S89" s="13" t="str">
        <f t="shared" si="4"/>
        <v>-</v>
      </c>
      <c r="T89" s="13">
        <f>IF(S89="-",0,IF(COUNTIF(S89:$S$1025,S89)&gt;1,1,0))</f>
        <v>0</v>
      </c>
    </row>
    <row r="90" spans="1:20" ht="15.75">
      <c r="A90" s="205">
        <v>65</v>
      </c>
      <c r="B90" s="177"/>
      <c r="C90" s="177"/>
      <c r="D90" s="192"/>
      <c r="E90" s="192"/>
      <c r="F90" s="192"/>
      <c r="G90" s="193"/>
      <c r="H90" s="193"/>
      <c r="I90" s="193"/>
      <c r="J90" s="193"/>
      <c r="K90" s="91">
        <f t="shared" si="7"/>
        <v>0</v>
      </c>
      <c r="L90" s="192"/>
      <c r="M90" s="178"/>
      <c r="N90" s="13" t="b">
        <f t="shared" si="5"/>
        <v>1</v>
      </c>
      <c r="O90" s="625" t="b">
        <f t="shared" si="3"/>
        <v>1</v>
      </c>
      <c r="P90" s="13" t="b">
        <f t="shared" si="6"/>
        <v>1</v>
      </c>
      <c r="Q90" s="13" t="b">
        <f t="shared" ref="Q90:Q153" si="8">IF(B90="",TRUE,(IF(ISNUMBER(MATCH(B90,CountriesList,0)),TRUE,FALSE)))</f>
        <v>1</v>
      </c>
      <c r="R90" s="13" t="b">
        <f t="shared" ref="R90:R153" si="9">IF(C90="",TRUE,(IF(ISNUMBER(MATCH(C90,ClientCategorisationList,0)),TRUE,FALSE)))</f>
        <v>1</v>
      </c>
      <c r="S90" s="13" t="str">
        <f t="shared" si="4"/>
        <v>-</v>
      </c>
      <c r="T90" s="13">
        <f>IF(S90="-",0,IF(COUNTIF(S90:$S$1025,S90)&gt;1,1,0))</f>
        <v>0</v>
      </c>
    </row>
    <row r="91" spans="1:20" ht="15.75">
      <c r="A91" s="205">
        <v>66</v>
      </c>
      <c r="B91" s="177"/>
      <c r="C91" s="177"/>
      <c r="D91" s="192"/>
      <c r="E91" s="192"/>
      <c r="F91" s="192"/>
      <c r="G91" s="193"/>
      <c r="H91" s="193"/>
      <c r="I91" s="193"/>
      <c r="J91" s="193"/>
      <c r="K91" s="91">
        <f t="shared" ref="K91:K154" si="10">SUM(G91:J91)</f>
        <v>0</v>
      </c>
      <c r="L91" s="192"/>
      <c r="M91" s="178"/>
      <c r="N91" s="13" t="b">
        <f t="shared" si="5"/>
        <v>1</v>
      </c>
      <c r="O91" s="625" t="b">
        <f t="shared" ref="O91:O154" si="11">IF(OR(AND(B91="N/A",C91="N/A"),AND(B91&lt;&gt;"N/A",C91&lt;&gt;"N/A"),AND(ISBLANK(B91),ISBLANK(C91)),AND(NOT(ISBLANK(B91)),NOT(ISBLANK(C91)))),TRUE,FALSE)</f>
        <v>1</v>
      </c>
      <c r="P91" s="13" t="b">
        <f t="shared" si="6"/>
        <v>1</v>
      </c>
      <c r="Q91" s="13" t="b">
        <f t="shared" si="8"/>
        <v>1</v>
      </c>
      <c r="R91" s="13" t="b">
        <f t="shared" si="9"/>
        <v>1</v>
      </c>
      <c r="S91" s="13" t="str">
        <f t="shared" ref="S91:S154" si="12">CONCATENATE(B91,"-",C91)</f>
        <v>-</v>
      </c>
      <c r="T91" s="13">
        <f>IF(S91="-",0,IF(COUNTIF(S91:$S$1025,S91)&gt;1,1,0))</f>
        <v>0</v>
      </c>
    </row>
    <row r="92" spans="1:20" ht="15.75">
      <c r="A92" s="205">
        <v>67</v>
      </c>
      <c r="B92" s="177"/>
      <c r="C92" s="177"/>
      <c r="D92" s="192"/>
      <c r="E92" s="192"/>
      <c r="F92" s="192"/>
      <c r="G92" s="193"/>
      <c r="H92" s="193"/>
      <c r="I92" s="193"/>
      <c r="J92" s="193"/>
      <c r="K92" s="91">
        <f t="shared" si="10"/>
        <v>0</v>
      </c>
      <c r="L92" s="192"/>
      <c r="M92" s="178"/>
      <c r="N92" s="13" t="b">
        <f t="shared" ref="N92:N155" si="13">IF(ISBLANK(B92),TRUE,IF(OR(ISBLANK(C92),ISBLANK(D92),ISBLANK(E92),ISBLANK(F92),ISBLANK(G92),ISBLANK(H92),ISBLANK(I92),ISBLANK(J92),ISBLANK(K92),ISBLANK(L92),ISBLANK(M92)),FALSE,TRUE))</f>
        <v>1</v>
      </c>
      <c r="O92" s="625" t="b">
        <f t="shared" si="11"/>
        <v>1</v>
      </c>
      <c r="P92" s="13" t="b">
        <f t="shared" ref="P92:P155" si="14">IF(OR(AND(B92="N/A",C92="N/A",D92=0,E92=0,F92=0,K92=0,L92=0,M92=0),AND(ISBLANK(B92),ISBLANK(C92),ISBLANK(D92),ISBLANK(E92),ISBLANK(F92),ISBLANK(G92),ISBLANK(H92),ISBLANK(I92),ISBLANK(J92),K92=0,ISBLANK(L92),ISBLANK(M92)),AND(AND(NOT(ISBLANK(B92)),B92&lt;&gt;"N/A"),AND(NOT(ISBLANK(C92)),C92&lt;&gt;"N/A"),OR(D92&lt;&gt;0,E92&lt;&gt;0,F92&lt;&gt;0,K92&lt;&gt;0,L92&lt;&gt;0,M92&lt;&gt;0))),TRUE,FALSE)</f>
        <v>1</v>
      </c>
      <c r="Q92" s="13" t="b">
        <f t="shared" si="8"/>
        <v>1</v>
      </c>
      <c r="R92" s="13" t="b">
        <f t="shared" si="9"/>
        <v>1</v>
      </c>
      <c r="S92" s="13" t="str">
        <f t="shared" si="12"/>
        <v>-</v>
      </c>
      <c r="T92" s="13">
        <f>IF(S92="-",0,IF(COUNTIF(S92:$S$1025,S92)&gt;1,1,0))</f>
        <v>0</v>
      </c>
    </row>
    <row r="93" spans="1:20" ht="15.75">
      <c r="A93" s="205">
        <v>68</v>
      </c>
      <c r="B93" s="177"/>
      <c r="C93" s="177"/>
      <c r="D93" s="192"/>
      <c r="E93" s="192"/>
      <c r="F93" s="192"/>
      <c r="G93" s="193"/>
      <c r="H93" s="193"/>
      <c r="I93" s="193"/>
      <c r="J93" s="193"/>
      <c r="K93" s="91">
        <f t="shared" si="10"/>
        <v>0</v>
      </c>
      <c r="L93" s="192"/>
      <c r="M93" s="178"/>
      <c r="N93" s="13" t="b">
        <f t="shared" si="13"/>
        <v>1</v>
      </c>
      <c r="O93" s="625" t="b">
        <f t="shared" si="11"/>
        <v>1</v>
      </c>
      <c r="P93" s="13" t="b">
        <f t="shared" si="14"/>
        <v>1</v>
      </c>
      <c r="Q93" s="13" t="b">
        <f t="shared" si="8"/>
        <v>1</v>
      </c>
      <c r="R93" s="13" t="b">
        <f t="shared" si="9"/>
        <v>1</v>
      </c>
      <c r="S93" s="13" t="str">
        <f t="shared" si="12"/>
        <v>-</v>
      </c>
      <c r="T93" s="13">
        <f>IF(S93="-",0,IF(COUNTIF(S93:$S$1025,S93)&gt;1,1,0))</f>
        <v>0</v>
      </c>
    </row>
    <row r="94" spans="1:20" ht="15.75">
      <c r="A94" s="205">
        <v>69</v>
      </c>
      <c r="B94" s="177"/>
      <c r="C94" s="177"/>
      <c r="D94" s="192"/>
      <c r="E94" s="192"/>
      <c r="F94" s="192"/>
      <c r="G94" s="193"/>
      <c r="H94" s="193"/>
      <c r="I94" s="193"/>
      <c r="J94" s="193"/>
      <c r="K94" s="91">
        <f t="shared" si="10"/>
        <v>0</v>
      </c>
      <c r="L94" s="192"/>
      <c r="M94" s="178"/>
      <c r="N94" s="13" t="b">
        <f t="shared" si="13"/>
        <v>1</v>
      </c>
      <c r="O94" s="625" t="b">
        <f t="shared" si="11"/>
        <v>1</v>
      </c>
      <c r="P94" s="13" t="b">
        <f t="shared" si="14"/>
        <v>1</v>
      </c>
      <c r="Q94" s="13" t="b">
        <f t="shared" si="8"/>
        <v>1</v>
      </c>
      <c r="R94" s="13" t="b">
        <f t="shared" si="9"/>
        <v>1</v>
      </c>
      <c r="S94" s="13" t="str">
        <f t="shared" si="12"/>
        <v>-</v>
      </c>
      <c r="T94" s="13">
        <f>IF(S94="-",0,IF(COUNTIF(S94:$S$1025,S94)&gt;1,1,0))</f>
        <v>0</v>
      </c>
    </row>
    <row r="95" spans="1:20" ht="15.75">
      <c r="A95" s="205">
        <v>70</v>
      </c>
      <c r="B95" s="177"/>
      <c r="C95" s="177"/>
      <c r="D95" s="192"/>
      <c r="E95" s="192"/>
      <c r="F95" s="192"/>
      <c r="G95" s="193"/>
      <c r="H95" s="193"/>
      <c r="I95" s="193"/>
      <c r="J95" s="193"/>
      <c r="K95" s="91">
        <f t="shared" si="10"/>
        <v>0</v>
      </c>
      <c r="L95" s="192"/>
      <c r="M95" s="178"/>
      <c r="N95" s="13" t="b">
        <f t="shared" si="13"/>
        <v>1</v>
      </c>
      <c r="O95" s="625" t="b">
        <f t="shared" si="11"/>
        <v>1</v>
      </c>
      <c r="P95" s="13" t="b">
        <f t="shared" si="14"/>
        <v>1</v>
      </c>
      <c r="Q95" s="13" t="b">
        <f t="shared" si="8"/>
        <v>1</v>
      </c>
      <c r="R95" s="13" t="b">
        <f t="shared" si="9"/>
        <v>1</v>
      </c>
      <c r="S95" s="13" t="str">
        <f t="shared" si="12"/>
        <v>-</v>
      </c>
      <c r="T95" s="13">
        <f>IF(S95="-",0,IF(COUNTIF(S95:$S$1025,S95)&gt;1,1,0))</f>
        <v>0</v>
      </c>
    </row>
    <row r="96" spans="1:20" ht="15.75">
      <c r="A96" s="205">
        <v>71</v>
      </c>
      <c r="B96" s="177"/>
      <c r="C96" s="177"/>
      <c r="D96" s="192"/>
      <c r="E96" s="192"/>
      <c r="F96" s="192"/>
      <c r="G96" s="193"/>
      <c r="H96" s="193"/>
      <c r="I96" s="193"/>
      <c r="J96" s="193"/>
      <c r="K96" s="91">
        <f t="shared" si="10"/>
        <v>0</v>
      </c>
      <c r="L96" s="192"/>
      <c r="M96" s="178"/>
      <c r="N96" s="13" t="b">
        <f t="shared" si="13"/>
        <v>1</v>
      </c>
      <c r="O96" s="625" t="b">
        <f t="shared" si="11"/>
        <v>1</v>
      </c>
      <c r="P96" s="13" t="b">
        <f t="shared" si="14"/>
        <v>1</v>
      </c>
      <c r="Q96" s="13" t="b">
        <f t="shared" si="8"/>
        <v>1</v>
      </c>
      <c r="R96" s="13" t="b">
        <f t="shared" si="9"/>
        <v>1</v>
      </c>
      <c r="S96" s="13" t="str">
        <f t="shared" si="12"/>
        <v>-</v>
      </c>
      <c r="T96" s="13">
        <f>IF(S96="-",0,IF(COUNTIF(S96:$S$1025,S96)&gt;1,1,0))</f>
        <v>0</v>
      </c>
    </row>
    <row r="97" spans="1:20" ht="15.75">
      <c r="A97" s="205">
        <v>72</v>
      </c>
      <c r="B97" s="177"/>
      <c r="C97" s="177"/>
      <c r="D97" s="192"/>
      <c r="E97" s="192"/>
      <c r="F97" s="192"/>
      <c r="G97" s="193"/>
      <c r="H97" s="193"/>
      <c r="I97" s="193"/>
      <c r="J97" s="193"/>
      <c r="K97" s="91">
        <f t="shared" si="10"/>
        <v>0</v>
      </c>
      <c r="L97" s="192"/>
      <c r="M97" s="178"/>
      <c r="N97" s="13" t="b">
        <f t="shared" si="13"/>
        <v>1</v>
      </c>
      <c r="O97" s="625" t="b">
        <f t="shared" si="11"/>
        <v>1</v>
      </c>
      <c r="P97" s="13" t="b">
        <f t="shared" si="14"/>
        <v>1</v>
      </c>
      <c r="Q97" s="13" t="b">
        <f t="shared" si="8"/>
        <v>1</v>
      </c>
      <c r="R97" s="13" t="b">
        <f t="shared" si="9"/>
        <v>1</v>
      </c>
      <c r="S97" s="13" t="str">
        <f t="shared" si="12"/>
        <v>-</v>
      </c>
      <c r="T97" s="13">
        <f>IF(S97="-",0,IF(COUNTIF(S97:$S$1025,S97)&gt;1,1,0))</f>
        <v>0</v>
      </c>
    </row>
    <row r="98" spans="1:20" ht="15.75">
      <c r="A98" s="205">
        <v>73</v>
      </c>
      <c r="B98" s="177"/>
      <c r="C98" s="177"/>
      <c r="D98" s="192"/>
      <c r="E98" s="192"/>
      <c r="F98" s="192"/>
      <c r="G98" s="193"/>
      <c r="H98" s="193"/>
      <c r="I98" s="193"/>
      <c r="J98" s="193"/>
      <c r="K98" s="91">
        <f t="shared" si="10"/>
        <v>0</v>
      </c>
      <c r="L98" s="192"/>
      <c r="M98" s="178"/>
      <c r="N98" s="13" t="b">
        <f t="shared" si="13"/>
        <v>1</v>
      </c>
      <c r="O98" s="625" t="b">
        <f t="shared" si="11"/>
        <v>1</v>
      </c>
      <c r="P98" s="13" t="b">
        <f t="shared" si="14"/>
        <v>1</v>
      </c>
      <c r="Q98" s="13" t="b">
        <f t="shared" si="8"/>
        <v>1</v>
      </c>
      <c r="R98" s="13" t="b">
        <f t="shared" si="9"/>
        <v>1</v>
      </c>
      <c r="S98" s="13" t="str">
        <f t="shared" si="12"/>
        <v>-</v>
      </c>
      <c r="T98" s="13">
        <f>IF(S98="-",0,IF(COUNTIF(S98:$S$1025,S98)&gt;1,1,0))</f>
        <v>0</v>
      </c>
    </row>
    <row r="99" spans="1:20" ht="15.75">
      <c r="A99" s="205">
        <v>74</v>
      </c>
      <c r="B99" s="177"/>
      <c r="C99" s="177"/>
      <c r="D99" s="192"/>
      <c r="E99" s="192"/>
      <c r="F99" s="192"/>
      <c r="G99" s="193"/>
      <c r="H99" s="193"/>
      <c r="I99" s="193"/>
      <c r="J99" s="193"/>
      <c r="K99" s="91">
        <f t="shared" si="10"/>
        <v>0</v>
      </c>
      <c r="L99" s="192"/>
      <c r="M99" s="178"/>
      <c r="N99" s="13" t="b">
        <f t="shared" si="13"/>
        <v>1</v>
      </c>
      <c r="O99" s="625" t="b">
        <f t="shared" si="11"/>
        <v>1</v>
      </c>
      <c r="P99" s="13" t="b">
        <f t="shared" si="14"/>
        <v>1</v>
      </c>
      <c r="Q99" s="13" t="b">
        <f t="shared" si="8"/>
        <v>1</v>
      </c>
      <c r="R99" s="13" t="b">
        <f t="shared" si="9"/>
        <v>1</v>
      </c>
      <c r="S99" s="13" t="str">
        <f t="shared" si="12"/>
        <v>-</v>
      </c>
      <c r="T99" s="13">
        <f>IF(S99="-",0,IF(COUNTIF(S99:$S$1025,S99)&gt;1,1,0))</f>
        <v>0</v>
      </c>
    </row>
    <row r="100" spans="1:20" ht="15.75">
      <c r="A100" s="205">
        <v>75</v>
      </c>
      <c r="B100" s="177"/>
      <c r="C100" s="177"/>
      <c r="D100" s="192"/>
      <c r="E100" s="192"/>
      <c r="F100" s="192"/>
      <c r="G100" s="193"/>
      <c r="H100" s="193"/>
      <c r="I100" s="193"/>
      <c r="J100" s="193"/>
      <c r="K100" s="91">
        <f t="shared" si="10"/>
        <v>0</v>
      </c>
      <c r="L100" s="192"/>
      <c r="M100" s="178"/>
      <c r="N100" s="13" t="b">
        <f t="shared" si="13"/>
        <v>1</v>
      </c>
      <c r="O100" s="625" t="b">
        <f t="shared" si="11"/>
        <v>1</v>
      </c>
      <c r="P100" s="13" t="b">
        <f t="shared" si="14"/>
        <v>1</v>
      </c>
      <c r="Q100" s="13" t="b">
        <f t="shared" si="8"/>
        <v>1</v>
      </c>
      <c r="R100" s="13" t="b">
        <f t="shared" si="9"/>
        <v>1</v>
      </c>
      <c r="S100" s="13" t="str">
        <f t="shared" si="12"/>
        <v>-</v>
      </c>
      <c r="T100" s="13">
        <f>IF(S100="-",0,IF(COUNTIF(S100:$S$1025,S100)&gt;1,1,0))</f>
        <v>0</v>
      </c>
    </row>
    <row r="101" spans="1:20" ht="15.75">
      <c r="A101" s="205">
        <v>76</v>
      </c>
      <c r="B101" s="177"/>
      <c r="C101" s="177"/>
      <c r="D101" s="192"/>
      <c r="E101" s="192"/>
      <c r="F101" s="192"/>
      <c r="G101" s="193"/>
      <c r="H101" s="193"/>
      <c r="I101" s="193"/>
      <c r="J101" s="193"/>
      <c r="K101" s="91">
        <f t="shared" si="10"/>
        <v>0</v>
      </c>
      <c r="L101" s="192"/>
      <c r="M101" s="178"/>
      <c r="N101" s="13" t="b">
        <f t="shared" si="13"/>
        <v>1</v>
      </c>
      <c r="O101" s="625" t="b">
        <f t="shared" si="11"/>
        <v>1</v>
      </c>
      <c r="P101" s="13" t="b">
        <f t="shared" si="14"/>
        <v>1</v>
      </c>
      <c r="Q101" s="13" t="b">
        <f t="shared" si="8"/>
        <v>1</v>
      </c>
      <c r="R101" s="13" t="b">
        <f t="shared" si="9"/>
        <v>1</v>
      </c>
      <c r="S101" s="13" t="str">
        <f t="shared" si="12"/>
        <v>-</v>
      </c>
      <c r="T101" s="13">
        <f>IF(S101="-",0,IF(COUNTIF(S101:$S$1025,S101)&gt;1,1,0))</f>
        <v>0</v>
      </c>
    </row>
    <row r="102" spans="1:20" ht="15.75">
      <c r="A102" s="205">
        <v>77</v>
      </c>
      <c r="B102" s="177"/>
      <c r="C102" s="177"/>
      <c r="D102" s="192"/>
      <c r="E102" s="192"/>
      <c r="F102" s="192"/>
      <c r="G102" s="193"/>
      <c r="H102" s="193"/>
      <c r="I102" s="193"/>
      <c r="J102" s="193"/>
      <c r="K102" s="91">
        <f t="shared" si="10"/>
        <v>0</v>
      </c>
      <c r="L102" s="192"/>
      <c r="M102" s="178"/>
      <c r="N102" s="13" t="b">
        <f t="shared" si="13"/>
        <v>1</v>
      </c>
      <c r="O102" s="625" t="b">
        <f t="shared" si="11"/>
        <v>1</v>
      </c>
      <c r="P102" s="13" t="b">
        <f t="shared" si="14"/>
        <v>1</v>
      </c>
      <c r="Q102" s="13" t="b">
        <f t="shared" si="8"/>
        <v>1</v>
      </c>
      <c r="R102" s="13" t="b">
        <f t="shared" si="9"/>
        <v>1</v>
      </c>
      <c r="S102" s="13" t="str">
        <f t="shared" si="12"/>
        <v>-</v>
      </c>
      <c r="T102" s="13">
        <f>IF(S102="-",0,IF(COUNTIF(S102:$S$1025,S102)&gt;1,1,0))</f>
        <v>0</v>
      </c>
    </row>
    <row r="103" spans="1:20" ht="15.75">
      <c r="A103" s="205">
        <v>78</v>
      </c>
      <c r="B103" s="177"/>
      <c r="C103" s="177"/>
      <c r="D103" s="192"/>
      <c r="E103" s="192"/>
      <c r="F103" s="192"/>
      <c r="G103" s="193"/>
      <c r="H103" s="193"/>
      <c r="I103" s="193"/>
      <c r="J103" s="193"/>
      <c r="K103" s="91">
        <f t="shared" si="10"/>
        <v>0</v>
      </c>
      <c r="L103" s="192"/>
      <c r="M103" s="178"/>
      <c r="N103" s="13" t="b">
        <f t="shared" si="13"/>
        <v>1</v>
      </c>
      <c r="O103" s="625" t="b">
        <f t="shared" si="11"/>
        <v>1</v>
      </c>
      <c r="P103" s="13" t="b">
        <f t="shared" si="14"/>
        <v>1</v>
      </c>
      <c r="Q103" s="13" t="b">
        <f t="shared" si="8"/>
        <v>1</v>
      </c>
      <c r="R103" s="13" t="b">
        <f t="shared" si="9"/>
        <v>1</v>
      </c>
      <c r="S103" s="13" t="str">
        <f t="shared" si="12"/>
        <v>-</v>
      </c>
      <c r="T103" s="13">
        <f>IF(S103="-",0,IF(COUNTIF(S103:$S$1025,S103)&gt;1,1,0))</f>
        <v>0</v>
      </c>
    </row>
    <row r="104" spans="1:20" ht="15.75">
      <c r="A104" s="205">
        <v>79</v>
      </c>
      <c r="B104" s="177"/>
      <c r="C104" s="177"/>
      <c r="D104" s="192"/>
      <c r="E104" s="192"/>
      <c r="F104" s="192"/>
      <c r="G104" s="193"/>
      <c r="H104" s="193"/>
      <c r="I104" s="193"/>
      <c r="J104" s="193"/>
      <c r="K104" s="91">
        <f t="shared" si="10"/>
        <v>0</v>
      </c>
      <c r="L104" s="192"/>
      <c r="M104" s="178"/>
      <c r="N104" s="13" t="b">
        <f t="shared" si="13"/>
        <v>1</v>
      </c>
      <c r="O104" s="625" t="b">
        <f t="shared" si="11"/>
        <v>1</v>
      </c>
      <c r="P104" s="13" t="b">
        <f t="shared" si="14"/>
        <v>1</v>
      </c>
      <c r="Q104" s="13" t="b">
        <f t="shared" si="8"/>
        <v>1</v>
      </c>
      <c r="R104" s="13" t="b">
        <f t="shared" si="9"/>
        <v>1</v>
      </c>
      <c r="S104" s="13" t="str">
        <f t="shared" si="12"/>
        <v>-</v>
      </c>
      <c r="T104" s="13">
        <f>IF(S104="-",0,IF(COUNTIF(S104:$S$1025,S104)&gt;1,1,0))</f>
        <v>0</v>
      </c>
    </row>
    <row r="105" spans="1:20" ht="15.75">
      <c r="A105" s="205">
        <v>80</v>
      </c>
      <c r="B105" s="177"/>
      <c r="C105" s="177"/>
      <c r="D105" s="192"/>
      <c r="E105" s="192"/>
      <c r="F105" s="192"/>
      <c r="G105" s="193"/>
      <c r="H105" s="193"/>
      <c r="I105" s="193"/>
      <c r="J105" s="193"/>
      <c r="K105" s="91">
        <f t="shared" si="10"/>
        <v>0</v>
      </c>
      <c r="L105" s="192"/>
      <c r="M105" s="178"/>
      <c r="N105" s="13" t="b">
        <f t="shared" si="13"/>
        <v>1</v>
      </c>
      <c r="O105" s="625" t="b">
        <f t="shared" si="11"/>
        <v>1</v>
      </c>
      <c r="P105" s="13" t="b">
        <f t="shared" si="14"/>
        <v>1</v>
      </c>
      <c r="Q105" s="13" t="b">
        <f t="shared" si="8"/>
        <v>1</v>
      </c>
      <c r="R105" s="13" t="b">
        <f t="shared" si="9"/>
        <v>1</v>
      </c>
      <c r="S105" s="13" t="str">
        <f t="shared" si="12"/>
        <v>-</v>
      </c>
      <c r="T105" s="13">
        <f>IF(S105="-",0,IF(COUNTIF(S105:$S$1025,S105)&gt;1,1,0))</f>
        <v>0</v>
      </c>
    </row>
    <row r="106" spans="1:20" ht="15.75">
      <c r="A106" s="205">
        <v>81</v>
      </c>
      <c r="B106" s="177"/>
      <c r="C106" s="177"/>
      <c r="D106" s="192"/>
      <c r="E106" s="192"/>
      <c r="F106" s="192"/>
      <c r="G106" s="193"/>
      <c r="H106" s="193"/>
      <c r="I106" s="193"/>
      <c r="J106" s="193"/>
      <c r="K106" s="91">
        <f t="shared" si="10"/>
        <v>0</v>
      </c>
      <c r="L106" s="192"/>
      <c r="M106" s="178"/>
      <c r="N106" s="13" t="b">
        <f t="shared" si="13"/>
        <v>1</v>
      </c>
      <c r="O106" s="625" t="b">
        <f t="shared" si="11"/>
        <v>1</v>
      </c>
      <c r="P106" s="13" t="b">
        <f t="shared" si="14"/>
        <v>1</v>
      </c>
      <c r="Q106" s="13" t="b">
        <f t="shared" si="8"/>
        <v>1</v>
      </c>
      <c r="R106" s="13" t="b">
        <f t="shared" si="9"/>
        <v>1</v>
      </c>
      <c r="S106" s="13" t="str">
        <f t="shared" si="12"/>
        <v>-</v>
      </c>
      <c r="T106" s="13">
        <f>IF(S106="-",0,IF(COUNTIF(S106:$S$1025,S106)&gt;1,1,0))</f>
        <v>0</v>
      </c>
    </row>
    <row r="107" spans="1:20" ht="15.75">
      <c r="A107" s="205">
        <v>82</v>
      </c>
      <c r="B107" s="177"/>
      <c r="C107" s="177"/>
      <c r="D107" s="192"/>
      <c r="E107" s="192"/>
      <c r="F107" s="192"/>
      <c r="G107" s="193"/>
      <c r="H107" s="193"/>
      <c r="I107" s="193"/>
      <c r="J107" s="193"/>
      <c r="K107" s="91">
        <f t="shared" si="10"/>
        <v>0</v>
      </c>
      <c r="L107" s="192"/>
      <c r="M107" s="178"/>
      <c r="N107" s="13" t="b">
        <f t="shared" si="13"/>
        <v>1</v>
      </c>
      <c r="O107" s="625" t="b">
        <f t="shared" si="11"/>
        <v>1</v>
      </c>
      <c r="P107" s="13" t="b">
        <f t="shared" si="14"/>
        <v>1</v>
      </c>
      <c r="Q107" s="13" t="b">
        <f t="shared" si="8"/>
        <v>1</v>
      </c>
      <c r="R107" s="13" t="b">
        <f t="shared" si="9"/>
        <v>1</v>
      </c>
      <c r="S107" s="13" t="str">
        <f t="shared" si="12"/>
        <v>-</v>
      </c>
      <c r="T107" s="13">
        <f>IF(S107="-",0,IF(COUNTIF(S107:$S$1025,S107)&gt;1,1,0))</f>
        <v>0</v>
      </c>
    </row>
    <row r="108" spans="1:20" ht="15.75">
      <c r="A108" s="205">
        <v>83</v>
      </c>
      <c r="B108" s="177"/>
      <c r="C108" s="177"/>
      <c r="D108" s="192"/>
      <c r="E108" s="192"/>
      <c r="F108" s="192"/>
      <c r="G108" s="193"/>
      <c r="H108" s="193"/>
      <c r="I108" s="193"/>
      <c r="J108" s="193"/>
      <c r="K108" s="91">
        <f t="shared" si="10"/>
        <v>0</v>
      </c>
      <c r="L108" s="192"/>
      <c r="M108" s="178"/>
      <c r="N108" s="13" t="b">
        <f t="shared" si="13"/>
        <v>1</v>
      </c>
      <c r="O108" s="625" t="b">
        <f t="shared" si="11"/>
        <v>1</v>
      </c>
      <c r="P108" s="13" t="b">
        <f t="shared" si="14"/>
        <v>1</v>
      </c>
      <c r="Q108" s="13" t="b">
        <f t="shared" si="8"/>
        <v>1</v>
      </c>
      <c r="R108" s="13" t="b">
        <f t="shared" si="9"/>
        <v>1</v>
      </c>
      <c r="S108" s="13" t="str">
        <f t="shared" si="12"/>
        <v>-</v>
      </c>
      <c r="T108" s="13">
        <f>IF(S108="-",0,IF(COUNTIF(S108:$S$1025,S108)&gt;1,1,0))</f>
        <v>0</v>
      </c>
    </row>
    <row r="109" spans="1:20" ht="15.75">
      <c r="A109" s="205">
        <v>84</v>
      </c>
      <c r="B109" s="177"/>
      <c r="C109" s="177"/>
      <c r="D109" s="192"/>
      <c r="E109" s="192"/>
      <c r="F109" s="192"/>
      <c r="G109" s="193"/>
      <c r="H109" s="193"/>
      <c r="I109" s="193"/>
      <c r="J109" s="193"/>
      <c r="K109" s="91">
        <f t="shared" si="10"/>
        <v>0</v>
      </c>
      <c r="L109" s="192"/>
      <c r="M109" s="178"/>
      <c r="N109" s="13" t="b">
        <f t="shared" si="13"/>
        <v>1</v>
      </c>
      <c r="O109" s="625" t="b">
        <f t="shared" si="11"/>
        <v>1</v>
      </c>
      <c r="P109" s="13" t="b">
        <f t="shared" si="14"/>
        <v>1</v>
      </c>
      <c r="Q109" s="13" t="b">
        <f t="shared" si="8"/>
        <v>1</v>
      </c>
      <c r="R109" s="13" t="b">
        <f t="shared" si="9"/>
        <v>1</v>
      </c>
      <c r="S109" s="13" t="str">
        <f t="shared" si="12"/>
        <v>-</v>
      </c>
      <c r="T109" s="13">
        <f>IF(S109="-",0,IF(COUNTIF(S109:$S$1025,S109)&gt;1,1,0))</f>
        <v>0</v>
      </c>
    </row>
    <row r="110" spans="1:20" ht="15.75">
      <c r="A110" s="205">
        <v>85</v>
      </c>
      <c r="B110" s="177"/>
      <c r="C110" s="177"/>
      <c r="D110" s="192"/>
      <c r="E110" s="192"/>
      <c r="F110" s="192"/>
      <c r="G110" s="193"/>
      <c r="H110" s="193"/>
      <c r="I110" s="193"/>
      <c r="J110" s="193"/>
      <c r="K110" s="91">
        <f t="shared" si="10"/>
        <v>0</v>
      </c>
      <c r="L110" s="192"/>
      <c r="M110" s="178"/>
      <c r="N110" s="13" t="b">
        <f t="shared" si="13"/>
        <v>1</v>
      </c>
      <c r="O110" s="625" t="b">
        <f t="shared" si="11"/>
        <v>1</v>
      </c>
      <c r="P110" s="13" t="b">
        <f t="shared" si="14"/>
        <v>1</v>
      </c>
      <c r="Q110" s="13" t="b">
        <f t="shared" si="8"/>
        <v>1</v>
      </c>
      <c r="R110" s="13" t="b">
        <f t="shared" si="9"/>
        <v>1</v>
      </c>
      <c r="S110" s="13" t="str">
        <f t="shared" si="12"/>
        <v>-</v>
      </c>
      <c r="T110" s="13">
        <f>IF(S110="-",0,IF(COUNTIF(S110:$S$1025,S110)&gt;1,1,0))</f>
        <v>0</v>
      </c>
    </row>
    <row r="111" spans="1:20" ht="15.75">
      <c r="A111" s="205">
        <v>86</v>
      </c>
      <c r="B111" s="177"/>
      <c r="C111" s="177"/>
      <c r="D111" s="192"/>
      <c r="E111" s="192"/>
      <c r="F111" s="192"/>
      <c r="G111" s="193"/>
      <c r="H111" s="193"/>
      <c r="I111" s="193"/>
      <c r="J111" s="193"/>
      <c r="K111" s="91">
        <f t="shared" si="10"/>
        <v>0</v>
      </c>
      <c r="L111" s="192"/>
      <c r="M111" s="178"/>
      <c r="N111" s="13" t="b">
        <f t="shared" si="13"/>
        <v>1</v>
      </c>
      <c r="O111" s="625" t="b">
        <f t="shared" si="11"/>
        <v>1</v>
      </c>
      <c r="P111" s="13" t="b">
        <f t="shared" si="14"/>
        <v>1</v>
      </c>
      <c r="Q111" s="13" t="b">
        <f t="shared" si="8"/>
        <v>1</v>
      </c>
      <c r="R111" s="13" t="b">
        <f t="shared" si="9"/>
        <v>1</v>
      </c>
      <c r="S111" s="13" t="str">
        <f t="shared" si="12"/>
        <v>-</v>
      </c>
      <c r="T111" s="13">
        <f>IF(S111="-",0,IF(COUNTIF(S111:$S$1025,S111)&gt;1,1,0))</f>
        <v>0</v>
      </c>
    </row>
    <row r="112" spans="1:20" ht="15.75">
      <c r="A112" s="205">
        <v>87</v>
      </c>
      <c r="B112" s="177"/>
      <c r="C112" s="177"/>
      <c r="D112" s="192"/>
      <c r="E112" s="192"/>
      <c r="F112" s="192"/>
      <c r="G112" s="193"/>
      <c r="H112" s="193"/>
      <c r="I112" s="193"/>
      <c r="J112" s="193"/>
      <c r="K112" s="91">
        <f t="shared" si="10"/>
        <v>0</v>
      </c>
      <c r="L112" s="192"/>
      <c r="M112" s="178"/>
      <c r="N112" s="13" t="b">
        <f t="shared" si="13"/>
        <v>1</v>
      </c>
      <c r="O112" s="625" t="b">
        <f t="shared" si="11"/>
        <v>1</v>
      </c>
      <c r="P112" s="13" t="b">
        <f t="shared" si="14"/>
        <v>1</v>
      </c>
      <c r="Q112" s="13" t="b">
        <f t="shared" si="8"/>
        <v>1</v>
      </c>
      <c r="R112" s="13" t="b">
        <f t="shared" si="9"/>
        <v>1</v>
      </c>
      <c r="S112" s="13" t="str">
        <f t="shared" si="12"/>
        <v>-</v>
      </c>
      <c r="T112" s="13">
        <f>IF(S112="-",0,IF(COUNTIF(S112:$S$1025,S112)&gt;1,1,0))</f>
        <v>0</v>
      </c>
    </row>
    <row r="113" spans="1:20" ht="15.75">
      <c r="A113" s="205">
        <v>88</v>
      </c>
      <c r="B113" s="177"/>
      <c r="C113" s="177"/>
      <c r="D113" s="192"/>
      <c r="E113" s="192"/>
      <c r="F113" s="192"/>
      <c r="G113" s="193"/>
      <c r="H113" s="193"/>
      <c r="I113" s="193"/>
      <c r="J113" s="193"/>
      <c r="K113" s="91">
        <f t="shared" si="10"/>
        <v>0</v>
      </c>
      <c r="L113" s="192"/>
      <c r="M113" s="178"/>
      <c r="N113" s="13" t="b">
        <f t="shared" si="13"/>
        <v>1</v>
      </c>
      <c r="O113" s="625" t="b">
        <f t="shared" si="11"/>
        <v>1</v>
      </c>
      <c r="P113" s="13" t="b">
        <f t="shared" si="14"/>
        <v>1</v>
      </c>
      <c r="Q113" s="13" t="b">
        <f t="shared" si="8"/>
        <v>1</v>
      </c>
      <c r="R113" s="13" t="b">
        <f t="shared" si="9"/>
        <v>1</v>
      </c>
      <c r="S113" s="13" t="str">
        <f t="shared" si="12"/>
        <v>-</v>
      </c>
      <c r="T113" s="13">
        <f>IF(S113="-",0,IF(COUNTIF(S113:$S$1025,S113)&gt;1,1,0))</f>
        <v>0</v>
      </c>
    </row>
    <row r="114" spans="1:20" ht="15.75">
      <c r="A114" s="205">
        <v>89</v>
      </c>
      <c r="B114" s="177"/>
      <c r="C114" s="177"/>
      <c r="D114" s="192"/>
      <c r="E114" s="192"/>
      <c r="F114" s="192"/>
      <c r="G114" s="193"/>
      <c r="H114" s="193"/>
      <c r="I114" s="193"/>
      <c r="J114" s="193"/>
      <c r="K114" s="91">
        <f t="shared" si="10"/>
        <v>0</v>
      </c>
      <c r="L114" s="192"/>
      <c r="M114" s="178"/>
      <c r="N114" s="13" t="b">
        <f t="shared" si="13"/>
        <v>1</v>
      </c>
      <c r="O114" s="625" t="b">
        <f t="shared" si="11"/>
        <v>1</v>
      </c>
      <c r="P114" s="13" t="b">
        <f t="shared" si="14"/>
        <v>1</v>
      </c>
      <c r="Q114" s="13" t="b">
        <f t="shared" si="8"/>
        <v>1</v>
      </c>
      <c r="R114" s="13" t="b">
        <f t="shared" si="9"/>
        <v>1</v>
      </c>
      <c r="S114" s="13" t="str">
        <f t="shared" si="12"/>
        <v>-</v>
      </c>
      <c r="T114" s="13">
        <f>IF(S114="-",0,IF(COUNTIF(S114:$S$1025,S114)&gt;1,1,0))</f>
        <v>0</v>
      </c>
    </row>
    <row r="115" spans="1:20" ht="15.75">
      <c r="A115" s="205">
        <v>90</v>
      </c>
      <c r="B115" s="177"/>
      <c r="C115" s="177"/>
      <c r="D115" s="192"/>
      <c r="E115" s="192"/>
      <c r="F115" s="192"/>
      <c r="G115" s="193"/>
      <c r="H115" s="193"/>
      <c r="I115" s="193"/>
      <c r="J115" s="193"/>
      <c r="K115" s="91">
        <f t="shared" si="10"/>
        <v>0</v>
      </c>
      <c r="L115" s="192"/>
      <c r="M115" s="178"/>
      <c r="N115" s="13" t="b">
        <f t="shared" si="13"/>
        <v>1</v>
      </c>
      <c r="O115" s="625" t="b">
        <f t="shared" si="11"/>
        <v>1</v>
      </c>
      <c r="P115" s="13" t="b">
        <f t="shared" si="14"/>
        <v>1</v>
      </c>
      <c r="Q115" s="13" t="b">
        <f t="shared" si="8"/>
        <v>1</v>
      </c>
      <c r="R115" s="13" t="b">
        <f t="shared" si="9"/>
        <v>1</v>
      </c>
      <c r="S115" s="13" t="str">
        <f t="shared" si="12"/>
        <v>-</v>
      </c>
      <c r="T115" s="13">
        <f>IF(S115="-",0,IF(COUNTIF(S115:$S$1025,S115)&gt;1,1,0))</f>
        <v>0</v>
      </c>
    </row>
    <row r="116" spans="1:20" ht="15.75">
      <c r="A116" s="205">
        <v>91</v>
      </c>
      <c r="B116" s="177"/>
      <c r="C116" s="177"/>
      <c r="D116" s="192"/>
      <c r="E116" s="192"/>
      <c r="F116" s="192"/>
      <c r="G116" s="193"/>
      <c r="H116" s="193"/>
      <c r="I116" s="193"/>
      <c r="J116" s="193"/>
      <c r="K116" s="91">
        <f t="shared" si="10"/>
        <v>0</v>
      </c>
      <c r="L116" s="192"/>
      <c r="M116" s="178"/>
      <c r="N116" s="13" t="b">
        <f t="shared" si="13"/>
        <v>1</v>
      </c>
      <c r="O116" s="625" t="b">
        <f t="shared" si="11"/>
        <v>1</v>
      </c>
      <c r="P116" s="13" t="b">
        <f t="shared" si="14"/>
        <v>1</v>
      </c>
      <c r="Q116" s="13" t="b">
        <f t="shared" si="8"/>
        <v>1</v>
      </c>
      <c r="R116" s="13" t="b">
        <f t="shared" si="9"/>
        <v>1</v>
      </c>
      <c r="S116" s="13" t="str">
        <f t="shared" si="12"/>
        <v>-</v>
      </c>
      <c r="T116" s="13">
        <f>IF(S116="-",0,IF(COUNTIF(S116:$S$1025,S116)&gt;1,1,0))</f>
        <v>0</v>
      </c>
    </row>
    <row r="117" spans="1:20" ht="15.75">
      <c r="A117" s="205">
        <v>92</v>
      </c>
      <c r="B117" s="177"/>
      <c r="C117" s="177"/>
      <c r="D117" s="192"/>
      <c r="E117" s="192"/>
      <c r="F117" s="192"/>
      <c r="G117" s="193"/>
      <c r="H117" s="193"/>
      <c r="I117" s="193"/>
      <c r="J117" s="193"/>
      <c r="K117" s="91">
        <f t="shared" si="10"/>
        <v>0</v>
      </c>
      <c r="L117" s="192"/>
      <c r="M117" s="178"/>
      <c r="N117" s="13" t="b">
        <f t="shared" si="13"/>
        <v>1</v>
      </c>
      <c r="O117" s="625" t="b">
        <f t="shared" si="11"/>
        <v>1</v>
      </c>
      <c r="P117" s="13" t="b">
        <f t="shared" si="14"/>
        <v>1</v>
      </c>
      <c r="Q117" s="13" t="b">
        <f t="shared" si="8"/>
        <v>1</v>
      </c>
      <c r="R117" s="13" t="b">
        <f t="shared" si="9"/>
        <v>1</v>
      </c>
      <c r="S117" s="13" t="str">
        <f t="shared" si="12"/>
        <v>-</v>
      </c>
      <c r="T117" s="13">
        <f>IF(S117="-",0,IF(COUNTIF(S117:$S$1025,S117)&gt;1,1,0))</f>
        <v>0</v>
      </c>
    </row>
    <row r="118" spans="1:20" ht="15.75">
      <c r="A118" s="205">
        <v>93</v>
      </c>
      <c r="B118" s="177"/>
      <c r="C118" s="177"/>
      <c r="D118" s="192"/>
      <c r="E118" s="192"/>
      <c r="F118" s="192"/>
      <c r="G118" s="193"/>
      <c r="H118" s="193"/>
      <c r="I118" s="193"/>
      <c r="J118" s="193"/>
      <c r="K118" s="91">
        <f t="shared" si="10"/>
        <v>0</v>
      </c>
      <c r="L118" s="192"/>
      <c r="M118" s="178"/>
      <c r="N118" s="13" t="b">
        <f t="shared" si="13"/>
        <v>1</v>
      </c>
      <c r="O118" s="625" t="b">
        <f t="shared" si="11"/>
        <v>1</v>
      </c>
      <c r="P118" s="13" t="b">
        <f t="shared" si="14"/>
        <v>1</v>
      </c>
      <c r="Q118" s="13" t="b">
        <f t="shared" si="8"/>
        <v>1</v>
      </c>
      <c r="R118" s="13" t="b">
        <f t="shared" si="9"/>
        <v>1</v>
      </c>
      <c r="S118" s="13" t="str">
        <f t="shared" si="12"/>
        <v>-</v>
      </c>
      <c r="T118" s="13">
        <f>IF(S118="-",0,IF(COUNTIF(S118:$S$1025,S118)&gt;1,1,0))</f>
        <v>0</v>
      </c>
    </row>
    <row r="119" spans="1:20" ht="15.75">
      <c r="A119" s="205">
        <v>94</v>
      </c>
      <c r="B119" s="177"/>
      <c r="C119" s="177"/>
      <c r="D119" s="192"/>
      <c r="E119" s="192"/>
      <c r="F119" s="192"/>
      <c r="G119" s="193"/>
      <c r="H119" s="193"/>
      <c r="I119" s="193"/>
      <c r="J119" s="193"/>
      <c r="K119" s="91">
        <f t="shared" si="10"/>
        <v>0</v>
      </c>
      <c r="L119" s="192"/>
      <c r="M119" s="178"/>
      <c r="N119" s="13" t="b">
        <f t="shared" si="13"/>
        <v>1</v>
      </c>
      <c r="O119" s="625" t="b">
        <f t="shared" si="11"/>
        <v>1</v>
      </c>
      <c r="P119" s="13" t="b">
        <f t="shared" si="14"/>
        <v>1</v>
      </c>
      <c r="Q119" s="13" t="b">
        <f t="shared" si="8"/>
        <v>1</v>
      </c>
      <c r="R119" s="13" t="b">
        <f t="shared" si="9"/>
        <v>1</v>
      </c>
      <c r="S119" s="13" t="str">
        <f t="shared" si="12"/>
        <v>-</v>
      </c>
      <c r="T119" s="13">
        <f>IF(S119="-",0,IF(COUNTIF(S119:$S$1025,S119)&gt;1,1,0))</f>
        <v>0</v>
      </c>
    </row>
    <row r="120" spans="1:20" ht="15.75">
      <c r="A120" s="205">
        <v>95</v>
      </c>
      <c r="B120" s="177"/>
      <c r="C120" s="177"/>
      <c r="D120" s="192"/>
      <c r="E120" s="192"/>
      <c r="F120" s="192"/>
      <c r="G120" s="193"/>
      <c r="H120" s="193"/>
      <c r="I120" s="193"/>
      <c r="J120" s="193"/>
      <c r="K120" s="91">
        <f t="shared" si="10"/>
        <v>0</v>
      </c>
      <c r="L120" s="192"/>
      <c r="M120" s="178"/>
      <c r="N120" s="13" t="b">
        <f t="shared" si="13"/>
        <v>1</v>
      </c>
      <c r="O120" s="625" t="b">
        <f t="shared" si="11"/>
        <v>1</v>
      </c>
      <c r="P120" s="13" t="b">
        <f t="shared" si="14"/>
        <v>1</v>
      </c>
      <c r="Q120" s="13" t="b">
        <f t="shared" si="8"/>
        <v>1</v>
      </c>
      <c r="R120" s="13" t="b">
        <f t="shared" si="9"/>
        <v>1</v>
      </c>
      <c r="S120" s="13" t="str">
        <f t="shared" si="12"/>
        <v>-</v>
      </c>
      <c r="T120" s="13">
        <f>IF(S120="-",0,IF(COUNTIF(S120:$S$1025,S120)&gt;1,1,0))</f>
        <v>0</v>
      </c>
    </row>
    <row r="121" spans="1:20" ht="15.75">
      <c r="A121" s="205">
        <v>96</v>
      </c>
      <c r="B121" s="177"/>
      <c r="C121" s="177"/>
      <c r="D121" s="192"/>
      <c r="E121" s="192"/>
      <c r="F121" s="192"/>
      <c r="G121" s="193"/>
      <c r="H121" s="193"/>
      <c r="I121" s="193"/>
      <c r="J121" s="193"/>
      <c r="K121" s="91">
        <f t="shared" si="10"/>
        <v>0</v>
      </c>
      <c r="L121" s="192"/>
      <c r="M121" s="178"/>
      <c r="N121" s="13" t="b">
        <f t="shared" si="13"/>
        <v>1</v>
      </c>
      <c r="O121" s="625" t="b">
        <f t="shared" si="11"/>
        <v>1</v>
      </c>
      <c r="P121" s="13" t="b">
        <f t="shared" si="14"/>
        <v>1</v>
      </c>
      <c r="Q121" s="13" t="b">
        <f t="shared" si="8"/>
        <v>1</v>
      </c>
      <c r="R121" s="13" t="b">
        <f t="shared" si="9"/>
        <v>1</v>
      </c>
      <c r="S121" s="13" t="str">
        <f t="shared" si="12"/>
        <v>-</v>
      </c>
      <c r="T121" s="13">
        <f>IF(S121="-",0,IF(COUNTIF(S121:$S$1025,S121)&gt;1,1,0))</f>
        <v>0</v>
      </c>
    </row>
    <row r="122" spans="1:20" ht="15.75">
      <c r="A122" s="205">
        <v>97</v>
      </c>
      <c r="B122" s="177"/>
      <c r="C122" s="177"/>
      <c r="D122" s="192"/>
      <c r="E122" s="192"/>
      <c r="F122" s="192"/>
      <c r="G122" s="193"/>
      <c r="H122" s="193"/>
      <c r="I122" s="193"/>
      <c r="J122" s="193"/>
      <c r="K122" s="91">
        <f t="shared" si="10"/>
        <v>0</v>
      </c>
      <c r="L122" s="192"/>
      <c r="M122" s="178"/>
      <c r="N122" s="13" t="b">
        <f t="shared" si="13"/>
        <v>1</v>
      </c>
      <c r="O122" s="625" t="b">
        <f t="shared" si="11"/>
        <v>1</v>
      </c>
      <c r="P122" s="13" t="b">
        <f t="shared" si="14"/>
        <v>1</v>
      </c>
      <c r="Q122" s="13" t="b">
        <f t="shared" si="8"/>
        <v>1</v>
      </c>
      <c r="R122" s="13" t="b">
        <f t="shared" si="9"/>
        <v>1</v>
      </c>
      <c r="S122" s="13" t="str">
        <f t="shared" si="12"/>
        <v>-</v>
      </c>
      <c r="T122" s="13">
        <f>IF(S122="-",0,IF(COUNTIF(S122:$S$1025,S122)&gt;1,1,0))</f>
        <v>0</v>
      </c>
    </row>
    <row r="123" spans="1:20" ht="15.75">
      <c r="A123" s="205">
        <v>98</v>
      </c>
      <c r="B123" s="177"/>
      <c r="C123" s="177"/>
      <c r="D123" s="192"/>
      <c r="E123" s="192"/>
      <c r="F123" s="192"/>
      <c r="G123" s="193"/>
      <c r="H123" s="193"/>
      <c r="I123" s="193"/>
      <c r="J123" s="193"/>
      <c r="K123" s="91">
        <f t="shared" si="10"/>
        <v>0</v>
      </c>
      <c r="L123" s="192"/>
      <c r="M123" s="178"/>
      <c r="N123" s="13" t="b">
        <f t="shared" si="13"/>
        <v>1</v>
      </c>
      <c r="O123" s="625" t="b">
        <f t="shared" si="11"/>
        <v>1</v>
      </c>
      <c r="P123" s="13" t="b">
        <f t="shared" si="14"/>
        <v>1</v>
      </c>
      <c r="Q123" s="13" t="b">
        <f t="shared" si="8"/>
        <v>1</v>
      </c>
      <c r="R123" s="13" t="b">
        <f t="shared" si="9"/>
        <v>1</v>
      </c>
      <c r="S123" s="13" t="str">
        <f t="shared" si="12"/>
        <v>-</v>
      </c>
      <c r="T123" s="13">
        <f>IF(S123="-",0,IF(COUNTIF(S123:$S$1025,S123)&gt;1,1,0))</f>
        <v>0</v>
      </c>
    </row>
    <row r="124" spans="1:20" ht="15.75">
      <c r="A124" s="205">
        <v>99</v>
      </c>
      <c r="B124" s="177"/>
      <c r="C124" s="177"/>
      <c r="D124" s="192"/>
      <c r="E124" s="192"/>
      <c r="F124" s="192"/>
      <c r="G124" s="193"/>
      <c r="H124" s="193"/>
      <c r="I124" s="193"/>
      <c r="J124" s="193"/>
      <c r="K124" s="91">
        <f t="shared" si="10"/>
        <v>0</v>
      </c>
      <c r="L124" s="192"/>
      <c r="M124" s="178"/>
      <c r="N124" s="13" t="b">
        <f t="shared" si="13"/>
        <v>1</v>
      </c>
      <c r="O124" s="625" t="b">
        <f t="shared" si="11"/>
        <v>1</v>
      </c>
      <c r="P124" s="13" t="b">
        <f t="shared" si="14"/>
        <v>1</v>
      </c>
      <c r="Q124" s="13" t="b">
        <f t="shared" si="8"/>
        <v>1</v>
      </c>
      <c r="R124" s="13" t="b">
        <f t="shared" si="9"/>
        <v>1</v>
      </c>
      <c r="S124" s="13" t="str">
        <f t="shared" si="12"/>
        <v>-</v>
      </c>
      <c r="T124" s="13">
        <f>IF(S124="-",0,IF(COUNTIF(S124:$S$1025,S124)&gt;1,1,0))</f>
        <v>0</v>
      </c>
    </row>
    <row r="125" spans="1:20" ht="15.75">
      <c r="A125" s="205">
        <v>100</v>
      </c>
      <c r="B125" s="177"/>
      <c r="C125" s="177"/>
      <c r="D125" s="192"/>
      <c r="E125" s="192"/>
      <c r="F125" s="192"/>
      <c r="G125" s="193"/>
      <c r="H125" s="193"/>
      <c r="I125" s="193"/>
      <c r="J125" s="193"/>
      <c r="K125" s="91">
        <f t="shared" si="10"/>
        <v>0</v>
      </c>
      <c r="L125" s="192"/>
      <c r="M125" s="178"/>
      <c r="N125" s="13" t="b">
        <f t="shared" si="13"/>
        <v>1</v>
      </c>
      <c r="O125" s="625" t="b">
        <f t="shared" si="11"/>
        <v>1</v>
      </c>
      <c r="P125" s="13" t="b">
        <f t="shared" si="14"/>
        <v>1</v>
      </c>
      <c r="Q125" s="13" t="b">
        <f t="shared" si="8"/>
        <v>1</v>
      </c>
      <c r="R125" s="13" t="b">
        <f t="shared" si="9"/>
        <v>1</v>
      </c>
      <c r="S125" s="13" t="str">
        <f t="shared" si="12"/>
        <v>-</v>
      </c>
      <c r="T125" s="13">
        <f>IF(S125="-",0,IF(COUNTIF(S125:$S$1025,S125)&gt;1,1,0))</f>
        <v>0</v>
      </c>
    </row>
    <row r="126" spans="1:20" ht="15.75">
      <c r="A126" s="205">
        <v>101</v>
      </c>
      <c r="B126" s="177"/>
      <c r="C126" s="177"/>
      <c r="D126" s="192"/>
      <c r="E126" s="192"/>
      <c r="F126" s="192"/>
      <c r="G126" s="193"/>
      <c r="H126" s="193"/>
      <c r="I126" s="193"/>
      <c r="J126" s="193"/>
      <c r="K126" s="91">
        <f t="shared" si="10"/>
        <v>0</v>
      </c>
      <c r="L126" s="192"/>
      <c r="M126" s="178"/>
      <c r="N126" s="13" t="b">
        <f t="shared" si="13"/>
        <v>1</v>
      </c>
      <c r="O126" s="625" t="b">
        <f t="shared" si="11"/>
        <v>1</v>
      </c>
      <c r="P126" s="13" t="b">
        <f t="shared" si="14"/>
        <v>1</v>
      </c>
      <c r="Q126" s="13" t="b">
        <f t="shared" si="8"/>
        <v>1</v>
      </c>
      <c r="R126" s="13" t="b">
        <f t="shared" si="9"/>
        <v>1</v>
      </c>
      <c r="S126" s="13" t="str">
        <f t="shared" si="12"/>
        <v>-</v>
      </c>
      <c r="T126" s="13">
        <f>IF(S126="-",0,IF(COUNTIF(S126:$S$1025,S126)&gt;1,1,0))</f>
        <v>0</v>
      </c>
    </row>
    <row r="127" spans="1:20" ht="15.75">
      <c r="A127" s="205">
        <v>102</v>
      </c>
      <c r="B127" s="177"/>
      <c r="C127" s="177"/>
      <c r="D127" s="192"/>
      <c r="E127" s="192"/>
      <c r="F127" s="192"/>
      <c r="G127" s="193"/>
      <c r="H127" s="193"/>
      <c r="I127" s="193"/>
      <c r="J127" s="193"/>
      <c r="K127" s="91">
        <f t="shared" si="10"/>
        <v>0</v>
      </c>
      <c r="L127" s="192"/>
      <c r="M127" s="178"/>
      <c r="N127" s="13" t="b">
        <f t="shared" si="13"/>
        <v>1</v>
      </c>
      <c r="O127" s="625" t="b">
        <f t="shared" si="11"/>
        <v>1</v>
      </c>
      <c r="P127" s="13" t="b">
        <f t="shared" si="14"/>
        <v>1</v>
      </c>
      <c r="Q127" s="13" t="b">
        <f t="shared" si="8"/>
        <v>1</v>
      </c>
      <c r="R127" s="13" t="b">
        <f t="shared" si="9"/>
        <v>1</v>
      </c>
      <c r="S127" s="13" t="str">
        <f t="shared" si="12"/>
        <v>-</v>
      </c>
      <c r="T127" s="13">
        <f>IF(S127="-",0,IF(COUNTIF(S127:$S$1025,S127)&gt;1,1,0))</f>
        <v>0</v>
      </c>
    </row>
    <row r="128" spans="1:20" ht="15.75">
      <c r="A128" s="205">
        <v>103</v>
      </c>
      <c r="B128" s="177"/>
      <c r="C128" s="177"/>
      <c r="D128" s="192"/>
      <c r="E128" s="192"/>
      <c r="F128" s="192"/>
      <c r="G128" s="193"/>
      <c r="H128" s="193"/>
      <c r="I128" s="193"/>
      <c r="J128" s="193"/>
      <c r="K128" s="91">
        <f t="shared" si="10"/>
        <v>0</v>
      </c>
      <c r="L128" s="192"/>
      <c r="M128" s="178"/>
      <c r="N128" s="13" t="b">
        <f t="shared" si="13"/>
        <v>1</v>
      </c>
      <c r="O128" s="625" t="b">
        <f t="shared" si="11"/>
        <v>1</v>
      </c>
      <c r="P128" s="13" t="b">
        <f t="shared" si="14"/>
        <v>1</v>
      </c>
      <c r="Q128" s="13" t="b">
        <f t="shared" si="8"/>
        <v>1</v>
      </c>
      <c r="R128" s="13" t="b">
        <f t="shared" si="9"/>
        <v>1</v>
      </c>
      <c r="S128" s="13" t="str">
        <f t="shared" si="12"/>
        <v>-</v>
      </c>
      <c r="T128" s="13">
        <f>IF(S128="-",0,IF(COUNTIF(S128:$S$1025,S128)&gt;1,1,0))</f>
        <v>0</v>
      </c>
    </row>
    <row r="129" spans="1:20" ht="15.75">
      <c r="A129" s="205">
        <v>104</v>
      </c>
      <c r="B129" s="177"/>
      <c r="C129" s="177"/>
      <c r="D129" s="192"/>
      <c r="E129" s="192"/>
      <c r="F129" s="192"/>
      <c r="G129" s="193"/>
      <c r="H129" s="193"/>
      <c r="I129" s="193"/>
      <c r="J129" s="193"/>
      <c r="K129" s="91">
        <f t="shared" si="10"/>
        <v>0</v>
      </c>
      <c r="L129" s="192"/>
      <c r="M129" s="178"/>
      <c r="N129" s="13" t="b">
        <f t="shared" si="13"/>
        <v>1</v>
      </c>
      <c r="O129" s="625" t="b">
        <f t="shared" si="11"/>
        <v>1</v>
      </c>
      <c r="P129" s="13" t="b">
        <f t="shared" si="14"/>
        <v>1</v>
      </c>
      <c r="Q129" s="13" t="b">
        <f t="shared" si="8"/>
        <v>1</v>
      </c>
      <c r="R129" s="13" t="b">
        <f t="shared" si="9"/>
        <v>1</v>
      </c>
      <c r="S129" s="13" t="str">
        <f t="shared" si="12"/>
        <v>-</v>
      </c>
      <c r="T129" s="13">
        <f>IF(S129="-",0,IF(COUNTIF(S129:$S$1025,S129)&gt;1,1,0))</f>
        <v>0</v>
      </c>
    </row>
    <row r="130" spans="1:20" ht="15.75">
      <c r="A130" s="205">
        <v>105</v>
      </c>
      <c r="B130" s="177"/>
      <c r="C130" s="177"/>
      <c r="D130" s="192"/>
      <c r="E130" s="192"/>
      <c r="F130" s="192"/>
      <c r="G130" s="193"/>
      <c r="H130" s="193"/>
      <c r="I130" s="193"/>
      <c r="J130" s="193"/>
      <c r="K130" s="91">
        <f t="shared" si="10"/>
        <v>0</v>
      </c>
      <c r="L130" s="192"/>
      <c r="M130" s="178"/>
      <c r="N130" s="13" t="b">
        <f t="shared" si="13"/>
        <v>1</v>
      </c>
      <c r="O130" s="625" t="b">
        <f t="shared" si="11"/>
        <v>1</v>
      </c>
      <c r="P130" s="13" t="b">
        <f t="shared" si="14"/>
        <v>1</v>
      </c>
      <c r="Q130" s="13" t="b">
        <f t="shared" si="8"/>
        <v>1</v>
      </c>
      <c r="R130" s="13" t="b">
        <f t="shared" si="9"/>
        <v>1</v>
      </c>
      <c r="S130" s="13" t="str">
        <f t="shared" si="12"/>
        <v>-</v>
      </c>
      <c r="T130" s="13">
        <f>IF(S130="-",0,IF(COUNTIF(S130:$S$1025,S130)&gt;1,1,0))</f>
        <v>0</v>
      </c>
    </row>
    <row r="131" spans="1:20" ht="15.75">
      <c r="A131" s="205">
        <v>106</v>
      </c>
      <c r="B131" s="177"/>
      <c r="C131" s="177"/>
      <c r="D131" s="192"/>
      <c r="E131" s="192"/>
      <c r="F131" s="192"/>
      <c r="G131" s="193"/>
      <c r="H131" s="193"/>
      <c r="I131" s="193"/>
      <c r="J131" s="193"/>
      <c r="K131" s="91">
        <f t="shared" si="10"/>
        <v>0</v>
      </c>
      <c r="L131" s="192"/>
      <c r="M131" s="178"/>
      <c r="N131" s="13" t="b">
        <f t="shared" si="13"/>
        <v>1</v>
      </c>
      <c r="O131" s="625" t="b">
        <f t="shared" si="11"/>
        <v>1</v>
      </c>
      <c r="P131" s="13" t="b">
        <f t="shared" si="14"/>
        <v>1</v>
      </c>
      <c r="Q131" s="13" t="b">
        <f t="shared" si="8"/>
        <v>1</v>
      </c>
      <c r="R131" s="13" t="b">
        <f t="shared" si="9"/>
        <v>1</v>
      </c>
      <c r="S131" s="13" t="str">
        <f t="shared" si="12"/>
        <v>-</v>
      </c>
      <c r="T131" s="13">
        <f>IF(S131="-",0,IF(COUNTIF(S131:$S$1025,S131)&gt;1,1,0))</f>
        <v>0</v>
      </c>
    </row>
    <row r="132" spans="1:20" ht="15.75">
      <c r="A132" s="205">
        <v>107</v>
      </c>
      <c r="B132" s="177"/>
      <c r="C132" s="177"/>
      <c r="D132" s="192"/>
      <c r="E132" s="192"/>
      <c r="F132" s="192"/>
      <c r="G132" s="193"/>
      <c r="H132" s="193"/>
      <c r="I132" s="193"/>
      <c r="J132" s="193"/>
      <c r="K132" s="91">
        <f t="shared" si="10"/>
        <v>0</v>
      </c>
      <c r="L132" s="192"/>
      <c r="M132" s="178"/>
      <c r="N132" s="13" t="b">
        <f t="shared" si="13"/>
        <v>1</v>
      </c>
      <c r="O132" s="625" t="b">
        <f t="shared" si="11"/>
        <v>1</v>
      </c>
      <c r="P132" s="13" t="b">
        <f t="shared" si="14"/>
        <v>1</v>
      </c>
      <c r="Q132" s="13" t="b">
        <f t="shared" si="8"/>
        <v>1</v>
      </c>
      <c r="R132" s="13" t="b">
        <f t="shared" si="9"/>
        <v>1</v>
      </c>
      <c r="S132" s="13" t="str">
        <f t="shared" si="12"/>
        <v>-</v>
      </c>
      <c r="T132" s="13">
        <f>IF(S132="-",0,IF(COUNTIF(S132:$S$1025,S132)&gt;1,1,0))</f>
        <v>0</v>
      </c>
    </row>
    <row r="133" spans="1:20" ht="15.75">
      <c r="A133" s="205">
        <v>108</v>
      </c>
      <c r="B133" s="177"/>
      <c r="C133" s="177"/>
      <c r="D133" s="192"/>
      <c r="E133" s="192"/>
      <c r="F133" s="192"/>
      <c r="G133" s="193"/>
      <c r="H133" s="193"/>
      <c r="I133" s="193"/>
      <c r="J133" s="193"/>
      <c r="K133" s="91">
        <f t="shared" si="10"/>
        <v>0</v>
      </c>
      <c r="L133" s="192"/>
      <c r="M133" s="178"/>
      <c r="N133" s="13" t="b">
        <f t="shared" si="13"/>
        <v>1</v>
      </c>
      <c r="O133" s="625" t="b">
        <f t="shared" si="11"/>
        <v>1</v>
      </c>
      <c r="P133" s="13" t="b">
        <f t="shared" si="14"/>
        <v>1</v>
      </c>
      <c r="Q133" s="13" t="b">
        <f t="shared" si="8"/>
        <v>1</v>
      </c>
      <c r="R133" s="13" t="b">
        <f t="shared" si="9"/>
        <v>1</v>
      </c>
      <c r="S133" s="13" t="str">
        <f t="shared" si="12"/>
        <v>-</v>
      </c>
      <c r="T133" s="13">
        <f>IF(S133="-",0,IF(COUNTIF(S133:$S$1025,S133)&gt;1,1,0))</f>
        <v>0</v>
      </c>
    </row>
    <row r="134" spans="1:20" ht="15.75">
      <c r="A134" s="205">
        <v>109</v>
      </c>
      <c r="B134" s="177"/>
      <c r="C134" s="177"/>
      <c r="D134" s="192"/>
      <c r="E134" s="192"/>
      <c r="F134" s="192"/>
      <c r="G134" s="193"/>
      <c r="H134" s="193"/>
      <c r="I134" s="193"/>
      <c r="J134" s="193"/>
      <c r="K134" s="91">
        <f t="shared" si="10"/>
        <v>0</v>
      </c>
      <c r="L134" s="192"/>
      <c r="M134" s="178"/>
      <c r="N134" s="13" t="b">
        <f t="shared" si="13"/>
        <v>1</v>
      </c>
      <c r="O134" s="625" t="b">
        <f t="shared" si="11"/>
        <v>1</v>
      </c>
      <c r="P134" s="13" t="b">
        <f t="shared" si="14"/>
        <v>1</v>
      </c>
      <c r="Q134" s="13" t="b">
        <f t="shared" si="8"/>
        <v>1</v>
      </c>
      <c r="R134" s="13" t="b">
        <f t="shared" si="9"/>
        <v>1</v>
      </c>
      <c r="S134" s="13" t="str">
        <f t="shared" si="12"/>
        <v>-</v>
      </c>
      <c r="T134" s="13">
        <f>IF(S134="-",0,IF(COUNTIF(S134:$S$1025,S134)&gt;1,1,0))</f>
        <v>0</v>
      </c>
    </row>
    <row r="135" spans="1:20" ht="15.75">
      <c r="A135" s="205">
        <v>110</v>
      </c>
      <c r="B135" s="177"/>
      <c r="C135" s="177"/>
      <c r="D135" s="192"/>
      <c r="E135" s="192"/>
      <c r="F135" s="192"/>
      <c r="G135" s="193"/>
      <c r="H135" s="193"/>
      <c r="I135" s="193"/>
      <c r="J135" s="193"/>
      <c r="K135" s="91">
        <f t="shared" si="10"/>
        <v>0</v>
      </c>
      <c r="L135" s="192"/>
      <c r="M135" s="178"/>
      <c r="N135" s="13" t="b">
        <f t="shared" si="13"/>
        <v>1</v>
      </c>
      <c r="O135" s="625" t="b">
        <f t="shared" si="11"/>
        <v>1</v>
      </c>
      <c r="P135" s="13" t="b">
        <f t="shared" si="14"/>
        <v>1</v>
      </c>
      <c r="Q135" s="13" t="b">
        <f t="shared" si="8"/>
        <v>1</v>
      </c>
      <c r="R135" s="13" t="b">
        <f t="shared" si="9"/>
        <v>1</v>
      </c>
      <c r="S135" s="13" t="str">
        <f t="shared" si="12"/>
        <v>-</v>
      </c>
      <c r="T135" s="13">
        <f>IF(S135="-",0,IF(COUNTIF(S135:$S$1025,S135)&gt;1,1,0))</f>
        <v>0</v>
      </c>
    </row>
    <row r="136" spans="1:20" ht="15.75">
      <c r="A136" s="205">
        <v>111</v>
      </c>
      <c r="B136" s="177"/>
      <c r="C136" s="177"/>
      <c r="D136" s="192"/>
      <c r="E136" s="192"/>
      <c r="F136" s="192"/>
      <c r="G136" s="193"/>
      <c r="H136" s="193"/>
      <c r="I136" s="193"/>
      <c r="J136" s="193"/>
      <c r="K136" s="91">
        <f t="shared" si="10"/>
        <v>0</v>
      </c>
      <c r="L136" s="192"/>
      <c r="M136" s="178"/>
      <c r="N136" s="13" t="b">
        <f t="shared" si="13"/>
        <v>1</v>
      </c>
      <c r="O136" s="625" t="b">
        <f t="shared" si="11"/>
        <v>1</v>
      </c>
      <c r="P136" s="13" t="b">
        <f t="shared" si="14"/>
        <v>1</v>
      </c>
      <c r="Q136" s="13" t="b">
        <f t="shared" si="8"/>
        <v>1</v>
      </c>
      <c r="R136" s="13" t="b">
        <f t="shared" si="9"/>
        <v>1</v>
      </c>
      <c r="S136" s="13" t="str">
        <f t="shared" si="12"/>
        <v>-</v>
      </c>
      <c r="T136" s="13">
        <f>IF(S136="-",0,IF(COUNTIF(S136:$S$1025,S136)&gt;1,1,0))</f>
        <v>0</v>
      </c>
    </row>
    <row r="137" spans="1:20" ht="15.75">
      <c r="A137" s="205">
        <v>112</v>
      </c>
      <c r="B137" s="177"/>
      <c r="C137" s="177"/>
      <c r="D137" s="192"/>
      <c r="E137" s="192"/>
      <c r="F137" s="192"/>
      <c r="G137" s="193"/>
      <c r="H137" s="193"/>
      <c r="I137" s="193"/>
      <c r="J137" s="193"/>
      <c r="K137" s="91">
        <f t="shared" si="10"/>
        <v>0</v>
      </c>
      <c r="L137" s="192"/>
      <c r="M137" s="178"/>
      <c r="N137" s="13" t="b">
        <f t="shared" si="13"/>
        <v>1</v>
      </c>
      <c r="O137" s="625" t="b">
        <f t="shared" si="11"/>
        <v>1</v>
      </c>
      <c r="P137" s="13" t="b">
        <f t="shared" si="14"/>
        <v>1</v>
      </c>
      <c r="Q137" s="13" t="b">
        <f t="shared" si="8"/>
        <v>1</v>
      </c>
      <c r="R137" s="13" t="b">
        <f t="shared" si="9"/>
        <v>1</v>
      </c>
      <c r="S137" s="13" t="str">
        <f t="shared" si="12"/>
        <v>-</v>
      </c>
      <c r="T137" s="13">
        <f>IF(S137="-",0,IF(COUNTIF(S137:$S$1025,S137)&gt;1,1,0))</f>
        <v>0</v>
      </c>
    </row>
    <row r="138" spans="1:20" ht="15.75">
      <c r="A138" s="205">
        <v>113</v>
      </c>
      <c r="B138" s="177"/>
      <c r="C138" s="177"/>
      <c r="D138" s="192"/>
      <c r="E138" s="192"/>
      <c r="F138" s="192"/>
      <c r="G138" s="193"/>
      <c r="H138" s="193"/>
      <c r="I138" s="193"/>
      <c r="J138" s="193"/>
      <c r="K138" s="91">
        <f t="shared" si="10"/>
        <v>0</v>
      </c>
      <c r="L138" s="192"/>
      <c r="M138" s="178"/>
      <c r="N138" s="13" t="b">
        <f t="shared" si="13"/>
        <v>1</v>
      </c>
      <c r="O138" s="625" t="b">
        <f t="shared" si="11"/>
        <v>1</v>
      </c>
      <c r="P138" s="13" t="b">
        <f t="shared" si="14"/>
        <v>1</v>
      </c>
      <c r="Q138" s="13" t="b">
        <f t="shared" si="8"/>
        <v>1</v>
      </c>
      <c r="R138" s="13" t="b">
        <f t="shared" si="9"/>
        <v>1</v>
      </c>
      <c r="S138" s="13" t="str">
        <f t="shared" si="12"/>
        <v>-</v>
      </c>
      <c r="T138" s="13">
        <f>IF(S138="-",0,IF(COUNTIF(S138:$S$1025,S138)&gt;1,1,0))</f>
        <v>0</v>
      </c>
    </row>
    <row r="139" spans="1:20" ht="15.75">
      <c r="A139" s="205">
        <v>114</v>
      </c>
      <c r="B139" s="177"/>
      <c r="C139" s="177"/>
      <c r="D139" s="192"/>
      <c r="E139" s="192"/>
      <c r="F139" s="192"/>
      <c r="G139" s="193"/>
      <c r="H139" s="193"/>
      <c r="I139" s="193"/>
      <c r="J139" s="193"/>
      <c r="K139" s="91">
        <f t="shared" si="10"/>
        <v>0</v>
      </c>
      <c r="L139" s="192"/>
      <c r="M139" s="178"/>
      <c r="N139" s="13" t="b">
        <f t="shared" si="13"/>
        <v>1</v>
      </c>
      <c r="O139" s="625" t="b">
        <f t="shared" si="11"/>
        <v>1</v>
      </c>
      <c r="P139" s="13" t="b">
        <f t="shared" si="14"/>
        <v>1</v>
      </c>
      <c r="Q139" s="13" t="b">
        <f t="shared" si="8"/>
        <v>1</v>
      </c>
      <c r="R139" s="13" t="b">
        <f t="shared" si="9"/>
        <v>1</v>
      </c>
      <c r="S139" s="13" t="str">
        <f t="shared" si="12"/>
        <v>-</v>
      </c>
      <c r="T139" s="13">
        <f>IF(S139="-",0,IF(COUNTIF(S139:$S$1025,S139)&gt;1,1,0))</f>
        <v>0</v>
      </c>
    </row>
    <row r="140" spans="1:20" ht="15.75">
      <c r="A140" s="205">
        <v>115</v>
      </c>
      <c r="B140" s="177"/>
      <c r="C140" s="177"/>
      <c r="D140" s="192"/>
      <c r="E140" s="192"/>
      <c r="F140" s="192"/>
      <c r="G140" s="193"/>
      <c r="H140" s="193"/>
      <c r="I140" s="193"/>
      <c r="J140" s="193"/>
      <c r="K140" s="91">
        <f t="shared" si="10"/>
        <v>0</v>
      </c>
      <c r="L140" s="192"/>
      <c r="M140" s="178"/>
      <c r="N140" s="13" t="b">
        <f t="shared" si="13"/>
        <v>1</v>
      </c>
      <c r="O140" s="625" t="b">
        <f t="shared" si="11"/>
        <v>1</v>
      </c>
      <c r="P140" s="13" t="b">
        <f t="shared" si="14"/>
        <v>1</v>
      </c>
      <c r="Q140" s="13" t="b">
        <f t="shared" si="8"/>
        <v>1</v>
      </c>
      <c r="R140" s="13" t="b">
        <f t="shared" si="9"/>
        <v>1</v>
      </c>
      <c r="S140" s="13" t="str">
        <f t="shared" si="12"/>
        <v>-</v>
      </c>
      <c r="T140" s="13">
        <f>IF(S140="-",0,IF(COUNTIF(S140:$S$1025,S140)&gt;1,1,0))</f>
        <v>0</v>
      </c>
    </row>
    <row r="141" spans="1:20" ht="15.75">
      <c r="A141" s="205">
        <v>116</v>
      </c>
      <c r="B141" s="177"/>
      <c r="C141" s="177"/>
      <c r="D141" s="192"/>
      <c r="E141" s="192"/>
      <c r="F141" s="192"/>
      <c r="G141" s="193"/>
      <c r="H141" s="193"/>
      <c r="I141" s="193"/>
      <c r="J141" s="193"/>
      <c r="K141" s="91">
        <f t="shared" si="10"/>
        <v>0</v>
      </c>
      <c r="L141" s="192"/>
      <c r="M141" s="178"/>
      <c r="N141" s="13" t="b">
        <f t="shared" si="13"/>
        <v>1</v>
      </c>
      <c r="O141" s="625" t="b">
        <f t="shared" si="11"/>
        <v>1</v>
      </c>
      <c r="P141" s="13" t="b">
        <f t="shared" si="14"/>
        <v>1</v>
      </c>
      <c r="Q141" s="13" t="b">
        <f t="shared" si="8"/>
        <v>1</v>
      </c>
      <c r="R141" s="13" t="b">
        <f t="shared" si="9"/>
        <v>1</v>
      </c>
      <c r="S141" s="13" t="str">
        <f t="shared" si="12"/>
        <v>-</v>
      </c>
      <c r="T141" s="13">
        <f>IF(S141="-",0,IF(COUNTIF(S141:$S$1025,S141)&gt;1,1,0))</f>
        <v>0</v>
      </c>
    </row>
    <row r="142" spans="1:20" ht="15.75">
      <c r="A142" s="205">
        <v>117</v>
      </c>
      <c r="B142" s="177"/>
      <c r="C142" s="177"/>
      <c r="D142" s="192"/>
      <c r="E142" s="192"/>
      <c r="F142" s="192"/>
      <c r="G142" s="193"/>
      <c r="H142" s="193"/>
      <c r="I142" s="193"/>
      <c r="J142" s="193"/>
      <c r="K142" s="91">
        <f t="shared" si="10"/>
        <v>0</v>
      </c>
      <c r="L142" s="192"/>
      <c r="M142" s="178"/>
      <c r="N142" s="13" t="b">
        <f t="shared" si="13"/>
        <v>1</v>
      </c>
      <c r="O142" s="625" t="b">
        <f t="shared" si="11"/>
        <v>1</v>
      </c>
      <c r="P142" s="13" t="b">
        <f t="shared" si="14"/>
        <v>1</v>
      </c>
      <c r="Q142" s="13" t="b">
        <f t="shared" si="8"/>
        <v>1</v>
      </c>
      <c r="R142" s="13" t="b">
        <f t="shared" si="9"/>
        <v>1</v>
      </c>
      <c r="S142" s="13" t="str">
        <f t="shared" si="12"/>
        <v>-</v>
      </c>
      <c r="T142" s="13">
        <f>IF(S142="-",0,IF(COUNTIF(S142:$S$1025,S142)&gt;1,1,0))</f>
        <v>0</v>
      </c>
    </row>
    <row r="143" spans="1:20" ht="15.75">
      <c r="A143" s="205">
        <v>118</v>
      </c>
      <c r="B143" s="177"/>
      <c r="C143" s="177"/>
      <c r="D143" s="192"/>
      <c r="E143" s="192"/>
      <c r="F143" s="192"/>
      <c r="G143" s="193"/>
      <c r="H143" s="193"/>
      <c r="I143" s="193"/>
      <c r="J143" s="193"/>
      <c r="K143" s="91">
        <f t="shared" si="10"/>
        <v>0</v>
      </c>
      <c r="L143" s="192"/>
      <c r="M143" s="178"/>
      <c r="N143" s="13" t="b">
        <f t="shared" si="13"/>
        <v>1</v>
      </c>
      <c r="O143" s="625" t="b">
        <f t="shared" si="11"/>
        <v>1</v>
      </c>
      <c r="P143" s="13" t="b">
        <f t="shared" si="14"/>
        <v>1</v>
      </c>
      <c r="Q143" s="13" t="b">
        <f t="shared" si="8"/>
        <v>1</v>
      </c>
      <c r="R143" s="13" t="b">
        <f t="shared" si="9"/>
        <v>1</v>
      </c>
      <c r="S143" s="13" t="str">
        <f t="shared" si="12"/>
        <v>-</v>
      </c>
      <c r="T143" s="13">
        <f>IF(S143="-",0,IF(COUNTIF(S143:$S$1025,S143)&gt;1,1,0))</f>
        <v>0</v>
      </c>
    </row>
    <row r="144" spans="1:20" ht="15.75">
      <c r="A144" s="205">
        <v>119</v>
      </c>
      <c r="B144" s="177"/>
      <c r="C144" s="177"/>
      <c r="D144" s="192"/>
      <c r="E144" s="192"/>
      <c r="F144" s="192"/>
      <c r="G144" s="193"/>
      <c r="H144" s="193"/>
      <c r="I144" s="193"/>
      <c r="J144" s="193"/>
      <c r="K144" s="91">
        <f t="shared" si="10"/>
        <v>0</v>
      </c>
      <c r="L144" s="192"/>
      <c r="M144" s="178"/>
      <c r="N144" s="13" t="b">
        <f t="shared" si="13"/>
        <v>1</v>
      </c>
      <c r="O144" s="625" t="b">
        <f t="shared" si="11"/>
        <v>1</v>
      </c>
      <c r="P144" s="13" t="b">
        <f t="shared" si="14"/>
        <v>1</v>
      </c>
      <c r="Q144" s="13" t="b">
        <f t="shared" si="8"/>
        <v>1</v>
      </c>
      <c r="R144" s="13" t="b">
        <f t="shared" si="9"/>
        <v>1</v>
      </c>
      <c r="S144" s="13" t="str">
        <f t="shared" si="12"/>
        <v>-</v>
      </c>
      <c r="T144" s="13">
        <f>IF(S144="-",0,IF(COUNTIF(S144:$S$1025,S144)&gt;1,1,0))</f>
        <v>0</v>
      </c>
    </row>
    <row r="145" spans="1:20" ht="15.75">
      <c r="A145" s="205">
        <v>120</v>
      </c>
      <c r="B145" s="177"/>
      <c r="C145" s="177"/>
      <c r="D145" s="192"/>
      <c r="E145" s="192"/>
      <c r="F145" s="192"/>
      <c r="G145" s="193"/>
      <c r="H145" s="193"/>
      <c r="I145" s="193"/>
      <c r="J145" s="193"/>
      <c r="K145" s="91">
        <f t="shared" si="10"/>
        <v>0</v>
      </c>
      <c r="L145" s="192"/>
      <c r="M145" s="178"/>
      <c r="N145" s="13" t="b">
        <f t="shared" si="13"/>
        <v>1</v>
      </c>
      <c r="O145" s="625" t="b">
        <f t="shared" si="11"/>
        <v>1</v>
      </c>
      <c r="P145" s="13" t="b">
        <f t="shared" si="14"/>
        <v>1</v>
      </c>
      <c r="Q145" s="13" t="b">
        <f t="shared" si="8"/>
        <v>1</v>
      </c>
      <c r="R145" s="13" t="b">
        <f t="shared" si="9"/>
        <v>1</v>
      </c>
      <c r="S145" s="13" t="str">
        <f t="shared" si="12"/>
        <v>-</v>
      </c>
      <c r="T145" s="13">
        <f>IF(S145="-",0,IF(COUNTIF(S145:$S$1025,S145)&gt;1,1,0))</f>
        <v>0</v>
      </c>
    </row>
    <row r="146" spans="1:20" ht="15.75">
      <c r="A146" s="205">
        <v>121</v>
      </c>
      <c r="B146" s="177"/>
      <c r="C146" s="177"/>
      <c r="D146" s="192"/>
      <c r="E146" s="192"/>
      <c r="F146" s="192"/>
      <c r="G146" s="193"/>
      <c r="H146" s="193"/>
      <c r="I146" s="193"/>
      <c r="J146" s="193"/>
      <c r="K146" s="91">
        <f t="shared" si="10"/>
        <v>0</v>
      </c>
      <c r="L146" s="192"/>
      <c r="M146" s="178"/>
      <c r="N146" s="13" t="b">
        <f t="shared" si="13"/>
        <v>1</v>
      </c>
      <c r="O146" s="625" t="b">
        <f t="shared" si="11"/>
        <v>1</v>
      </c>
      <c r="P146" s="13" t="b">
        <f t="shared" si="14"/>
        <v>1</v>
      </c>
      <c r="Q146" s="13" t="b">
        <f t="shared" si="8"/>
        <v>1</v>
      </c>
      <c r="R146" s="13" t="b">
        <f t="shared" si="9"/>
        <v>1</v>
      </c>
      <c r="S146" s="13" t="str">
        <f t="shared" si="12"/>
        <v>-</v>
      </c>
      <c r="T146" s="13">
        <f>IF(S146="-",0,IF(COUNTIF(S146:$S$1025,S146)&gt;1,1,0))</f>
        <v>0</v>
      </c>
    </row>
    <row r="147" spans="1:20" ht="15.75">
      <c r="A147" s="205">
        <v>122</v>
      </c>
      <c r="B147" s="177"/>
      <c r="C147" s="177"/>
      <c r="D147" s="192"/>
      <c r="E147" s="192"/>
      <c r="F147" s="192"/>
      <c r="G147" s="193"/>
      <c r="H147" s="193"/>
      <c r="I147" s="193"/>
      <c r="J147" s="193"/>
      <c r="K147" s="91">
        <f t="shared" si="10"/>
        <v>0</v>
      </c>
      <c r="L147" s="192"/>
      <c r="M147" s="178"/>
      <c r="N147" s="13" t="b">
        <f t="shared" si="13"/>
        <v>1</v>
      </c>
      <c r="O147" s="625" t="b">
        <f t="shared" si="11"/>
        <v>1</v>
      </c>
      <c r="P147" s="13" t="b">
        <f t="shared" si="14"/>
        <v>1</v>
      </c>
      <c r="Q147" s="13" t="b">
        <f t="shared" si="8"/>
        <v>1</v>
      </c>
      <c r="R147" s="13" t="b">
        <f t="shared" si="9"/>
        <v>1</v>
      </c>
      <c r="S147" s="13" t="str">
        <f t="shared" si="12"/>
        <v>-</v>
      </c>
      <c r="T147" s="13">
        <f>IF(S147="-",0,IF(COUNTIF(S147:$S$1025,S147)&gt;1,1,0))</f>
        <v>0</v>
      </c>
    </row>
    <row r="148" spans="1:20" ht="15.75">
      <c r="A148" s="205">
        <v>123</v>
      </c>
      <c r="B148" s="177"/>
      <c r="C148" s="177"/>
      <c r="D148" s="192"/>
      <c r="E148" s="192"/>
      <c r="F148" s="192"/>
      <c r="G148" s="193"/>
      <c r="H148" s="193"/>
      <c r="I148" s="193"/>
      <c r="J148" s="193"/>
      <c r="K148" s="91">
        <f t="shared" si="10"/>
        <v>0</v>
      </c>
      <c r="L148" s="192"/>
      <c r="M148" s="178"/>
      <c r="N148" s="13" t="b">
        <f t="shared" si="13"/>
        <v>1</v>
      </c>
      <c r="O148" s="625" t="b">
        <f t="shared" si="11"/>
        <v>1</v>
      </c>
      <c r="P148" s="13" t="b">
        <f t="shared" si="14"/>
        <v>1</v>
      </c>
      <c r="Q148" s="13" t="b">
        <f t="shared" si="8"/>
        <v>1</v>
      </c>
      <c r="R148" s="13" t="b">
        <f t="shared" si="9"/>
        <v>1</v>
      </c>
      <c r="S148" s="13" t="str">
        <f t="shared" si="12"/>
        <v>-</v>
      </c>
      <c r="T148" s="13">
        <f>IF(S148="-",0,IF(COUNTIF(S148:$S$1025,S148)&gt;1,1,0))</f>
        <v>0</v>
      </c>
    </row>
    <row r="149" spans="1:20" ht="15.75">
      <c r="A149" s="205">
        <v>124</v>
      </c>
      <c r="B149" s="177"/>
      <c r="C149" s="177"/>
      <c r="D149" s="192"/>
      <c r="E149" s="192"/>
      <c r="F149" s="192"/>
      <c r="G149" s="193"/>
      <c r="H149" s="193"/>
      <c r="I149" s="193"/>
      <c r="J149" s="193"/>
      <c r="K149" s="91">
        <f t="shared" si="10"/>
        <v>0</v>
      </c>
      <c r="L149" s="192"/>
      <c r="M149" s="178"/>
      <c r="N149" s="13" t="b">
        <f t="shared" si="13"/>
        <v>1</v>
      </c>
      <c r="O149" s="625" t="b">
        <f t="shared" si="11"/>
        <v>1</v>
      </c>
      <c r="P149" s="13" t="b">
        <f t="shared" si="14"/>
        <v>1</v>
      </c>
      <c r="Q149" s="13" t="b">
        <f t="shared" si="8"/>
        <v>1</v>
      </c>
      <c r="R149" s="13" t="b">
        <f t="shared" si="9"/>
        <v>1</v>
      </c>
      <c r="S149" s="13" t="str">
        <f t="shared" si="12"/>
        <v>-</v>
      </c>
      <c r="T149" s="13">
        <f>IF(S149="-",0,IF(COUNTIF(S149:$S$1025,S149)&gt;1,1,0))</f>
        <v>0</v>
      </c>
    </row>
    <row r="150" spans="1:20" ht="15.75">
      <c r="A150" s="205">
        <v>125</v>
      </c>
      <c r="B150" s="177"/>
      <c r="C150" s="177"/>
      <c r="D150" s="192"/>
      <c r="E150" s="192"/>
      <c r="F150" s="192"/>
      <c r="G150" s="193"/>
      <c r="H150" s="193"/>
      <c r="I150" s="193"/>
      <c r="J150" s="193"/>
      <c r="K150" s="91">
        <f t="shared" si="10"/>
        <v>0</v>
      </c>
      <c r="L150" s="192"/>
      <c r="M150" s="178"/>
      <c r="N150" s="13" t="b">
        <f t="shared" si="13"/>
        <v>1</v>
      </c>
      <c r="O150" s="625" t="b">
        <f t="shared" si="11"/>
        <v>1</v>
      </c>
      <c r="P150" s="13" t="b">
        <f t="shared" si="14"/>
        <v>1</v>
      </c>
      <c r="Q150" s="13" t="b">
        <f t="shared" si="8"/>
        <v>1</v>
      </c>
      <c r="R150" s="13" t="b">
        <f t="shared" si="9"/>
        <v>1</v>
      </c>
      <c r="S150" s="13" t="str">
        <f t="shared" si="12"/>
        <v>-</v>
      </c>
      <c r="T150" s="13">
        <f>IF(S150="-",0,IF(COUNTIF(S150:$S$1025,S150)&gt;1,1,0))</f>
        <v>0</v>
      </c>
    </row>
    <row r="151" spans="1:20" ht="15.75">
      <c r="A151" s="205">
        <v>126</v>
      </c>
      <c r="B151" s="177"/>
      <c r="C151" s="177"/>
      <c r="D151" s="192"/>
      <c r="E151" s="192"/>
      <c r="F151" s="192"/>
      <c r="G151" s="193"/>
      <c r="H151" s="193"/>
      <c r="I151" s="193"/>
      <c r="J151" s="193"/>
      <c r="K151" s="91">
        <f t="shared" si="10"/>
        <v>0</v>
      </c>
      <c r="L151" s="192"/>
      <c r="M151" s="178"/>
      <c r="N151" s="13" t="b">
        <f t="shared" si="13"/>
        <v>1</v>
      </c>
      <c r="O151" s="625" t="b">
        <f t="shared" si="11"/>
        <v>1</v>
      </c>
      <c r="P151" s="13" t="b">
        <f t="shared" si="14"/>
        <v>1</v>
      </c>
      <c r="Q151" s="13" t="b">
        <f t="shared" si="8"/>
        <v>1</v>
      </c>
      <c r="R151" s="13" t="b">
        <f t="shared" si="9"/>
        <v>1</v>
      </c>
      <c r="S151" s="13" t="str">
        <f t="shared" si="12"/>
        <v>-</v>
      </c>
      <c r="T151" s="13">
        <f>IF(S151="-",0,IF(COUNTIF(S151:$S$1025,S151)&gt;1,1,0))</f>
        <v>0</v>
      </c>
    </row>
    <row r="152" spans="1:20" ht="15.75">
      <c r="A152" s="205">
        <v>127</v>
      </c>
      <c r="B152" s="177"/>
      <c r="C152" s="177"/>
      <c r="D152" s="192"/>
      <c r="E152" s="192"/>
      <c r="F152" s="192"/>
      <c r="G152" s="193"/>
      <c r="H152" s="193"/>
      <c r="I152" s="193"/>
      <c r="J152" s="193"/>
      <c r="K152" s="91">
        <f t="shared" si="10"/>
        <v>0</v>
      </c>
      <c r="L152" s="192"/>
      <c r="M152" s="178"/>
      <c r="N152" s="13" t="b">
        <f t="shared" si="13"/>
        <v>1</v>
      </c>
      <c r="O152" s="625" t="b">
        <f t="shared" si="11"/>
        <v>1</v>
      </c>
      <c r="P152" s="13" t="b">
        <f t="shared" si="14"/>
        <v>1</v>
      </c>
      <c r="Q152" s="13" t="b">
        <f t="shared" si="8"/>
        <v>1</v>
      </c>
      <c r="R152" s="13" t="b">
        <f t="shared" si="9"/>
        <v>1</v>
      </c>
      <c r="S152" s="13" t="str">
        <f t="shared" si="12"/>
        <v>-</v>
      </c>
      <c r="T152" s="13">
        <f>IF(S152="-",0,IF(COUNTIF(S152:$S$1025,S152)&gt;1,1,0))</f>
        <v>0</v>
      </c>
    </row>
    <row r="153" spans="1:20" ht="15.75">
      <c r="A153" s="205">
        <v>128</v>
      </c>
      <c r="B153" s="177"/>
      <c r="C153" s="177"/>
      <c r="D153" s="192"/>
      <c r="E153" s="192"/>
      <c r="F153" s="192"/>
      <c r="G153" s="193"/>
      <c r="H153" s="193"/>
      <c r="I153" s="193"/>
      <c r="J153" s="193"/>
      <c r="K153" s="91">
        <f t="shared" si="10"/>
        <v>0</v>
      </c>
      <c r="L153" s="192"/>
      <c r="M153" s="178"/>
      <c r="N153" s="13" t="b">
        <f t="shared" si="13"/>
        <v>1</v>
      </c>
      <c r="O153" s="625" t="b">
        <f t="shared" si="11"/>
        <v>1</v>
      </c>
      <c r="P153" s="13" t="b">
        <f t="shared" si="14"/>
        <v>1</v>
      </c>
      <c r="Q153" s="13" t="b">
        <f t="shared" si="8"/>
        <v>1</v>
      </c>
      <c r="R153" s="13" t="b">
        <f t="shared" si="9"/>
        <v>1</v>
      </c>
      <c r="S153" s="13" t="str">
        <f t="shared" si="12"/>
        <v>-</v>
      </c>
      <c r="T153" s="13">
        <f>IF(S153="-",0,IF(COUNTIF(S153:$S$1025,S153)&gt;1,1,0))</f>
        <v>0</v>
      </c>
    </row>
    <row r="154" spans="1:20" ht="15.75">
      <c r="A154" s="205">
        <v>129</v>
      </c>
      <c r="B154" s="177"/>
      <c r="C154" s="177"/>
      <c r="D154" s="192"/>
      <c r="E154" s="192"/>
      <c r="F154" s="192"/>
      <c r="G154" s="193"/>
      <c r="H154" s="193"/>
      <c r="I154" s="193"/>
      <c r="J154" s="193"/>
      <c r="K154" s="91">
        <f t="shared" si="10"/>
        <v>0</v>
      </c>
      <c r="L154" s="192"/>
      <c r="M154" s="178"/>
      <c r="N154" s="13" t="b">
        <f t="shared" si="13"/>
        <v>1</v>
      </c>
      <c r="O154" s="625" t="b">
        <f t="shared" si="11"/>
        <v>1</v>
      </c>
      <c r="P154" s="13" t="b">
        <f t="shared" si="14"/>
        <v>1</v>
      </c>
      <c r="Q154" s="13" t="b">
        <f t="shared" ref="Q154:Q217" si="15">IF(B154="",TRUE,(IF(ISNUMBER(MATCH(B154,CountriesList,0)),TRUE,FALSE)))</f>
        <v>1</v>
      </c>
      <c r="R154" s="13" t="b">
        <f t="shared" ref="R154:R217" si="16">IF(C154="",TRUE,(IF(ISNUMBER(MATCH(C154,ClientCategorisationList,0)),TRUE,FALSE)))</f>
        <v>1</v>
      </c>
      <c r="S154" s="13" t="str">
        <f t="shared" si="12"/>
        <v>-</v>
      </c>
      <c r="T154" s="13">
        <f>IF(S154="-",0,IF(COUNTIF(S154:$S$1025,S154)&gt;1,1,0))</f>
        <v>0</v>
      </c>
    </row>
    <row r="155" spans="1:20" ht="15.75">
      <c r="A155" s="205">
        <v>130</v>
      </c>
      <c r="B155" s="177"/>
      <c r="C155" s="177"/>
      <c r="D155" s="192"/>
      <c r="E155" s="192"/>
      <c r="F155" s="192"/>
      <c r="G155" s="193"/>
      <c r="H155" s="193"/>
      <c r="I155" s="193"/>
      <c r="J155" s="193"/>
      <c r="K155" s="91">
        <f t="shared" ref="K155:K218" si="17">SUM(G155:J155)</f>
        <v>0</v>
      </c>
      <c r="L155" s="192"/>
      <c r="M155" s="178"/>
      <c r="N155" s="13" t="b">
        <f t="shared" si="13"/>
        <v>1</v>
      </c>
      <c r="O155" s="625" t="b">
        <f t="shared" ref="O155:O218" si="18">IF(OR(AND(B155="N/A",C155="N/A"),AND(B155&lt;&gt;"N/A",C155&lt;&gt;"N/A"),AND(ISBLANK(B155),ISBLANK(C155)),AND(NOT(ISBLANK(B155)),NOT(ISBLANK(C155)))),TRUE,FALSE)</f>
        <v>1</v>
      </c>
      <c r="P155" s="13" t="b">
        <f t="shared" si="14"/>
        <v>1</v>
      </c>
      <c r="Q155" s="13" t="b">
        <f t="shared" si="15"/>
        <v>1</v>
      </c>
      <c r="R155" s="13" t="b">
        <f t="shared" si="16"/>
        <v>1</v>
      </c>
      <c r="S155" s="13" t="str">
        <f t="shared" ref="S155:S218" si="19">CONCATENATE(B155,"-",C155)</f>
        <v>-</v>
      </c>
      <c r="T155" s="13">
        <f>IF(S155="-",0,IF(COUNTIF(S155:$S$1025,S155)&gt;1,1,0))</f>
        <v>0</v>
      </c>
    </row>
    <row r="156" spans="1:20" ht="15.75">
      <c r="A156" s="205">
        <v>131</v>
      </c>
      <c r="B156" s="177"/>
      <c r="C156" s="177"/>
      <c r="D156" s="192"/>
      <c r="E156" s="192"/>
      <c r="F156" s="192"/>
      <c r="G156" s="193"/>
      <c r="H156" s="193"/>
      <c r="I156" s="193"/>
      <c r="J156" s="193"/>
      <c r="K156" s="91">
        <f t="shared" si="17"/>
        <v>0</v>
      </c>
      <c r="L156" s="192"/>
      <c r="M156" s="178"/>
      <c r="N156" s="13" t="b">
        <f t="shared" ref="N156:N219" si="20">IF(ISBLANK(B156),TRUE,IF(OR(ISBLANK(C156),ISBLANK(D156),ISBLANK(E156),ISBLANK(F156),ISBLANK(G156),ISBLANK(H156),ISBLANK(I156),ISBLANK(J156),ISBLANK(K156),ISBLANK(L156),ISBLANK(M156)),FALSE,TRUE))</f>
        <v>1</v>
      </c>
      <c r="O156" s="625" t="b">
        <f t="shared" si="18"/>
        <v>1</v>
      </c>
      <c r="P156" s="13" t="b">
        <f t="shared" ref="P156:P219" si="21">IF(OR(AND(B156="N/A",C156="N/A",D156=0,E156=0,F156=0,K156=0,L156=0,M156=0),AND(ISBLANK(B156),ISBLANK(C156),ISBLANK(D156),ISBLANK(E156),ISBLANK(F156),ISBLANK(G156),ISBLANK(H156),ISBLANK(I156),ISBLANK(J156),K156=0,ISBLANK(L156),ISBLANK(M156)),AND(AND(NOT(ISBLANK(B156)),B156&lt;&gt;"N/A"),AND(NOT(ISBLANK(C156)),C156&lt;&gt;"N/A"),OR(D156&lt;&gt;0,E156&lt;&gt;0,F156&lt;&gt;0,K156&lt;&gt;0,L156&lt;&gt;0,M156&lt;&gt;0))),TRUE,FALSE)</f>
        <v>1</v>
      </c>
      <c r="Q156" s="13" t="b">
        <f t="shared" si="15"/>
        <v>1</v>
      </c>
      <c r="R156" s="13" t="b">
        <f t="shared" si="16"/>
        <v>1</v>
      </c>
      <c r="S156" s="13" t="str">
        <f t="shared" si="19"/>
        <v>-</v>
      </c>
      <c r="T156" s="13">
        <f>IF(S156="-",0,IF(COUNTIF(S156:$S$1025,S156)&gt;1,1,0))</f>
        <v>0</v>
      </c>
    </row>
    <row r="157" spans="1:20" ht="15.75">
      <c r="A157" s="205">
        <v>132</v>
      </c>
      <c r="B157" s="177"/>
      <c r="C157" s="177"/>
      <c r="D157" s="192"/>
      <c r="E157" s="192"/>
      <c r="F157" s="192"/>
      <c r="G157" s="193"/>
      <c r="H157" s="193"/>
      <c r="I157" s="193"/>
      <c r="J157" s="193"/>
      <c r="K157" s="91">
        <f t="shared" si="17"/>
        <v>0</v>
      </c>
      <c r="L157" s="192"/>
      <c r="M157" s="178"/>
      <c r="N157" s="13" t="b">
        <f t="shared" si="20"/>
        <v>1</v>
      </c>
      <c r="O157" s="625" t="b">
        <f t="shared" si="18"/>
        <v>1</v>
      </c>
      <c r="P157" s="13" t="b">
        <f t="shared" si="21"/>
        <v>1</v>
      </c>
      <c r="Q157" s="13" t="b">
        <f t="shared" si="15"/>
        <v>1</v>
      </c>
      <c r="R157" s="13" t="b">
        <f t="shared" si="16"/>
        <v>1</v>
      </c>
      <c r="S157" s="13" t="str">
        <f t="shared" si="19"/>
        <v>-</v>
      </c>
      <c r="T157" s="13">
        <f>IF(S157="-",0,IF(COUNTIF(S157:$S$1025,S157)&gt;1,1,0))</f>
        <v>0</v>
      </c>
    </row>
    <row r="158" spans="1:20" ht="15.75">
      <c r="A158" s="205">
        <v>133</v>
      </c>
      <c r="B158" s="177"/>
      <c r="C158" s="177"/>
      <c r="D158" s="192"/>
      <c r="E158" s="192"/>
      <c r="F158" s="192"/>
      <c r="G158" s="193"/>
      <c r="H158" s="193"/>
      <c r="I158" s="193"/>
      <c r="J158" s="193"/>
      <c r="K158" s="91">
        <f t="shared" si="17"/>
        <v>0</v>
      </c>
      <c r="L158" s="192"/>
      <c r="M158" s="178"/>
      <c r="N158" s="13" t="b">
        <f t="shared" si="20"/>
        <v>1</v>
      </c>
      <c r="O158" s="625" t="b">
        <f t="shared" si="18"/>
        <v>1</v>
      </c>
      <c r="P158" s="13" t="b">
        <f t="shared" si="21"/>
        <v>1</v>
      </c>
      <c r="Q158" s="13" t="b">
        <f t="shared" si="15"/>
        <v>1</v>
      </c>
      <c r="R158" s="13" t="b">
        <f t="shared" si="16"/>
        <v>1</v>
      </c>
      <c r="S158" s="13" t="str">
        <f t="shared" si="19"/>
        <v>-</v>
      </c>
      <c r="T158" s="13">
        <f>IF(S158="-",0,IF(COUNTIF(S158:$S$1025,S158)&gt;1,1,0))</f>
        <v>0</v>
      </c>
    </row>
    <row r="159" spans="1:20" ht="15.75">
      <c r="A159" s="205">
        <v>134</v>
      </c>
      <c r="B159" s="177"/>
      <c r="C159" s="177"/>
      <c r="D159" s="192"/>
      <c r="E159" s="192"/>
      <c r="F159" s="192"/>
      <c r="G159" s="193"/>
      <c r="H159" s="193"/>
      <c r="I159" s="193"/>
      <c r="J159" s="193"/>
      <c r="K159" s="91">
        <f t="shared" si="17"/>
        <v>0</v>
      </c>
      <c r="L159" s="192"/>
      <c r="M159" s="178"/>
      <c r="N159" s="13" t="b">
        <f t="shared" si="20"/>
        <v>1</v>
      </c>
      <c r="O159" s="625" t="b">
        <f t="shared" si="18"/>
        <v>1</v>
      </c>
      <c r="P159" s="13" t="b">
        <f t="shared" si="21"/>
        <v>1</v>
      </c>
      <c r="Q159" s="13" t="b">
        <f t="shared" si="15"/>
        <v>1</v>
      </c>
      <c r="R159" s="13" t="b">
        <f t="shared" si="16"/>
        <v>1</v>
      </c>
      <c r="S159" s="13" t="str">
        <f t="shared" si="19"/>
        <v>-</v>
      </c>
      <c r="T159" s="13">
        <f>IF(S159="-",0,IF(COUNTIF(S159:$S$1025,S159)&gt;1,1,0))</f>
        <v>0</v>
      </c>
    </row>
    <row r="160" spans="1:20" ht="15.75">
      <c r="A160" s="205">
        <v>135</v>
      </c>
      <c r="B160" s="177"/>
      <c r="C160" s="177"/>
      <c r="D160" s="192"/>
      <c r="E160" s="192"/>
      <c r="F160" s="192"/>
      <c r="G160" s="193"/>
      <c r="H160" s="193"/>
      <c r="I160" s="193"/>
      <c r="J160" s="193"/>
      <c r="K160" s="91">
        <f t="shared" si="17"/>
        <v>0</v>
      </c>
      <c r="L160" s="192"/>
      <c r="M160" s="178"/>
      <c r="N160" s="13" t="b">
        <f t="shared" si="20"/>
        <v>1</v>
      </c>
      <c r="O160" s="625" t="b">
        <f t="shared" si="18"/>
        <v>1</v>
      </c>
      <c r="P160" s="13" t="b">
        <f t="shared" si="21"/>
        <v>1</v>
      </c>
      <c r="Q160" s="13" t="b">
        <f t="shared" si="15"/>
        <v>1</v>
      </c>
      <c r="R160" s="13" t="b">
        <f t="shared" si="16"/>
        <v>1</v>
      </c>
      <c r="S160" s="13" t="str">
        <f t="shared" si="19"/>
        <v>-</v>
      </c>
      <c r="T160" s="13">
        <f>IF(S160="-",0,IF(COUNTIF(S160:$S$1025,S160)&gt;1,1,0))</f>
        <v>0</v>
      </c>
    </row>
    <row r="161" spans="1:20" ht="15.75">
      <c r="A161" s="205">
        <v>136</v>
      </c>
      <c r="B161" s="177"/>
      <c r="C161" s="177"/>
      <c r="D161" s="192"/>
      <c r="E161" s="192"/>
      <c r="F161" s="192"/>
      <c r="G161" s="193"/>
      <c r="H161" s="193"/>
      <c r="I161" s="193"/>
      <c r="J161" s="193"/>
      <c r="K161" s="91">
        <f t="shared" si="17"/>
        <v>0</v>
      </c>
      <c r="L161" s="192"/>
      <c r="M161" s="178"/>
      <c r="N161" s="13" t="b">
        <f t="shared" si="20"/>
        <v>1</v>
      </c>
      <c r="O161" s="625" t="b">
        <f t="shared" si="18"/>
        <v>1</v>
      </c>
      <c r="P161" s="13" t="b">
        <f t="shared" si="21"/>
        <v>1</v>
      </c>
      <c r="Q161" s="13" t="b">
        <f t="shared" si="15"/>
        <v>1</v>
      </c>
      <c r="R161" s="13" t="b">
        <f t="shared" si="16"/>
        <v>1</v>
      </c>
      <c r="S161" s="13" t="str">
        <f t="shared" si="19"/>
        <v>-</v>
      </c>
      <c r="T161" s="13">
        <f>IF(S161="-",0,IF(COUNTIF(S161:$S$1025,S161)&gt;1,1,0))</f>
        <v>0</v>
      </c>
    </row>
    <row r="162" spans="1:20" ht="15.75">
      <c r="A162" s="205">
        <v>137</v>
      </c>
      <c r="B162" s="177"/>
      <c r="C162" s="177"/>
      <c r="D162" s="192"/>
      <c r="E162" s="192"/>
      <c r="F162" s="192"/>
      <c r="G162" s="193"/>
      <c r="H162" s="193"/>
      <c r="I162" s="193"/>
      <c r="J162" s="193"/>
      <c r="K162" s="91">
        <f t="shared" si="17"/>
        <v>0</v>
      </c>
      <c r="L162" s="192"/>
      <c r="M162" s="178"/>
      <c r="N162" s="13" t="b">
        <f t="shared" si="20"/>
        <v>1</v>
      </c>
      <c r="O162" s="625" t="b">
        <f t="shared" si="18"/>
        <v>1</v>
      </c>
      <c r="P162" s="13" t="b">
        <f t="shared" si="21"/>
        <v>1</v>
      </c>
      <c r="Q162" s="13" t="b">
        <f t="shared" si="15"/>
        <v>1</v>
      </c>
      <c r="R162" s="13" t="b">
        <f t="shared" si="16"/>
        <v>1</v>
      </c>
      <c r="S162" s="13" t="str">
        <f t="shared" si="19"/>
        <v>-</v>
      </c>
      <c r="T162" s="13">
        <f>IF(S162="-",0,IF(COUNTIF(S162:$S$1025,S162)&gt;1,1,0))</f>
        <v>0</v>
      </c>
    </row>
    <row r="163" spans="1:20" ht="15.75">
      <c r="A163" s="205">
        <v>138</v>
      </c>
      <c r="B163" s="177"/>
      <c r="C163" s="177"/>
      <c r="D163" s="192"/>
      <c r="E163" s="192"/>
      <c r="F163" s="192"/>
      <c r="G163" s="193"/>
      <c r="H163" s="193"/>
      <c r="I163" s="193"/>
      <c r="J163" s="193"/>
      <c r="K163" s="91">
        <f t="shared" si="17"/>
        <v>0</v>
      </c>
      <c r="L163" s="192"/>
      <c r="M163" s="178"/>
      <c r="N163" s="13" t="b">
        <f t="shared" si="20"/>
        <v>1</v>
      </c>
      <c r="O163" s="625" t="b">
        <f t="shared" si="18"/>
        <v>1</v>
      </c>
      <c r="P163" s="13" t="b">
        <f t="shared" si="21"/>
        <v>1</v>
      </c>
      <c r="Q163" s="13" t="b">
        <f t="shared" si="15"/>
        <v>1</v>
      </c>
      <c r="R163" s="13" t="b">
        <f t="shared" si="16"/>
        <v>1</v>
      </c>
      <c r="S163" s="13" t="str">
        <f t="shared" si="19"/>
        <v>-</v>
      </c>
      <c r="T163" s="13">
        <f>IF(S163="-",0,IF(COUNTIF(S163:$S$1025,S163)&gt;1,1,0))</f>
        <v>0</v>
      </c>
    </row>
    <row r="164" spans="1:20" ht="15.75">
      <c r="A164" s="205">
        <v>139</v>
      </c>
      <c r="B164" s="177"/>
      <c r="C164" s="177"/>
      <c r="D164" s="192"/>
      <c r="E164" s="192"/>
      <c r="F164" s="192"/>
      <c r="G164" s="193"/>
      <c r="H164" s="193"/>
      <c r="I164" s="193"/>
      <c r="J164" s="193"/>
      <c r="K164" s="91">
        <f t="shared" si="17"/>
        <v>0</v>
      </c>
      <c r="L164" s="192"/>
      <c r="M164" s="178"/>
      <c r="N164" s="13" t="b">
        <f t="shared" si="20"/>
        <v>1</v>
      </c>
      <c r="O164" s="625" t="b">
        <f t="shared" si="18"/>
        <v>1</v>
      </c>
      <c r="P164" s="13" t="b">
        <f t="shared" si="21"/>
        <v>1</v>
      </c>
      <c r="Q164" s="13" t="b">
        <f t="shared" si="15"/>
        <v>1</v>
      </c>
      <c r="R164" s="13" t="b">
        <f t="shared" si="16"/>
        <v>1</v>
      </c>
      <c r="S164" s="13" t="str">
        <f t="shared" si="19"/>
        <v>-</v>
      </c>
      <c r="T164" s="13">
        <f>IF(S164="-",0,IF(COUNTIF(S164:$S$1025,S164)&gt;1,1,0))</f>
        <v>0</v>
      </c>
    </row>
    <row r="165" spans="1:20" ht="15.75">
      <c r="A165" s="205">
        <v>140</v>
      </c>
      <c r="B165" s="177"/>
      <c r="C165" s="177"/>
      <c r="D165" s="192"/>
      <c r="E165" s="192"/>
      <c r="F165" s="192"/>
      <c r="G165" s="193"/>
      <c r="H165" s="193"/>
      <c r="I165" s="193"/>
      <c r="J165" s="193"/>
      <c r="K165" s="91">
        <f t="shared" si="17"/>
        <v>0</v>
      </c>
      <c r="L165" s="192"/>
      <c r="M165" s="178"/>
      <c r="N165" s="13" t="b">
        <f t="shared" si="20"/>
        <v>1</v>
      </c>
      <c r="O165" s="625" t="b">
        <f t="shared" si="18"/>
        <v>1</v>
      </c>
      <c r="P165" s="13" t="b">
        <f t="shared" si="21"/>
        <v>1</v>
      </c>
      <c r="Q165" s="13" t="b">
        <f t="shared" si="15"/>
        <v>1</v>
      </c>
      <c r="R165" s="13" t="b">
        <f t="shared" si="16"/>
        <v>1</v>
      </c>
      <c r="S165" s="13" t="str">
        <f t="shared" si="19"/>
        <v>-</v>
      </c>
      <c r="T165" s="13">
        <f>IF(S165="-",0,IF(COUNTIF(S165:$S$1025,S165)&gt;1,1,0))</f>
        <v>0</v>
      </c>
    </row>
    <row r="166" spans="1:20" ht="15.75">
      <c r="A166" s="205">
        <v>141</v>
      </c>
      <c r="B166" s="177"/>
      <c r="C166" s="177"/>
      <c r="D166" s="192"/>
      <c r="E166" s="192"/>
      <c r="F166" s="192"/>
      <c r="G166" s="193"/>
      <c r="H166" s="193"/>
      <c r="I166" s="193"/>
      <c r="J166" s="193"/>
      <c r="K166" s="91">
        <f t="shared" si="17"/>
        <v>0</v>
      </c>
      <c r="L166" s="192"/>
      <c r="M166" s="178"/>
      <c r="N166" s="13" t="b">
        <f t="shared" si="20"/>
        <v>1</v>
      </c>
      <c r="O166" s="625" t="b">
        <f t="shared" si="18"/>
        <v>1</v>
      </c>
      <c r="P166" s="13" t="b">
        <f t="shared" si="21"/>
        <v>1</v>
      </c>
      <c r="Q166" s="13" t="b">
        <f t="shared" si="15"/>
        <v>1</v>
      </c>
      <c r="R166" s="13" t="b">
        <f t="shared" si="16"/>
        <v>1</v>
      </c>
      <c r="S166" s="13" t="str">
        <f t="shared" si="19"/>
        <v>-</v>
      </c>
      <c r="T166" s="13">
        <f>IF(S166="-",0,IF(COUNTIF(S166:$S$1025,S166)&gt;1,1,0))</f>
        <v>0</v>
      </c>
    </row>
    <row r="167" spans="1:20" ht="15.75">
      <c r="A167" s="205">
        <v>142</v>
      </c>
      <c r="B167" s="177"/>
      <c r="C167" s="177"/>
      <c r="D167" s="192"/>
      <c r="E167" s="192"/>
      <c r="F167" s="192"/>
      <c r="G167" s="193"/>
      <c r="H167" s="193"/>
      <c r="I167" s="193"/>
      <c r="J167" s="193"/>
      <c r="K167" s="91">
        <f t="shared" si="17"/>
        <v>0</v>
      </c>
      <c r="L167" s="192"/>
      <c r="M167" s="178"/>
      <c r="N167" s="13" t="b">
        <f t="shared" si="20"/>
        <v>1</v>
      </c>
      <c r="O167" s="625" t="b">
        <f t="shared" si="18"/>
        <v>1</v>
      </c>
      <c r="P167" s="13" t="b">
        <f t="shared" si="21"/>
        <v>1</v>
      </c>
      <c r="Q167" s="13" t="b">
        <f t="shared" si="15"/>
        <v>1</v>
      </c>
      <c r="R167" s="13" t="b">
        <f t="shared" si="16"/>
        <v>1</v>
      </c>
      <c r="S167" s="13" t="str">
        <f t="shared" si="19"/>
        <v>-</v>
      </c>
      <c r="T167" s="13">
        <f>IF(S167="-",0,IF(COUNTIF(S167:$S$1025,S167)&gt;1,1,0))</f>
        <v>0</v>
      </c>
    </row>
    <row r="168" spans="1:20" ht="15.75">
      <c r="A168" s="205">
        <v>143</v>
      </c>
      <c r="B168" s="177"/>
      <c r="C168" s="177"/>
      <c r="D168" s="192"/>
      <c r="E168" s="192"/>
      <c r="F168" s="192"/>
      <c r="G168" s="193"/>
      <c r="H168" s="193"/>
      <c r="I168" s="193"/>
      <c r="J168" s="193"/>
      <c r="K168" s="91">
        <f t="shared" si="17"/>
        <v>0</v>
      </c>
      <c r="L168" s="192"/>
      <c r="M168" s="178"/>
      <c r="N168" s="13" t="b">
        <f t="shared" si="20"/>
        <v>1</v>
      </c>
      <c r="O168" s="625" t="b">
        <f t="shared" si="18"/>
        <v>1</v>
      </c>
      <c r="P168" s="13" t="b">
        <f t="shared" si="21"/>
        <v>1</v>
      </c>
      <c r="Q168" s="13" t="b">
        <f t="shared" si="15"/>
        <v>1</v>
      </c>
      <c r="R168" s="13" t="b">
        <f t="shared" si="16"/>
        <v>1</v>
      </c>
      <c r="S168" s="13" t="str">
        <f t="shared" si="19"/>
        <v>-</v>
      </c>
      <c r="T168" s="13">
        <f>IF(S168="-",0,IF(COUNTIF(S168:$S$1025,S168)&gt;1,1,0))</f>
        <v>0</v>
      </c>
    </row>
    <row r="169" spans="1:20" ht="15.75">
      <c r="A169" s="205">
        <v>144</v>
      </c>
      <c r="B169" s="177"/>
      <c r="C169" s="177"/>
      <c r="D169" s="192"/>
      <c r="E169" s="192"/>
      <c r="F169" s="192"/>
      <c r="G169" s="193"/>
      <c r="H169" s="193"/>
      <c r="I169" s="193"/>
      <c r="J169" s="193"/>
      <c r="K169" s="91">
        <f t="shared" si="17"/>
        <v>0</v>
      </c>
      <c r="L169" s="192"/>
      <c r="M169" s="178"/>
      <c r="N169" s="13" t="b">
        <f t="shared" si="20"/>
        <v>1</v>
      </c>
      <c r="O169" s="625" t="b">
        <f t="shared" si="18"/>
        <v>1</v>
      </c>
      <c r="P169" s="13" t="b">
        <f t="shared" si="21"/>
        <v>1</v>
      </c>
      <c r="Q169" s="13" t="b">
        <f t="shared" si="15"/>
        <v>1</v>
      </c>
      <c r="R169" s="13" t="b">
        <f t="shared" si="16"/>
        <v>1</v>
      </c>
      <c r="S169" s="13" t="str">
        <f t="shared" si="19"/>
        <v>-</v>
      </c>
      <c r="T169" s="13">
        <f>IF(S169="-",0,IF(COUNTIF(S169:$S$1025,S169)&gt;1,1,0))</f>
        <v>0</v>
      </c>
    </row>
    <row r="170" spans="1:20" ht="15.75">
      <c r="A170" s="205">
        <v>145</v>
      </c>
      <c r="B170" s="177"/>
      <c r="C170" s="177"/>
      <c r="D170" s="192"/>
      <c r="E170" s="192"/>
      <c r="F170" s="192"/>
      <c r="G170" s="193"/>
      <c r="H170" s="193"/>
      <c r="I170" s="193"/>
      <c r="J170" s="193"/>
      <c r="K170" s="91">
        <f t="shared" si="17"/>
        <v>0</v>
      </c>
      <c r="L170" s="192"/>
      <c r="M170" s="178"/>
      <c r="N170" s="13" t="b">
        <f t="shared" si="20"/>
        <v>1</v>
      </c>
      <c r="O170" s="625" t="b">
        <f t="shared" si="18"/>
        <v>1</v>
      </c>
      <c r="P170" s="13" t="b">
        <f t="shared" si="21"/>
        <v>1</v>
      </c>
      <c r="Q170" s="13" t="b">
        <f t="shared" si="15"/>
        <v>1</v>
      </c>
      <c r="R170" s="13" t="b">
        <f t="shared" si="16"/>
        <v>1</v>
      </c>
      <c r="S170" s="13" t="str">
        <f t="shared" si="19"/>
        <v>-</v>
      </c>
      <c r="T170" s="13">
        <f>IF(S170="-",0,IF(COUNTIF(S170:$S$1025,S170)&gt;1,1,0))</f>
        <v>0</v>
      </c>
    </row>
    <row r="171" spans="1:20" ht="15.75">
      <c r="A171" s="205">
        <v>146</v>
      </c>
      <c r="B171" s="177"/>
      <c r="C171" s="177"/>
      <c r="D171" s="192"/>
      <c r="E171" s="192"/>
      <c r="F171" s="192"/>
      <c r="G171" s="193"/>
      <c r="H171" s="193"/>
      <c r="I171" s="193"/>
      <c r="J171" s="193"/>
      <c r="K171" s="91">
        <f t="shared" si="17"/>
        <v>0</v>
      </c>
      <c r="L171" s="192"/>
      <c r="M171" s="178"/>
      <c r="N171" s="13" t="b">
        <f t="shared" si="20"/>
        <v>1</v>
      </c>
      <c r="O171" s="625" t="b">
        <f t="shared" si="18"/>
        <v>1</v>
      </c>
      <c r="P171" s="13" t="b">
        <f t="shared" si="21"/>
        <v>1</v>
      </c>
      <c r="Q171" s="13" t="b">
        <f t="shared" si="15"/>
        <v>1</v>
      </c>
      <c r="R171" s="13" t="b">
        <f t="shared" si="16"/>
        <v>1</v>
      </c>
      <c r="S171" s="13" t="str">
        <f t="shared" si="19"/>
        <v>-</v>
      </c>
      <c r="T171" s="13">
        <f>IF(S171="-",0,IF(COUNTIF(S171:$S$1025,S171)&gt;1,1,0))</f>
        <v>0</v>
      </c>
    </row>
    <row r="172" spans="1:20" ht="15.75">
      <c r="A172" s="205">
        <v>147</v>
      </c>
      <c r="B172" s="177"/>
      <c r="C172" s="177"/>
      <c r="D172" s="192"/>
      <c r="E172" s="192"/>
      <c r="F172" s="192"/>
      <c r="G172" s="193"/>
      <c r="H172" s="193"/>
      <c r="I172" s="193"/>
      <c r="J172" s="193"/>
      <c r="K172" s="91">
        <f t="shared" si="17"/>
        <v>0</v>
      </c>
      <c r="L172" s="192"/>
      <c r="M172" s="178"/>
      <c r="N172" s="13" t="b">
        <f t="shared" si="20"/>
        <v>1</v>
      </c>
      <c r="O172" s="625" t="b">
        <f t="shared" si="18"/>
        <v>1</v>
      </c>
      <c r="P172" s="13" t="b">
        <f t="shared" si="21"/>
        <v>1</v>
      </c>
      <c r="Q172" s="13" t="b">
        <f t="shared" si="15"/>
        <v>1</v>
      </c>
      <c r="R172" s="13" t="b">
        <f t="shared" si="16"/>
        <v>1</v>
      </c>
      <c r="S172" s="13" t="str">
        <f t="shared" si="19"/>
        <v>-</v>
      </c>
      <c r="T172" s="13">
        <f>IF(S172="-",0,IF(COUNTIF(S172:$S$1025,S172)&gt;1,1,0))</f>
        <v>0</v>
      </c>
    </row>
    <row r="173" spans="1:20" ht="15.75">
      <c r="A173" s="205">
        <v>148</v>
      </c>
      <c r="B173" s="177"/>
      <c r="C173" s="177"/>
      <c r="D173" s="192"/>
      <c r="E173" s="192"/>
      <c r="F173" s="192"/>
      <c r="G173" s="193"/>
      <c r="H173" s="193"/>
      <c r="I173" s="193"/>
      <c r="J173" s="193"/>
      <c r="K173" s="91">
        <f t="shared" si="17"/>
        <v>0</v>
      </c>
      <c r="L173" s="192"/>
      <c r="M173" s="178"/>
      <c r="N173" s="13" t="b">
        <f t="shared" si="20"/>
        <v>1</v>
      </c>
      <c r="O173" s="625" t="b">
        <f t="shared" si="18"/>
        <v>1</v>
      </c>
      <c r="P173" s="13" t="b">
        <f t="shared" si="21"/>
        <v>1</v>
      </c>
      <c r="Q173" s="13" t="b">
        <f t="shared" si="15"/>
        <v>1</v>
      </c>
      <c r="R173" s="13" t="b">
        <f t="shared" si="16"/>
        <v>1</v>
      </c>
      <c r="S173" s="13" t="str">
        <f t="shared" si="19"/>
        <v>-</v>
      </c>
      <c r="T173" s="13">
        <f>IF(S173="-",0,IF(COUNTIF(S173:$S$1025,S173)&gt;1,1,0))</f>
        <v>0</v>
      </c>
    </row>
    <row r="174" spans="1:20" ht="15.75">
      <c r="A174" s="205">
        <v>149</v>
      </c>
      <c r="B174" s="177"/>
      <c r="C174" s="177"/>
      <c r="D174" s="192"/>
      <c r="E174" s="192"/>
      <c r="F174" s="192"/>
      <c r="G174" s="193"/>
      <c r="H174" s="193"/>
      <c r="I174" s="193"/>
      <c r="J174" s="193"/>
      <c r="K174" s="91">
        <f t="shared" si="17"/>
        <v>0</v>
      </c>
      <c r="L174" s="192"/>
      <c r="M174" s="178"/>
      <c r="N174" s="13" t="b">
        <f t="shared" si="20"/>
        <v>1</v>
      </c>
      <c r="O174" s="625" t="b">
        <f t="shared" si="18"/>
        <v>1</v>
      </c>
      <c r="P174" s="13" t="b">
        <f t="shared" si="21"/>
        <v>1</v>
      </c>
      <c r="Q174" s="13" t="b">
        <f t="shared" si="15"/>
        <v>1</v>
      </c>
      <c r="R174" s="13" t="b">
        <f t="shared" si="16"/>
        <v>1</v>
      </c>
      <c r="S174" s="13" t="str">
        <f t="shared" si="19"/>
        <v>-</v>
      </c>
      <c r="T174" s="13">
        <f>IF(S174="-",0,IF(COUNTIF(S174:$S$1025,S174)&gt;1,1,0))</f>
        <v>0</v>
      </c>
    </row>
    <row r="175" spans="1:20" ht="15.75">
      <c r="A175" s="205">
        <v>150</v>
      </c>
      <c r="B175" s="177"/>
      <c r="C175" s="177"/>
      <c r="D175" s="192"/>
      <c r="E175" s="192"/>
      <c r="F175" s="192"/>
      <c r="G175" s="193"/>
      <c r="H175" s="193"/>
      <c r="I175" s="193"/>
      <c r="J175" s="193"/>
      <c r="K175" s="91">
        <f t="shared" si="17"/>
        <v>0</v>
      </c>
      <c r="L175" s="192"/>
      <c r="M175" s="178"/>
      <c r="N175" s="13" t="b">
        <f t="shared" si="20"/>
        <v>1</v>
      </c>
      <c r="O175" s="625" t="b">
        <f t="shared" si="18"/>
        <v>1</v>
      </c>
      <c r="P175" s="13" t="b">
        <f t="shared" si="21"/>
        <v>1</v>
      </c>
      <c r="Q175" s="13" t="b">
        <f t="shared" si="15"/>
        <v>1</v>
      </c>
      <c r="R175" s="13" t="b">
        <f t="shared" si="16"/>
        <v>1</v>
      </c>
      <c r="S175" s="13" t="str">
        <f t="shared" si="19"/>
        <v>-</v>
      </c>
      <c r="T175" s="13">
        <f>IF(S175="-",0,IF(COUNTIF(S175:$S$1025,S175)&gt;1,1,0))</f>
        <v>0</v>
      </c>
    </row>
    <row r="176" spans="1:20" ht="15.75">
      <c r="A176" s="205">
        <v>151</v>
      </c>
      <c r="B176" s="177"/>
      <c r="C176" s="177"/>
      <c r="D176" s="192"/>
      <c r="E176" s="192"/>
      <c r="F176" s="192"/>
      <c r="G176" s="193"/>
      <c r="H176" s="193"/>
      <c r="I176" s="193"/>
      <c r="J176" s="193"/>
      <c r="K176" s="91">
        <f t="shared" si="17"/>
        <v>0</v>
      </c>
      <c r="L176" s="192"/>
      <c r="M176" s="178"/>
      <c r="N176" s="13" t="b">
        <f t="shared" si="20"/>
        <v>1</v>
      </c>
      <c r="O176" s="625" t="b">
        <f t="shared" si="18"/>
        <v>1</v>
      </c>
      <c r="P176" s="13" t="b">
        <f t="shared" si="21"/>
        <v>1</v>
      </c>
      <c r="Q176" s="13" t="b">
        <f t="shared" si="15"/>
        <v>1</v>
      </c>
      <c r="R176" s="13" t="b">
        <f t="shared" si="16"/>
        <v>1</v>
      </c>
      <c r="S176" s="13" t="str">
        <f t="shared" si="19"/>
        <v>-</v>
      </c>
      <c r="T176" s="13">
        <f>IF(S176="-",0,IF(COUNTIF(S176:$S$1025,S176)&gt;1,1,0))</f>
        <v>0</v>
      </c>
    </row>
    <row r="177" spans="1:20" ht="15.75">
      <c r="A177" s="205">
        <v>152</v>
      </c>
      <c r="B177" s="177"/>
      <c r="C177" s="177"/>
      <c r="D177" s="192"/>
      <c r="E177" s="192"/>
      <c r="F177" s="192"/>
      <c r="G177" s="193"/>
      <c r="H177" s="193"/>
      <c r="I177" s="193"/>
      <c r="J177" s="193"/>
      <c r="K177" s="91">
        <f t="shared" si="17"/>
        <v>0</v>
      </c>
      <c r="L177" s="192"/>
      <c r="M177" s="178"/>
      <c r="N177" s="13" t="b">
        <f t="shared" si="20"/>
        <v>1</v>
      </c>
      <c r="O177" s="625" t="b">
        <f t="shared" si="18"/>
        <v>1</v>
      </c>
      <c r="P177" s="13" t="b">
        <f t="shared" si="21"/>
        <v>1</v>
      </c>
      <c r="Q177" s="13" t="b">
        <f t="shared" si="15"/>
        <v>1</v>
      </c>
      <c r="R177" s="13" t="b">
        <f t="shared" si="16"/>
        <v>1</v>
      </c>
      <c r="S177" s="13" t="str">
        <f t="shared" si="19"/>
        <v>-</v>
      </c>
      <c r="T177" s="13">
        <f>IF(S177="-",0,IF(COUNTIF(S177:$S$1025,S177)&gt;1,1,0))</f>
        <v>0</v>
      </c>
    </row>
    <row r="178" spans="1:20" ht="15.75">
      <c r="A178" s="205">
        <v>153</v>
      </c>
      <c r="B178" s="177"/>
      <c r="C178" s="177"/>
      <c r="D178" s="192"/>
      <c r="E178" s="192"/>
      <c r="F178" s="192"/>
      <c r="G178" s="193"/>
      <c r="H178" s="193"/>
      <c r="I178" s="193"/>
      <c r="J178" s="193"/>
      <c r="K178" s="91">
        <f t="shared" si="17"/>
        <v>0</v>
      </c>
      <c r="L178" s="192"/>
      <c r="M178" s="178"/>
      <c r="N178" s="13" t="b">
        <f t="shared" si="20"/>
        <v>1</v>
      </c>
      <c r="O178" s="625" t="b">
        <f t="shared" si="18"/>
        <v>1</v>
      </c>
      <c r="P178" s="13" t="b">
        <f t="shared" si="21"/>
        <v>1</v>
      </c>
      <c r="Q178" s="13" t="b">
        <f t="shared" si="15"/>
        <v>1</v>
      </c>
      <c r="R178" s="13" t="b">
        <f t="shared" si="16"/>
        <v>1</v>
      </c>
      <c r="S178" s="13" t="str">
        <f t="shared" si="19"/>
        <v>-</v>
      </c>
      <c r="T178" s="13">
        <f>IF(S178="-",0,IF(COUNTIF(S178:$S$1025,S178)&gt;1,1,0))</f>
        <v>0</v>
      </c>
    </row>
    <row r="179" spans="1:20" ht="15.75">
      <c r="A179" s="205">
        <v>154</v>
      </c>
      <c r="B179" s="177"/>
      <c r="C179" s="177"/>
      <c r="D179" s="192"/>
      <c r="E179" s="192"/>
      <c r="F179" s="192"/>
      <c r="G179" s="193"/>
      <c r="H179" s="193"/>
      <c r="I179" s="193"/>
      <c r="J179" s="193"/>
      <c r="K179" s="91">
        <f t="shared" si="17"/>
        <v>0</v>
      </c>
      <c r="L179" s="192"/>
      <c r="M179" s="178"/>
      <c r="N179" s="13" t="b">
        <f t="shared" si="20"/>
        <v>1</v>
      </c>
      <c r="O179" s="625" t="b">
        <f t="shared" si="18"/>
        <v>1</v>
      </c>
      <c r="P179" s="13" t="b">
        <f t="shared" si="21"/>
        <v>1</v>
      </c>
      <c r="Q179" s="13" t="b">
        <f t="shared" si="15"/>
        <v>1</v>
      </c>
      <c r="R179" s="13" t="b">
        <f t="shared" si="16"/>
        <v>1</v>
      </c>
      <c r="S179" s="13" t="str">
        <f t="shared" si="19"/>
        <v>-</v>
      </c>
      <c r="T179" s="13">
        <f>IF(S179="-",0,IF(COUNTIF(S179:$S$1025,S179)&gt;1,1,0))</f>
        <v>0</v>
      </c>
    </row>
    <row r="180" spans="1:20" ht="15.75">
      <c r="A180" s="205">
        <v>155</v>
      </c>
      <c r="B180" s="177"/>
      <c r="C180" s="177"/>
      <c r="D180" s="192"/>
      <c r="E180" s="192"/>
      <c r="F180" s="192"/>
      <c r="G180" s="193"/>
      <c r="H180" s="193"/>
      <c r="I180" s="193"/>
      <c r="J180" s="193"/>
      <c r="K180" s="91">
        <f t="shared" si="17"/>
        <v>0</v>
      </c>
      <c r="L180" s="192"/>
      <c r="M180" s="178"/>
      <c r="N180" s="13" t="b">
        <f t="shared" si="20"/>
        <v>1</v>
      </c>
      <c r="O180" s="625" t="b">
        <f t="shared" si="18"/>
        <v>1</v>
      </c>
      <c r="P180" s="13" t="b">
        <f t="shared" si="21"/>
        <v>1</v>
      </c>
      <c r="Q180" s="13" t="b">
        <f t="shared" si="15"/>
        <v>1</v>
      </c>
      <c r="R180" s="13" t="b">
        <f t="shared" si="16"/>
        <v>1</v>
      </c>
      <c r="S180" s="13" t="str">
        <f t="shared" si="19"/>
        <v>-</v>
      </c>
      <c r="T180" s="13">
        <f>IF(S180="-",0,IF(COUNTIF(S180:$S$1025,S180)&gt;1,1,0))</f>
        <v>0</v>
      </c>
    </row>
    <row r="181" spans="1:20" ht="15.75">
      <c r="A181" s="205">
        <v>156</v>
      </c>
      <c r="B181" s="177"/>
      <c r="C181" s="177"/>
      <c r="D181" s="192"/>
      <c r="E181" s="192"/>
      <c r="F181" s="192"/>
      <c r="G181" s="193"/>
      <c r="H181" s="193"/>
      <c r="I181" s="193"/>
      <c r="J181" s="193"/>
      <c r="K181" s="91">
        <f t="shared" si="17"/>
        <v>0</v>
      </c>
      <c r="L181" s="192"/>
      <c r="M181" s="178"/>
      <c r="N181" s="13" t="b">
        <f t="shared" si="20"/>
        <v>1</v>
      </c>
      <c r="O181" s="625" t="b">
        <f t="shared" si="18"/>
        <v>1</v>
      </c>
      <c r="P181" s="13" t="b">
        <f t="shared" si="21"/>
        <v>1</v>
      </c>
      <c r="Q181" s="13" t="b">
        <f t="shared" si="15"/>
        <v>1</v>
      </c>
      <c r="R181" s="13" t="b">
        <f t="shared" si="16"/>
        <v>1</v>
      </c>
      <c r="S181" s="13" t="str">
        <f t="shared" si="19"/>
        <v>-</v>
      </c>
      <c r="T181" s="13">
        <f>IF(S181="-",0,IF(COUNTIF(S181:$S$1025,S181)&gt;1,1,0))</f>
        <v>0</v>
      </c>
    </row>
    <row r="182" spans="1:20" ht="15.75">
      <c r="A182" s="205">
        <v>157</v>
      </c>
      <c r="B182" s="177"/>
      <c r="C182" s="177"/>
      <c r="D182" s="192"/>
      <c r="E182" s="192"/>
      <c r="F182" s="192"/>
      <c r="G182" s="193"/>
      <c r="H182" s="193"/>
      <c r="I182" s="193"/>
      <c r="J182" s="193"/>
      <c r="K182" s="91">
        <f t="shared" si="17"/>
        <v>0</v>
      </c>
      <c r="L182" s="192"/>
      <c r="M182" s="178"/>
      <c r="N182" s="13" t="b">
        <f t="shared" si="20"/>
        <v>1</v>
      </c>
      <c r="O182" s="625" t="b">
        <f t="shared" si="18"/>
        <v>1</v>
      </c>
      <c r="P182" s="13" t="b">
        <f t="shared" si="21"/>
        <v>1</v>
      </c>
      <c r="Q182" s="13" t="b">
        <f t="shared" si="15"/>
        <v>1</v>
      </c>
      <c r="R182" s="13" t="b">
        <f t="shared" si="16"/>
        <v>1</v>
      </c>
      <c r="S182" s="13" t="str">
        <f t="shared" si="19"/>
        <v>-</v>
      </c>
      <c r="T182" s="13">
        <f>IF(S182="-",0,IF(COUNTIF(S182:$S$1025,S182)&gt;1,1,0))</f>
        <v>0</v>
      </c>
    </row>
    <row r="183" spans="1:20" ht="15.75">
      <c r="A183" s="205">
        <v>158</v>
      </c>
      <c r="B183" s="177"/>
      <c r="C183" s="177"/>
      <c r="D183" s="192"/>
      <c r="E183" s="192"/>
      <c r="F183" s="192"/>
      <c r="G183" s="193"/>
      <c r="H183" s="193"/>
      <c r="I183" s="193"/>
      <c r="J183" s="193"/>
      <c r="K183" s="91">
        <f t="shared" si="17"/>
        <v>0</v>
      </c>
      <c r="L183" s="192"/>
      <c r="M183" s="178"/>
      <c r="N183" s="13" t="b">
        <f t="shared" si="20"/>
        <v>1</v>
      </c>
      <c r="O183" s="625" t="b">
        <f t="shared" si="18"/>
        <v>1</v>
      </c>
      <c r="P183" s="13" t="b">
        <f t="shared" si="21"/>
        <v>1</v>
      </c>
      <c r="Q183" s="13" t="b">
        <f t="shared" si="15"/>
        <v>1</v>
      </c>
      <c r="R183" s="13" t="b">
        <f t="shared" si="16"/>
        <v>1</v>
      </c>
      <c r="S183" s="13" t="str">
        <f t="shared" si="19"/>
        <v>-</v>
      </c>
      <c r="T183" s="13">
        <f>IF(S183="-",0,IF(COUNTIF(S183:$S$1025,S183)&gt;1,1,0))</f>
        <v>0</v>
      </c>
    </row>
    <row r="184" spans="1:20" ht="15.75">
      <c r="A184" s="205">
        <v>159</v>
      </c>
      <c r="B184" s="177"/>
      <c r="C184" s="177"/>
      <c r="D184" s="192"/>
      <c r="E184" s="192"/>
      <c r="F184" s="192"/>
      <c r="G184" s="193"/>
      <c r="H184" s="193"/>
      <c r="I184" s="193"/>
      <c r="J184" s="193"/>
      <c r="K184" s="91">
        <f t="shared" si="17"/>
        <v>0</v>
      </c>
      <c r="L184" s="192"/>
      <c r="M184" s="178"/>
      <c r="N184" s="13" t="b">
        <f t="shared" si="20"/>
        <v>1</v>
      </c>
      <c r="O184" s="625" t="b">
        <f t="shared" si="18"/>
        <v>1</v>
      </c>
      <c r="P184" s="13" t="b">
        <f t="shared" si="21"/>
        <v>1</v>
      </c>
      <c r="Q184" s="13" t="b">
        <f t="shared" si="15"/>
        <v>1</v>
      </c>
      <c r="R184" s="13" t="b">
        <f t="shared" si="16"/>
        <v>1</v>
      </c>
      <c r="S184" s="13" t="str">
        <f t="shared" si="19"/>
        <v>-</v>
      </c>
      <c r="T184" s="13">
        <f>IF(S184="-",0,IF(COUNTIF(S184:$S$1025,S184)&gt;1,1,0))</f>
        <v>0</v>
      </c>
    </row>
    <row r="185" spans="1:20" ht="15.75">
      <c r="A185" s="205">
        <v>160</v>
      </c>
      <c r="B185" s="177"/>
      <c r="C185" s="177"/>
      <c r="D185" s="192"/>
      <c r="E185" s="192"/>
      <c r="F185" s="192"/>
      <c r="G185" s="193"/>
      <c r="H185" s="193"/>
      <c r="I185" s="193"/>
      <c r="J185" s="193"/>
      <c r="K185" s="91">
        <f t="shared" si="17"/>
        <v>0</v>
      </c>
      <c r="L185" s="192"/>
      <c r="M185" s="178"/>
      <c r="N185" s="13" t="b">
        <f t="shared" si="20"/>
        <v>1</v>
      </c>
      <c r="O185" s="625" t="b">
        <f t="shared" si="18"/>
        <v>1</v>
      </c>
      <c r="P185" s="13" t="b">
        <f t="shared" si="21"/>
        <v>1</v>
      </c>
      <c r="Q185" s="13" t="b">
        <f t="shared" si="15"/>
        <v>1</v>
      </c>
      <c r="R185" s="13" t="b">
        <f t="shared" si="16"/>
        <v>1</v>
      </c>
      <c r="S185" s="13" t="str">
        <f t="shared" si="19"/>
        <v>-</v>
      </c>
      <c r="T185" s="13">
        <f>IF(S185="-",0,IF(COUNTIF(S185:$S$1025,S185)&gt;1,1,0))</f>
        <v>0</v>
      </c>
    </row>
    <row r="186" spans="1:20" ht="15.75">
      <c r="A186" s="205">
        <v>161</v>
      </c>
      <c r="B186" s="177"/>
      <c r="C186" s="177"/>
      <c r="D186" s="192"/>
      <c r="E186" s="192"/>
      <c r="F186" s="192"/>
      <c r="G186" s="193"/>
      <c r="H186" s="193"/>
      <c r="I186" s="193"/>
      <c r="J186" s="193"/>
      <c r="K186" s="91">
        <f t="shared" si="17"/>
        <v>0</v>
      </c>
      <c r="L186" s="192"/>
      <c r="M186" s="178"/>
      <c r="N186" s="13" t="b">
        <f t="shared" si="20"/>
        <v>1</v>
      </c>
      <c r="O186" s="625" t="b">
        <f t="shared" si="18"/>
        <v>1</v>
      </c>
      <c r="P186" s="13" t="b">
        <f t="shared" si="21"/>
        <v>1</v>
      </c>
      <c r="Q186" s="13" t="b">
        <f t="shared" si="15"/>
        <v>1</v>
      </c>
      <c r="R186" s="13" t="b">
        <f t="shared" si="16"/>
        <v>1</v>
      </c>
      <c r="S186" s="13" t="str">
        <f t="shared" si="19"/>
        <v>-</v>
      </c>
      <c r="T186" s="13">
        <f>IF(S186="-",0,IF(COUNTIF(S186:$S$1025,S186)&gt;1,1,0))</f>
        <v>0</v>
      </c>
    </row>
    <row r="187" spans="1:20" ht="15.75">
      <c r="A187" s="205">
        <v>162</v>
      </c>
      <c r="B187" s="177"/>
      <c r="C187" s="177"/>
      <c r="D187" s="192"/>
      <c r="E187" s="192"/>
      <c r="F187" s="192"/>
      <c r="G187" s="193"/>
      <c r="H187" s="193"/>
      <c r="I187" s="193"/>
      <c r="J187" s="193"/>
      <c r="K187" s="91">
        <f t="shared" si="17"/>
        <v>0</v>
      </c>
      <c r="L187" s="192"/>
      <c r="M187" s="178"/>
      <c r="N187" s="13" t="b">
        <f t="shared" si="20"/>
        <v>1</v>
      </c>
      <c r="O187" s="625" t="b">
        <f t="shared" si="18"/>
        <v>1</v>
      </c>
      <c r="P187" s="13" t="b">
        <f t="shared" si="21"/>
        <v>1</v>
      </c>
      <c r="Q187" s="13" t="b">
        <f t="shared" si="15"/>
        <v>1</v>
      </c>
      <c r="R187" s="13" t="b">
        <f t="shared" si="16"/>
        <v>1</v>
      </c>
      <c r="S187" s="13" t="str">
        <f t="shared" si="19"/>
        <v>-</v>
      </c>
      <c r="T187" s="13">
        <f>IF(S187="-",0,IF(COUNTIF(S187:$S$1025,S187)&gt;1,1,0))</f>
        <v>0</v>
      </c>
    </row>
    <row r="188" spans="1:20" ht="15.75">
      <c r="A188" s="205">
        <v>163</v>
      </c>
      <c r="B188" s="177"/>
      <c r="C188" s="177"/>
      <c r="D188" s="192"/>
      <c r="E188" s="192"/>
      <c r="F188" s="192"/>
      <c r="G188" s="193"/>
      <c r="H188" s="193"/>
      <c r="I188" s="193"/>
      <c r="J188" s="193"/>
      <c r="K188" s="91">
        <f t="shared" si="17"/>
        <v>0</v>
      </c>
      <c r="L188" s="192"/>
      <c r="M188" s="178"/>
      <c r="N188" s="13" t="b">
        <f t="shared" si="20"/>
        <v>1</v>
      </c>
      <c r="O188" s="625" t="b">
        <f t="shared" si="18"/>
        <v>1</v>
      </c>
      <c r="P188" s="13" t="b">
        <f t="shared" si="21"/>
        <v>1</v>
      </c>
      <c r="Q188" s="13" t="b">
        <f t="shared" si="15"/>
        <v>1</v>
      </c>
      <c r="R188" s="13" t="b">
        <f t="shared" si="16"/>
        <v>1</v>
      </c>
      <c r="S188" s="13" t="str">
        <f t="shared" si="19"/>
        <v>-</v>
      </c>
      <c r="T188" s="13">
        <f>IF(S188="-",0,IF(COUNTIF(S188:$S$1025,S188)&gt;1,1,0))</f>
        <v>0</v>
      </c>
    </row>
    <row r="189" spans="1:20" ht="15.75">
      <c r="A189" s="205">
        <v>164</v>
      </c>
      <c r="B189" s="177"/>
      <c r="C189" s="177"/>
      <c r="D189" s="192"/>
      <c r="E189" s="192"/>
      <c r="F189" s="192"/>
      <c r="G189" s="193"/>
      <c r="H189" s="193"/>
      <c r="I189" s="193"/>
      <c r="J189" s="193"/>
      <c r="K189" s="91">
        <f t="shared" si="17"/>
        <v>0</v>
      </c>
      <c r="L189" s="192"/>
      <c r="M189" s="178"/>
      <c r="N189" s="13" t="b">
        <f t="shared" si="20"/>
        <v>1</v>
      </c>
      <c r="O189" s="625" t="b">
        <f t="shared" si="18"/>
        <v>1</v>
      </c>
      <c r="P189" s="13" t="b">
        <f t="shared" si="21"/>
        <v>1</v>
      </c>
      <c r="Q189" s="13" t="b">
        <f t="shared" si="15"/>
        <v>1</v>
      </c>
      <c r="R189" s="13" t="b">
        <f t="shared" si="16"/>
        <v>1</v>
      </c>
      <c r="S189" s="13" t="str">
        <f t="shared" si="19"/>
        <v>-</v>
      </c>
      <c r="T189" s="13">
        <f>IF(S189="-",0,IF(COUNTIF(S189:$S$1025,S189)&gt;1,1,0))</f>
        <v>0</v>
      </c>
    </row>
    <row r="190" spans="1:20" ht="15.75">
      <c r="A190" s="205">
        <v>165</v>
      </c>
      <c r="B190" s="177"/>
      <c r="C190" s="177"/>
      <c r="D190" s="192"/>
      <c r="E190" s="192"/>
      <c r="F190" s="192"/>
      <c r="G190" s="193"/>
      <c r="H190" s="193"/>
      <c r="I190" s="193"/>
      <c r="J190" s="193"/>
      <c r="K190" s="91">
        <f t="shared" si="17"/>
        <v>0</v>
      </c>
      <c r="L190" s="192"/>
      <c r="M190" s="178"/>
      <c r="N190" s="13" t="b">
        <f t="shared" si="20"/>
        <v>1</v>
      </c>
      <c r="O190" s="625" t="b">
        <f t="shared" si="18"/>
        <v>1</v>
      </c>
      <c r="P190" s="13" t="b">
        <f t="shared" si="21"/>
        <v>1</v>
      </c>
      <c r="Q190" s="13" t="b">
        <f t="shared" si="15"/>
        <v>1</v>
      </c>
      <c r="R190" s="13" t="b">
        <f t="shared" si="16"/>
        <v>1</v>
      </c>
      <c r="S190" s="13" t="str">
        <f t="shared" si="19"/>
        <v>-</v>
      </c>
      <c r="T190" s="13">
        <f>IF(S190="-",0,IF(COUNTIF(S190:$S$1025,S190)&gt;1,1,0))</f>
        <v>0</v>
      </c>
    </row>
    <row r="191" spans="1:20" ht="15.75">
      <c r="A191" s="205">
        <v>166</v>
      </c>
      <c r="B191" s="177"/>
      <c r="C191" s="177"/>
      <c r="D191" s="192"/>
      <c r="E191" s="192"/>
      <c r="F191" s="192"/>
      <c r="G191" s="193"/>
      <c r="H191" s="193"/>
      <c r="I191" s="193"/>
      <c r="J191" s="193"/>
      <c r="K191" s="91">
        <f t="shared" si="17"/>
        <v>0</v>
      </c>
      <c r="L191" s="192"/>
      <c r="M191" s="178"/>
      <c r="N191" s="13" t="b">
        <f t="shared" si="20"/>
        <v>1</v>
      </c>
      <c r="O191" s="625" t="b">
        <f t="shared" si="18"/>
        <v>1</v>
      </c>
      <c r="P191" s="13" t="b">
        <f t="shared" si="21"/>
        <v>1</v>
      </c>
      <c r="Q191" s="13" t="b">
        <f t="shared" si="15"/>
        <v>1</v>
      </c>
      <c r="R191" s="13" t="b">
        <f t="shared" si="16"/>
        <v>1</v>
      </c>
      <c r="S191" s="13" t="str">
        <f t="shared" si="19"/>
        <v>-</v>
      </c>
      <c r="T191" s="13">
        <f>IF(S191="-",0,IF(COUNTIF(S191:$S$1025,S191)&gt;1,1,0))</f>
        <v>0</v>
      </c>
    </row>
    <row r="192" spans="1:20" ht="15.75">
      <c r="A192" s="205">
        <v>167</v>
      </c>
      <c r="B192" s="177"/>
      <c r="C192" s="177"/>
      <c r="D192" s="192"/>
      <c r="E192" s="192"/>
      <c r="F192" s="192"/>
      <c r="G192" s="193"/>
      <c r="H192" s="193"/>
      <c r="I192" s="193"/>
      <c r="J192" s="193"/>
      <c r="K192" s="91">
        <f t="shared" si="17"/>
        <v>0</v>
      </c>
      <c r="L192" s="192"/>
      <c r="M192" s="178"/>
      <c r="N192" s="13" t="b">
        <f t="shared" si="20"/>
        <v>1</v>
      </c>
      <c r="O192" s="625" t="b">
        <f t="shared" si="18"/>
        <v>1</v>
      </c>
      <c r="P192" s="13" t="b">
        <f t="shared" si="21"/>
        <v>1</v>
      </c>
      <c r="Q192" s="13" t="b">
        <f t="shared" si="15"/>
        <v>1</v>
      </c>
      <c r="R192" s="13" t="b">
        <f t="shared" si="16"/>
        <v>1</v>
      </c>
      <c r="S192" s="13" t="str">
        <f t="shared" si="19"/>
        <v>-</v>
      </c>
      <c r="T192" s="13">
        <f>IF(S192="-",0,IF(COUNTIF(S192:$S$1025,S192)&gt;1,1,0))</f>
        <v>0</v>
      </c>
    </row>
    <row r="193" spans="1:20" ht="15.75">
      <c r="A193" s="205">
        <v>168</v>
      </c>
      <c r="B193" s="177"/>
      <c r="C193" s="177"/>
      <c r="D193" s="192"/>
      <c r="E193" s="192"/>
      <c r="F193" s="192"/>
      <c r="G193" s="193"/>
      <c r="H193" s="193"/>
      <c r="I193" s="193"/>
      <c r="J193" s="193"/>
      <c r="K193" s="91">
        <f t="shared" si="17"/>
        <v>0</v>
      </c>
      <c r="L193" s="192"/>
      <c r="M193" s="178"/>
      <c r="N193" s="13" t="b">
        <f t="shared" si="20"/>
        <v>1</v>
      </c>
      <c r="O193" s="625" t="b">
        <f t="shared" si="18"/>
        <v>1</v>
      </c>
      <c r="P193" s="13" t="b">
        <f t="shared" si="21"/>
        <v>1</v>
      </c>
      <c r="Q193" s="13" t="b">
        <f t="shared" si="15"/>
        <v>1</v>
      </c>
      <c r="R193" s="13" t="b">
        <f t="shared" si="16"/>
        <v>1</v>
      </c>
      <c r="S193" s="13" t="str">
        <f t="shared" si="19"/>
        <v>-</v>
      </c>
      <c r="T193" s="13">
        <f>IF(S193="-",0,IF(COUNTIF(S193:$S$1025,S193)&gt;1,1,0))</f>
        <v>0</v>
      </c>
    </row>
    <row r="194" spans="1:20" ht="15.75">
      <c r="A194" s="205">
        <v>169</v>
      </c>
      <c r="B194" s="177"/>
      <c r="C194" s="177"/>
      <c r="D194" s="192"/>
      <c r="E194" s="192"/>
      <c r="F194" s="192"/>
      <c r="G194" s="193"/>
      <c r="H194" s="193"/>
      <c r="I194" s="193"/>
      <c r="J194" s="193"/>
      <c r="K194" s="91">
        <f t="shared" si="17"/>
        <v>0</v>
      </c>
      <c r="L194" s="192"/>
      <c r="M194" s="178"/>
      <c r="N194" s="13" t="b">
        <f t="shared" si="20"/>
        <v>1</v>
      </c>
      <c r="O194" s="625" t="b">
        <f t="shared" si="18"/>
        <v>1</v>
      </c>
      <c r="P194" s="13" t="b">
        <f t="shared" si="21"/>
        <v>1</v>
      </c>
      <c r="Q194" s="13" t="b">
        <f t="shared" si="15"/>
        <v>1</v>
      </c>
      <c r="R194" s="13" t="b">
        <f t="shared" si="16"/>
        <v>1</v>
      </c>
      <c r="S194" s="13" t="str">
        <f t="shared" si="19"/>
        <v>-</v>
      </c>
      <c r="T194" s="13">
        <f>IF(S194="-",0,IF(COUNTIF(S194:$S$1025,S194)&gt;1,1,0))</f>
        <v>0</v>
      </c>
    </row>
    <row r="195" spans="1:20" ht="15.75">
      <c r="A195" s="205">
        <v>170</v>
      </c>
      <c r="B195" s="177"/>
      <c r="C195" s="177"/>
      <c r="D195" s="192"/>
      <c r="E195" s="192"/>
      <c r="F195" s="192"/>
      <c r="G195" s="193"/>
      <c r="H195" s="193"/>
      <c r="I195" s="193"/>
      <c r="J195" s="193"/>
      <c r="K195" s="91">
        <f t="shared" si="17"/>
        <v>0</v>
      </c>
      <c r="L195" s="192"/>
      <c r="M195" s="178"/>
      <c r="N195" s="13" t="b">
        <f t="shared" si="20"/>
        <v>1</v>
      </c>
      <c r="O195" s="625" t="b">
        <f t="shared" si="18"/>
        <v>1</v>
      </c>
      <c r="P195" s="13" t="b">
        <f t="shared" si="21"/>
        <v>1</v>
      </c>
      <c r="Q195" s="13" t="b">
        <f t="shared" si="15"/>
        <v>1</v>
      </c>
      <c r="R195" s="13" t="b">
        <f t="shared" si="16"/>
        <v>1</v>
      </c>
      <c r="S195" s="13" t="str">
        <f t="shared" si="19"/>
        <v>-</v>
      </c>
      <c r="T195" s="13">
        <f>IF(S195="-",0,IF(COUNTIF(S195:$S$1025,S195)&gt;1,1,0))</f>
        <v>0</v>
      </c>
    </row>
    <row r="196" spans="1:20" ht="15.75">
      <c r="A196" s="205">
        <v>171</v>
      </c>
      <c r="B196" s="177"/>
      <c r="C196" s="177"/>
      <c r="D196" s="192"/>
      <c r="E196" s="192"/>
      <c r="F196" s="192"/>
      <c r="G196" s="193"/>
      <c r="H196" s="193"/>
      <c r="I196" s="193"/>
      <c r="J196" s="193"/>
      <c r="K196" s="91">
        <f t="shared" si="17"/>
        <v>0</v>
      </c>
      <c r="L196" s="192"/>
      <c r="M196" s="178"/>
      <c r="N196" s="13" t="b">
        <f t="shared" si="20"/>
        <v>1</v>
      </c>
      <c r="O196" s="625" t="b">
        <f t="shared" si="18"/>
        <v>1</v>
      </c>
      <c r="P196" s="13" t="b">
        <f t="shared" si="21"/>
        <v>1</v>
      </c>
      <c r="Q196" s="13" t="b">
        <f t="shared" si="15"/>
        <v>1</v>
      </c>
      <c r="R196" s="13" t="b">
        <f t="shared" si="16"/>
        <v>1</v>
      </c>
      <c r="S196" s="13" t="str">
        <f t="shared" si="19"/>
        <v>-</v>
      </c>
      <c r="T196" s="13">
        <f>IF(S196="-",0,IF(COUNTIF(S196:$S$1025,S196)&gt;1,1,0))</f>
        <v>0</v>
      </c>
    </row>
    <row r="197" spans="1:20" ht="15.75">
      <c r="A197" s="205">
        <v>172</v>
      </c>
      <c r="B197" s="177"/>
      <c r="C197" s="177"/>
      <c r="D197" s="192"/>
      <c r="E197" s="192"/>
      <c r="F197" s="192"/>
      <c r="G197" s="193"/>
      <c r="H197" s="193"/>
      <c r="I197" s="193"/>
      <c r="J197" s="193"/>
      <c r="K197" s="91">
        <f t="shared" si="17"/>
        <v>0</v>
      </c>
      <c r="L197" s="192"/>
      <c r="M197" s="178"/>
      <c r="N197" s="13" t="b">
        <f t="shared" si="20"/>
        <v>1</v>
      </c>
      <c r="O197" s="625" t="b">
        <f t="shared" si="18"/>
        <v>1</v>
      </c>
      <c r="P197" s="13" t="b">
        <f t="shared" si="21"/>
        <v>1</v>
      </c>
      <c r="Q197" s="13" t="b">
        <f t="shared" si="15"/>
        <v>1</v>
      </c>
      <c r="R197" s="13" t="b">
        <f t="shared" si="16"/>
        <v>1</v>
      </c>
      <c r="S197" s="13" t="str">
        <f t="shared" si="19"/>
        <v>-</v>
      </c>
      <c r="T197" s="13">
        <f>IF(S197="-",0,IF(COUNTIF(S197:$S$1025,S197)&gt;1,1,0))</f>
        <v>0</v>
      </c>
    </row>
    <row r="198" spans="1:20" ht="15.75">
      <c r="A198" s="205">
        <v>173</v>
      </c>
      <c r="B198" s="177"/>
      <c r="C198" s="177"/>
      <c r="D198" s="192"/>
      <c r="E198" s="192"/>
      <c r="F198" s="192"/>
      <c r="G198" s="193"/>
      <c r="H198" s="193"/>
      <c r="I198" s="193"/>
      <c r="J198" s="193"/>
      <c r="K198" s="91">
        <f t="shared" si="17"/>
        <v>0</v>
      </c>
      <c r="L198" s="192"/>
      <c r="M198" s="178"/>
      <c r="N198" s="13" t="b">
        <f t="shared" si="20"/>
        <v>1</v>
      </c>
      <c r="O198" s="625" t="b">
        <f t="shared" si="18"/>
        <v>1</v>
      </c>
      <c r="P198" s="13" t="b">
        <f t="shared" si="21"/>
        <v>1</v>
      </c>
      <c r="Q198" s="13" t="b">
        <f t="shared" si="15"/>
        <v>1</v>
      </c>
      <c r="R198" s="13" t="b">
        <f t="shared" si="16"/>
        <v>1</v>
      </c>
      <c r="S198" s="13" t="str">
        <f t="shared" si="19"/>
        <v>-</v>
      </c>
      <c r="T198" s="13">
        <f>IF(S198="-",0,IF(COUNTIF(S198:$S$1025,S198)&gt;1,1,0))</f>
        <v>0</v>
      </c>
    </row>
    <row r="199" spans="1:20" ht="15.75">
      <c r="A199" s="205">
        <v>174</v>
      </c>
      <c r="B199" s="177"/>
      <c r="C199" s="177"/>
      <c r="D199" s="192"/>
      <c r="E199" s="192"/>
      <c r="F199" s="192"/>
      <c r="G199" s="193"/>
      <c r="H199" s="193"/>
      <c r="I199" s="193"/>
      <c r="J199" s="193"/>
      <c r="K199" s="91">
        <f t="shared" si="17"/>
        <v>0</v>
      </c>
      <c r="L199" s="192"/>
      <c r="M199" s="178"/>
      <c r="N199" s="13" t="b">
        <f t="shared" si="20"/>
        <v>1</v>
      </c>
      <c r="O199" s="625" t="b">
        <f t="shared" si="18"/>
        <v>1</v>
      </c>
      <c r="P199" s="13" t="b">
        <f t="shared" si="21"/>
        <v>1</v>
      </c>
      <c r="Q199" s="13" t="b">
        <f t="shared" si="15"/>
        <v>1</v>
      </c>
      <c r="R199" s="13" t="b">
        <f t="shared" si="16"/>
        <v>1</v>
      </c>
      <c r="S199" s="13" t="str">
        <f t="shared" si="19"/>
        <v>-</v>
      </c>
      <c r="T199" s="13">
        <f>IF(S199="-",0,IF(COUNTIF(S199:$S$1025,S199)&gt;1,1,0))</f>
        <v>0</v>
      </c>
    </row>
    <row r="200" spans="1:20" ht="15.75">
      <c r="A200" s="205">
        <v>175</v>
      </c>
      <c r="B200" s="177"/>
      <c r="C200" s="177"/>
      <c r="D200" s="192"/>
      <c r="E200" s="192"/>
      <c r="F200" s="192"/>
      <c r="G200" s="193"/>
      <c r="H200" s="193"/>
      <c r="I200" s="193"/>
      <c r="J200" s="193"/>
      <c r="K200" s="91">
        <f t="shared" si="17"/>
        <v>0</v>
      </c>
      <c r="L200" s="192"/>
      <c r="M200" s="178"/>
      <c r="N200" s="13" t="b">
        <f t="shared" si="20"/>
        <v>1</v>
      </c>
      <c r="O200" s="625" t="b">
        <f t="shared" si="18"/>
        <v>1</v>
      </c>
      <c r="P200" s="13" t="b">
        <f t="shared" si="21"/>
        <v>1</v>
      </c>
      <c r="Q200" s="13" t="b">
        <f t="shared" si="15"/>
        <v>1</v>
      </c>
      <c r="R200" s="13" t="b">
        <f t="shared" si="16"/>
        <v>1</v>
      </c>
      <c r="S200" s="13" t="str">
        <f t="shared" si="19"/>
        <v>-</v>
      </c>
      <c r="T200" s="13">
        <f>IF(S200="-",0,IF(COUNTIF(S200:$S$1025,S200)&gt;1,1,0))</f>
        <v>0</v>
      </c>
    </row>
    <row r="201" spans="1:20" ht="15.75">
      <c r="A201" s="205">
        <v>176</v>
      </c>
      <c r="B201" s="177"/>
      <c r="C201" s="177"/>
      <c r="D201" s="192"/>
      <c r="E201" s="192"/>
      <c r="F201" s="192"/>
      <c r="G201" s="193"/>
      <c r="H201" s="193"/>
      <c r="I201" s="193"/>
      <c r="J201" s="193"/>
      <c r="K201" s="91">
        <f t="shared" si="17"/>
        <v>0</v>
      </c>
      <c r="L201" s="192"/>
      <c r="M201" s="178"/>
      <c r="N201" s="13" t="b">
        <f t="shared" si="20"/>
        <v>1</v>
      </c>
      <c r="O201" s="625" t="b">
        <f t="shared" si="18"/>
        <v>1</v>
      </c>
      <c r="P201" s="13" t="b">
        <f t="shared" si="21"/>
        <v>1</v>
      </c>
      <c r="Q201" s="13" t="b">
        <f t="shared" si="15"/>
        <v>1</v>
      </c>
      <c r="R201" s="13" t="b">
        <f t="shared" si="16"/>
        <v>1</v>
      </c>
      <c r="S201" s="13" t="str">
        <f t="shared" si="19"/>
        <v>-</v>
      </c>
      <c r="T201" s="13">
        <f>IF(S201="-",0,IF(COUNTIF(S201:$S$1025,S201)&gt;1,1,0))</f>
        <v>0</v>
      </c>
    </row>
    <row r="202" spans="1:20" ht="15.75">
      <c r="A202" s="205">
        <v>177</v>
      </c>
      <c r="B202" s="177"/>
      <c r="C202" s="177"/>
      <c r="D202" s="192"/>
      <c r="E202" s="192"/>
      <c r="F202" s="192"/>
      <c r="G202" s="193"/>
      <c r="H202" s="193"/>
      <c r="I202" s="193"/>
      <c r="J202" s="193"/>
      <c r="K202" s="91">
        <f t="shared" si="17"/>
        <v>0</v>
      </c>
      <c r="L202" s="192"/>
      <c r="M202" s="178"/>
      <c r="N202" s="13" t="b">
        <f t="shared" si="20"/>
        <v>1</v>
      </c>
      <c r="O202" s="625" t="b">
        <f t="shared" si="18"/>
        <v>1</v>
      </c>
      <c r="P202" s="13" t="b">
        <f t="shared" si="21"/>
        <v>1</v>
      </c>
      <c r="Q202" s="13" t="b">
        <f t="shared" si="15"/>
        <v>1</v>
      </c>
      <c r="R202" s="13" t="b">
        <f t="shared" si="16"/>
        <v>1</v>
      </c>
      <c r="S202" s="13" t="str">
        <f t="shared" si="19"/>
        <v>-</v>
      </c>
      <c r="T202" s="13">
        <f>IF(S202="-",0,IF(COUNTIF(S202:$S$1025,S202)&gt;1,1,0))</f>
        <v>0</v>
      </c>
    </row>
    <row r="203" spans="1:20" ht="15.75">
      <c r="A203" s="205">
        <v>178</v>
      </c>
      <c r="B203" s="177"/>
      <c r="C203" s="177"/>
      <c r="D203" s="192"/>
      <c r="E203" s="192"/>
      <c r="F203" s="192"/>
      <c r="G203" s="193"/>
      <c r="H203" s="193"/>
      <c r="I203" s="193"/>
      <c r="J203" s="193"/>
      <c r="K203" s="91">
        <f t="shared" si="17"/>
        <v>0</v>
      </c>
      <c r="L203" s="192"/>
      <c r="M203" s="178"/>
      <c r="N203" s="13" t="b">
        <f t="shared" si="20"/>
        <v>1</v>
      </c>
      <c r="O203" s="625" t="b">
        <f t="shared" si="18"/>
        <v>1</v>
      </c>
      <c r="P203" s="13" t="b">
        <f t="shared" si="21"/>
        <v>1</v>
      </c>
      <c r="Q203" s="13" t="b">
        <f t="shared" si="15"/>
        <v>1</v>
      </c>
      <c r="R203" s="13" t="b">
        <f t="shared" si="16"/>
        <v>1</v>
      </c>
      <c r="S203" s="13" t="str">
        <f t="shared" si="19"/>
        <v>-</v>
      </c>
      <c r="T203" s="13">
        <f>IF(S203="-",0,IF(COUNTIF(S203:$S$1025,S203)&gt;1,1,0))</f>
        <v>0</v>
      </c>
    </row>
    <row r="204" spans="1:20" ht="15.75">
      <c r="A204" s="205">
        <v>179</v>
      </c>
      <c r="B204" s="177"/>
      <c r="C204" s="177"/>
      <c r="D204" s="192"/>
      <c r="E204" s="192"/>
      <c r="F204" s="192"/>
      <c r="G204" s="193"/>
      <c r="H204" s="193"/>
      <c r="I204" s="193"/>
      <c r="J204" s="193"/>
      <c r="K204" s="91">
        <f t="shared" si="17"/>
        <v>0</v>
      </c>
      <c r="L204" s="192"/>
      <c r="M204" s="178"/>
      <c r="N204" s="13" t="b">
        <f t="shared" si="20"/>
        <v>1</v>
      </c>
      <c r="O204" s="625" t="b">
        <f t="shared" si="18"/>
        <v>1</v>
      </c>
      <c r="P204" s="13" t="b">
        <f t="shared" si="21"/>
        <v>1</v>
      </c>
      <c r="Q204" s="13" t="b">
        <f t="shared" si="15"/>
        <v>1</v>
      </c>
      <c r="R204" s="13" t="b">
        <f t="shared" si="16"/>
        <v>1</v>
      </c>
      <c r="S204" s="13" t="str">
        <f t="shared" si="19"/>
        <v>-</v>
      </c>
      <c r="T204" s="13">
        <f>IF(S204="-",0,IF(COUNTIF(S204:$S$1025,S204)&gt;1,1,0))</f>
        <v>0</v>
      </c>
    </row>
    <row r="205" spans="1:20" ht="15.75">
      <c r="A205" s="205">
        <v>180</v>
      </c>
      <c r="B205" s="177"/>
      <c r="C205" s="177"/>
      <c r="D205" s="192"/>
      <c r="E205" s="192"/>
      <c r="F205" s="192"/>
      <c r="G205" s="193"/>
      <c r="H205" s="193"/>
      <c r="I205" s="193"/>
      <c r="J205" s="193"/>
      <c r="K205" s="91">
        <f t="shared" si="17"/>
        <v>0</v>
      </c>
      <c r="L205" s="192"/>
      <c r="M205" s="178"/>
      <c r="N205" s="13" t="b">
        <f t="shared" si="20"/>
        <v>1</v>
      </c>
      <c r="O205" s="625" t="b">
        <f t="shared" si="18"/>
        <v>1</v>
      </c>
      <c r="P205" s="13" t="b">
        <f t="shared" si="21"/>
        <v>1</v>
      </c>
      <c r="Q205" s="13" t="b">
        <f t="shared" si="15"/>
        <v>1</v>
      </c>
      <c r="R205" s="13" t="b">
        <f t="shared" si="16"/>
        <v>1</v>
      </c>
      <c r="S205" s="13" t="str">
        <f t="shared" si="19"/>
        <v>-</v>
      </c>
      <c r="T205" s="13">
        <f>IF(S205="-",0,IF(COUNTIF(S205:$S$1025,S205)&gt;1,1,0))</f>
        <v>0</v>
      </c>
    </row>
    <row r="206" spans="1:20" ht="15.75">
      <c r="A206" s="205">
        <v>181</v>
      </c>
      <c r="B206" s="177"/>
      <c r="C206" s="177"/>
      <c r="D206" s="192"/>
      <c r="E206" s="192"/>
      <c r="F206" s="192"/>
      <c r="G206" s="193"/>
      <c r="H206" s="193"/>
      <c r="I206" s="193"/>
      <c r="J206" s="193"/>
      <c r="K206" s="91">
        <f t="shared" si="17"/>
        <v>0</v>
      </c>
      <c r="L206" s="192"/>
      <c r="M206" s="178"/>
      <c r="N206" s="13" t="b">
        <f t="shared" si="20"/>
        <v>1</v>
      </c>
      <c r="O206" s="625" t="b">
        <f t="shared" si="18"/>
        <v>1</v>
      </c>
      <c r="P206" s="13" t="b">
        <f t="shared" si="21"/>
        <v>1</v>
      </c>
      <c r="Q206" s="13" t="b">
        <f t="shared" si="15"/>
        <v>1</v>
      </c>
      <c r="R206" s="13" t="b">
        <f t="shared" si="16"/>
        <v>1</v>
      </c>
      <c r="S206" s="13" t="str">
        <f t="shared" si="19"/>
        <v>-</v>
      </c>
      <c r="T206" s="13">
        <f>IF(S206="-",0,IF(COUNTIF(S206:$S$1025,S206)&gt;1,1,0))</f>
        <v>0</v>
      </c>
    </row>
    <row r="207" spans="1:20" ht="15.75">
      <c r="A207" s="205">
        <v>182</v>
      </c>
      <c r="B207" s="177"/>
      <c r="C207" s="177"/>
      <c r="D207" s="192"/>
      <c r="E207" s="192"/>
      <c r="F207" s="192"/>
      <c r="G207" s="193"/>
      <c r="H207" s="193"/>
      <c r="I207" s="193"/>
      <c r="J207" s="193"/>
      <c r="K207" s="91">
        <f t="shared" si="17"/>
        <v>0</v>
      </c>
      <c r="L207" s="192"/>
      <c r="M207" s="178"/>
      <c r="N207" s="13" t="b">
        <f t="shared" si="20"/>
        <v>1</v>
      </c>
      <c r="O207" s="625" t="b">
        <f t="shared" si="18"/>
        <v>1</v>
      </c>
      <c r="P207" s="13" t="b">
        <f t="shared" si="21"/>
        <v>1</v>
      </c>
      <c r="Q207" s="13" t="b">
        <f t="shared" si="15"/>
        <v>1</v>
      </c>
      <c r="R207" s="13" t="b">
        <f t="shared" si="16"/>
        <v>1</v>
      </c>
      <c r="S207" s="13" t="str">
        <f t="shared" si="19"/>
        <v>-</v>
      </c>
      <c r="T207" s="13">
        <f>IF(S207="-",0,IF(COUNTIF(S207:$S$1025,S207)&gt;1,1,0))</f>
        <v>0</v>
      </c>
    </row>
    <row r="208" spans="1:20" ht="15.75">
      <c r="A208" s="205">
        <v>183</v>
      </c>
      <c r="B208" s="177"/>
      <c r="C208" s="177"/>
      <c r="D208" s="192"/>
      <c r="E208" s="192"/>
      <c r="F208" s="192"/>
      <c r="G208" s="193"/>
      <c r="H208" s="193"/>
      <c r="I208" s="193"/>
      <c r="J208" s="193"/>
      <c r="K208" s="91">
        <f t="shared" si="17"/>
        <v>0</v>
      </c>
      <c r="L208" s="192"/>
      <c r="M208" s="178"/>
      <c r="N208" s="13" t="b">
        <f t="shared" si="20"/>
        <v>1</v>
      </c>
      <c r="O208" s="625" t="b">
        <f t="shared" si="18"/>
        <v>1</v>
      </c>
      <c r="P208" s="13" t="b">
        <f t="shared" si="21"/>
        <v>1</v>
      </c>
      <c r="Q208" s="13" t="b">
        <f t="shared" si="15"/>
        <v>1</v>
      </c>
      <c r="R208" s="13" t="b">
        <f t="shared" si="16"/>
        <v>1</v>
      </c>
      <c r="S208" s="13" t="str">
        <f t="shared" si="19"/>
        <v>-</v>
      </c>
      <c r="T208" s="13">
        <f>IF(S208="-",0,IF(COUNTIF(S208:$S$1025,S208)&gt;1,1,0))</f>
        <v>0</v>
      </c>
    </row>
    <row r="209" spans="1:20" ht="15.75">
      <c r="A209" s="205">
        <v>184</v>
      </c>
      <c r="B209" s="177"/>
      <c r="C209" s="177"/>
      <c r="D209" s="192"/>
      <c r="E209" s="192"/>
      <c r="F209" s="192"/>
      <c r="G209" s="193"/>
      <c r="H209" s="193"/>
      <c r="I209" s="193"/>
      <c r="J209" s="193"/>
      <c r="K209" s="91">
        <f t="shared" si="17"/>
        <v>0</v>
      </c>
      <c r="L209" s="192"/>
      <c r="M209" s="178"/>
      <c r="N209" s="13" t="b">
        <f t="shared" si="20"/>
        <v>1</v>
      </c>
      <c r="O209" s="625" t="b">
        <f t="shared" si="18"/>
        <v>1</v>
      </c>
      <c r="P209" s="13" t="b">
        <f t="shared" si="21"/>
        <v>1</v>
      </c>
      <c r="Q209" s="13" t="b">
        <f t="shared" si="15"/>
        <v>1</v>
      </c>
      <c r="R209" s="13" t="b">
        <f t="shared" si="16"/>
        <v>1</v>
      </c>
      <c r="S209" s="13" t="str">
        <f t="shared" si="19"/>
        <v>-</v>
      </c>
      <c r="T209" s="13">
        <f>IF(S209="-",0,IF(COUNTIF(S209:$S$1025,S209)&gt;1,1,0))</f>
        <v>0</v>
      </c>
    </row>
    <row r="210" spans="1:20" ht="15.75">
      <c r="A210" s="205">
        <v>185</v>
      </c>
      <c r="B210" s="177"/>
      <c r="C210" s="177"/>
      <c r="D210" s="192"/>
      <c r="E210" s="192"/>
      <c r="F210" s="192"/>
      <c r="G210" s="193"/>
      <c r="H210" s="193"/>
      <c r="I210" s="193"/>
      <c r="J210" s="193"/>
      <c r="K210" s="91">
        <f t="shared" si="17"/>
        <v>0</v>
      </c>
      <c r="L210" s="192"/>
      <c r="M210" s="178"/>
      <c r="N210" s="13" t="b">
        <f t="shared" si="20"/>
        <v>1</v>
      </c>
      <c r="O210" s="625" t="b">
        <f t="shared" si="18"/>
        <v>1</v>
      </c>
      <c r="P210" s="13" t="b">
        <f t="shared" si="21"/>
        <v>1</v>
      </c>
      <c r="Q210" s="13" t="b">
        <f t="shared" si="15"/>
        <v>1</v>
      </c>
      <c r="R210" s="13" t="b">
        <f t="shared" si="16"/>
        <v>1</v>
      </c>
      <c r="S210" s="13" t="str">
        <f t="shared" si="19"/>
        <v>-</v>
      </c>
      <c r="T210" s="13">
        <f>IF(S210="-",0,IF(COUNTIF(S210:$S$1025,S210)&gt;1,1,0))</f>
        <v>0</v>
      </c>
    </row>
    <row r="211" spans="1:20" ht="15.75">
      <c r="A211" s="205">
        <v>186</v>
      </c>
      <c r="B211" s="177"/>
      <c r="C211" s="177"/>
      <c r="D211" s="192"/>
      <c r="E211" s="192"/>
      <c r="F211" s="192"/>
      <c r="G211" s="193"/>
      <c r="H211" s="193"/>
      <c r="I211" s="193"/>
      <c r="J211" s="193"/>
      <c r="K211" s="91">
        <f t="shared" si="17"/>
        <v>0</v>
      </c>
      <c r="L211" s="192"/>
      <c r="M211" s="178"/>
      <c r="N211" s="13" t="b">
        <f t="shared" si="20"/>
        <v>1</v>
      </c>
      <c r="O211" s="625" t="b">
        <f t="shared" si="18"/>
        <v>1</v>
      </c>
      <c r="P211" s="13" t="b">
        <f t="shared" si="21"/>
        <v>1</v>
      </c>
      <c r="Q211" s="13" t="b">
        <f t="shared" si="15"/>
        <v>1</v>
      </c>
      <c r="R211" s="13" t="b">
        <f t="shared" si="16"/>
        <v>1</v>
      </c>
      <c r="S211" s="13" t="str">
        <f t="shared" si="19"/>
        <v>-</v>
      </c>
      <c r="T211" s="13">
        <f>IF(S211="-",0,IF(COUNTIF(S211:$S$1025,S211)&gt;1,1,0))</f>
        <v>0</v>
      </c>
    </row>
    <row r="212" spans="1:20" ht="15.75">
      <c r="A212" s="205">
        <v>187</v>
      </c>
      <c r="B212" s="177"/>
      <c r="C212" s="177"/>
      <c r="D212" s="192"/>
      <c r="E212" s="192"/>
      <c r="F212" s="192"/>
      <c r="G212" s="193"/>
      <c r="H212" s="193"/>
      <c r="I212" s="193"/>
      <c r="J212" s="193"/>
      <c r="K212" s="91">
        <f t="shared" si="17"/>
        <v>0</v>
      </c>
      <c r="L212" s="192"/>
      <c r="M212" s="178"/>
      <c r="N212" s="13" t="b">
        <f t="shared" si="20"/>
        <v>1</v>
      </c>
      <c r="O212" s="625" t="b">
        <f t="shared" si="18"/>
        <v>1</v>
      </c>
      <c r="P212" s="13" t="b">
        <f t="shared" si="21"/>
        <v>1</v>
      </c>
      <c r="Q212" s="13" t="b">
        <f t="shared" si="15"/>
        <v>1</v>
      </c>
      <c r="R212" s="13" t="b">
        <f t="shared" si="16"/>
        <v>1</v>
      </c>
      <c r="S212" s="13" t="str">
        <f t="shared" si="19"/>
        <v>-</v>
      </c>
      <c r="T212" s="13">
        <f>IF(S212="-",0,IF(COUNTIF(S212:$S$1025,S212)&gt;1,1,0))</f>
        <v>0</v>
      </c>
    </row>
    <row r="213" spans="1:20" ht="15.75">
      <c r="A213" s="205">
        <v>188</v>
      </c>
      <c r="B213" s="177"/>
      <c r="C213" s="177"/>
      <c r="D213" s="192"/>
      <c r="E213" s="192"/>
      <c r="F213" s="192"/>
      <c r="G213" s="193"/>
      <c r="H213" s="193"/>
      <c r="I213" s="193"/>
      <c r="J213" s="193"/>
      <c r="K213" s="91">
        <f t="shared" si="17"/>
        <v>0</v>
      </c>
      <c r="L213" s="192"/>
      <c r="M213" s="178"/>
      <c r="N213" s="13" t="b">
        <f t="shared" si="20"/>
        <v>1</v>
      </c>
      <c r="O213" s="625" t="b">
        <f t="shared" si="18"/>
        <v>1</v>
      </c>
      <c r="P213" s="13" t="b">
        <f t="shared" si="21"/>
        <v>1</v>
      </c>
      <c r="Q213" s="13" t="b">
        <f t="shared" si="15"/>
        <v>1</v>
      </c>
      <c r="R213" s="13" t="b">
        <f t="shared" si="16"/>
        <v>1</v>
      </c>
      <c r="S213" s="13" t="str">
        <f t="shared" si="19"/>
        <v>-</v>
      </c>
      <c r="T213" s="13">
        <f>IF(S213="-",0,IF(COUNTIF(S213:$S$1025,S213)&gt;1,1,0))</f>
        <v>0</v>
      </c>
    </row>
    <row r="214" spans="1:20" ht="15.75">
      <c r="A214" s="205">
        <v>189</v>
      </c>
      <c r="B214" s="177"/>
      <c r="C214" s="177"/>
      <c r="D214" s="192"/>
      <c r="E214" s="192"/>
      <c r="F214" s="192"/>
      <c r="G214" s="193"/>
      <c r="H214" s="193"/>
      <c r="I214" s="193"/>
      <c r="J214" s="193"/>
      <c r="K214" s="91">
        <f t="shared" si="17"/>
        <v>0</v>
      </c>
      <c r="L214" s="192"/>
      <c r="M214" s="178"/>
      <c r="N214" s="13" t="b">
        <f t="shared" si="20"/>
        <v>1</v>
      </c>
      <c r="O214" s="625" t="b">
        <f t="shared" si="18"/>
        <v>1</v>
      </c>
      <c r="P214" s="13" t="b">
        <f t="shared" si="21"/>
        <v>1</v>
      </c>
      <c r="Q214" s="13" t="b">
        <f t="shared" si="15"/>
        <v>1</v>
      </c>
      <c r="R214" s="13" t="b">
        <f t="shared" si="16"/>
        <v>1</v>
      </c>
      <c r="S214" s="13" t="str">
        <f t="shared" si="19"/>
        <v>-</v>
      </c>
      <c r="T214" s="13">
        <f>IF(S214="-",0,IF(COUNTIF(S214:$S$1025,S214)&gt;1,1,0))</f>
        <v>0</v>
      </c>
    </row>
    <row r="215" spans="1:20" ht="15.75">
      <c r="A215" s="205">
        <v>190</v>
      </c>
      <c r="B215" s="177"/>
      <c r="C215" s="177"/>
      <c r="D215" s="192"/>
      <c r="E215" s="192"/>
      <c r="F215" s="192"/>
      <c r="G215" s="193"/>
      <c r="H215" s="193"/>
      <c r="I215" s="193"/>
      <c r="J215" s="193"/>
      <c r="K215" s="91">
        <f t="shared" si="17"/>
        <v>0</v>
      </c>
      <c r="L215" s="192"/>
      <c r="M215" s="178"/>
      <c r="N215" s="13" t="b">
        <f t="shared" si="20"/>
        <v>1</v>
      </c>
      <c r="O215" s="625" t="b">
        <f t="shared" si="18"/>
        <v>1</v>
      </c>
      <c r="P215" s="13" t="b">
        <f t="shared" si="21"/>
        <v>1</v>
      </c>
      <c r="Q215" s="13" t="b">
        <f t="shared" si="15"/>
        <v>1</v>
      </c>
      <c r="R215" s="13" t="b">
        <f t="shared" si="16"/>
        <v>1</v>
      </c>
      <c r="S215" s="13" t="str">
        <f t="shared" si="19"/>
        <v>-</v>
      </c>
      <c r="T215" s="13">
        <f>IF(S215="-",0,IF(COUNTIF(S215:$S$1025,S215)&gt;1,1,0))</f>
        <v>0</v>
      </c>
    </row>
    <row r="216" spans="1:20" ht="15.75">
      <c r="A216" s="205">
        <v>191</v>
      </c>
      <c r="B216" s="177"/>
      <c r="C216" s="177"/>
      <c r="D216" s="192"/>
      <c r="E216" s="192"/>
      <c r="F216" s="192"/>
      <c r="G216" s="193"/>
      <c r="H216" s="193"/>
      <c r="I216" s="193"/>
      <c r="J216" s="193"/>
      <c r="K216" s="91">
        <f t="shared" si="17"/>
        <v>0</v>
      </c>
      <c r="L216" s="192"/>
      <c r="M216" s="178"/>
      <c r="N216" s="13" t="b">
        <f t="shared" si="20"/>
        <v>1</v>
      </c>
      <c r="O216" s="625" t="b">
        <f t="shared" si="18"/>
        <v>1</v>
      </c>
      <c r="P216" s="13" t="b">
        <f t="shared" si="21"/>
        <v>1</v>
      </c>
      <c r="Q216" s="13" t="b">
        <f t="shared" si="15"/>
        <v>1</v>
      </c>
      <c r="R216" s="13" t="b">
        <f t="shared" si="16"/>
        <v>1</v>
      </c>
      <c r="S216" s="13" t="str">
        <f t="shared" si="19"/>
        <v>-</v>
      </c>
      <c r="T216" s="13">
        <f>IF(S216="-",0,IF(COUNTIF(S216:$S$1025,S216)&gt;1,1,0))</f>
        <v>0</v>
      </c>
    </row>
    <row r="217" spans="1:20" ht="15.75">
      <c r="A217" s="205">
        <v>192</v>
      </c>
      <c r="B217" s="177"/>
      <c r="C217" s="177"/>
      <c r="D217" s="192"/>
      <c r="E217" s="192"/>
      <c r="F217" s="192"/>
      <c r="G217" s="193"/>
      <c r="H217" s="193"/>
      <c r="I217" s="193"/>
      <c r="J217" s="193"/>
      <c r="K217" s="91">
        <f t="shared" si="17"/>
        <v>0</v>
      </c>
      <c r="L217" s="192"/>
      <c r="M217" s="178"/>
      <c r="N217" s="13" t="b">
        <f t="shared" si="20"/>
        <v>1</v>
      </c>
      <c r="O217" s="625" t="b">
        <f t="shared" si="18"/>
        <v>1</v>
      </c>
      <c r="P217" s="13" t="b">
        <f t="shared" si="21"/>
        <v>1</v>
      </c>
      <c r="Q217" s="13" t="b">
        <f t="shared" si="15"/>
        <v>1</v>
      </c>
      <c r="R217" s="13" t="b">
        <f t="shared" si="16"/>
        <v>1</v>
      </c>
      <c r="S217" s="13" t="str">
        <f t="shared" si="19"/>
        <v>-</v>
      </c>
      <c r="T217" s="13">
        <f>IF(S217="-",0,IF(COUNTIF(S217:$S$1025,S217)&gt;1,1,0))</f>
        <v>0</v>
      </c>
    </row>
    <row r="218" spans="1:20" ht="15.75">
      <c r="A218" s="205">
        <v>193</v>
      </c>
      <c r="B218" s="177"/>
      <c r="C218" s="177"/>
      <c r="D218" s="192"/>
      <c r="E218" s="192"/>
      <c r="F218" s="192"/>
      <c r="G218" s="193"/>
      <c r="H218" s="193"/>
      <c r="I218" s="193"/>
      <c r="J218" s="193"/>
      <c r="K218" s="91">
        <f t="shared" si="17"/>
        <v>0</v>
      </c>
      <c r="L218" s="192"/>
      <c r="M218" s="178"/>
      <c r="N218" s="13" t="b">
        <f t="shared" si="20"/>
        <v>1</v>
      </c>
      <c r="O218" s="625" t="b">
        <f t="shared" si="18"/>
        <v>1</v>
      </c>
      <c r="P218" s="13" t="b">
        <f t="shared" si="21"/>
        <v>1</v>
      </c>
      <c r="Q218" s="13" t="b">
        <f t="shared" ref="Q218:Q281" si="22">IF(B218="",TRUE,(IF(ISNUMBER(MATCH(B218,CountriesList,0)),TRUE,FALSE)))</f>
        <v>1</v>
      </c>
      <c r="R218" s="13" t="b">
        <f t="shared" ref="R218:R281" si="23">IF(C218="",TRUE,(IF(ISNUMBER(MATCH(C218,ClientCategorisationList,0)),TRUE,FALSE)))</f>
        <v>1</v>
      </c>
      <c r="S218" s="13" t="str">
        <f t="shared" si="19"/>
        <v>-</v>
      </c>
      <c r="T218" s="13">
        <f>IF(S218="-",0,IF(COUNTIF(S218:$S$1025,S218)&gt;1,1,0))</f>
        <v>0</v>
      </c>
    </row>
    <row r="219" spans="1:20" ht="15.75">
      <c r="A219" s="205">
        <v>194</v>
      </c>
      <c r="B219" s="177"/>
      <c r="C219" s="177"/>
      <c r="D219" s="192"/>
      <c r="E219" s="192"/>
      <c r="F219" s="192"/>
      <c r="G219" s="193"/>
      <c r="H219" s="193"/>
      <c r="I219" s="193"/>
      <c r="J219" s="193"/>
      <c r="K219" s="91">
        <f t="shared" ref="K219:K282" si="24">SUM(G219:J219)</f>
        <v>0</v>
      </c>
      <c r="L219" s="192"/>
      <c r="M219" s="178"/>
      <c r="N219" s="13" t="b">
        <f t="shared" si="20"/>
        <v>1</v>
      </c>
      <c r="O219" s="625" t="b">
        <f t="shared" ref="O219:O282" si="25">IF(OR(AND(B219="N/A",C219="N/A"),AND(B219&lt;&gt;"N/A",C219&lt;&gt;"N/A"),AND(ISBLANK(B219),ISBLANK(C219)),AND(NOT(ISBLANK(B219)),NOT(ISBLANK(C219)))),TRUE,FALSE)</f>
        <v>1</v>
      </c>
      <c r="P219" s="13" t="b">
        <f t="shared" si="21"/>
        <v>1</v>
      </c>
      <c r="Q219" s="13" t="b">
        <f t="shared" si="22"/>
        <v>1</v>
      </c>
      <c r="R219" s="13" t="b">
        <f t="shared" si="23"/>
        <v>1</v>
      </c>
      <c r="S219" s="13" t="str">
        <f t="shared" ref="S219:S282" si="26">CONCATENATE(B219,"-",C219)</f>
        <v>-</v>
      </c>
      <c r="T219" s="13">
        <f>IF(S219="-",0,IF(COUNTIF(S219:$S$1025,S219)&gt;1,1,0))</f>
        <v>0</v>
      </c>
    </row>
    <row r="220" spans="1:20" ht="15.75">
      <c r="A220" s="205">
        <v>195</v>
      </c>
      <c r="B220" s="177"/>
      <c r="C220" s="177"/>
      <c r="D220" s="192"/>
      <c r="E220" s="192"/>
      <c r="F220" s="192"/>
      <c r="G220" s="193"/>
      <c r="H220" s="193"/>
      <c r="I220" s="193"/>
      <c r="J220" s="193"/>
      <c r="K220" s="91">
        <f t="shared" si="24"/>
        <v>0</v>
      </c>
      <c r="L220" s="192"/>
      <c r="M220" s="178"/>
      <c r="N220" s="13" t="b">
        <f t="shared" ref="N220:N283" si="27">IF(ISBLANK(B220),TRUE,IF(OR(ISBLANK(C220),ISBLANK(D220),ISBLANK(E220),ISBLANK(F220),ISBLANK(G220),ISBLANK(H220),ISBLANK(I220),ISBLANK(J220),ISBLANK(K220),ISBLANK(L220),ISBLANK(M220)),FALSE,TRUE))</f>
        <v>1</v>
      </c>
      <c r="O220" s="625" t="b">
        <f t="shared" si="25"/>
        <v>1</v>
      </c>
      <c r="P220" s="13" t="b">
        <f t="shared" ref="P220:P283" si="28">IF(OR(AND(B220="N/A",C220="N/A",D220=0,E220=0,F220=0,K220=0,L220=0,M220=0),AND(ISBLANK(B220),ISBLANK(C220),ISBLANK(D220),ISBLANK(E220),ISBLANK(F220),ISBLANK(G220),ISBLANK(H220),ISBLANK(I220),ISBLANK(J220),K220=0,ISBLANK(L220),ISBLANK(M220)),AND(AND(NOT(ISBLANK(B220)),B220&lt;&gt;"N/A"),AND(NOT(ISBLANK(C220)),C220&lt;&gt;"N/A"),OR(D220&lt;&gt;0,E220&lt;&gt;0,F220&lt;&gt;0,K220&lt;&gt;0,L220&lt;&gt;0,M220&lt;&gt;0))),TRUE,FALSE)</f>
        <v>1</v>
      </c>
      <c r="Q220" s="13" t="b">
        <f t="shared" si="22"/>
        <v>1</v>
      </c>
      <c r="R220" s="13" t="b">
        <f t="shared" si="23"/>
        <v>1</v>
      </c>
      <c r="S220" s="13" t="str">
        <f t="shared" si="26"/>
        <v>-</v>
      </c>
      <c r="T220" s="13">
        <f>IF(S220="-",0,IF(COUNTIF(S220:$S$1025,S220)&gt;1,1,0))</f>
        <v>0</v>
      </c>
    </row>
    <row r="221" spans="1:20" ht="15.75">
      <c r="A221" s="205">
        <v>196</v>
      </c>
      <c r="B221" s="177"/>
      <c r="C221" s="177"/>
      <c r="D221" s="192"/>
      <c r="E221" s="192"/>
      <c r="F221" s="192"/>
      <c r="G221" s="193"/>
      <c r="H221" s="193"/>
      <c r="I221" s="193"/>
      <c r="J221" s="193"/>
      <c r="K221" s="91">
        <f t="shared" si="24"/>
        <v>0</v>
      </c>
      <c r="L221" s="192"/>
      <c r="M221" s="178"/>
      <c r="N221" s="13" t="b">
        <f t="shared" si="27"/>
        <v>1</v>
      </c>
      <c r="O221" s="625" t="b">
        <f t="shared" si="25"/>
        <v>1</v>
      </c>
      <c r="P221" s="13" t="b">
        <f t="shared" si="28"/>
        <v>1</v>
      </c>
      <c r="Q221" s="13" t="b">
        <f t="shared" si="22"/>
        <v>1</v>
      </c>
      <c r="R221" s="13" t="b">
        <f t="shared" si="23"/>
        <v>1</v>
      </c>
      <c r="S221" s="13" t="str">
        <f t="shared" si="26"/>
        <v>-</v>
      </c>
      <c r="T221" s="13">
        <f>IF(S221="-",0,IF(COUNTIF(S221:$S$1025,S221)&gt;1,1,0))</f>
        <v>0</v>
      </c>
    </row>
    <row r="222" spans="1:20" ht="15.75">
      <c r="A222" s="205">
        <v>197</v>
      </c>
      <c r="B222" s="177"/>
      <c r="C222" s="177"/>
      <c r="D222" s="192"/>
      <c r="E222" s="192"/>
      <c r="F222" s="192"/>
      <c r="G222" s="193"/>
      <c r="H222" s="193"/>
      <c r="I222" s="193"/>
      <c r="J222" s="193"/>
      <c r="K222" s="91">
        <f t="shared" si="24"/>
        <v>0</v>
      </c>
      <c r="L222" s="192"/>
      <c r="M222" s="178"/>
      <c r="N222" s="13" t="b">
        <f t="shared" si="27"/>
        <v>1</v>
      </c>
      <c r="O222" s="625" t="b">
        <f t="shared" si="25"/>
        <v>1</v>
      </c>
      <c r="P222" s="13" t="b">
        <f t="shared" si="28"/>
        <v>1</v>
      </c>
      <c r="Q222" s="13" t="b">
        <f t="shared" si="22"/>
        <v>1</v>
      </c>
      <c r="R222" s="13" t="b">
        <f t="shared" si="23"/>
        <v>1</v>
      </c>
      <c r="S222" s="13" t="str">
        <f t="shared" si="26"/>
        <v>-</v>
      </c>
      <c r="T222" s="13">
        <f>IF(S222="-",0,IF(COUNTIF(S222:$S$1025,S222)&gt;1,1,0))</f>
        <v>0</v>
      </c>
    </row>
    <row r="223" spans="1:20" ht="15.75">
      <c r="A223" s="205">
        <v>198</v>
      </c>
      <c r="B223" s="177"/>
      <c r="C223" s="177"/>
      <c r="D223" s="192"/>
      <c r="E223" s="192"/>
      <c r="F223" s="192"/>
      <c r="G223" s="193"/>
      <c r="H223" s="193"/>
      <c r="I223" s="193"/>
      <c r="J223" s="193"/>
      <c r="K223" s="91">
        <f t="shared" si="24"/>
        <v>0</v>
      </c>
      <c r="L223" s="192"/>
      <c r="M223" s="178"/>
      <c r="N223" s="13" t="b">
        <f t="shared" si="27"/>
        <v>1</v>
      </c>
      <c r="O223" s="625" t="b">
        <f t="shared" si="25"/>
        <v>1</v>
      </c>
      <c r="P223" s="13" t="b">
        <f t="shared" si="28"/>
        <v>1</v>
      </c>
      <c r="Q223" s="13" t="b">
        <f t="shared" si="22"/>
        <v>1</v>
      </c>
      <c r="R223" s="13" t="b">
        <f t="shared" si="23"/>
        <v>1</v>
      </c>
      <c r="S223" s="13" t="str">
        <f t="shared" si="26"/>
        <v>-</v>
      </c>
      <c r="T223" s="13">
        <f>IF(S223="-",0,IF(COUNTIF(S223:$S$1025,S223)&gt;1,1,0))</f>
        <v>0</v>
      </c>
    </row>
    <row r="224" spans="1:20" ht="15.75">
      <c r="A224" s="205">
        <v>199</v>
      </c>
      <c r="B224" s="177"/>
      <c r="C224" s="177"/>
      <c r="D224" s="192"/>
      <c r="E224" s="192"/>
      <c r="F224" s="192"/>
      <c r="G224" s="193"/>
      <c r="H224" s="193"/>
      <c r="I224" s="193"/>
      <c r="J224" s="193"/>
      <c r="K224" s="91">
        <f t="shared" si="24"/>
        <v>0</v>
      </c>
      <c r="L224" s="192"/>
      <c r="M224" s="178"/>
      <c r="N224" s="13" t="b">
        <f t="shared" si="27"/>
        <v>1</v>
      </c>
      <c r="O224" s="625" t="b">
        <f t="shared" si="25"/>
        <v>1</v>
      </c>
      <c r="P224" s="13" t="b">
        <f t="shared" si="28"/>
        <v>1</v>
      </c>
      <c r="Q224" s="13" t="b">
        <f t="shared" si="22"/>
        <v>1</v>
      </c>
      <c r="R224" s="13" t="b">
        <f t="shared" si="23"/>
        <v>1</v>
      </c>
      <c r="S224" s="13" t="str">
        <f t="shared" si="26"/>
        <v>-</v>
      </c>
      <c r="T224" s="13">
        <f>IF(S224="-",0,IF(COUNTIF(S224:$S$1025,S224)&gt;1,1,0))</f>
        <v>0</v>
      </c>
    </row>
    <row r="225" spans="1:20" ht="15.75">
      <c r="A225" s="205">
        <v>200</v>
      </c>
      <c r="B225" s="177"/>
      <c r="C225" s="177"/>
      <c r="D225" s="192"/>
      <c r="E225" s="192"/>
      <c r="F225" s="192"/>
      <c r="G225" s="193"/>
      <c r="H225" s="193"/>
      <c r="I225" s="193"/>
      <c r="J225" s="193"/>
      <c r="K225" s="91">
        <f t="shared" si="24"/>
        <v>0</v>
      </c>
      <c r="L225" s="192"/>
      <c r="M225" s="178"/>
      <c r="N225" s="13" t="b">
        <f t="shared" si="27"/>
        <v>1</v>
      </c>
      <c r="O225" s="625" t="b">
        <f t="shared" si="25"/>
        <v>1</v>
      </c>
      <c r="P225" s="13" t="b">
        <f t="shared" si="28"/>
        <v>1</v>
      </c>
      <c r="Q225" s="13" t="b">
        <f t="shared" si="22"/>
        <v>1</v>
      </c>
      <c r="R225" s="13" t="b">
        <f t="shared" si="23"/>
        <v>1</v>
      </c>
      <c r="S225" s="13" t="str">
        <f t="shared" si="26"/>
        <v>-</v>
      </c>
      <c r="T225" s="13">
        <f>IF(S225="-",0,IF(COUNTIF(S225:$S$1025,S225)&gt;1,1,0))</f>
        <v>0</v>
      </c>
    </row>
    <row r="226" spans="1:20" ht="15.75">
      <c r="A226" s="205">
        <v>201</v>
      </c>
      <c r="B226" s="177"/>
      <c r="C226" s="177"/>
      <c r="D226" s="192"/>
      <c r="E226" s="192"/>
      <c r="F226" s="192"/>
      <c r="G226" s="193"/>
      <c r="H226" s="193"/>
      <c r="I226" s="193"/>
      <c r="J226" s="193"/>
      <c r="K226" s="91">
        <f t="shared" si="24"/>
        <v>0</v>
      </c>
      <c r="L226" s="192"/>
      <c r="M226" s="178"/>
      <c r="N226" s="13" t="b">
        <f t="shared" si="27"/>
        <v>1</v>
      </c>
      <c r="O226" s="625" t="b">
        <f t="shared" si="25"/>
        <v>1</v>
      </c>
      <c r="P226" s="13" t="b">
        <f t="shared" si="28"/>
        <v>1</v>
      </c>
      <c r="Q226" s="13" t="b">
        <f t="shared" si="22"/>
        <v>1</v>
      </c>
      <c r="R226" s="13" t="b">
        <f t="shared" si="23"/>
        <v>1</v>
      </c>
      <c r="S226" s="13" t="str">
        <f t="shared" si="26"/>
        <v>-</v>
      </c>
      <c r="T226" s="13">
        <f>IF(S226="-",0,IF(COUNTIF(S226:$S$1025,S226)&gt;1,1,0))</f>
        <v>0</v>
      </c>
    </row>
    <row r="227" spans="1:20" ht="15.75">
      <c r="A227" s="205">
        <v>202</v>
      </c>
      <c r="B227" s="177"/>
      <c r="C227" s="177"/>
      <c r="D227" s="192"/>
      <c r="E227" s="192"/>
      <c r="F227" s="192"/>
      <c r="G227" s="193"/>
      <c r="H227" s="193"/>
      <c r="I227" s="193"/>
      <c r="J227" s="193"/>
      <c r="K227" s="91">
        <f t="shared" si="24"/>
        <v>0</v>
      </c>
      <c r="L227" s="192"/>
      <c r="M227" s="178"/>
      <c r="N227" s="13" t="b">
        <f t="shared" si="27"/>
        <v>1</v>
      </c>
      <c r="O227" s="625" t="b">
        <f t="shared" si="25"/>
        <v>1</v>
      </c>
      <c r="P227" s="13" t="b">
        <f t="shared" si="28"/>
        <v>1</v>
      </c>
      <c r="Q227" s="13" t="b">
        <f t="shared" si="22"/>
        <v>1</v>
      </c>
      <c r="R227" s="13" t="b">
        <f t="shared" si="23"/>
        <v>1</v>
      </c>
      <c r="S227" s="13" t="str">
        <f t="shared" si="26"/>
        <v>-</v>
      </c>
      <c r="T227" s="13">
        <f>IF(S227="-",0,IF(COUNTIF(S227:$S$1025,S227)&gt;1,1,0))</f>
        <v>0</v>
      </c>
    </row>
    <row r="228" spans="1:20" ht="15.75">
      <c r="A228" s="205">
        <v>203</v>
      </c>
      <c r="B228" s="177"/>
      <c r="C228" s="177"/>
      <c r="D228" s="192"/>
      <c r="E228" s="192"/>
      <c r="F228" s="192"/>
      <c r="G228" s="193"/>
      <c r="H228" s="193"/>
      <c r="I228" s="193"/>
      <c r="J228" s="193"/>
      <c r="K228" s="91">
        <f t="shared" si="24"/>
        <v>0</v>
      </c>
      <c r="L228" s="192"/>
      <c r="M228" s="178"/>
      <c r="N228" s="13" t="b">
        <f t="shared" si="27"/>
        <v>1</v>
      </c>
      <c r="O228" s="625" t="b">
        <f t="shared" si="25"/>
        <v>1</v>
      </c>
      <c r="P228" s="13" t="b">
        <f t="shared" si="28"/>
        <v>1</v>
      </c>
      <c r="Q228" s="13" t="b">
        <f t="shared" si="22"/>
        <v>1</v>
      </c>
      <c r="R228" s="13" t="b">
        <f t="shared" si="23"/>
        <v>1</v>
      </c>
      <c r="S228" s="13" t="str">
        <f t="shared" si="26"/>
        <v>-</v>
      </c>
      <c r="T228" s="13">
        <f>IF(S228="-",0,IF(COUNTIF(S228:$S$1025,S228)&gt;1,1,0))</f>
        <v>0</v>
      </c>
    </row>
    <row r="229" spans="1:20" ht="15.75">
      <c r="A229" s="205">
        <v>204</v>
      </c>
      <c r="B229" s="177"/>
      <c r="C229" s="177"/>
      <c r="D229" s="192"/>
      <c r="E229" s="192"/>
      <c r="F229" s="192"/>
      <c r="G229" s="193"/>
      <c r="H229" s="193"/>
      <c r="I229" s="193"/>
      <c r="J229" s="193"/>
      <c r="K229" s="91">
        <f t="shared" si="24"/>
        <v>0</v>
      </c>
      <c r="L229" s="192"/>
      <c r="M229" s="178"/>
      <c r="N229" s="13" t="b">
        <f t="shared" si="27"/>
        <v>1</v>
      </c>
      <c r="O229" s="625" t="b">
        <f t="shared" si="25"/>
        <v>1</v>
      </c>
      <c r="P229" s="13" t="b">
        <f t="shared" si="28"/>
        <v>1</v>
      </c>
      <c r="Q229" s="13" t="b">
        <f t="shared" si="22"/>
        <v>1</v>
      </c>
      <c r="R229" s="13" t="b">
        <f t="shared" si="23"/>
        <v>1</v>
      </c>
      <c r="S229" s="13" t="str">
        <f t="shared" si="26"/>
        <v>-</v>
      </c>
      <c r="T229" s="13">
        <f>IF(S229="-",0,IF(COUNTIF(S229:$S$1025,S229)&gt;1,1,0))</f>
        <v>0</v>
      </c>
    </row>
    <row r="230" spans="1:20" ht="15.75">
      <c r="A230" s="205">
        <v>205</v>
      </c>
      <c r="B230" s="177"/>
      <c r="C230" s="177"/>
      <c r="D230" s="192"/>
      <c r="E230" s="192"/>
      <c r="F230" s="192"/>
      <c r="G230" s="193"/>
      <c r="H230" s="193"/>
      <c r="I230" s="193"/>
      <c r="J230" s="193"/>
      <c r="K230" s="91">
        <f t="shared" si="24"/>
        <v>0</v>
      </c>
      <c r="L230" s="192"/>
      <c r="M230" s="178"/>
      <c r="N230" s="13" t="b">
        <f t="shared" si="27"/>
        <v>1</v>
      </c>
      <c r="O230" s="625" t="b">
        <f t="shared" si="25"/>
        <v>1</v>
      </c>
      <c r="P230" s="13" t="b">
        <f t="shared" si="28"/>
        <v>1</v>
      </c>
      <c r="Q230" s="13" t="b">
        <f t="shared" si="22"/>
        <v>1</v>
      </c>
      <c r="R230" s="13" t="b">
        <f t="shared" si="23"/>
        <v>1</v>
      </c>
      <c r="S230" s="13" t="str">
        <f t="shared" si="26"/>
        <v>-</v>
      </c>
      <c r="T230" s="13">
        <f>IF(S230="-",0,IF(COUNTIF(S230:$S$1025,S230)&gt;1,1,0))</f>
        <v>0</v>
      </c>
    </row>
    <row r="231" spans="1:20" ht="15.75">
      <c r="A231" s="205">
        <v>206</v>
      </c>
      <c r="B231" s="177"/>
      <c r="C231" s="177"/>
      <c r="D231" s="192"/>
      <c r="E231" s="192"/>
      <c r="F231" s="192"/>
      <c r="G231" s="193"/>
      <c r="H231" s="193"/>
      <c r="I231" s="193"/>
      <c r="J231" s="193"/>
      <c r="K231" s="91">
        <f t="shared" si="24"/>
        <v>0</v>
      </c>
      <c r="L231" s="192"/>
      <c r="M231" s="178"/>
      <c r="N231" s="13" t="b">
        <f t="shared" si="27"/>
        <v>1</v>
      </c>
      <c r="O231" s="625" t="b">
        <f t="shared" si="25"/>
        <v>1</v>
      </c>
      <c r="P231" s="13" t="b">
        <f t="shared" si="28"/>
        <v>1</v>
      </c>
      <c r="Q231" s="13" t="b">
        <f t="shared" si="22"/>
        <v>1</v>
      </c>
      <c r="R231" s="13" t="b">
        <f t="shared" si="23"/>
        <v>1</v>
      </c>
      <c r="S231" s="13" t="str">
        <f t="shared" si="26"/>
        <v>-</v>
      </c>
      <c r="T231" s="13">
        <f>IF(S231="-",0,IF(COUNTIF(S231:$S$1025,S231)&gt;1,1,0))</f>
        <v>0</v>
      </c>
    </row>
    <row r="232" spans="1:20" ht="15.75">
      <c r="A232" s="205">
        <v>207</v>
      </c>
      <c r="B232" s="177"/>
      <c r="C232" s="177"/>
      <c r="D232" s="192"/>
      <c r="E232" s="192"/>
      <c r="F232" s="192"/>
      <c r="G232" s="193"/>
      <c r="H232" s="193"/>
      <c r="I232" s="193"/>
      <c r="J232" s="193"/>
      <c r="K232" s="91">
        <f t="shared" si="24"/>
        <v>0</v>
      </c>
      <c r="L232" s="192"/>
      <c r="M232" s="178"/>
      <c r="N232" s="13" t="b">
        <f t="shared" si="27"/>
        <v>1</v>
      </c>
      <c r="O232" s="625" t="b">
        <f t="shared" si="25"/>
        <v>1</v>
      </c>
      <c r="P232" s="13" t="b">
        <f t="shared" si="28"/>
        <v>1</v>
      </c>
      <c r="Q232" s="13" t="b">
        <f t="shared" si="22"/>
        <v>1</v>
      </c>
      <c r="R232" s="13" t="b">
        <f t="shared" si="23"/>
        <v>1</v>
      </c>
      <c r="S232" s="13" t="str">
        <f t="shared" si="26"/>
        <v>-</v>
      </c>
      <c r="T232" s="13">
        <f>IF(S232="-",0,IF(COUNTIF(S232:$S$1025,S232)&gt;1,1,0))</f>
        <v>0</v>
      </c>
    </row>
    <row r="233" spans="1:20" ht="15.75">
      <c r="A233" s="205">
        <v>208</v>
      </c>
      <c r="B233" s="177"/>
      <c r="C233" s="177"/>
      <c r="D233" s="192"/>
      <c r="E233" s="192"/>
      <c r="F233" s="192"/>
      <c r="G233" s="193"/>
      <c r="H233" s="193"/>
      <c r="I233" s="193"/>
      <c r="J233" s="193"/>
      <c r="K233" s="91">
        <f t="shared" si="24"/>
        <v>0</v>
      </c>
      <c r="L233" s="192"/>
      <c r="M233" s="178"/>
      <c r="N233" s="13" t="b">
        <f t="shared" si="27"/>
        <v>1</v>
      </c>
      <c r="O233" s="625" t="b">
        <f t="shared" si="25"/>
        <v>1</v>
      </c>
      <c r="P233" s="13" t="b">
        <f t="shared" si="28"/>
        <v>1</v>
      </c>
      <c r="Q233" s="13" t="b">
        <f t="shared" si="22"/>
        <v>1</v>
      </c>
      <c r="R233" s="13" t="b">
        <f t="shared" si="23"/>
        <v>1</v>
      </c>
      <c r="S233" s="13" t="str">
        <f t="shared" si="26"/>
        <v>-</v>
      </c>
      <c r="T233" s="13">
        <f>IF(S233="-",0,IF(COUNTIF(S233:$S$1025,S233)&gt;1,1,0))</f>
        <v>0</v>
      </c>
    </row>
    <row r="234" spans="1:20" ht="15.75">
      <c r="A234" s="205">
        <v>209</v>
      </c>
      <c r="B234" s="177"/>
      <c r="C234" s="177"/>
      <c r="D234" s="192"/>
      <c r="E234" s="192"/>
      <c r="F234" s="192"/>
      <c r="G234" s="193"/>
      <c r="H234" s="193"/>
      <c r="I234" s="193"/>
      <c r="J234" s="193"/>
      <c r="K234" s="91">
        <f t="shared" si="24"/>
        <v>0</v>
      </c>
      <c r="L234" s="192"/>
      <c r="M234" s="178"/>
      <c r="N234" s="13" t="b">
        <f t="shared" si="27"/>
        <v>1</v>
      </c>
      <c r="O234" s="625" t="b">
        <f t="shared" si="25"/>
        <v>1</v>
      </c>
      <c r="P234" s="13" t="b">
        <f t="shared" si="28"/>
        <v>1</v>
      </c>
      <c r="Q234" s="13" t="b">
        <f t="shared" si="22"/>
        <v>1</v>
      </c>
      <c r="R234" s="13" t="b">
        <f t="shared" si="23"/>
        <v>1</v>
      </c>
      <c r="S234" s="13" t="str">
        <f t="shared" si="26"/>
        <v>-</v>
      </c>
      <c r="T234" s="13">
        <f>IF(S234="-",0,IF(COUNTIF(S234:$S$1025,S234)&gt;1,1,0))</f>
        <v>0</v>
      </c>
    </row>
    <row r="235" spans="1:20" ht="15.75">
      <c r="A235" s="205">
        <v>210</v>
      </c>
      <c r="B235" s="177"/>
      <c r="C235" s="177"/>
      <c r="D235" s="192"/>
      <c r="E235" s="192"/>
      <c r="F235" s="192"/>
      <c r="G235" s="193"/>
      <c r="H235" s="193"/>
      <c r="I235" s="193"/>
      <c r="J235" s="193"/>
      <c r="K235" s="91">
        <f t="shared" si="24"/>
        <v>0</v>
      </c>
      <c r="L235" s="192"/>
      <c r="M235" s="178"/>
      <c r="N235" s="13" t="b">
        <f t="shared" si="27"/>
        <v>1</v>
      </c>
      <c r="O235" s="625" t="b">
        <f t="shared" si="25"/>
        <v>1</v>
      </c>
      <c r="P235" s="13" t="b">
        <f t="shared" si="28"/>
        <v>1</v>
      </c>
      <c r="Q235" s="13" t="b">
        <f t="shared" si="22"/>
        <v>1</v>
      </c>
      <c r="R235" s="13" t="b">
        <f t="shared" si="23"/>
        <v>1</v>
      </c>
      <c r="S235" s="13" t="str">
        <f t="shared" si="26"/>
        <v>-</v>
      </c>
      <c r="T235" s="13">
        <f>IF(S235="-",0,IF(COUNTIF(S235:$S$1025,S235)&gt;1,1,0))</f>
        <v>0</v>
      </c>
    </row>
    <row r="236" spans="1:20" ht="15.75">
      <c r="A236" s="205">
        <v>211</v>
      </c>
      <c r="B236" s="177"/>
      <c r="C236" s="177"/>
      <c r="D236" s="192"/>
      <c r="E236" s="192"/>
      <c r="F236" s="192"/>
      <c r="G236" s="193"/>
      <c r="H236" s="193"/>
      <c r="I236" s="193"/>
      <c r="J236" s="193"/>
      <c r="K236" s="91">
        <f t="shared" si="24"/>
        <v>0</v>
      </c>
      <c r="L236" s="192"/>
      <c r="M236" s="178"/>
      <c r="N236" s="13" t="b">
        <f t="shared" si="27"/>
        <v>1</v>
      </c>
      <c r="O236" s="625" t="b">
        <f t="shared" si="25"/>
        <v>1</v>
      </c>
      <c r="P236" s="13" t="b">
        <f t="shared" si="28"/>
        <v>1</v>
      </c>
      <c r="Q236" s="13" t="b">
        <f t="shared" si="22"/>
        <v>1</v>
      </c>
      <c r="R236" s="13" t="b">
        <f t="shared" si="23"/>
        <v>1</v>
      </c>
      <c r="S236" s="13" t="str">
        <f t="shared" si="26"/>
        <v>-</v>
      </c>
      <c r="T236" s="13">
        <f>IF(S236="-",0,IF(COUNTIF(S236:$S$1025,S236)&gt;1,1,0))</f>
        <v>0</v>
      </c>
    </row>
    <row r="237" spans="1:20" ht="15.75">
      <c r="A237" s="205">
        <v>212</v>
      </c>
      <c r="B237" s="177"/>
      <c r="C237" s="177"/>
      <c r="D237" s="192"/>
      <c r="E237" s="192"/>
      <c r="F237" s="192"/>
      <c r="G237" s="193"/>
      <c r="H237" s="193"/>
      <c r="I237" s="193"/>
      <c r="J237" s="193"/>
      <c r="K237" s="91">
        <f t="shared" si="24"/>
        <v>0</v>
      </c>
      <c r="L237" s="192"/>
      <c r="M237" s="178"/>
      <c r="N237" s="13" t="b">
        <f t="shared" si="27"/>
        <v>1</v>
      </c>
      <c r="O237" s="625" t="b">
        <f t="shared" si="25"/>
        <v>1</v>
      </c>
      <c r="P237" s="13" t="b">
        <f t="shared" si="28"/>
        <v>1</v>
      </c>
      <c r="Q237" s="13" t="b">
        <f t="shared" si="22"/>
        <v>1</v>
      </c>
      <c r="R237" s="13" t="b">
        <f t="shared" si="23"/>
        <v>1</v>
      </c>
      <c r="S237" s="13" t="str">
        <f t="shared" si="26"/>
        <v>-</v>
      </c>
      <c r="T237" s="13">
        <f>IF(S237="-",0,IF(COUNTIF(S237:$S$1025,S237)&gt;1,1,0))</f>
        <v>0</v>
      </c>
    </row>
    <row r="238" spans="1:20" ht="15.75">
      <c r="A238" s="205">
        <v>213</v>
      </c>
      <c r="B238" s="177"/>
      <c r="C238" s="177"/>
      <c r="D238" s="192"/>
      <c r="E238" s="192"/>
      <c r="F238" s="192"/>
      <c r="G238" s="193"/>
      <c r="H238" s="193"/>
      <c r="I238" s="193"/>
      <c r="J238" s="193"/>
      <c r="K238" s="91">
        <f t="shared" si="24"/>
        <v>0</v>
      </c>
      <c r="L238" s="192"/>
      <c r="M238" s="178"/>
      <c r="N238" s="13" t="b">
        <f t="shared" si="27"/>
        <v>1</v>
      </c>
      <c r="O238" s="625" t="b">
        <f t="shared" si="25"/>
        <v>1</v>
      </c>
      <c r="P238" s="13" t="b">
        <f t="shared" si="28"/>
        <v>1</v>
      </c>
      <c r="Q238" s="13" t="b">
        <f t="shared" si="22"/>
        <v>1</v>
      </c>
      <c r="R238" s="13" t="b">
        <f t="shared" si="23"/>
        <v>1</v>
      </c>
      <c r="S238" s="13" t="str">
        <f t="shared" si="26"/>
        <v>-</v>
      </c>
      <c r="T238" s="13">
        <f>IF(S238="-",0,IF(COUNTIF(S238:$S$1025,S238)&gt;1,1,0))</f>
        <v>0</v>
      </c>
    </row>
    <row r="239" spans="1:20" ht="15.75">
      <c r="A239" s="205">
        <v>214</v>
      </c>
      <c r="B239" s="177"/>
      <c r="C239" s="177"/>
      <c r="D239" s="192"/>
      <c r="E239" s="192"/>
      <c r="F239" s="192"/>
      <c r="G239" s="193"/>
      <c r="H239" s="193"/>
      <c r="I239" s="193"/>
      <c r="J239" s="193"/>
      <c r="K239" s="91">
        <f t="shared" si="24"/>
        <v>0</v>
      </c>
      <c r="L239" s="192"/>
      <c r="M239" s="178"/>
      <c r="N239" s="13" t="b">
        <f t="shared" si="27"/>
        <v>1</v>
      </c>
      <c r="O239" s="625" t="b">
        <f t="shared" si="25"/>
        <v>1</v>
      </c>
      <c r="P239" s="13" t="b">
        <f t="shared" si="28"/>
        <v>1</v>
      </c>
      <c r="Q239" s="13" t="b">
        <f t="shared" si="22"/>
        <v>1</v>
      </c>
      <c r="R239" s="13" t="b">
        <f t="shared" si="23"/>
        <v>1</v>
      </c>
      <c r="S239" s="13" t="str">
        <f t="shared" si="26"/>
        <v>-</v>
      </c>
      <c r="T239" s="13">
        <f>IF(S239="-",0,IF(COUNTIF(S239:$S$1025,S239)&gt;1,1,0))</f>
        <v>0</v>
      </c>
    </row>
    <row r="240" spans="1:20" ht="15.75">
      <c r="A240" s="205">
        <v>215</v>
      </c>
      <c r="B240" s="177"/>
      <c r="C240" s="177"/>
      <c r="D240" s="192"/>
      <c r="E240" s="192"/>
      <c r="F240" s="192"/>
      <c r="G240" s="193"/>
      <c r="H240" s="193"/>
      <c r="I240" s="193"/>
      <c r="J240" s="193"/>
      <c r="K240" s="91">
        <f t="shared" si="24"/>
        <v>0</v>
      </c>
      <c r="L240" s="192"/>
      <c r="M240" s="178"/>
      <c r="N240" s="13" t="b">
        <f t="shared" si="27"/>
        <v>1</v>
      </c>
      <c r="O240" s="625" t="b">
        <f t="shared" si="25"/>
        <v>1</v>
      </c>
      <c r="P240" s="13" t="b">
        <f t="shared" si="28"/>
        <v>1</v>
      </c>
      <c r="Q240" s="13" t="b">
        <f t="shared" si="22"/>
        <v>1</v>
      </c>
      <c r="R240" s="13" t="b">
        <f t="shared" si="23"/>
        <v>1</v>
      </c>
      <c r="S240" s="13" t="str">
        <f t="shared" si="26"/>
        <v>-</v>
      </c>
      <c r="T240" s="13">
        <f>IF(S240="-",0,IF(COUNTIF(S240:$S$1025,S240)&gt;1,1,0))</f>
        <v>0</v>
      </c>
    </row>
    <row r="241" spans="1:20" ht="15.75">
      <c r="A241" s="205">
        <v>216</v>
      </c>
      <c r="B241" s="177"/>
      <c r="C241" s="177"/>
      <c r="D241" s="192"/>
      <c r="E241" s="192"/>
      <c r="F241" s="192"/>
      <c r="G241" s="193"/>
      <c r="H241" s="193"/>
      <c r="I241" s="193"/>
      <c r="J241" s="193"/>
      <c r="K241" s="91">
        <f t="shared" si="24"/>
        <v>0</v>
      </c>
      <c r="L241" s="192"/>
      <c r="M241" s="178"/>
      <c r="N241" s="13" t="b">
        <f t="shared" si="27"/>
        <v>1</v>
      </c>
      <c r="O241" s="625" t="b">
        <f t="shared" si="25"/>
        <v>1</v>
      </c>
      <c r="P241" s="13" t="b">
        <f t="shared" si="28"/>
        <v>1</v>
      </c>
      <c r="Q241" s="13" t="b">
        <f t="shared" si="22"/>
        <v>1</v>
      </c>
      <c r="R241" s="13" t="b">
        <f t="shared" si="23"/>
        <v>1</v>
      </c>
      <c r="S241" s="13" t="str">
        <f t="shared" si="26"/>
        <v>-</v>
      </c>
      <c r="T241" s="13">
        <f>IF(S241="-",0,IF(COUNTIF(S241:$S$1025,S241)&gt;1,1,0))</f>
        <v>0</v>
      </c>
    </row>
    <row r="242" spans="1:20" ht="15.75">
      <c r="A242" s="205">
        <v>217</v>
      </c>
      <c r="B242" s="177"/>
      <c r="C242" s="177"/>
      <c r="D242" s="192"/>
      <c r="E242" s="192"/>
      <c r="F242" s="192"/>
      <c r="G242" s="193"/>
      <c r="H242" s="193"/>
      <c r="I242" s="193"/>
      <c r="J242" s="193"/>
      <c r="K242" s="91">
        <f t="shared" si="24"/>
        <v>0</v>
      </c>
      <c r="L242" s="192"/>
      <c r="M242" s="178"/>
      <c r="N242" s="13" t="b">
        <f t="shared" si="27"/>
        <v>1</v>
      </c>
      <c r="O242" s="625" t="b">
        <f t="shared" si="25"/>
        <v>1</v>
      </c>
      <c r="P242" s="13" t="b">
        <f t="shared" si="28"/>
        <v>1</v>
      </c>
      <c r="Q242" s="13" t="b">
        <f t="shared" si="22"/>
        <v>1</v>
      </c>
      <c r="R242" s="13" t="b">
        <f t="shared" si="23"/>
        <v>1</v>
      </c>
      <c r="S242" s="13" t="str">
        <f t="shared" si="26"/>
        <v>-</v>
      </c>
      <c r="T242" s="13">
        <f>IF(S242="-",0,IF(COUNTIF(S242:$S$1025,S242)&gt;1,1,0))</f>
        <v>0</v>
      </c>
    </row>
    <row r="243" spans="1:20" ht="15.75">
      <c r="A243" s="205">
        <v>218</v>
      </c>
      <c r="B243" s="177"/>
      <c r="C243" s="177"/>
      <c r="D243" s="192"/>
      <c r="E243" s="192"/>
      <c r="F243" s="192"/>
      <c r="G243" s="193"/>
      <c r="H243" s="193"/>
      <c r="I243" s="193"/>
      <c r="J243" s="193"/>
      <c r="K243" s="91">
        <f t="shared" si="24"/>
        <v>0</v>
      </c>
      <c r="L243" s="192"/>
      <c r="M243" s="178"/>
      <c r="N243" s="13" t="b">
        <f t="shared" si="27"/>
        <v>1</v>
      </c>
      <c r="O243" s="625" t="b">
        <f t="shared" si="25"/>
        <v>1</v>
      </c>
      <c r="P243" s="13" t="b">
        <f t="shared" si="28"/>
        <v>1</v>
      </c>
      <c r="Q243" s="13" t="b">
        <f t="shared" si="22"/>
        <v>1</v>
      </c>
      <c r="R243" s="13" t="b">
        <f t="shared" si="23"/>
        <v>1</v>
      </c>
      <c r="S243" s="13" t="str">
        <f t="shared" si="26"/>
        <v>-</v>
      </c>
      <c r="T243" s="13">
        <f>IF(S243="-",0,IF(COUNTIF(S243:$S$1025,S243)&gt;1,1,0))</f>
        <v>0</v>
      </c>
    </row>
    <row r="244" spans="1:20" ht="15.75">
      <c r="A244" s="205">
        <v>219</v>
      </c>
      <c r="B244" s="177"/>
      <c r="C244" s="177"/>
      <c r="D244" s="192"/>
      <c r="E244" s="192"/>
      <c r="F244" s="192"/>
      <c r="G244" s="193"/>
      <c r="H244" s="193"/>
      <c r="I244" s="193"/>
      <c r="J244" s="193"/>
      <c r="K244" s="91">
        <f t="shared" si="24"/>
        <v>0</v>
      </c>
      <c r="L244" s="192"/>
      <c r="M244" s="178"/>
      <c r="N244" s="13" t="b">
        <f t="shared" si="27"/>
        <v>1</v>
      </c>
      <c r="O244" s="625" t="b">
        <f t="shared" si="25"/>
        <v>1</v>
      </c>
      <c r="P244" s="13" t="b">
        <f t="shared" si="28"/>
        <v>1</v>
      </c>
      <c r="Q244" s="13" t="b">
        <f t="shared" si="22"/>
        <v>1</v>
      </c>
      <c r="R244" s="13" t="b">
        <f t="shared" si="23"/>
        <v>1</v>
      </c>
      <c r="S244" s="13" t="str">
        <f t="shared" si="26"/>
        <v>-</v>
      </c>
      <c r="T244" s="13">
        <f>IF(S244="-",0,IF(COUNTIF(S244:$S$1025,S244)&gt;1,1,0))</f>
        <v>0</v>
      </c>
    </row>
    <row r="245" spans="1:20" ht="15.75">
      <c r="A245" s="205">
        <v>220</v>
      </c>
      <c r="B245" s="177"/>
      <c r="C245" s="177"/>
      <c r="D245" s="192"/>
      <c r="E245" s="192"/>
      <c r="F245" s="192"/>
      <c r="G245" s="193"/>
      <c r="H245" s="193"/>
      <c r="I245" s="193"/>
      <c r="J245" s="193"/>
      <c r="K245" s="91">
        <f t="shared" si="24"/>
        <v>0</v>
      </c>
      <c r="L245" s="192"/>
      <c r="M245" s="178"/>
      <c r="N245" s="13" t="b">
        <f t="shared" si="27"/>
        <v>1</v>
      </c>
      <c r="O245" s="625" t="b">
        <f t="shared" si="25"/>
        <v>1</v>
      </c>
      <c r="P245" s="13" t="b">
        <f t="shared" si="28"/>
        <v>1</v>
      </c>
      <c r="Q245" s="13" t="b">
        <f t="shared" si="22"/>
        <v>1</v>
      </c>
      <c r="R245" s="13" t="b">
        <f t="shared" si="23"/>
        <v>1</v>
      </c>
      <c r="S245" s="13" t="str">
        <f t="shared" si="26"/>
        <v>-</v>
      </c>
      <c r="T245" s="13">
        <f>IF(S245="-",0,IF(COUNTIF(S245:$S$1025,S245)&gt;1,1,0))</f>
        <v>0</v>
      </c>
    </row>
    <row r="246" spans="1:20" ht="15.75">
      <c r="A246" s="205">
        <v>221</v>
      </c>
      <c r="B246" s="177"/>
      <c r="C246" s="177"/>
      <c r="D246" s="192"/>
      <c r="E246" s="192"/>
      <c r="F246" s="192"/>
      <c r="G246" s="193"/>
      <c r="H246" s="193"/>
      <c r="I246" s="193"/>
      <c r="J246" s="193"/>
      <c r="K246" s="91">
        <f t="shared" si="24"/>
        <v>0</v>
      </c>
      <c r="L246" s="192"/>
      <c r="M246" s="178"/>
      <c r="N246" s="13" t="b">
        <f t="shared" si="27"/>
        <v>1</v>
      </c>
      <c r="O246" s="625" t="b">
        <f t="shared" si="25"/>
        <v>1</v>
      </c>
      <c r="P246" s="13" t="b">
        <f t="shared" si="28"/>
        <v>1</v>
      </c>
      <c r="Q246" s="13" t="b">
        <f t="shared" si="22"/>
        <v>1</v>
      </c>
      <c r="R246" s="13" t="b">
        <f t="shared" si="23"/>
        <v>1</v>
      </c>
      <c r="S246" s="13" t="str">
        <f t="shared" si="26"/>
        <v>-</v>
      </c>
      <c r="T246" s="13">
        <f>IF(S246="-",0,IF(COUNTIF(S246:$S$1025,S246)&gt;1,1,0))</f>
        <v>0</v>
      </c>
    </row>
    <row r="247" spans="1:20" ht="15.75">
      <c r="A247" s="205">
        <v>222</v>
      </c>
      <c r="B247" s="177"/>
      <c r="C247" s="177"/>
      <c r="D247" s="192"/>
      <c r="E247" s="192"/>
      <c r="F247" s="192"/>
      <c r="G247" s="193"/>
      <c r="H247" s="193"/>
      <c r="I247" s="193"/>
      <c r="J247" s="193"/>
      <c r="K247" s="91">
        <f t="shared" si="24"/>
        <v>0</v>
      </c>
      <c r="L247" s="192"/>
      <c r="M247" s="178"/>
      <c r="N247" s="13" t="b">
        <f t="shared" si="27"/>
        <v>1</v>
      </c>
      <c r="O247" s="625" t="b">
        <f t="shared" si="25"/>
        <v>1</v>
      </c>
      <c r="P247" s="13" t="b">
        <f t="shared" si="28"/>
        <v>1</v>
      </c>
      <c r="Q247" s="13" t="b">
        <f t="shared" si="22"/>
        <v>1</v>
      </c>
      <c r="R247" s="13" t="b">
        <f t="shared" si="23"/>
        <v>1</v>
      </c>
      <c r="S247" s="13" t="str">
        <f t="shared" si="26"/>
        <v>-</v>
      </c>
      <c r="T247" s="13">
        <f>IF(S247="-",0,IF(COUNTIF(S247:$S$1025,S247)&gt;1,1,0))</f>
        <v>0</v>
      </c>
    </row>
    <row r="248" spans="1:20" ht="15.75">
      <c r="A248" s="205">
        <v>223</v>
      </c>
      <c r="B248" s="177"/>
      <c r="C248" s="177"/>
      <c r="D248" s="192"/>
      <c r="E248" s="192"/>
      <c r="F248" s="192"/>
      <c r="G248" s="193"/>
      <c r="H248" s="193"/>
      <c r="I248" s="193"/>
      <c r="J248" s="193"/>
      <c r="K248" s="91">
        <f t="shared" si="24"/>
        <v>0</v>
      </c>
      <c r="L248" s="192"/>
      <c r="M248" s="178"/>
      <c r="N248" s="13" t="b">
        <f t="shared" si="27"/>
        <v>1</v>
      </c>
      <c r="O248" s="625" t="b">
        <f t="shared" si="25"/>
        <v>1</v>
      </c>
      <c r="P248" s="13" t="b">
        <f t="shared" si="28"/>
        <v>1</v>
      </c>
      <c r="Q248" s="13" t="b">
        <f t="shared" si="22"/>
        <v>1</v>
      </c>
      <c r="R248" s="13" t="b">
        <f t="shared" si="23"/>
        <v>1</v>
      </c>
      <c r="S248" s="13" t="str">
        <f t="shared" si="26"/>
        <v>-</v>
      </c>
      <c r="T248" s="13">
        <f>IF(S248="-",0,IF(COUNTIF(S248:$S$1025,S248)&gt;1,1,0))</f>
        <v>0</v>
      </c>
    </row>
    <row r="249" spans="1:20" ht="15.75">
      <c r="A249" s="205">
        <v>224</v>
      </c>
      <c r="B249" s="177"/>
      <c r="C249" s="177"/>
      <c r="D249" s="192"/>
      <c r="E249" s="192"/>
      <c r="F249" s="192"/>
      <c r="G249" s="193"/>
      <c r="H249" s="193"/>
      <c r="I249" s="193"/>
      <c r="J249" s="193"/>
      <c r="K249" s="91">
        <f t="shared" si="24"/>
        <v>0</v>
      </c>
      <c r="L249" s="192"/>
      <c r="M249" s="178"/>
      <c r="N249" s="13" t="b">
        <f t="shared" si="27"/>
        <v>1</v>
      </c>
      <c r="O249" s="625" t="b">
        <f t="shared" si="25"/>
        <v>1</v>
      </c>
      <c r="P249" s="13" t="b">
        <f t="shared" si="28"/>
        <v>1</v>
      </c>
      <c r="Q249" s="13" t="b">
        <f t="shared" si="22"/>
        <v>1</v>
      </c>
      <c r="R249" s="13" t="b">
        <f t="shared" si="23"/>
        <v>1</v>
      </c>
      <c r="S249" s="13" t="str">
        <f t="shared" si="26"/>
        <v>-</v>
      </c>
      <c r="T249" s="13">
        <f>IF(S249="-",0,IF(COUNTIF(S249:$S$1025,S249)&gt;1,1,0))</f>
        <v>0</v>
      </c>
    </row>
    <row r="250" spans="1:20" ht="15.75">
      <c r="A250" s="205">
        <v>225</v>
      </c>
      <c r="B250" s="177"/>
      <c r="C250" s="177"/>
      <c r="D250" s="192"/>
      <c r="E250" s="192"/>
      <c r="F250" s="192"/>
      <c r="G250" s="193"/>
      <c r="H250" s="193"/>
      <c r="I250" s="193"/>
      <c r="J250" s="193"/>
      <c r="K250" s="91">
        <f t="shared" si="24"/>
        <v>0</v>
      </c>
      <c r="L250" s="192"/>
      <c r="M250" s="178"/>
      <c r="N250" s="13" t="b">
        <f t="shared" si="27"/>
        <v>1</v>
      </c>
      <c r="O250" s="625" t="b">
        <f t="shared" si="25"/>
        <v>1</v>
      </c>
      <c r="P250" s="13" t="b">
        <f t="shared" si="28"/>
        <v>1</v>
      </c>
      <c r="Q250" s="13" t="b">
        <f t="shared" si="22"/>
        <v>1</v>
      </c>
      <c r="R250" s="13" t="b">
        <f t="shared" si="23"/>
        <v>1</v>
      </c>
      <c r="S250" s="13" t="str">
        <f t="shared" si="26"/>
        <v>-</v>
      </c>
      <c r="T250" s="13">
        <f>IF(S250="-",0,IF(COUNTIF(S250:$S$1025,S250)&gt;1,1,0))</f>
        <v>0</v>
      </c>
    </row>
    <row r="251" spans="1:20" ht="15.75">
      <c r="A251" s="205">
        <v>226</v>
      </c>
      <c r="B251" s="177"/>
      <c r="C251" s="177"/>
      <c r="D251" s="192"/>
      <c r="E251" s="192"/>
      <c r="F251" s="192"/>
      <c r="G251" s="193"/>
      <c r="H251" s="193"/>
      <c r="I251" s="193"/>
      <c r="J251" s="193"/>
      <c r="K251" s="91">
        <f t="shared" si="24"/>
        <v>0</v>
      </c>
      <c r="L251" s="192"/>
      <c r="M251" s="178"/>
      <c r="N251" s="13" t="b">
        <f t="shared" si="27"/>
        <v>1</v>
      </c>
      <c r="O251" s="625" t="b">
        <f t="shared" si="25"/>
        <v>1</v>
      </c>
      <c r="P251" s="13" t="b">
        <f t="shared" si="28"/>
        <v>1</v>
      </c>
      <c r="Q251" s="13" t="b">
        <f t="shared" si="22"/>
        <v>1</v>
      </c>
      <c r="R251" s="13" t="b">
        <f t="shared" si="23"/>
        <v>1</v>
      </c>
      <c r="S251" s="13" t="str">
        <f t="shared" si="26"/>
        <v>-</v>
      </c>
      <c r="T251" s="13">
        <f>IF(S251="-",0,IF(COUNTIF(S251:$S$1025,S251)&gt;1,1,0))</f>
        <v>0</v>
      </c>
    </row>
    <row r="252" spans="1:20" ht="15.75">
      <c r="A252" s="205">
        <v>227</v>
      </c>
      <c r="B252" s="177"/>
      <c r="C252" s="177"/>
      <c r="D252" s="192"/>
      <c r="E252" s="192"/>
      <c r="F252" s="192"/>
      <c r="G252" s="193"/>
      <c r="H252" s="193"/>
      <c r="I252" s="193"/>
      <c r="J252" s="193"/>
      <c r="K252" s="91">
        <f t="shared" si="24"/>
        <v>0</v>
      </c>
      <c r="L252" s="192"/>
      <c r="M252" s="178"/>
      <c r="N252" s="13" t="b">
        <f t="shared" si="27"/>
        <v>1</v>
      </c>
      <c r="O252" s="625" t="b">
        <f t="shared" si="25"/>
        <v>1</v>
      </c>
      <c r="P252" s="13" t="b">
        <f t="shared" si="28"/>
        <v>1</v>
      </c>
      <c r="Q252" s="13" t="b">
        <f t="shared" si="22"/>
        <v>1</v>
      </c>
      <c r="R252" s="13" t="b">
        <f t="shared" si="23"/>
        <v>1</v>
      </c>
      <c r="S252" s="13" t="str">
        <f t="shared" si="26"/>
        <v>-</v>
      </c>
      <c r="T252" s="13">
        <f>IF(S252="-",0,IF(COUNTIF(S252:$S$1025,S252)&gt;1,1,0))</f>
        <v>0</v>
      </c>
    </row>
    <row r="253" spans="1:20" ht="15.75">
      <c r="A253" s="205">
        <v>228</v>
      </c>
      <c r="B253" s="177"/>
      <c r="C253" s="177"/>
      <c r="D253" s="192"/>
      <c r="E253" s="192"/>
      <c r="F253" s="192"/>
      <c r="G253" s="193"/>
      <c r="H253" s="193"/>
      <c r="I253" s="193"/>
      <c r="J253" s="193"/>
      <c r="K253" s="91">
        <f t="shared" si="24"/>
        <v>0</v>
      </c>
      <c r="L253" s="192"/>
      <c r="M253" s="178"/>
      <c r="N253" s="13" t="b">
        <f t="shared" si="27"/>
        <v>1</v>
      </c>
      <c r="O253" s="625" t="b">
        <f t="shared" si="25"/>
        <v>1</v>
      </c>
      <c r="P253" s="13" t="b">
        <f t="shared" si="28"/>
        <v>1</v>
      </c>
      <c r="Q253" s="13" t="b">
        <f t="shared" si="22"/>
        <v>1</v>
      </c>
      <c r="R253" s="13" t="b">
        <f t="shared" si="23"/>
        <v>1</v>
      </c>
      <c r="S253" s="13" t="str">
        <f t="shared" si="26"/>
        <v>-</v>
      </c>
      <c r="T253" s="13">
        <f>IF(S253="-",0,IF(COUNTIF(S253:$S$1025,S253)&gt;1,1,0))</f>
        <v>0</v>
      </c>
    </row>
    <row r="254" spans="1:20" ht="15.75">
      <c r="A254" s="205">
        <v>229</v>
      </c>
      <c r="B254" s="177"/>
      <c r="C254" s="177"/>
      <c r="D254" s="192"/>
      <c r="E254" s="192"/>
      <c r="F254" s="192"/>
      <c r="G254" s="193"/>
      <c r="H254" s="193"/>
      <c r="I254" s="193"/>
      <c r="J254" s="193"/>
      <c r="K254" s="91">
        <f t="shared" si="24"/>
        <v>0</v>
      </c>
      <c r="L254" s="192"/>
      <c r="M254" s="178"/>
      <c r="N254" s="13" t="b">
        <f t="shared" si="27"/>
        <v>1</v>
      </c>
      <c r="O254" s="625" t="b">
        <f t="shared" si="25"/>
        <v>1</v>
      </c>
      <c r="P254" s="13" t="b">
        <f t="shared" si="28"/>
        <v>1</v>
      </c>
      <c r="Q254" s="13" t="b">
        <f t="shared" si="22"/>
        <v>1</v>
      </c>
      <c r="R254" s="13" t="b">
        <f t="shared" si="23"/>
        <v>1</v>
      </c>
      <c r="S254" s="13" t="str">
        <f t="shared" si="26"/>
        <v>-</v>
      </c>
      <c r="T254" s="13">
        <f>IF(S254="-",0,IF(COUNTIF(S254:$S$1025,S254)&gt;1,1,0))</f>
        <v>0</v>
      </c>
    </row>
    <row r="255" spans="1:20" ht="15.75">
      <c r="A255" s="205">
        <v>230</v>
      </c>
      <c r="B255" s="177"/>
      <c r="C255" s="177"/>
      <c r="D255" s="192"/>
      <c r="E255" s="192"/>
      <c r="F255" s="192"/>
      <c r="G255" s="193"/>
      <c r="H255" s="193"/>
      <c r="I255" s="193"/>
      <c r="J255" s="193"/>
      <c r="K255" s="91">
        <f t="shared" si="24"/>
        <v>0</v>
      </c>
      <c r="L255" s="192"/>
      <c r="M255" s="178"/>
      <c r="N255" s="13" t="b">
        <f t="shared" si="27"/>
        <v>1</v>
      </c>
      <c r="O255" s="625" t="b">
        <f t="shared" si="25"/>
        <v>1</v>
      </c>
      <c r="P255" s="13" t="b">
        <f t="shared" si="28"/>
        <v>1</v>
      </c>
      <c r="Q255" s="13" t="b">
        <f t="shared" si="22"/>
        <v>1</v>
      </c>
      <c r="R255" s="13" t="b">
        <f t="shared" si="23"/>
        <v>1</v>
      </c>
      <c r="S255" s="13" t="str">
        <f t="shared" si="26"/>
        <v>-</v>
      </c>
      <c r="T255" s="13">
        <f>IF(S255="-",0,IF(COUNTIF(S255:$S$1025,S255)&gt;1,1,0))</f>
        <v>0</v>
      </c>
    </row>
    <row r="256" spans="1:20" ht="15.75">
      <c r="A256" s="205">
        <v>231</v>
      </c>
      <c r="B256" s="177"/>
      <c r="C256" s="177"/>
      <c r="D256" s="192"/>
      <c r="E256" s="192"/>
      <c r="F256" s="192"/>
      <c r="G256" s="193"/>
      <c r="H256" s="193"/>
      <c r="I256" s="193"/>
      <c r="J256" s="193"/>
      <c r="K256" s="91">
        <f t="shared" si="24"/>
        <v>0</v>
      </c>
      <c r="L256" s="192"/>
      <c r="M256" s="178"/>
      <c r="N256" s="13" t="b">
        <f t="shared" si="27"/>
        <v>1</v>
      </c>
      <c r="O256" s="625" t="b">
        <f t="shared" si="25"/>
        <v>1</v>
      </c>
      <c r="P256" s="13" t="b">
        <f t="shared" si="28"/>
        <v>1</v>
      </c>
      <c r="Q256" s="13" t="b">
        <f t="shared" si="22"/>
        <v>1</v>
      </c>
      <c r="R256" s="13" t="b">
        <f t="shared" si="23"/>
        <v>1</v>
      </c>
      <c r="S256" s="13" t="str">
        <f t="shared" si="26"/>
        <v>-</v>
      </c>
      <c r="T256" s="13">
        <f>IF(S256="-",0,IF(COUNTIF(S256:$S$1025,S256)&gt;1,1,0))</f>
        <v>0</v>
      </c>
    </row>
    <row r="257" spans="1:20" ht="15.75">
      <c r="A257" s="205">
        <v>232</v>
      </c>
      <c r="B257" s="177"/>
      <c r="C257" s="177"/>
      <c r="D257" s="192"/>
      <c r="E257" s="192"/>
      <c r="F257" s="192"/>
      <c r="G257" s="193"/>
      <c r="H257" s="193"/>
      <c r="I257" s="193"/>
      <c r="J257" s="193"/>
      <c r="K257" s="91">
        <f t="shared" si="24"/>
        <v>0</v>
      </c>
      <c r="L257" s="192"/>
      <c r="M257" s="178"/>
      <c r="N257" s="13" t="b">
        <f t="shared" si="27"/>
        <v>1</v>
      </c>
      <c r="O257" s="625" t="b">
        <f t="shared" si="25"/>
        <v>1</v>
      </c>
      <c r="P257" s="13" t="b">
        <f t="shared" si="28"/>
        <v>1</v>
      </c>
      <c r="Q257" s="13" t="b">
        <f t="shared" si="22"/>
        <v>1</v>
      </c>
      <c r="R257" s="13" t="b">
        <f t="shared" si="23"/>
        <v>1</v>
      </c>
      <c r="S257" s="13" t="str">
        <f t="shared" si="26"/>
        <v>-</v>
      </c>
      <c r="T257" s="13">
        <f>IF(S257="-",0,IF(COUNTIF(S257:$S$1025,S257)&gt;1,1,0))</f>
        <v>0</v>
      </c>
    </row>
    <row r="258" spans="1:20" ht="15.75">
      <c r="A258" s="205">
        <v>233</v>
      </c>
      <c r="B258" s="177"/>
      <c r="C258" s="177"/>
      <c r="D258" s="192"/>
      <c r="E258" s="192"/>
      <c r="F258" s="192"/>
      <c r="G258" s="193"/>
      <c r="H258" s="193"/>
      <c r="I258" s="193"/>
      <c r="J258" s="193"/>
      <c r="K258" s="91">
        <f t="shared" si="24"/>
        <v>0</v>
      </c>
      <c r="L258" s="192"/>
      <c r="M258" s="178"/>
      <c r="N258" s="13" t="b">
        <f t="shared" si="27"/>
        <v>1</v>
      </c>
      <c r="O258" s="625" t="b">
        <f t="shared" si="25"/>
        <v>1</v>
      </c>
      <c r="P258" s="13" t="b">
        <f t="shared" si="28"/>
        <v>1</v>
      </c>
      <c r="Q258" s="13" t="b">
        <f t="shared" si="22"/>
        <v>1</v>
      </c>
      <c r="R258" s="13" t="b">
        <f t="shared" si="23"/>
        <v>1</v>
      </c>
      <c r="S258" s="13" t="str">
        <f t="shared" si="26"/>
        <v>-</v>
      </c>
      <c r="T258" s="13">
        <f>IF(S258="-",0,IF(COUNTIF(S258:$S$1025,S258)&gt;1,1,0))</f>
        <v>0</v>
      </c>
    </row>
    <row r="259" spans="1:20" ht="15.75">
      <c r="A259" s="205">
        <v>234</v>
      </c>
      <c r="B259" s="177"/>
      <c r="C259" s="177"/>
      <c r="D259" s="192"/>
      <c r="E259" s="192"/>
      <c r="F259" s="192"/>
      <c r="G259" s="193"/>
      <c r="H259" s="193"/>
      <c r="I259" s="193"/>
      <c r="J259" s="193"/>
      <c r="K259" s="91">
        <f t="shared" si="24"/>
        <v>0</v>
      </c>
      <c r="L259" s="192"/>
      <c r="M259" s="178"/>
      <c r="N259" s="13" t="b">
        <f t="shared" si="27"/>
        <v>1</v>
      </c>
      <c r="O259" s="625" t="b">
        <f t="shared" si="25"/>
        <v>1</v>
      </c>
      <c r="P259" s="13" t="b">
        <f t="shared" si="28"/>
        <v>1</v>
      </c>
      <c r="Q259" s="13" t="b">
        <f t="shared" si="22"/>
        <v>1</v>
      </c>
      <c r="R259" s="13" t="b">
        <f t="shared" si="23"/>
        <v>1</v>
      </c>
      <c r="S259" s="13" t="str">
        <f t="shared" si="26"/>
        <v>-</v>
      </c>
      <c r="T259" s="13">
        <f>IF(S259="-",0,IF(COUNTIF(S259:$S$1025,S259)&gt;1,1,0))</f>
        <v>0</v>
      </c>
    </row>
    <row r="260" spans="1:20" ht="15.75">
      <c r="A260" s="205">
        <v>235</v>
      </c>
      <c r="B260" s="177"/>
      <c r="C260" s="177"/>
      <c r="D260" s="192"/>
      <c r="E260" s="192"/>
      <c r="F260" s="192"/>
      <c r="G260" s="193"/>
      <c r="H260" s="193"/>
      <c r="I260" s="193"/>
      <c r="J260" s="193"/>
      <c r="K260" s="91">
        <f t="shared" si="24"/>
        <v>0</v>
      </c>
      <c r="L260" s="192"/>
      <c r="M260" s="178"/>
      <c r="N260" s="13" t="b">
        <f t="shared" si="27"/>
        <v>1</v>
      </c>
      <c r="O260" s="625" t="b">
        <f t="shared" si="25"/>
        <v>1</v>
      </c>
      <c r="P260" s="13" t="b">
        <f t="shared" si="28"/>
        <v>1</v>
      </c>
      <c r="Q260" s="13" t="b">
        <f t="shared" si="22"/>
        <v>1</v>
      </c>
      <c r="R260" s="13" t="b">
        <f t="shared" si="23"/>
        <v>1</v>
      </c>
      <c r="S260" s="13" t="str">
        <f t="shared" si="26"/>
        <v>-</v>
      </c>
      <c r="T260" s="13">
        <f>IF(S260="-",0,IF(COUNTIF(S260:$S$1025,S260)&gt;1,1,0))</f>
        <v>0</v>
      </c>
    </row>
    <row r="261" spans="1:20" ht="15.75">
      <c r="A261" s="205">
        <v>236</v>
      </c>
      <c r="B261" s="177"/>
      <c r="C261" s="177"/>
      <c r="D261" s="192"/>
      <c r="E261" s="192"/>
      <c r="F261" s="192"/>
      <c r="G261" s="193"/>
      <c r="H261" s="193"/>
      <c r="I261" s="193"/>
      <c r="J261" s="193"/>
      <c r="K261" s="91">
        <f t="shared" si="24"/>
        <v>0</v>
      </c>
      <c r="L261" s="192"/>
      <c r="M261" s="178"/>
      <c r="N261" s="13" t="b">
        <f t="shared" si="27"/>
        <v>1</v>
      </c>
      <c r="O261" s="625" t="b">
        <f t="shared" si="25"/>
        <v>1</v>
      </c>
      <c r="P261" s="13" t="b">
        <f t="shared" si="28"/>
        <v>1</v>
      </c>
      <c r="Q261" s="13" t="b">
        <f t="shared" si="22"/>
        <v>1</v>
      </c>
      <c r="R261" s="13" t="b">
        <f t="shared" si="23"/>
        <v>1</v>
      </c>
      <c r="S261" s="13" t="str">
        <f t="shared" si="26"/>
        <v>-</v>
      </c>
      <c r="T261" s="13">
        <f>IF(S261="-",0,IF(COUNTIF(S261:$S$1025,S261)&gt;1,1,0))</f>
        <v>0</v>
      </c>
    </row>
    <row r="262" spans="1:20" ht="15.75">
      <c r="A262" s="205">
        <v>237</v>
      </c>
      <c r="B262" s="177"/>
      <c r="C262" s="177"/>
      <c r="D262" s="192"/>
      <c r="E262" s="192"/>
      <c r="F262" s="192"/>
      <c r="G262" s="193"/>
      <c r="H262" s="193"/>
      <c r="I262" s="193"/>
      <c r="J262" s="193"/>
      <c r="K262" s="91">
        <f t="shared" si="24"/>
        <v>0</v>
      </c>
      <c r="L262" s="192"/>
      <c r="M262" s="178"/>
      <c r="N262" s="13" t="b">
        <f t="shared" si="27"/>
        <v>1</v>
      </c>
      <c r="O262" s="625" t="b">
        <f t="shared" si="25"/>
        <v>1</v>
      </c>
      <c r="P262" s="13" t="b">
        <f t="shared" si="28"/>
        <v>1</v>
      </c>
      <c r="Q262" s="13" t="b">
        <f t="shared" si="22"/>
        <v>1</v>
      </c>
      <c r="R262" s="13" t="b">
        <f t="shared" si="23"/>
        <v>1</v>
      </c>
      <c r="S262" s="13" t="str">
        <f t="shared" si="26"/>
        <v>-</v>
      </c>
      <c r="T262" s="13">
        <f>IF(S262="-",0,IF(COUNTIF(S262:$S$1025,S262)&gt;1,1,0))</f>
        <v>0</v>
      </c>
    </row>
    <row r="263" spans="1:20" ht="15.75">
      <c r="A263" s="205">
        <v>238</v>
      </c>
      <c r="B263" s="177"/>
      <c r="C263" s="177"/>
      <c r="D263" s="192"/>
      <c r="E263" s="192"/>
      <c r="F263" s="192"/>
      <c r="G263" s="193"/>
      <c r="H263" s="193"/>
      <c r="I263" s="193"/>
      <c r="J263" s="193"/>
      <c r="K263" s="91">
        <f t="shared" si="24"/>
        <v>0</v>
      </c>
      <c r="L263" s="192"/>
      <c r="M263" s="178"/>
      <c r="N263" s="13" t="b">
        <f t="shared" si="27"/>
        <v>1</v>
      </c>
      <c r="O263" s="625" t="b">
        <f t="shared" si="25"/>
        <v>1</v>
      </c>
      <c r="P263" s="13" t="b">
        <f t="shared" si="28"/>
        <v>1</v>
      </c>
      <c r="Q263" s="13" t="b">
        <f t="shared" si="22"/>
        <v>1</v>
      </c>
      <c r="R263" s="13" t="b">
        <f t="shared" si="23"/>
        <v>1</v>
      </c>
      <c r="S263" s="13" t="str">
        <f t="shared" si="26"/>
        <v>-</v>
      </c>
      <c r="T263" s="13">
        <f>IF(S263="-",0,IF(COUNTIF(S263:$S$1025,S263)&gt;1,1,0))</f>
        <v>0</v>
      </c>
    </row>
    <row r="264" spans="1:20" ht="15.75">
      <c r="A264" s="205">
        <v>239</v>
      </c>
      <c r="B264" s="177"/>
      <c r="C264" s="177"/>
      <c r="D264" s="192"/>
      <c r="E264" s="192"/>
      <c r="F264" s="192"/>
      <c r="G264" s="193"/>
      <c r="H264" s="193"/>
      <c r="I264" s="193"/>
      <c r="J264" s="193"/>
      <c r="K264" s="91">
        <f t="shared" si="24"/>
        <v>0</v>
      </c>
      <c r="L264" s="192"/>
      <c r="M264" s="178"/>
      <c r="N264" s="13" t="b">
        <f t="shared" si="27"/>
        <v>1</v>
      </c>
      <c r="O264" s="625" t="b">
        <f t="shared" si="25"/>
        <v>1</v>
      </c>
      <c r="P264" s="13" t="b">
        <f t="shared" si="28"/>
        <v>1</v>
      </c>
      <c r="Q264" s="13" t="b">
        <f t="shared" si="22"/>
        <v>1</v>
      </c>
      <c r="R264" s="13" t="b">
        <f t="shared" si="23"/>
        <v>1</v>
      </c>
      <c r="S264" s="13" t="str">
        <f t="shared" si="26"/>
        <v>-</v>
      </c>
      <c r="T264" s="13">
        <f>IF(S264="-",0,IF(COUNTIF(S264:$S$1025,S264)&gt;1,1,0))</f>
        <v>0</v>
      </c>
    </row>
    <row r="265" spans="1:20" ht="15.75">
      <c r="A265" s="205">
        <v>240</v>
      </c>
      <c r="B265" s="177"/>
      <c r="C265" s="177"/>
      <c r="D265" s="192"/>
      <c r="E265" s="192"/>
      <c r="F265" s="192"/>
      <c r="G265" s="193"/>
      <c r="H265" s="193"/>
      <c r="I265" s="193"/>
      <c r="J265" s="193"/>
      <c r="K265" s="91">
        <f t="shared" si="24"/>
        <v>0</v>
      </c>
      <c r="L265" s="192"/>
      <c r="M265" s="178"/>
      <c r="N265" s="13" t="b">
        <f t="shared" si="27"/>
        <v>1</v>
      </c>
      <c r="O265" s="625" t="b">
        <f t="shared" si="25"/>
        <v>1</v>
      </c>
      <c r="P265" s="13" t="b">
        <f t="shared" si="28"/>
        <v>1</v>
      </c>
      <c r="Q265" s="13" t="b">
        <f t="shared" si="22"/>
        <v>1</v>
      </c>
      <c r="R265" s="13" t="b">
        <f t="shared" si="23"/>
        <v>1</v>
      </c>
      <c r="S265" s="13" t="str">
        <f t="shared" si="26"/>
        <v>-</v>
      </c>
      <c r="T265" s="13">
        <f>IF(S265="-",0,IF(COUNTIF(S265:$S$1025,S265)&gt;1,1,0))</f>
        <v>0</v>
      </c>
    </row>
    <row r="266" spans="1:20" ht="15.75">
      <c r="A266" s="205">
        <v>241</v>
      </c>
      <c r="B266" s="177"/>
      <c r="C266" s="177"/>
      <c r="D266" s="192"/>
      <c r="E266" s="192"/>
      <c r="F266" s="192"/>
      <c r="G266" s="193"/>
      <c r="H266" s="193"/>
      <c r="I266" s="193"/>
      <c r="J266" s="193"/>
      <c r="K266" s="91">
        <f t="shared" si="24"/>
        <v>0</v>
      </c>
      <c r="L266" s="192"/>
      <c r="M266" s="178"/>
      <c r="N266" s="13" t="b">
        <f t="shared" si="27"/>
        <v>1</v>
      </c>
      <c r="O266" s="625" t="b">
        <f t="shared" si="25"/>
        <v>1</v>
      </c>
      <c r="P266" s="13" t="b">
        <f t="shared" si="28"/>
        <v>1</v>
      </c>
      <c r="Q266" s="13" t="b">
        <f t="shared" si="22"/>
        <v>1</v>
      </c>
      <c r="R266" s="13" t="b">
        <f t="shared" si="23"/>
        <v>1</v>
      </c>
      <c r="S266" s="13" t="str">
        <f t="shared" si="26"/>
        <v>-</v>
      </c>
      <c r="T266" s="13">
        <f>IF(S266="-",0,IF(COUNTIF(S266:$S$1025,S266)&gt;1,1,0))</f>
        <v>0</v>
      </c>
    </row>
    <row r="267" spans="1:20" ht="15.75">
      <c r="A267" s="205">
        <v>242</v>
      </c>
      <c r="B267" s="177"/>
      <c r="C267" s="177"/>
      <c r="D267" s="192"/>
      <c r="E267" s="192"/>
      <c r="F267" s="192"/>
      <c r="G267" s="193"/>
      <c r="H267" s="193"/>
      <c r="I267" s="193"/>
      <c r="J267" s="193"/>
      <c r="K267" s="91">
        <f t="shared" si="24"/>
        <v>0</v>
      </c>
      <c r="L267" s="192"/>
      <c r="M267" s="178"/>
      <c r="N267" s="13" t="b">
        <f t="shared" si="27"/>
        <v>1</v>
      </c>
      <c r="O267" s="625" t="b">
        <f t="shared" si="25"/>
        <v>1</v>
      </c>
      <c r="P267" s="13" t="b">
        <f t="shared" si="28"/>
        <v>1</v>
      </c>
      <c r="Q267" s="13" t="b">
        <f t="shared" si="22"/>
        <v>1</v>
      </c>
      <c r="R267" s="13" t="b">
        <f t="shared" si="23"/>
        <v>1</v>
      </c>
      <c r="S267" s="13" t="str">
        <f t="shared" si="26"/>
        <v>-</v>
      </c>
      <c r="T267" s="13">
        <f>IF(S267="-",0,IF(COUNTIF(S267:$S$1025,S267)&gt;1,1,0))</f>
        <v>0</v>
      </c>
    </row>
    <row r="268" spans="1:20" ht="15.75">
      <c r="A268" s="205">
        <v>243</v>
      </c>
      <c r="B268" s="177"/>
      <c r="C268" s="177"/>
      <c r="D268" s="192"/>
      <c r="E268" s="192"/>
      <c r="F268" s="192"/>
      <c r="G268" s="193"/>
      <c r="H268" s="193"/>
      <c r="I268" s="193"/>
      <c r="J268" s="193"/>
      <c r="K268" s="91">
        <f t="shared" si="24"/>
        <v>0</v>
      </c>
      <c r="L268" s="192"/>
      <c r="M268" s="178"/>
      <c r="N268" s="13" t="b">
        <f t="shared" si="27"/>
        <v>1</v>
      </c>
      <c r="O268" s="625" t="b">
        <f t="shared" si="25"/>
        <v>1</v>
      </c>
      <c r="P268" s="13" t="b">
        <f t="shared" si="28"/>
        <v>1</v>
      </c>
      <c r="Q268" s="13" t="b">
        <f t="shared" si="22"/>
        <v>1</v>
      </c>
      <c r="R268" s="13" t="b">
        <f t="shared" si="23"/>
        <v>1</v>
      </c>
      <c r="S268" s="13" t="str">
        <f t="shared" si="26"/>
        <v>-</v>
      </c>
      <c r="T268" s="13">
        <f>IF(S268="-",0,IF(COUNTIF(S268:$S$1025,S268)&gt;1,1,0))</f>
        <v>0</v>
      </c>
    </row>
    <row r="269" spans="1:20" ht="15.75">
      <c r="A269" s="205">
        <v>244</v>
      </c>
      <c r="B269" s="177"/>
      <c r="C269" s="177"/>
      <c r="D269" s="192"/>
      <c r="E269" s="192"/>
      <c r="F269" s="192"/>
      <c r="G269" s="193"/>
      <c r="H269" s="193"/>
      <c r="I269" s="193"/>
      <c r="J269" s="193"/>
      <c r="K269" s="91">
        <f t="shared" si="24"/>
        <v>0</v>
      </c>
      <c r="L269" s="192"/>
      <c r="M269" s="178"/>
      <c r="N269" s="13" t="b">
        <f t="shared" si="27"/>
        <v>1</v>
      </c>
      <c r="O269" s="625" t="b">
        <f t="shared" si="25"/>
        <v>1</v>
      </c>
      <c r="P269" s="13" t="b">
        <f t="shared" si="28"/>
        <v>1</v>
      </c>
      <c r="Q269" s="13" t="b">
        <f t="shared" si="22"/>
        <v>1</v>
      </c>
      <c r="R269" s="13" t="b">
        <f t="shared" si="23"/>
        <v>1</v>
      </c>
      <c r="S269" s="13" t="str">
        <f t="shared" si="26"/>
        <v>-</v>
      </c>
      <c r="T269" s="13">
        <f>IF(S269="-",0,IF(COUNTIF(S269:$S$1025,S269)&gt;1,1,0))</f>
        <v>0</v>
      </c>
    </row>
    <row r="270" spans="1:20" ht="15.75">
      <c r="A270" s="205">
        <v>245</v>
      </c>
      <c r="B270" s="177"/>
      <c r="C270" s="177"/>
      <c r="D270" s="192"/>
      <c r="E270" s="192"/>
      <c r="F270" s="192"/>
      <c r="G270" s="193"/>
      <c r="H270" s="193"/>
      <c r="I270" s="193"/>
      <c r="J270" s="193"/>
      <c r="K270" s="91">
        <f t="shared" si="24"/>
        <v>0</v>
      </c>
      <c r="L270" s="192"/>
      <c r="M270" s="178"/>
      <c r="N270" s="13" t="b">
        <f t="shared" si="27"/>
        <v>1</v>
      </c>
      <c r="O270" s="625" t="b">
        <f t="shared" si="25"/>
        <v>1</v>
      </c>
      <c r="P270" s="13" t="b">
        <f t="shared" si="28"/>
        <v>1</v>
      </c>
      <c r="Q270" s="13" t="b">
        <f t="shared" si="22"/>
        <v>1</v>
      </c>
      <c r="R270" s="13" t="b">
        <f t="shared" si="23"/>
        <v>1</v>
      </c>
      <c r="S270" s="13" t="str">
        <f t="shared" si="26"/>
        <v>-</v>
      </c>
      <c r="T270" s="13">
        <f>IF(S270="-",0,IF(COUNTIF(S270:$S$1025,S270)&gt;1,1,0))</f>
        <v>0</v>
      </c>
    </row>
    <row r="271" spans="1:20" ht="15.75">
      <c r="A271" s="205">
        <v>246</v>
      </c>
      <c r="B271" s="177"/>
      <c r="C271" s="177"/>
      <c r="D271" s="192"/>
      <c r="E271" s="192"/>
      <c r="F271" s="192"/>
      <c r="G271" s="193"/>
      <c r="H271" s="193"/>
      <c r="I271" s="193"/>
      <c r="J271" s="193"/>
      <c r="K271" s="91">
        <f t="shared" si="24"/>
        <v>0</v>
      </c>
      <c r="L271" s="192"/>
      <c r="M271" s="178"/>
      <c r="N271" s="13" t="b">
        <f t="shared" si="27"/>
        <v>1</v>
      </c>
      <c r="O271" s="625" t="b">
        <f t="shared" si="25"/>
        <v>1</v>
      </c>
      <c r="P271" s="13" t="b">
        <f t="shared" si="28"/>
        <v>1</v>
      </c>
      <c r="Q271" s="13" t="b">
        <f t="shared" si="22"/>
        <v>1</v>
      </c>
      <c r="R271" s="13" t="b">
        <f t="shared" si="23"/>
        <v>1</v>
      </c>
      <c r="S271" s="13" t="str">
        <f t="shared" si="26"/>
        <v>-</v>
      </c>
      <c r="T271" s="13">
        <f>IF(S271="-",0,IF(COUNTIF(S271:$S$1025,S271)&gt;1,1,0))</f>
        <v>0</v>
      </c>
    </row>
    <row r="272" spans="1:20" ht="15.75">
      <c r="A272" s="205">
        <v>247</v>
      </c>
      <c r="B272" s="177"/>
      <c r="C272" s="177"/>
      <c r="D272" s="192"/>
      <c r="E272" s="192"/>
      <c r="F272" s="192"/>
      <c r="G272" s="193"/>
      <c r="H272" s="193"/>
      <c r="I272" s="193"/>
      <c r="J272" s="193"/>
      <c r="K272" s="91">
        <f t="shared" si="24"/>
        <v>0</v>
      </c>
      <c r="L272" s="192"/>
      <c r="M272" s="178"/>
      <c r="N272" s="13" t="b">
        <f t="shared" si="27"/>
        <v>1</v>
      </c>
      <c r="O272" s="625" t="b">
        <f t="shared" si="25"/>
        <v>1</v>
      </c>
      <c r="P272" s="13" t="b">
        <f t="shared" si="28"/>
        <v>1</v>
      </c>
      <c r="Q272" s="13" t="b">
        <f t="shared" si="22"/>
        <v>1</v>
      </c>
      <c r="R272" s="13" t="b">
        <f t="shared" si="23"/>
        <v>1</v>
      </c>
      <c r="S272" s="13" t="str">
        <f t="shared" si="26"/>
        <v>-</v>
      </c>
      <c r="T272" s="13">
        <f>IF(S272="-",0,IF(COUNTIF(S272:$S$1025,S272)&gt;1,1,0))</f>
        <v>0</v>
      </c>
    </row>
    <row r="273" spans="1:20" ht="15.75">
      <c r="A273" s="205">
        <v>248</v>
      </c>
      <c r="B273" s="177"/>
      <c r="C273" s="177"/>
      <c r="D273" s="192"/>
      <c r="E273" s="192"/>
      <c r="F273" s="192"/>
      <c r="G273" s="193"/>
      <c r="H273" s="193"/>
      <c r="I273" s="193"/>
      <c r="J273" s="193"/>
      <c r="K273" s="91">
        <f t="shared" si="24"/>
        <v>0</v>
      </c>
      <c r="L273" s="192"/>
      <c r="M273" s="178"/>
      <c r="N273" s="13" t="b">
        <f t="shared" si="27"/>
        <v>1</v>
      </c>
      <c r="O273" s="625" t="b">
        <f t="shared" si="25"/>
        <v>1</v>
      </c>
      <c r="P273" s="13" t="b">
        <f t="shared" si="28"/>
        <v>1</v>
      </c>
      <c r="Q273" s="13" t="b">
        <f t="shared" si="22"/>
        <v>1</v>
      </c>
      <c r="R273" s="13" t="b">
        <f t="shared" si="23"/>
        <v>1</v>
      </c>
      <c r="S273" s="13" t="str">
        <f t="shared" si="26"/>
        <v>-</v>
      </c>
      <c r="T273" s="13">
        <f>IF(S273="-",0,IF(COUNTIF(S273:$S$1025,S273)&gt;1,1,0))</f>
        <v>0</v>
      </c>
    </row>
    <row r="274" spans="1:20" ht="15.75">
      <c r="A274" s="205">
        <v>249</v>
      </c>
      <c r="B274" s="177"/>
      <c r="C274" s="177"/>
      <c r="D274" s="192"/>
      <c r="E274" s="192"/>
      <c r="F274" s="192"/>
      <c r="G274" s="193"/>
      <c r="H274" s="193"/>
      <c r="I274" s="193"/>
      <c r="J274" s="193"/>
      <c r="K274" s="91">
        <f t="shared" si="24"/>
        <v>0</v>
      </c>
      <c r="L274" s="192"/>
      <c r="M274" s="178"/>
      <c r="N274" s="13" t="b">
        <f t="shared" si="27"/>
        <v>1</v>
      </c>
      <c r="O274" s="625" t="b">
        <f t="shared" si="25"/>
        <v>1</v>
      </c>
      <c r="P274" s="13" t="b">
        <f t="shared" si="28"/>
        <v>1</v>
      </c>
      <c r="Q274" s="13" t="b">
        <f t="shared" si="22"/>
        <v>1</v>
      </c>
      <c r="R274" s="13" t="b">
        <f t="shared" si="23"/>
        <v>1</v>
      </c>
      <c r="S274" s="13" t="str">
        <f t="shared" si="26"/>
        <v>-</v>
      </c>
      <c r="T274" s="13">
        <f>IF(S274="-",0,IF(COUNTIF(S274:$S$1025,S274)&gt;1,1,0))</f>
        <v>0</v>
      </c>
    </row>
    <row r="275" spans="1:20" ht="15.75">
      <c r="A275" s="205">
        <v>250</v>
      </c>
      <c r="B275" s="177"/>
      <c r="C275" s="177"/>
      <c r="D275" s="192"/>
      <c r="E275" s="192"/>
      <c r="F275" s="192"/>
      <c r="G275" s="193"/>
      <c r="H275" s="193"/>
      <c r="I275" s="193"/>
      <c r="J275" s="193"/>
      <c r="K275" s="91">
        <f t="shared" si="24"/>
        <v>0</v>
      </c>
      <c r="L275" s="192"/>
      <c r="M275" s="178"/>
      <c r="N275" s="13" t="b">
        <f t="shared" si="27"/>
        <v>1</v>
      </c>
      <c r="O275" s="625" t="b">
        <f t="shared" si="25"/>
        <v>1</v>
      </c>
      <c r="P275" s="13" t="b">
        <f t="shared" si="28"/>
        <v>1</v>
      </c>
      <c r="Q275" s="13" t="b">
        <f t="shared" si="22"/>
        <v>1</v>
      </c>
      <c r="R275" s="13" t="b">
        <f t="shared" si="23"/>
        <v>1</v>
      </c>
      <c r="S275" s="13" t="str">
        <f t="shared" si="26"/>
        <v>-</v>
      </c>
      <c r="T275" s="13">
        <f>IF(S275="-",0,IF(COUNTIF(S275:$S$1025,S275)&gt;1,1,0))</f>
        <v>0</v>
      </c>
    </row>
    <row r="276" spans="1:20" ht="15.75">
      <c r="A276" s="205">
        <v>251</v>
      </c>
      <c r="B276" s="177"/>
      <c r="C276" s="177"/>
      <c r="D276" s="192"/>
      <c r="E276" s="192"/>
      <c r="F276" s="192"/>
      <c r="G276" s="193"/>
      <c r="H276" s="193"/>
      <c r="I276" s="193"/>
      <c r="J276" s="193"/>
      <c r="K276" s="91">
        <f t="shared" si="24"/>
        <v>0</v>
      </c>
      <c r="L276" s="192"/>
      <c r="M276" s="178"/>
      <c r="N276" s="13" t="b">
        <f t="shared" si="27"/>
        <v>1</v>
      </c>
      <c r="O276" s="625" t="b">
        <f t="shared" si="25"/>
        <v>1</v>
      </c>
      <c r="P276" s="13" t="b">
        <f t="shared" si="28"/>
        <v>1</v>
      </c>
      <c r="Q276" s="13" t="b">
        <f t="shared" si="22"/>
        <v>1</v>
      </c>
      <c r="R276" s="13" t="b">
        <f t="shared" si="23"/>
        <v>1</v>
      </c>
      <c r="S276" s="13" t="str">
        <f t="shared" si="26"/>
        <v>-</v>
      </c>
      <c r="T276" s="13">
        <f>IF(S276="-",0,IF(COUNTIF(S276:$S$1025,S276)&gt;1,1,0))</f>
        <v>0</v>
      </c>
    </row>
    <row r="277" spans="1:20" ht="15.75">
      <c r="A277" s="205">
        <v>252</v>
      </c>
      <c r="B277" s="177"/>
      <c r="C277" s="177"/>
      <c r="D277" s="192"/>
      <c r="E277" s="192"/>
      <c r="F277" s="192"/>
      <c r="G277" s="193"/>
      <c r="H277" s="193"/>
      <c r="I277" s="193"/>
      <c r="J277" s="193"/>
      <c r="K277" s="91">
        <f t="shared" si="24"/>
        <v>0</v>
      </c>
      <c r="L277" s="192"/>
      <c r="M277" s="178"/>
      <c r="N277" s="13" t="b">
        <f t="shared" si="27"/>
        <v>1</v>
      </c>
      <c r="O277" s="625" t="b">
        <f t="shared" si="25"/>
        <v>1</v>
      </c>
      <c r="P277" s="13" t="b">
        <f t="shared" si="28"/>
        <v>1</v>
      </c>
      <c r="Q277" s="13" t="b">
        <f t="shared" si="22"/>
        <v>1</v>
      </c>
      <c r="R277" s="13" t="b">
        <f t="shared" si="23"/>
        <v>1</v>
      </c>
      <c r="S277" s="13" t="str">
        <f t="shared" si="26"/>
        <v>-</v>
      </c>
      <c r="T277" s="13">
        <f>IF(S277="-",0,IF(COUNTIF(S277:$S$1025,S277)&gt;1,1,0))</f>
        <v>0</v>
      </c>
    </row>
    <row r="278" spans="1:20" ht="15.75">
      <c r="A278" s="205">
        <v>253</v>
      </c>
      <c r="B278" s="177"/>
      <c r="C278" s="177"/>
      <c r="D278" s="192"/>
      <c r="E278" s="192"/>
      <c r="F278" s="192"/>
      <c r="G278" s="193"/>
      <c r="H278" s="193"/>
      <c r="I278" s="193"/>
      <c r="J278" s="193"/>
      <c r="K278" s="91">
        <f t="shared" si="24"/>
        <v>0</v>
      </c>
      <c r="L278" s="192"/>
      <c r="M278" s="178"/>
      <c r="N278" s="13" t="b">
        <f t="shared" si="27"/>
        <v>1</v>
      </c>
      <c r="O278" s="625" t="b">
        <f t="shared" si="25"/>
        <v>1</v>
      </c>
      <c r="P278" s="13" t="b">
        <f t="shared" si="28"/>
        <v>1</v>
      </c>
      <c r="Q278" s="13" t="b">
        <f t="shared" si="22"/>
        <v>1</v>
      </c>
      <c r="R278" s="13" t="b">
        <f t="shared" si="23"/>
        <v>1</v>
      </c>
      <c r="S278" s="13" t="str">
        <f t="shared" si="26"/>
        <v>-</v>
      </c>
      <c r="T278" s="13">
        <f>IF(S278="-",0,IF(COUNTIF(S278:$S$1025,S278)&gt;1,1,0))</f>
        <v>0</v>
      </c>
    </row>
    <row r="279" spans="1:20" ht="15.75">
      <c r="A279" s="205">
        <v>254</v>
      </c>
      <c r="B279" s="177"/>
      <c r="C279" s="177"/>
      <c r="D279" s="192"/>
      <c r="E279" s="192"/>
      <c r="F279" s="192"/>
      <c r="G279" s="193"/>
      <c r="H279" s="193"/>
      <c r="I279" s="193"/>
      <c r="J279" s="193"/>
      <c r="K279" s="91">
        <f t="shared" si="24"/>
        <v>0</v>
      </c>
      <c r="L279" s="192"/>
      <c r="M279" s="178"/>
      <c r="N279" s="13" t="b">
        <f t="shared" si="27"/>
        <v>1</v>
      </c>
      <c r="O279" s="625" t="b">
        <f t="shared" si="25"/>
        <v>1</v>
      </c>
      <c r="P279" s="13" t="b">
        <f t="shared" si="28"/>
        <v>1</v>
      </c>
      <c r="Q279" s="13" t="b">
        <f t="shared" si="22"/>
        <v>1</v>
      </c>
      <c r="R279" s="13" t="b">
        <f t="shared" si="23"/>
        <v>1</v>
      </c>
      <c r="S279" s="13" t="str">
        <f t="shared" si="26"/>
        <v>-</v>
      </c>
      <c r="T279" s="13">
        <f>IF(S279="-",0,IF(COUNTIF(S279:$S$1025,S279)&gt;1,1,0))</f>
        <v>0</v>
      </c>
    </row>
    <row r="280" spans="1:20" ht="15.75">
      <c r="A280" s="205">
        <v>255</v>
      </c>
      <c r="B280" s="177"/>
      <c r="C280" s="177"/>
      <c r="D280" s="192"/>
      <c r="E280" s="192"/>
      <c r="F280" s="192"/>
      <c r="G280" s="193"/>
      <c r="H280" s="193"/>
      <c r="I280" s="193"/>
      <c r="J280" s="193"/>
      <c r="K280" s="91">
        <f t="shared" si="24"/>
        <v>0</v>
      </c>
      <c r="L280" s="192"/>
      <c r="M280" s="178"/>
      <c r="N280" s="13" t="b">
        <f t="shared" si="27"/>
        <v>1</v>
      </c>
      <c r="O280" s="625" t="b">
        <f t="shared" si="25"/>
        <v>1</v>
      </c>
      <c r="P280" s="13" t="b">
        <f t="shared" si="28"/>
        <v>1</v>
      </c>
      <c r="Q280" s="13" t="b">
        <f t="shared" si="22"/>
        <v>1</v>
      </c>
      <c r="R280" s="13" t="b">
        <f t="shared" si="23"/>
        <v>1</v>
      </c>
      <c r="S280" s="13" t="str">
        <f t="shared" si="26"/>
        <v>-</v>
      </c>
      <c r="T280" s="13">
        <f>IF(S280="-",0,IF(COUNTIF(S280:$S$1025,S280)&gt;1,1,0))</f>
        <v>0</v>
      </c>
    </row>
    <row r="281" spans="1:20" ht="15.75">
      <c r="A281" s="205">
        <v>256</v>
      </c>
      <c r="B281" s="177"/>
      <c r="C281" s="177"/>
      <c r="D281" s="192"/>
      <c r="E281" s="192"/>
      <c r="F281" s="192"/>
      <c r="G281" s="193"/>
      <c r="H281" s="193"/>
      <c r="I281" s="193"/>
      <c r="J281" s="193"/>
      <c r="K281" s="91">
        <f t="shared" si="24"/>
        <v>0</v>
      </c>
      <c r="L281" s="192"/>
      <c r="M281" s="178"/>
      <c r="N281" s="13" t="b">
        <f t="shared" si="27"/>
        <v>1</v>
      </c>
      <c r="O281" s="625" t="b">
        <f t="shared" si="25"/>
        <v>1</v>
      </c>
      <c r="P281" s="13" t="b">
        <f t="shared" si="28"/>
        <v>1</v>
      </c>
      <c r="Q281" s="13" t="b">
        <f t="shared" si="22"/>
        <v>1</v>
      </c>
      <c r="R281" s="13" t="b">
        <f t="shared" si="23"/>
        <v>1</v>
      </c>
      <c r="S281" s="13" t="str">
        <f t="shared" si="26"/>
        <v>-</v>
      </c>
      <c r="T281" s="13">
        <f>IF(S281="-",0,IF(COUNTIF(S281:$S$1025,S281)&gt;1,1,0))</f>
        <v>0</v>
      </c>
    </row>
    <row r="282" spans="1:20" ht="15.75">
      <c r="A282" s="205">
        <v>257</v>
      </c>
      <c r="B282" s="177"/>
      <c r="C282" s="177"/>
      <c r="D282" s="192"/>
      <c r="E282" s="192"/>
      <c r="F282" s="192"/>
      <c r="G282" s="193"/>
      <c r="H282" s="193"/>
      <c r="I282" s="193"/>
      <c r="J282" s="193"/>
      <c r="K282" s="91">
        <f t="shared" si="24"/>
        <v>0</v>
      </c>
      <c r="L282" s="192"/>
      <c r="M282" s="178"/>
      <c r="N282" s="13" t="b">
        <f t="shared" si="27"/>
        <v>1</v>
      </c>
      <c r="O282" s="625" t="b">
        <f t="shared" si="25"/>
        <v>1</v>
      </c>
      <c r="P282" s="13" t="b">
        <f t="shared" si="28"/>
        <v>1</v>
      </c>
      <c r="Q282" s="13" t="b">
        <f t="shared" ref="Q282:Q345" si="29">IF(B282="",TRUE,(IF(ISNUMBER(MATCH(B282,CountriesList,0)),TRUE,FALSE)))</f>
        <v>1</v>
      </c>
      <c r="R282" s="13" t="b">
        <f t="shared" ref="R282:R345" si="30">IF(C282="",TRUE,(IF(ISNUMBER(MATCH(C282,ClientCategorisationList,0)),TRUE,FALSE)))</f>
        <v>1</v>
      </c>
      <c r="S282" s="13" t="str">
        <f t="shared" si="26"/>
        <v>-</v>
      </c>
      <c r="T282" s="13">
        <f>IF(S282="-",0,IF(COUNTIF(S282:$S$1025,S282)&gt;1,1,0))</f>
        <v>0</v>
      </c>
    </row>
    <row r="283" spans="1:20" ht="15.75">
      <c r="A283" s="205">
        <v>258</v>
      </c>
      <c r="B283" s="177"/>
      <c r="C283" s="177"/>
      <c r="D283" s="192"/>
      <c r="E283" s="192"/>
      <c r="F283" s="192"/>
      <c r="G283" s="193"/>
      <c r="H283" s="193"/>
      <c r="I283" s="193"/>
      <c r="J283" s="193"/>
      <c r="K283" s="91">
        <f t="shared" ref="K283:K346" si="31">SUM(G283:J283)</f>
        <v>0</v>
      </c>
      <c r="L283" s="192"/>
      <c r="M283" s="178"/>
      <c r="N283" s="13" t="b">
        <f t="shared" si="27"/>
        <v>1</v>
      </c>
      <c r="O283" s="625" t="b">
        <f t="shared" ref="O283:O346" si="32">IF(OR(AND(B283="N/A",C283="N/A"),AND(B283&lt;&gt;"N/A",C283&lt;&gt;"N/A"),AND(ISBLANK(B283),ISBLANK(C283)),AND(NOT(ISBLANK(B283)),NOT(ISBLANK(C283)))),TRUE,FALSE)</f>
        <v>1</v>
      </c>
      <c r="P283" s="13" t="b">
        <f t="shared" si="28"/>
        <v>1</v>
      </c>
      <c r="Q283" s="13" t="b">
        <f t="shared" si="29"/>
        <v>1</v>
      </c>
      <c r="R283" s="13" t="b">
        <f t="shared" si="30"/>
        <v>1</v>
      </c>
      <c r="S283" s="13" t="str">
        <f t="shared" ref="S283:S346" si="33">CONCATENATE(B283,"-",C283)</f>
        <v>-</v>
      </c>
      <c r="T283" s="13">
        <f>IF(S283="-",0,IF(COUNTIF(S283:$S$1025,S283)&gt;1,1,0))</f>
        <v>0</v>
      </c>
    </row>
    <row r="284" spans="1:20" ht="15.75">
      <c r="A284" s="205">
        <v>259</v>
      </c>
      <c r="B284" s="177"/>
      <c r="C284" s="177"/>
      <c r="D284" s="192"/>
      <c r="E284" s="192"/>
      <c r="F284" s="192"/>
      <c r="G284" s="193"/>
      <c r="H284" s="193"/>
      <c r="I284" s="193"/>
      <c r="J284" s="193"/>
      <c r="K284" s="91">
        <f t="shared" si="31"/>
        <v>0</v>
      </c>
      <c r="L284" s="192"/>
      <c r="M284" s="178"/>
      <c r="N284" s="13" t="b">
        <f t="shared" ref="N284:N347" si="34">IF(ISBLANK(B284),TRUE,IF(OR(ISBLANK(C284),ISBLANK(D284),ISBLANK(E284),ISBLANK(F284),ISBLANK(G284),ISBLANK(H284),ISBLANK(I284),ISBLANK(J284),ISBLANK(K284),ISBLANK(L284),ISBLANK(M284)),FALSE,TRUE))</f>
        <v>1</v>
      </c>
      <c r="O284" s="625" t="b">
        <f t="shared" si="32"/>
        <v>1</v>
      </c>
      <c r="P284" s="13" t="b">
        <f t="shared" ref="P284:P347" si="35">IF(OR(AND(B284="N/A",C284="N/A",D284=0,E284=0,F284=0,K284=0,L284=0,M284=0),AND(ISBLANK(B284),ISBLANK(C284),ISBLANK(D284),ISBLANK(E284),ISBLANK(F284),ISBLANK(G284),ISBLANK(H284),ISBLANK(I284),ISBLANK(J284),K284=0,ISBLANK(L284),ISBLANK(M284)),AND(AND(NOT(ISBLANK(B284)),B284&lt;&gt;"N/A"),AND(NOT(ISBLANK(C284)),C284&lt;&gt;"N/A"),OR(D284&lt;&gt;0,E284&lt;&gt;0,F284&lt;&gt;0,K284&lt;&gt;0,L284&lt;&gt;0,M284&lt;&gt;0))),TRUE,FALSE)</f>
        <v>1</v>
      </c>
      <c r="Q284" s="13" t="b">
        <f t="shared" si="29"/>
        <v>1</v>
      </c>
      <c r="R284" s="13" t="b">
        <f t="shared" si="30"/>
        <v>1</v>
      </c>
      <c r="S284" s="13" t="str">
        <f t="shared" si="33"/>
        <v>-</v>
      </c>
      <c r="T284" s="13">
        <f>IF(S284="-",0,IF(COUNTIF(S284:$S$1025,S284)&gt;1,1,0))</f>
        <v>0</v>
      </c>
    </row>
    <row r="285" spans="1:20" ht="15.75">
      <c r="A285" s="205">
        <v>260</v>
      </c>
      <c r="B285" s="177"/>
      <c r="C285" s="177"/>
      <c r="D285" s="192"/>
      <c r="E285" s="192"/>
      <c r="F285" s="192"/>
      <c r="G285" s="193"/>
      <c r="H285" s="193"/>
      <c r="I285" s="193"/>
      <c r="J285" s="193"/>
      <c r="K285" s="91">
        <f t="shared" si="31"/>
        <v>0</v>
      </c>
      <c r="L285" s="192"/>
      <c r="M285" s="178"/>
      <c r="N285" s="13" t="b">
        <f t="shared" si="34"/>
        <v>1</v>
      </c>
      <c r="O285" s="625" t="b">
        <f t="shared" si="32"/>
        <v>1</v>
      </c>
      <c r="P285" s="13" t="b">
        <f t="shared" si="35"/>
        <v>1</v>
      </c>
      <c r="Q285" s="13" t="b">
        <f t="shared" si="29"/>
        <v>1</v>
      </c>
      <c r="R285" s="13" t="b">
        <f t="shared" si="30"/>
        <v>1</v>
      </c>
      <c r="S285" s="13" t="str">
        <f t="shared" si="33"/>
        <v>-</v>
      </c>
      <c r="T285" s="13">
        <f>IF(S285="-",0,IF(COUNTIF(S285:$S$1025,S285)&gt;1,1,0))</f>
        <v>0</v>
      </c>
    </row>
    <row r="286" spans="1:20" ht="15.75">
      <c r="A286" s="205">
        <v>261</v>
      </c>
      <c r="B286" s="177"/>
      <c r="C286" s="177"/>
      <c r="D286" s="192"/>
      <c r="E286" s="192"/>
      <c r="F286" s="192"/>
      <c r="G286" s="193"/>
      <c r="H286" s="193"/>
      <c r="I286" s="193"/>
      <c r="J286" s="193"/>
      <c r="K286" s="91">
        <f t="shared" si="31"/>
        <v>0</v>
      </c>
      <c r="L286" s="192"/>
      <c r="M286" s="178"/>
      <c r="N286" s="13" t="b">
        <f t="shared" si="34"/>
        <v>1</v>
      </c>
      <c r="O286" s="625" t="b">
        <f t="shared" si="32"/>
        <v>1</v>
      </c>
      <c r="P286" s="13" t="b">
        <f t="shared" si="35"/>
        <v>1</v>
      </c>
      <c r="Q286" s="13" t="b">
        <f t="shared" si="29"/>
        <v>1</v>
      </c>
      <c r="R286" s="13" t="b">
        <f t="shared" si="30"/>
        <v>1</v>
      </c>
      <c r="S286" s="13" t="str">
        <f t="shared" si="33"/>
        <v>-</v>
      </c>
      <c r="T286" s="13">
        <f>IF(S286="-",0,IF(COUNTIF(S286:$S$1025,S286)&gt;1,1,0))</f>
        <v>0</v>
      </c>
    </row>
    <row r="287" spans="1:20" ht="15.75">
      <c r="A287" s="205">
        <v>262</v>
      </c>
      <c r="B287" s="177"/>
      <c r="C287" s="177"/>
      <c r="D287" s="192"/>
      <c r="E287" s="192"/>
      <c r="F287" s="192"/>
      <c r="G287" s="193"/>
      <c r="H287" s="193"/>
      <c r="I287" s="193"/>
      <c r="J287" s="193"/>
      <c r="K287" s="91">
        <f t="shared" si="31"/>
        <v>0</v>
      </c>
      <c r="L287" s="192"/>
      <c r="M287" s="178"/>
      <c r="N287" s="13" t="b">
        <f t="shared" si="34"/>
        <v>1</v>
      </c>
      <c r="O287" s="625" t="b">
        <f t="shared" si="32"/>
        <v>1</v>
      </c>
      <c r="P287" s="13" t="b">
        <f t="shared" si="35"/>
        <v>1</v>
      </c>
      <c r="Q287" s="13" t="b">
        <f t="shared" si="29"/>
        <v>1</v>
      </c>
      <c r="R287" s="13" t="b">
        <f t="shared" si="30"/>
        <v>1</v>
      </c>
      <c r="S287" s="13" t="str">
        <f t="shared" si="33"/>
        <v>-</v>
      </c>
      <c r="T287" s="13">
        <f>IF(S287="-",0,IF(COUNTIF(S287:$S$1025,S287)&gt;1,1,0))</f>
        <v>0</v>
      </c>
    </row>
    <row r="288" spans="1:20" ht="15.75">
      <c r="A288" s="205">
        <v>263</v>
      </c>
      <c r="B288" s="177"/>
      <c r="C288" s="177"/>
      <c r="D288" s="192"/>
      <c r="E288" s="192"/>
      <c r="F288" s="192"/>
      <c r="G288" s="193"/>
      <c r="H288" s="193"/>
      <c r="I288" s="193"/>
      <c r="J288" s="193"/>
      <c r="K288" s="91">
        <f t="shared" si="31"/>
        <v>0</v>
      </c>
      <c r="L288" s="192"/>
      <c r="M288" s="178"/>
      <c r="N288" s="13" t="b">
        <f t="shared" si="34"/>
        <v>1</v>
      </c>
      <c r="O288" s="625" t="b">
        <f t="shared" si="32"/>
        <v>1</v>
      </c>
      <c r="P288" s="13" t="b">
        <f t="shared" si="35"/>
        <v>1</v>
      </c>
      <c r="Q288" s="13" t="b">
        <f t="shared" si="29"/>
        <v>1</v>
      </c>
      <c r="R288" s="13" t="b">
        <f t="shared" si="30"/>
        <v>1</v>
      </c>
      <c r="S288" s="13" t="str">
        <f t="shared" si="33"/>
        <v>-</v>
      </c>
      <c r="T288" s="13">
        <f>IF(S288="-",0,IF(COUNTIF(S288:$S$1025,S288)&gt;1,1,0))</f>
        <v>0</v>
      </c>
    </row>
    <row r="289" spans="1:20" ht="15.75">
      <c r="A289" s="205">
        <v>264</v>
      </c>
      <c r="B289" s="177"/>
      <c r="C289" s="177"/>
      <c r="D289" s="192"/>
      <c r="E289" s="192"/>
      <c r="F289" s="192"/>
      <c r="G289" s="193"/>
      <c r="H289" s="193"/>
      <c r="I289" s="193"/>
      <c r="J289" s="193"/>
      <c r="K289" s="91">
        <f t="shared" si="31"/>
        <v>0</v>
      </c>
      <c r="L289" s="192"/>
      <c r="M289" s="178"/>
      <c r="N289" s="13" t="b">
        <f t="shared" si="34"/>
        <v>1</v>
      </c>
      <c r="O289" s="625" t="b">
        <f t="shared" si="32"/>
        <v>1</v>
      </c>
      <c r="P289" s="13" t="b">
        <f t="shared" si="35"/>
        <v>1</v>
      </c>
      <c r="Q289" s="13" t="b">
        <f t="shared" si="29"/>
        <v>1</v>
      </c>
      <c r="R289" s="13" t="b">
        <f t="shared" si="30"/>
        <v>1</v>
      </c>
      <c r="S289" s="13" t="str">
        <f t="shared" si="33"/>
        <v>-</v>
      </c>
      <c r="T289" s="13">
        <f>IF(S289="-",0,IF(COUNTIF(S289:$S$1025,S289)&gt;1,1,0))</f>
        <v>0</v>
      </c>
    </row>
    <row r="290" spans="1:20" ht="15.75">
      <c r="A290" s="205">
        <v>265</v>
      </c>
      <c r="B290" s="177"/>
      <c r="C290" s="177"/>
      <c r="D290" s="192"/>
      <c r="E290" s="192"/>
      <c r="F290" s="192"/>
      <c r="G290" s="193"/>
      <c r="H290" s="193"/>
      <c r="I290" s="193"/>
      <c r="J290" s="193"/>
      <c r="K290" s="91">
        <f t="shared" si="31"/>
        <v>0</v>
      </c>
      <c r="L290" s="192"/>
      <c r="M290" s="178"/>
      <c r="N290" s="13" t="b">
        <f t="shared" si="34"/>
        <v>1</v>
      </c>
      <c r="O290" s="625" t="b">
        <f t="shared" si="32"/>
        <v>1</v>
      </c>
      <c r="P290" s="13" t="b">
        <f t="shared" si="35"/>
        <v>1</v>
      </c>
      <c r="Q290" s="13" t="b">
        <f t="shared" si="29"/>
        <v>1</v>
      </c>
      <c r="R290" s="13" t="b">
        <f t="shared" si="30"/>
        <v>1</v>
      </c>
      <c r="S290" s="13" t="str">
        <f t="shared" si="33"/>
        <v>-</v>
      </c>
      <c r="T290" s="13">
        <f>IF(S290="-",0,IF(COUNTIF(S290:$S$1025,S290)&gt;1,1,0))</f>
        <v>0</v>
      </c>
    </row>
    <row r="291" spans="1:20" ht="15.75">
      <c r="A291" s="205">
        <v>266</v>
      </c>
      <c r="B291" s="177"/>
      <c r="C291" s="177"/>
      <c r="D291" s="192"/>
      <c r="E291" s="192"/>
      <c r="F291" s="192"/>
      <c r="G291" s="193"/>
      <c r="H291" s="193"/>
      <c r="I291" s="193"/>
      <c r="J291" s="193"/>
      <c r="K291" s="91">
        <f t="shared" si="31"/>
        <v>0</v>
      </c>
      <c r="L291" s="192"/>
      <c r="M291" s="178"/>
      <c r="N291" s="13" t="b">
        <f t="shared" si="34"/>
        <v>1</v>
      </c>
      <c r="O291" s="625" t="b">
        <f t="shared" si="32"/>
        <v>1</v>
      </c>
      <c r="P291" s="13" t="b">
        <f t="shared" si="35"/>
        <v>1</v>
      </c>
      <c r="Q291" s="13" t="b">
        <f t="shared" si="29"/>
        <v>1</v>
      </c>
      <c r="R291" s="13" t="b">
        <f t="shared" si="30"/>
        <v>1</v>
      </c>
      <c r="S291" s="13" t="str">
        <f t="shared" si="33"/>
        <v>-</v>
      </c>
      <c r="T291" s="13">
        <f>IF(S291="-",0,IF(COUNTIF(S291:$S$1025,S291)&gt;1,1,0))</f>
        <v>0</v>
      </c>
    </row>
    <row r="292" spans="1:20" ht="15.75">
      <c r="A292" s="205">
        <v>267</v>
      </c>
      <c r="B292" s="177"/>
      <c r="C292" s="177"/>
      <c r="D292" s="192"/>
      <c r="E292" s="192"/>
      <c r="F292" s="192"/>
      <c r="G292" s="193"/>
      <c r="H292" s="193"/>
      <c r="I292" s="193"/>
      <c r="J292" s="193"/>
      <c r="K292" s="91">
        <f t="shared" si="31"/>
        <v>0</v>
      </c>
      <c r="L292" s="192"/>
      <c r="M292" s="178"/>
      <c r="N292" s="13" t="b">
        <f t="shared" si="34"/>
        <v>1</v>
      </c>
      <c r="O292" s="625" t="b">
        <f t="shared" si="32"/>
        <v>1</v>
      </c>
      <c r="P292" s="13" t="b">
        <f t="shared" si="35"/>
        <v>1</v>
      </c>
      <c r="Q292" s="13" t="b">
        <f t="shared" si="29"/>
        <v>1</v>
      </c>
      <c r="R292" s="13" t="b">
        <f t="shared" si="30"/>
        <v>1</v>
      </c>
      <c r="S292" s="13" t="str">
        <f t="shared" si="33"/>
        <v>-</v>
      </c>
      <c r="T292" s="13">
        <f>IF(S292="-",0,IF(COUNTIF(S292:$S$1025,S292)&gt;1,1,0))</f>
        <v>0</v>
      </c>
    </row>
    <row r="293" spans="1:20" ht="15.75">
      <c r="A293" s="205">
        <v>268</v>
      </c>
      <c r="B293" s="177"/>
      <c r="C293" s="177"/>
      <c r="D293" s="192"/>
      <c r="E293" s="192"/>
      <c r="F293" s="192"/>
      <c r="G293" s="193"/>
      <c r="H293" s="193"/>
      <c r="I293" s="193"/>
      <c r="J293" s="193"/>
      <c r="K293" s="91">
        <f t="shared" si="31"/>
        <v>0</v>
      </c>
      <c r="L293" s="192"/>
      <c r="M293" s="178"/>
      <c r="N293" s="13" t="b">
        <f t="shared" si="34"/>
        <v>1</v>
      </c>
      <c r="O293" s="625" t="b">
        <f t="shared" si="32"/>
        <v>1</v>
      </c>
      <c r="P293" s="13" t="b">
        <f t="shared" si="35"/>
        <v>1</v>
      </c>
      <c r="Q293" s="13" t="b">
        <f t="shared" si="29"/>
        <v>1</v>
      </c>
      <c r="R293" s="13" t="b">
        <f t="shared" si="30"/>
        <v>1</v>
      </c>
      <c r="S293" s="13" t="str">
        <f t="shared" si="33"/>
        <v>-</v>
      </c>
      <c r="T293" s="13">
        <f>IF(S293="-",0,IF(COUNTIF(S293:$S$1025,S293)&gt;1,1,0))</f>
        <v>0</v>
      </c>
    </row>
    <row r="294" spans="1:20" ht="15.75">
      <c r="A294" s="205">
        <v>269</v>
      </c>
      <c r="B294" s="177"/>
      <c r="C294" s="177"/>
      <c r="D294" s="192"/>
      <c r="E294" s="192"/>
      <c r="F294" s="192"/>
      <c r="G294" s="193"/>
      <c r="H294" s="193"/>
      <c r="I294" s="193"/>
      <c r="J294" s="193"/>
      <c r="K294" s="91">
        <f t="shared" si="31"/>
        <v>0</v>
      </c>
      <c r="L294" s="192"/>
      <c r="M294" s="178"/>
      <c r="N294" s="13" t="b">
        <f t="shared" si="34"/>
        <v>1</v>
      </c>
      <c r="O294" s="625" t="b">
        <f t="shared" si="32"/>
        <v>1</v>
      </c>
      <c r="P294" s="13" t="b">
        <f t="shared" si="35"/>
        <v>1</v>
      </c>
      <c r="Q294" s="13" t="b">
        <f t="shared" si="29"/>
        <v>1</v>
      </c>
      <c r="R294" s="13" t="b">
        <f t="shared" si="30"/>
        <v>1</v>
      </c>
      <c r="S294" s="13" t="str">
        <f t="shared" si="33"/>
        <v>-</v>
      </c>
      <c r="T294" s="13">
        <f>IF(S294="-",0,IF(COUNTIF(S294:$S$1025,S294)&gt;1,1,0))</f>
        <v>0</v>
      </c>
    </row>
    <row r="295" spans="1:20" ht="15.75">
      <c r="A295" s="205">
        <v>270</v>
      </c>
      <c r="B295" s="177"/>
      <c r="C295" s="177"/>
      <c r="D295" s="192"/>
      <c r="E295" s="192"/>
      <c r="F295" s="192"/>
      <c r="G295" s="193"/>
      <c r="H295" s="193"/>
      <c r="I295" s="193"/>
      <c r="J295" s="193"/>
      <c r="K295" s="91">
        <f t="shared" si="31"/>
        <v>0</v>
      </c>
      <c r="L295" s="192"/>
      <c r="M295" s="178"/>
      <c r="N295" s="13" t="b">
        <f t="shared" si="34"/>
        <v>1</v>
      </c>
      <c r="O295" s="625" t="b">
        <f t="shared" si="32"/>
        <v>1</v>
      </c>
      <c r="P295" s="13" t="b">
        <f t="shared" si="35"/>
        <v>1</v>
      </c>
      <c r="Q295" s="13" t="b">
        <f t="shared" si="29"/>
        <v>1</v>
      </c>
      <c r="R295" s="13" t="b">
        <f t="shared" si="30"/>
        <v>1</v>
      </c>
      <c r="S295" s="13" t="str">
        <f t="shared" si="33"/>
        <v>-</v>
      </c>
      <c r="T295" s="13">
        <f>IF(S295="-",0,IF(COUNTIF(S295:$S$1025,S295)&gt;1,1,0))</f>
        <v>0</v>
      </c>
    </row>
    <row r="296" spans="1:20" ht="15.75">
      <c r="A296" s="205">
        <v>271</v>
      </c>
      <c r="B296" s="177"/>
      <c r="C296" s="177"/>
      <c r="D296" s="192"/>
      <c r="E296" s="192"/>
      <c r="F296" s="192"/>
      <c r="G296" s="193"/>
      <c r="H296" s="193"/>
      <c r="I296" s="193"/>
      <c r="J296" s="193"/>
      <c r="K296" s="91">
        <f t="shared" si="31"/>
        <v>0</v>
      </c>
      <c r="L296" s="192"/>
      <c r="M296" s="178"/>
      <c r="N296" s="13" t="b">
        <f t="shared" si="34"/>
        <v>1</v>
      </c>
      <c r="O296" s="625" t="b">
        <f t="shared" si="32"/>
        <v>1</v>
      </c>
      <c r="P296" s="13" t="b">
        <f t="shared" si="35"/>
        <v>1</v>
      </c>
      <c r="Q296" s="13" t="b">
        <f t="shared" si="29"/>
        <v>1</v>
      </c>
      <c r="R296" s="13" t="b">
        <f t="shared" si="30"/>
        <v>1</v>
      </c>
      <c r="S296" s="13" t="str">
        <f t="shared" si="33"/>
        <v>-</v>
      </c>
      <c r="T296" s="13">
        <f>IF(S296="-",0,IF(COUNTIF(S296:$S$1025,S296)&gt;1,1,0))</f>
        <v>0</v>
      </c>
    </row>
    <row r="297" spans="1:20" ht="15.75">
      <c r="A297" s="205">
        <v>272</v>
      </c>
      <c r="B297" s="177"/>
      <c r="C297" s="177"/>
      <c r="D297" s="192"/>
      <c r="E297" s="192"/>
      <c r="F297" s="192"/>
      <c r="G297" s="193"/>
      <c r="H297" s="193"/>
      <c r="I297" s="193"/>
      <c r="J297" s="193"/>
      <c r="K297" s="91">
        <f t="shared" si="31"/>
        <v>0</v>
      </c>
      <c r="L297" s="192"/>
      <c r="M297" s="178"/>
      <c r="N297" s="13" t="b">
        <f t="shared" si="34"/>
        <v>1</v>
      </c>
      <c r="O297" s="625" t="b">
        <f t="shared" si="32"/>
        <v>1</v>
      </c>
      <c r="P297" s="13" t="b">
        <f t="shared" si="35"/>
        <v>1</v>
      </c>
      <c r="Q297" s="13" t="b">
        <f t="shared" si="29"/>
        <v>1</v>
      </c>
      <c r="R297" s="13" t="b">
        <f t="shared" si="30"/>
        <v>1</v>
      </c>
      <c r="S297" s="13" t="str">
        <f t="shared" si="33"/>
        <v>-</v>
      </c>
      <c r="T297" s="13">
        <f>IF(S297="-",0,IF(COUNTIF(S297:$S$1025,S297)&gt;1,1,0))</f>
        <v>0</v>
      </c>
    </row>
    <row r="298" spans="1:20" ht="15.75">
      <c r="A298" s="205">
        <v>273</v>
      </c>
      <c r="B298" s="177"/>
      <c r="C298" s="177"/>
      <c r="D298" s="192"/>
      <c r="E298" s="192"/>
      <c r="F298" s="192"/>
      <c r="G298" s="193"/>
      <c r="H298" s="193"/>
      <c r="I298" s="193"/>
      <c r="J298" s="193"/>
      <c r="K298" s="91">
        <f t="shared" si="31"/>
        <v>0</v>
      </c>
      <c r="L298" s="192"/>
      <c r="M298" s="178"/>
      <c r="N298" s="13" t="b">
        <f t="shared" si="34"/>
        <v>1</v>
      </c>
      <c r="O298" s="625" t="b">
        <f t="shared" si="32"/>
        <v>1</v>
      </c>
      <c r="P298" s="13" t="b">
        <f t="shared" si="35"/>
        <v>1</v>
      </c>
      <c r="Q298" s="13" t="b">
        <f t="shared" si="29"/>
        <v>1</v>
      </c>
      <c r="R298" s="13" t="b">
        <f t="shared" si="30"/>
        <v>1</v>
      </c>
      <c r="S298" s="13" t="str">
        <f t="shared" si="33"/>
        <v>-</v>
      </c>
      <c r="T298" s="13">
        <f>IF(S298="-",0,IF(COUNTIF(S298:$S$1025,S298)&gt;1,1,0))</f>
        <v>0</v>
      </c>
    </row>
    <row r="299" spans="1:20" ht="15.75">
      <c r="A299" s="205">
        <v>274</v>
      </c>
      <c r="B299" s="177"/>
      <c r="C299" s="177"/>
      <c r="D299" s="192"/>
      <c r="E299" s="192"/>
      <c r="F299" s="192"/>
      <c r="G299" s="193"/>
      <c r="H299" s="193"/>
      <c r="I299" s="193"/>
      <c r="J299" s="193"/>
      <c r="K299" s="91">
        <f t="shared" si="31"/>
        <v>0</v>
      </c>
      <c r="L299" s="192"/>
      <c r="M299" s="178"/>
      <c r="N299" s="13" t="b">
        <f t="shared" si="34"/>
        <v>1</v>
      </c>
      <c r="O299" s="625" t="b">
        <f t="shared" si="32"/>
        <v>1</v>
      </c>
      <c r="P299" s="13" t="b">
        <f t="shared" si="35"/>
        <v>1</v>
      </c>
      <c r="Q299" s="13" t="b">
        <f t="shared" si="29"/>
        <v>1</v>
      </c>
      <c r="R299" s="13" t="b">
        <f t="shared" si="30"/>
        <v>1</v>
      </c>
      <c r="S299" s="13" t="str">
        <f t="shared" si="33"/>
        <v>-</v>
      </c>
      <c r="T299" s="13">
        <f>IF(S299="-",0,IF(COUNTIF(S299:$S$1025,S299)&gt;1,1,0))</f>
        <v>0</v>
      </c>
    </row>
    <row r="300" spans="1:20" ht="15.75">
      <c r="A300" s="205">
        <v>275</v>
      </c>
      <c r="B300" s="177"/>
      <c r="C300" s="177"/>
      <c r="D300" s="192"/>
      <c r="E300" s="192"/>
      <c r="F300" s="192"/>
      <c r="G300" s="193"/>
      <c r="H300" s="193"/>
      <c r="I300" s="193"/>
      <c r="J300" s="193"/>
      <c r="K300" s="91">
        <f t="shared" si="31"/>
        <v>0</v>
      </c>
      <c r="L300" s="192"/>
      <c r="M300" s="178"/>
      <c r="N300" s="13" t="b">
        <f t="shared" si="34"/>
        <v>1</v>
      </c>
      <c r="O300" s="625" t="b">
        <f t="shared" si="32"/>
        <v>1</v>
      </c>
      <c r="P300" s="13" t="b">
        <f t="shared" si="35"/>
        <v>1</v>
      </c>
      <c r="Q300" s="13" t="b">
        <f t="shared" si="29"/>
        <v>1</v>
      </c>
      <c r="R300" s="13" t="b">
        <f t="shared" si="30"/>
        <v>1</v>
      </c>
      <c r="S300" s="13" t="str">
        <f t="shared" si="33"/>
        <v>-</v>
      </c>
      <c r="T300" s="13">
        <f>IF(S300="-",0,IF(COUNTIF(S300:$S$1025,S300)&gt;1,1,0))</f>
        <v>0</v>
      </c>
    </row>
    <row r="301" spans="1:20" ht="15.75">
      <c r="A301" s="205">
        <v>276</v>
      </c>
      <c r="B301" s="177"/>
      <c r="C301" s="177"/>
      <c r="D301" s="192"/>
      <c r="E301" s="192"/>
      <c r="F301" s="192"/>
      <c r="G301" s="193"/>
      <c r="H301" s="193"/>
      <c r="I301" s="193"/>
      <c r="J301" s="193"/>
      <c r="K301" s="91">
        <f t="shared" si="31"/>
        <v>0</v>
      </c>
      <c r="L301" s="192"/>
      <c r="M301" s="178"/>
      <c r="N301" s="13" t="b">
        <f t="shared" si="34"/>
        <v>1</v>
      </c>
      <c r="O301" s="625" t="b">
        <f t="shared" si="32"/>
        <v>1</v>
      </c>
      <c r="P301" s="13" t="b">
        <f t="shared" si="35"/>
        <v>1</v>
      </c>
      <c r="Q301" s="13" t="b">
        <f t="shared" si="29"/>
        <v>1</v>
      </c>
      <c r="R301" s="13" t="b">
        <f t="shared" si="30"/>
        <v>1</v>
      </c>
      <c r="S301" s="13" t="str">
        <f t="shared" si="33"/>
        <v>-</v>
      </c>
      <c r="T301" s="13">
        <f>IF(S301="-",0,IF(COUNTIF(S301:$S$1025,S301)&gt;1,1,0))</f>
        <v>0</v>
      </c>
    </row>
    <row r="302" spans="1:20" ht="15.75">
      <c r="A302" s="205">
        <v>277</v>
      </c>
      <c r="B302" s="177"/>
      <c r="C302" s="177"/>
      <c r="D302" s="192"/>
      <c r="E302" s="192"/>
      <c r="F302" s="192"/>
      <c r="G302" s="193"/>
      <c r="H302" s="193"/>
      <c r="I302" s="193"/>
      <c r="J302" s="193"/>
      <c r="K302" s="91">
        <f t="shared" si="31"/>
        <v>0</v>
      </c>
      <c r="L302" s="192"/>
      <c r="M302" s="178"/>
      <c r="N302" s="13" t="b">
        <f t="shared" si="34"/>
        <v>1</v>
      </c>
      <c r="O302" s="625" t="b">
        <f t="shared" si="32"/>
        <v>1</v>
      </c>
      <c r="P302" s="13" t="b">
        <f t="shared" si="35"/>
        <v>1</v>
      </c>
      <c r="Q302" s="13" t="b">
        <f t="shared" si="29"/>
        <v>1</v>
      </c>
      <c r="R302" s="13" t="b">
        <f t="shared" si="30"/>
        <v>1</v>
      </c>
      <c r="S302" s="13" t="str">
        <f t="shared" si="33"/>
        <v>-</v>
      </c>
      <c r="T302" s="13">
        <f>IF(S302="-",0,IF(COUNTIF(S302:$S$1025,S302)&gt;1,1,0))</f>
        <v>0</v>
      </c>
    </row>
    <row r="303" spans="1:20" ht="15.75">
      <c r="A303" s="205">
        <v>278</v>
      </c>
      <c r="B303" s="177"/>
      <c r="C303" s="177"/>
      <c r="D303" s="192"/>
      <c r="E303" s="192"/>
      <c r="F303" s="192"/>
      <c r="G303" s="193"/>
      <c r="H303" s="193"/>
      <c r="I303" s="193"/>
      <c r="J303" s="193"/>
      <c r="K303" s="91">
        <f t="shared" si="31"/>
        <v>0</v>
      </c>
      <c r="L303" s="192"/>
      <c r="M303" s="178"/>
      <c r="N303" s="13" t="b">
        <f t="shared" si="34"/>
        <v>1</v>
      </c>
      <c r="O303" s="625" t="b">
        <f t="shared" si="32"/>
        <v>1</v>
      </c>
      <c r="P303" s="13" t="b">
        <f t="shared" si="35"/>
        <v>1</v>
      </c>
      <c r="Q303" s="13" t="b">
        <f t="shared" si="29"/>
        <v>1</v>
      </c>
      <c r="R303" s="13" t="b">
        <f t="shared" si="30"/>
        <v>1</v>
      </c>
      <c r="S303" s="13" t="str">
        <f t="shared" si="33"/>
        <v>-</v>
      </c>
      <c r="T303" s="13">
        <f>IF(S303="-",0,IF(COUNTIF(S303:$S$1025,S303)&gt;1,1,0))</f>
        <v>0</v>
      </c>
    </row>
    <row r="304" spans="1:20" ht="15.75">
      <c r="A304" s="205">
        <v>279</v>
      </c>
      <c r="B304" s="177"/>
      <c r="C304" s="177"/>
      <c r="D304" s="192"/>
      <c r="E304" s="192"/>
      <c r="F304" s="192"/>
      <c r="G304" s="193"/>
      <c r="H304" s="193"/>
      <c r="I304" s="193"/>
      <c r="J304" s="193"/>
      <c r="K304" s="91">
        <f t="shared" si="31"/>
        <v>0</v>
      </c>
      <c r="L304" s="192"/>
      <c r="M304" s="178"/>
      <c r="N304" s="13" t="b">
        <f t="shared" si="34"/>
        <v>1</v>
      </c>
      <c r="O304" s="625" t="b">
        <f t="shared" si="32"/>
        <v>1</v>
      </c>
      <c r="P304" s="13" t="b">
        <f t="shared" si="35"/>
        <v>1</v>
      </c>
      <c r="Q304" s="13" t="b">
        <f t="shared" si="29"/>
        <v>1</v>
      </c>
      <c r="R304" s="13" t="b">
        <f t="shared" si="30"/>
        <v>1</v>
      </c>
      <c r="S304" s="13" t="str">
        <f t="shared" si="33"/>
        <v>-</v>
      </c>
      <c r="T304" s="13">
        <f>IF(S304="-",0,IF(COUNTIF(S304:$S$1025,S304)&gt;1,1,0))</f>
        <v>0</v>
      </c>
    </row>
    <row r="305" spans="1:20" ht="15.75">
      <c r="A305" s="205">
        <v>280</v>
      </c>
      <c r="B305" s="177"/>
      <c r="C305" s="177"/>
      <c r="D305" s="192"/>
      <c r="E305" s="192"/>
      <c r="F305" s="192"/>
      <c r="G305" s="193"/>
      <c r="H305" s="193"/>
      <c r="I305" s="193"/>
      <c r="J305" s="193"/>
      <c r="K305" s="91">
        <f t="shared" si="31"/>
        <v>0</v>
      </c>
      <c r="L305" s="192"/>
      <c r="M305" s="178"/>
      <c r="N305" s="13" t="b">
        <f t="shared" si="34"/>
        <v>1</v>
      </c>
      <c r="O305" s="625" t="b">
        <f t="shared" si="32"/>
        <v>1</v>
      </c>
      <c r="P305" s="13" t="b">
        <f t="shared" si="35"/>
        <v>1</v>
      </c>
      <c r="Q305" s="13" t="b">
        <f t="shared" si="29"/>
        <v>1</v>
      </c>
      <c r="R305" s="13" t="b">
        <f t="shared" si="30"/>
        <v>1</v>
      </c>
      <c r="S305" s="13" t="str">
        <f t="shared" si="33"/>
        <v>-</v>
      </c>
      <c r="T305" s="13">
        <f>IF(S305="-",0,IF(COUNTIF(S305:$S$1025,S305)&gt;1,1,0))</f>
        <v>0</v>
      </c>
    </row>
    <row r="306" spans="1:20" ht="15.75">
      <c r="A306" s="205">
        <v>281</v>
      </c>
      <c r="B306" s="177"/>
      <c r="C306" s="177"/>
      <c r="D306" s="192"/>
      <c r="E306" s="192"/>
      <c r="F306" s="192"/>
      <c r="G306" s="193"/>
      <c r="H306" s="193"/>
      <c r="I306" s="193"/>
      <c r="J306" s="193"/>
      <c r="K306" s="91">
        <f t="shared" si="31"/>
        <v>0</v>
      </c>
      <c r="L306" s="192"/>
      <c r="M306" s="178"/>
      <c r="N306" s="13" t="b">
        <f t="shared" si="34"/>
        <v>1</v>
      </c>
      <c r="O306" s="625" t="b">
        <f t="shared" si="32"/>
        <v>1</v>
      </c>
      <c r="P306" s="13" t="b">
        <f t="shared" si="35"/>
        <v>1</v>
      </c>
      <c r="Q306" s="13" t="b">
        <f t="shared" si="29"/>
        <v>1</v>
      </c>
      <c r="R306" s="13" t="b">
        <f t="shared" si="30"/>
        <v>1</v>
      </c>
      <c r="S306" s="13" t="str">
        <f t="shared" si="33"/>
        <v>-</v>
      </c>
      <c r="T306" s="13">
        <f>IF(S306="-",0,IF(COUNTIF(S306:$S$1025,S306)&gt;1,1,0))</f>
        <v>0</v>
      </c>
    </row>
    <row r="307" spans="1:20" ht="15.75">
      <c r="A307" s="205">
        <v>282</v>
      </c>
      <c r="B307" s="177"/>
      <c r="C307" s="177"/>
      <c r="D307" s="192"/>
      <c r="E307" s="192"/>
      <c r="F307" s="192"/>
      <c r="G307" s="193"/>
      <c r="H307" s="193"/>
      <c r="I307" s="193"/>
      <c r="J307" s="193"/>
      <c r="K307" s="91">
        <f t="shared" si="31"/>
        <v>0</v>
      </c>
      <c r="L307" s="192"/>
      <c r="M307" s="178"/>
      <c r="N307" s="13" t="b">
        <f t="shared" si="34"/>
        <v>1</v>
      </c>
      <c r="O307" s="625" t="b">
        <f t="shared" si="32"/>
        <v>1</v>
      </c>
      <c r="P307" s="13" t="b">
        <f t="shared" si="35"/>
        <v>1</v>
      </c>
      <c r="Q307" s="13" t="b">
        <f t="shared" si="29"/>
        <v>1</v>
      </c>
      <c r="R307" s="13" t="b">
        <f t="shared" si="30"/>
        <v>1</v>
      </c>
      <c r="S307" s="13" t="str">
        <f t="shared" si="33"/>
        <v>-</v>
      </c>
      <c r="T307" s="13">
        <f>IF(S307="-",0,IF(COUNTIF(S307:$S$1025,S307)&gt;1,1,0))</f>
        <v>0</v>
      </c>
    </row>
    <row r="308" spans="1:20" ht="15.75">
      <c r="A308" s="205">
        <v>283</v>
      </c>
      <c r="B308" s="177"/>
      <c r="C308" s="177"/>
      <c r="D308" s="192"/>
      <c r="E308" s="192"/>
      <c r="F308" s="192"/>
      <c r="G308" s="193"/>
      <c r="H308" s="193"/>
      <c r="I308" s="193"/>
      <c r="J308" s="193"/>
      <c r="K308" s="91">
        <f t="shared" si="31"/>
        <v>0</v>
      </c>
      <c r="L308" s="192"/>
      <c r="M308" s="178"/>
      <c r="N308" s="13" t="b">
        <f t="shared" si="34"/>
        <v>1</v>
      </c>
      <c r="O308" s="625" t="b">
        <f t="shared" si="32"/>
        <v>1</v>
      </c>
      <c r="P308" s="13" t="b">
        <f t="shared" si="35"/>
        <v>1</v>
      </c>
      <c r="Q308" s="13" t="b">
        <f t="shared" si="29"/>
        <v>1</v>
      </c>
      <c r="R308" s="13" t="b">
        <f t="shared" si="30"/>
        <v>1</v>
      </c>
      <c r="S308" s="13" t="str">
        <f t="shared" si="33"/>
        <v>-</v>
      </c>
      <c r="T308" s="13">
        <f>IF(S308="-",0,IF(COUNTIF(S308:$S$1025,S308)&gt;1,1,0))</f>
        <v>0</v>
      </c>
    </row>
    <row r="309" spans="1:20" ht="15.75">
      <c r="A309" s="205">
        <v>284</v>
      </c>
      <c r="B309" s="177"/>
      <c r="C309" s="177"/>
      <c r="D309" s="192"/>
      <c r="E309" s="192"/>
      <c r="F309" s="192"/>
      <c r="G309" s="193"/>
      <c r="H309" s="193"/>
      <c r="I309" s="193"/>
      <c r="J309" s="193"/>
      <c r="K309" s="91">
        <f t="shared" si="31"/>
        <v>0</v>
      </c>
      <c r="L309" s="192"/>
      <c r="M309" s="178"/>
      <c r="N309" s="13" t="b">
        <f t="shared" si="34"/>
        <v>1</v>
      </c>
      <c r="O309" s="625" t="b">
        <f t="shared" si="32"/>
        <v>1</v>
      </c>
      <c r="P309" s="13" t="b">
        <f t="shared" si="35"/>
        <v>1</v>
      </c>
      <c r="Q309" s="13" t="b">
        <f t="shared" si="29"/>
        <v>1</v>
      </c>
      <c r="R309" s="13" t="b">
        <f t="shared" si="30"/>
        <v>1</v>
      </c>
      <c r="S309" s="13" t="str">
        <f t="shared" si="33"/>
        <v>-</v>
      </c>
      <c r="T309" s="13">
        <f>IF(S309="-",0,IF(COUNTIF(S309:$S$1025,S309)&gt;1,1,0))</f>
        <v>0</v>
      </c>
    </row>
    <row r="310" spans="1:20" ht="15.75">
      <c r="A310" s="205">
        <v>285</v>
      </c>
      <c r="B310" s="177"/>
      <c r="C310" s="177"/>
      <c r="D310" s="192"/>
      <c r="E310" s="192"/>
      <c r="F310" s="192"/>
      <c r="G310" s="193"/>
      <c r="H310" s="193"/>
      <c r="I310" s="193"/>
      <c r="J310" s="193"/>
      <c r="K310" s="91">
        <f t="shared" si="31"/>
        <v>0</v>
      </c>
      <c r="L310" s="192"/>
      <c r="M310" s="178"/>
      <c r="N310" s="13" t="b">
        <f t="shared" si="34"/>
        <v>1</v>
      </c>
      <c r="O310" s="625" t="b">
        <f t="shared" si="32"/>
        <v>1</v>
      </c>
      <c r="P310" s="13" t="b">
        <f t="shared" si="35"/>
        <v>1</v>
      </c>
      <c r="Q310" s="13" t="b">
        <f t="shared" si="29"/>
        <v>1</v>
      </c>
      <c r="R310" s="13" t="b">
        <f t="shared" si="30"/>
        <v>1</v>
      </c>
      <c r="S310" s="13" t="str">
        <f t="shared" si="33"/>
        <v>-</v>
      </c>
      <c r="T310" s="13">
        <f>IF(S310="-",0,IF(COUNTIF(S310:$S$1025,S310)&gt;1,1,0))</f>
        <v>0</v>
      </c>
    </row>
    <row r="311" spans="1:20" ht="15.75">
      <c r="A311" s="205">
        <v>286</v>
      </c>
      <c r="B311" s="177"/>
      <c r="C311" s="177"/>
      <c r="D311" s="192"/>
      <c r="E311" s="192"/>
      <c r="F311" s="192"/>
      <c r="G311" s="193"/>
      <c r="H311" s="193"/>
      <c r="I311" s="193"/>
      <c r="J311" s="193"/>
      <c r="K311" s="91">
        <f t="shared" si="31"/>
        <v>0</v>
      </c>
      <c r="L311" s="192"/>
      <c r="M311" s="178"/>
      <c r="N311" s="13" t="b">
        <f t="shared" si="34"/>
        <v>1</v>
      </c>
      <c r="O311" s="625" t="b">
        <f t="shared" si="32"/>
        <v>1</v>
      </c>
      <c r="P311" s="13" t="b">
        <f t="shared" si="35"/>
        <v>1</v>
      </c>
      <c r="Q311" s="13" t="b">
        <f t="shared" si="29"/>
        <v>1</v>
      </c>
      <c r="R311" s="13" t="b">
        <f t="shared" si="30"/>
        <v>1</v>
      </c>
      <c r="S311" s="13" t="str">
        <f t="shared" si="33"/>
        <v>-</v>
      </c>
      <c r="T311" s="13">
        <f>IF(S311="-",0,IF(COUNTIF(S311:$S$1025,S311)&gt;1,1,0))</f>
        <v>0</v>
      </c>
    </row>
    <row r="312" spans="1:20" ht="15.75">
      <c r="A312" s="205">
        <v>287</v>
      </c>
      <c r="B312" s="177"/>
      <c r="C312" s="177"/>
      <c r="D312" s="192"/>
      <c r="E312" s="192"/>
      <c r="F312" s="192"/>
      <c r="G312" s="193"/>
      <c r="H312" s="193"/>
      <c r="I312" s="193"/>
      <c r="J312" s="193"/>
      <c r="K312" s="91">
        <f t="shared" si="31"/>
        <v>0</v>
      </c>
      <c r="L312" s="192"/>
      <c r="M312" s="178"/>
      <c r="N312" s="13" t="b">
        <f t="shared" si="34"/>
        <v>1</v>
      </c>
      <c r="O312" s="625" t="b">
        <f t="shared" si="32"/>
        <v>1</v>
      </c>
      <c r="P312" s="13" t="b">
        <f t="shared" si="35"/>
        <v>1</v>
      </c>
      <c r="Q312" s="13" t="b">
        <f t="shared" si="29"/>
        <v>1</v>
      </c>
      <c r="R312" s="13" t="b">
        <f t="shared" si="30"/>
        <v>1</v>
      </c>
      <c r="S312" s="13" t="str">
        <f t="shared" si="33"/>
        <v>-</v>
      </c>
      <c r="T312" s="13">
        <f>IF(S312="-",0,IF(COUNTIF(S312:$S$1025,S312)&gt;1,1,0))</f>
        <v>0</v>
      </c>
    </row>
    <row r="313" spans="1:20" ht="15.75">
      <c r="A313" s="205">
        <v>288</v>
      </c>
      <c r="B313" s="177"/>
      <c r="C313" s="177"/>
      <c r="D313" s="192"/>
      <c r="E313" s="192"/>
      <c r="F313" s="192"/>
      <c r="G313" s="193"/>
      <c r="H313" s="193"/>
      <c r="I313" s="193"/>
      <c r="J313" s="193"/>
      <c r="K313" s="91">
        <f t="shared" si="31"/>
        <v>0</v>
      </c>
      <c r="L313" s="192"/>
      <c r="M313" s="178"/>
      <c r="N313" s="13" t="b">
        <f t="shared" si="34"/>
        <v>1</v>
      </c>
      <c r="O313" s="625" t="b">
        <f t="shared" si="32"/>
        <v>1</v>
      </c>
      <c r="P313" s="13" t="b">
        <f t="shared" si="35"/>
        <v>1</v>
      </c>
      <c r="Q313" s="13" t="b">
        <f t="shared" si="29"/>
        <v>1</v>
      </c>
      <c r="R313" s="13" t="b">
        <f t="shared" si="30"/>
        <v>1</v>
      </c>
      <c r="S313" s="13" t="str">
        <f t="shared" si="33"/>
        <v>-</v>
      </c>
      <c r="T313" s="13">
        <f>IF(S313="-",0,IF(COUNTIF(S313:$S$1025,S313)&gt;1,1,0))</f>
        <v>0</v>
      </c>
    </row>
    <row r="314" spans="1:20" ht="15.75">
      <c r="A314" s="205">
        <v>289</v>
      </c>
      <c r="B314" s="177"/>
      <c r="C314" s="177"/>
      <c r="D314" s="192"/>
      <c r="E314" s="192"/>
      <c r="F314" s="192"/>
      <c r="G314" s="193"/>
      <c r="H314" s="193"/>
      <c r="I314" s="193"/>
      <c r="J314" s="193"/>
      <c r="K314" s="91">
        <f t="shared" si="31"/>
        <v>0</v>
      </c>
      <c r="L314" s="192"/>
      <c r="M314" s="178"/>
      <c r="N314" s="13" t="b">
        <f t="shared" si="34"/>
        <v>1</v>
      </c>
      <c r="O314" s="625" t="b">
        <f t="shared" si="32"/>
        <v>1</v>
      </c>
      <c r="P314" s="13" t="b">
        <f t="shared" si="35"/>
        <v>1</v>
      </c>
      <c r="Q314" s="13" t="b">
        <f t="shared" si="29"/>
        <v>1</v>
      </c>
      <c r="R314" s="13" t="b">
        <f t="shared" si="30"/>
        <v>1</v>
      </c>
      <c r="S314" s="13" t="str">
        <f t="shared" si="33"/>
        <v>-</v>
      </c>
      <c r="T314" s="13">
        <f>IF(S314="-",0,IF(COUNTIF(S314:$S$1025,S314)&gt;1,1,0))</f>
        <v>0</v>
      </c>
    </row>
    <row r="315" spans="1:20" ht="15.75">
      <c r="A315" s="205">
        <v>290</v>
      </c>
      <c r="B315" s="177"/>
      <c r="C315" s="177"/>
      <c r="D315" s="192"/>
      <c r="E315" s="192"/>
      <c r="F315" s="192"/>
      <c r="G315" s="193"/>
      <c r="H315" s="193"/>
      <c r="I315" s="193"/>
      <c r="J315" s="193"/>
      <c r="K315" s="91">
        <f t="shared" si="31"/>
        <v>0</v>
      </c>
      <c r="L315" s="192"/>
      <c r="M315" s="178"/>
      <c r="N315" s="13" t="b">
        <f t="shared" si="34"/>
        <v>1</v>
      </c>
      <c r="O315" s="625" t="b">
        <f t="shared" si="32"/>
        <v>1</v>
      </c>
      <c r="P315" s="13" t="b">
        <f t="shared" si="35"/>
        <v>1</v>
      </c>
      <c r="Q315" s="13" t="b">
        <f t="shared" si="29"/>
        <v>1</v>
      </c>
      <c r="R315" s="13" t="b">
        <f t="shared" si="30"/>
        <v>1</v>
      </c>
      <c r="S315" s="13" t="str">
        <f t="shared" si="33"/>
        <v>-</v>
      </c>
      <c r="T315" s="13">
        <f>IF(S315="-",0,IF(COUNTIF(S315:$S$1025,S315)&gt;1,1,0))</f>
        <v>0</v>
      </c>
    </row>
    <row r="316" spans="1:20" ht="15.75">
      <c r="A316" s="205">
        <v>291</v>
      </c>
      <c r="B316" s="177"/>
      <c r="C316" s="177"/>
      <c r="D316" s="192"/>
      <c r="E316" s="192"/>
      <c r="F316" s="192"/>
      <c r="G316" s="193"/>
      <c r="H316" s="193"/>
      <c r="I316" s="193"/>
      <c r="J316" s="193"/>
      <c r="K316" s="91">
        <f t="shared" si="31"/>
        <v>0</v>
      </c>
      <c r="L316" s="192"/>
      <c r="M316" s="178"/>
      <c r="N316" s="13" t="b">
        <f t="shared" si="34"/>
        <v>1</v>
      </c>
      <c r="O316" s="625" t="b">
        <f t="shared" si="32"/>
        <v>1</v>
      </c>
      <c r="P316" s="13" t="b">
        <f t="shared" si="35"/>
        <v>1</v>
      </c>
      <c r="Q316" s="13" t="b">
        <f t="shared" si="29"/>
        <v>1</v>
      </c>
      <c r="R316" s="13" t="b">
        <f t="shared" si="30"/>
        <v>1</v>
      </c>
      <c r="S316" s="13" t="str">
        <f t="shared" si="33"/>
        <v>-</v>
      </c>
      <c r="T316" s="13">
        <f>IF(S316="-",0,IF(COUNTIF(S316:$S$1025,S316)&gt;1,1,0))</f>
        <v>0</v>
      </c>
    </row>
    <row r="317" spans="1:20" ht="15.75">
      <c r="A317" s="205">
        <v>292</v>
      </c>
      <c r="B317" s="177"/>
      <c r="C317" s="177"/>
      <c r="D317" s="192"/>
      <c r="E317" s="192"/>
      <c r="F317" s="192"/>
      <c r="G317" s="193"/>
      <c r="H317" s="193"/>
      <c r="I317" s="193"/>
      <c r="J317" s="193"/>
      <c r="K317" s="91">
        <f t="shared" si="31"/>
        <v>0</v>
      </c>
      <c r="L317" s="192"/>
      <c r="M317" s="178"/>
      <c r="N317" s="13" t="b">
        <f t="shared" si="34"/>
        <v>1</v>
      </c>
      <c r="O317" s="625" t="b">
        <f t="shared" si="32"/>
        <v>1</v>
      </c>
      <c r="P317" s="13" t="b">
        <f t="shared" si="35"/>
        <v>1</v>
      </c>
      <c r="Q317" s="13" t="b">
        <f t="shared" si="29"/>
        <v>1</v>
      </c>
      <c r="R317" s="13" t="b">
        <f t="shared" si="30"/>
        <v>1</v>
      </c>
      <c r="S317" s="13" t="str">
        <f t="shared" si="33"/>
        <v>-</v>
      </c>
      <c r="T317" s="13">
        <f>IF(S317="-",0,IF(COUNTIF(S317:$S$1025,S317)&gt;1,1,0))</f>
        <v>0</v>
      </c>
    </row>
    <row r="318" spans="1:20" ht="15.75">
      <c r="A318" s="205">
        <v>293</v>
      </c>
      <c r="B318" s="177"/>
      <c r="C318" s="177"/>
      <c r="D318" s="192"/>
      <c r="E318" s="192"/>
      <c r="F318" s="192"/>
      <c r="G318" s="193"/>
      <c r="H318" s="193"/>
      <c r="I318" s="193"/>
      <c r="J318" s="193"/>
      <c r="K318" s="91">
        <f t="shared" si="31"/>
        <v>0</v>
      </c>
      <c r="L318" s="192"/>
      <c r="M318" s="178"/>
      <c r="N318" s="13" t="b">
        <f t="shared" si="34"/>
        <v>1</v>
      </c>
      <c r="O318" s="625" t="b">
        <f t="shared" si="32"/>
        <v>1</v>
      </c>
      <c r="P318" s="13" t="b">
        <f t="shared" si="35"/>
        <v>1</v>
      </c>
      <c r="Q318" s="13" t="b">
        <f t="shared" si="29"/>
        <v>1</v>
      </c>
      <c r="R318" s="13" t="b">
        <f t="shared" si="30"/>
        <v>1</v>
      </c>
      <c r="S318" s="13" t="str">
        <f t="shared" si="33"/>
        <v>-</v>
      </c>
      <c r="T318" s="13">
        <f>IF(S318="-",0,IF(COUNTIF(S318:$S$1025,S318)&gt;1,1,0))</f>
        <v>0</v>
      </c>
    </row>
    <row r="319" spans="1:20" ht="15.75">
      <c r="A319" s="205">
        <v>294</v>
      </c>
      <c r="B319" s="177"/>
      <c r="C319" s="177"/>
      <c r="D319" s="192"/>
      <c r="E319" s="192"/>
      <c r="F319" s="192"/>
      <c r="G319" s="193"/>
      <c r="H319" s="193"/>
      <c r="I319" s="193"/>
      <c r="J319" s="193"/>
      <c r="K319" s="91">
        <f t="shared" si="31"/>
        <v>0</v>
      </c>
      <c r="L319" s="192"/>
      <c r="M319" s="178"/>
      <c r="N319" s="13" t="b">
        <f t="shared" si="34"/>
        <v>1</v>
      </c>
      <c r="O319" s="625" t="b">
        <f t="shared" si="32"/>
        <v>1</v>
      </c>
      <c r="P319" s="13" t="b">
        <f t="shared" si="35"/>
        <v>1</v>
      </c>
      <c r="Q319" s="13" t="b">
        <f t="shared" si="29"/>
        <v>1</v>
      </c>
      <c r="R319" s="13" t="b">
        <f t="shared" si="30"/>
        <v>1</v>
      </c>
      <c r="S319" s="13" t="str">
        <f t="shared" si="33"/>
        <v>-</v>
      </c>
      <c r="T319" s="13">
        <f>IF(S319="-",0,IF(COUNTIF(S319:$S$1025,S319)&gt;1,1,0))</f>
        <v>0</v>
      </c>
    </row>
    <row r="320" spans="1:20" ht="15.75">
      <c r="A320" s="205">
        <v>295</v>
      </c>
      <c r="B320" s="177"/>
      <c r="C320" s="177"/>
      <c r="D320" s="192"/>
      <c r="E320" s="192"/>
      <c r="F320" s="192"/>
      <c r="G320" s="193"/>
      <c r="H320" s="193"/>
      <c r="I320" s="193"/>
      <c r="J320" s="193"/>
      <c r="K320" s="91">
        <f t="shared" si="31"/>
        <v>0</v>
      </c>
      <c r="L320" s="192"/>
      <c r="M320" s="178"/>
      <c r="N320" s="13" t="b">
        <f t="shared" si="34"/>
        <v>1</v>
      </c>
      <c r="O320" s="625" t="b">
        <f t="shared" si="32"/>
        <v>1</v>
      </c>
      <c r="P320" s="13" t="b">
        <f t="shared" si="35"/>
        <v>1</v>
      </c>
      <c r="Q320" s="13" t="b">
        <f t="shared" si="29"/>
        <v>1</v>
      </c>
      <c r="R320" s="13" t="b">
        <f t="shared" si="30"/>
        <v>1</v>
      </c>
      <c r="S320" s="13" t="str">
        <f t="shared" si="33"/>
        <v>-</v>
      </c>
      <c r="T320" s="13">
        <f>IF(S320="-",0,IF(COUNTIF(S320:$S$1025,S320)&gt;1,1,0))</f>
        <v>0</v>
      </c>
    </row>
    <row r="321" spans="1:20" ht="15.75">
      <c r="A321" s="205">
        <v>296</v>
      </c>
      <c r="B321" s="177"/>
      <c r="C321" s="177"/>
      <c r="D321" s="192"/>
      <c r="E321" s="192"/>
      <c r="F321" s="192"/>
      <c r="G321" s="193"/>
      <c r="H321" s="193"/>
      <c r="I321" s="193"/>
      <c r="J321" s="193"/>
      <c r="K321" s="91">
        <f t="shared" si="31"/>
        <v>0</v>
      </c>
      <c r="L321" s="192"/>
      <c r="M321" s="178"/>
      <c r="N321" s="13" t="b">
        <f t="shared" si="34"/>
        <v>1</v>
      </c>
      <c r="O321" s="625" t="b">
        <f t="shared" si="32"/>
        <v>1</v>
      </c>
      <c r="P321" s="13" t="b">
        <f t="shared" si="35"/>
        <v>1</v>
      </c>
      <c r="Q321" s="13" t="b">
        <f t="shared" si="29"/>
        <v>1</v>
      </c>
      <c r="R321" s="13" t="b">
        <f t="shared" si="30"/>
        <v>1</v>
      </c>
      <c r="S321" s="13" t="str">
        <f t="shared" si="33"/>
        <v>-</v>
      </c>
      <c r="T321" s="13">
        <f>IF(S321="-",0,IF(COUNTIF(S321:$S$1025,S321)&gt;1,1,0))</f>
        <v>0</v>
      </c>
    </row>
    <row r="322" spans="1:20" ht="15.75">
      <c r="A322" s="205">
        <v>297</v>
      </c>
      <c r="B322" s="177"/>
      <c r="C322" s="177"/>
      <c r="D322" s="192"/>
      <c r="E322" s="192"/>
      <c r="F322" s="192"/>
      <c r="G322" s="193"/>
      <c r="H322" s="193"/>
      <c r="I322" s="193"/>
      <c r="J322" s="193"/>
      <c r="K322" s="91">
        <f t="shared" si="31"/>
        <v>0</v>
      </c>
      <c r="L322" s="192"/>
      <c r="M322" s="178"/>
      <c r="N322" s="13" t="b">
        <f t="shared" si="34"/>
        <v>1</v>
      </c>
      <c r="O322" s="625" t="b">
        <f t="shared" si="32"/>
        <v>1</v>
      </c>
      <c r="P322" s="13" t="b">
        <f t="shared" si="35"/>
        <v>1</v>
      </c>
      <c r="Q322" s="13" t="b">
        <f t="shared" si="29"/>
        <v>1</v>
      </c>
      <c r="R322" s="13" t="b">
        <f t="shared" si="30"/>
        <v>1</v>
      </c>
      <c r="S322" s="13" t="str">
        <f t="shared" si="33"/>
        <v>-</v>
      </c>
      <c r="T322" s="13">
        <f>IF(S322="-",0,IF(COUNTIF(S322:$S$1025,S322)&gt;1,1,0))</f>
        <v>0</v>
      </c>
    </row>
    <row r="323" spans="1:20" ht="15.75">
      <c r="A323" s="205">
        <v>298</v>
      </c>
      <c r="B323" s="177"/>
      <c r="C323" s="177"/>
      <c r="D323" s="192"/>
      <c r="E323" s="192"/>
      <c r="F323" s="192"/>
      <c r="G323" s="193"/>
      <c r="H323" s="193"/>
      <c r="I323" s="193"/>
      <c r="J323" s="193"/>
      <c r="K323" s="91">
        <f t="shared" si="31"/>
        <v>0</v>
      </c>
      <c r="L323" s="192"/>
      <c r="M323" s="178"/>
      <c r="N323" s="13" t="b">
        <f t="shared" si="34"/>
        <v>1</v>
      </c>
      <c r="O323" s="625" t="b">
        <f t="shared" si="32"/>
        <v>1</v>
      </c>
      <c r="P323" s="13" t="b">
        <f t="shared" si="35"/>
        <v>1</v>
      </c>
      <c r="Q323" s="13" t="b">
        <f t="shared" si="29"/>
        <v>1</v>
      </c>
      <c r="R323" s="13" t="b">
        <f t="shared" si="30"/>
        <v>1</v>
      </c>
      <c r="S323" s="13" t="str">
        <f t="shared" si="33"/>
        <v>-</v>
      </c>
      <c r="T323" s="13">
        <f>IF(S323="-",0,IF(COUNTIF(S323:$S$1025,S323)&gt;1,1,0))</f>
        <v>0</v>
      </c>
    </row>
    <row r="324" spans="1:20" ht="15.75">
      <c r="A324" s="205">
        <v>299</v>
      </c>
      <c r="B324" s="177"/>
      <c r="C324" s="177"/>
      <c r="D324" s="192"/>
      <c r="E324" s="192"/>
      <c r="F324" s="192"/>
      <c r="G324" s="193"/>
      <c r="H324" s="193"/>
      <c r="I324" s="193"/>
      <c r="J324" s="193"/>
      <c r="K324" s="91">
        <f t="shared" si="31"/>
        <v>0</v>
      </c>
      <c r="L324" s="192"/>
      <c r="M324" s="178"/>
      <c r="N324" s="13" t="b">
        <f t="shared" si="34"/>
        <v>1</v>
      </c>
      <c r="O324" s="625" t="b">
        <f t="shared" si="32"/>
        <v>1</v>
      </c>
      <c r="P324" s="13" t="b">
        <f t="shared" si="35"/>
        <v>1</v>
      </c>
      <c r="Q324" s="13" t="b">
        <f t="shared" si="29"/>
        <v>1</v>
      </c>
      <c r="R324" s="13" t="b">
        <f t="shared" si="30"/>
        <v>1</v>
      </c>
      <c r="S324" s="13" t="str">
        <f t="shared" si="33"/>
        <v>-</v>
      </c>
      <c r="T324" s="13">
        <f>IF(S324="-",0,IF(COUNTIF(S324:$S$1025,S324)&gt;1,1,0))</f>
        <v>0</v>
      </c>
    </row>
    <row r="325" spans="1:20" ht="15.75">
      <c r="A325" s="205">
        <v>300</v>
      </c>
      <c r="B325" s="177"/>
      <c r="C325" s="177"/>
      <c r="D325" s="192"/>
      <c r="E325" s="192"/>
      <c r="F325" s="192"/>
      <c r="G325" s="193"/>
      <c r="H325" s="193"/>
      <c r="I325" s="193"/>
      <c r="J325" s="193"/>
      <c r="K325" s="91">
        <f t="shared" si="31"/>
        <v>0</v>
      </c>
      <c r="L325" s="192"/>
      <c r="M325" s="178"/>
      <c r="N325" s="13" t="b">
        <f t="shared" si="34"/>
        <v>1</v>
      </c>
      <c r="O325" s="625" t="b">
        <f t="shared" si="32"/>
        <v>1</v>
      </c>
      <c r="P325" s="13" t="b">
        <f t="shared" si="35"/>
        <v>1</v>
      </c>
      <c r="Q325" s="13" t="b">
        <f t="shared" si="29"/>
        <v>1</v>
      </c>
      <c r="R325" s="13" t="b">
        <f t="shared" si="30"/>
        <v>1</v>
      </c>
      <c r="S325" s="13" t="str">
        <f t="shared" si="33"/>
        <v>-</v>
      </c>
      <c r="T325" s="13">
        <f>IF(S325="-",0,IF(COUNTIF(S325:$S$1025,S325)&gt;1,1,0))</f>
        <v>0</v>
      </c>
    </row>
    <row r="326" spans="1:20" ht="15.75">
      <c r="A326" s="205">
        <v>301</v>
      </c>
      <c r="B326" s="177"/>
      <c r="C326" s="177"/>
      <c r="D326" s="192"/>
      <c r="E326" s="192"/>
      <c r="F326" s="192"/>
      <c r="G326" s="193"/>
      <c r="H326" s="193"/>
      <c r="I326" s="193"/>
      <c r="J326" s="193"/>
      <c r="K326" s="91">
        <f t="shared" si="31"/>
        <v>0</v>
      </c>
      <c r="L326" s="192"/>
      <c r="M326" s="178"/>
      <c r="N326" s="13" t="b">
        <f t="shared" si="34"/>
        <v>1</v>
      </c>
      <c r="O326" s="625" t="b">
        <f t="shared" si="32"/>
        <v>1</v>
      </c>
      <c r="P326" s="13" t="b">
        <f t="shared" si="35"/>
        <v>1</v>
      </c>
      <c r="Q326" s="13" t="b">
        <f t="shared" si="29"/>
        <v>1</v>
      </c>
      <c r="R326" s="13" t="b">
        <f t="shared" si="30"/>
        <v>1</v>
      </c>
      <c r="S326" s="13" t="str">
        <f t="shared" si="33"/>
        <v>-</v>
      </c>
      <c r="T326" s="13">
        <f>IF(S326="-",0,IF(COUNTIF(S326:$S$1025,S326)&gt;1,1,0))</f>
        <v>0</v>
      </c>
    </row>
    <row r="327" spans="1:20" ht="15.75">
      <c r="A327" s="205">
        <v>302</v>
      </c>
      <c r="B327" s="177"/>
      <c r="C327" s="177"/>
      <c r="D327" s="192"/>
      <c r="E327" s="192"/>
      <c r="F327" s="192"/>
      <c r="G327" s="193"/>
      <c r="H327" s="193"/>
      <c r="I327" s="193"/>
      <c r="J327" s="193"/>
      <c r="K327" s="91">
        <f t="shared" si="31"/>
        <v>0</v>
      </c>
      <c r="L327" s="192"/>
      <c r="M327" s="178"/>
      <c r="N327" s="13" t="b">
        <f t="shared" si="34"/>
        <v>1</v>
      </c>
      <c r="O327" s="625" t="b">
        <f t="shared" si="32"/>
        <v>1</v>
      </c>
      <c r="P327" s="13" t="b">
        <f t="shared" si="35"/>
        <v>1</v>
      </c>
      <c r="Q327" s="13" t="b">
        <f t="shared" si="29"/>
        <v>1</v>
      </c>
      <c r="R327" s="13" t="b">
        <f t="shared" si="30"/>
        <v>1</v>
      </c>
      <c r="S327" s="13" t="str">
        <f t="shared" si="33"/>
        <v>-</v>
      </c>
      <c r="T327" s="13">
        <f>IF(S327="-",0,IF(COUNTIF(S327:$S$1025,S327)&gt;1,1,0))</f>
        <v>0</v>
      </c>
    </row>
    <row r="328" spans="1:20" ht="15.75">
      <c r="A328" s="205">
        <v>303</v>
      </c>
      <c r="B328" s="177"/>
      <c r="C328" s="177"/>
      <c r="D328" s="192"/>
      <c r="E328" s="192"/>
      <c r="F328" s="192"/>
      <c r="G328" s="193"/>
      <c r="H328" s="193"/>
      <c r="I328" s="193"/>
      <c r="J328" s="193"/>
      <c r="K328" s="91">
        <f t="shared" si="31"/>
        <v>0</v>
      </c>
      <c r="L328" s="192"/>
      <c r="M328" s="178"/>
      <c r="N328" s="13" t="b">
        <f t="shared" si="34"/>
        <v>1</v>
      </c>
      <c r="O328" s="625" t="b">
        <f t="shared" si="32"/>
        <v>1</v>
      </c>
      <c r="P328" s="13" t="b">
        <f t="shared" si="35"/>
        <v>1</v>
      </c>
      <c r="Q328" s="13" t="b">
        <f t="shared" si="29"/>
        <v>1</v>
      </c>
      <c r="R328" s="13" t="b">
        <f t="shared" si="30"/>
        <v>1</v>
      </c>
      <c r="S328" s="13" t="str">
        <f t="shared" si="33"/>
        <v>-</v>
      </c>
      <c r="T328" s="13">
        <f>IF(S328="-",0,IF(COUNTIF(S328:$S$1025,S328)&gt;1,1,0))</f>
        <v>0</v>
      </c>
    </row>
    <row r="329" spans="1:20" ht="15.75">
      <c r="A329" s="205">
        <v>304</v>
      </c>
      <c r="B329" s="177"/>
      <c r="C329" s="177"/>
      <c r="D329" s="192"/>
      <c r="E329" s="192"/>
      <c r="F329" s="192"/>
      <c r="G329" s="193"/>
      <c r="H329" s="193"/>
      <c r="I329" s="193"/>
      <c r="J329" s="193"/>
      <c r="K329" s="91">
        <f t="shared" si="31"/>
        <v>0</v>
      </c>
      <c r="L329" s="192"/>
      <c r="M329" s="178"/>
      <c r="N329" s="13" t="b">
        <f t="shared" si="34"/>
        <v>1</v>
      </c>
      <c r="O329" s="625" t="b">
        <f t="shared" si="32"/>
        <v>1</v>
      </c>
      <c r="P329" s="13" t="b">
        <f t="shared" si="35"/>
        <v>1</v>
      </c>
      <c r="Q329" s="13" t="b">
        <f t="shared" si="29"/>
        <v>1</v>
      </c>
      <c r="R329" s="13" t="b">
        <f t="shared" si="30"/>
        <v>1</v>
      </c>
      <c r="S329" s="13" t="str">
        <f t="shared" si="33"/>
        <v>-</v>
      </c>
      <c r="T329" s="13">
        <f>IF(S329="-",0,IF(COUNTIF(S329:$S$1025,S329)&gt;1,1,0))</f>
        <v>0</v>
      </c>
    </row>
    <row r="330" spans="1:20" ht="15.75">
      <c r="A330" s="205">
        <v>305</v>
      </c>
      <c r="B330" s="177"/>
      <c r="C330" s="177"/>
      <c r="D330" s="192"/>
      <c r="E330" s="192"/>
      <c r="F330" s="192"/>
      <c r="G330" s="193"/>
      <c r="H330" s="193"/>
      <c r="I330" s="193"/>
      <c r="J330" s="193"/>
      <c r="K330" s="91">
        <f t="shared" si="31"/>
        <v>0</v>
      </c>
      <c r="L330" s="192"/>
      <c r="M330" s="178"/>
      <c r="N330" s="13" t="b">
        <f t="shared" si="34"/>
        <v>1</v>
      </c>
      <c r="O330" s="625" t="b">
        <f t="shared" si="32"/>
        <v>1</v>
      </c>
      <c r="P330" s="13" t="b">
        <f t="shared" si="35"/>
        <v>1</v>
      </c>
      <c r="Q330" s="13" t="b">
        <f t="shared" si="29"/>
        <v>1</v>
      </c>
      <c r="R330" s="13" t="b">
        <f t="shared" si="30"/>
        <v>1</v>
      </c>
      <c r="S330" s="13" t="str">
        <f t="shared" si="33"/>
        <v>-</v>
      </c>
      <c r="T330" s="13">
        <f>IF(S330="-",0,IF(COUNTIF(S330:$S$1025,S330)&gt;1,1,0))</f>
        <v>0</v>
      </c>
    </row>
    <row r="331" spans="1:20" ht="15.75">
      <c r="A331" s="205">
        <v>306</v>
      </c>
      <c r="B331" s="177"/>
      <c r="C331" s="177"/>
      <c r="D331" s="192"/>
      <c r="E331" s="192"/>
      <c r="F331" s="192"/>
      <c r="G331" s="193"/>
      <c r="H331" s="193"/>
      <c r="I331" s="193"/>
      <c r="J331" s="193"/>
      <c r="K331" s="91">
        <f t="shared" si="31"/>
        <v>0</v>
      </c>
      <c r="L331" s="192"/>
      <c r="M331" s="178"/>
      <c r="N331" s="13" t="b">
        <f t="shared" si="34"/>
        <v>1</v>
      </c>
      <c r="O331" s="625" t="b">
        <f t="shared" si="32"/>
        <v>1</v>
      </c>
      <c r="P331" s="13" t="b">
        <f t="shared" si="35"/>
        <v>1</v>
      </c>
      <c r="Q331" s="13" t="b">
        <f t="shared" si="29"/>
        <v>1</v>
      </c>
      <c r="R331" s="13" t="b">
        <f t="shared" si="30"/>
        <v>1</v>
      </c>
      <c r="S331" s="13" t="str">
        <f t="shared" si="33"/>
        <v>-</v>
      </c>
      <c r="T331" s="13">
        <f>IF(S331="-",0,IF(COUNTIF(S331:$S$1025,S331)&gt;1,1,0))</f>
        <v>0</v>
      </c>
    </row>
    <row r="332" spans="1:20" ht="15.75">
      <c r="A332" s="205">
        <v>307</v>
      </c>
      <c r="B332" s="177"/>
      <c r="C332" s="177"/>
      <c r="D332" s="192"/>
      <c r="E332" s="192"/>
      <c r="F332" s="192"/>
      <c r="G332" s="193"/>
      <c r="H332" s="193"/>
      <c r="I332" s="193"/>
      <c r="J332" s="193"/>
      <c r="K332" s="91">
        <f t="shared" si="31"/>
        <v>0</v>
      </c>
      <c r="L332" s="192"/>
      <c r="M332" s="178"/>
      <c r="N332" s="13" t="b">
        <f t="shared" si="34"/>
        <v>1</v>
      </c>
      <c r="O332" s="625" t="b">
        <f t="shared" si="32"/>
        <v>1</v>
      </c>
      <c r="P332" s="13" t="b">
        <f t="shared" si="35"/>
        <v>1</v>
      </c>
      <c r="Q332" s="13" t="b">
        <f t="shared" si="29"/>
        <v>1</v>
      </c>
      <c r="R332" s="13" t="b">
        <f t="shared" si="30"/>
        <v>1</v>
      </c>
      <c r="S332" s="13" t="str">
        <f t="shared" si="33"/>
        <v>-</v>
      </c>
      <c r="T332" s="13">
        <f>IF(S332="-",0,IF(COUNTIF(S332:$S$1025,S332)&gt;1,1,0))</f>
        <v>0</v>
      </c>
    </row>
    <row r="333" spans="1:20" ht="15.75">
      <c r="A333" s="205">
        <v>308</v>
      </c>
      <c r="B333" s="177"/>
      <c r="C333" s="177"/>
      <c r="D333" s="192"/>
      <c r="E333" s="192"/>
      <c r="F333" s="192"/>
      <c r="G333" s="193"/>
      <c r="H333" s="193"/>
      <c r="I333" s="193"/>
      <c r="J333" s="193"/>
      <c r="K333" s="91">
        <f t="shared" si="31"/>
        <v>0</v>
      </c>
      <c r="L333" s="192"/>
      <c r="M333" s="178"/>
      <c r="N333" s="13" t="b">
        <f t="shared" si="34"/>
        <v>1</v>
      </c>
      <c r="O333" s="625" t="b">
        <f t="shared" si="32"/>
        <v>1</v>
      </c>
      <c r="P333" s="13" t="b">
        <f t="shared" si="35"/>
        <v>1</v>
      </c>
      <c r="Q333" s="13" t="b">
        <f t="shared" si="29"/>
        <v>1</v>
      </c>
      <c r="R333" s="13" t="b">
        <f t="shared" si="30"/>
        <v>1</v>
      </c>
      <c r="S333" s="13" t="str">
        <f t="shared" si="33"/>
        <v>-</v>
      </c>
      <c r="T333" s="13">
        <f>IF(S333="-",0,IF(COUNTIF(S333:$S$1025,S333)&gt;1,1,0))</f>
        <v>0</v>
      </c>
    </row>
    <row r="334" spans="1:20" ht="15.75">
      <c r="A334" s="205">
        <v>309</v>
      </c>
      <c r="B334" s="177"/>
      <c r="C334" s="177"/>
      <c r="D334" s="192"/>
      <c r="E334" s="192"/>
      <c r="F334" s="192"/>
      <c r="G334" s="193"/>
      <c r="H334" s="193"/>
      <c r="I334" s="193"/>
      <c r="J334" s="193"/>
      <c r="K334" s="91">
        <f t="shared" si="31"/>
        <v>0</v>
      </c>
      <c r="L334" s="192"/>
      <c r="M334" s="178"/>
      <c r="N334" s="13" t="b">
        <f t="shared" si="34"/>
        <v>1</v>
      </c>
      <c r="O334" s="625" t="b">
        <f t="shared" si="32"/>
        <v>1</v>
      </c>
      <c r="P334" s="13" t="b">
        <f t="shared" si="35"/>
        <v>1</v>
      </c>
      <c r="Q334" s="13" t="b">
        <f t="shared" si="29"/>
        <v>1</v>
      </c>
      <c r="R334" s="13" t="b">
        <f t="shared" si="30"/>
        <v>1</v>
      </c>
      <c r="S334" s="13" t="str">
        <f t="shared" si="33"/>
        <v>-</v>
      </c>
      <c r="T334" s="13">
        <f>IF(S334="-",0,IF(COUNTIF(S334:$S$1025,S334)&gt;1,1,0))</f>
        <v>0</v>
      </c>
    </row>
    <row r="335" spans="1:20" ht="15.75">
      <c r="A335" s="205">
        <v>310</v>
      </c>
      <c r="B335" s="177"/>
      <c r="C335" s="177"/>
      <c r="D335" s="192"/>
      <c r="E335" s="192"/>
      <c r="F335" s="192"/>
      <c r="G335" s="193"/>
      <c r="H335" s="193"/>
      <c r="I335" s="193"/>
      <c r="J335" s="193"/>
      <c r="K335" s="91">
        <f t="shared" si="31"/>
        <v>0</v>
      </c>
      <c r="L335" s="192"/>
      <c r="M335" s="178"/>
      <c r="N335" s="13" t="b">
        <f t="shared" si="34"/>
        <v>1</v>
      </c>
      <c r="O335" s="625" t="b">
        <f t="shared" si="32"/>
        <v>1</v>
      </c>
      <c r="P335" s="13" t="b">
        <f t="shared" si="35"/>
        <v>1</v>
      </c>
      <c r="Q335" s="13" t="b">
        <f t="shared" si="29"/>
        <v>1</v>
      </c>
      <c r="R335" s="13" t="b">
        <f t="shared" si="30"/>
        <v>1</v>
      </c>
      <c r="S335" s="13" t="str">
        <f t="shared" si="33"/>
        <v>-</v>
      </c>
      <c r="T335" s="13">
        <f>IF(S335="-",0,IF(COUNTIF(S335:$S$1025,S335)&gt;1,1,0))</f>
        <v>0</v>
      </c>
    </row>
    <row r="336" spans="1:20" ht="15.75">
      <c r="A336" s="205">
        <v>311</v>
      </c>
      <c r="B336" s="177"/>
      <c r="C336" s="177"/>
      <c r="D336" s="192"/>
      <c r="E336" s="192"/>
      <c r="F336" s="192"/>
      <c r="G336" s="193"/>
      <c r="H336" s="193"/>
      <c r="I336" s="193"/>
      <c r="J336" s="193"/>
      <c r="K336" s="91">
        <f t="shared" si="31"/>
        <v>0</v>
      </c>
      <c r="L336" s="192"/>
      <c r="M336" s="178"/>
      <c r="N336" s="13" t="b">
        <f t="shared" si="34"/>
        <v>1</v>
      </c>
      <c r="O336" s="625" t="b">
        <f t="shared" si="32"/>
        <v>1</v>
      </c>
      <c r="P336" s="13" t="b">
        <f t="shared" si="35"/>
        <v>1</v>
      </c>
      <c r="Q336" s="13" t="b">
        <f t="shared" si="29"/>
        <v>1</v>
      </c>
      <c r="R336" s="13" t="b">
        <f t="shared" si="30"/>
        <v>1</v>
      </c>
      <c r="S336" s="13" t="str">
        <f t="shared" si="33"/>
        <v>-</v>
      </c>
      <c r="T336" s="13">
        <f>IF(S336="-",0,IF(COUNTIF(S336:$S$1025,S336)&gt;1,1,0))</f>
        <v>0</v>
      </c>
    </row>
    <row r="337" spans="1:20" ht="15.75">
      <c r="A337" s="205">
        <v>312</v>
      </c>
      <c r="B337" s="177"/>
      <c r="C337" s="177"/>
      <c r="D337" s="192"/>
      <c r="E337" s="192"/>
      <c r="F337" s="192"/>
      <c r="G337" s="193"/>
      <c r="H337" s="193"/>
      <c r="I337" s="193"/>
      <c r="J337" s="193"/>
      <c r="K337" s="91">
        <f t="shared" si="31"/>
        <v>0</v>
      </c>
      <c r="L337" s="192"/>
      <c r="M337" s="178"/>
      <c r="N337" s="13" t="b">
        <f t="shared" si="34"/>
        <v>1</v>
      </c>
      <c r="O337" s="625" t="b">
        <f t="shared" si="32"/>
        <v>1</v>
      </c>
      <c r="P337" s="13" t="b">
        <f t="shared" si="35"/>
        <v>1</v>
      </c>
      <c r="Q337" s="13" t="b">
        <f t="shared" si="29"/>
        <v>1</v>
      </c>
      <c r="R337" s="13" t="b">
        <f t="shared" si="30"/>
        <v>1</v>
      </c>
      <c r="S337" s="13" t="str">
        <f t="shared" si="33"/>
        <v>-</v>
      </c>
      <c r="T337" s="13">
        <f>IF(S337="-",0,IF(COUNTIF(S337:$S$1025,S337)&gt;1,1,0))</f>
        <v>0</v>
      </c>
    </row>
    <row r="338" spans="1:20" ht="15.75">
      <c r="A338" s="205">
        <v>313</v>
      </c>
      <c r="B338" s="177"/>
      <c r="C338" s="177"/>
      <c r="D338" s="192"/>
      <c r="E338" s="192"/>
      <c r="F338" s="192"/>
      <c r="G338" s="193"/>
      <c r="H338" s="193"/>
      <c r="I338" s="193"/>
      <c r="J338" s="193"/>
      <c r="K338" s="91">
        <f t="shared" si="31"/>
        <v>0</v>
      </c>
      <c r="L338" s="192"/>
      <c r="M338" s="178"/>
      <c r="N338" s="13" t="b">
        <f t="shared" si="34"/>
        <v>1</v>
      </c>
      <c r="O338" s="625" t="b">
        <f t="shared" si="32"/>
        <v>1</v>
      </c>
      <c r="P338" s="13" t="b">
        <f t="shared" si="35"/>
        <v>1</v>
      </c>
      <c r="Q338" s="13" t="b">
        <f t="shared" si="29"/>
        <v>1</v>
      </c>
      <c r="R338" s="13" t="b">
        <f t="shared" si="30"/>
        <v>1</v>
      </c>
      <c r="S338" s="13" t="str">
        <f t="shared" si="33"/>
        <v>-</v>
      </c>
      <c r="T338" s="13">
        <f>IF(S338="-",0,IF(COUNTIF(S338:$S$1025,S338)&gt;1,1,0))</f>
        <v>0</v>
      </c>
    </row>
    <row r="339" spans="1:20" ht="15.75">
      <c r="A339" s="205">
        <v>314</v>
      </c>
      <c r="B339" s="177"/>
      <c r="C339" s="177"/>
      <c r="D339" s="192"/>
      <c r="E339" s="192"/>
      <c r="F339" s="192"/>
      <c r="G339" s="193"/>
      <c r="H339" s="193"/>
      <c r="I339" s="193"/>
      <c r="J339" s="193"/>
      <c r="K339" s="91">
        <f t="shared" si="31"/>
        <v>0</v>
      </c>
      <c r="L339" s="192"/>
      <c r="M339" s="178"/>
      <c r="N339" s="13" t="b">
        <f t="shared" si="34"/>
        <v>1</v>
      </c>
      <c r="O339" s="625" t="b">
        <f t="shared" si="32"/>
        <v>1</v>
      </c>
      <c r="P339" s="13" t="b">
        <f t="shared" si="35"/>
        <v>1</v>
      </c>
      <c r="Q339" s="13" t="b">
        <f t="shared" si="29"/>
        <v>1</v>
      </c>
      <c r="R339" s="13" t="b">
        <f t="shared" si="30"/>
        <v>1</v>
      </c>
      <c r="S339" s="13" t="str">
        <f t="shared" si="33"/>
        <v>-</v>
      </c>
      <c r="T339" s="13">
        <f>IF(S339="-",0,IF(COUNTIF(S339:$S$1025,S339)&gt;1,1,0))</f>
        <v>0</v>
      </c>
    </row>
    <row r="340" spans="1:20" ht="15.75">
      <c r="A340" s="205">
        <v>315</v>
      </c>
      <c r="B340" s="177"/>
      <c r="C340" s="177"/>
      <c r="D340" s="192"/>
      <c r="E340" s="192"/>
      <c r="F340" s="192"/>
      <c r="G340" s="193"/>
      <c r="H340" s="193"/>
      <c r="I340" s="193"/>
      <c r="J340" s="193"/>
      <c r="K340" s="91">
        <f t="shared" si="31"/>
        <v>0</v>
      </c>
      <c r="L340" s="192"/>
      <c r="M340" s="178"/>
      <c r="N340" s="13" t="b">
        <f t="shared" si="34"/>
        <v>1</v>
      </c>
      <c r="O340" s="625" t="b">
        <f t="shared" si="32"/>
        <v>1</v>
      </c>
      <c r="P340" s="13" t="b">
        <f t="shared" si="35"/>
        <v>1</v>
      </c>
      <c r="Q340" s="13" t="b">
        <f t="shared" si="29"/>
        <v>1</v>
      </c>
      <c r="R340" s="13" t="b">
        <f t="shared" si="30"/>
        <v>1</v>
      </c>
      <c r="S340" s="13" t="str">
        <f t="shared" si="33"/>
        <v>-</v>
      </c>
      <c r="T340" s="13">
        <f>IF(S340="-",0,IF(COUNTIF(S340:$S$1025,S340)&gt;1,1,0))</f>
        <v>0</v>
      </c>
    </row>
    <row r="341" spans="1:20" ht="15.75">
      <c r="A341" s="205">
        <v>316</v>
      </c>
      <c r="B341" s="177"/>
      <c r="C341" s="177"/>
      <c r="D341" s="192"/>
      <c r="E341" s="192"/>
      <c r="F341" s="192"/>
      <c r="G341" s="193"/>
      <c r="H341" s="193"/>
      <c r="I341" s="193"/>
      <c r="J341" s="193"/>
      <c r="K341" s="91">
        <f t="shared" si="31"/>
        <v>0</v>
      </c>
      <c r="L341" s="192"/>
      <c r="M341" s="178"/>
      <c r="N341" s="13" t="b">
        <f t="shared" si="34"/>
        <v>1</v>
      </c>
      <c r="O341" s="625" t="b">
        <f t="shared" si="32"/>
        <v>1</v>
      </c>
      <c r="P341" s="13" t="b">
        <f t="shared" si="35"/>
        <v>1</v>
      </c>
      <c r="Q341" s="13" t="b">
        <f t="shared" si="29"/>
        <v>1</v>
      </c>
      <c r="R341" s="13" t="b">
        <f t="shared" si="30"/>
        <v>1</v>
      </c>
      <c r="S341" s="13" t="str">
        <f t="shared" si="33"/>
        <v>-</v>
      </c>
      <c r="T341" s="13">
        <f>IF(S341="-",0,IF(COUNTIF(S341:$S$1025,S341)&gt;1,1,0))</f>
        <v>0</v>
      </c>
    </row>
    <row r="342" spans="1:20" ht="15.75">
      <c r="A342" s="205">
        <v>317</v>
      </c>
      <c r="B342" s="177"/>
      <c r="C342" s="177"/>
      <c r="D342" s="192"/>
      <c r="E342" s="192"/>
      <c r="F342" s="192"/>
      <c r="G342" s="193"/>
      <c r="H342" s="193"/>
      <c r="I342" s="193"/>
      <c r="J342" s="193"/>
      <c r="K342" s="91">
        <f t="shared" si="31"/>
        <v>0</v>
      </c>
      <c r="L342" s="192"/>
      <c r="M342" s="178"/>
      <c r="N342" s="13" t="b">
        <f t="shared" si="34"/>
        <v>1</v>
      </c>
      <c r="O342" s="625" t="b">
        <f t="shared" si="32"/>
        <v>1</v>
      </c>
      <c r="P342" s="13" t="b">
        <f t="shared" si="35"/>
        <v>1</v>
      </c>
      <c r="Q342" s="13" t="b">
        <f t="shared" si="29"/>
        <v>1</v>
      </c>
      <c r="R342" s="13" t="b">
        <f t="shared" si="30"/>
        <v>1</v>
      </c>
      <c r="S342" s="13" t="str">
        <f t="shared" si="33"/>
        <v>-</v>
      </c>
      <c r="T342" s="13">
        <f>IF(S342="-",0,IF(COUNTIF(S342:$S$1025,S342)&gt;1,1,0))</f>
        <v>0</v>
      </c>
    </row>
    <row r="343" spans="1:20" ht="15.75">
      <c r="A343" s="205">
        <v>318</v>
      </c>
      <c r="B343" s="177"/>
      <c r="C343" s="177"/>
      <c r="D343" s="192"/>
      <c r="E343" s="192"/>
      <c r="F343" s="192"/>
      <c r="G343" s="193"/>
      <c r="H343" s="193"/>
      <c r="I343" s="193"/>
      <c r="J343" s="193"/>
      <c r="K343" s="91">
        <f t="shared" si="31"/>
        <v>0</v>
      </c>
      <c r="L343" s="192"/>
      <c r="M343" s="178"/>
      <c r="N343" s="13" t="b">
        <f t="shared" si="34"/>
        <v>1</v>
      </c>
      <c r="O343" s="625" t="b">
        <f t="shared" si="32"/>
        <v>1</v>
      </c>
      <c r="P343" s="13" t="b">
        <f t="shared" si="35"/>
        <v>1</v>
      </c>
      <c r="Q343" s="13" t="b">
        <f t="shared" si="29"/>
        <v>1</v>
      </c>
      <c r="R343" s="13" t="b">
        <f t="shared" si="30"/>
        <v>1</v>
      </c>
      <c r="S343" s="13" t="str">
        <f t="shared" si="33"/>
        <v>-</v>
      </c>
      <c r="T343" s="13">
        <f>IF(S343="-",0,IF(COUNTIF(S343:$S$1025,S343)&gt;1,1,0))</f>
        <v>0</v>
      </c>
    </row>
    <row r="344" spans="1:20" ht="15.75">
      <c r="A344" s="205">
        <v>319</v>
      </c>
      <c r="B344" s="177"/>
      <c r="C344" s="177"/>
      <c r="D344" s="192"/>
      <c r="E344" s="192"/>
      <c r="F344" s="192"/>
      <c r="G344" s="193"/>
      <c r="H344" s="193"/>
      <c r="I344" s="193"/>
      <c r="J344" s="193"/>
      <c r="K344" s="91">
        <f t="shared" si="31"/>
        <v>0</v>
      </c>
      <c r="L344" s="192"/>
      <c r="M344" s="178"/>
      <c r="N344" s="13" t="b">
        <f t="shared" si="34"/>
        <v>1</v>
      </c>
      <c r="O344" s="625" t="b">
        <f t="shared" si="32"/>
        <v>1</v>
      </c>
      <c r="P344" s="13" t="b">
        <f t="shared" si="35"/>
        <v>1</v>
      </c>
      <c r="Q344" s="13" t="b">
        <f t="shared" si="29"/>
        <v>1</v>
      </c>
      <c r="R344" s="13" t="b">
        <f t="shared" si="30"/>
        <v>1</v>
      </c>
      <c r="S344" s="13" t="str">
        <f t="shared" si="33"/>
        <v>-</v>
      </c>
      <c r="T344" s="13">
        <f>IF(S344="-",0,IF(COUNTIF(S344:$S$1025,S344)&gt;1,1,0))</f>
        <v>0</v>
      </c>
    </row>
    <row r="345" spans="1:20" ht="15.75">
      <c r="A345" s="205">
        <v>320</v>
      </c>
      <c r="B345" s="177"/>
      <c r="C345" s="177"/>
      <c r="D345" s="192"/>
      <c r="E345" s="192"/>
      <c r="F345" s="192"/>
      <c r="G345" s="193"/>
      <c r="H345" s="193"/>
      <c r="I345" s="193"/>
      <c r="J345" s="193"/>
      <c r="K345" s="91">
        <f t="shared" si="31"/>
        <v>0</v>
      </c>
      <c r="L345" s="192"/>
      <c r="M345" s="178"/>
      <c r="N345" s="13" t="b">
        <f t="shared" si="34"/>
        <v>1</v>
      </c>
      <c r="O345" s="625" t="b">
        <f t="shared" si="32"/>
        <v>1</v>
      </c>
      <c r="P345" s="13" t="b">
        <f t="shared" si="35"/>
        <v>1</v>
      </c>
      <c r="Q345" s="13" t="b">
        <f t="shared" si="29"/>
        <v>1</v>
      </c>
      <c r="R345" s="13" t="b">
        <f t="shared" si="30"/>
        <v>1</v>
      </c>
      <c r="S345" s="13" t="str">
        <f t="shared" si="33"/>
        <v>-</v>
      </c>
      <c r="T345" s="13">
        <f>IF(S345="-",0,IF(COUNTIF(S345:$S$1025,S345)&gt;1,1,0))</f>
        <v>0</v>
      </c>
    </row>
    <row r="346" spans="1:20" ht="15.75">
      <c r="A346" s="205">
        <v>321</v>
      </c>
      <c r="B346" s="177"/>
      <c r="C346" s="177"/>
      <c r="D346" s="192"/>
      <c r="E346" s="192"/>
      <c r="F346" s="192"/>
      <c r="G346" s="193"/>
      <c r="H346" s="193"/>
      <c r="I346" s="193"/>
      <c r="J346" s="193"/>
      <c r="K346" s="91">
        <f t="shared" si="31"/>
        <v>0</v>
      </c>
      <c r="L346" s="192"/>
      <c r="M346" s="178"/>
      <c r="N346" s="13" t="b">
        <f t="shared" si="34"/>
        <v>1</v>
      </c>
      <c r="O346" s="625" t="b">
        <f t="shared" si="32"/>
        <v>1</v>
      </c>
      <c r="P346" s="13" t="b">
        <f t="shared" si="35"/>
        <v>1</v>
      </c>
      <c r="Q346" s="13" t="b">
        <f t="shared" ref="Q346:Q409" si="36">IF(B346="",TRUE,(IF(ISNUMBER(MATCH(B346,CountriesList,0)),TRUE,FALSE)))</f>
        <v>1</v>
      </c>
      <c r="R346" s="13" t="b">
        <f t="shared" ref="R346:R409" si="37">IF(C346="",TRUE,(IF(ISNUMBER(MATCH(C346,ClientCategorisationList,0)),TRUE,FALSE)))</f>
        <v>1</v>
      </c>
      <c r="S346" s="13" t="str">
        <f t="shared" si="33"/>
        <v>-</v>
      </c>
      <c r="T346" s="13">
        <f>IF(S346="-",0,IF(COUNTIF(S346:$S$1025,S346)&gt;1,1,0))</f>
        <v>0</v>
      </c>
    </row>
    <row r="347" spans="1:20" ht="15.75">
      <c r="A347" s="205">
        <v>322</v>
      </c>
      <c r="B347" s="177"/>
      <c r="C347" s="177"/>
      <c r="D347" s="192"/>
      <c r="E347" s="192"/>
      <c r="F347" s="192"/>
      <c r="G347" s="193"/>
      <c r="H347" s="193"/>
      <c r="I347" s="193"/>
      <c r="J347" s="193"/>
      <c r="K347" s="91">
        <f t="shared" ref="K347:K410" si="38">SUM(G347:J347)</f>
        <v>0</v>
      </c>
      <c r="L347" s="192"/>
      <c r="M347" s="178"/>
      <c r="N347" s="13" t="b">
        <f t="shared" si="34"/>
        <v>1</v>
      </c>
      <c r="O347" s="625" t="b">
        <f t="shared" ref="O347:O410" si="39">IF(OR(AND(B347="N/A",C347="N/A"),AND(B347&lt;&gt;"N/A",C347&lt;&gt;"N/A"),AND(ISBLANK(B347),ISBLANK(C347)),AND(NOT(ISBLANK(B347)),NOT(ISBLANK(C347)))),TRUE,FALSE)</f>
        <v>1</v>
      </c>
      <c r="P347" s="13" t="b">
        <f t="shared" si="35"/>
        <v>1</v>
      </c>
      <c r="Q347" s="13" t="b">
        <f t="shared" si="36"/>
        <v>1</v>
      </c>
      <c r="R347" s="13" t="b">
        <f t="shared" si="37"/>
        <v>1</v>
      </c>
      <c r="S347" s="13" t="str">
        <f t="shared" ref="S347:S410" si="40">CONCATENATE(B347,"-",C347)</f>
        <v>-</v>
      </c>
      <c r="T347" s="13">
        <f>IF(S347="-",0,IF(COUNTIF(S347:$S$1025,S347)&gt;1,1,0))</f>
        <v>0</v>
      </c>
    </row>
    <row r="348" spans="1:20" ht="15.75">
      <c r="A348" s="205">
        <v>323</v>
      </c>
      <c r="B348" s="177"/>
      <c r="C348" s="177"/>
      <c r="D348" s="192"/>
      <c r="E348" s="192"/>
      <c r="F348" s="192"/>
      <c r="G348" s="193"/>
      <c r="H348" s="193"/>
      <c r="I348" s="193"/>
      <c r="J348" s="193"/>
      <c r="K348" s="91">
        <f t="shared" si="38"/>
        <v>0</v>
      </c>
      <c r="L348" s="192"/>
      <c r="M348" s="178"/>
      <c r="N348" s="13" t="b">
        <f t="shared" ref="N348:N411" si="41">IF(ISBLANK(B348),TRUE,IF(OR(ISBLANK(C348),ISBLANK(D348),ISBLANK(E348),ISBLANK(F348),ISBLANK(G348),ISBLANK(H348),ISBLANK(I348),ISBLANK(J348),ISBLANK(K348),ISBLANK(L348),ISBLANK(M348)),FALSE,TRUE))</f>
        <v>1</v>
      </c>
      <c r="O348" s="625" t="b">
        <f t="shared" si="39"/>
        <v>1</v>
      </c>
      <c r="P348" s="13" t="b">
        <f t="shared" ref="P348:P411" si="42">IF(OR(AND(B348="N/A",C348="N/A",D348=0,E348=0,F348=0,K348=0,L348=0,M348=0),AND(ISBLANK(B348),ISBLANK(C348),ISBLANK(D348),ISBLANK(E348),ISBLANK(F348),ISBLANK(G348),ISBLANK(H348),ISBLANK(I348),ISBLANK(J348),K348=0,ISBLANK(L348),ISBLANK(M348)),AND(AND(NOT(ISBLANK(B348)),B348&lt;&gt;"N/A"),AND(NOT(ISBLANK(C348)),C348&lt;&gt;"N/A"),OR(D348&lt;&gt;0,E348&lt;&gt;0,F348&lt;&gt;0,K348&lt;&gt;0,L348&lt;&gt;0,M348&lt;&gt;0))),TRUE,FALSE)</f>
        <v>1</v>
      </c>
      <c r="Q348" s="13" t="b">
        <f t="shared" si="36"/>
        <v>1</v>
      </c>
      <c r="R348" s="13" t="b">
        <f t="shared" si="37"/>
        <v>1</v>
      </c>
      <c r="S348" s="13" t="str">
        <f t="shared" si="40"/>
        <v>-</v>
      </c>
      <c r="T348" s="13">
        <f>IF(S348="-",0,IF(COUNTIF(S348:$S$1025,S348)&gt;1,1,0))</f>
        <v>0</v>
      </c>
    </row>
    <row r="349" spans="1:20" ht="15.75">
      <c r="A349" s="205">
        <v>324</v>
      </c>
      <c r="B349" s="177"/>
      <c r="C349" s="177"/>
      <c r="D349" s="192"/>
      <c r="E349" s="192"/>
      <c r="F349" s="192"/>
      <c r="G349" s="193"/>
      <c r="H349" s="193"/>
      <c r="I349" s="193"/>
      <c r="J349" s="193"/>
      <c r="K349" s="91">
        <f t="shared" si="38"/>
        <v>0</v>
      </c>
      <c r="L349" s="192"/>
      <c r="M349" s="178"/>
      <c r="N349" s="13" t="b">
        <f t="shared" si="41"/>
        <v>1</v>
      </c>
      <c r="O349" s="625" t="b">
        <f t="shared" si="39"/>
        <v>1</v>
      </c>
      <c r="P349" s="13" t="b">
        <f t="shared" si="42"/>
        <v>1</v>
      </c>
      <c r="Q349" s="13" t="b">
        <f t="shared" si="36"/>
        <v>1</v>
      </c>
      <c r="R349" s="13" t="b">
        <f t="shared" si="37"/>
        <v>1</v>
      </c>
      <c r="S349" s="13" t="str">
        <f t="shared" si="40"/>
        <v>-</v>
      </c>
      <c r="T349" s="13">
        <f>IF(S349="-",0,IF(COUNTIF(S349:$S$1025,S349)&gt;1,1,0))</f>
        <v>0</v>
      </c>
    </row>
    <row r="350" spans="1:20" ht="15.75">
      <c r="A350" s="205">
        <v>325</v>
      </c>
      <c r="B350" s="177"/>
      <c r="C350" s="177"/>
      <c r="D350" s="192"/>
      <c r="E350" s="192"/>
      <c r="F350" s="192"/>
      <c r="G350" s="193"/>
      <c r="H350" s="193"/>
      <c r="I350" s="193"/>
      <c r="J350" s="193"/>
      <c r="K350" s="91">
        <f t="shared" si="38"/>
        <v>0</v>
      </c>
      <c r="L350" s="192"/>
      <c r="M350" s="178"/>
      <c r="N350" s="13" t="b">
        <f t="shared" si="41"/>
        <v>1</v>
      </c>
      <c r="O350" s="625" t="b">
        <f t="shared" si="39"/>
        <v>1</v>
      </c>
      <c r="P350" s="13" t="b">
        <f t="shared" si="42"/>
        <v>1</v>
      </c>
      <c r="Q350" s="13" t="b">
        <f t="shared" si="36"/>
        <v>1</v>
      </c>
      <c r="R350" s="13" t="b">
        <f t="shared" si="37"/>
        <v>1</v>
      </c>
      <c r="S350" s="13" t="str">
        <f t="shared" si="40"/>
        <v>-</v>
      </c>
      <c r="T350" s="13">
        <f>IF(S350="-",0,IF(COUNTIF(S350:$S$1025,S350)&gt;1,1,0))</f>
        <v>0</v>
      </c>
    </row>
    <row r="351" spans="1:20" ht="15.75">
      <c r="A351" s="205">
        <v>326</v>
      </c>
      <c r="B351" s="177"/>
      <c r="C351" s="177"/>
      <c r="D351" s="192"/>
      <c r="E351" s="192"/>
      <c r="F351" s="192"/>
      <c r="G351" s="193"/>
      <c r="H351" s="193"/>
      <c r="I351" s="193"/>
      <c r="J351" s="193"/>
      <c r="K351" s="91">
        <f t="shared" si="38"/>
        <v>0</v>
      </c>
      <c r="L351" s="192"/>
      <c r="M351" s="178"/>
      <c r="N351" s="13" t="b">
        <f t="shared" si="41"/>
        <v>1</v>
      </c>
      <c r="O351" s="625" t="b">
        <f t="shared" si="39"/>
        <v>1</v>
      </c>
      <c r="P351" s="13" t="b">
        <f t="shared" si="42"/>
        <v>1</v>
      </c>
      <c r="Q351" s="13" t="b">
        <f t="shared" si="36"/>
        <v>1</v>
      </c>
      <c r="R351" s="13" t="b">
        <f t="shared" si="37"/>
        <v>1</v>
      </c>
      <c r="S351" s="13" t="str">
        <f t="shared" si="40"/>
        <v>-</v>
      </c>
      <c r="T351" s="13">
        <f>IF(S351="-",0,IF(COUNTIF(S351:$S$1025,S351)&gt;1,1,0))</f>
        <v>0</v>
      </c>
    </row>
    <row r="352" spans="1:20" ht="15.75">
      <c r="A352" s="205">
        <v>327</v>
      </c>
      <c r="B352" s="177"/>
      <c r="C352" s="177"/>
      <c r="D352" s="192"/>
      <c r="E352" s="192"/>
      <c r="F352" s="192"/>
      <c r="G352" s="193"/>
      <c r="H352" s="193"/>
      <c r="I352" s="193"/>
      <c r="J352" s="193"/>
      <c r="K352" s="91">
        <f t="shared" si="38"/>
        <v>0</v>
      </c>
      <c r="L352" s="192"/>
      <c r="M352" s="178"/>
      <c r="N352" s="13" t="b">
        <f t="shared" si="41"/>
        <v>1</v>
      </c>
      <c r="O352" s="625" t="b">
        <f t="shared" si="39"/>
        <v>1</v>
      </c>
      <c r="P352" s="13" t="b">
        <f t="shared" si="42"/>
        <v>1</v>
      </c>
      <c r="Q352" s="13" t="b">
        <f t="shared" si="36"/>
        <v>1</v>
      </c>
      <c r="R352" s="13" t="b">
        <f t="shared" si="37"/>
        <v>1</v>
      </c>
      <c r="S352" s="13" t="str">
        <f t="shared" si="40"/>
        <v>-</v>
      </c>
      <c r="T352" s="13">
        <f>IF(S352="-",0,IF(COUNTIF(S352:$S$1025,S352)&gt;1,1,0))</f>
        <v>0</v>
      </c>
    </row>
    <row r="353" spans="1:20" ht="15.75">
      <c r="A353" s="205">
        <v>328</v>
      </c>
      <c r="B353" s="177"/>
      <c r="C353" s="177"/>
      <c r="D353" s="192"/>
      <c r="E353" s="192"/>
      <c r="F353" s="192"/>
      <c r="G353" s="193"/>
      <c r="H353" s="193"/>
      <c r="I353" s="193"/>
      <c r="J353" s="193"/>
      <c r="K353" s="91">
        <f t="shared" si="38"/>
        <v>0</v>
      </c>
      <c r="L353" s="192"/>
      <c r="M353" s="178"/>
      <c r="N353" s="13" t="b">
        <f t="shared" si="41"/>
        <v>1</v>
      </c>
      <c r="O353" s="625" t="b">
        <f t="shared" si="39"/>
        <v>1</v>
      </c>
      <c r="P353" s="13" t="b">
        <f t="shared" si="42"/>
        <v>1</v>
      </c>
      <c r="Q353" s="13" t="b">
        <f t="shared" si="36"/>
        <v>1</v>
      </c>
      <c r="R353" s="13" t="b">
        <f t="shared" si="37"/>
        <v>1</v>
      </c>
      <c r="S353" s="13" t="str">
        <f t="shared" si="40"/>
        <v>-</v>
      </c>
      <c r="T353" s="13">
        <f>IF(S353="-",0,IF(COUNTIF(S353:$S$1025,S353)&gt;1,1,0))</f>
        <v>0</v>
      </c>
    </row>
    <row r="354" spans="1:20" ht="15.75">
      <c r="A354" s="205">
        <v>329</v>
      </c>
      <c r="B354" s="177"/>
      <c r="C354" s="177"/>
      <c r="D354" s="192"/>
      <c r="E354" s="192"/>
      <c r="F354" s="192"/>
      <c r="G354" s="193"/>
      <c r="H354" s="193"/>
      <c r="I354" s="193"/>
      <c r="J354" s="193"/>
      <c r="K354" s="91">
        <f t="shared" si="38"/>
        <v>0</v>
      </c>
      <c r="L354" s="192"/>
      <c r="M354" s="178"/>
      <c r="N354" s="13" t="b">
        <f t="shared" si="41"/>
        <v>1</v>
      </c>
      <c r="O354" s="625" t="b">
        <f t="shared" si="39"/>
        <v>1</v>
      </c>
      <c r="P354" s="13" t="b">
        <f t="shared" si="42"/>
        <v>1</v>
      </c>
      <c r="Q354" s="13" t="b">
        <f t="shared" si="36"/>
        <v>1</v>
      </c>
      <c r="R354" s="13" t="b">
        <f t="shared" si="37"/>
        <v>1</v>
      </c>
      <c r="S354" s="13" t="str">
        <f t="shared" si="40"/>
        <v>-</v>
      </c>
      <c r="T354" s="13">
        <f>IF(S354="-",0,IF(COUNTIF(S354:$S$1025,S354)&gt;1,1,0))</f>
        <v>0</v>
      </c>
    </row>
    <row r="355" spans="1:20" ht="15.75">
      <c r="A355" s="205">
        <v>330</v>
      </c>
      <c r="B355" s="177"/>
      <c r="C355" s="177"/>
      <c r="D355" s="192"/>
      <c r="E355" s="192"/>
      <c r="F355" s="192"/>
      <c r="G355" s="193"/>
      <c r="H355" s="193"/>
      <c r="I355" s="193"/>
      <c r="J355" s="193"/>
      <c r="K355" s="91">
        <f t="shared" si="38"/>
        <v>0</v>
      </c>
      <c r="L355" s="192"/>
      <c r="M355" s="178"/>
      <c r="N355" s="13" t="b">
        <f t="shared" si="41"/>
        <v>1</v>
      </c>
      <c r="O355" s="625" t="b">
        <f t="shared" si="39"/>
        <v>1</v>
      </c>
      <c r="P355" s="13" t="b">
        <f t="shared" si="42"/>
        <v>1</v>
      </c>
      <c r="Q355" s="13" t="b">
        <f t="shared" si="36"/>
        <v>1</v>
      </c>
      <c r="R355" s="13" t="b">
        <f t="shared" si="37"/>
        <v>1</v>
      </c>
      <c r="S355" s="13" t="str">
        <f t="shared" si="40"/>
        <v>-</v>
      </c>
      <c r="T355" s="13">
        <f>IF(S355="-",0,IF(COUNTIF(S355:$S$1025,S355)&gt;1,1,0))</f>
        <v>0</v>
      </c>
    </row>
    <row r="356" spans="1:20" ht="15.75">
      <c r="A356" s="205">
        <v>331</v>
      </c>
      <c r="B356" s="177"/>
      <c r="C356" s="177"/>
      <c r="D356" s="192"/>
      <c r="E356" s="192"/>
      <c r="F356" s="192"/>
      <c r="G356" s="193"/>
      <c r="H356" s="193"/>
      <c r="I356" s="193"/>
      <c r="J356" s="193"/>
      <c r="K356" s="91">
        <f t="shared" si="38"/>
        <v>0</v>
      </c>
      <c r="L356" s="192"/>
      <c r="M356" s="178"/>
      <c r="N356" s="13" t="b">
        <f t="shared" si="41"/>
        <v>1</v>
      </c>
      <c r="O356" s="625" t="b">
        <f t="shared" si="39"/>
        <v>1</v>
      </c>
      <c r="P356" s="13" t="b">
        <f t="shared" si="42"/>
        <v>1</v>
      </c>
      <c r="Q356" s="13" t="b">
        <f t="shared" si="36"/>
        <v>1</v>
      </c>
      <c r="R356" s="13" t="b">
        <f t="shared" si="37"/>
        <v>1</v>
      </c>
      <c r="S356" s="13" t="str">
        <f t="shared" si="40"/>
        <v>-</v>
      </c>
      <c r="T356" s="13">
        <f>IF(S356="-",0,IF(COUNTIF(S356:$S$1025,S356)&gt;1,1,0))</f>
        <v>0</v>
      </c>
    </row>
    <row r="357" spans="1:20" ht="15.75">
      <c r="A357" s="205">
        <v>332</v>
      </c>
      <c r="B357" s="177"/>
      <c r="C357" s="177"/>
      <c r="D357" s="192"/>
      <c r="E357" s="192"/>
      <c r="F357" s="192"/>
      <c r="G357" s="193"/>
      <c r="H357" s="193"/>
      <c r="I357" s="193"/>
      <c r="J357" s="193"/>
      <c r="K357" s="91">
        <f t="shared" si="38"/>
        <v>0</v>
      </c>
      <c r="L357" s="192"/>
      <c r="M357" s="178"/>
      <c r="N357" s="13" t="b">
        <f t="shared" si="41"/>
        <v>1</v>
      </c>
      <c r="O357" s="625" t="b">
        <f t="shared" si="39"/>
        <v>1</v>
      </c>
      <c r="P357" s="13" t="b">
        <f t="shared" si="42"/>
        <v>1</v>
      </c>
      <c r="Q357" s="13" t="b">
        <f t="shared" si="36"/>
        <v>1</v>
      </c>
      <c r="R357" s="13" t="b">
        <f t="shared" si="37"/>
        <v>1</v>
      </c>
      <c r="S357" s="13" t="str">
        <f t="shared" si="40"/>
        <v>-</v>
      </c>
      <c r="T357" s="13">
        <f>IF(S357="-",0,IF(COUNTIF(S357:$S$1025,S357)&gt;1,1,0))</f>
        <v>0</v>
      </c>
    </row>
    <row r="358" spans="1:20" ht="15.75">
      <c r="A358" s="205">
        <v>333</v>
      </c>
      <c r="B358" s="177"/>
      <c r="C358" s="177"/>
      <c r="D358" s="192"/>
      <c r="E358" s="192"/>
      <c r="F358" s="192"/>
      <c r="G358" s="193"/>
      <c r="H358" s="193"/>
      <c r="I358" s="193"/>
      <c r="J358" s="193"/>
      <c r="K358" s="91">
        <f t="shared" si="38"/>
        <v>0</v>
      </c>
      <c r="L358" s="192"/>
      <c r="M358" s="178"/>
      <c r="N358" s="13" t="b">
        <f t="shared" si="41"/>
        <v>1</v>
      </c>
      <c r="O358" s="625" t="b">
        <f t="shared" si="39"/>
        <v>1</v>
      </c>
      <c r="P358" s="13" t="b">
        <f t="shared" si="42"/>
        <v>1</v>
      </c>
      <c r="Q358" s="13" t="b">
        <f t="shared" si="36"/>
        <v>1</v>
      </c>
      <c r="R358" s="13" t="b">
        <f t="shared" si="37"/>
        <v>1</v>
      </c>
      <c r="S358" s="13" t="str">
        <f t="shared" si="40"/>
        <v>-</v>
      </c>
      <c r="T358" s="13">
        <f>IF(S358="-",0,IF(COUNTIF(S358:$S$1025,S358)&gt;1,1,0))</f>
        <v>0</v>
      </c>
    </row>
    <row r="359" spans="1:20" ht="15.75">
      <c r="A359" s="205">
        <v>334</v>
      </c>
      <c r="B359" s="177"/>
      <c r="C359" s="177"/>
      <c r="D359" s="192"/>
      <c r="E359" s="192"/>
      <c r="F359" s="192"/>
      <c r="G359" s="193"/>
      <c r="H359" s="193"/>
      <c r="I359" s="193"/>
      <c r="J359" s="193"/>
      <c r="K359" s="91">
        <f t="shared" si="38"/>
        <v>0</v>
      </c>
      <c r="L359" s="192"/>
      <c r="M359" s="178"/>
      <c r="N359" s="13" t="b">
        <f t="shared" si="41"/>
        <v>1</v>
      </c>
      <c r="O359" s="625" t="b">
        <f t="shared" si="39"/>
        <v>1</v>
      </c>
      <c r="P359" s="13" t="b">
        <f t="shared" si="42"/>
        <v>1</v>
      </c>
      <c r="Q359" s="13" t="b">
        <f t="shared" si="36"/>
        <v>1</v>
      </c>
      <c r="R359" s="13" t="b">
        <f t="shared" si="37"/>
        <v>1</v>
      </c>
      <c r="S359" s="13" t="str">
        <f t="shared" si="40"/>
        <v>-</v>
      </c>
      <c r="T359" s="13">
        <f>IF(S359="-",0,IF(COUNTIF(S359:$S$1025,S359)&gt;1,1,0))</f>
        <v>0</v>
      </c>
    </row>
    <row r="360" spans="1:20" ht="15.75">
      <c r="A360" s="205">
        <v>335</v>
      </c>
      <c r="B360" s="177"/>
      <c r="C360" s="177"/>
      <c r="D360" s="192"/>
      <c r="E360" s="192"/>
      <c r="F360" s="192"/>
      <c r="G360" s="193"/>
      <c r="H360" s="193"/>
      <c r="I360" s="193"/>
      <c r="J360" s="193"/>
      <c r="K360" s="91">
        <f t="shared" si="38"/>
        <v>0</v>
      </c>
      <c r="L360" s="192"/>
      <c r="M360" s="178"/>
      <c r="N360" s="13" t="b">
        <f t="shared" si="41"/>
        <v>1</v>
      </c>
      <c r="O360" s="625" t="b">
        <f t="shared" si="39"/>
        <v>1</v>
      </c>
      <c r="P360" s="13" t="b">
        <f t="shared" si="42"/>
        <v>1</v>
      </c>
      <c r="Q360" s="13" t="b">
        <f t="shared" si="36"/>
        <v>1</v>
      </c>
      <c r="R360" s="13" t="b">
        <f t="shared" si="37"/>
        <v>1</v>
      </c>
      <c r="S360" s="13" t="str">
        <f t="shared" si="40"/>
        <v>-</v>
      </c>
      <c r="T360" s="13">
        <f>IF(S360="-",0,IF(COUNTIF(S360:$S$1025,S360)&gt;1,1,0))</f>
        <v>0</v>
      </c>
    </row>
    <row r="361" spans="1:20" ht="15.75">
      <c r="A361" s="205">
        <v>336</v>
      </c>
      <c r="B361" s="177"/>
      <c r="C361" s="177"/>
      <c r="D361" s="192"/>
      <c r="E361" s="192"/>
      <c r="F361" s="192"/>
      <c r="G361" s="193"/>
      <c r="H361" s="193"/>
      <c r="I361" s="193"/>
      <c r="J361" s="193"/>
      <c r="K361" s="91">
        <f t="shared" si="38"/>
        <v>0</v>
      </c>
      <c r="L361" s="192"/>
      <c r="M361" s="178"/>
      <c r="N361" s="13" t="b">
        <f t="shared" si="41"/>
        <v>1</v>
      </c>
      <c r="O361" s="625" t="b">
        <f t="shared" si="39"/>
        <v>1</v>
      </c>
      <c r="P361" s="13" t="b">
        <f t="shared" si="42"/>
        <v>1</v>
      </c>
      <c r="Q361" s="13" t="b">
        <f t="shared" si="36"/>
        <v>1</v>
      </c>
      <c r="R361" s="13" t="b">
        <f t="shared" si="37"/>
        <v>1</v>
      </c>
      <c r="S361" s="13" t="str">
        <f t="shared" si="40"/>
        <v>-</v>
      </c>
      <c r="T361" s="13">
        <f>IF(S361="-",0,IF(COUNTIF(S361:$S$1025,S361)&gt;1,1,0))</f>
        <v>0</v>
      </c>
    </row>
    <row r="362" spans="1:20" ht="15.75">
      <c r="A362" s="205">
        <v>337</v>
      </c>
      <c r="B362" s="177"/>
      <c r="C362" s="177"/>
      <c r="D362" s="192"/>
      <c r="E362" s="192"/>
      <c r="F362" s="192"/>
      <c r="G362" s="193"/>
      <c r="H362" s="193"/>
      <c r="I362" s="193"/>
      <c r="J362" s="193"/>
      <c r="K362" s="91">
        <f t="shared" si="38"/>
        <v>0</v>
      </c>
      <c r="L362" s="192"/>
      <c r="M362" s="178"/>
      <c r="N362" s="13" t="b">
        <f t="shared" si="41"/>
        <v>1</v>
      </c>
      <c r="O362" s="625" t="b">
        <f t="shared" si="39"/>
        <v>1</v>
      </c>
      <c r="P362" s="13" t="b">
        <f t="shared" si="42"/>
        <v>1</v>
      </c>
      <c r="Q362" s="13" t="b">
        <f t="shared" si="36"/>
        <v>1</v>
      </c>
      <c r="R362" s="13" t="b">
        <f t="shared" si="37"/>
        <v>1</v>
      </c>
      <c r="S362" s="13" t="str">
        <f t="shared" si="40"/>
        <v>-</v>
      </c>
      <c r="T362" s="13">
        <f>IF(S362="-",0,IF(COUNTIF(S362:$S$1025,S362)&gt;1,1,0))</f>
        <v>0</v>
      </c>
    </row>
    <row r="363" spans="1:20" ht="15.75">
      <c r="A363" s="205">
        <v>338</v>
      </c>
      <c r="B363" s="177"/>
      <c r="C363" s="177"/>
      <c r="D363" s="192"/>
      <c r="E363" s="192"/>
      <c r="F363" s="192"/>
      <c r="G363" s="193"/>
      <c r="H363" s="193"/>
      <c r="I363" s="193"/>
      <c r="J363" s="193"/>
      <c r="K363" s="91">
        <f t="shared" si="38"/>
        <v>0</v>
      </c>
      <c r="L363" s="192"/>
      <c r="M363" s="178"/>
      <c r="N363" s="13" t="b">
        <f t="shared" si="41"/>
        <v>1</v>
      </c>
      <c r="O363" s="625" t="b">
        <f t="shared" si="39"/>
        <v>1</v>
      </c>
      <c r="P363" s="13" t="b">
        <f t="shared" si="42"/>
        <v>1</v>
      </c>
      <c r="Q363" s="13" t="b">
        <f t="shared" si="36"/>
        <v>1</v>
      </c>
      <c r="R363" s="13" t="b">
        <f t="shared" si="37"/>
        <v>1</v>
      </c>
      <c r="S363" s="13" t="str">
        <f t="shared" si="40"/>
        <v>-</v>
      </c>
      <c r="T363" s="13">
        <f>IF(S363="-",0,IF(COUNTIF(S363:$S$1025,S363)&gt;1,1,0))</f>
        <v>0</v>
      </c>
    </row>
    <row r="364" spans="1:20" ht="15.75">
      <c r="A364" s="205">
        <v>339</v>
      </c>
      <c r="B364" s="177"/>
      <c r="C364" s="177"/>
      <c r="D364" s="192"/>
      <c r="E364" s="192"/>
      <c r="F364" s="192"/>
      <c r="G364" s="193"/>
      <c r="H364" s="193"/>
      <c r="I364" s="193"/>
      <c r="J364" s="193"/>
      <c r="K364" s="91">
        <f t="shared" si="38"/>
        <v>0</v>
      </c>
      <c r="L364" s="192"/>
      <c r="M364" s="178"/>
      <c r="N364" s="13" t="b">
        <f t="shared" si="41"/>
        <v>1</v>
      </c>
      <c r="O364" s="625" t="b">
        <f t="shared" si="39"/>
        <v>1</v>
      </c>
      <c r="P364" s="13" t="b">
        <f t="shared" si="42"/>
        <v>1</v>
      </c>
      <c r="Q364" s="13" t="b">
        <f t="shared" si="36"/>
        <v>1</v>
      </c>
      <c r="R364" s="13" t="b">
        <f t="shared" si="37"/>
        <v>1</v>
      </c>
      <c r="S364" s="13" t="str">
        <f t="shared" si="40"/>
        <v>-</v>
      </c>
      <c r="T364" s="13">
        <f>IF(S364="-",0,IF(COUNTIF(S364:$S$1025,S364)&gt;1,1,0))</f>
        <v>0</v>
      </c>
    </row>
    <row r="365" spans="1:20" ht="15.75">
      <c r="A365" s="205">
        <v>340</v>
      </c>
      <c r="B365" s="177"/>
      <c r="C365" s="177"/>
      <c r="D365" s="192"/>
      <c r="E365" s="192"/>
      <c r="F365" s="192"/>
      <c r="G365" s="193"/>
      <c r="H365" s="193"/>
      <c r="I365" s="193"/>
      <c r="J365" s="193"/>
      <c r="K365" s="91">
        <f t="shared" si="38"/>
        <v>0</v>
      </c>
      <c r="L365" s="192"/>
      <c r="M365" s="178"/>
      <c r="N365" s="13" t="b">
        <f t="shared" si="41"/>
        <v>1</v>
      </c>
      <c r="O365" s="625" t="b">
        <f t="shared" si="39"/>
        <v>1</v>
      </c>
      <c r="P365" s="13" t="b">
        <f t="shared" si="42"/>
        <v>1</v>
      </c>
      <c r="Q365" s="13" t="b">
        <f t="shared" si="36"/>
        <v>1</v>
      </c>
      <c r="R365" s="13" t="b">
        <f t="shared" si="37"/>
        <v>1</v>
      </c>
      <c r="S365" s="13" t="str">
        <f t="shared" si="40"/>
        <v>-</v>
      </c>
      <c r="T365" s="13">
        <f>IF(S365="-",0,IF(COUNTIF(S365:$S$1025,S365)&gt;1,1,0))</f>
        <v>0</v>
      </c>
    </row>
    <row r="366" spans="1:20" ht="15.75">
      <c r="A366" s="205">
        <v>341</v>
      </c>
      <c r="B366" s="177"/>
      <c r="C366" s="177"/>
      <c r="D366" s="192"/>
      <c r="E366" s="192"/>
      <c r="F366" s="192"/>
      <c r="G366" s="193"/>
      <c r="H366" s="193"/>
      <c r="I366" s="193"/>
      <c r="J366" s="193"/>
      <c r="K366" s="91">
        <f t="shared" si="38"/>
        <v>0</v>
      </c>
      <c r="L366" s="192"/>
      <c r="M366" s="178"/>
      <c r="N366" s="13" t="b">
        <f t="shared" si="41"/>
        <v>1</v>
      </c>
      <c r="O366" s="625" t="b">
        <f t="shared" si="39"/>
        <v>1</v>
      </c>
      <c r="P366" s="13" t="b">
        <f t="shared" si="42"/>
        <v>1</v>
      </c>
      <c r="Q366" s="13" t="b">
        <f t="shared" si="36"/>
        <v>1</v>
      </c>
      <c r="R366" s="13" t="b">
        <f t="shared" si="37"/>
        <v>1</v>
      </c>
      <c r="S366" s="13" t="str">
        <f t="shared" si="40"/>
        <v>-</v>
      </c>
      <c r="T366" s="13">
        <f>IF(S366="-",0,IF(COUNTIF(S366:$S$1025,S366)&gt;1,1,0))</f>
        <v>0</v>
      </c>
    </row>
    <row r="367" spans="1:20" ht="15.75">
      <c r="A367" s="205">
        <v>342</v>
      </c>
      <c r="B367" s="177"/>
      <c r="C367" s="177"/>
      <c r="D367" s="192"/>
      <c r="E367" s="192"/>
      <c r="F367" s="192"/>
      <c r="G367" s="193"/>
      <c r="H367" s="193"/>
      <c r="I367" s="193"/>
      <c r="J367" s="193"/>
      <c r="K367" s="91">
        <f t="shared" si="38"/>
        <v>0</v>
      </c>
      <c r="L367" s="192"/>
      <c r="M367" s="178"/>
      <c r="N367" s="13" t="b">
        <f t="shared" si="41"/>
        <v>1</v>
      </c>
      <c r="O367" s="625" t="b">
        <f t="shared" si="39"/>
        <v>1</v>
      </c>
      <c r="P367" s="13" t="b">
        <f t="shared" si="42"/>
        <v>1</v>
      </c>
      <c r="Q367" s="13" t="b">
        <f t="shared" si="36"/>
        <v>1</v>
      </c>
      <c r="R367" s="13" t="b">
        <f t="shared" si="37"/>
        <v>1</v>
      </c>
      <c r="S367" s="13" t="str">
        <f t="shared" si="40"/>
        <v>-</v>
      </c>
      <c r="T367" s="13">
        <f>IF(S367="-",0,IF(COUNTIF(S367:$S$1025,S367)&gt;1,1,0))</f>
        <v>0</v>
      </c>
    </row>
    <row r="368" spans="1:20" ht="15.75">
      <c r="A368" s="205">
        <v>343</v>
      </c>
      <c r="B368" s="177"/>
      <c r="C368" s="177"/>
      <c r="D368" s="192"/>
      <c r="E368" s="192"/>
      <c r="F368" s="192"/>
      <c r="G368" s="193"/>
      <c r="H368" s="193"/>
      <c r="I368" s="193"/>
      <c r="J368" s="193"/>
      <c r="K368" s="91">
        <f t="shared" si="38"/>
        <v>0</v>
      </c>
      <c r="L368" s="192"/>
      <c r="M368" s="178"/>
      <c r="N368" s="13" t="b">
        <f t="shared" si="41"/>
        <v>1</v>
      </c>
      <c r="O368" s="625" t="b">
        <f t="shared" si="39"/>
        <v>1</v>
      </c>
      <c r="P368" s="13" t="b">
        <f t="shared" si="42"/>
        <v>1</v>
      </c>
      <c r="Q368" s="13" t="b">
        <f t="shared" si="36"/>
        <v>1</v>
      </c>
      <c r="R368" s="13" t="b">
        <f t="shared" si="37"/>
        <v>1</v>
      </c>
      <c r="S368" s="13" t="str">
        <f t="shared" si="40"/>
        <v>-</v>
      </c>
      <c r="T368" s="13">
        <f>IF(S368="-",0,IF(COUNTIF(S368:$S$1025,S368)&gt;1,1,0))</f>
        <v>0</v>
      </c>
    </row>
    <row r="369" spans="1:20" ht="15.75">
      <c r="A369" s="205">
        <v>344</v>
      </c>
      <c r="B369" s="177"/>
      <c r="C369" s="177"/>
      <c r="D369" s="192"/>
      <c r="E369" s="192"/>
      <c r="F369" s="192"/>
      <c r="G369" s="193"/>
      <c r="H369" s="193"/>
      <c r="I369" s="193"/>
      <c r="J369" s="193"/>
      <c r="K369" s="91">
        <f t="shared" si="38"/>
        <v>0</v>
      </c>
      <c r="L369" s="192"/>
      <c r="M369" s="178"/>
      <c r="N369" s="13" t="b">
        <f t="shared" si="41"/>
        <v>1</v>
      </c>
      <c r="O369" s="625" t="b">
        <f t="shared" si="39"/>
        <v>1</v>
      </c>
      <c r="P369" s="13" t="b">
        <f t="shared" si="42"/>
        <v>1</v>
      </c>
      <c r="Q369" s="13" t="b">
        <f t="shared" si="36"/>
        <v>1</v>
      </c>
      <c r="R369" s="13" t="b">
        <f t="shared" si="37"/>
        <v>1</v>
      </c>
      <c r="S369" s="13" t="str">
        <f t="shared" si="40"/>
        <v>-</v>
      </c>
      <c r="T369" s="13">
        <f>IF(S369="-",0,IF(COUNTIF(S369:$S$1025,S369)&gt;1,1,0))</f>
        <v>0</v>
      </c>
    </row>
    <row r="370" spans="1:20" ht="15.75">
      <c r="A370" s="205">
        <v>345</v>
      </c>
      <c r="B370" s="177"/>
      <c r="C370" s="177"/>
      <c r="D370" s="192"/>
      <c r="E370" s="192"/>
      <c r="F370" s="192"/>
      <c r="G370" s="193"/>
      <c r="H370" s="193"/>
      <c r="I370" s="193"/>
      <c r="J370" s="193"/>
      <c r="K370" s="91">
        <f t="shared" si="38"/>
        <v>0</v>
      </c>
      <c r="L370" s="192"/>
      <c r="M370" s="178"/>
      <c r="N370" s="13" t="b">
        <f t="shared" si="41"/>
        <v>1</v>
      </c>
      <c r="O370" s="625" t="b">
        <f t="shared" si="39"/>
        <v>1</v>
      </c>
      <c r="P370" s="13" t="b">
        <f t="shared" si="42"/>
        <v>1</v>
      </c>
      <c r="Q370" s="13" t="b">
        <f t="shared" si="36"/>
        <v>1</v>
      </c>
      <c r="R370" s="13" t="b">
        <f t="shared" si="37"/>
        <v>1</v>
      </c>
      <c r="S370" s="13" t="str">
        <f t="shared" si="40"/>
        <v>-</v>
      </c>
      <c r="T370" s="13">
        <f>IF(S370="-",0,IF(COUNTIF(S370:$S$1025,S370)&gt;1,1,0))</f>
        <v>0</v>
      </c>
    </row>
    <row r="371" spans="1:20" ht="15.75">
      <c r="A371" s="205">
        <v>346</v>
      </c>
      <c r="B371" s="177"/>
      <c r="C371" s="177"/>
      <c r="D371" s="192"/>
      <c r="E371" s="192"/>
      <c r="F371" s="192"/>
      <c r="G371" s="193"/>
      <c r="H371" s="193"/>
      <c r="I371" s="193"/>
      <c r="J371" s="193"/>
      <c r="K371" s="91">
        <f t="shared" si="38"/>
        <v>0</v>
      </c>
      <c r="L371" s="192"/>
      <c r="M371" s="178"/>
      <c r="N371" s="13" t="b">
        <f t="shared" si="41"/>
        <v>1</v>
      </c>
      <c r="O371" s="625" t="b">
        <f t="shared" si="39"/>
        <v>1</v>
      </c>
      <c r="P371" s="13" t="b">
        <f t="shared" si="42"/>
        <v>1</v>
      </c>
      <c r="Q371" s="13" t="b">
        <f t="shared" si="36"/>
        <v>1</v>
      </c>
      <c r="R371" s="13" t="b">
        <f t="shared" si="37"/>
        <v>1</v>
      </c>
      <c r="S371" s="13" t="str">
        <f t="shared" si="40"/>
        <v>-</v>
      </c>
      <c r="T371" s="13">
        <f>IF(S371="-",0,IF(COUNTIF(S371:$S$1025,S371)&gt;1,1,0))</f>
        <v>0</v>
      </c>
    </row>
    <row r="372" spans="1:20" ht="15.75">
      <c r="A372" s="205">
        <v>347</v>
      </c>
      <c r="B372" s="177"/>
      <c r="C372" s="177"/>
      <c r="D372" s="192"/>
      <c r="E372" s="192"/>
      <c r="F372" s="192"/>
      <c r="G372" s="193"/>
      <c r="H372" s="193"/>
      <c r="I372" s="193"/>
      <c r="J372" s="193"/>
      <c r="K372" s="91">
        <f t="shared" si="38"/>
        <v>0</v>
      </c>
      <c r="L372" s="192"/>
      <c r="M372" s="178"/>
      <c r="N372" s="13" t="b">
        <f t="shared" si="41"/>
        <v>1</v>
      </c>
      <c r="O372" s="625" t="b">
        <f t="shared" si="39"/>
        <v>1</v>
      </c>
      <c r="P372" s="13" t="b">
        <f t="shared" si="42"/>
        <v>1</v>
      </c>
      <c r="Q372" s="13" t="b">
        <f t="shared" si="36"/>
        <v>1</v>
      </c>
      <c r="R372" s="13" t="b">
        <f t="shared" si="37"/>
        <v>1</v>
      </c>
      <c r="S372" s="13" t="str">
        <f t="shared" si="40"/>
        <v>-</v>
      </c>
      <c r="T372" s="13">
        <f>IF(S372="-",0,IF(COUNTIF(S372:$S$1025,S372)&gt;1,1,0))</f>
        <v>0</v>
      </c>
    </row>
    <row r="373" spans="1:20" ht="15.75">
      <c r="A373" s="205">
        <v>348</v>
      </c>
      <c r="B373" s="177"/>
      <c r="C373" s="177"/>
      <c r="D373" s="192"/>
      <c r="E373" s="192"/>
      <c r="F373" s="192"/>
      <c r="G373" s="193"/>
      <c r="H373" s="193"/>
      <c r="I373" s="193"/>
      <c r="J373" s="193"/>
      <c r="K373" s="91">
        <f t="shared" si="38"/>
        <v>0</v>
      </c>
      <c r="L373" s="192"/>
      <c r="M373" s="178"/>
      <c r="N373" s="13" t="b">
        <f t="shared" si="41"/>
        <v>1</v>
      </c>
      <c r="O373" s="625" t="b">
        <f t="shared" si="39"/>
        <v>1</v>
      </c>
      <c r="P373" s="13" t="b">
        <f t="shared" si="42"/>
        <v>1</v>
      </c>
      <c r="Q373" s="13" t="b">
        <f t="shared" si="36"/>
        <v>1</v>
      </c>
      <c r="R373" s="13" t="b">
        <f t="shared" si="37"/>
        <v>1</v>
      </c>
      <c r="S373" s="13" t="str">
        <f t="shared" si="40"/>
        <v>-</v>
      </c>
      <c r="T373" s="13">
        <f>IF(S373="-",0,IF(COUNTIF(S373:$S$1025,S373)&gt;1,1,0))</f>
        <v>0</v>
      </c>
    </row>
    <row r="374" spans="1:20" ht="15.75">
      <c r="A374" s="205">
        <v>349</v>
      </c>
      <c r="B374" s="177"/>
      <c r="C374" s="177"/>
      <c r="D374" s="192"/>
      <c r="E374" s="192"/>
      <c r="F374" s="192"/>
      <c r="G374" s="193"/>
      <c r="H374" s="193"/>
      <c r="I374" s="193"/>
      <c r="J374" s="193"/>
      <c r="K374" s="91">
        <f t="shared" si="38"/>
        <v>0</v>
      </c>
      <c r="L374" s="192"/>
      <c r="M374" s="178"/>
      <c r="N374" s="13" t="b">
        <f t="shared" si="41"/>
        <v>1</v>
      </c>
      <c r="O374" s="625" t="b">
        <f t="shared" si="39"/>
        <v>1</v>
      </c>
      <c r="P374" s="13" t="b">
        <f t="shared" si="42"/>
        <v>1</v>
      </c>
      <c r="Q374" s="13" t="b">
        <f t="shared" si="36"/>
        <v>1</v>
      </c>
      <c r="R374" s="13" t="b">
        <f t="shared" si="37"/>
        <v>1</v>
      </c>
      <c r="S374" s="13" t="str">
        <f t="shared" si="40"/>
        <v>-</v>
      </c>
      <c r="T374" s="13">
        <f>IF(S374="-",0,IF(COUNTIF(S374:$S$1025,S374)&gt;1,1,0))</f>
        <v>0</v>
      </c>
    </row>
    <row r="375" spans="1:20" ht="15.75">
      <c r="A375" s="205">
        <v>350</v>
      </c>
      <c r="B375" s="177"/>
      <c r="C375" s="177"/>
      <c r="D375" s="192"/>
      <c r="E375" s="192"/>
      <c r="F375" s="192"/>
      <c r="G375" s="193"/>
      <c r="H375" s="193"/>
      <c r="I375" s="193"/>
      <c r="J375" s="193"/>
      <c r="K375" s="91">
        <f t="shared" si="38"/>
        <v>0</v>
      </c>
      <c r="L375" s="192"/>
      <c r="M375" s="178"/>
      <c r="N375" s="13" t="b">
        <f t="shared" si="41"/>
        <v>1</v>
      </c>
      <c r="O375" s="625" t="b">
        <f t="shared" si="39"/>
        <v>1</v>
      </c>
      <c r="P375" s="13" t="b">
        <f t="shared" si="42"/>
        <v>1</v>
      </c>
      <c r="Q375" s="13" t="b">
        <f t="shared" si="36"/>
        <v>1</v>
      </c>
      <c r="R375" s="13" t="b">
        <f t="shared" si="37"/>
        <v>1</v>
      </c>
      <c r="S375" s="13" t="str">
        <f t="shared" si="40"/>
        <v>-</v>
      </c>
      <c r="T375" s="13">
        <f>IF(S375="-",0,IF(COUNTIF(S375:$S$1025,S375)&gt;1,1,0))</f>
        <v>0</v>
      </c>
    </row>
    <row r="376" spans="1:20" ht="15.75">
      <c r="A376" s="205">
        <v>351</v>
      </c>
      <c r="B376" s="177"/>
      <c r="C376" s="177"/>
      <c r="D376" s="192"/>
      <c r="E376" s="192"/>
      <c r="F376" s="192"/>
      <c r="G376" s="193"/>
      <c r="H376" s="193"/>
      <c r="I376" s="193"/>
      <c r="J376" s="193"/>
      <c r="K376" s="91">
        <f t="shared" si="38"/>
        <v>0</v>
      </c>
      <c r="L376" s="192"/>
      <c r="M376" s="178"/>
      <c r="N376" s="13" t="b">
        <f t="shared" si="41"/>
        <v>1</v>
      </c>
      <c r="O376" s="625" t="b">
        <f t="shared" si="39"/>
        <v>1</v>
      </c>
      <c r="P376" s="13" t="b">
        <f t="shared" si="42"/>
        <v>1</v>
      </c>
      <c r="Q376" s="13" t="b">
        <f t="shared" si="36"/>
        <v>1</v>
      </c>
      <c r="R376" s="13" t="b">
        <f t="shared" si="37"/>
        <v>1</v>
      </c>
      <c r="S376" s="13" t="str">
        <f t="shared" si="40"/>
        <v>-</v>
      </c>
      <c r="T376" s="13">
        <f>IF(S376="-",0,IF(COUNTIF(S376:$S$1025,S376)&gt;1,1,0))</f>
        <v>0</v>
      </c>
    </row>
    <row r="377" spans="1:20" ht="15.75">
      <c r="A377" s="205">
        <v>352</v>
      </c>
      <c r="B377" s="177"/>
      <c r="C377" s="177"/>
      <c r="D377" s="192"/>
      <c r="E377" s="192"/>
      <c r="F377" s="192"/>
      <c r="G377" s="193"/>
      <c r="H377" s="193"/>
      <c r="I377" s="193"/>
      <c r="J377" s="193"/>
      <c r="K377" s="91">
        <f t="shared" si="38"/>
        <v>0</v>
      </c>
      <c r="L377" s="192"/>
      <c r="M377" s="178"/>
      <c r="N377" s="13" t="b">
        <f t="shared" si="41"/>
        <v>1</v>
      </c>
      <c r="O377" s="625" t="b">
        <f t="shared" si="39"/>
        <v>1</v>
      </c>
      <c r="P377" s="13" t="b">
        <f t="shared" si="42"/>
        <v>1</v>
      </c>
      <c r="Q377" s="13" t="b">
        <f t="shared" si="36"/>
        <v>1</v>
      </c>
      <c r="R377" s="13" t="b">
        <f t="shared" si="37"/>
        <v>1</v>
      </c>
      <c r="S377" s="13" t="str">
        <f t="shared" si="40"/>
        <v>-</v>
      </c>
      <c r="T377" s="13">
        <f>IF(S377="-",0,IF(COUNTIF(S377:$S$1025,S377)&gt;1,1,0))</f>
        <v>0</v>
      </c>
    </row>
    <row r="378" spans="1:20" ht="15.75">
      <c r="A378" s="205">
        <v>353</v>
      </c>
      <c r="B378" s="177"/>
      <c r="C378" s="177"/>
      <c r="D378" s="192"/>
      <c r="E378" s="192"/>
      <c r="F378" s="192"/>
      <c r="G378" s="193"/>
      <c r="H378" s="193"/>
      <c r="I378" s="193"/>
      <c r="J378" s="193"/>
      <c r="K378" s="91">
        <f t="shared" si="38"/>
        <v>0</v>
      </c>
      <c r="L378" s="192"/>
      <c r="M378" s="178"/>
      <c r="N378" s="13" t="b">
        <f t="shared" si="41"/>
        <v>1</v>
      </c>
      <c r="O378" s="625" t="b">
        <f t="shared" si="39"/>
        <v>1</v>
      </c>
      <c r="P378" s="13" t="b">
        <f t="shared" si="42"/>
        <v>1</v>
      </c>
      <c r="Q378" s="13" t="b">
        <f t="shared" si="36"/>
        <v>1</v>
      </c>
      <c r="R378" s="13" t="b">
        <f t="shared" si="37"/>
        <v>1</v>
      </c>
      <c r="S378" s="13" t="str">
        <f t="shared" si="40"/>
        <v>-</v>
      </c>
      <c r="T378" s="13">
        <f>IF(S378="-",0,IF(COUNTIF(S378:$S$1025,S378)&gt;1,1,0))</f>
        <v>0</v>
      </c>
    </row>
    <row r="379" spans="1:20" ht="15.75">
      <c r="A379" s="205">
        <v>354</v>
      </c>
      <c r="B379" s="177"/>
      <c r="C379" s="177"/>
      <c r="D379" s="192"/>
      <c r="E379" s="192"/>
      <c r="F379" s="192"/>
      <c r="G379" s="193"/>
      <c r="H379" s="193"/>
      <c r="I379" s="193"/>
      <c r="J379" s="193"/>
      <c r="K379" s="91">
        <f t="shared" si="38"/>
        <v>0</v>
      </c>
      <c r="L379" s="192"/>
      <c r="M379" s="178"/>
      <c r="N379" s="13" t="b">
        <f t="shared" si="41"/>
        <v>1</v>
      </c>
      <c r="O379" s="625" t="b">
        <f t="shared" si="39"/>
        <v>1</v>
      </c>
      <c r="P379" s="13" t="b">
        <f t="shared" si="42"/>
        <v>1</v>
      </c>
      <c r="Q379" s="13" t="b">
        <f t="shared" si="36"/>
        <v>1</v>
      </c>
      <c r="R379" s="13" t="b">
        <f t="shared" si="37"/>
        <v>1</v>
      </c>
      <c r="S379" s="13" t="str">
        <f t="shared" si="40"/>
        <v>-</v>
      </c>
      <c r="T379" s="13">
        <f>IF(S379="-",0,IF(COUNTIF(S379:$S$1025,S379)&gt;1,1,0))</f>
        <v>0</v>
      </c>
    </row>
    <row r="380" spans="1:20" ht="15.75">
      <c r="A380" s="205">
        <v>355</v>
      </c>
      <c r="B380" s="177"/>
      <c r="C380" s="177"/>
      <c r="D380" s="192"/>
      <c r="E380" s="192"/>
      <c r="F380" s="192"/>
      <c r="G380" s="193"/>
      <c r="H380" s="193"/>
      <c r="I380" s="193"/>
      <c r="J380" s="193"/>
      <c r="K380" s="91">
        <f t="shared" si="38"/>
        <v>0</v>
      </c>
      <c r="L380" s="192"/>
      <c r="M380" s="178"/>
      <c r="N380" s="13" t="b">
        <f t="shared" si="41"/>
        <v>1</v>
      </c>
      <c r="O380" s="625" t="b">
        <f t="shared" si="39"/>
        <v>1</v>
      </c>
      <c r="P380" s="13" t="b">
        <f t="shared" si="42"/>
        <v>1</v>
      </c>
      <c r="Q380" s="13" t="b">
        <f t="shared" si="36"/>
        <v>1</v>
      </c>
      <c r="R380" s="13" t="b">
        <f t="shared" si="37"/>
        <v>1</v>
      </c>
      <c r="S380" s="13" t="str">
        <f t="shared" si="40"/>
        <v>-</v>
      </c>
      <c r="T380" s="13">
        <f>IF(S380="-",0,IF(COUNTIF(S380:$S$1025,S380)&gt;1,1,0))</f>
        <v>0</v>
      </c>
    </row>
    <row r="381" spans="1:20" ht="15.75">
      <c r="A381" s="205">
        <v>356</v>
      </c>
      <c r="B381" s="177"/>
      <c r="C381" s="177"/>
      <c r="D381" s="192"/>
      <c r="E381" s="192"/>
      <c r="F381" s="192"/>
      <c r="G381" s="193"/>
      <c r="H381" s="193"/>
      <c r="I381" s="193"/>
      <c r="J381" s="193"/>
      <c r="K381" s="91">
        <f t="shared" si="38"/>
        <v>0</v>
      </c>
      <c r="L381" s="192"/>
      <c r="M381" s="178"/>
      <c r="N381" s="13" t="b">
        <f t="shared" si="41"/>
        <v>1</v>
      </c>
      <c r="O381" s="625" t="b">
        <f t="shared" si="39"/>
        <v>1</v>
      </c>
      <c r="P381" s="13" t="b">
        <f t="shared" si="42"/>
        <v>1</v>
      </c>
      <c r="Q381" s="13" t="b">
        <f t="shared" si="36"/>
        <v>1</v>
      </c>
      <c r="R381" s="13" t="b">
        <f t="shared" si="37"/>
        <v>1</v>
      </c>
      <c r="S381" s="13" t="str">
        <f t="shared" si="40"/>
        <v>-</v>
      </c>
      <c r="T381" s="13">
        <f>IF(S381="-",0,IF(COUNTIF(S381:$S$1025,S381)&gt;1,1,0))</f>
        <v>0</v>
      </c>
    </row>
    <row r="382" spans="1:20" ht="15.75">
      <c r="A382" s="205">
        <v>357</v>
      </c>
      <c r="B382" s="177"/>
      <c r="C382" s="177"/>
      <c r="D382" s="192"/>
      <c r="E382" s="192"/>
      <c r="F382" s="192"/>
      <c r="G382" s="193"/>
      <c r="H382" s="193"/>
      <c r="I382" s="193"/>
      <c r="J382" s="193"/>
      <c r="K382" s="91">
        <f t="shared" si="38"/>
        <v>0</v>
      </c>
      <c r="L382" s="192"/>
      <c r="M382" s="178"/>
      <c r="N382" s="13" t="b">
        <f t="shared" si="41"/>
        <v>1</v>
      </c>
      <c r="O382" s="625" t="b">
        <f t="shared" si="39"/>
        <v>1</v>
      </c>
      <c r="P382" s="13" t="b">
        <f t="shared" si="42"/>
        <v>1</v>
      </c>
      <c r="Q382" s="13" t="b">
        <f t="shared" si="36"/>
        <v>1</v>
      </c>
      <c r="R382" s="13" t="b">
        <f t="shared" si="37"/>
        <v>1</v>
      </c>
      <c r="S382" s="13" t="str">
        <f t="shared" si="40"/>
        <v>-</v>
      </c>
      <c r="T382" s="13">
        <f>IF(S382="-",0,IF(COUNTIF(S382:$S$1025,S382)&gt;1,1,0))</f>
        <v>0</v>
      </c>
    </row>
    <row r="383" spans="1:20" ht="15.75">
      <c r="A383" s="205">
        <v>358</v>
      </c>
      <c r="B383" s="177"/>
      <c r="C383" s="177"/>
      <c r="D383" s="192"/>
      <c r="E383" s="192"/>
      <c r="F383" s="192"/>
      <c r="G383" s="193"/>
      <c r="H383" s="193"/>
      <c r="I383" s="193"/>
      <c r="J383" s="193"/>
      <c r="K383" s="91">
        <f t="shared" si="38"/>
        <v>0</v>
      </c>
      <c r="L383" s="192"/>
      <c r="M383" s="178"/>
      <c r="N383" s="13" t="b">
        <f t="shared" si="41"/>
        <v>1</v>
      </c>
      <c r="O383" s="625" t="b">
        <f t="shared" si="39"/>
        <v>1</v>
      </c>
      <c r="P383" s="13" t="b">
        <f t="shared" si="42"/>
        <v>1</v>
      </c>
      <c r="Q383" s="13" t="b">
        <f t="shared" si="36"/>
        <v>1</v>
      </c>
      <c r="R383" s="13" t="b">
        <f t="shared" si="37"/>
        <v>1</v>
      </c>
      <c r="S383" s="13" t="str">
        <f t="shared" si="40"/>
        <v>-</v>
      </c>
      <c r="T383" s="13">
        <f>IF(S383="-",0,IF(COUNTIF(S383:$S$1025,S383)&gt;1,1,0))</f>
        <v>0</v>
      </c>
    </row>
    <row r="384" spans="1:20" ht="15.75">
      <c r="A384" s="205">
        <v>359</v>
      </c>
      <c r="B384" s="177"/>
      <c r="C384" s="177"/>
      <c r="D384" s="192"/>
      <c r="E384" s="192"/>
      <c r="F384" s="192"/>
      <c r="G384" s="193"/>
      <c r="H384" s="193"/>
      <c r="I384" s="193"/>
      <c r="J384" s="193"/>
      <c r="K384" s="91">
        <f t="shared" si="38"/>
        <v>0</v>
      </c>
      <c r="L384" s="192"/>
      <c r="M384" s="178"/>
      <c r="N384" s="13" t="b">
        <f t="shared" si="41"/>
        <v>1</v>
      </c>
      <c r="O384" s="625" t="b">
        <f t="shared" si="39"/>
        <v>1</v>
      </c>
      <c r="P384" s="13" t="b">
        <f t="shared" si="42"/>
        <v>1</v>
      </c>
      <c r="Q384" s="13" t="b">
        <f t="shared" si="36"/>
        <v>1</v>
      </c>
      <c r="R384" s="13" t="b">
        <f t="shared" si="37"/>
        <v>1</v>
      </c>
      <c r="S384" s="13" t="str">
        <f t="shared" si="40"/>
        <v>-</v>
      </c>
      <c r="T384" s="13">
        <f>IF(S384="-",0,IF(COUNTIF(S384:$S$1025,S384)&gt;1,1,0))</f>
        <v>0</v>
      </c>
    </row>
    <row r="385" spans="1:20" ht="15.75">
      <c r="A385" s="205">
        <v>360</v>
      </c>
      <c r="B385" s="177"/>
      <c r="C385" s="177"/>
      <c r="D385" s="192"/>
      <c r="E385" s="192"/>
      <c r="F385" s="192"/>
      <c r="G385" s="193"/>
      <c r="H385" s="193"/>
      <c r="I385" s="193"/>
      <c r="J385" s="193"/>
      <c r="K385" s="91">
        <f t="shared" si="38"/>
        <v>0</v>
      </c>
      <c r="L385" s="192"/>
      <c r="M385" s="178"/>
      <c r="N385" s="13" t="b">
        <f t="shared" si="41"/>
        <v>1</v>
      </c>
      <c r="O385" s="625" t="b">
        <f t="shared" si="39"/>
        <v>1</v>
      </c>
      <c r="P385" s="13" t="b">
        <f t="shared" si="42"/>
        <v>1</v>
      </c>
      <c r="Q385" s="13" t="b">
        <f t="shared" si="36"/>
        <v>1</v>
      </c>
      <c r="R385" s="13" t="b">
        <f t="shared" si="37"/>
        <v>1</v>
      </c>
      <c r="S385" s="13" t="str">
        <f t="shared" si="40"/>
        <v>-</v>
      </c>
      <c r="T385" s="13">
        <f>IF(S385="-",0,IF(COUNTIF(S385:$S$1025,S385)&gt;1,1,0))</f>
        <v>0</v>
      </c>
    </row>
    <row r="386" spans="1:20" ht="15.75">
      <c r="A386" s="205">
        <v>361</v>
      </c>
      <c r="B386" s="177"/>
      <c r="C386" s="177"/>
      <c r="D386" s="192"/>
      <c r="E386" s="192"/>
      <c r="F386" s="192"/>
      <c r="G386" s="193"/>
      <c r="H386" s="193"/>
      <c r="I386" s="193"/>
      <c r="J386" s="193"/>
      <c r="K386" s="91">
        <f t="shared" si="38"/>
        <v>0</v>
      </c>
      <c r="L386" s="192"/>
      <c r="M386" s="178"/>
      <c r="N386" s="13" t="b">
        <f t="shared" si="41"/>
        <v>1</v>
      </c>
      <c r="O386" s="625" t="b">
        <f t="shared" si="39"/>
        <v>1</v>
      </c>
      <c r="P386" s="13" t="b">
        <f t="shared" si="42"/>
        <v>1</v>
      </c>
      <c r="Q386" s="13" t="b">
        <f t="shared" si="36"/>
        <v>1</v>
      </c>
      <c r="R386" s="13" t="b">
        <f t="shared" si="37"/>
        <v>1</v>
      </c>
      <c r="S386" s="13" t="str">
        <f t="shared" si="40"/>
        <v>-</v>
      </c>
      <c r="T386" s="13">
        <f>IF(S386="-",0,IF(COUNTIF(S386:$S$1025,S386)&gt;1,1,0))</f>
        <v>0</v>
      </c>
    </row>
    <row r="387" spans="1:20" ht="15.75">
      <c r="A387" s="205">
        <v>362</v>
      </c>
      <c r="B387" s="177"/>
      <c r="C387" s="177"/>
      <c r="D387" s="192"/>
      <c r="E387" s="192"/>
      <c r="F387" s="192"/>
      <c r="G387" s="193"/>
      <c r="H387" s="193"/>
      <c r="I387" s="193"/>
      <c r="J387" s="193"/>
      <c r="K387" s="91">
        <f t="shared" si="38"/>
        <v>0</v>
      </c>
      <c r="L387" s="192"/>
      <c r="M387" s="178"/>
      <c r="N387" s="13" t="b">
        <f t="shared" si="41"/>
        <v>1</v>
      </c>
      <c r="O387" s="625" t="b">
        <f t="shared" si="39"/>
        <v>1</v>
      </c>
      <c r="P387" s="13" t="b">
        <f t="shared" si="42"/>
        <v>1</v>
      </c>
      <c r="Q387" s="13" t="b">
        <f t="shared" si="36"/>
        <v>1</v>
      </c>
      <c r="R387" s="13" t="b">
        <f t="shared" si="37"/>
        <v>1</v>
      </c>
      <c r="S387" s="13" t="str">
        <f t="shared" si="40"/>
        <v>-</v>
      </c>
      <c r="T387" s="13">
        <f>IF(S387="-",0,IF(COUNTIF(S387:$S$1025,S387)&gt;1,1,0))</f>
        <v>0</v>
      </c>
    </row>
    <row r="388" spans="1:20" ht="15.75">
      <c r="A388" s="205">
        <v>363</v>
      </c>
      <c r="B388" s="177"/>
      <c r="C388" s="177"/>
      <c r="D388" s="192"/>
      <c r="E388" s="192"/>
      <c r="F388" s="192"/>
      <c r="G388" s="193"/>
      <c r="H388" s="193"/>
      <c r="I388" s="193"/>
      <c r="J388" s="193"/>
      <c r="K388" s="91">
        <f t="shared" si="38"/>
        <v>0</v>
      </c>
      <c r="L388" s="192"/>
      <c r="M388" s="178"/>
      <c r="N388" s="13" t="b">
        <f t="shared" si="41"/>
        <v>1</v>
      </c>
      <c r="O388" s="625" t="b">
        <f t="shared" si="39"/>
        <v>1</v>
      </c>
      <c r="P388" s="13" t="b">
        <f t="shared" si="42"/>
        <v>1</v>
      </c>
      <c r="Q388" s="13" t="b">
        <f t="shared" si="36"/>
        <v>1</v>
      </c>
      <c r="R388" s="13" t="b">
        <f t="shared" si="37"/>
        <v>1</v>
      </c>
      <c r="S388" s="13" t="str">
        <f t="shared" si="40"/>
        <v>-</v>
      </c>
      <c r="T388" s="13">
        <f>IF(S388="-",0,IF(COUNTIF(S388:$S$1025,S388)&gt;1,1,0))</f>
        <v>0</v>
      </c>
    </row>
    <row r="389" spans="1:20" ht="15.75">
      <c r="A389" s="205">
        <v>364</v>
      </c>
      <c r="B389" s="177"/>
      <c r="C389" s="177"/>
      <c r="D389" s="192"/>
      <c r="E389" s="192"/>
      <c r="F389" s="192"/>
      <c r="G389" s="193"/>
      <c r="H389" s="193"/>
      <c r="I389" s="193"/>
      <c r="J389" s="193"/>
      <c r="K389" s="91">
        <f t="shared" si="38"/>
        <v>0</v>
      </c>
      <c r="L389" s="192"/>
      <c r="M389" s="178"/>
      <c r="N389" s="13" t="b">
        <f t="shared" si="41"/>
        <v>1</v>
      </c>
      <c r="O389" s="625" t="b">
        <f t="shared" si="39"/>
        <v>1</v>
      </c>
      <c r="P389" s="13" t="b">
        <f t="shared" si="42"/>
        <v>1</v>
      </c>
      <c r="Q389" s="13" t="b">
        <f t="shared" si="36"/>
        <v>1</v>
      </c>
      <c r="R389" s="13" t="b">
        <f t="shared" si="37"/>
        <v>1</v>
      </c>
      <c r="S389" s="13" t="str">
        <f t="shared" si="40"/>
        <v>-</v>
      </c>
      <c r="T389" s="13">
        <f>IF(S389="-",0,IF(COUNTIF(S389:$S$1025,S389)&gt;1,1,0))</f>
        <v>0</v>
      </c>
    </row>
    <row r="390" spans="1:20" ht="15.75">
      <c r="A390" s="205">
        <v>365</v>
      </c>
      <c r="B390" s="177"/>
      <c r="C390" s="177"/>
      <c r="D390" s="192"/>
      <c r="E390" s="192"/>
      <c r="F390" s="192"/>
      <c r="G390" s="193"/>
      <c r="H390" s="193"/>
      <c r="I390" s="193"/>
      <c r="J390" s="193"/>
      <c r="K390" s="91">
        <f t="shared" si="38"/>
        <v>0</v>
      </c>
      <c r="L390" s="192"/>
      <c r="M390" s="178"/>
      <c r="N390" s="13" t="b">
        <f t="shared" si="41"/>
        <v>1</v>
      </c>
      <c r="O390" s="625" t="b">
        <f t="shared" si="39"/>
        <v>1</v>
      </c>
      <c r="P390" s="13" t="b">
        <f t="shared" si="42"/>
        <v>1</v>
      </c>
      <c r="Q390" s="13" t="b">
        <f t="shared" si="36"/>
        <v>1</v>
      </c>
      <c r="R390" s="13" t="b">
        <f t="shared" si="37"/>
        <v>1</v>
      </c>
      <c r="S390" s="13" t="str">
        <f t="shared" si="40"/>
        <v>-</v>
      </c>
      <c r="T390" s="13">
        <f>IF(S390="-",0,IF(COUNTIF(S390:$S$1025,S390)&gt;1,1,0))</f>
        <v>0</v>
      </c>
    </row>
    <row r="391" spans="1:20" ht="15.75">
      <c r="A391" s="205">
        <v>366</v>
      </c>
      <c r="B391" s="177"/>
      <c r="C391" s="177"/>
      <c r="D391" s="192"/>
      <c r="E391" s="192"/>
      <c r="F391" s="192"/>
      <c r="G391" s="193"/>
      <c r="H391" s="193"/>
      <c r="I391" s="193"/>
      <c r="J391" s="193"/>
      <c r="K391" s="91">
        <f t="shared" si="38"/>
        <v>0</v>
      </c>
      <c r="L391" s="192"/>
      <c r="M391" s="178"/>
      <c r="N391" s="13" t="b">
        <f t="shared" si="41"/>
        <v>1</v>
      </c>
      <c r="O391" s="625" t="b">
        <f t="shared" si="39"/>
        <v>1</v>
      </c>
      <c r="P391" s="13" t="b">
        <f t="shared" si="42"/>
        <v>1</v>
      </c>
      <c r="Q391" s="13" t="b">
        <f t="shared" si="36"/>
        <v>1</v>
      </c>
      <c r="R391" s="13" t="b">
        <f t="shared" si="37"/>
        <v>1</v>
      </c>
      <c r="S391" s="13" t="str">
        <f t="shared" si="40"/>
        <v>-</v>
      </c>
      <c r="T391" s="13">
        <f>IF(S391="-",0,IF(COUNTIF(S391:$S$1025,S391)&gt;1,1,0))</f>
        <v>0</v>
      </c>
    </row>
    <row r="392" spans="1:20" ht="15.75">
      <c r="A392" s="205">
        <v>367</v>
      </c>
      <c r="B392" s="177"/>
      <c r="C392" s="177"/>
      <c r="D392" s="192"/>
      <c r="E392" s="192"/>
      <c r="F392" s="192"/>
      <c r="G392" s="193"/>
      <c r="H392" s="193"/>
      <c r="I392" s="193"/>
      <c r="J392" s="193"/>
      <c r="K392" s="91">
        <f t="shared" si="38"/>
        <v>0</v>
      </c>
      <c r="L392" s="192"/>
      <c r="M392" s="178"/>
      <c r="N392" s="13" t="b">
        <f t="shared" si="41"/>
        <v>1</v>
      </c>
      <c r="O392" s="625" t="b">
        <f t="shared" si="39"/>
        <v>1</v>
      </c>
      <c r="P392" s="13" t="b">
        <f t="shared" si="42"/>
        <v>1</v>
      </c>
      <c r="Q392" s="13" t="b">
        <f t="shared" si="36"/>
        <v>1</v>
      </c>
      <c r="R392" s="13" t="b">
        <f t="shared" si="37"/>
        <v>1</v>
      </c>
      <c r="S392" s="13" t="str">
        <f t="shared" si="40"/>
        <v>-</v>
      </c>
      <c r="T392" s="13">
        <f>IF(S392="-",0,IF(COUNTIF(S392:$S$1025,S392)&gt;1,1,0))</f>
        <v>0</v>
      </c>
    </row>
    <row r="393" spans="1:20" ht="15.75">
      <c r="A393" s="205">
        <v>368</v>
      </c>
      <c r="B393" s="177"/>
      <c r="C393" s="177"/>
      <c r="D393" s="192"/>
      <c r="E393" s="192"/>
      <c r="F393" s="192"/>
      <c r="G393" s="193"/>
      <c r="H393" s="193"/>
      <c r="I393" s="193"/>
      <c r="J393" s="193"/>
      <c r="K393" s="91">
        <f t="shared" si="38"/>
        <v>0</v>
      </c>
      <c r="L393" s="192"/>
      <c r="M393" s="178"/>
      <c r="N393" s="13" t="b">
        <f t="shared" si="41"/>
        <v>1</v>
      </c>
      <c r="O393" s="625" t="b">
        <f t="shared" si="39"/>
        <v>1</v>
      </c>
      <c r="P393" s="13" t="b">
        <f t="shared" si="42"/>
        <v>1</v>
      </c>
      <c r="Q393" s="13" t="b">
        <f t="shared" si="36"/>
        <v>1</v>
      </c>
      <c r="R393" s="13" t="b">
        <f t="shared" si="37"/>
        <v>1</v>
      </c>
      <c r="S393" s="13" t="str">
        <f t="shared" si="40"/>
        <v>-</v>
      </c>
      <c r="T393" s="13">
        <f>IF(S393="-",0,IF(COUNTIF(S393:$S$1025,S393)&gt;1,1,0))</f>
        <v>0</v>
      </c>
    </row>
    <row r="394" spans="1:20" ht="15.75">
      <c r="A394" s="205">
        <v>369</v>
      </c>
      <c r="B394" s="177"/>
      <c r="C394" s="177"/>
      <c r="D394" s="192"/>
      <c r="E394" s="192"/>
      <c r="F394" s="192"/>
      <c r="G394" s="193"/>
      <c r="H394" s="193"/>
      <c r="I394" s="193"/>
      <c r="J394" s="193"/>
      <c r="K394" s="91">
        <f t="shared" si="38"/>
        <v>0</v>
      </c>
      <c r="L394" s="192"/>
      <c r="M394" s="178"/>
      <c r="N394" s="13" t="b">
        <f t="shared" si="41"/>
        <v>1</v>
      </c>
      <c r="O394" s="625" t="b">
        <f t="shared" si="39"/>
        <v>1</v>
      </c>
      <c r="P394" s="13" t="b">
        <f t="shared" si="42"/>
        <v>1</v>
      </c>
      <c r="Q394" s="13" t="b">
        <f t="shared" si="36"/>
        <v>1</v>
      </c>
      <c r="R394" s="13" t="b">
        <f t="shared" si="37"/>
        <v>1</v>
      </c>
      <c r="S394" s="13" t="str">
        <f t="shared" si="40"/>
        <v>-</v>
      </c>
      <c r="T394" s="13">
        <f>IF(S394="-",0,IF(COUNTIF(S394:$S$1025,S394)&gt;1,1,0))</f>
        <v>0</v>
      </c>
    </row>
    <row r="395" spans="1:20" ht="15.75">
      <c r="A395" s="205">
        <v>370</v>
      </c>
      <c r="B395" s="177"/>
      <c r="C395" s="177"/>
      <c r="D395" s="192"/>
      <c r="E395" s="192"/>
      <c r="F395" s="192"/>
      <c r="G395" s="193"/>
      <c r="H395" s="193"/>
      <c r="I395" s="193"/>
      <c r="J395" s="193"/>
      <c r="K395" s="91">
        <f t="shared" si="38"/>
        <v>0</v>
      </c>
      <c r="L395" s="192"/>
      <c r="M395" s="178"/>
      <c r="N395" s="13" t="b">
        <f t="shared" si="41"/>
        <v>1</v>
      </c>
      <c r="O395" s="625" t="b">
        <f t="shared" si="39"/>
        <v>1</v>
      </c>
      <c r="P395" s="13" t="b">
        <f t="shared" si="42"/>
        <v>1</v>
      </c>
      <c r="Q395" s="13" t="b">
        <f t="shared" si="36"/>
        <v>1</v>
      </c>
      <c r="R395" s="13" t="b">
        <f t="shared" si="37"/>
        <v>1</v>
      </c>
      <c r="S395" s="13" t="str">
        <f t="shared" si="40"/>
        <v>-</v>
      </c>
      <c r="T395" s="13">
        <f>IF(S395="-",0,IF(COUNTIF(S395:$S$1025,S395)&gt;1,1,0))</f>
        <v>0</v>
      </c>
    </row>
    <row r="396" spans="1:20" ht="15.75">
      <c r="A396" s="205">
        <v>371</v>
      </c>
      <c r="B396" s="177"/>
      <c r="C396" s="177"/>
      <c r="D396" s="192"/>
      <c r="E396" s="192"/>
      <c r="F396" s="192"/>
      <c r="G396" s="193"/>
      <c r="H396" s="193"/>
      <c r="I396" s="193"/>
      <c r="J396" s="193"/>
      <c r="K396" s="91">
        <f t="shared" si="38"/>
        <v>0</v>
      </c>
      <c r="L396" s="192"/>
      <c r="M396" s="178"/>
      <c r="N396" s="13" t="b">
        <f t="shared" si="41"/>
        <v>1</v>
      </c>
      <c r="O396" s="625" t="b">
        <f t="shared" si="39"/>
        <v>1</v>
      </c>
      <c r="P396" s="13" t="b">
        <f t="shared" si="42"/>
        <v>1</v>
      </c>
      <c r="Q396" s="13" t="b">
        <f t="shared" si="36"/>
        <v>1</v>
      </c>
      <c r="R396" s="13" t="b">
        <f t="shared" si="37"/>
        <v>1</v>
      </c>
      <c r="S396" s="13" t="str">
        <f t="shared" si="40"/>
        <v>-</v>
      </c>
      <c r="T396" s="13">
        <f>IF(S396="-",0,IF(COUNTIF(S396:$S$1025,S396)&gt;1,1,0))</f>
        <v>0</v>
      </c>
    </row>
    <row r="397" spans="1:20" ht="15.75">
      <c r="A397" s="205">
        <v>372</v>
      </c>
      <c r="B397" s="177"/>
      <c r="C397" s="177"/>
      <c r="D397" s="192"/>
      <c r="E397" s="192"/>
      <c r="F397" s="192"/>
      <c r="G397" s="193"/>
      <c r="H397" s="193"/>
      <c r="I397" s="193"/>
      <c r="J397" s="193"/>
      <c r="K397" s="91">
        <f t="shared" si="38"/>
        <v>0</v>
      </c>
      <c r="L397" s="192"/>
      <c r="M397" s="178"/>
      <c r="N397" s="13" t="b">
        <f t="shared" si="41"/>
        <v>1</v>
      </c>
      <c r="O397" s="625" t="b">
        <f t="shared" si="39"/>
        <v>1</v>
      </c>
      <c r="P397" s="13" t="b">
        <f t="shared" si="42"/>
        <v>1</v>
      </c>
      <c r="Q397" s="13" t="b">
        <f t="shared" si="36"/>
        <v>1</v>
      </c>
      <c r="R397" s="13" t="b">
        <f t="shared" si="37"/>
        <v>1</v>
      </c>
      <c r="S397" s="13" t="str">
        <f t="shared" si="40"/>
        <v>-</v>
      </c>
      <c r="T397" s="13">
        <f>IF(S397="-",0,IF(COUNTIF(S397:$S$1025,S397)&gt;1,1,0))</f>
        <v>0</v>
      </c>
    </row>
    <row r="398" spans="1:20" ht="15.75">
      <c r="A398" s="205">
        <v>373</v>
      </c>
      <c r="B398" s="177"/>
      <c r="C398" s="177"/>
      <c r="D398" s="192"/>
      <c r="E398" s="192"/>
      <c r="F398" s="192"/>
      <c r="G398" s="193"/>
      <c r="H398" s="193"/>
      <c r="I398" s="193"/>
      <c r="J398" s="193"/>
      <c r="K398" s="91">
        <f t="shared" si="38"/>
        <v>0</v>
      </c>
      <c r="L398" s="192"/>
      <c r="M398" s="178"/>
      <c r="N398" s="13" t="b">
        <f t="shared" si="41"/>
        <v>1</v>
      </c>
      <c r="O398" s="625" t="b">
        <f t="shared" si="39"/>
        <v>1</v>
      </c>
      <c r="P398" s="13" t="b">
        <f t="shared" si="42"/>
        <v>1</v>
      </c>
      <c r="Q398" s="13" t="b">
        <f t="shared" si="36"/>
        <v>1</v>
      </c>
      <c r="R398" s="13" t="b">
        <f t="shared" si="37"/>
        <v>1</v>
      </c>
      <c r="S398" s="13" t="str">
        <f t="shared" si="40"/>
        <v>-</v>
      </c>
      <c r="T398" s="13">
        <f>IF(S398="-",0,IF(COUNTIF(S398:$S$1025,S398)&gt;1,1,0))</f>
        <v>0</v>
      </c>
    </row>
    <row r="399" spans="1:20" ht="15.75">
      <c r="A399" s="205">
        <v>374</v>
      </c>
      <c r="B399" s="177"/>
      <c r="C399" s="177"/>
      <c r="D399" s="192"/>
      <c r="E399" s="192"/>
      <c r="F399" s="192"/>
      <c r="G399" s="193"/>
      <c r="H399" s="193"/>
      <c r="I399" s="193"/>
      <c r="J399" s="193"/>
      <c r="K399" s="91">
        <f t="shared" si="38"/>
        <v>0</v>
      </c>
      <c r="L399" s="192"/>
      <c r="M399" s="178"/>
      <c r="N399" s="13" t="b">
        <f t="shared" si="41"/>
        <v>1</v>
      </c>
      <c r="O399" s="625" t="b">
        <f t="shared" si="39"/>
        <v>1</v>
      </c>
      <c r="P399" s="13" t="b">
        <f t="shared" si="42"/>
        <v>1</v>
      </c>
      <c r="Q399" s="13" t="b">
        <f t="shared" si="36"/>
        <v>1</v>
      </c>
      <c r="R399" s="13" t="b">
        <f t="shared" si="37"/>
        <v>1</v>
      </c>
      <c r="S399" s="13" t="str">
        <f t="shared" si="40"/>
        <v>-</v>
      </c>
      <c r="T399" s="13">
        <f>IF(S399="-",0,IF(COUNTIF(S399:$S$1025,S399)&gt;1,1,0))</f>
        <v>0</v>
      </c>
    </row>
    <row r="400" spans="1:20" ht="15.75">
      <c r="A400" s="205">
        <v>375</v>
      </c>
      <c r="B400" s="177"/>
      <c r="C400" s="177"/>
      <c r="D400" s="192"/>
      <c r="E400" s="192"/>
      <c r="F400" s="192"/>
      <c r="G400" s="193"/>
      <c r="H400" s="193"/>
      <c r="I400" s="193"/>
      <c r="J400" s="193"/>
      <c r="K400" s="91">
        <f t="shared" si="38"/>
        <v>0</v>
      </c>
      <c r="L400" s="192"/>
      <c r="M400" s="178"/>
      <c r="N400" s="13" t="b">
        <f t="shared" si="41"/>
        <v>1</v>
      </c>
      <c r="O400" s="625" t="b">
        <f t="shared" si="39"/>
        <v>1</v>
      </c>
      <c r="P400" s="13" t="b">
        <f t="shared" si="42"/>
        <v>1</v>
      </c>
      <c r="Q400" s="13" t="b">
        <f t="shared" si="36"/>
        <v>1</v>
      </c>
      <c r="R400" s="13" t="b">
        <f t="shared" si="37"/>
        <v>1</v>
      </c>
      <c r="S400" s="13" t="str">
        <f t="shared" si="40"/>
        <v>-</v>
      </c>
      <c r="T400" s="13">
        <f>IF(S400="-",0,IF(COUNTIF(S400:$S$1025,S400)&gt;1,1,0))</f>
        <v>0</v>
      </c>
    </row>
    <row r="401" spans="1:20" ht="15.75">
      <c r="A401" s="205">
        <v>376</v>
      </c>
      <c r="B401" s="177"/>
      <c r="C401" s="177"/>
      <c r="D401" s="192"/>
      <c r="E401" s="192"/>
      <c r="F401" s="192"/>
      <c r="G401" s="193"/>
      <c r="H401" s="193"/>
      <c r="I401" s="193"/>
      <c r="J401" s="193"/>
      <c r="K401" s="91">
        <f t="shared" si="38"/>
        <v>0</v>
      </c>
      <c r="L401" s="192"/>
      <c r="M401" s="178"/>
      <c r="N401" s="13" t="b">
        <f t="shared" si="41"/>
        <v>1</v>
      </c>
      <c r="O401" s="625" t="b">
        <f t="shared" si="39"/>
        <v>1</v>
      </c>
      <c r="P401" s="13" t="b">
        <f t="shared" si="42"/>
        <v>1</v>
      </c>
      <c r="Q401" s="13" t="b">
        <f t="shared" si="36"/>
        <v>1</v>
      </c>
      <c r="R401" s="13" t="b">
        <f t="shared" si="37"/>
        <v>1</v>
      </c>
      <c r="S401" s="13" t="str">
        <f t="shared" si="40"/>
        <v>-</v>
      </c>
      <c r="T401" s="13">
        <f>IF(S401="-",0,IF(COUNTIF(S401:$S$1025,S401)&gt;1,1,0))</f>
        <v>0</v>
      </c>
    </row>
    <row r="402" spans="1:20" ht="15.75">
      <c r="A402" s="205">
        <v>377</v>
      </c>
      <c r="B402" s="177"/>
      <c r="C402" s="177"/>
      <c r="D402" s="192"/>
      <c r="E402" s="192"/>
      <c r="F402" s="192"/>
      <c r="G402" s="193"/>
      <c r="H402" s="193"/>
      <c r="I402" s="193"/>
      <c r="J402" s="193"/>
      <c r="K402" s="91">
        <f t="shared" si="38"/>
        <v>0</v>
      </c>
      <c r="L402" s="192"/>
      <c r="M402" s="178"/>
      <c r="N402" s="13" t="b">
        <f t="shared" si="41"/>
        <v>1</v>
      </c>
      <c r="O402" s="625" t="b">
        <f t="shared" si="39"/>
        <v>1</v>
      </c>
      <c r="P402" s="13" t="b">
        <f t="shared" si="42"/>
        <v>1</v>
      </c>
      <c r="Q402" s="13" t="b">
        <f t="shared" si="36"/>
        <v>1</v>
      </c>
      <c r="R402" s="13" t="b">
        <f t="shared" si="37"/>
        <v>1</v>
      </c>
      <c r="S402" s="13" t="str">
        <f t="shared" si="40"/>
        <v>-</v>
      </c>
      <c r="T402" s="13">
        <f>IF(S402="-",0,IF(COUNTIF(S402:$S$1025,S402)&gt;1,1,0))</f>
        <v>0</v>
      </c>
    </row>
    <row r="403" spans="1:20" ht="15.75">
      <c r="A403" s="205">
        <v>378</v>
      </c>
      <c r="B403" s="177"/>
      <c r="C403" s="177"/>
      <c r="D403" s="192"/>
      <c r="E403" s="192"/>
      <c r="F403" s="192"/>
      <c r="G403" s="193"/>
      <c r="H403" s="193"/>
      <c r="I403" s="193"/>
      <c r="J403" s="193"/>
      <c r="K403" s="91">
        <f t="shared" si="38"/>
        <v>0</v>
      </c>
      <c r="L403" s="192"/>
      <c r="M403" s="178"/>
      <c r="N403" s="13" t="b">
        <f t="shared" si="41"/>
        <v>1</v>
      </c>
      <c r="O403" s="625" t="b">
        <f t="shared" si="39"/>
        <v>1</v>
      </c>
      <c r="P403" s="13" t="b">
        <f t="shared" si="42"/>
        <v>1</v>
      </c>
      <c r="Q403" s="13" t="b">
        <f t="shared" si="36"/>
        <v>1</v>
      </c>
      <c r="R403" s="13" t="b">
        <f t="shared" si="37"/>
        <v>1</v>
      </c>
      <c r="S403" s="13" t="str">
        <f t="shared" si="40"/>
        <v>-</v>
      </c>
      <c r="T403" s="13">
        <f>IF(S403="-",0,IF(COUNTIF(S403:$S$1025,S403)&gt;1,1,0))</f>
        <v>0</v>
      </c>
    </row>
    <row r="404" spans="1:20" ht="15.75">
      <c r="A404" s="205">
        <v>379</v>
      </c>
      <c r="B404" s="177"/>
      <c r="C404" s="177"/>
      <c r="D404" s="192"/>
      <c r="E404" s="192"/>
      <c r="F404" s="192"/>
      <c r="G404" s="193"/>
      <c r="H404" s="193"/>
      <c r="I404" s="193"/>
      <c r="J404" s="193"/>
      <c r="K404" s="91">
        <f t="shared" si="38"/>
        <v>0</v>
      </c>
      <c r="L404" s="192"/>
      <c r="M404" s="178"/>
      <c r="N404" s="13" t="b">
        <f t="shared" si="41"/>
        <v>1</v>
      </c>
      <c r="O404" s="625" t="b">
        <f t="shared" si="39"/>
        <v>1</v>
      </c>
      <c r="P404" s="13" t="b">
        <f t="shared" si="42"/>
        <v>1</v>
      </c>
      <c r="Q404" s="13" t="b">
        <f t="shared" si="36"/>
        <v>1</v>
      </c>
      <c r="R404" s="13" t="b">
        <f t="shared" si="37"/>
        <v>1</v>
      </c>
      <c r="S404" s="13" t="str">
        <f t="shared" si="40"/>
        <v>-</v>
      </c>
      <c r="T404" s="13">
        <f>IF(S404="-",0,IF(COUNTIF(S404:$S$1025,S404)&gt;1,1,0))</f>
        <v>0</v>
      </c>
    </row>
    <row r="405" spans="1:20" ht="15.75">
      <c r="A405" s="205">
        <v>380</v>
      </c>
      <c r="B405" s="177"/>
      <c r="C405" s="177"/>
      <c r="D405" s="192"/>
      <c r="E405" s="192"/>
      <c r="F405" s="192"/>
      <c r="G405" s="193"/>
      <c r="H405" s="193"/>
      <c r="I405" s="193"/>
      <c r="J405" s="193"/>
      <c r="K405" s="91">
        <f t="shared" si="38"/>
        <v>0</v>
      </c>
      <c r="L405" s="192"/>
      <c r="M405" s="178"/>
      <c r="N405" s="13" t="b">
        <f t="shared" si="41"/>
        <v>1</v>
      </c>
      <c r="O405" s="625" t="b">
        <f t="shared" si="39"/>
        <v>1</v>
      </c>
      <c r="P405" s="13" t="b">
        <f t="shared" si="42"/>
        <v>1</v>
      </c>
      <c r="Q405" s="13" t="b">
        <f t="shared" si="36"/>
        <v>1</v>
      </c>
      <c r="R405" s="13" t="b">
        <f t="shared" si="37"/>
        <v>1</v>
      </c>
      <c r="S405" s="13" t="str">
        <f t="shared" si="40"/>
        <v>-</v>
      </c>
      <c r="T405" s="13">
        <f>IF(S405="-",0,IF(COUNTIF(S405:$S$1025,S405)&gt;1,1,0))</f>
        <v>0</v>
      </c>
    </row>
    <row r="406" spans="1:20" ht="15.75">
      <c r="A406" s="205">
        <v>381</v>
      </c>
      <c r="B406" s="177"/>
      <c r="C406" s="177"/>
      <c r="D406" s="192"/>
      <c r="E406" s="192"/>
      <c r="F406" s="192"/>
      <c r="G406" s="193"/>
      <c r="H406" s="193"/>
      <c r="I406" s="193"/>
      <c r="J406" s="193"/>
      <c r="K406" s="91">
        <f t="shared" si="38"/>
        <v>0</v>
      </c>
      <c r="L406" s="192"/>
      <c r="M406" s="178"/>
      <c r="N406" s="13" t="b">
        <f t="shared" si="41"/>
        <v>1</v>
      </c>
      <c r="O406" s="625" t="b">
        <f t="shared" si="39"/>
        <v>1</v>
      </c>
      <c r="P406" s="13" t="b">
        <f t="shared" si="42"/>
        <v>1</v>
      </c>
      <c r="Q406" s="13" t="b">
        <f t="shared" si="36"/>
        <v>1</v>
      </c>
      <c r="R406" s="13" t="b">
        <f t="shared" si="37"/>
        <v>1</v>
      </c>
      <c r="S406" s="13" t="str">
        <f t="shared" si="40"/>
        <v>-</v>
      </c>
      <c r="T406" s="13">
        <f>IF(S406="-",0,IF(COUNTIF(S406:$S$1025,S406)&gt;1,1,0))</f>
        <v>0</v>
      </c>
    </row>
    <row r="407" spans="1:20" ht="15.75">
      <c r="A407" s="205">
        <v>382</v>
      </c>
      <c r="B407" s="177"/>
      <c r="C407" s="177"/>
      <c r="D407" s="192"/>
      <c r="E407" s="192"/>
      <c r="F407" s="192"/>
      <c r="G407" s="193"/>
      <c r="H407" s="193"/>
      <c r="I407" s="193"/>
      <c r="J407" s="193"/>
      <c r="K407" s="91">
        <f t="shared" si="38"/>
        <v>0</v>
      </c>
      <c r="L407" s="192"/>
      <c r="M407" s="178"/>
      <c r="N407" s="13" t="b">
        <f t="shared" si="41"/>
        <v>1</v>
      </c>
      <c r="O407" s="625" t="b">
        <f t="shared" si="39"/>
        <v>1</v>
      </c>
      <c r="P407" s="13" t="b">
        <f t="shared" si="42"/>
        <v>1</v>
      </c>
      <c r="Q407" s="13" t="b">
        <f t="shared" si="36"/>
        <v>1</v>
      </c>
      <c r="R407" s="13" t="b">
        <f t="shared" si="37"/>
        <v>1</v>
      </c>
      <c r="S407" s="13" t="str">
        <f t="shared" si="40"/>
        <v>-</v>
      </c>
      <c r="T407" s="13">
        <f>IF(S407="-",0,IF(COUNTIF(S407:$S$1025,S407)&gt;1,1,0))</f>
        <v>0</v>
      </c>
    </row>
    <row r="408" spans="1:20" ht="15.75">
      <c r="A408" s="205">
        <v>383</v>
      </c>
      <c r="B408" s="177"/>
      <c r="C408" s="177"/>
      <c r="D408" s="192"/>
      <c r="E408" s="192"/>
      <c r="F408" s="192"/>
      <c r="G408" s="193"/>
      <c r="H408" s="193"/>
      <c r="I408" s="193"/>
      <c r="J408" s="193"/>
      <c r="K408" s="91">
        <f t="shared" si="38"/>
        <v>0</v>
      </c>
      <c r="L408" s="192"/>
      <c r="M408" s="178"/>
      <c r="N408" s="13" t="b">
        <f t="shared" si="41"/>
        <v>1</v>
      </c>
      <c r="O408" s="625" t="b">
        <f t="shared" si="39"/>
        <v>1</v>
      </c>
      <c r="P408" s="13" t="b">
        <f t="shared" si="42"/>
        <v>1</v>
      </c>
      <c r="Q408" s="13" t="b">
        <f t="shared" si="36"/>
        <v>1</v>
      </c>
      <c r="R408" s="13" t="b">
        <f t="shared" si="37"/>
        <v>1</v>
      </c>
      <c r="S408" s="13" t="str">
        <f t="shared" si="40"/>
        <v>-</v>
      </c>
      <c r="T408" s="13">
        <f>IF(S408="-",0,IF(COUNTIF(S408:$S$1025,S408)&gt;1,1,0))</f>
        <v>0</v>
      </c>
    </row>
    <row r="409" spans="1:20" ht="15.75">
      <c r="A409" s="205">
        <v>384</v>
      </c>
      <c r="B409" s="177"/>
      <c r="C409" s="177"/>
      <c r="D409" s="192"/>
      <c r="E409" s="192"/>
      <c r="F409" s="192"/>
      <c r="G409" s="193"/>
      <c r="H409" s="193"/>
      <c r="I409" s="193"/>
      <c r="J409" s="193"/>
      <c r="K409" s="91">
        <f t="shared" si="38"/>
        <v>0</v>
      </c>
      <c r="L409" s="192"/>
      <c r="M409" s="178"/>
      <c r="N409" s="13" t="b">
        <f t="shared" si="41"/>
        <v>1</v>
      </c>
      <c r="O409" s="625" t="b">
        <f t="shared" si="39"/>
        <v>1</v>
      </c>
      <c r="P409" s="13" t="b">
        <f t="shared" si="42"/>
        <v>1</v>
      </c>
      <c r="Q409" s="13" t="b">
        <f t="shared" si="36"/>
        <v>1</v>
      </c>
      <c r="R409" s="13" t="b">
        <f t="shared" si="37"/>
        <v>1</v>
      </c>
      <c r="S409" s="13" t="str">
        <f t="shared" si="40"/>
        <v>-</v>
      </c>
      <c r="T409" s="13">
        <f>IF(S409="-",0,IF(COUNTIF(S409:$S$1025,S409)&gt;1,1,0))</f>
        <v>0</v>
      </c>
    </row>
    <row r="410" spans="1:20" ht="15.75">
      <c r="A410" s="205">
        <v>385</v>
      </c>
      <c r="B410" s="177"/>
      <c r="C410" s="177"/>
      <c r="D410" s="192"/>
      <c r="E410" s="192"/>
      <c r="F410" s="192"/>
      <c r="G410" s="193"/>
      <c r="H410" s="193"/>
      <c r="I410" s="193"/>
      <c r="J410" s="193"/>
      <c r="K410" s="91">
        <f t="shared" si="38"/>
        <v>0</v>
      </c>
      <c r="L410" s="192"/>
      <c r="M410" s="178"/>
      <c r="N410" s="13" t="b">
        <f t="shared" si="41"/>
        <v>1</v>
      </c>
      <c r="O410" s="625" t="b">
        <f t="shared" si="39"/>
        <v>1</v>
      </c>
      <c r="P410" s="13" t="b">
        <f t="shared" si="42"/>
        <v>1</v>
      </c>
      <c r="Q410" s="13" t="b">
        <f t="shared" ref="Q410:Q473" si="43">IF(B410="",TRUE,(IF(ISNUMBER(MATCH(B410,CountriesList,0)),TRUE,FALSE)))</f>
        <v>1</v>
      </c>
      <c r="R410" s="13" t="b">
        <f t="shared" ref="R410:R473" si="44">IF(C410="",TRUE,(IF(ISNUMBER(MATCH(C410,ClientCategorisationList,0)),TRUE,FALSE)))</f>
        <v>1</v>
      </c>
      <c r="S410" s="13" t="str">
        <f t="shared" si="40"/>
        <v>-</v>
      </c>
      <c r="T410" s="13">
        <f>IF(S410="-",0,IF(COUNTIF(S410:$S$1025,S410)&gt;1,1,0))</f>
        <v>0</v>
      </c>
    </row>
    <row r="411" spans="1:20" ht="15.75">
      <c r="A411" s="205">
        <v>386</v>
      </c>
      <c r="B411" s="177"/>
      <c r="C411" s="177"/>
      <c r="D411" s="192"/>
      <c r="E411" s="192"/>
      <c r="F411" s="192"/>
      <c r="G411" s="193"/>
      <c r="H411" s="193"/>
      <c r="I411" s="193"/>
      <c r="J411" s="193"/>
      <c r="K411" s="91">
        <f t="shared" ref="K411:K474" si="45">SUM(G411:J411)</f>
        <v>0</v>
      </c>
      <c r="L411" s="192"/>
      <c r="M411" s="178"/>
      <c r="N411" s="13" t="b">
        <f t="shared" si="41"/>
        <v>1</v>
      </c>
      <c r="O411" s="625" t="b">
        <f t="shared" ref="O411:O474" si="46">IF(OR(AND(B411="N/A",C411="N/A"),AND(B411&lt;&gt;"N/A",C411&lt;&gt;"N/A"),AND(ISBLANK(B411),ISBLANK(C411)),AND(NOT(ISBLANK(B411)),NOT(ISBLANK(C411)))),TRUE,FALSE)</f>
        <v>1</v>
      </c>
      <c r="P411" s="13" t="b">
        <f t="shared" si="42"/>
        <v>1</v>
      </c>
      <c r="Q411" s="13" t="b">
        <f t="shared" si="43"/>
        <v>1</v>
      </c>
      <c r="R411" s="13" t="b">
        <f t="shared" si="44"/>
        <v>1</v>
      </c>
      <c r="S411" s="13" t="str">
        <f t="shared" ref="S411:S474" si="47">CONCATENATE(B411,"-",C411)</f>
        <v>-</v>
      </c>
      <c r="T411" s="13">
        <f>IF(S411="-",0,IF(COUNTIF(S411:$S$1025,S411)&gt;1,1,0))</f>
        <v>0</v>
      </c>
    </row>
    <row r="412" spans="1:20" ht="15.75">
      <c r="A412" s="205">
        <v>387</v>
      </c>
      <c r="B412" s="177"/>
      <c r="C412" s="177"/>
      <c r="D412" s="192"/>
      <c r="E412" s="192"/>
      <c r="F412" s="192"/>
      <c r="G412" s="193"/>
      <c r="H412" s="193"/>
      <c r="I412" s="193"/>
      <c r="J412" s="193"/>
      <c r="K412" s="91">
        <f t="shared" si="45"/>
        <v>0</v>
      </c>
      <c r="L412" s="192"/>
      <c r="M412" s="178"/>
      <c r="N412" s="13" t="b">
        <f t="shared" ref="N412:N475" si="48">IF(ISBLANK(B412),TRUE,IF(OR(ISBLANK(C412),ISBLANK(D412),ISBLANK(E412),ISBLANK(F412),ISBLANK(G412),ISBLANK(H412),ISBLANK(I412),ISBLANK(J412),ISBLANK(K412),ISBLANK(L412),ISBLANK(M412)),FALSE,TRUE))</f>
        <v>1</v>
      </c>
      <c r="O412" s="625" t="b">
        <f t="shared" si="46"/>
        <v>1</v>
      </c>
      <c r="P412" s="13" t="b">
        <f t="shared" ref="P412:P475" si="49">IF(OR(AND(B412="N/A",C412="N/A",D412=0,E412=0,F412=0,K412=0,L412=0,M412=0),AND(ISBLANK(B412),ISBLANK(C412),ISBLANK(D412),ISBLANK(E412),ISBLANK(F412),ISBLANK(G412),ISBLANK(H412),ISBLANK(I412),ISBLANK(J412),K412=0,ISBLANK(L412),ISBLANK(M412)),AND(AND(NOT(ISBLANK(B412)),B412&lt;&gt;"N/A"),AND(NOT(ISBLANK(C412)),C412&lt;&gt;"N/A"),OR(D412&lt;&gt;0,E412&lt;&gt;0,F412&lt;&gt;0,K412&lt;&gt;0,L412&lt;&gt;0,M412&lt;&gt;0))),TRUE,FALSE)</f>
        <v>1</v>
      </c>
      <c r="Q412" s="13" t="b">
        <f t="shared" si="43"/>
        <v>1</v>
      </c>
      <c r="R412" s="13" t="b">
        <f t="shared" si="44"/>
        <v>1</v>
      </c>
      <c r="S412" s="13" t="str">
        <f t="shared" si="47"/>
        <v>-</v>
      </c>
      <c r="T412" s="13">
        <f>IF(S412="-",0,IF(COUNTIF(S412:$S$1025,S412)&gt;1,1,0))</f>
        <v>0</v>
      </c>
    </row>
    <row r="413" spans="1:20" ht="15.75">
      <c r="A413" s="205">
        <v>388</v>
      </c>
      <c r="B413" s="177"/>
      <c r="C413" s="177"/>
      <c r="D413" s="192"/>
      <c r="E413" s="192"/>
      <c r="F413" s="192"/>
      <c r="G413" s="193"/>
      <c r="H413" s="193"/>
      <c r="I413" s="193"/>
      <c r="J413" s="193"/>
      <c r="K413" s="91">
        <f t="shared" si="45"/>
        <v>0</v>
      </c>
      <c r="L413" s="192"/>
      <c r="M413" s="178"/>
      <c r="N413" s="13" t="b">
        <f t="shared" si="48"/>
        <v>1</v>
      </c>
      <c r="O413" s="625" t="b">
        <f t="shared" si="46"/>
        <v>1</v>
      </c>
      <c r="P413" s="13" t="b">
        <f t="shared" si="49"/>
        <v>1</v>
      </c>
      <c r="Q413" s="13" t="b">
        <f t="shared" si="43"/>
        <v>1</v>
      </c>
      <c r="R413" s="13" t="b">
        <f t="shared" si="44"/>
        <v>1</v>
      </c>
      <c r="S413" s="13" t="str">
        <f t="shared" si="47"/>
        <v>-</v>
      </c>
      <c r="T413" s="13">
        <f>IF(S413="-",0,IF(COUNTIF(S413:$S$1025,S413)&gt;1,1,0))</f>
        <v>0</v>
      </c>
    </row>
    <row r="414" spans="1:20" ht="15.75">
      <c r="A414" s="205">
        <v>389</v>
      </c>
      <c r="B414" s="177"/>
      <c r="C414" s="177"/>
      <c r="D414" s="192"/>
      <c r="E414" s="192"/>
      <c r="F414" s="192"/>
      <c r="G414" s="193"/>
      <c r="H414" s="193"/>
      <c r="I414" s="193"/>
      <c r="J414" s="193"/>
      <c r="K414" s="91">
        <f t="shared" si="45"/>
        <v>0</v>
      </c>
      <c r="L414" s="192"/>
      <c r="M414" s="178"/>
      <c r="N414" s="13" t="b">
        <f t="shared" si="48"/>
        <v>1</v>
      </c>
      <c r="O414" s="625" t="b">
        <f t="shared" si="46"/>
        <v>1</v>
      </c>
      <c r="P414" s="13" t="b">
        <f t="shared" si="49"/>
        <v>1</v>
      </c>
      <c r="Q414" s="13" t="b">
        <f t="shared" si="43"/>
        <v>1</v>
      </c>
      <c r="R414" s="13" t="b">
        <f t="shared" si="44"/>
        <v>1</v>
      </c>
      <c r="S414" s="13" t="str">
        <f t="shared" si="47"/>
        <v>-</v>
      </c>
      <c r="T414" s="13">
        <f>IF(S414="-",0,IF(COUNTIF(S414:$S$1025,S414)&gt;1,1,0))</f>
        <v>0</v>
      </c>
    </row>
    <row r="415" spans="1:20" ht="15.75">
      <c r="A415" s="205">
        <v>390</v>
      </c>
      <c r="B415" s="177"/>
      <c r="C415" s="177"/>
      <c r="D415" s="192"/>
      <c r="E415" s="192"/>
      <c r="F415" s="192"/>
      <c r="G415" s="193"/>
      <c r="H415" s="193"/>
      <c r="I415" s="193"/>
      <c r="J415" s="193"/>
      <c r="K415" s="91">
        <f t="shared" si="45"/>
        <v>0</v>
      </c>
      <c r="L415" s="192"/>
      <c r="M415" s="178"/>
      <c r="N415" s="13" t="b">
        <f t="shared" si="48"/>
        <v>1</v>
      </c>
      <c r="O415" s="625" t="b">
        <f t="shared" si="46"/>
        <v>1</v>
      </c>
      <c r="P415" s="13" t="b">
        <f t="shared" si="49"/>
        <v>1</v>
      </c>
      <c r="Q415" s="13" t="b">
        <f t="shared" si="43"/>
        <v>1</v>
      </c>
      <c r="R415" s="13" t="b">
        <f t="shared" si="44"/>
        <v>1</v>
      </c>
      <c r="S415" s="13" t="str">
        <f t="shared" si="47"/>
        <v>-</v>
      </c>
      <c r="T415" s="13">
        <f>IF(S415="-",0,IF(COUNTIF(S415:$S$1025,S415)&gt;1,1,0))</f>
        <v>0</v>
      </c>
    </row>
    <row r="416" spans="1:20" ht="15.75">
      <c r="A416" s="205">
        <v>391</v>
      </c>
      <c r="B416" s="177"/>
      <c r="C416" s="177"/>
      <c r="D416" s="192"/>
      <c r="E416" s="192"/>
      <c r="F416" s="192"/>
      <c r="G416" s="193"/>
      <c r="H416" s="193"/>
      <c r="I416" s="193"/>
      <c r="J416" s="193"/>
      <c r="K416" s="91">
        <f t="shared" si="45"/>
        <v>0</v>
      </c>
      <c r="L416" s="192"/>
      <c r="M416" s="178"/>
      <c r="N416" s="13" t="b">
        <f t="shared" si="48"/>
        <v>1</v>
      </c>
      <c r="O416" s="625" t="b">
        <f t="shared" si="46"/>
        <v>1</v>
      </c>
      <c r="P416" s="13" t="b">
        <f t="shared" si="49"/>
        <v>1</v>
      </c>
      <c r="Q416" s="13" t="b">
        <f t="shared" si="43"/>
        <v>1</v>
      </c>
      <c r="R416" s="13" t="b">
        <f t="shared" si="44"/>
        <v>1</v>
      </c>
      <c r="S416" s="13" t="str">
        <f t="shared" si="47"/>
        <v>-</v>
      </c>
      <c r="T416" s="13">
        <f>IF(S416="-",0,IF(COUNTIF(S416:$S$1025,S416)&gt;1,1,0))</f>
        <v>0</v>
      </c>
    </row>
    <row r="417" spans="1:20" ht="15.75">
      <c r="A417" s="205">
        <v>392</v>
      </c>
      <c r="B417" s="177"/>
      <c r="C417" s="177"/>
      <c r="D417" s="192"/>
      <c r="E417" s="192"/>
      <c r="F417" s="192"/>
      <c r="G417" s="193"/>
      <c r="H417" s="193"/>
      <c r="I417" s="193"/>
      <c r="J417" s="193"/>
      <c r="K417" s="91">
        <f t="shared" si="45"/>
        <v>0</v>
      </c>
      <c r="L417" s="192"/>
      <c r="M417" s="178"/>
      <c r="N417" s="13" t="b">
        <f t="shared" si="48"/>
        <v>1</v>
      </c>
      <c r="O417" s="625" t="b">
        <f t="shared" si="46"/>
        <v>1</v>
      </c>
      <c r="P417" s="13" t="b">
        <f t="shared" si="49"/>
        <v>1</v>
      </c>
      <c r="Q417" s="13" t="b">
        <f t="shared" si="43"/>
        <v>1</v>
      </c>
      <c r="R417" s="13" t="b">
        <f t="shared" si="44"/>
        <v>1</v>
      </c>
      <c r="S417" s="13" t="str">
        <f t="shared" si="47"/>
        <v>-</v>
      </c>
      <c r="T417" s="13">
        <f>IF(S417="-",0,IF(COUNTIF(S417:$S$1025,S417)&gt;1,1,0))</f>
        <v>0</v>
      </c>
    </row>
    <row r="418" spans="1:20" ht="15.75">
      <c r="A418" s="205">
        <v>393</v>
      </c>
      <c r="B418" s="177"/>
      <c r="C418" s="177"/>
      <c r="D418" s="192"/>
      <c r="E418" s="192"/>
      <c r="F418" s="192"/>
      <c r="G418" s="193"/>
      <c r="H418" s="193"/>
      <c r="I418" s="193"/>
      <c r="J418" s="193"/>
      <c r="K418" s="91">
        <f t="shared" si="45"/>
        <v>0</v>
      </c>
      <c r="L418" s="192"/>
      <c r="M418" s="178"/>
      <c r="N418" s="13" t="b">
        <f t="shared" si="48"/>
        <v>1</v>
      </c>
      <c r="O418" s="625" t="b">
        <f t="shared" si="46"/>
        <v>1</v>
      </c>
      <c r="P418" s="13" t="b">
        <f t="shared" si="49"/>
        <v>1</v>
      </c>
      <c r="Q418" s="13" t="b">
        <f t="shared" si="43"/>
        <v>1</v>
      </c>
      <c r="R418" s="13" t="b">
        <f t="shared" si="44"/>
        <v>1</v>
      </c>
      <c r="S418" s="13" t="str">
        <f t="shared" si="47"/>
        <v>-</v>
      </c>
      <c r="T418" s="13">
        <f>IF(S418="-",0,IF(COUNTIF(S418:$S$1025,S418)&gt;1,1,0))</f>
        <v>0</v>
      </c>
    </row>
    <row r="419" spans="1:20" ht="15.75">
      <c r="A419" s="205">
        <v>394</v>
      </c>
      <c r="B419" s="177"/>
      <c r="C419" s="177"/>
      <c r="D419" s="192"/>
      <c r="E419" s="192"/>
      <c r="F419" s="192"/>
      <c r="G419" s="193"/>
      <c r="H419" s="193"/>
      <c r="I419" s="193"/>
      <c r="J419" s="193"/>
      <c r="K419" s="91">
        <f t="shared" si="45"/>
        <v>0</v>
      </c>
      <c r="L419" s="192"/>
      <c r="M419" s="178"/>
      <c r="N419" s="13" t="b">
        <f t="shared" si="48"/>
        <v>1</v>
      </c>
      <c r="O419" s="625" t="b">
        <f t="shared" si="46"/>
        <v>1</v>
      </c>
      <c r="P419" s="13" t="b">
        <f t="shared" si="49"/>
        <v>1</v>
      </c>
      <c r="Q419" s="13" t="b">
        <f t="shared" si="43"/>
        <v>1</v>
      </c>
      <c r="R419" s="13" t="b">
        <f t="shared" si="44"/>
        <v>1</v>
      </c>
      <c r="S419" s="13" t="str">
        <f t="shared" si="47"/>
        <v>-</v>
      </c>
      <c r="T419" s="13">
        <f>IF(S419="-",0,IF(COUNTIF(S419:$S$1025,S419)&gt;1,1,0))</f>
        <v>0</v>
      </c>
    </row>
    <row r="420" spans="1:20" ht="15.75">
      <c r="A420" s="205">
        <v>395</v>
      </c>
      <c r="B420" s="177"/>
      <c r="C420" s="177"/>
      <c r="D420" s="192"/>
      <c r="E420" s="192"/>
      <c r="F420" s="192"/>
      <c r="G420" s="193"/>
      <c r="H420" s="193"/>
      <c r="I420" s="193"/>
      <c r="J420" s="193"/>
      <c r="K420" s="91">
        <f t="shared" si="45"/>
        <v>0</v>
      </c>
      <c r="L420" s="192"/>
      <c r="M420" s="178"/>
      <c r="N420" s="13" t="b">
        <f t="shared" si="48"/>
        <v>1</v>
      </c>
      <c r="O420" s="625" t="b">
        <f t="shared" si="46"/>
        <v>1</v>
      </c>
      <c r="P420" s="13" t="b">
        <f t="shared" si="49"/>
        <v>1</v>
      </c>
      <c r="Q420" s="13" t="b">
        <f t="shared" si="43"/>
        <v>1</v>
      </c>
      <c r="R420" s="13" t="b">
        <f t="shared" si="44"/>
        <v>1</v>
      </c>
      <c r="S420" s="13" t="str">
        <f t="shared" si="47"/>
        <v>-</v>
      </c>
      <c r="T420" s="13">
        <f>IF(S420="-",0,IF(COUNTIF(S420:$S$1025,S420)&gt;1,1,0))</f>
        <v>0</v>
      </c>
    </row>
    <row r="421" spans="1:20" ht="15.75">
      <c r="A421" s="205">
        <v>396</v>
      </c>
      <c r="B421" s="177"/>
      <c r="C421" s="177"/>
      <c r="D421" s="192"/>
      <c r="E421" s="192"/>
      <c r="F421" s="192"/>
      <c r="G421" s="193"/>
      <c r="H421" s="193"/>
      <c r="I421" s="193"/>
      <c r="J421" s="193"/>
      <c r="K421" s="91">
        <f t="shared" si="45"/>
        <v>0</v>
      </c>
      <c r="L421" s="192"/>
      <c r="M421" s="178"/>
      <c r="N421" s="13" t="b">
        <f t="shared" si="48"/>
        <v>1</v>
      </c>
      <c r="O421" s="625" t="b">
        <f t="shared" si="46"/>
        <v>1</v>
      </c>
      <c r="P421" s="13" t="b">
        <f t="shared" si="49"/>
        <v>1</v>
      </c>
      <c r="Q421" s="13" t="b">
        <f t="shared" si="43"/>
        <v>1</v>
      </c>
      <c r="R421" s="13" t="b">
        <f t="shared" si="44"/>
        <v>1</v>
      </c>
      <c r="S421" s="13" t="str">
        <f t="shared" si="47"/>
        <v>-</v>
      </c>
      <c r="T421" s="13">
        <f>IF(S421="-",0,IF(COUNTIF(S421:$S$1025,S421)&gt;1,1,0))</f>
        <v>0</v>
      </c>
    </row>
    <row r="422" spans="1:20" ht="15.75">
      <c r="A422" s="205">
        <v>397</v>
      </c>
      <c r="B422" s="177"/>
      <c r="C422" s="177"/>
      <c r="D422" s="192"/>
      <c r="E422" s="192"/>
      <c r="F422" s="192"/>
      <c r="G422" s="193"/>
      <c r="H422" s="193"/>
      <c r="I422" s="193"/>
      <c r="J422" s="193"/>
      <c r="K422" s="91">
        <f t="shared" si="45"/>
        <v>0</v>
      </c>
      <c r="L422" s="192"/>
      <c r="M422" s="178"/>
      <c r="N422" s="13" t="b">
        <f t="shared" si="48"/>
        <v>1</v>
      </c>
      <c r="O422" s="625" t="b">
        <f t="shared" si="46"/>
        <v>1</v>
      </c>
      <c r="P422" s="13" t="b">
        <f t="shared" si="49"/>
        <v>1</v>
      </c>
      <c r="Q422" s="13" t="b">
        <f t="shared" si="43"/>
        <v>1</v>
      </c>
      <c r="R422" s="13" t="b">
        <f t="shared" si="44"/>
        <v>1</v>
      </c>
      <c r="S422" s="13" t="str">
        <f t="shared" si="47"/>
        <v>-</v>
      </c>
      <c r="T422" s="13">
        <f>IF(S422="-",0,IF(COUNTIF(S422:$S$1025,S422)&gt;1,1,0))</f>
        <v>0</v>
      </c>
    </row>
    <row r="423" spans="1:20" ht="15.75">
      <c r="A423" s="205">
        <v>398</v>
      </c>
      <c r="B423" s="177"/>
      <c r="C423" s="177"/>
      <c r="D423" s="192"/>
      <c r="E423" s="192"/>
      <c r="F423" s="192"/>
      <c r="G423" s="193"/>
      <c r="H423" s="193"/>
      <c r="I423" s="193"/>
      <c r="J423" s="193"/>
      <c r="K423" s="91">
        <f t="shared" si="45"/>
        <v>0</v>
      </c>
      <c r="L423" s="192"/>
      <c r="M423" s="178"/>
      <c r="N423" s="13" t="b">
        <f t="shared" si="48"/>
        <v>1</v>
      </c>
      <c r="O423" s="625" t="b">
        <f t="shared" si="46"/>
        <v>1</v>
      </c>
      <c r="P423" s="13" t="b">
        <f t="shared" si="49"/>
        <v>1</v>
      </c>
      <c r="Q423" s="13" t="b">
        <f t="shared" si="43"/>
        <v>1</v>
      </c>
      <c r="R423" s="13" t="b">
        <f t="shared" si="44"/>
        <v>1</v>
      </c>
      <c r="S423" s="13" t="str">
        <f t="shared" si="47"/>
        <v>-</v>
      </c>
      <c r="T423" s="13">
        <f>IF(S423="-",0,IF(COUNTIF(S423:$S$1025,S423)&gt;1,1,0))</f>
        <v>0</v>
      </c>
    </row>
    <row r="424" spans="1:20" ht="15.75">
      <c r="A424" s="205">
        <v>399</v>
      </c>
      <c r="B424" s="177"/>
      <c r="C424" s="177"/>
      <c r="D424" s="192"/>
      <c r="E424" s="192"/>
      <c r="F424" s="192"/>
      <c r="G424" s="193"/>
      <c r="H424" s="193"/>
      <c r="I424" s="193"/>
      <c r="J424" s="193"/>
      <c r="K424" s="91">
        <f t="shared" si="45"/>
        <v>0</v>
      </c>
      <c r="L424" s="192"/>
      <c r="M424" s="178"/>
      <c r="N424" s="13" t="b">
        <f t="shared" si="48"/>
        <v>1</v>
      </c>
      <c r="O424" s="625" t="b">
        <f t="shared" si="46"/>
        <v>1</v>
      </c>
      <c r="P424" s="13" t="b">
        <f t="shared" si="49"/>
        <v>1</v>
      </c>
      <c r="Q424" s="13" t="b">
        <f t="shared" si="43"/>
        <v>1</v>
      </c>
      <c r="R424" s="13" t="b">
        <f t="shared" si="44"/>
        <v>1</v>
      </c>
      <c r="S424" s="13" t="str">
        <f t="shared" si="47"/>
        <v>-</v>
      </c>
      <c r="T424" s="13">
        <f>IF(S424="-",0,IF(COUNTIF(S424:$S$1025,S424)&gt;1,1,0))</f>
        <v>0</v>
      </c>
    </row>
    <row r="425" spans="1:20" ht="15.75">
      <c r="A425" s="205">
        <v>400</v>
      </c>
      <c r="B425" s="177"/>
      <c r="C425" s="177"/>
      <c r="D425" s="192"/>
      <c r="E425" s="192"/>
      <c r="F425" s="192"/>
      <c r="G425" s="193"/>
      <c r="H425" s="193"/>
      <c r="I425" s="193"/>
      <c r="J425" s="193"/>
      <c r="K425" s="91">
        <f t="shared" si="45"/>
        <v>0</v>
      </c>
      <c r="L425" s="192"/>
      <c r="M425" s="178"/>
      <c r="N425" s="13" t="b">
        <f t="shared" si="48"/>
        <v>1</v>
      </c>
      <c r="O425" s="625" t="b">
        <f t="shared" si="46"/>
        <v>1</v>
      </c>
      <c r="P425" s="13" t="b">
        <f t="shared" si="49"/>
        <v>1</v>
      </c>
      <c r="Q425" s="13" t="b">
        <f t="shared" si="43"/>
        <v>1</v>
      </c>
      <c r="R425" s="13" t="b">
        <f t="shared" si="44"/>
        <v>1</v>
      </c>
      <c r="S425" s="13" t="str">
        <f t="shared" si="47"/>
        <v>-</v>
      </c>
      <c r="T425" s="13">
        <f>IF(S425="-",0,IF(COUNTIF(S425:$S$1025,S425)&gt;1,1,0))</f>
        <v>0</v>
      </c>
    </row>
    <row r="426" spans="1:20" ht="15.75">
      <c r="A426" s="205">
        <v>401</v>
      </c>
      <c r="B426" s="177"/>
      <c r="C426" s="177"/>
      <c r="D426" s="192"/>
      <c r="E426" s="192"/>
      <c r="F426" s="192"/>
      <c r="G426" s="193"/>
      <c r="H426" s="193"/>
      <c r="I426" s="193"/>
      <c r="J426" s="193"/>
      <c r="K426" s="91">
        <f t="shared" si="45"/>
        <v>0</v>
      </c>
      <c r="L426" s="192"/>
      <c r="M426" s="178"/>
      <c r="N426" s="13" t="b">
        <f t="shared" si="48"/>
        <v>1</v>
      </c>
      <c r="O426" s="625" t="b">
        <f t="shared" si="46"/>
        <v>1</v>
      </c>
      <c r="P426" s="13" t="b">
        <f t="shared" si="49"/>
        <v>1</v>
      </c>
      <c r="Q426" s="13" t="b">
        <f t="shared" si="43"/>
        <v>1</v>
      </c>
      <c r="R426" s="13" t="b">
        <f t="shared" si="44"/>
        <v>1</v>
      </c>
      <c r="S426" s="13" t="str">
        <f t="shared" si="47"/>
        <v>-</v>
      </c>
      <c r="T426" s="13">
        <f>IF(S426="-",0,IF(COUNTIF(S426:$S$1025,S426)&gt;1,1,0))</f>
        <v>0</v>
      </c>
    </row>
    <row r="427" spans="1:20" ht="15.75">
      <c r="A427" s="205">
        <v>402</v>
      </c>
      <c r="B427" s="177"/>
      <c r="C427" s="177"/>
      <c r="D427" s="192"/>
      <c r="E427" s="192"/>
      <c r="F427" s="192"/>
      <c r="G427" s="193"/>
      <c r="H427" s="193"/>
      <c r="I427" s="193"/>
      <c r="J427" s="193"/>
      <c r="K427" s="91">
        <f t="shared" si="45"/>
        <v>0</v>
      </c>
      <c r="L427" s="192"/>
      <c r="M427" s="178"/>
      <c r="N427" s="13" t="b">
        <f t="shared" si="48"/>
        <v>1</v>
      </c>
      <c r="O427" s="625" t="b">
        <f t="shared" si="46"/>
        <v>1</v>
      </c>
      <c r="P427" s="13" t="b">
        <f t="shared" si="49"/>
        <v>1</v>
      </c>
      <c r="Q427" s="13" t="b">
        <f t="shared" si="43"/>
        <v>1</v>
      </c>
      <c r="R427" s="13" t="b">
        <f t="shared" si="44"/>
        <v>1</v>
      </c>
      <c r="S427" s="13" t="str">
        <f t="shared" si="47"/>
        <v>-</v>
      </c>
      <c r="T427" s="13">
        <f>IF(S427="-",0,IF(COUNTIF(S427:$S$1025,S427)&gt;1,1,0))</f>
        <v>0</v>
      </c>
    </row>
    <row r="428" spans="1:20" ht="15.75">
      <c r="A428" s="205">
        <v>403</v>
      </c>
      <c r="B428" s="177"/>
      <c r="C428" s="177"/>
      <c r="D428" s="192"/>
      <c r="E428" s="192"/>
      <c r="F428" s="192"/>
      <c r="G428" s="193"/>
      <c r="H428" s="193"/>
      <c r="I428" s="193"/>
      <c r="J428" s="193"/>
      <c r="K428" s="91">
        <f t="shared" si="45"/>
        <v>0</v>
      </c>
      <c r="L428" s="192"/>
      <c r="M428" s="178"/>
      <c r="N428" s="13" t="b">
        <f t="shared" si="48"/>
        <v>1</v>
      </c>
      <c r="O428" s="625" t="b">
        <f t="shared" si="46"/>
        <v>1</v>
      </c>
      <c r="P428" s="13" t="b">
        <f t="shared" si="49"/>
        <v>1</v>
      </c>
      <c r="Q428" s="13" t="b">
        <f t="shared" si="43"/>
        <v>1</v>
      </c>
      <c r="R428" s="13" t="b">
        <f t="shared" si="44"/>
        <v>1</v>
      </c>
      <c r="S428" s="13" t="str">
        <f t="shared" si="47"/>
        <v>-</v>
      </c>
      <c r="T428" s="13">
        <f>IF(S428="-",0,IF(COUNTIF(S428:$S$1025,S428)&gt;1,1,0))</f>
        <v>0</v>
      </c>
    </row>
    <row r="429" spans="1:20" ht="15.75">
      <c r="A429" s="205">
        <v>404</v>
      </c>
      <c r="B429" s="177"/>
      <c r="C429" s="177"/>
      <c r="D429" s="192"/>
      <c r="E429" s="192"/>
      <c r="F429" s="192"/>
      <c r="G429" s="193"/>
      <c r="H429" s="193"/>
      <c r="I429" s="193"/>
      <c r="J429" s="193"/>
      <c r="K429" s="91">
        <f t="shared" si="45"/>
        <v>0</v>
      </c>
      <c r="L429" s="192"/>
      <c r="M429" s="178"/>
      <c r="N429" s="13" t="b">
        <f t="shared" si="48"/>
        <v>1</v>
      </c>
      <c r="O429" s="625" t="b">
        <f t="shared" si="46"/>
        <v>1</v>
      </c>
      <c r="P429" s="13" t="b">
        <f t="shared" si="49"/>
        <v>1</v>
      </c>
      <c r="Q429" s="13" t="b">
        <f t="shared" si="43"/>
        <v>1</v>
      </c>
      <c r="R429" s="13" t="b">
        <f t="shared" si="44"/>
        <v>1</v>
      </c>
      <c r="S429" s="13" t="str">
        <f t="shared" si="47"/>
        <v>-</v>
      </c>
      <c r="T429" s="13">
        <f>IF(S429="-",0,IF(COUNTIF(S429:$S$1025,S429)&gt;1,1,0))</f>
        <v>0</v>
      </c>
    </row>
    <row r="430" spans="1:20" ht="15.75">
      <c r="A430" s="205">
        <v>405</v>
      </c>
      <c r="B430" s="177"/>
      <c r="C430" s="177"/>
      <c r="D430" s="192"/>
      <c r="E430" s="192"/>
      <c r="F430" s="192"/>
      <c r="G430" s="193"/>
      <c r="H430" s="193"/>
      <c r="I430" s="193"/>
      <c r="J430" s="193"/>
      <c r="K430" s="91">
        <f t="shared" si="45"/>
        <v>0</v>
      </c>
      <c r="L430" s="192"/>
      <c r="M430" s="178"/>
      <c r="N430" s="13" t="b">
        <f t="shared" si="48"/>
        <v>1</v>
      </c>
      <c r="O430" s="625" t="b">
        <f t="shared" si="46"/>
        <v>1</v>
      </c>
      <c r="P430" s="13" t="b">
        <f t="shared" si="49"/>
        <v>1</v>
      </c>
      <c r="Q430" s="13" t="b">
        <f t="shared" si="43"/>
        <v>1</v>
      </c>
      <c r="R430" s="13" t="b">
        <f t="shared" si="44"/>
        <v>1</v>
      </c>
      <c r="S430" s="13" t="str">
        <f t="shared" si="47"/>
        <v>-</v>
      </c>
      <c r="T430" s="13">
        <f>IF(S430="-",0,IF(COUNTIF(S430:$S$1025,S430)&gt;1,1,0))</f>
        <v>0</v>
      </c>
    </row>
    <row r="431" spans="1:20" ht="15.75">
      <c r="A431" s="205">
        <v>406</v>
      </c>
      <c r="B431" s="177"/>
      <c r="C431" s="177"/>
      <c r="D431" s="192"/>
      <c r="E431" s="192"/>
      <c r="F431" s="192"/>
      <c r="G431" s="193"/>
      <c r="H431" s="193"/>
      <c r="I431" s="193"/>
      <c r="J431" s="193"/>
      <c r="K431" s="91">
        <f t="shared" si="45"/>
        <v>0</v>
      </c>
      <c r="L431" s="192"/>
      <c r="M431" s="178"/>
      <c r="N431" s="13" t="b">
        <f t="shared" si="48"/>
        <v>1</v>
      </c>
      <c r="O431" s="625" t="b">
        <f t="shared" si="46"/>
        <v>1</v>
      </c>
      <c r="P431" s="13" t="b">
        <f t="shared" si="49"/>
        <v>1</v>
      </c>
      <c r="Q431" s="13" t="b">
        <f t="shared" si="43"/>
        <v>1</v>
      </c>
      <c r="R431" s="13" t="b">
        <f t="shared" si="44"/>
        <v>1</v>
      </c>
      <c r="S431" s="13" t="str">
        <f t="shared" si="47"/>
        <v>-</v>
      </c>
      <c r="T431" s="13">
        <f>IF(S431="-",0,IF(COUNTIF(S431:$S$1025,S431)&gt;1,1,0))</f>
        <v>0</v>
      </c>
    </row>
    <row r="432" spans="1:20" ht="15.75">
      <c r="A432" s="205">
        <v>407</v>
      </c>
      <c r="B432" s="177"/>
      <c r="C432" s="177"/>
      <c r="D432" s="192"/>
      <c r="E432" s="192"/>
      <c r="F432" s="192"/>
      <c r="G432" s="193"/>
      <c r="H432" s="193"/>
      <c r="I432" s="193"/>
      <c r="J432" s="193"/>
      <c r="K432" s="91">
        <f t="shared" si="45"/>
        <v>0</v>
      </c>
      <c r="L432" s="192"/>
      <c r="M432" s="178"/>
      <c r="N432" s="13" t="b">
        <f t="shared" si="48"/>
        <v>1</v>
      </c>
      <c r="O432" s="625" t="b">
        <f t="shared" si="46"/>
        <v>1</v>
      </c>
      <c r="P432" s="13" t="b">
        <f t="shared" si="49"/>
        <v>1</v>
      </c>
      <c r="Q432" s="13" t="b">
        <f t="shared" si="43"/>
        <v>1</v>
      </c>
      <c r="R432" s="13" t="b">
        <f t="shared" si="44"/>
        <v>1</v>
      </c>
      <c r="S432" s="13" t="str">
        <f t="shared" si="47"/>
        <v>-</v>
      </c>
      <c r="T432" s="13">
        <f>IF(S432="-",0,IF(COUNTIF(S432:$S$1025,S432)&gt;1,1,0))</f>
        <v>0</v>
      </c>
    </row>
    <row r="433" spans="1:20" ht="15.75">
      <c r="A433" s="205">
        <v>408</v>
      </c>
      <c r="B433" s="177"/>
      <c r="C433" s="177"/>
      <c r="D433" s="192"/>
      <c r="E433" s="192"/>
      <c r="F433" s="192"/>
      <c r="G433" s="193"/>
      <c r="H433" s="193"/>
      <c r="I433" s="193"/>
      <c r="J433" s="193"/>
      <c r="K433" s="91">
        <f t="shared" si="45"/>
        <v>0</v>
      </c>
      <c r="L433" s="192"/>
      <c r="M433" s="178"/>
      <c r="N433" s="13" t="b">
        <f t="shared" si="48"/>
        <v>1</v>
      </c>
      <c r="O433" s="625" t="b">
        <f t="shared" si="46"/>
        <v>1</v>
      </c>
      <c r="P433" s="13" t="b">
        <f t="shared" si="49"/>
        <v>1</v>
      </c>
      <c r="Q433" s="13" t="b">
        <f t="shared" si="43"/>
        <v>1</v>
      </c>
      <c r="R433" s="13" t="b">
        <f t="shared" si="44"/>
        <v>1</v>
      </c>
      <c r="S433" s="13" t="str">
        <f t="shared" si="47"/>
        <v>-</v>
      </c>
      <c r="T433" s="13">
        <f>IF(S433="-",0,IF(COUNTIF(S433:$S$1025,S433)&gt;1,1,0))</f>
        <v>0</v>
      </c>
    </row>
    <row r="434" spans="1:20" ht="15.75">
      <c r="A434" s="205">
        <v>409</v>
      </c>
      <c r="B434" s="177"/>
      <c r="C434" s="177"/>
      <c r="D434" s="192"/>
      <c r="E434" s="192"/>
      <c r="F434" s="192"/>
      <c r="G434" s="193"/>
      <c r="H434" s="193"/>
      <c r="I434" s="193"/>
      <c r="J434" s="193"/>
      <c r="K434" s="91">
        <f t="shared" si="45"/>
        <v>0</v>
      </c>
      <c r="L434" s="192"/>
      <c r="M434" s="178"/>
      <c r="N434" s="13" t="b">
        <f t="shared" si="48"/>
        <v>1</v>
      </c>
      <c r="O434" s="625" t="b">
        <f t="shared" si="46"/>
        <v>1</v>
      </c>
      <c r="P434" s="13" t="b">
        <f t="shared" si="49"/>
        <v>1</v>
      </c>
      <c r="Q434" s="13" t="b">
        <f t="shared" si="43"/>
        <v>1</v>
      </c>
      <c r="R434" s="13" t="b">
        <f t="shared" si="44"/>
        <v>1</v>
      </c>
      <c r="S434" s="13" t="str">
        <f t="shared" si="47"/>
        <v>-</v>
      </c>
      <c r="T434" s="13">
        <f>IF(S434="-",0,IF(COUNTIF(S434:$S$1025,S434)&gt;1,1,0))</f>
        <v>0</v>
      </c>
    </row>
    <row r="435" spans="1:20" ht="15.75">
      <c r="A435" s="205">
        <v>410</v>
      </c>
      <c r="B435" s="177"/>
      <c r="C435" s="177"/>
      <c r="D435" s="192"/>
      <c r="E435" s="192"/>
      <c r="F435" s="192"/>
      <c r="G435" s="193"/>
      <c r="H435" s="193"/>
      <c r="I435" s="193"/>
      <c r="J435" s="193"/>
      <c r="K435" s="91">
        <f t="shared" si="45"/>
        <v>0</v>
      </c>
      <c r="L435" s="192"/>
      <c r="M435" s="178"/>
      <c r="N435" s="13" t="b">
        <f t="shared" si="48"/>
        <v>1</v>
      </c>
      <c r="O435" s="625" t="b">
        <f t="shared" si="46"/>
        <v>1</v>
      </c>
      <c r="P435" s="13" t="b">
        <f t="shared" si="49"/>
        <v>1</v>
      </c>
      <c r="Q435" s="13" t="b">
        <f t="shared" si="43"/>
        <v>1</v>
      </c>
      <c r="R435" s="13" t="b">
        <f t="shared" si="44"/>
        <v>1</v>
      </c>
      <c r="S435" s="13" t="str">
        <f t="shared" si="47"/>
        <v>-</v>
      </c>
      <c r="T435" s="13">
        <f>IF(S435="-",0,IF(COUNTIF(S435:$S$1025,S435)&gt;1,1,0))</f>
        <v>0</v>
      </c>
    </row>
    <row r="436" spans="1:20" ht="15.75">
      <c r="A436" s="205">
        <v>411</v>
      </c>
      <c r="B436" s="177"/>
      <c r="C436" s="177"/>
      <c r="D436" s="192"/>
      <c r="E436" s="192"/>
      <c r="F436" s="192"/>
      <c r="G436" s="193"/>
      <c r="H436" s="193"/>
      <c r="I436" s="193"/>
      <c r="J436" s="193"/>
      <c r="K436" s="91">
        <f t="shared" si="45"/>
        <v>0</v>
      </c>
      <c r="L436" s="192"/>
      <c r="M436" s="178"/>
      <c r="N436" s="13" t="b">
        <f t="shared" si="48"/>
        <v>1</v>
      </c>
      <c r="O436" s="625" t="b">
        <f t="shared" si="46"/>
        <v>1</v>
      </c>
      <c r="P436" s="13" t="b">
        <f t="shared" si="49"/>
        <v>1</v>
      </c>
      <c r="Q436" s="13" t="b">
        <f t="shared" si="43"/>
        <v>1</v>
      </c>
      <c r="R436" s="13" t="b">
        <f t="shared" si="44"/>
        <v>1</v>
      </c>
      <c r="S436" s="13" t="str">
        <f t="shared" si="47"/>
        <v>-</v>
      </c>
      <c r="T436" s="13">
        <f>IF(S436="-",0,IF(COUNTIF(S436:$S$1025,S436)&gt;1,1,0))</f>
        <v>0</v>
      </c>
    </row>
    <row r="437" spans="1:20" ht="15.75">
      <c r="A437" s="205">
        <v>412</v>
      </c>
      <c r="B437" s="177"/>
      <c r="C437" s="177"/>
      <c r="D437" s="192"/>
      <c r="E437" s="192"/>
      <c r="F437" s="192"/>
      <c r="G437" s="193"/>
      <c r="H437" s="193"/>
      <c r="I437" s="193"/>
      <c r="J437" s="193"/>
      <c r="K437" s="91">
        <f t="shared" si="45"/>
        <v>0</v>
      </c>
      <c r="L437" s="192"/>
      <c r="M437" s="178"/>
      <c r="N437" s="13" t="b">
        <f t="shared" si="48"/>
        <v>1</v>
      </c>
      <c r="O437" s="625" t="b">
        <f t="shared" si="46"/>
        <v>1</v>
      </c>
      <c r="P437" s="13" t="b">
        <f t="shared" si="49"/>
        <v>1</v>
      </c>
      <c r="Q437" s="13" t="b">
        <f t="shared" si="43"/>
        <v>1</v>
      </c>
      <c r="R437" s="13" t="b">
        <f t="shared" si="44"/>
        <v>1</v>
      </c>
      <c r="S437" s="13" t="str">
        <f t="shared" si="47"/>
        <v>-</v>
      </c>
      <c r="T437" s="13">
        <f>IF(S437="-",0,IF(COUNTIF(S437:$S$1025,S437)&gt;1,1,0))</f>
        <v>0</v>
      </c>
    </row>
    <row r="438" spans="1:20" ht="15.75">
      <c r="A438" s="205">
        <v>413</v>
      </c>
      <c r="B438" s="177"/>
      <c r="C438" s="177"/>
      <c r="D438" s="192"/>
      <c r="E438" s="192"/>
      <c r="F438" s="192"/>
      <c r="G438" s="193"/>
      <c r="H438" s="193"/>
      <c r="I438" s="193"/>
      <c r="J438" s="193"/>
      <c r="K438" s="91">
        <f t="shared" si="45"/>
        <v>0</v>
      </c>
      <c r="L438" s="192"/>
      <c r="M438" s="178"/>
      <c r="N438" s="13" t="b">
        <f t="shared" si="48"/>
        <v>1</v>
      </c>
      <c r="O438" s="625" t="b">
        <f t="shared" si="46"/>
        <v>1</v>
      </c>
      <c r="P438" s="13" t="b">
        <f t="shared" si="49"/>
        <v>1</v>
      </c>
      <c r="Q438" s="13" t="b">
        <f t="shared" si="43"/>
        <v>1</v>
      </c>
      <c r="R438" s="13" t="b">
        <f t="shared" si="44"/>
        <v>1</v>
      </c>
      <c r="S438" s="13" t="str">
        <f t="shared" si="47"/>
        <v>-</v>
      </c>
      <c r="T438" s="13">
        <f>IF(S438="-",0,IF(COUNTIF(S438:$S$1025,S438)&gt;1,1,0))</f>
        <v>0</v>
      </c>
    </row>
    <row r="439" spans="1:20" ht="15.75">
      <c r="A439" s="205">
        <v>414</v>
      </c>
      <c r="B439" s="177"/>
      <c r="C439" s="177"/>
      <c r="D439" s="192"/>
      <c r="E439" s="192"/>
      <c r="F439" s="192"/>
      <c r="G439" s="193"/>
      <c r="H439" s="193"/>
      <c r="I439" s="193"/>
      <c r="J439" s="193"/>
      <c r="K439" s="91">
        <f t="shared" si="45"/>
        <v>0</v>
      </c>
      <c r="L439" s="192"/>
      <c r="M439" s="178"/>
      <c r="N439" s="13" t="b">
        <f t="shared" si="48"/>
        <v>1</v>
      </c>
      <c r="O439" s="625" t="b">
        <f t="shared" si="46"/>
        <v>1</v>
      </c>
      <c r="P439" s="13" t="b">
        <f t="shared" si="49"/>
        <v>1</v>
      </c>
      <c r="Q439" s="13" t="b">
        <f t="shared" si="43"/>
        <v>1</v>
      </c>
      <c r="R439" s="13" t="b">
        <f t="shared" si="44"/>
        <v>1</v>
      </c>
      <c r="S439" s="13" t="str">
        <f t="shared" si="47"/>
        <v>-</v>
      </c>
      <c r="T439" s="13">
        <f>IF(S439="-",0,IF(COUNTIF(S439:$S$1025,S439)&gt;1,1,0))</f>
        <v>0</v>
      </c>
    </row>
    <row r="440" spans="1:20" ht="15.75">
      <c r="A440" s="205">
        <v>415</v>
      </c>
      <c r="B440" s="177"/>
      <c r="C440" s="177"/>
      <c r="D440" s="192"/>
      <c r="E440" s="192"/>
      <c r="F440" s="192"/>
      <c r="G440" s="193"/>
      <c r="H440" s="193"/>
      <c r="I440" s="193"/>
      <c r="J440" s="193"/>
      <c r="K440" s="91">
        <f t="shared" si="45"/>
        <v>0</v>
      </c>
      <c r="L440" s="192"/>
      <c r="M440" s="178"/>
      <c r="N440" s="13" t="b">
        <f t="shared" si="48"/>
        <v>1</v>
      </c>
      <c r="O440" s="625" t="b">
        <f t="shared" si="46"/>
        <v>1</v>
      </c>
      <c r="P440" s="13" t="b">
        <f t="shared" si="49"/>
        <v>1</v>
      </c>
      <c r="Q440" s="13" t="b">
        <f t="shared" si="43"/>
        <v>1</v>
      </c>
      <c r="R440" s="13" t="b">
        <f t="shared" si="44"/>
        <v>1</v>
      </c>
      <c r="S440" s="13" t="str">
        <f t="shared" si="47"/>
        <v>-</v>
      </c>
      <c r="T440" s="13">
        <f>IF(S440="-",0,IF(COUNTIF(S440:$S$1025,S440)&gt;1,1,0))</f>
        <v>0</v>
      </c>
    </row>
    <row r="441" spans="1:20" ht="15.75">
      <c r="A441" s="205">
        <v>416</v>
      </c>
      <c r="B441" s="177"/>
      <c r="C441" s="177"/>
      <c r="D441" s="192"/>
      <c r="E441" s="192"/>
      <c r="F441" s="192"/>
      <c r="G441" s="193"/>
      <c r="H441" s="193"/>
      <c r="I441" s="193"/>
      <c r="J441" s="193"/>
      <c r="K441" s="91">
        <f t="shared" si="45"/>
        <v>0</v>
      </c>
      <c r="L441" s="192"/>
      <c r="M441" s="178"/>
      <c r="N441" s="13" t="b">
        <f t="shared" si="48"/>
        <v>1</v>
      </c>
      <c r="O441" s="625" t="b">
        <f t="shared" si="46"/>
        <v>1</v>
      </c>
      <c r="P441" s="13" t="b">
        <f t="shared" si="49"/>
        <v>1</v>
      </c>
      <c r="Q441" s="13" t="b">
        <f t="shared" si="43"/>
        <v>1</v>
      </c>
      <c r="R441" s="13" t="b">
        <f t="shared" si="44"/>
        <v>1</v>
      </c>
      <c r="S441" s="13" t="str">
        <f t="shared" si="47"/>
        <v>-</v>
      </c>
      <c r="T441" s="13">
        <f>IF(S441="-",0,IF(COUNTIF(S441:$S$1025,S441)&gt;1,1,0))</f>
        <v>0</v>
      </c>
    </row>
    <row r="442" spans="1:20" ht="15.75">
      <c r="A442" s="205">
        <v>417</v>
      </c>
      <c r="B442" s="177"/>
      <c r="C442" s="177"/>
      <c r="D442" s="192"/>
      <c r="E442" s="192"/>
      <c r="F442" s="192"/>
      <c r="G442" s="193"/>
      <c r="H442" s="193"/>
      <c r="I442" s="193"/>
      <c r="J442" s="193"/>
      <c r="K442" s="91">
        <f t="shared" si="45"/>
        <v>0</v>
      </c>
      <c r="L442" s="192"/>
      <c r="M442" s="178"/>
      <c r="N442" s="13" t="b">
        <f t="shared" si="48"/>
        <v>1</v>
      </c>
      <c r="O442" s="625" t="b">
        <f t="shared" si="46"/>
        <v>1</v>
      </c>
      <c r="P442" s="13" t="b">
        <f t="shared" si="49"/>
        <v>1</v>
      </c>
      <c r="Q442" s="13" t="b">
        <f t="shared" si="43"/>
        <v>1</v>
      </c>
      <c r="R442" s="13" t="b">
        <f t="shared" si="44"/>
        <v>1</v>
      </c>
      <c r="S442" s="13" t="str">
        <f t="shared" si="47"/>
        <v>-</v>
      </c>
      <c r="T442" s="13">
        <f>IF(S442="-",0,IF(COUNTIF(S442:$S$1025,S442)&gt;1,1,0))</f>
        <v>0</v>
      </c>
    </row>
    <row r="443" spans="1:20" ht="15.75">
      <c r="A443" s="205">
        <v>418</v>
      </c>
      <c r="B443" s="177"/>
      <c r="C443" s="177"/>
      <c r="D443" s="192"/>
      <c r="E443" s="192"/>
      <c r="F443" s="192"/>
      <c r="G443" s="193"/>
      <c r="H443" s="193"/>
      <c r="I443" s="193"/>
      <c r="J443" s="193"/>
      <c r="K443" s="91">
        <f t="shared" si="45"/>
        <v>0</v>
      </c>
      <c r="L443" s="192"/>
      <c r="M443" s="178"/>
      <c r="N443" s="13" t="b">
        <f t="shared" si="48"/>
        <v>1</v>
      </c>
      <c r="O443" s="625" t="b">
        <f t="shared" si="46"/>
        <v>1</v>
      </c>
      <c r="P443" s="13" t="b">
        <f t="shared" si="49"/>
        <v>1</v>
      </c>
      <c r="Q443" s="13" t="b">
        <f t="shared" si="43"/>
        <v>1</v>
      </c>
      <c r="R443" s="13" t="b">
        <f t="shared" si="44"/>
        <v>1</v>
      </c>
      <c r="S443" s="13" t="str">
        <f t="shared" si="47"/>
        <v>-</v>
      </c>
      <c r="T443" s="13">
        <f>IF(S443="-",0,IF(COUNTIF(S443:$S$1025,S443)&gt;1,1,0))</f>
        <v>0</v>
      </c>
    </row>
    <row r="444" spans="1:20" ht="15.75">
      <c r="A444" s="205">
        <v>419</v>
      </c>
      <c r="B444" s="177"/>
      <c r="C444" s="177"/>
      <c r="D444" s="192"/>
      <c r="E444" s="192"/>
      <c r="F444" s="192"/>
      <c r="G444" s="193"/>
      <c r="H444" s="193"/>
      <c r="I444" s="193"/>
      <c r="J444" s="193"/>
      <c r="K444" s="91">
        <f t="shared" si="45"/>
        <v>0</v>
      </c>
      <c r="L444" s="192"/>
      <c r="M444" s="178"/>
      <c r="N444" s="13" t="b">
        <f t="shared" si="48"/>
        <v>1</v>
      </c>
      <c r="O444" s="625" t="b">
        <f t="shared" si="46"/>
        <v>1</v>
      </c>
      <c r="P444" s="13" t="b">
        <f t="shared" si="49"/>
        <v>1</v>
      </c>
      <c r="Q444" s="13" t="b">
        <f t="shared" si="43"/>
        <v>1</v>
      </c>
      <c r="R444" s="13" t="b">
        <f t="shared" si="44"/>
        <v>1</v>
      </c>
      <c r="S444" s="13" t="str">
        <f t="shared" si="47"/>
        <v>-</v>
      </c>
      <c r="T444" s="13">
        <f>IF(S444="-",0,IF(COUNTIF(S444:$S$1025,S444)&gt;1,1,0))</f>
        <v>0</v>
      </c>
    </row>
    <row r="445" spans="1:20" ht="15.75">
      <c r="A445" s="205">
        <v>420</v>
      </c>
      <c r="B445" s="177"/>
      <c r="C445" s="177"/>
      <c r="D445" s="192"/>
      <c r="E445" s="192"/>
      <c r="F445" s="192"/>
      <c r="G445" s="193"/>
      <c r="H445" s="193"/>
      <c r="I445" s="193"/>
      <c r="J445" s="193"/>
      <c r="K445" s="91">
        <f t="shared" si="45"/>
        <v>0</v>
      </c>
      <c r="L445" s="192"/>
      <c r="M445" s="178"/>
      <c r="N445" s="13" t="b">
        <f t="shared" si="48"/>
        <v>1</v>
      </c>
      <c r="O445" s="625" t="b">
        <f t="shared" si="46"/>
        <v>1</v>
      </c>
      <c r="P445" s="13" t="b">
        <f t="shared" si="49"/>
        <v>1</v>
      </c>
      <c r="Q445" s="13" t="b">
        <f t="shared" si="43"/>
        <v>1</v>
      </c>
      <c r="R445" s="13" t="b">
        <f t="shared" si="44"/>
        <v>1</v>
      </c>
      <c r="S445" s="13" t="str">
        <f t="shared" si="47"/>
        <v>-</v>
      </c>
      <c r="T445" s="13">
        <f>IF(S445="-",0,IF(COUNTIF(S445:$S$1025,S445)&gt;1,1,0))</f>
        <v>0</v>
      </c>
    </row>
    <row r="446" spans="1:20" ht="15.75">
      <c r="A446" s="205">
        <v>421</v>
      </c>
      <c r="B446" s="177"/>
      <c r="C446" s="177"/>
      <c r="D446" s="192"/>
      <c r="E446" s="192"/>
      <c r="F446" s="192"/>
      <c r="G446" s="193"/>
      <c r="H446" s="193"/>
      <c r="I446" s="193"/>
      <c r="J446" s="193"/>
      <c r="K446" s="91">
        <f t="shared" si="45"/>
        <v>0</v>
      </c>
      <c r="L446" s="192"/>
      <c r="M446" s="178"/>
      <c r="N446" s="13" t="b">
        <f t="shared" si="48"/>
        <v>1</v>
      </c>
      <c r="O446" s="625" t="b">
        <f t="shared" si="46"/>
        <v>1</v>
      </c>
      <c r="P446" s="13" t="b">
        <f t="shared" si="49"/>
        <v>1</v>
      </c>
      <c r="Q446" s="13" t="b">
        <f t="shared" si="43"/>
        <v>1</v>
      </c>
      <c r="R446" s="13" t="b">
        <f t="shared" si="44"/>
        <v>1</v>
      </c>
      <c r="S446" s="13" t="str">
        <f t="shared" si="47"/>
        <v>-</v>
      </c>
      <c r="T446" s="13">
        <f>IF(S446="-",0,IF(COUNTIF(S446:$S$1025,S446)&gt;1,1,0))</f>
        <v>0</v>
      </c>
    </row>
    <row r="447" spans="1:20" ht="15.75">
      <c r="A447" s="205">
        <v>422</v>
      </c>
      <c r="B447" s="177"/>
      <c r="C447" s="177"/>
      <c r="D447" s="192"/>
      <c r="E447" s="192"/>
      <c r="F447" s="192"/>
      <c r="G447" s="193"/>
      <c r="H447" s="193"/>
      <c r="I447" s="193"/>
      <c r="J447" s="193"/>
      <c r="K447" s="91">
        <f t="shared" si="45"/>
        <v>0</v>
      </c>
      <c r="L447" s="192"/>
      <c r="M447" s="178"/>
      <c r="N447" s="13" t="b">
        <f t="shared" si="48"/>
        <v>1</v>
      </c>
      <c r="O447" s="625" t="b">
        <f t="shared" si="46"/>
        <v>1</v>
      </c>
      <c r="P447" s="13" t="b">
        <f t="shared" si="49"/>
        <v>1</v>
      </c>
      <c r="Q447" s="13" t="b">
        <f t="shared" si="43"/>
        <v>1</v>
      </c>
      <c r="R447" s="13" t="b">
        <f t="shared" si="44"/>
        <v>1</v>
      </c>
      <c r="S447" s="13" t="str">
        <f t="shared" si="47"/>
        <v>-</v>
      </c>
      <c r="T447" s="13">
        <f>IF(S447="-",0,IF(COUNTIF(S447:$S$1025,S447)&gt;1,1,0))</f>
        <v>0</v>
      </c>
    </row>
    <row r="448" spans="1:20" ht="15.75">
      <c r="A448" s="205">
        <v>423</v>
      </c>
      <c r="B448" s="177"/>
      <c r="C448" s="177"/>
      <c r="D448" s="192"/>
      <c r="E448" s="192"/>
      <c r="F448" s="192"/>
      <c r="G448" s="193"/>
      <c r="H448" s="193"/>
      <c r="I448" s="193"/>
      <c r="J448" s="193"/>
      <c r="K448" s="91">
        <f t="shared" si="45"/>
        <v>0</v>
      </c>
      <c r="L448" s="192"/>
      <c r="M448" s="178"/>
      <c r="N448" s="13" t="b">
        <f t="shared" si="48"/>
        <v>1</v>
      </c>
      <c r="O448" s="625" t="b">
        <f t="shared" si="46"/>
        <v>1</v>
      </c>
      <c r="P448" s="13" t="b">
        <f t="shared" si="49"/>
        <v>1</v>
      </c>
      <c r="Q448" s="13" t="b">
        <f t="shared" si="43"/>
        <v>1</v>
      </c>
      <c r="R448" s="13" t="b">
        <f t="shared" si="44"/>
        <v>1</v>
      </c>
      <c r="S448" s="13" t="str">
        <f t="shared" si="47"/>
        <v>-</v>
      </c>
      <c r="T448" s="13">
        <f>IF(S448="-",0,IF(COUNTIF(S448:$S$1025,S448)&gt;1,1,0))</f>
        <v>0</v>
      </c>
    </row>
    <row r="449" spans="1:20" ht="15.75">
      <c r="A449" s="205">
        <v>424</v>
      </c>
      <c r="B449" s="177"/>
      <c r="C449" s="177"/>
      <c r="D449" s="192"/>
      <c r="E449" s="192"/>
      <c r="F449" s="192"/>
      <c r="G449" s="193"/>
      <c r="H449" s="193"/>
      <c r="I449" s="193"/>
      <c r="J449" s="193"/>
      <c r="K449" s="91">
        <f t="shared" si="45"/>
        <v>0</v>
      </c>
      <c r="L449" s="192"/>
      <c r="M449" s="178"/>
      <c r="N449" s="13" t="b">
        <f t="shared" si="48"/>
        <v>1</v>
      </c>
      <c r="O449" s="625" t="b">
        <f t="shared" si="46"/>
        <v>1</v>
      </c>
      <c r="P449" s="13" t="b">
        <f t="shared" si="49"/>
        <v>1</v>
      </c>
      <c r="Q449" s="13" t="b">
        <f t="shared" si="43"/>
        <v>1</v>
      </c>
      <c r="R449" s="13" t="b">
        <f t="shared" si="44"/>
        <v>1</v>
      </c>
      <c r="S449" s="13" t="str">
        <f t="shared" si="47"/>
        <v>-</v>
      </c>
      <c r="T449" s="13">
        <f>IF(S449="-",0,IF(COUNTIF(S449:$S$1025,S449)&gt;1,1,0))</f>
        <v>0</v>
      </c>
    </row>
    <row r="450" spans="1:20" ht="15.75">
      <c r="A450" s="205">
        <v>425</v>
      </c>
      <c r="B450" s="177"/>
      <c r="C450" s="177"/>
      <c r="D450" s="192"/>
      <c r="E450" s="192"/>
      <c r="F450" s="192"/>
      <c r="G450" s="193"/>
      <c r="H450" s="193"/>
      <c r="I450" s="193"/>
      <c r="J450" s="193"/>
      <c r="K450" s="91">
        <f t="shared" si="45"/>
        <v>0</v>
      </c>
      <c r="L450" s="192"/>
      <c r="M450" s="178"/>
      <c r="N450" s="13" t="b">
        <f t="shared" si="48"/>
        <v>1</v>
      </c>
      <c r="O450" s="625" t="b">
        <f t="shared" si="46"/>
        <v>1</v>
      </c>
      <c r="P450" s="13" t="b">
        <f t="shared" si="49"/>
        <v>1</v>
      </c>
      <c r="Q450" s="13" t="b">
        <f t="shared" si="43"/>
        <v>1</v>
      </c>
      <c r="R450" s="13" t="b">
        <f t="shared" si="44"/>
        <v>1</v>
      </c>
      <c r="S450" s="13" t="str">
        <f t="shared" si="47"/>
        <v>-</v>
      </c>
      <c r="T450" s="13">
        <f>IF(S450="-",0,IF(COUNTIF(S450:$S$1025,S450)&gt;1,1,0))</f>
        <v>0</v>
      </c>
    </row>
    <row r="451" spans="1:20" ht="15.75">
      <c r="A451" s="205">
        <v>426</v>
      </c>
      <c r="B451" s="177"/>
      <c r="C451" s="177"/>
      <c r="D451" s="192"/>
      <c r="E451" s="192"/>
      <c r="F451" s="192"/>
      <c r="G451" s="193"/>
      <c r="H451" s="193"/>
      <c r="I451" s="193"/>
      <c r="J451" s="193"/>
      <c r="K451" s="91">
        <f t="shared" si="45"/>
        <v>0</v>
      </c>
      <c r="L451" s="192"/>
      <c r="M451" s="178"/>
      <c r="N451" s="13" t="b">
        <f t="shared" si="48"/>
        <v>1</v>
      </c>
      <c r="O451" s="625" t="b">
        <f t="shared" si="46"/>
        <v>1</v>
      </c>
      <c r="P451" s="13" t="b">
        <f t="shared" si="49"/>
        <v>1</v>
      </c>
      <c r="Q451" s="13" t="b">
        <f t="shared" si="43"/>
        <v>1</v>
      </c>
      <c r="R451" s="13" t="b">
        <f t="shared" si="44"/>
        <v>1</v>
      </c>
      <c r="S451" s="13" t="str">
        <f t="shared" si="47"/>
        <v>-</v>
      </c>
      <c r="T451" s="13">
        <f>IF(S451="-",0,IF(COUNTIF(S451:$S$1025,S451)&gt;1,1,0))</f>
        <v>0</v>
      </c>
    </row>
    <row r="452" spans="1:20" ht="15.75">
      <c r="A452" s="205">
        <v>427</v>
      </c>
      <c r="B452" s="177"/>
      <c r="C452" s="177"/>
      <c r="D452" s="192"/>
      <c r="E452" s="192"/>
      <c r="F452" s="192"/>
      <c r="G452" s="193"/>
      <c r="H452" s="193"/>
      <c r="I452" s="193"/>
      <c r="J452" s="193"/>
      <c r="K452" s="91">
        <f t="shared" si="45"/>
        <v>0</v>
      </c>
      <c r="L452" s="192"/>
      <c r="M452" s="178"/>
      <c r="N452" s="13" t="b">
        <f t="shared" si="48"/>
        <v>1</v>
      </c>
      <c r="O452" s="625" t="b">
        <f t="shared" si="46"/>
        <v>1</v>
      </c>
      <c r="P452" s="13" t="b">
        <f t="shared" si="49"/>
        <v>1</v>
      </c>
      <c r="Q452" s="13" t="b">
        <f t="shared" si="43"/>
        <v>1</v>
      </c>
      <c r="R452" s="13" t="b">
        <f t="shared" si="44"/>
        <v>1</v>
      </c>
      <c r="S452" s="13" t="str">
        <f t="shared" si="47"/>
        <v>-</v>
      </c>
      <c r="T452" s="13">
        <f>IF(S452="-",0,IF(COUNTIF(S452:$S$1025,S452)&gt;1,1,0))</f>
        <v>0</v>
      </c>
    </row>
    <row r="453" spans="1:20" ht="15.75">
      <c r="A453" s="205">
        <v>428</v>
      </c>
      <c r="B453" s="177"/>
      <c r="C453" s="177"/>
      <c r="D453" s="192"/>
      <c r="E453" s="192"/>
      <c r="F453" s="192"/>
      <c r="G453" s="193"/>
      <c r="H453" s="193"/>
      <c r="I453" s="193"/>
      <c r="J453" s="193"/>
      <c r="K453" s="91">
        <f t="shared" si="45"/>
        <v>0</v>
      </c>
      <c r="L453" s="192"/>
      <c r="M453" s="178"/>
      <c r="N453" s="13" t="b">
        <f t="shared" si="48"/>
        <v>1</v>
      </c>
      <c r="O453" s="625" t="b">
        <f t="shared" si="46"/>
        <v>1</v>
      </c>
      <c r="P453" s="13" t="b">
        <f t="shared" si="49"/>
        <v>1</v>
      </c>
      <c r="Q453" s="13" t="b">
        <f t="shared" si="43"/>
        <v>1</v>
      </c>
      <c r="R453" s="13" t="b">
        <f t="shared" si="44"/>
        <v>1</v>
      </c>
      <c r="S453" s="13" t="str">
        <f t="shared" si="47"/>
        <v>-</v>
      </c>
      <c r="T453" s="13">
        <f>IF(S453="-",0,IF(COUNTIF(S453:$S$1025,S453)&gt;1,1,0))</f>
        <v>0</v>
      </c>
    </row>
    <row r="454" spans="1:20" ht="15.75">
      <c r="A454" s="205">
        <v>429</v>
      </c>
      <c r="B454" s="177"/>
      <c r="C454" s="177"/>
      <c r="D454" s="192"/>
      <c r="E454" s="192"/>
      <c r="F454" s="192"/>
      <c r="G454" s="193"/>
      <c r="H454" s="193"/>
      <c r="I454" s="193"/>
      <c r="J454" s="193"/>
      <c r="K454" s="91">
        <f t="shared" si="45"/>
        <v>0</v>
      </c>
      <c r="L454" s="192"/>
      <c r="M454" s="178"/>
      <c r="N454" s="13" t="b">
        <f t="shared" si="48"/>
        <v>1</v>
      </c>
      <c r="O454" s="625" t="b">
        <f t="shared" si="46"/>
        <v>1</v>
      </c>
      <c r="P454" s="13" t="b">
        <f t="shared" si="49"/>
        <v>1</v>
      </c>
      <c r="Q454" s="13" t="b">
        <f t="shared" si="43"/>
        <v>1</v>
      </c>
      <c r="R454" s="13" t="b">
        <f t="shared" si="44"/>
        <v>1</v>
      </c>
      <c r="S454" s="13" t="str">
        <f t="shared" si="47"/>
        <v>-</v>
      </c>
      <c r="T454" s="13">
        <f>IF(S454="-",0,IF(COUNTIF(S454:$S$1025,S454)&gt;1,1,0))</f>
        <v>0</v>
      </c>
    </row>
    <row r="455" spans="1:20" ht="15.75">
      <c r="A455" s="205">
        <v>430</v>
      </c>
      <c r="B455" s="177"/>
      <c r="C455" s="177"/>
      <c r="D455" s="192"/>
      <c r="E455" s="192"/>
      <c r="F455" s="192"/>
      <c r="G455" s="193"/>
      <c r="H455" s="193"/>
      <c r="I455" s="193"/>
      <c r="J455" s="193"/>
      <c r="K455" s="91">
        <f t="shared" si="45"/>
        <v>0</v>
      </c>
      <c r="L455" s="192"/>
      <c r="M455" s="178"/>
      <c r="N455" s="13" t="b">
        <f t="shared" si="48"/>
        <v>1</v>
      </c>
      <c r="O455" s="625" t="b">
        <f t="shared" si="46"/>
        <v>1</v>
      </c>
      <c r="P455" s="13" t="b">
        <f t="shared" si="49"/>
        <v>1</v>
      </c>
      <c r="Q455" s="13" t="b">
        <f t="shared" si="43"/>
        <v>1</v>
      </c>
      <c r="R455" s="13" t="b">
        <f t="shared" si="44"/>
        <v>1</v>
      </c>
      <c r="S455" s="13" t="str">
        <f t="shared" si="47"/>
        <v>-</v>
      </c>
      <c r="T455" s="13">
        <f>IF(S455="-",0,IF(COUNTIF(S455:$S$1025,S455)&gt;1,1,0))</f>
        <v>0</v>
      </c>
    </row>
    <row r="456" spans="1:20" ht="15.75">
      <c r="A456" s="205">
        <v>431</v>
      </c>
      <c r="B456" s="177"/>
      <c r="C456" s="177"/>
      <c r="D456" s="192"/>
      <c r="E456" s="192"/>
      <c r="F456" s="192"/>
      <c r="G456" s="193"/>
      <c r="H456" s="193"/>
      <c r="I456" s="193"/>
      <c r="J456" s="193"/>
      <c r="K456" s="91">
        <f t="shared" si="45"/>
        <v>0</v>
      </c>
      <c r="L456" s="192"/>
      <c r="M456" s="178"/>
      <c r="N456" s="13" t="b">
        <f t="shared" si="48"/>
        <v>1</v>
      </c>
      <c r="O456" s="625" t="b">
        <f t="shared" si="46"/>
        <v>1</v>
      </c>
      <c r="P456" s="13" t="b">
        <f t="shared" si="49"/>
        <v>1</v>
      </c>
      <c r="Q456" s="13" t="b">
        <f t="shared" si="43"/>
        <v>1</v>
      </c>
      <c r="R456" s="13" t="b">
        <f t="shared" si="44"/>
        <v>1</v>
      </c>
      <c r="S456" s="13" t="str">
        <f t="shared" si="47"/>
        <v>-</v>
      </c>
      <c r="T456" s="13">
        <f>IF(S456="-",0,IF(COUNTIF(S456:$S$1025,S456)&gt;1,1,0))</f>
        <v>0</v>
      </c>
    </row>
    <row r="457" spans="1:20" ht="15.75">
      <c r="A457" s="205">
        <v>432</v>
      </c>
      <c r="B457" s="177"/>
      <c r="C457" s="177"/>
      <c r="D457" s="192"/>
      <c r="E457" s="192"/>
      <c r="F457" s="192"/>
      <c r="G457" s="193"/>
      <c r="H457" s="193"/>
      <c r="I457" s="193"/>
      <c r="J457" s="193"/>
      <c r="K457" s="91">
        <f t="shared" si="45"/>
        <v>0</v>
      </c>
      <c r="L457" s="192"/>
      <c r="M457" s="178"/>
      <c r="N457" s="13" t="b">
        <f t="shared" si="48"/>
        <v>1</v>
      </c>
      <c r="O457" s="625" t="b">
        <f t="shared" si="46"/>
        <v>1</v>
      </c>
      <c r="P457" s="13" t="b">
        <f t="shared" si="49"/>
        <v>1</v>
      </c>
      <c r="Q457" s="13" t="b">
        <f t="shared" si="43"/>
        <v>1</v>
      </c>
      <c r="R457" s="13" t="b">
        <f t="shared" si="44"/>
        <v>1</v>
      </c>
      <c r="S457" s="13" t="str">
        <f t="shared" si="47"/>
        <v>-</v>
      </c>
      <c r="T457" s="13">
        <f>IF(S457="-",0,IF(COUNTIF(S457:$S$1025,S457)&gt;1,1,0))</f>
        <v>0</v>
      </c>
    </row>
    <row r="458" spans="1:20" ht="15.75">
      <c r="A458" s="205">
        <v>433</v>
      </c>
      <c r="B458" s="177"/>
      <c r="C458" s="177"/>
      <c r="D458" s="192"/>
      <c r="E458" s="192"/>
      <c r="F458" s="192"/>
      <c r="G458" s="193"/>
      <c r="H458" s="193"/>
      <c r="I458" s="193"/>
      <c r="J458" s="193"/>
      <c r="K458" s="91">
        <f t="shared" si="45"/>
        <v>0</v>
      </c>
      <c r="L458" s="192"/>
      <c r="M458" s="178"/>
      <c r="N458" s="13" t="b">
        <f t="shared" si="48"/>
        <v>1</v>
      </c>
      <c r="O458" s="625" t="b">
        <f t="shared" si="46"/>
        <v>1</v>
      </c>
      <c r="P458" s="13" t="b">
        <f t="shared" si="49"/>
        <v>1</v>
      </c>
      <c r="Q458" s="13" t="b">
        <f t="shared" si="43"/>
        <v>1</v>
      </c>
      <c r="R458" s="13" t="b">
        <f t="shared" si="44"/>
        <v>1</v>
      </c>
      <c r="S458" s="13" t="str">
        <f t="shared" si="47"/>
        <v>-</v>
      </c>
      <c r="T458" s="13">
        <f>IF(S458="-",0,IF(COUNTIF(S458:$S$1025,S458)&gt;1,1,0))</f>
        <v>0</v>
      </c>
    </row>
    <row r="459" spans="1:20" ht="15.75">
      <c r="A459" s="205">
        <v>434</v>
      </c>
      <c r="B459" s="177"/>
      <c r="C459" s="177"/>
      <c r="D459" s="192"/>
      <c r="E459" s="192"/>
      <c r="F459" s="192"/>
      <c r="G459" s="193"/>
      <c r="H459" s="193"/>
      <c r="I459" s="193"/>
      <c r="J459" s="193"/>
      <c r="K459" s="91">
        <f t="shared" si="45"/>
        <v>0</v>
      </c>
      <c r="L459" s="192"/>
      <c r="M459" s="178"/>
      <c r="N459" s="13" t="b">
        <f t="shared" si="48"/>
        <v>1</v>
      </c>
      <c r="O459" s="625" t="b">
        <f t="shared" si="46"/>
        <v>1</v>
      </c>
      <c r="P459" s="13" t="b">
        <f t="shared" si="49"/>
        <v>1</v>
      </c>
      <c r="Q459" s="13" t="b">
        <f t="shared" si="43"/>
        <v>1</v>
      </c>
      <c r="R459" s="13" t="b">
        <f t="shared" si="44"/>
        <v>1</v>
      </c>
      <c r="S459" s="13" t="str">
        <f t="shared" si="47"/>
        <v>-</v>
      </c>
      <c r="T459" s="13">
        <f>IF(S459="-",0,IF(COUNTIF(S459:$S$1025,S459)&gt;1,1,0))</f>
        <v>0</v>
      </c>
    </row>
    <row r="460" spans="1:20" ht="15.75">
      <c r="A460" s="205">
        <v>435</v>
      </c>
      <c r="B460" s="177"/>
      <c r="C460" s="177"/>
      <c r="D460" s="192"/>
      <c r="E460" s="192"/>
      <c r="F460" s="192"/>
      <c r="G460" s="193"/>
      <c r="H460" s="193"/>
      <c r="I460" s="193"/>
      <c r="J460" s="193"/>
      <c r="K460" s="91">
        <f t="shared" si="45"/>
        <v>0</v>
      </c>
      <c r="L460" s="192"/>
      <c r="M460" s="178"/>
      <c r="N460" s="13" t="b">
        <f t="shared" si="48"/>
        <v>1</v>
      </c>
      <c r="O460" s="625" t="b">
        <f t="shared" si="46"/>
        <v>1</v>
      </c>
      <c r="P460" s="13" t="b">
        <f t="shared" si="49"/>
        <v>1</v>
      </c>
      <c r="Q460" s="13" t="b">
        <f t="shared" si="43"/>
        <v>1</v>
      </c>
      <c r="R460" s="13" t="b">
        <f t="shared" si="44"/>
        <v>1</v>
      </c>
      <c r="S460" s="13" t="str">
        <f t="shared" si="47"/>
        <v>-</v>
      </c>
      <c r="T460" s="13">
        <f>IF(S460="-",0,IF(COUNTIF(S460:$S$1025,S460)&gt;1,1,0))</f>
        <v>0</v>
      </c>
    </row>
    <row r="461" spans="1:20" ht="15.75">
      <c r="A461" s="205">
        <v>436</v>
      </c>
      <c r="B461" s="177"/>
      <c r="C461" s="177"/>
      <c r="D461" s="192"/>
      <c r="E461" s="192"/>
      <c r="F461" s="192"/>
      <c r="G461" s="193"/>
      <c r="H461" s="193"/>
      <c r="I461" s="193"/>
      <c r="J461" s="193"/>
      <c r="K461" s="91">
        <f t="shared" si="45"/>
        <v>0</v>
      </c>
      <c r="L461" s="192"/>
      <c r="M461" s="178"/>
      <c r="N461" s="13" t="b">
        <f t="shared" si="48"/>
        <v>1</v>
      </c>
      <c r="O461" s="625" t="b">
        <f t="shared" si="46"/>
        <v>1</v>
      </c>
      <c r="P461" s="13" t="b">
        <f t="shared" si="49"/>
        <v>1</v>
      </c>
      <c r="Q461" s="13" t="b">
        <f t="shared" si="43"/>
        <v>1</v>
      </c>
      <c r="R461" s="13" t="b">
        <f t="shared" si="44"/>
        <v>1</v>
      </c>
      <c r="S461" s="13" t="str">
        <f t="shared" si="47"/>
        <v>-</v>
      </c>
      <c r="T461" s="13">
        <f>IF(S461="-",0,IF(COUNTIF(S461:$S$1025,S461)&gt;1,1,0))</f>
        <v>0</v>
      </c>
    </row>
    <row r="462" spans="1:20" ht="15.75">
      <c r="A462" s="205">
        <v>437</v>
      </c>
      <c r="B462" s="177"/>
      <c r="C462" s="177"/>
      <c r="D462" s="192"/>
      <c r="E462" s="192"/>
      <c r="F462" s="192"/>
      <c r="G462" s="193"/>
      <c r="H462" s="193"/>
      <c r="I462" s="193"/>
      <c r="J462" s="193"/>
      <c r="K462" s="91">
        <f t="shared" si="45"/>
        <v>0</v>
      </c>
      <c r="L462" s="192"/>
      <c r="M462" s="178"/>
      <c r="N462" s="13" t="b">
        <f t="shared" si="48"/>
        <v>1</v>
      </c>
      <c r="O462" s="625" t="b">
        <f t="shared" si="46"/>
        <v>1</v>
      </c>
      <c r="P462" s="13" t="b">
        <f t="shared" si="49"/>
        <v>1</v>
      </c>
      <c r="Q462" s="13" t="b">
        <f t="shared" si="43"/>
        <v>1</v>
      </c>
      <c r="R462" s="13" t="b">
        <f t="shared" si="44"/>
        <v>1</v>
      </c>
      <c r="S462" s="13" t="str">
        <f t="shared" si="47"/>
        <v>-</v>
      </c>
      <c r="T462" s="13">
        <f>IF(S462="-",0,IF(COUNTIF(S462:$S$1025,S462)&gt;1,1,0))</f>
        <v>0</v>
      </c>
    </row>
    <row r="463" spans="1:20" ht="15.75">
      <c r="A463" s="205">
        <v>438</v>
      </c>
      <c r="B463" s="177"/>
      <c r="C463" s="177"/>
      <c r="D463" s="192"/>
      <c r="E463" s="192"/>
      <c r="F463" s="192"/>
      <c r="G463" s="193"/>
      <c r="H463" s="193"/>
      <c r="I463" s="193"/>
      <c r="J463" s="193"/>
      <c r="K463" s="91">
        <f t="shared" si="45"/>
        <v>0</v>
      </c>
      <c r="L463" s="192"/>
      <c r="M463" s="178"/>
      <c r="N463" s="13" t="b">
        <f t="shared" si="48"/>
        <v>1</v>
      </c>
      <c r="O463" s="625" t="b">
        <f t="shared" si="46"/>
        <v>1</v>
      </c>
      <c r="P463" s="13" t="b">
        <f t="shared" si="49"/>
        <v>1</v>
      </c>
      <c r="Q463" s="13" t="b">
        <f t="shared" si="43"/>
        <v>1</v>
      </c>
      <c r="R463" s="13" t="b">
        <f t="shared" si="44"/>
        <v>1</v>
      </c>
      <c r="S463" s="13" t="str">
        <f t="shared" si="47"/>
        <v>-</v>
      </c>
      <c r="T463" s="13">
        <f>IF(S463="-",0,IF(COUNTIF(S463:$S$1025,S463)&gt;1,1,0))</f>
        <v>0</v>
      </c>
    </row>
    <row r="464" spans="1:20" ht="15.75">
      <c r="A464" s="205">
        <v>439</v>
      </c>
      <c r="B464" s="177"/>
      <c r="C464" s="177"/>
      <c r="D464" s="192"/>
      <c r="E464" s="192"/>
      <c r="F464" s="192"/>
      <c r="G464" s="193"/>
      <c r="H464" s="193"/>
      <c r="I464" s="193"/>
      <c r="J464" s="193"/>
      <c r="K464" s="91">
        <f t="shared" si="45"/>
        <v>0</v>
      </c>
      <c r="L464" s="192"/>
      <c r="M464" s="178"/>
      <c r="N464" s="13" t="b">
        <f t="shared" si="48"/>
        <v>1</v>
      </c>
      <c r="O464" s="625" t="b">
        <f t="shared" si="46"/>
        <v>1</v>
      </c>
      <c r="P464" s="13" t="b">
        <f t="shared" si="49"/>
        <v>1</v>
      </c>
      <c r="Q464" s="13" t="b">
        <f t="shared" si="43"/>
        <v>1</v>
      </c>
      <c r="R464" s="13" t="b">
        <f t="shared" si="44"/>
        <v>1</v>
      </c>
      <c r="S464" s="13" t="str">
        <f t="shared" si="47"/>
        <v>-</v>
      </c>
      <c r="T464" s="13">
        <f>IF(S464="-",0,IF(COUNTIF(S464:$S$1025,S464)&gt;1,1,0))</f>
        <v>0</v>
      </c>
    </row>
    <row r="465" spans="1:20" ht="15.75">
      <c r="A465" s="205">
        <v>440</v>
      </c>
      <c r="B465" s="177"/>
      <c r="C465" s="177"/>
      <c r="D465" s="192"/>
      <c r="E465" s="192"/>
      <c r="F465" s="192"/>
      <c r="G465" s="193"/>
      <c r="H465" s="193"/>
      <c r="I465" s="193"/>
      <c r="J465" s="193"/>
      <c r="K465" s="91">
        <f t="shared" si="45"/>
        <v>0</v>
      </c>
      <c r="L465" s="192"/>
      <c r="M465" s="178"/>
      <c r="N465" s="13" t="b">
        <f t="shared" si="48"/>
        <v>1</v>
      </c>
      <c r="O465" s="625" t="b">
        <f t="shared" si="46"/>
        <v>1</v>
      </c>
      <c r="P465" s="13" t="b">
        <f t="shared" si="49"/>
        <v>1</v>
      </c>
      <c r="Q465" s="13" t="b">
        <f t="shared" si="43"/>
        <v>1</v>
      </c>
      <c r="R465" s="13" t="b">
        <f t="shared" si="44"/>
        <v>1</v>
      </c>
      <c r="S465" s="13" t="str">
        <f t="shared" si="47"/>
        <v>-</v>
      </c>
      <c r="T465" s="13">
        <f>IF(S465="-",0,IF(COUNTIF(S465:$S$1025,S465)&gt;1,1,0))</f>
        <v>0</v>
      </c>
    </row>
    <row r="466" spans="1:20" ht="15.75">
      <c r="A466" s="205">
        <v>441</v>
      </c>
      <c r="B466" s="177"/>
      <c r="C466" s="177"/>
      <c r="D466" s="192"/>
      <c r="E466" s="192"/>
      <c r="F466" s="192"/>
      <c r="G466" s="193"/>
      <c r="H466" s="193"/>
      <c r="I466" s="193"/>
      <c r="J466" s="193"/>
      <c r="K466" s="91">
        <f t="shared" si="45"/>
        <v>0</v>
      </c>
      <c r="L466" s="192"/>
      <c r="M466" s="178"/>
      <c r="N466" s="13" t="b">
        <f t="shared" si="48"/>
        <v>1</v>
      </c>
      <c r="O466" s="625" t="b">
        <f t="shared" si="46"/>
        <v>1</v>
      </c>
      <c r="P466" s="13" t="b">
        <f t="shared" si="49"/>
        <v>1</v>
      </c>
      <c r="Q466" s="13" t="b">
        <f t="shared" si="43"/>
        <v>1</v>
      </c>
      <c r="R466" s="13" t="b">
        <f t="shared" si="44"/>
        <v>1</v>
      </c>
      <c r="S466" s="13" t="str">
        <f t="shared" si="47"/>
        <v>-</v>
      </c>
      <c r="T466" s="13">
        <f>IF(S466="-",0,IF(COUNTIF(S466:$S$1025,S466)&gt;1,1,0))</f>
        <v>0</v>
      </c>
    </row>
    <row r="467" spans="1:20" ht="15.75">
      <c r="A467" s="205">
        <v>442</v>
      </c>
      <c r="B467" s="177"/>
      <c r="C467" s="177"/>
      <c r="D467" s="192"/>
      <c r="E467" s="192"/>
      <c r="F467" s="192"/>
      <c r="G467" s="193"/>
      <c r="H467" s="193"/>
      <c r="I467" s="193"/>
      <c r="J467" s="193"/>
      <c r="K467" s="91">
        <f t="shared" si="45"/>
        <v>0</v>
      </c>
      <c r="L467" s="192"/>
      <c r="M467" s="178"/>
      <c r="N467" s="13" t="b">
        <f t="shared" si="48"/>
        <v>1</v>
      </c>
      <c r="O467" s="625" t="b">
        <f t="shared" si="46"/>
        <v>1</v>
      </c>
      <c r="P467" s="13" t="b">
        <f t="shared" si="49"/>
        <v>1</v>
      </c>
      <c r="Q467" s="13" t="b">
        <f t="shared" si="43"/>
        <v>1</v>
      </c>
      <c r="R467" s="13" t="b">
        <f t="shared" si="44"/>
        <v>1</v>
      </c>
      <c r="S467" s="13" t="str">
        <f t="shared" si="47"/>
        <v>-</v>
      </c>
      <c r="T467" s="13">
        <f>IF(S467="-",0,IF(COUNTIF(S467:$S$1025,S467)&gt;1,1,0))</f>
        <v>0</v>
      </c>
    </row>
    <row r="468" spans="1:20" ht="15.75">
      <c r="A468" s="205">
        <v>443</v>
      </c>
      <c r="B468" s="177"/>
      <c r="C468" s="177"/>
      <c r="D468" s="192"/>
      <c r="E468" s="192"/>
      <c r="F468" s="192"/>
      <c r="G468" s="193"/>
      <c r="H468" s="193"/>
      <c r="I468" s="193"/>
      <c r="J468" s="193"/>
      <c r="K468" s="91">
        <f t="shared" si="45"/>
        <v>0</v>
      </c>
      <c r="L468" s="192"/>
      <c r="M468" s="178"/>
      <c r="N468" s="13" t="b">
        <f t="shared" si="48"/>
        <v>1</v>
      </c>
      <c r="O468" s="625" t="b">
        <f t="shared" si="46"/>
        <v>1</v>
      </c>
      <c r="P468" s="13" t="b">
        <f t="shared" si="49"/>
        <v>1</v>
      </c>
      <c r="Q468" s="13" t="b">
        <f t="shared" si="43"/>
        <v>1</v>
      </c>
      <c r="R468" s="13" t="b">
        <f t="shared" si="44"/>
        <v>1</v>
      </c>
      <c r="S468" s="13" t="str">
        <f t="shared" si="47"/>
        <v>-</v>
      </c>
      <c r="T468" s="13">
        <f>IF(S468="-",0,IF(COUNTIF(S468:$S$1025,S468)&gt;1,1,0))</f>
        <v>0</v>
      </c>
    </row>
    <row r="469" spans="1:20" ht="15.75">
      <c r="A469" s="205">
        <v>444</v>
      </c>
      <c r="B469" s="177"/>
      <c r="C469" s="177"/>
      <c r="D469" s="192"/>
      <c r="E469" s="192"/>
      <c r="F469" s="192"/>
      <c r="G469" s="193"/>
      <c r="H469" s="193"/>
      <c r="I469" s="193"/>
      <c r="J469" s="193"/>
      <c r="K469" s="91">
        <f t="shared" si="45"/>
        <v>0</v>
      </c>
      <c r="L469" s="192"/>
      <c r="M469" s="178"/>
      <c r="N469" s="13" t="b">
        <f t="shared" si="48"/>
        <v>1</v>
      </c>
      <c r="O469" s="625" t="b">
        <f t="shared" si="46"/>
        <v>1</v>
      </c>
      <c r="P469" s="13" t="b">
        <f t="shared" si="49"/>
        <v>1</v>
      </c>
      <c r="Q469" s="13" t="b">
        <f t="shared" si="43"/>
        <v>1</v>
      </c>
      <c r="R469" s="13" t="b">
        <f t="shared" si="44"/>
        <v>1</v>
      </c>
      <c r="S469" s="13" t="str">
        <f t="shared" si="47"/>
        <v>-</v>
      </c>
      <c r="T469" s="13">
        <f>IF(S469="-",0,IF(COUNTIF(S469:$S$1025,S469)&gt;1,1,0))</f>
        <v>0</v>
      </c>
    </row>
    <row r="470" spans="1:20" ht="15.75">
      <c r="A470" s="205">
        <v>445</v>
      </c>
      <c r="B470" s="177"/>
      <c r="C470" s="177"/>
      <c r="D470" s="192"/>
      <c r="E470" s="192"/>
      <c r="F470" s="192"/>
      <c r="G470" s="193"/>
      <c r="H470" s="193"/>
      <c r="I470" s="193"/>
      <c r="J470" s="193"/>
      <c r="K470" s="91">
        <f t="shared" si="45"/>
        <v>0</v>
      </c>
      <c r="L470" s="192"/>
      <c r="M470" s="178"/>
      <c r="N470" s="13" t="b">
        <f t="shared" si="48"/>
        <v>1</v>
      </c>
      <c r="O470" s="625" t="b">
        <f t="shared" si="46"/>
        <v>1</v>
      </c>
      <c r="P470" s="13" t="b">
        <f t="shared" si="49"/>
        <v>1</v>
      </c>
      <c r="Q470" s="13" t="b">
        <f t="shared" si="43"/>
        <v>1</v>
      </c>
      <c r="R470" s="13" t="b">
        <f t="shared" si="44"/>
        <v>1</v>
      </c>
      <c r="S470" s="13" t="str">
        <f t="shared" si="47"/>
        <v>-</v>
      </c>
      <c r="T470" s="13">
        <f>IF(S470="-",0,IF(COUNTIF(S470:$S$1025,S470)&gt;1,1,0))</f>
        <v>0</v>
      </c>
    </row>
    <row r="471" spans="1:20" ht="15.75">
      <c r="A471" s="205">
        <v>446</v>
      </c>
      <c r="B471" s="177"/>
      <c r="C471" s="177"/>
      <c r="D471" s="192"/>
      <c r="E471" s="192"/>
      <c r="F471" s="192"/>
      <c r="G471" s="193"/>
      <c r="H471" s="193"/>
      <c r="I471" s="193"/>
      <c r="J471" s="193"/>
      <c r="K471" s="91">
        <f t="shared" si="45"/>
        <v>0</v>
      </c>
      <c r="L471" s="192"/>
      <c r="M471" s="178"/>
      <c r="N471" s="13" t="b">
        <f t="shared" si="48"/>
        <v>1</v>
      </c>
      <c r="O471" s="625" t="b">
        <f t="shared" si="46"/>
        <v>1</v>
      </c>
      <c r="P471" s="13" t="b">
        <f t="shared" si="49"/>
        <v>1</v>
      </c>
      <c r="Q471" s="13" t="b">
        <f t="shared" si="43"/>
        <v>1</v>
      </c>
      <c r="R471" s="13" t="b">
        <f t="shared" si="44"/>
        <v>1</v>
      </c>
      <c r="S471" s="13" t="str">
        <f t="shared" si="47"/>
        <v>-</v>
      </c>
      <c r="T471" s="13">
        <f>IF(S471="-",0,IF(COUNTIF(S471:$S$1025,S471)&gt;1,1,0))</f>
        <v>0</v>
      </c>
    </row>
    <row r="472" spans="1:20" ht="15.75">
      <c r="A472" s="205">
        <v>447</v>
      </c>
      <c r="B472" s="177"/>
      <c r="C472" s="177"/>
      <c r="D472" s="192"/>
      <c r="E472" s="192"/>
      <c r="F472" s="192"/>
      <c r="G472" s="193"/>
      <c r="H472" s="193"/>
      <c r="I472" s="193"/>
      <c r="J472" s="193"/>
      <c r="K472" s="91">
        <f t="shared" si="45"/>
        <v>0</v>
      </c>
      <c r="L472" s="192"/>
      <c r="M472" s="178"/>
      <c r="N472" s="13" t="b">
        <f t="shared" si="48"/>
        <v>1</v>
      </c>
      <c r="O472" s="625" t="b">
        <f t="shared" si="46"/>
        <v>1</v>
      </c>
      <c r="P472" s="13" t="b">
        <f t="shared" si="49"/>
        <v>1</v>
      </c>
      <c r="Q472" s="13" t="b">
        <f t="shared" si="43"/>
        <v>1</v>
      </c>
      <c r="R472" s="13" t="b">
        <f t="shared" si="44"/>
        <v>1</v>
      </c>
      <c r="S472" s="13" t="str">
        <f t="shared" si="47"/>
        <v>-</v>
      </c>
      <c r="T472" s="13">
        <f>IF(S472="-",0,IF(COUNTIF(S472:$S$1025,S472)&gt;1,1,0))</f>
        <v>0</v>
      </c>
    </row>
    <row r="473" spans="1:20" ht="15.75">
      <c r="A473" s="205">
        <v>448</v>
      </c>
      <c r="B473" s="177"/>
      <c r="C473" s="177"/>
      <c r="D473" s="192"/>
      <c r="E473" s="192"/>
      <c r="F473" s="192"/>
      <c r="G473" s="193"/>
      <c r="H473" s="193"/>
      <c r="I473" s="193"/>
      <c r="J473" s="193"/>
      <c r="K473" s="91">
        <f t="shared" si="45"/>
        <v>0</v>
      </c>
      <c r="L473" s="192"/>
      <c r="M473" s="178"/>
      <c r="N473" s="13" t="b">
        <f t="shared" si="48"/>
        <v>1</v>
      </c>
      <c r="O473" s="625" t="b">
        <f t="shared" si="46"/>
        <v>1</v>
      </c>
      <c r="P473" s="13" t="b">
        <f t="shared" si="49"/>
        <v>1</v>
      </c>
      <c r="Q473" s="13" t="b">
        <f t="shared" si="43"/>
        <v>1</v>
      </c>
      <c r="R473" s="13" t="b">
        <f t="shared" si="44"/>
        <v>1</v>
      </c>
      <c r="S473" s="13" t="str">
        <f t="shared" si="47"/>
        <v>-</v>
      </c>
      <c r="T473" s="13">
        <f>IF(S473="-",0,IF(COUNTIF(S473:$S$1025,S473)&gt;1,1,0))</f>
        <v>0</v>
      </c>
    </row>
    <row r="474" spans="1:20" ht="15.75">
      <c r="A474" s="205">
        <v>449</v>
      </c>
      <c r="B474" s="177"/>
      <c r="C474" s="177"/>
      <c r="D474" s="192"/>
      <c r="E474" s="192"/>
      <c r="F474" s="192"/>
      <c r="G474" s="193"/>
      <c r="H474" s="193"/>
      <c r="I474" s="193"/>
      <c r="J474" s="193"/>
      <c r="K474" s="91">
        <f t="shared" si="45"/>
        <v>0</v>
      </c>
      <c r="L474" s="192"/>
      <c r="M474" s="178"/>
      <c r="N474" s="13" t="b">
        <f t="shared" si="48"/>
        <v>1</v>
      </c>
      <c r="O474" s="625" t="b">
        <f t="shared" si="46"/>
        <v>1</v>
      </c>
      <c r="P474" s="13" t="b">
        <f t="shared" si="49"/>
        <v>1</v>
      </c>
      <c r="Q474" s="13" t="b">
        <f t="shared" ref="Q474:Q537" si="50">IF(B474="",TRUE,(IF(ISNUMBER(MATCH(B474,CountriesList,0)),TRUE,FALSE)))</f>
        <v>1</v>
      </c>
      <c r="R474" s="13" t="b">
        <f t="shared" ref="R474:R537" si="51">IF(C474="",TRUE,(IF(ISNUMBER(MATCH(C474,ClientCategorisationList,0)),TRUE,FALSE)))</f>
        <v>1</v>
      </c>
      <c r="S474" s="13" t="str">
        <f t="shared" si="47"/>
        <v>-</v>
      </c>
      <c r="T474" s="13">
        <f>IF(S474="-",0,IF(COUNTIF(S474:$S$1025,S474)&gt;1,1,0))</f>
        <v>0</v>
      </c>
    </row>
    <row r="475" spans="1:20" ht="15.75">
      <c r="A475" s="205">
        <v>450</v>
      </c>
      <c r="B475" s="177"/>
      <c r="C475" s="177"/>
      <c r="D475" s="192"/>
      <c r="E475" s="192"/>
      <c r="F475" s="192"/>
      <c r="G475" s="193"/>
      <c r="H475" s="193"/>
      <c r="I475" s="193"/>
      <c r="J475" s="193"/>
      <c r="K475" s="91">
        <f t="shared" ref="K475:K538" si="52">SUM(G475:J475)</f>
        <v>0</v>
      </c>
      <c r="L475" s="192"/>
      <c r="M475" s="178"/>
      <c r="N475" s="13" t="b">
        <f t="shared" si="48"/>
        <v>1</v>
      </c>
      <c r="O475" s="625" t="b">
        <f t="shared" ref="O475:O538" si="53">IF(OR(AND(B475="N/A",C475="N/A"),AND(B475&lt;&gt;"N/A",C475&lt;&gt;"N/A"),AND(ISBLANK(B475),ISBLANK(C475)),AND(NOT(ISBLANK(B475)),NOT(ISBLANK(C475)))),TRUE,FALSE)</f>
        <v>1</v>
      </c>
      <c r="P475" s="13" t="b">
        <f t="shared" si="49"/>
        <v>1</v>
      </c>
      <c r="Q475" s="13" t="b">
        <f t="shared" si="50"/>
        <v>1</v>
      </c>
      <c r="R475" s="13" t="b">
        <f t="shared" si="51"/>
        <v>1</v>
      </c>
      <c r="S475" s="13" t="str">
        <f t="shared" ref="S475:S538" si="54">CONCATENATE(B475,"-",C475)</f>
        <v>-</v>
      </c>
      <c r="T475" s="13">
        <f>IF(S475="-",0,IF(COUNTIF(S475:$S$1025,S475)&gt;1,1,0))</f>
        <v>0</v>
      </c>
    </row>
    <row r="476" spans="1:20" ht="15.75">
      <c r="A476" s="205">
        <v>451</v>
      </c>
      <c r="B476" s="177"/>
      <c r="C476" s="177"/>
      <c r="D476" s="192"/>
      <c r="E476" s="192"/>
      <c r="F476" s="192"/>
      <c r="G476" s="193"/>
      <c r="H476" s="193"/>
      <c r="I476" s="193"/>
      <c r="J476" s="193"/>
      <c r="K476" s="91">
        <f t="shared" si="52"/>
        <v>0</v>
      </c>
      <c r="L476" s="192"/>
      <c r="M476" s="178"/>
      <c r="N476" s="13" t="b">
        <f t="shared" ref="N476:N539" si="55">IF(ISBLANK(B476),TRUE,IF(OR(ISBLANK(C476),ISBLANK(D476),ISBLANK(E476),ISBLANK(F476),ISBLANK(G476),ISBLANK(H476),ISBLANK(I476),ISBLANK(J476),ISBLANK(K476),ISBLANK(L476),ISBLANK(M476)),FALSE,TRUE))</f>
        <v>1</v>
      </c>
      <c r="O476" s="625" t="b">
        <f t="shared" si="53"/>
        <v>1</v>
      </c>
      <c r="P476" s="13" t="b">
        <f t="shared" ref="P476:P539" si="56">IF(OR(AND(B476="N/A",C476="N/A",D476=0,E476=0,F476=0,K476=0,L476=0,M476=0),AND(ISBLANK(B476),ISBLANK(C476),ISBLANK(D476),ISBLANK(E476),ISBLANK(F476),ISBLANK(G476),ISBLANK(H476),ISBLANK(I476),ISBLANK(J476),K476=0,ISBLANK(L476),ISBLANK(M476)),AND(AND(NOT(ISBLANK(B476)),B476&lt;&gt;"N/A"),AND(NOT(ISBLANK(C476)),C476&lt;&gt;"N/A"),OR(D476&lt;&gt;0,E476&lt;&gt;0,F476&lt;&gt;0,K476&lt;&gt;0,L476&lt;&gt;0,M476&lt;&gt;0))),TRUE,FALSE)</f>
        <v>1</v>
      </c>
      <c r="Q476" s="13" t="b">
        <f t="shared" si="50"/>
        <v>1</v>
      </c>
      <c r="R476" s="13" t="b">
        <f t="shared" si="51"/>
        <v>1</v>
      </c>
      <c r="S476" s="13" t="str">
        <f t="shared" si="54"/>
        <v>-</v>
      </c>
      <c r="T476" s="13">
        <f>IF(S476="-",0,IF(COUNTIF(S476:$S$1025,S476)&gt;1,1,0))</f>
        <v>0</v>
      </c>
    </row>
    <row r="477" spans="1:20" ht="15.75">
      <c r="A477" s="205">
        <v>452</v>
      </c>
      <c r="B477" s="177"/>
      <c r="C477" s="177"/>
      <c r="D477" s="192"/>
      <c r="E477" s="192"/>
      <c r="F477" s="192"/>
      <c r="G477" s="193"/>
      <c r="H477" s="193"/>
      <c r="I477" s="193"/>
      <c r="J477" s="193"/>
      <c r="K477" s="91">
        <f t="shared" si="52"/>
        <v>0</v>
      </c>
      <c r="L477" s="192"/>
      <c r="M477" s="178"/>
      <c r="N477" s="13" t="b">
        <f t="shared" si="55"/>
        <v>1</v>
      </c>
      <c r="O477" s="625" t="b">
        <f t="shared" si="53"/>
        <v>1</v>
      </c>
      <c r="P477" s="13" t="b">
        <f t="shared" si="56"/>
        <v>1</v>
      </c>
      <c r="Q477" s="13" t="b">
        <f t="shared" si="50"/>
        <v>1</v>
      </c>
      <c r="R477" s="13" t="b">
        <f t="shared" si="51"/>
        <v>1</v>
      </c>
      <c r="S477" s="13" t="str">
        <f t="shared" si="54"/>
        <v>-</v>
      </c>
      <c r="T477" s="13">
        <f>IF(S477="-",0,IF(COUNTIF(S477:$S$1025,S477)&gt;1,1,0))</f>
        <v>0</v>
      </c>
    </row>
    <row r="478" spans="1:20" ht="15.75">
      <c r="A478" s="205">
        <v>453</v>
      </c>
      <c r="B478" s="177"/>
      <c r="C478" s="177"/>
      <c r="D478" s="192"/>
      <c r="E478" s="192"/>
      <c r="F478" s="192"/>
      <c r="G478" s="193"/>
      <c r="H478" s="193"/>
      <c r="I478" s="193"/>
      <c r="J478" s="193"/>
      <c r="K478" s="91">
        <f t="shared" si="52"/>
        <v>0</v>
      </c>
      <c r="L478" s="192"/>
      <c r="M478" s="178"/>
      <c r="N478" s="13" t="b">
        <f t="shared" si="55"/>
        <v>1</v>
      </c>
      <c r="O478" s="625" t="b">
        <f t="shared" si="53"/>
        <v>1</v>
      </c>
      <c r="P478" s="13" t="b">
        <f t="shared" si="56"/>
        <v>1</v>
      </c>
      <c r="Q478" s="13" t="b">
        <f t="shared" si="50"/>
        <v>1</v>
      </c>
      <c r="R478" s="13" t="b">
        <f t="shared" si="51"/>
        <v>1</v>
      </c>
      <c r="S478" s="13" t="str">
        <f t="shared" si="54"/>
        <v>-</v>
      </c>
      <c r="T478" s="13">
        <f>IF(S478="-",0,IF(COUNTIF(S478:$S$1025,S478)&gt;1,1,0))</f>
        <v>0</v>
      </c>
    </row>
    <row r="479" spans="1:20" ht="15.75">
      <c r="A479" s="205">
        <v>454</v>
      </c>
      <c r="B479" s="177"/>
      <c r="C479" s="177"/>
      <c r="D479" s="192"/>
      <c r="E479" s="192"/>
      <c r="F479" s="192"/>
      <c r="G479" s="193"/>
      <c r="H479" s="193"/>
      <c r="I479" s="193"/>
      <c r="J479" s="193"/>
      <c r="K479" s="91">
        <f t="shared" si="52"/>
        <v>0</v>
      </c>
      <c r="L479" s="192"/>
      <c r="M479" s="178"/>
      <c r="N479" s="13" t="b">
        <f t="shared" si="55"/>
        <v>1</v>
      </c>
      <c r="O479" s="625" t="b">
        <f t="shared" si="53"/>
        <v>1</v>
      </c>
      <c r="P479" s="13" t="b">
        <f t="shared" si="56"/>
        <v>1</v>
      </c>
      <c r="Q479" s="13" t="b">
        <f t="shared" si="50"/>
        <v>1</v>
      </c>
      <c r="R479" s="13" t="b">
        <f t="shared" si="51"/>
        <v>1</v>
      </c>
      <c r="S479" s="13" t="str">
        <f t="shared" si="54"/>
        <v>-</v>
      </c>
      <c r="T479" s="13">
        <f>IF(S479="-",0,IF(COUNTIF(S479:$S$1025,S479)&gt;1,1,0))</f>
        <v>0</v>
      </c>
    </row>
    <row r="480" spans="1:20" ht="15.75">
      <c r="A480" s="205">
        <v>455</v>
      </c>
      <c r="B480" s="177"/>
      <c r="C480" s="177"/>
      <c r="D480" s="192"/>
      <c r="E480" s="192"/>
      <c r="F480" s="192"/>
      <c r="G480" s="193"/>
      <c r="H480" s="193"/>
      <c r="I480" s="193"/>
      <c r="J480" s="193"/>
      <c r="K480" s="91">
        <f t="shared" si="52"/>
        <v>0</v>
      </c>
      <c r="L480" s="192"/>
      <c r="M480" s="178"/>
      <c r="N480" s="13" t="b">
        <f t="shared" si="55"/>
        <v>1</v>
      </c>
      <c r="O480" s="625" t="b">
        <f t="shared" si="53"/>
        <v>1</v>
      </c>
      <c r="P480" s="13" t="b">
        <f t="shared" si="56"/>
        <v>1</v>
      </c>
      <c r="Q480" s="13" t="b">
        <f t="shared" si="50"/>
        <v>1</v>
      </c>
      <c r="R480" s="13" t="b">
        <f t="shared" si="51"/>
        <v>1</v>
      </c>
      <c r="S480" s="13" t="str">
        <f t="shared" si="54"/>
        <v>-</v>
      </c>
      <c r="T480" s="13">
        <f>IF(S480="-",0,IF(COUNTIF(S480:$S$1025,S480)&gt;1,1,0))</f>
        <v>0</v>
      </c>
    </row>
    <row r="481" spans="1:20" ht="15.75">
      <c r="A481" s="205">
        <v>456</v>
      </c>
      <c r="B481" s="177"/>
      <c r="C481" s="177"/>
      <c r="D481" s="192"/>
      <c r="E481" s="192"/>
      <c r="F481" s="192"/>
      <c r="G481" s="193"/>
      <c r="H481" s="193"/>
      <c r="I481" s="193"/>
      <c r="J481" s="193"/>
      <c r="K481" s="91">
        <f t="shared" si="52"/>
        <v>0</v>
      </c>
      <c r="L481" s="192"/>
      <c r="M481" s="178"/>
      <c r="N481" s="13" t="b">
        <f t="shared" si="55"/>
        <v>1</v>
      </c>
      <c r="O481" s="625" t="b">
        <f t="shared" si="53"/>
        <v>1</v>
      </c>
      <c r="P481" s="13" t="b">
        <f t="shared" si="56"/>
        <v>1</v>
      </c>
      <c r="Q481" s="13" t="b">
        <f t="shared" si="50"/>
        <v>1</v>
      </c>
      <c r="R481" s="13" t="b">
        <f t="shared" si="51"/>
        <v>1</v>
      </c>
      <c r="S481" s="13" t="str">
        <f t="shared" si="54"/>
        <v>-</v>
      </c>
      <c r="T481" s="13">
        <f>IF(S481="-",0,IF(COUNTIF(S481:$S$1025,S481)&gt;1,1,0))</f>
        <v>0</v>
      </c>
    </row>
    <row r="482" spans="1:20" ht="15.75">
      <c r="A482" s="205">
        <v>457</v>
      </c>
      <c r="B482" s="177"/>
      <c r="C482" s="177"/>
      <c r="D482" s="192"/>
      <c r="E482" s="192"/>
      <c r="F482" s="192"/>
      <c r="G482" s="193"/>
      <c r="H482" s="193"/>
      <c r="I482" s="193"/>
      <c r="J482" s="193"/>
      <c r="K482" s="91">
        <f t="shared" si="52"/>
        <v>0</v>
      </c>
      <c r="L482" s="192"/>
      <c r="M482" s="178"/>
      <c r="N482" s="13" t="b">
        <f t="shared" si="55"/>
        <v>1</v>
      </c>
      <c r="O482" s="625" t="b">
        <f t="shared" si="53"/>
        <v>1</v>
      </c>
      <c r="P482" s="13" t="b">
        <f t="shared" si="56"/>
        <v>1</v>
      </c>
      <c r="Q482" s="13" t="b">
        <f t="shared" si="50"/>
        <v>1</v>
      </c>
      <c r="R482" s="13" t="b">
        <f t="shared" si="51"/>
        <v>1</v>
      </c>
      <c r="S482" s="13" t="str">
        <f t="shared" si="54"/>
        <v>-</v>
      </c>
      <c r="T482" s="13">
        <f>IF(S482="-",0,IF(COUNTIF(S482:$S$1025,S482)&gt;1,1,0))</f>
        <v>0</v>
      </c>
    </row>
    <row r="483" spans="1:20" ht="15.75">
      <c r="A483" s="205">
        <v>458</v>
      </c>
      <c r="B483" s="177"/>
      <c r="C483" s="177"/>
      <c r="D483" s="192"/>
      <c r="E483" s="192"/>
      <c r="F483" s="192"/>
      <c r="G483" s="193"/>
      <c r="H483" s="193"/>
      <c r="I483" s="193"/>
      <c r="J483" s="193"/>
      <c r="K483" s="91">
        <f t="shared" si="52"/>
        <v>0</v>
      </c>
      <c r="L483" s="192"/>
      <c r="M483" s="178"/>
      <c r="N483" s="13" t="b">
        <f t="shared" si="55"/>
        <v>1</v>
      </c>
      <c r="O483" s="625" t="b">
        <f t="shared" si="53"/>
        <v>1</v>
      </c>
      <c r="P483" s="13" t="b">
        <f t="shared" si="56"/>
        <v>1</v>
      </c>
      <c r="Q483" s="13" t="b">
        <f t="shared" si="50"/>
        <v>1</v>
      </c>
      <c r="R483" s="13" t="b">
        <f t="shared" si="51"/>
        <v>1</v>
      </c>
      <c r="S483" s="13" t="str">
        <f t="shared" si="54"/>
        <v>-</v>
      </c>
      <c r="T483" s="13">
        <f>IF(S483="-",0,IF(COUNTIF(S483:$S$1025,S483)&gt;1,1,0))</f>
        <v>0</v>
      </c>
    </row>
    <row r="484" spans="1:20" ht="15.75">
      <c r="A484" s="205">
        <v>459</v>
      </c>
      <c r="B484" s="177"/>
      <c r="C484" s="177"/>
      <c r="D484" s="192"/>
      <c r="E484" s="192"/>
      <c r="F484" s="192"/>
      <c r="G484" s="193"/>
      <c r="H484" s="193"/>
      <c r="I484" s="193"/>
      <c r="J484" s="193"/>
      <c r="K484" s="91">
        <f t="shared" si="52"/>
        <v>0</v>
      </c>
      <c r="L484" s="192"/>
      <c r="M484" s="178"/>
      <c r="N484" s="13" t="b">
        <f t="shared" si="55"/>
        <v>1</v>
      </c>
      <c r="O484" s="625" t="b">
        <f t="shared" si="53"/>
        <v>1</v>
      </c>
      <c r="P484" s="13" t="b">
        <f t="shared" si="56"/>
        <v>1</v>
      </c>
      <c r="Q484" s="13" t="b">
        <f t="shared" si="50"/>
        <v>1</v>
      </c>
      <c r="R484" s="13" t="b">
        <f t="shared" si="51"/>
        <v>1</v>
      </c>
      <c r="S484" s="13" t="str">
        <f t="shared" si="54"/>
        <v>-</v>
      </c>
      <c r="T484" s="13">
        <f>IF(S484="-",0,IF(COUNTIF(S484:$S$1025,S484)&gt;1,1,0))</f>
        <v>0</v>
      </c>
    </row>
    <row r="485" spans="1:20" ht="15.75">
      <c r="A485" s="205">
        <v>460</v>
      </c>
      <c r="B485" s="177"/>
      <c r="C485" s="177"/>
      <c r="D485" s="192"/>
      <c r="E485" s="192"/>
      <c r="F485" s="192"/>
      <c r="G485" s="193"/>
      <c r="H485" s="193"/>
      <c r="I485" s="193"/>
      <c r="J485" s="193"/>
      <c r="K485" s="91">
        <f t="shared" si="52"/>
        <v>0</v>
      </c>
      <c r="L485" s="192"/>
      <c r="M485" s="178"/>
      <c r="N485" s="13" t="b">
        <f t="shared" si="55"/>
        <v>1</v>
      </c>
      <c r="O485" s="625" t="b">
        <f t="shared" si="53"/>
        <v>1</v>
      </c>
      <c r="P485" s="13" t="b">
        <f t="shared" si="56"/>
        <v>1</v>
      </c>
      <c r="Q485" s="13" t="b">
        <f t="shared" si="50"/>
        <v>1</v>
      </c>
      <c r="R485" s="13" t="b">
        <f t="shared" si="51"/>
        <v>1</v>
      </c>
      <c r="S485" s="13" t="str">
        <f t="shared" si="54"/>
        <v>-</v>
      </c>
      <c r="T485" s="13">
        <f>IF(S485="-",0,IF(COUNTIF(S485:$S$1025,S485)&gt;1,1,0))</f>
        <v>0</v>
      </c>
    </row>
    <row r="486" spans="1:20" ht="15.75">
      <c r="A486" s="205">
        <v>461</v>
      </c>
      <c r="B486" s="177"/>
      <c r="C486" s="177"/>
      <c r="D486" s="192"/>
      <c r="E486" s="192"/>
      <c r="F486" s="192"/>
      <c r="G486" s="193"/>
      <c r="H486" s="193"/>
      <c r="I486" s="193"/>
      <c r="J486" s="193"/>
      <c r="K486" s="91">
        <f t="shared" si="52"/>
        <v>0</v>
      </c>
      <c r="L486" s="192"/>
      <c r="M486" s="178"/>
      <c r="N486" s="13" t="b">
        <f t="shared" si="55"/>
        <v>1</v>
      </c>
      <c r="O486" s="625" t="b">
        <f t="shared" si="53"/>
        <v>1</v>
      </c>
      <c r="P486" s="13" t="b">
        <f t="shared" si="56"/>
        <v>1</v>
      </c>
      <c r="Q486" s="13" t="b">
        <f t="shared" si="50"/>
        <v>1</v>
      </c>
      <c r="R486" s="13" t="b">
        <f t="shared" si="51"/>
        <v>1</v>
      </c>
      <c r="S486" s="13" t="str">
        <f t="shared" si="54"/>
        <v>-</v>
      </c>
      <c r="T486" s="13">
        <f>IF(S486="-",0,IF(COUNTIF(S486:$S$1025,S486)&gt;1,1,0))</f>
        <v>0</v>
      </c>
    </row>
    <row r="487" spans="1:20" ht="15.75">
      <c r="A487" s="205">
        <v>462</v>
      </c>
      <c r="B487" s="177"/>
      <c r="C487" s="177"/>
      <c r="D487" s="192"/>
      <c r="E487" s="192"/>
      <c r="F487" s="192"/>
      <c r="G487" s="193"/>
      <c r="H487" s="193"/>
      <c r="I487" s="193"/>
      <c r="J487" s="193"/>
      <c r="K487" s="91">
        <f t="shared" si="52"/>
        <v>0</v>
      </c>
      <c r="L487" s="192"/>
      <c r="M487" s="178"/>
      <c r="N487" s="13" t="b">
        <f t="shared" si="55"/>
        <v>1</v>
      </c>
      <c r="O487" s="625" t="b">
        <f t="shared" si="53"/>
        <v>1</v>
      </c>
      <c r="P487" s="13" t="b">
        <f t="shared" si="56"/>
        <v>1</v>
      </c>
      <c r="Q487" s="13" t="b">
        <f t="shared" si="50"/>
        <v>1</v>
      </c>
      <c r="R487" s="13" t="b">
        <f t="shared" si="51"/>
        <v>1</v>
      </c>
      <c r="S487" s="13" t="str">
        <f t="shared" si="54"/>
        <v>-</v>
      </c>
      <c r="T487" s="13">
        <f>IF(S487="-",0,IF(COUNTIF(S487:$S$1025,S487)&gt;1,1,0))</f>
        <v>0</v>
      </c>
    </row>
    <row r="488" spans="1:20" ht="15.75">
      <c r="A488" s="205">
        <v>463</v>
      </c>
      <c r="B488" s="177"/>
      <c r="C488" s="177"/>
      <c r="D488" s="192"/>
      <c r="E488" s="192"/>
      <c r="F488" s="192"/>
      <c r="G488" s="193"/>
      <c r="H488" s="193"/>
      <c r="I488" s="193"/>
      <c r="J488" s="193"/>
      <c r="K488" s="91">
        <f t="shared" si="52"/>
        <v>0</v>
      </c>
      <c r="L488" s="192"/>
      <c r="M488" s="178"/>
      <c r="N488" s="13" t="b">
        <f t="shared" si="55"/>
        <v>1</v>
      </c>
      <c r="O488" s="625" t="b">
        <f t="shared" si="53"/>
        <v>1</v>
      </c>
      <c r="P488" s="13" t="b">
        <f t="shared" si="56"/>
        <v>1</v>
      </c>
      <c r="Q488" s="13" t="b">
        <f t="shared" si="50"/>
        <v>1</v>
      </c>
      <c r="R488" s="13" t="b">
        <f t="shared" si="51"/>
        <v>1</v>
      </c>
      <c r="S488" s="13" t="str">
        <f t="shared" si="54"/>
        <v>-</v>
      </c>
      <c r="T488" s="13">
        <f>IF(S488="-",0,IF(COUNTIF(S488:$S$1025,S488)&gt;1,1,0))</f>
        <v>0</v>
      </c>
    </row>
    <row r="489" spans="1:20" ht="15.75">
      <c r="A489" s="205">
        <v>464</v>
      </c>
      <c r="B489" s="177"/>
      <c r="C489" s="177"/>
      <c r="D489" s="192"/>
      <c r="E489" s="192"/>
      <c r="F489" s="192"/>
      <c r="G489" s="193"/>
      <c r="H489" s="193"/>
      <c r="I489" s="193"/>
      <c r="J489" s="193"/>
      <c r="K489" s="91">
        <f t="shared" si="52"/>
        <v>0</v>
      </c>
      <c r="L489" s="192"/>
      <c r="M489" s="178"/>
      <c r="N489" s="13" t="b">
        <f t="shared" si="55"/>
        <v>1</v>
      </c>
      <c r="O489" s="625" t="b">
        <f t="shared" si="53"/>
        <v>1</v>
      </c>
      <c r="P489" s="13" t="b">
        <f t="shared" si="56"/>
        <v>1</v>
      </c>
      <c r="Q489" s="13" t="b">
        <f t="shared" si="50"/>
        <v>1</v>
      </c>
      <c r="R489" s="13" t="b">
        <f t="shared" si="51"/>
        <v>1</v>
      </c>
      <c r="S489" s="13" t="str">
        <f t="shared" si="54"/>
        <v>-</v>
      </c>
      <c r="T489" s="13">
        <f>IF(S489="-",0,IF(COUNTIF(S489:$S$1025,S489)&gt;1,1,0))</f>
        <v>0</v>
      </c>
    </row>
    <row r="490" spans="1:20" ht="15.75">
      <c r="A490" s="205">
        <v>465</v>
      </c>
      <c r="B490" s="177"/>
      <c r="C490" s="177"/>
      <c r="D490" s="192"/>
      <c r="E490" s="192"/>
      <c r="F490" s="192"/>
      <c r="G490" s="193"/>
      <c r="H490" s="193"/>
      <c r="I490" s="193"/>
      <c r="J490" s="193"/>
      <c r="K490" s="91">
        <f t="shared" si="52"/>
        <v>0</v>
      </c>
      <c r="L490" s="192"/>
      <c r="M490" s="178"/>
      <c r="N490" s="13" t="b">
        <f t="shared" si="55"/>
        <v>1</v>
      </c>
      <c r="O490" s="625" t="b">
        <f t="shared" si="53"/>
        <v>1</v>
      </c>
      <c r="P490" s="13" t="b">
        <f t="shared" si="56"/>
        <v>1</v>
      </c>
      <c r="Q490" s="13" t="b">
        <f t="shared" si="50"/>
        <v>1</v>
      </c>
      <c r="R490" s="13" t="b">
        <f t="shared" si="51"/>
        <v>1</v>
      </c>
      <c r="S490" s="13" t="str">
        <f t="shared" si="54"/>
        <v>-</v>
      </c>
      <c r="T490" s="13">
        <f>IF(S490="-",0,IF(COUNTIF(S490:$S$1025,S490)&gt;1,1,0))</f>
        <v>0</v>
      </c>
    </row>
    <row r="491" spans="1:20" ht="15.75">
      <c r="A491" s="205">
        <v>466</v>
      </c>
      <c r="B491" s="177"/>
      <c r="C491" s="177"/>
      <c r="D491" s="192"/>
      <c r="E491" s="192"/>
      <c r="F491" s="192"/>
      <c r="G491" s="193"/>
      <c r="H491" s="193"/>
      <c r="I491" s="193"/>
      <c r="J491" s="193"/>
      <c r="K491" s="91">
        <f t="shared" si="52"/>
        <v>0</v>
      </c>
      <c r="L491" s="192"/>
      <c r="M491" s="178"/>
      <c r="N491" s="13" t="b">
        <f t="shared" si="55"/>
        <v>1</v>
      </c>
      <c r="O491" s="625" t="b">
        <f t="shared" si="53"/>
        <v>1</v>
      </c>
      <c r="P491" s="13" t="b">
        <f t="shared" si="56"/>
        <v>1</v>
      </c>
      <c r="Q491" s="13" t="b">
        <f t="shared" si="50"/>
        <v>1</v>
      </c>
      <c r="R491" s="13" t="b">
        <f t="shared" si="51"/>
        <v>1</v>
      </c>
      <c r="S491" s="13" t="str">
        <f t="shared" si="54"/>
        <v>-</v>
      </c>
      <c r="T491" s="13">
        <f>IF(S491="-",0,IF(COUNTIF(S491:$S$1025,S491)&gt;1,1,0))</f>
        <v>0</v>
      </c>
    </row>
    <row r="492" spans="1:20" ht="15.75">
      <c r="A492" s="205">
        <v>467</v>
      </c>
      <c r="B492" s="177"/>
      <c r="C492" s="177"/>
      <c r="D492" s="192"/>
      <c r="E492" s="192"/>
      <c r="F492" s="192"/>
      <c r="G492" s="193"/>
      <c r="H492" s="193"/>
      <c r="I492" s="193"/>
      <c r="J492" s="193"/>
      <c r="K492" s="91">
        <f t="shared" si="52"/>
        <v>0</v>
      </c>
      <c r="L492" s="192"/>
      <c r="M492" s="178"/>
      <c r="N492" s="13" t="b">
        <f t="shared" si="55"/>
        <v>1</v>
      </c>
      <c r="O492" s="625" t="b">
        <f t="shared" si="53"/>
        <v>1</v>
      </c>
      <c r="P492" s="13" t="b">
        <f t="shared" si="56"/>
        <v>1</v>
      </c>
      <c r="Q492" s="13" t="b">
        <f t="shared" si="50"/>
        <v>1</v>
      </c>
      <c r="R492" s="13" t="b">
        <f t="shared" si="51"/>
        <v>1</v>
      </c>
      <c r="S492" s="13" t="str">
        <f t="shared" si="54"/>
        <v>-</v>
      </c>
      <c r="T492" s="13">
        <f>IF(S492="-",0,IF(COUNTIF(S492:$S$1025,S492)&gt;1,1,0))</f>
        <v>0</v>
      </c>
    </row>
    <row r="493" spans="1:20" ht="15.75">
      <c r="A493" s="205">
        <v>468</v>
      </c>
      <c r="B493" s="177"/>
      <c r="C493" s="177"/>
      <c r="D493" s="192"/>
      <c r="E493" s="192"/>
      <c r="F493" s="192"/>
      <c r="G493" s="193"/>
      <c r="H493" s="193"/>
      <c r="I493" s="193"/>
      <c r="J493" s="193"/>
      <c r="K493" s="91">
        <f t="shared" si="52"/>
        <v>0</v>
      </c>
      <c r="L493" s="192"/>
      <c r="M493" s="178"/>
      <c r="N493" s="13" t="b">
        <f t="shared" si="55"/>
        <v>1</v>
      </c>
      <c r="O493" s="625" t="b">
        <f t="shared" si="53"/>
        <v>1</v>
      </c>
      <c r="P493" s="13" t="b">
        <f t="shared" si="56"/>
        <v>1</v>
      </c>
      <c r="Q493" s="13" t="b">
        <f t="shared" si="50"/>
        <v>1</v>
      </c>
      <c r="R493" s="13" t="b">
        <f t="shared" si="51"/>
        <v>1</v>
      </c>
      <c r="S493" s="13" t="str">
        <f t="shared" si="54"/>
        <v>-</v>
      </c>
      <c r="T493" s="13">
        <f>IF(S493="-",0,IF(COUNTIF(S493:$S$1025,S493)&gt;1,1,0))</f>
        <v>0</v>
      </c>
    </row>
    <row r="494" spans="1:20" ht="15.75">
      <c r="A494" s="205">
        <v>469</v>
      </c>
      <c r="B494" s="177"/>
      <c r="C494" s="177"/>
      <c r="D494" s="192"/>
      <c r="E494" s="192"/>
      <c r="F494" s="192"/>
      <c r="G494" s="193"/>
      <c r="H494" s="193"/>
      <c r="I494" s="193"/>
      <c r="J494" s="193"/>
      <c r="K494" s="91">
        <f t="shared" si="52"/>
        <v>0</v>
      </c>
      <c r="L494" s="192"/>
      <c r="M494" s="178"/>
      <c r="N494" s="13" t="b">
        <f t="shared" si="55"/>
        <v>1</v>
      </c>
      <c r="O494" s="625" t="b">
        <f t="shared" si="53"/>
        <v>1</v>
      </c>
      <c r="P494" s="13" t="b">
        <f t="shared" si="56"/>
        <v>1</v>
      </c>
      <c r="Q494" s="13" t="b">
        <f t="shared" si="50"/>
        <v>1</v>
      </c>
      <c r="R494" s="13" t="b">
        <f t="shared" si="51"/>
        <v>1</v>
      </c>
      <c r="S494" s="13" t="str">
        <f t="shared" si="54"/>
        <v>-</v>
      </c>
      <c r="T494" s="13">
        <f>IF(S494="-",0,IF(COUNTIF(S494:$S$1025,S494)&gt;1,1,0))</f>
        <v>0</v>
      </c>
    </row>
    <row r="495" spans="1:20" ht="15.75">
      <c r="A495" s="205">
        <v>470</v>
      </c>
      <c r="B495" s="177"/>
      <c r="C495" s="177"/>
      <c r="D495" s="192"/>
      <c r="E495" s="192"/>
      <c r="F495" s="192"/>
      <c r="G495" s="193"/>
      <c r="H495" s="193"/>
      <c r="I495" s="193"/>
      <c r="J495" s="193"/>
      <c r="K495" s="91">
        <f t="shared" si="52"/>
        <v>0</v>
      </c>
      <c r="L495" s="192"/>
      <c r="M495" s="178"/>
      <c r="N495" s="13" t="b">
        <f t="shared" si="55"/>
        <v>1</v>
      </c>
      <c r="O495" s="625" t="b">
        <f t="shared" si="53"/>
        <v>1</v>
      </c>
      <c r="P495" s="13" t="b">
        <f t="shared" si="56"/>
        <v>1</v>
      </c>
      <c r="Q495" s="13" t="b">
        <f t="shared" si="50"/>
        <v>1</v>
      </c>
      <c r="R495" s="13" t="b">
        <f t="shared" si="51"/>
        <v>1</v>
      </c>
      <c r="S495" s="13" t="str">
        <f t="shared" si="54"/>
        <v>-</v>
      </c>
      <c r="T495" s="13">
        <f>IF(S495="-",0,IF(COUNTIF(S495:$S$1025,S495)&gt;1,1,0))</f>
        <v>0</v>
      </c>
    </row>
    <row r="496" spans="1:20" ht="15.75">
      <c r="A496" s="205">
        <v>471</v>
      </c>
      <c r="B496" s="177"/>
      <c r="C496" s="177"/>
      <c r="D496" s="192"/>
      <c r="E496" s="192"/>
      <c r="F496" s="192"/>
      <c r="G496" s="193"/>
      <c r="H496" s="193"/>
      <c r="I496" s="193"/>
      <c r="J496" s="193"/>
      <c r="K496" s="91">
        <f t="shared" si="52"/>
        <v>0</v>
      </c>
      <c r="L496" s="192"/>
      <c r="M496" s="178"/>
      <c r="N496" s="13" t="b">
        <f t="shared" si="55"/>
        <v>1</v>
      </c>
      <c r="O496" s="625" t="b">
        <f t="shared" si="53"/>
        <v>1</v>
      </c>
      <c r="P496" s="13" t="b">
        <f t="shared" si="56"/>
        <v>1</v>
      </c>
      <c r="Q496" s="13" t="b">
        <f t="shared" si="50"/>
        <v>1</v>
      </c>
      <c r="R496" s="13" t="b">
        <f t="shared" si="51"/>
        <v>1</v>
      </c>
      <c r="S496" s="13" t="str">
        <f t="shared" si="54"/>
        <v>-</v>
      </c>
      <c r="T496" s="13">
        <f>IF(S496="-",0,IF(COUNTIF(S496:$S$1025,S496)&gt;1,1,0))</f>
        <v>0</v>
      </c>
    </row>
    <row r="497" spans="1:20" ht="15.75">
      <c r="A497" s="205">
        <v>472</v>
      </c>
      <c r="B497" s="177"/>
      <c r="C497" s="177"/>
      <c r="D497" s="192"/>
      <c r="E497" s="192"/>
      <c r="F497" s="192"/>
      <c r="G497" s="193"/>
      <c r="H497" s="193"/>
      <c r="I497" s="193"/>
      <c r="J497" s="193"/>
      <c r="K497" s="91">
        <f t="shared" si="52"/>
        <v>0</v>
      </c>
      <c r="L497" s="192"/>
      <c r="M497" s="178"/>
      <c r="N497" s="13" t="b">
        <f t="shared" si="55"/>
        <v>1</v>
      </c>
      <c r="O497" s="625" t="b">
        <f t="shared" si="53"/>
        <v>1</v>
      </c>
      <c r="P497" s="13" t="b">
        <f t="shared" si="56"/>
        <v>1</v>
      </c>
      <c r="Q497" s="13" t="b">
        <f t="shared" si="50"/>
        <v>1</v>
      </c>
      <c r="R497" s="13" t="b">
        <f t="shared" si="51"/>
        <v>1</v>
      </c>
      <c r="S497" s="13" t="str">
        <f t="shared" si="54"/>
        <v>-</v>
      </c>
      <c r="T497" s="13">
        <f>IF(S497="-",0,IF(COUNTIF(S497:$S$1025,S497)&gt;1,1,0))</f>
        <v>0</v>
      </c>
    </row>
    <row r="498" spans="1:20" ht="15.75">
      <c r="A498" s="205">
        <v>473</v>
      </c>
      <c r="B498" s="177"/>
      <c r="C498" s="177"/>
      <c r="D498" s="192"/>
      <c r="E498" s="192"/>
      <c r="F498" s="192"/>
      <c r="G498" s="193"/>
      <c r="H498" s="193"/>
      <c r="I498" s="193"/>
      <c r="J498" s="193"/>
      <c r="K498" s="91">
        <f t="shared" si="52"/>
        <v>0</v>
      </c>
      <c r="L498" s="192"/>
      <c r="M498" s="178"/>
      <c r="N498" s="13" t="b">
        <f t="shared" si="55"/>
        <v>1</v>
      </c>
      <c r="O498" s="625" t="b">
        <f t="shared" si="53"/>
        <v>1</v>
      </c>
      <c r="P498" s="13" t="b">
        <f t="shared" si="56"/>
        <v>1</v>
      </c>
      <c r="Q498" s="13" t="b">
        <f t="shared" si="50"/>
        <v>1</v>
      </c>
      <c r="R498" s="13" t="b">
        <f t="shared" si="51"/>
        <v>1</v>
      </c>
      <c r="S498" s="13" t="str">
        <f t="shared" si="54"/>
        <v>-</v>
      </c>
      <c r="T498" s="13">
        <f>IF(S498="-",0,IF(COUNTIF(S498:$S$1025,S498)&gt;1,1,0))</f>
        <v>0</v>
      </c>
    </row>
    <row r="499" spans="1:20" ht="15.75">
      <c r="A499" s="205">
        <v>474</v>
      </c>
      <c r="B499" s="177"/>
      <c r="C499" s="177"/>
      <c r="D499" s="192"/>
      <c r="E499" s="192"/>
      <c r="F499" s="192"/>
      <c r="G499" s="193"/>
      <c r="H499" s="193"/>
      <c r="I499" s="193"/>
      <c r="J499" s="193"/>
      <c r="K499" s="91">
        <f t="shared" si="52"/>
        <v>0</v>
      </c>
      <c r="L499" s="192"/>
      <c r="M499" s="178"/>
      <c r="N499" s="13" t="b">
        <f t="shared" si="55"/>
        <v>1</v>
      </c>
      <c r="O499" s="625" t="b">
        <f t="shared" si="53"/>
        <v>1</v>
      </c>
      <c r="P499" s="13" t="b">
        <f t="shared" si="56"/>
        <v>1</v>
      </c>
      <c r="Q499" s="13" t="b">
        <f t="shared" si="50"/>
        <v>1</v>
      </c>
      <c r="R499" s="13" t="b">
        <f t="shared" si="51"/>
        <v>1</v>
      </c>
      <c r="S499" s="13" t="str">
        <f t="shared" si="54"/>
        <v>-</v>
      </c>
      <c r="T499" s="13">
        <f>IF(S499="-",0,IF(COUNTIF(S499:$S$1025,S499)&gt;1,1,0))</f>
        <v>0</v>
      </c>
    </row>
    <row r="500" spans="1:20" ht="15.75">
      <c r="A500" s="205">
        <v>475</v>
      </c>
      <c r="B500" s="177"/>
      <c r="C500" s="177"/>
      <c r="D500" s="192"/>
      <c r="E500" s="192"/>
      <c r="F500" s="192"/>
      <c r="G500" s="193"/>
      <c r="H500" s="193"/>
      <c r="I500" s="193"/>
      <c r="J500" s="193"/>
      <c r="K500" s="91">
        <f t="shared" si="52"/>
        <v>0</v>
      </c>
      <c r="L500" s="192"/>
      <c r="M500" s="178"/>
      <c r="N500" s="13" t="b">
        <f t="shared" si="55"/>
        <v>1</v>
      </c>
      <c r="O500" s="625" t="b">
        <f t="shared" si="53"/>
        <v>1</v>
      </c>
      <c r="P500" s="13" t="b">
        <f t="shared" si="56"/>
        <v>1</v>
      </c>
      <c r="Q500" s="13" t="b">
        <f t="shared" si="50"/>
        <v>1</v>
      </c>
      <c r="R500" s="13" t="b">
        <f t="shared" si="51"/>
        <v>1</v>
      </c>
      <c r="S500" s="13" t="str">
        <f t="shared" si="54"/>
        <v>-</v>
      </c>
      <c r="T500" s="13">
        <f>IF(S500="-",0,IF(COUNTIF(S500:$S$1025,S500)&gt;1,1,0))</f>
        <v>0</v>
      </c>
    </row>
    <row r="501" spans="1:20" ht="15.75">
      <c r="A501" s="205">
        <v>476</v>
      </c>
      <c r="B501" s="177"/>
      <c r="C501" s="177"/>
      <c r="D501" s="192"/>
      <c r="E501" s="192"/>
      <c r="F501" s="192"/>
      <c r="G501" s="193"/>
      <c r="H501" s="193"/>
      <c r="I501" s="193"/>
      <c r="J501" s="193"/>
      <c r="K501" s="91">
        <f t="shared" si="52"/>
        <v>0</v>
      </c>
      <c r="L501" s="192"/>
      <c r="M501" s="178"/>
      <c r="N501" s="13" t="b">
        <f t="shared" si="55"/>
        <v>1</v>
      </c>
      <c r="O501" s="625" t="b">
        <f t="shared" si="53"/>
        <v>1</v>
      </c>
      <c r="P501" s="13" t="b">
        <f t="shared" si="56"/>
        <v>1</v>
      </c>
      <c r="Q501" s="13" t="b">
        <f t="shared" si="50"/>
        <v>1</v>
      </c>
      <c r="R501" s="13" t="b">
        <f t="shared" si="51"/>
        <v>1</v>
      </c>
      <c r="S501" s="13" t="str">
        <f t="shared" si="54"/>
        <v>-</v>
      </c>
      <c r="T501" s="13">
        <f>IF(S501="-",0,IF(COUNTIF(S501:$S$1025,S501)&gt;1,1,0))</f>
        <v>0</v>
      </c>
    </row>
    <row r="502" spans="1:20" ht="15.75">
      <c r="A502" s="205">
        <v>477</v>
      </c>
      <c r="B502" s="177"/>
      <c r="C502" s="177"/>
      <c r="D502" s="192"/>
      <c r="E502" s="192"/>
      <c r="F502" s="192"/>
      <c r="G502" s="193"/>
      <c r="H502" s="193"/>
      <c r="I502" s="193"/>
      <c r="J502" s="193"/>
      <c r="K502" s="91">
        <f t="shared" si="52"/>
        <v>0</v>
      </c>
      <c r="L502" s="192"/>
      <c r="M502" s="178"/>
      <c r="N502" s="13" t="b">
        <f t="shared" si="55"/>
        <v>1</v>
      </c>
      <c r="O502" s="625" t="b">
        <f t="shared" si="53"/>
        <v>1</v>
      </c>
      <c r="P502" s="13" t="b">
        <f t="shared" si="56"/>
        <v>1</v>
      </c>
      <c r="Q502" s="13" t="b">
        <f t="shared" si="50"/>
        <v>1</v>
      </c>
      <c r="R502" s="13" t="b">
        <f t="shared" si="51"/>
        <v>1</v>
      </c>
      <c r="S502" s="13" t="str">
        <f t="shared" si="54"/>
        <v>-</v>
      </c>
      <c r="T502" s="13">
        <f>IF(S502="-",0,IF(COUNTIF(S502:$S$1025,S502)&gt;1,1,0))</f>
        <v>0</v>
      </c>
    </row>
    <row r="503" spans="1:20" ht="15.75">
      <c r="A503" s="205">
        <v>478</v>
      </c>
      <c r="B503" s="177"/>
      <c r="C503" s="177"/>
      <c r="D503" s="192"/>
      <c r="E503" s="192"/>
      <c r="F503" s="192"/>
      <c r="G503" s="193"/>
      <c r="H503" s="193"/>
      <c r="I503" s="193"/>
      <c r="J503" s="193"/>
      <c r="K503" s="91">
        <f t="shared" si="52"/>
        <v>0</v>
      </c>
      <c r="L503" s="192"/>
      <c r="M503" s="178"/>
      <c r="N503" s="13" t="b">
        <f t="shared" si="55"/>
        <v>1</v>
      </c>
      <c r="O503" s="625" t="b">
        <f t="shared" si="53"/>
        <v>1</v>
      </c>
      <c r="P503" s="13" t="b">
        <f t="shared" si="56"/>
        <v>1</v>
      </c>
      <c r="Q503" s="13" t="b">
        <f t="shared" si="50"/>
        <v>1</v>
      </c>
      <c r="R503" s="13" t="b">
        <f t="shared" si="51"/>
        <v>1</v>
      </c>
      <c r="S503" s="13" t="str">
        <f t="shared" si="54"/>
        <v>-</v>
      </c>
      <c r="T503" s="13">
        <f>IF(S503="-",0,IF(COUNTIF(S503:$S$1025,S503)&gt;1,1,0))</f>
        <v>0</v>
      </c>
    </row>
    <row r="504" spans="1:20" ht="15.75">
      <c r="A504" s="205">
        <v>479</v>
      </c>
      <c r="B504" s="177"/>
      <c r="C504" s="177"/>
      <c r="D504" s="192"/>
      <c r="E504" s="192"/>
      <c r="F504" s="192"/>
      <c r="G504" s="193"/>
      <c r="H504" s="193"/>
      <c r="I504" s="193"/>
      <c r="J504" s="193"/>
      <c r="K504" s="91">
        <f t="shared" si="52"/>
        <v>0</v>
      </c>
      <c r="L504" s="192"/>
      <c r="M504" s="178"/>
      <c r="N504" s="13" t="b">
        <f t="shared" si="55"/>
        <v>1</v>
      </c>
      <c r="O504" s="625" t="b">
        <f t="shared" si="53"/>
        <v>1</v>
      </c>
      <c r="P504" s="13" t="b">
        <f t="shared" si="56"/>
        <v>1</v>
      </c>
      <c r="Q504" s="13" t="b">
        <f t="shared" si="50"/>
        <v>1</v>
      </c>
      <c r="R504" s="13" t="b">
        <f t="shared" si="51"/>
        <v>1</v>
      </c>
      <c r="S504" s="13" t="str">
        <f t="shared" si="54"/>
        <v>-</v>
      </c>
      <c r="T504" s="13">
        <f>IF(S504="-",0,IF(COUNTIF(S504:$S$1025,S504)&gt;1,1,0))</f>
        <v>0</v>
      </c>
    </row>
    <row r="505" spans="1:20" ht="15.75">
      <c r="A505" s="205">
        <v>480</v>
      </c>
      <c r="B505" s="177"/>
      <c r="C505" s="177"/>
      <c r="D505" s="192"/>
      <c r="E505" s="192"/>
      <c r="F505" s="192"/>
      <c r="G505" s="193"/>
      <c r="H505" s="193"/>
      <c r="I505" s="193"/>
      <c r="J505" s="193"/>
      <c r="K505" s="91">
        <f t="shared" si="52"/>
        <v>0</v>
      </c>
      <c r="L505" s="192"/>
      <c r="M505" s="178"/>
      <c r="N505" s="13" t="b">
        <f t="shared" si="55"/>
        <v>1</v>
      </c>
      <c r="O505" s="625" t="b">
        <f t="shared" si="53"/>
        <v>1</v>
      </c>
      <c r="P505" s="13" t="b">
        <f t="shared" si="56"/>
        <v>1</v>
      </c>
      <c r="Q505" s="13" t="b">
        <f t="shared" si="50"/>
        <v>1</v>
      </c>
      <c r="R505" s="13" t="b">
        <f t="shared" si="51"/>
        <v>1</v>
      </c>
      <c r="S505" s="13" t="str">
        <f t="shared" si="54"/>
        <v>-</v>
      </c>
      <c r="T505" s="13">
        <f>IF(S505="-",0,IF(COUNTIF(S505:$S$1025,S505)&gt;1,1,0))</f>
        <v>0</v>
      </c>
    </row>
    <row r="506" spans="1:20" ht="15.75">
      <c r="A506" s="205">
        <v>481</v>
      </c>
      <c r="B506" s="177"/>
      <c r="C506" s="177"/>
      <c r="D506" s="192"/>
      <c r="E506" s="192"/>
      <c r="F506" s="192"/>
      <c r="G506" s="193"/>
      <c r="H506" s="193"/>
      <c r="I506" s="193"/>
      <c r="J506" s="193"/>
      <c r="K506" s="91">
        <f t="shared" si="52"/>
        <v>0</v>
      </c>
      <c r="L506" s="192"/>
      <c r="M506" s="178"/>
      <c r="N506" s="13" t="b">
        <f t="shared" si="55"/>
        <v>1</v>
      </c>
      <c r="O506" s="625" t="b">
        <f t="shared" si="53"/>
        <v>1</v>
      </c>
      <c r="P506" s="13" t="b">
        <f t="shared" si="56"/>
        <v>1</v>
      </c>
      <c r="Q506" s="13" t="b">
        <f t="shared" si="50"/>
        <v>1</v>
      </c>
      <c r="R506" s="13" t="b">
        <f t="shared" si="51"/>
        <v>1</v>
      </c>
      <c r="S506" s="13" t="str">
        <f t="shared" si="54"/>
        <v>-</v>
      </c>
      <c r="T506" s="13">
        <f>IF(S506="-",0,IF(COUNTIF(S506:$S$1025,S506)&gt;1,1,0))</f>
        <v>0</v>
      </c>
    </row>
    <row r="507" spans="1:20" ht="15.75">
      <c r="A507" s="205">
        <v>482</v>
      </c>
      <c r="B507" s="177"/>
      <c r="C507" s="177"/>
      <c r="D507" s="192"/>
      <c r="E507" s="192"/>
      <c r="F507" s="192"/>
      <c r="G507" s="193"/>
      <c r="H507" s="193"/>
      <c r="I507" s="193"/>
      <c r="J507" s="193"/>
      <c r="K507" s="91">
        <f t="shared" si="52"/>
        <v>0</v>
      </c>
      <c r="L507" s="192"/>
      <c r="M507" s="178"/>
      <c r="N507" s="13" t="b">
        <f t="shared" si="55"/>
        <v>1</v>
      </c>
      <c r="O507" s="625" t="b">
        <f t="shared" si="53"/>
        <v>1</v>
      </c>
      <c r="P507" s="13" t="b">
        <f t="shared" si="56"/>
        <v>1</v>
      </c>
      <c r="Q507" s="13" t="b">
        <f t="shared" si="50"/>
        <v>1</v>
      </c>
      <c r="R507" s="13" t="b">
        <f t="shared" si="51"/>
        <v>1</v>
      </c>
      <c r="S507" s="13" t="str">
        <f t="shared" si="54"/>
        <v>-</v>
      </c>
      <c r="T507" s="13">
        <f>IF(S507="-",0,IF(COUNTIF(S507:$S$1025,S507)&gt;1,1,0))</f>
        <v>0</v>
      </c>
    </row>
    <row r="508" spans="1:20" ht="15.75">
      <c r="A508" s="205">
        <v>483</v>
      </c>
      <c r="B508" s="177"/>
      <c r="C508" s="177"/>
      <c r="D508" s="192"/>
      <c r="E508" s="192"/>
      <c r="F508" s="192"/>
      <c r="G508" s="193"/>
      <c r="H508" s="193"/>
      <c r="I508" s="193"/>
      <c r="J508" s="193"/>
      <c r="K508" s="91">
        <f t="shared" si="52"/>
        <v>0</v>
      </c>
      <c r="L508" s="192"/>
      <c r="M508" s="178"/>
      <c r="N508" s="13" t="b">
        <f t="shared" si="55"/>
        <v>1</v>
      </c>
      <c r="O508" s="625" t="b">
        <f t="shared" si="53"/>
        <v>1</v>
      </c>
      <c r="P508" s="13" t="b">
        <f t="shared" si="56"/>
        <v>1</v>
      </c>
      <c r="Q508" s="13" t="b">
        <f t="shared" si="50"/>
        <v>1</v>
      </c>
      <c r="R508" s="13" t="b">
        <f t="shared" si="51"/>
        <v>1</v>
      </c>
      <c r="S508" s="13" t="str">
        <f t="shared" si="54"/>
        <v>-</v>
      </c>
      <c r="T508" s="13">
        <f>IF(S508="-",0,IF(COUNTIF(S508:$S$1025,S508)&gt;1,1,0))</f>
        <v>0</v>
      </c>
    </row>
    <row r="509" spans="1:20" ht="15.75">
      <c r="A509" s="205">
        <v>484</v>
      </c>
      <c r="B509" s="177"/>
      <c r="C509" s="177"/>
      <c r="D509" s="192"/>
      <c r="E509" s="192"/>
      <c r="F509" s="192"/>
      <c r="G509" s="193"/>
      <c r="H509" s="193"/>
      <c r="I509" s="193"/>
      <c r="J509" s="193"/>
      <c r="K509" s="91">
        <f t="shared" si="52"/>
        <v>0</v>
      </c>
      <c r="L509" s="192"/>
      <c r="M509" s="178"/>
      <c r="N509" s="13" t="b">
        <f t="shared" si="55"/>
        <v>1</v>
      </c>
      <c r="O509" s="625" t="b">
        <f t="shared" si="53"/>
        <v>1</v>
      </c>
      <c r="P509" s="13" t="b">
        <f t="shared" si="56"/>
        <v>1</v>
      </c>
      <c r="Q509" s="13" t="b">
        <f t="shared" si="50"/>
        <v>1</v>
      </c>
      <c r="R509" s="13" t="b">
        <f t="shared" si="51"/>
        <v>1</v>
      </c>
      <c r="S509" s="13" t="str">
        <f t="shared" si="54"/>
        <v>-</v>
      </c>
      <c r="T509" s="13">
        <f>IF(S509="-",0,IF(COUNTIF(S509:$S$1025,S509)&gt;1,1,0))</f>
        <v>0</v>
      </c>
    </row>
    <row r="510" spans="1:20" ht="15.75">
      <c r="A510" s="205">
        <v>485</v>
      </c>
      <c r="B510" s="177"/>
      <c r="C510" s="177"/>
      <c r="D510" s="192"/>
      <c r="E510" s="192"/>
      <c r="F510" s="192"/>
      <c r="G510" s="193"/>
      <c r="H510" s="193"/>
      <c r="I510" s="193"/>
      <c r="J510" s="193"/>
      <c r="K510" s="91">
        <f t="shared" si="52"/>
        <v>0</v>
      </c>
      <c r="L510" s="192"/>
      <c r="M510" s="178"/>
      <c r="N510" s="13" t="b">
        <f t="shared" si="55"/>
        <v>1</v>
      </c>
      <c r="O510" s="625" t="b">
        <f t="shared" si="53"/>
        <v>1</v>
      </c>
      <c r="P510" s="13" t="b">
        <f t="shared" si="56"/>
        <v>1</v>
      </c>
      <c r="Q510" s="13" t="b">
        <f t="shared" si="50"/>
        <v>1</v>
      </c>
      <c r="R510" s="13" t="b">
        <f t="shared" si="51"/>
        <v>1</v>
      </c>
      <c r="S510" s="13" t="str">
        <f t="shared" si="54"/>
        <v>-</v>
      </c>
      <c r="T510" s="13">
        <f>IF(S510="-",0,IF(COUNTIF(S510:$S$1025,S510)&gt;1,1,0))</f>
        <v>0</v>
      </c>
    </row>
    <row r="511" spans="1:20" ht="15.75">
      <c r="A511" s="205">
        <v>486</v>
      </c>
      <c r="B511" s="177"/>
      <c r="C511" s="177"/>
      <c r="D511" s="192"/>
      <c r="E511" s="192"/>
      <c r="F511" s="192"/>
      <c r="G511" s="193"/>
      <c r="H511" s="193"/>
      <c r="I511" s="193"/>
      <c r="J511" s="193"/>
      <c r="K511" s="91">
        <f t="shared" si="52"/>
        <v>0</v>
      </c>
      <c r="L511" s="192"/>
      <c r="M511" s="178"/>
      <c r="N511" s="13" t="b">
        <f t="shared" si="55"/>
        <v>1</v>
      </c>
      <c r="O511" s="625" t="b">
        <f t="shared" si="53"/>
        <v>1</v>
      </c>
      <c r="P511" s="13" t="b">
        <f t="shared" si="56"/>
        <v>1</v>
      </c>
      <c r="Q511" s="13" t="b">
        <f t="shared" si="50"/>
        <v>1</v>
      </c>
      <c r="R511" s="13" t="b">
        <f t="shared" si="51"/>
        <v>1</v>
      </c>
      <c r="S511" s="13" t="str">
        <f t="shared" si="54"/>
        <v>-</v>
      </c>
      <c r="T511" s="13">
        <f>IF(S511="-",0,IF(COUNTIF(S511:$S$1025,S511)&gt;1,1,0))</f>
        <v>0</v>
      </c>
    </row>
    <row r="512" spans="1:20" ht="15.75">
      <c r="A512" s="205">
        <v>487</v>
      </c>
      <c r="B512" s="177"/>
      <c r="C512" s="177"/>
      <c r="D512" s="192"/>
      <c r="E512" s="192"/>
      <c r="F512" s="192"/>
      <c r="G512" s="193"/>
      <c r="H512" s="193"/>
      <c r="I512" s="193"/>
      <c r="J512" s="193"/>
      <c r="K512" s="91">
        <f t="shared" si="52"/>
        <v>0</v>
      </c>
      <c r="L512" s="192"/>
      <c r="M512" s="178"/>
      <c r="N512" s="13" t="b">
        <f t="shared" si="55"/>
        <v>1</v>
      </c>
      <c r="O512" s="625" t="b">
        <f t="shared" si="53"/>
        <v>1</v>
      </c>
      <c r="P512" s="13" t="b">
        <f t="shared" si="56"/>
        <v>1</v>
      </c>
      <c r="Q512" s="13" t="b">
        <f t="shared" si="50"/>
        <v>1</v>
      </c>
      <c r="R512" s="13" t="b">
        <f t="shared" si="51"/>
        <v>1</v>
      </c>
      <c r="S512" s="13" t="str">
        <f t="shared" si="54"/>
        <v>-</v>
      </c>
      <c r="T512" s="13">
        <f>IF(S512="-",0,IF(COUNTIF(S512:$S$1025,S512)&gt;1,1,0))</f>
        <v>0</v>
      </c>
    </row>
    <row r="513" spans="1:20" ht="15.75">
      <c r="A513" s="205">
        <v>488</v>
      </c>
      <c r="B513" s="177"/>
      <c r="C513" s="177"/>
      <c r="D513" s="192"/>
      <c r="E513" s="192"/>
      <c r="F513" s="192"/>
      <c r="G513" s="193"/>
      <c r="H513" s="193"/>
      <c r="I513" s="193"/>
      <c r="J513" s="193"/>
      <c r="K513" s="91">
        <f t="shared" si="52"/>
        <v>0</v>
      </c>
      <c r="L513" s="192"/>
      <c r="M513" s="178"/>
      <c r="N513" s="13" t="b">
        <f t="shared" si="55"/>
        <v>1</v>
      </c>
      <c r="O513" s="625" t="b">
        <f t="shared" si="53"/>
        <v>1</v>
      </c>
      <c r="P513" s="13" t="b">
        <f t="shared" si="56"/>
        <v>1</v>
      </c>
      <c r="Q513" s="13" t="b">
        <f t="shared" si="50"/>
        <v>1</v>
      </c>
      <c r="R513" s="13" t="b">
        <f t="shared" si="51"/>
        <v>1</v>
      </c>
      <c r="S513" s="13" t="str">
        <f t="shared" si="54"/>
        <v>-</v>
      </c>
      <c r="T513" s="13">
        <f>IF(S513="-",0,IF(COUNTIF(S513:$S$1025,S513)&gt;1,1,0))</f>
        <v>0</v>
      </c>
    </row>
    <row r="514" spans="1:20" ht="15.75">
      <c r="A514" s="205">
        <v>489</v>
      </c>
      <c r="B514" s="177"/>
      <c r="C514" s="177"/>
      <c r="D514" s="192"/>
      <c r="E514" s="192"/>
      <c r="F514" s="192"/>
      <c r="G514" s="193"/>
      <c r="H514" s="193"/>
      <c r="I514" s="193"/>
      <c r="J514" s="193"/>
      <c r="K514" s="91">
        <f t="shared" si="52"/>
        <v>0</v>
      </c>
      <c r="L514" s="192"/>
      <c r="M514" s="178"/>
      <c r="N514" s="13" t="b">
        <f t="shared" si="55"/>
        <v>1</v>
      </c>
      <c r="O514" s="625" t="b">
        <f t="shared" si="53"/>
        <v>1</v>
      </c>
      <c r="P514" s="13" t="b">
        <f t="shared" si="56"/>
        <v>1</v>
      </c>
      <c r="Q514" s="13" t="b">
        <f t="shared" si="50"/>
        <v>1</v>
      </c>
      <c r="R514" s="13" t="b">
        <f t="shared" si="51"/>
        <v>1</v>
      </c>
      <c r="S514" s="13" t="str">
        <f t="shared" si="54"/>
        <v>-</v>
      </c>
      <c r="T514" s="13">
        <f>IF(S514="-",0,IF(COUNTIF(S514:$S$1025,S514)&gt;1,1,0))</f>
        <v>0</v>
      </c>
    </row>
    <row r="515" spans="1:20" ht="15.75">
      <c r="A515" s="205">
        <v>490</v>
      </c>
      <c r="B515" s="177"/>
      <c r="C515" s="177"/>
      <c r="D515" s="192"/>
      <c r="E515" s="192"/>
      <c r="F515" s="192"/>
      <c r="G515" s="193"/>
      <c r="H515" s="193"/>
      <c r="I515" s="193"/>
      <c r="J515" s="193"/>
      <c r="K515" s="91">
        <f t="shared" si="52"/>
        <v>0</v>
      </c>
      <c r="L515" s="192"/>
      <c r="M515" s="178"/>
      <c r="N515" s="13" t="b">
        <f t="shared" si="55"/>
        <v>1</v>
      </c>
      <c r="O515" s="625" t="b">
        <f t="shared" si="53"/>
        <v>1</v>
      </c>
      <c r="P515" s="13" t="b">
        <f t="shared" si="56"/>
        <v>1</v>
      </c>
      <c r="Q515" s="13" t="b">
        <f t="shared" si="50"/>
        <v>1</v>
      </c>
      <c r="R515" s="13" t="b">
        <f t="shared" si="51"/>
        <v>1</v>
      </c>
      <c r="S515" s="13" t="str">
        <f t="shared" si="54"/>
        <v>-</v>
      </c>
      <c r="T515" s="13">
        <f>IF(S515="-",0,IF(COUNTIF(S515:$S$1025,S515)&gt;1,1,0))</f>
        <v>0</v>
      </c>
    </row>
    <row r="516" spans="1:20" ht="15.75">
      <c r="A516" s="205">
        <v>491</v>
      </c>
      <c r="B516" s="177"/>
      <c r="C516" s="177"/>
      <c r="D516" s="192"/>
      <c r="E516" s="192"/>
      <c r="F516" s="192"/>
      <c r="G516" s="193"/>
      <c r="H516" s="193"/>
      <c r="I516" s="193"/>
      <c r="J516" s="193"/>
      <c r="K516" s="91">
        <f t="shared" si="52"/>
        <v>0</v>
      </c>
      <c r="L516" s="192"/>
      <c r="M516" s="178"/>
      <c r="N516" s="13" t="b">
        <f t="shared" si="55"/>
        <v>1</v>
      </c>
      <c r="O516" s="625" t="b">
        <f t="shared" si="53"/>
        <v>1</v>
      </c>
      <c r="P516" s="13" t="b">
        <f t="shared" si="56"/>
        <v>1</v>
      </c>
      <c r="Q516" s="13" t="b">
        <f t="shared" si="50"/>
        <v>1</v>
      </c>
      <c r="R516" s="13" t="b">
        <f t="shared" si="51"/>
        <v>1</v>
      </c>
      <c r="S516" s="13" t="str">
        <f t="shared" si="54"/>
        <v>-</v>
      </c>
      <c r="T516" s="13">
        <f>IF(S516="-",0,IF(COUNTIF(S516:$S$1025,S516)&gt;1,1,0))</f>
        <v>0</v>
      </c>
    </row>
    <row r="517" spans="1:20" ht="15.75">
      <c r="A517" s="205">
        <v>492</v>
      </c>
      <c r="B517" s="177"/>
      <c r="C517" s="177"/>
      <c r="D517" s="192"/>
      <c r="E517" s="192"/>
      <c r="F517" s="192"/>
      <c r="G517" s="193"/>
      <c r="H517" s="193"/>
      <c r="I517" s="193"/>
      <c r="J517" s="193"/>
      <c r="K517" s="91">
        <f t="shared" si="52"/>
        <v>0</v>
      </c>
      <c r="L517" s="192"/>
      <c r="M517" s="178"/>
      <c r="N517" s="13" t="b">
        <f t="shared" si="55"/>
        <v>1</v>
      </c>
      <c r="O517" s="625" t="b">
        <f t="shared" si="53"/>
        <v>1</v>
      </c>
      <c r="P517" s="13" t="b">
        <f t="shared" si="56"/>
        <v>1</v>
      </c>
      <c r="Q517" s="13" t="b">
        <f t="shared" si="50"/>
        <v>1</v>
      </c>
      <c r="R517" s="13" t="b">
        <f t="shared" si="51"/>
        <v>1</v>
      </c>
      <c r="S517" s="13" t="str">
        <f t="shared" si="54"/>
        <v>-</v>
      </c>
      <c r="T517" s="13">
        <f>IF(S517="-",0,IF(COUNTIF(S517:$S$1025,S517)&gt;1,1,0))</f>
        <v>0</v>
      </c>
    </row>
    <row r="518" spans="1:20" ht="15.75">
      <c r="A518" s="205">
        <v>493</v>
      </c>
      <c r="B518" s="177"/>
      <c r="C518" s="177"/>
      <c r="D518" s="192"/>
      <c r="E518" s="192"/>
      <c r="F518" s="192"/>
      <c r="G518" s="193"/>
      <c r="H518" s="193"/>
      <c r="I518" s="193"/>
      <c r="J518" s="193"/>
      <c r="K518" s="91">
        <f t="shared" si="52"/>
        <v>0</v>
      </c>
      <c r="L518" s="192"/>
      <c r="M518" s="178"/>
      <c r="N518" s="13" t="b">
        <f t="shared" si="55"/>
        <v>1</v>
      </c>
      <c r="O518" s="625" t="b">
        <f t="shared" si="53"/>
        <v>1</v>
      </c>
      <c r="P518" s="13" t="b">
        <f t="shared" si="56"/>
        <v>1</v>
      </c>
      <c r="Q518" s="13" t="b">
        <f t="shared" si="50"/>
        <v>1</v>
      </c>
      <c r="R518" s="13" t="b">
        <f t="shared" si="51"/>
        <v>1</v>
      </c>
      <c r="S518" s="13" t="str">
        <f t="shared" si="54"/>
        <v>-</v>
      </c>
      <c r="T518" s="13">
        <f>IF(S518="-",0,IF(COUNTIF(S518:$S$1025,S518)&gt;1,1,0))</f>
        <v>0</v>
      </c>
    </row>
    <row r="519" spans="1:20" ht="15.75">
      <c r="A519" s="205">
        <v>494</v>
      </c>
      <c r="B519" s="177"/>
      <c r="C519" s="177"/>
      <c r="D519" s="192"/>
      <c r="E519" s="192"/>
      <c r="F519" s="192"/>
      <c r="G519" s="193"/>
      <c r="H519" s="193"/>
      <c r="I519" s="193"/>
      <c r="J519" s="193"/>
      <c r="K519" s="91">
        <f t="shared" si="52"/>
        <v>0</v>
      </c>
      <c r="L519" s="192"/>
      <c r="M519" s="178"/>
      <c r="N519" s="13" t="b">
        <f t="shared" si="55"/>
        <v>1</v>
      </c>
      <c r="O519" s="625" t="b">
        <f t="shared" si="53"/>
        <v>1</v>
      </c>
      <c r="P519" s="13" t="b">
        <f t="shared" si="56"/>
        <v>1</v>
      </c>
      <c r="Q519" s="13" t="b">
        <f t="shared" si="50"/>
        <v>1</v>
      </c>
      <c r="R519" s="13" t="b">
        <f t="shared" si="51"/>
        <v>1</v>
      </c>
      <c r="S519" s="13" t="str">
        <f t="shared" si="54"/>
        <v>-</v>
      </c>
      <c r="T519" s="13">
        <f>IF(S519="-",0,IF(COUNTIF(S519:$S$1025,S519)&gt;1,1,0))</f>
        <v>0</v>
      </c>
    </row>
    <row r="520" spans="1:20" ht="15.75">
      <c r="A520" s="205">
        <v>495</v>
      </c>
      <c r="B520" s="177"/>
      <c r="C520" s="177"/>
      <c r="D520" s="192"/>
      <c r="E520" s="192"/>
      <c r="F520" s="192"/>
      <c r="G520" s="193"/>
      <c r="H520" s="193"/>
      <c r="I520" s="193"/>
      <c r="J520" s="193"/>
      <c r="K520" s="91">
        <f t="shared" si="52"/>
        <v>0</v>
      </c>
      <c r="L520" s="192"/>
      <c r="M520" s="178"/>
      <c r="N520" s="13" t="b">
        <f t="shared" si="55"/>
        <v>1</v>
      </c>
      <c r="O520" s="625" t="b">
        <f t="shared" si="53"/>
        <v>1</v>
      </c>
      <c r="P520" s="13" t="b">
        <f t="shared" si="56"/>
        <v>1</v>
      </c>
      <c r="Q520" s="13" t="b">
        <f t="shared" si="50"/>
        <v>1</v>
      </c>
      <c r="R520" s="13" t="b">
        <f t="shared" si="51"/>
        <v>1</v>
      </c>
      <c r="S520" s="13" t="str">
        <f t="shared" si="54"/>
        <v>-</v>
      </c>
      <c r="T520" s="13">
        <f>IF(S520="-",0,IF(COUNTIF(S520:$S$1025,S520)&gt;1,1,0))</f>
        <v>0</v>
      </c>
    </row>
    <row r="521" spans="1:20" ht="15.75">
      <c r="A521" s="205">
        <v>496</v>
      </c>
      <c r="B521" s="177"/>
      <c r="C521" s="177"/>
      <c r="D521" s="192"/>
      <c r="E521" s="192"/>
      <c r="F521" s="192"/>
      <c r="G521" s="193"/>
      <c r="H521" s="193"/>
      <c r="I521" s="193"/>
      <c r="J521" s="193"/>
      <c r="K521" s="91">
        <f t="shared" si="52"/>
        <v>0</v>
      </c>
      <c r="L521" s="192"/>
      <c r="M521" s="178"/>
      <c r="N521" s="13" t="b">
        <f t="shared" si="55"/>
        <v>1</v>
      </c>
      <c r="O521" s="625" t="b">
        <f t="shared" si="53"/>
        <v>1</v>
      </c>
      <c r="P521" s="13" t="b">
        <f t="shared" si="56"/>
        <v>1</v>
      </c>
      <c r="Q521" s="13" t="b">
        <f t="shared" si="50"/>
        <v>1</v>
      </c>
      <c r="R521" s="13" t="b">
        <f t="shared" si="51"/>
        <v>1</v>
      </c>
      <c r="S521" s="13" t="str">
        <f t="shared" si="54"/>
        <v>-</v>
      </c>
      <c r="T521" s="13">
        <f>IF(S521="-",0,IF(COUNTIF(S521:$S$1025,S521)&gt;1,1,0))</f>
        <v>0</v>
      </c>
    </row>
    <row r="522" spans="1:20" ht="15.75">
      <c r="A522" s="205">
        <v>497</v>
      </c>
      <c r="B522" s="177"/>
      <c r="C522" s="177"/>
      <c r="D522" s="192"/>
      <c r="E522" s="192"/>
      <c r="F522" s="192"/>
      <c r="G522" s="193"/>
      <c r="H522" s="193"/>
      <c r="I522" s="193"/>
      <c r="J522" s="193"/>
      <c r="K522" s="91">
        <f t="shared" si="52"/>
        <v>0</v>
      </c>
      <c r="L522" s="192"/>
      <c r="M522" s="178"/>
      <c r="N522" s="13" t="b">
        <f t="shared" si="55"/>
        <v>1</v>
      </c>
      <c r="O522" s="625" t="b">
        <f t="shared" si="53"/>
        <v>1</v>
      </c>
      <c r="P522" s="13" t="b">
        <f t="shared" si="56"/>
        <v>1</v>
      </c>
      <c r="Q522" s="13" t="b">
        <f t="shared" si="50"/>
        <v>1</v>
      </c>
      <c r="R522" s="13" t="b">
        <f t="shared" si="51"/>
        <v>1</v>
      </c>
      <c r="S522" s="13" t="str">
        <f t="shared" si="54"/>
        <v>-</v>
      </c>
      <c r="T522" s="13">
        <f>IF(S522="-",0,IF(COUNTIF(S522:$S$1025,S522)&gt;1,1,0))</f>
        <v>0</v>
      </c>
    </row>
    <row r="523" spans="1:20" ht="15.75">
      <c r="A523" s="205">
        <v>498</v>
      </c>
      <c r="B523" s="177"/>
      <c r="C523" s="177"/>
      <c r="D523" s="192"/>
      <c r="E523" s="192"/>
      <c r="F523" s="192"/>
      <c r="G523" s="193"/>
      <c r="H523" s="193"/>
      <c r="I523" s="193"/>
      <c r="J523" s="193"/>
      <c r="K523" s="91">
        <f t="shared" si="52"/>
        <v>0</v>
      </c>
      <c r="L523" s="192"/>
      <c r="M523" s="178"/>
      <c r="N523" s="13" t="b">
        <f t="shared" si="55"/>
        <v>1</v>
      </c>
      <c r="O523" s="625" t="b">
        <f t="shared" si="53"/>
        <v>1</v>
      </c>
      <c r="P523" s="13" t="b">
        <f t="shared" si="56"/>
        <v>1</v>
      </c>
      <c r="Q523" s="13" t="b">
        <f t="shared" si="50"/>
        <v>1</v>
      </c>
      <c r="R523" s="13" t="b">
        <f t="shared" si="51"/>
        <v>1</v>
      </c>
      <c r="S523" s="13" t="str">
        <f t="shared" si="54"/>
        <v>-</v>
      </c>
      <c r="T523" s="13">
        <f>IF(S523="-",0,IF(COUNTIF(S523:$S$1025,S523)&gt;1,1,0))</f>
        <v>0</v>
      </c>
    </row>
    <row r="524" spans="1:20" ht="15.75">
      <c r="A524" s="205">
        <v>499</v>
      </c>
      <c r="B524" s="177"/>
      <c r="C524" s="177"/>
      <c r="D524" s="192"/>
      <c r="E524" s="192"/>
      <c r="F524" s="192"/>
      <c r="G524" s="193"/>
      <c r="H524" s="193"/>
      <c r="I524" s="193"/>
      <c r="J524" s="193"/>
      <c r="K524" s="91">
        <f t="shared" si="52"/>
        <v>0</v>
      </c>
      <c r="L524" s="192"/>
      <c r="M524" s="178"/>
      <c r="N524" s="13" t="b">
        <f t="shared" si="55"/>
        <v>1</v>
      </c>
      <c r="O524" s="625" t="b">
        <f t="shared" si="53"/>
        <v>1</v>
      </c>
      <c r="P524" s="13" t="b">
        <f t="shared" si="56"/>
        <v>1</v>
      </c>
      <c r="Q524" s="13" t="b">
        <f t="shared" si="50"/>
        <v>1</v>
      </c>
      <c r="R524" s="13" t="b">
        <f t="shared" si="51"/>
        <v>1</v>
      </c>
      <c r="S524" s="13" t="str">
        <f t="shared" si="54"/>
        <v>-</v>
      </c>
      <c r="T524" s="13">
        <f>IF(S524="-",0,IF(COUNTIF(S524:$S$1025,S524)&gt;1,1,0))</f>
        <v>0</v>
      </c>
    </row>
    <row r="525" spans="1:20" ht="15.75">
      <c r="A525" s="205">
        <v>500</v>
      </c>
      <c r="B525" s="177"/>
      <c r="C525" s="177"/>
      <c r="D525" s="192"/>
      <c r="E525" s="192"/>
      <c r="F525" s="192"/>
      <c r="G525" s="193"/>
      <c r="H525" s="193"/>
      <c r="I525" s="193"/>
      <c r="J525" s="193"/>
      <c r="K525" s="91">
        <f t="shared" si="52"/>
        <v>0</v>
      </c>
      <c r="L525" s="192"/>
      <c r="M525" s="178"/>
      <c r="N525" s="13" t="b">
        <f t="shared" si="55"/>
        <v>1</v>
      </c>
      <c r="O525" s="625" t="b">
        <f t="shared" si="53"/>
        <v>1</v>
      </c>
      <c r="P525" s="13" t="b">
        <f t="shared" si="56"/>
        <v>1</v>
      </c>
      <c r="Q525" s="13" t="b">
        <f t="shared" si="50"/>
        <v>1</v>
      </c>
      <c r="R525" s="13" t="b">
        <f t="shared" si="51"/>
        <v>1</v>
      </c>
      <c r="S525" s="13" t="str">
        <f t="shared" si="54"/>
        <v>-</v>
      </c>
      <c r="T525" s="13">
        <f>IF(S525="-",0,IF(COUNTIF(S525:$S$1025,S525)&gt;1,1,0))</f>
        <v>0</v>
      </c>
    </row>
    <row r="526" spans="1:20" ht="15.75">
      <c r="A526" s="205">
        <v>501</v>
      </c>
      <c r="B526" s="177"/>
      <c r="C526" s="177"/>
      <c r="D526" s="192"/>
      <c r="E526" s="192"/>
      <c r="F526" s="192"/>
      <c r="G526" s="193"/>
      <c r="H526" s="193"/>
      <c r="I526" s="193"/>
      <c r="J526" s="193"/>
      <c r="K526" s="91">
        <f t="shared" si="52"/>
        <v>0</v>
      </c>
      <c r="L526" s="192"/>
      <c r="M526" s="178"/>
      <c r="N526" s="13" t="b">
        <f t="shared" si="55"/>
        <v>1</v>
      </c>
      <c r="O526" s="625" t="b">
        <f t="shared" si="53"/>
        <v>1</v>
      </c>
      <c r="P526" s="13" t="b">
        <f t="shared" si="56"/>
        <v>1</v>
      </c>
      <c r="Q526" s="13" t="b">
        <f t="shared" si="50"/>
        <v>1</v>
      </c>
      <c r="R526" s="13" t="b">
        <f t="shared" si="51"/>
        <v>1</v>
      </c>
      <c r="S526" s="13" t="str">
        <f t="shared" si="54"/>
        <v>-</v>
      </c>
      <c r="T526" s="13">
        <f>IF(S526="-",0,IF(COUNTIF(S526:$S$1025,S526)&gt;1,1,0))</f>
        <v>0</v>
      </c>
    </row>
    <row r="527" spans="1:20" ht="15.75">
      <c r="A527" s="205">
        <v>502</v>
      </c>
      <c r="B527" s="177"/>
      <c r="C527" s="177"/>
      <c r="D527" s="192"/>
      <c r="E527" s="192"/>
      <c r="F527" s="192"/>
      <c r="G527" s="193"/>
      <c r="H527" s="193"/>
      <c r="I527" s="193"/>
      <c r="J527" s="193"/>
      <c r="K527" s="91">
        <f t="shared" si="52"/>
        <v>0</v>
      </c>
      <c r="L527" s="192"/>
      <c r="M527" s="178"/>
      <c r="N527" s="13" t="b">
        <f t="shared" si="55"/>
        <v>1</v>
      </c>
      <c r="O527" s="625" t="b">
        <f t="shared" si="53"/>
        <v>1</v>
      </c>
      <c r="P527" s="13" t="b">
        <f t="shared" si="56"/>
        <v>1</v>
      </c>
      <c r="Q527" s="13" t="b">
        <f t="shared" si="50"/>
        <v>1</v>
      </c>
      <c r="R527" s="13" t="b">
        <f t="shared" si="51"/>
        <v>1</v>
      </c>
      <c r="S527" s="13" t="str">
        <f t="shared" si="54"/>
        <v>-</v>
      </c>
      <c r="T527" s="13">
        <f>IF(S527="-",0,IF(COUNTIF(S527:$S$1025,S527)&gt;1,1,0))</f>
        <v>0</v>
      </c>
    </row>
    <row r="528" spans="1:20" ht="15.75">
      <c r="A528" s="205">
        <v>503</v>
      </c>
      <c r="B528" s="177"/>
      <c r="C528" s="177"/>
      <c r="D528" s="192"/>
      <c r="E528" s="192"/>
      <c r="F528" s="192"/>
      <c r="G528" s="193"/>
      <c r="H528" s="193"/>
      <c r="I528" s="193"/>
      <c r="J528" s="193"/>
      <c r="K528" s="91">
        <f t="shared" si="52"/>
        <v>0</v>
      </c>
      <c r="L528" s="192"/>
      <c r="M528" s="178"/>
      <c r="N528" s="13" t="b">
        <f t="shared" si="55"/>
        <v>1</v>
      </c>
      <c r="O528" s="625" t="b">
        <f t="shared" si="53"/>
        <v>1</v>
      </c>
      <c r="P528" s="13" t="b">
        <f t="shared" si="56"/>
        <v>1</v>
      </c>
      <c r="Q528" s="13" t="b">
        <f t="shared" si="50"/>
        <v>1</v>
      </c>
      <c r="R528" s="13" t="b">
        <f t="shared" si="51"/>
        <v>1</v>
      </c>
      <c r="S528" s="13" t="str">
        <f t="shared" si="54"/>
        <v>-</v>
      </c>
      <c r="T528" s="13">
        <f>IF(S528="-",0,IF(COUNTIF(S528:$S$1025,S528)&gt;1,1,0))</f>
        <v>0</v>
      </c>
    </row>
    <row r="529" spans="1:20" ht="15.75">
      <c r="A529" s="205">
        <v>504</v>
      </c>
      <c r="B529" s="177"/>
      <c r="C529" s="177"/>
      <c r="D529" s="192"/>
      <c r="E529" s="192"/>
      <c r="F529" s="192"/>
      <c r="G529" s="193"/>
      <c r="H529" s="193"/>
      <c r="I529" s="193"/>
      <c r="J529" s="193"/>
      <c r="K529" s="91">
        <f t="shared" si="52"/>
        <v>0</v>
      </c>
      <c r="L529" s="192"/>
      <c r="M529" s="178"/>
      <c r="N529" s="13" t="b">
        <f t="shared" si="55"/>
        <v>1</v>
      </c>
      <c r="O529" s="625" t="b">
        <f t="shared" si="53"/>
        <v>1</v>
      </c>
      <c r="P529" s="13" t="b">
        <f t="shared" si="56"/>
        <v>1</v>
      </c>
      <c r="Q529" s="13" t="b">
        <f t="shared" si="50"/>
        <v>1</v>
      </c>
      <c r="R529" s="13" t="b">
        <f t="shared" si="51"/>
        <v>1</v>
      </c>
      <c r="S529" s="13" t="str">
        <f t="shared" si="54"/>
        <v>-</v>
      </c>
      <c r="T529" s="13">
        <f>IF(S529="-",0,IF(COUNTIF(S529:$S$1025,S529)&gt;1,1,0))</f>
        <v>0</v>
      </c>
    </row>
    <row r="530" spans="1:20" ht="15.75">
      <c r="A530" s="205">
        <v>505</v>
      </c>
      <c r="B530" s="177"/>
      <c r="C530" s="177"/>
      <c r="D530" s="192"/>
      <c r="E530" s="192"/>
      <c r="F530" s="192"/>
      <c r="G530" s="193"/>
      <c r="H530" s="193"/>
      <c r="I530" s="193"/>
      <c r="J530" s="193"/>
      <c r="K530" s="91">
        <f t="shared" si="52"/>
        <v>0</v>
      </c>
      <c r="L530" s="192"/>
      <c r="M530" s="178"/>
      <c r="N530" s="13" t="b">
        <f t="shared" si="55"/>
        <v>1</v>
      </c>
      <c r="O530" s="625" t="b">
        <f t="shared" si="53"/>
        <v>1</v>
      </c>
      <c r="P530" s="13" t="b">
        <f t="shared" si="56"/>
        <v>1</v>
      </c>
      <c r="Q530" s="13" t="b">
        <f t="shared" si="50"/>
        <v>1</v>
      </c>
      <c r="R530" s="13" t="b">
        <f t="shared" si="51"/>
        <v>1</v>
      </c>
      <c r="S530" s="13" t="str">
        <f t="shared" si="54"/>
        <v>-</v>
      </c>
      <c r="T530" s="13">
        <f>IF(S530="-",0,IF(COUNTIF(S530:$S$1025,S530)&gt;1,1,0))</f>
        <v>0</v>
      </c>
    </row>
    <row r="531" spans="1:20" ht="15.75">
      <c r="A531" s="205">
        <v>506</v>
      </c>
      <c r="B531" s="177"/>
      <c r="C531" s="177"/>
      <c r="D531" s="192"/>
      <c r="E531" s="192"/>
      <c r="F531" s="192"/>
      <c r="G531" s="193"/>
      <c r="H531" s="193"/>
      <c r="I531" s="193"/>
      <c r="J531" s="193"/>
      <c r="K531" s="91">
        <f t="shared" si="52"/>
        <v>0</v>
      </c>
      <c r="L531" s="192"/>
      <c r="M531" s="178"/>
      <c r="N531" s="13" t="b">
        <f t="shared" si="55"/>
        <v>1</v>
      </c>
      <c r="O531" s="625" t="b">
        <f t="shared" si="53"/>
        <v>1</v>
      </c>
      <c r="P531" s="13" t="b">
        <f t="shared" si="56"/>
        <v>1</v>
      </c>
      <c r="Q531" s="13" t="b">
        <f t="shared" si="50"/>
        <v>1</v>
      </c>
      <c r="R531" s="13" t="b">
        <f t="shared" si="51"/>
        <v>1</v>
      </c>
      <c r="S531" s="13" t="str">
        <f t="shared" si="54"/>
        <v>-</v>
      </c>
      <c r="T531" s="13">
        <f>IF(S531="-",0,IF(COUNTIF(S531:$S$1025,S531)&gt;1,1,0))</f>
        <v>0</v>
      </c>
    </row>
    <row r="532" spans="1:20" ht="15.75">
      <c r="A532" s="205">
        <v>507</v>
      </c>
      <c r="B532" s="177"/>
      <c r="C532" s="177"/>
      <c r="D532" s="192"/>
      <c r="E532" s="192"/>
      <c r="F532" s="192"/>
      <c r="G532" s="193"/>
      <c r="H532" s="193"/>
      <c r="I532" s="193"/>
      <c r="J532" s="193"/>
      <c r="K532" s="91">
        <f t="shared" si="52"/>
        <v>0</v>
      </c>
      <c r="L532" s="192"/>
      <c r="M532" s="178"/>
      <c r="N532" s="13" t="b">
        <f t="shared" si="55"/>
        <v>1</v>
      </c>
      <c r="O532" s="625" t="b">
        <f t="shared" si="53"/>
        <v>1</v>
      </c>
      <c r="P532" s="13" t="b">
        <f t="shared" si="56"/>
        <v>1</v>
      </c>
      <c r="Q532" s="13" t="b">
        <f t="shared" si="50"/>
        <v>1</v>
      </c>
      <c r="R532" s="13" t="b">
        <f t="shared" si="51"/>
        <v>1</v>
      </c>
      <c r="S532" s="13" t="str">
        <f t="shared" si="54"/>
        <v>-</v>
      </c>
      <c r="T532" s="13">
        <f>IF(S532="-",0,IF(COUNTIF(S532:$S$1025,S532)&gt;1,1,0))</f>
        <v>0</v>
      </c>
    </row>
    <row r="533" spans="1:20" ht="15.75">
      <c r="A533" s="205">
        <v>508</v>
      </c>
      <c r="B533" s="177"/>
      <c r="C533" s="177"/>
      <c r="D533" s="192"/>
      <c r="E533" s="192"/>
      <c r="F533" s="192"/>
      <c r="G533" s="193"/>
      <c r="H533" s="193"/>
      <c r="I533" s="193"/>
      <c r="J533" s="193"/>
      <c r="K533" s="91">
        <f t="shared" si="52"/>
        <v>0</v>
      </c>
      <c r="L533" s="192"/>
      <c r="M533" s="178"/>
      <c r="N533" s="13" t="b">
        <f t="shared" si="55"/>
        <v>1</v>
      </c>
      <c r="O533" s="625" t="b">
        <f t="shared" si="53"/>
        <v>1</v>
      </c>
      <c r="P533" s="13" t="b">
        <f t="shared" si="56"/>
        <v>1</v>
      </c>
      <c r="Q533" s="13" t="b">
        <f t="shared" si="50"/>
        <v>1</v>
      </c>
      <c r="R533" s="13" t="b">
        <f t="shared" si="51"/>
        <v>1</v>
      </c>
      <c r="S533" s="13" t="str">
        <f t="shared" si="54"/>
        <v>-</v>
      </c>
      <c r="T533" s="13">
        <f>IF(S533="-",0,IF(COUNTIF(S533:$S$1025,S533)&gt;1,1,0))</f>
        <v>0</v>
      </c>
    </row>
    <row r="534" spans="1:20" ht="15.75">
      <c r="A534" s="205">
        <v>509</v>
      </c>
      <c r="B534" s="177"/>
      <c r="C534" s="177"/>
      <c r="D534" s="192"/>
      <c r="E534" s="192"/>
      <c r="F534" s="192"/>
      <c r="G534" s="193"/>
      <c r="H534" s="193"/>
      <c r="I534" s="193"/>
      <c r="J534" s="193"/>
      <c r="K534" s="91">
        <f t="shared" si="52"/>
        <v>0</v>
      </c>
      <c r="L534" s="192"/>
      <c r="M534" s="178"/>
      <c r="N534" s="13" t="b">
        <f t="shared" si="55"/>
        <v>1</v>
      </c>
      <c r="O534" s="625" t="b">
        <f t="shared" si="53"/>
        <v>1</v>
      </c>
      <c r="P534" s="13" t="b">
        <f t="shared" si="56"/>
        <v>1</v>
      </c>
      <c r="Q534" s="13" t="b">
        <f t="shared" si="50"/>
        <v>1</v>
      </c>
      <c r="R534" s="13" t="b">
        <f t="shared" si="51"/>
        <v>1</v>
      </c>
      <c r="S534" s="13" t="str">
        <f t="shared" si="54"/>
        <v>-</v>
      </c>
      <c r="T534" s="13">
        <f>IF(S534="-",0,IF(COUNTIF(S534:$S$1025,S534)&gt;1,1,0))</f>
        <v>0</v>
      </c>
    </row>
    <row r="535" spans="1:20" ht="15.75">
      <c r="A535" s="205">
        <v>510</v>
      </c>
      <c r="B535" s="177"/>
      <c r="C535" s="177"/>
      <c r="D535" s="192"/>
      <c r="E535" s="192"/>
      <c r="F535" s="192"/>
      <c r="G535" s="193"/>
      <c r="H535" s="193"/>
      <c r="I535" s="193"/>
      <c r="J535" s="193"/>
      <c r="K535" s="91">
        <f t="shared" si="52"/>
        <v>0</v>
      </c>
      <c r="L535" s="192"/>
      <c r="M535" s="178"/>
      <c r="N535" s="13" t="b">
        <f t="shared" si="55"/>
        <v>1</v>
      </c>
      <c r="O535" s="625" t="b">
        <f t="shared" si="53"/>
        <v>1</v>
      </c>
      <c r="P535" s="13" t="b">
        <f t="shared" si="56"/>
        <v>1</v>
      </c>
      <c r="Q535" s="13" t="b">
        <f t="shared" si="50"/>
        <v>1</v>
      </c>
      <c r="R535" s="13" t="b">
        <f t="shared" si="51"/>
        <v>1</v>
      </c>
      <c r="S535" s="13" t="str">
        <f t="shared" si="54"/>
        <v>-</v>
      </c>
      <c r="T535" s="13">
        <f>IF(S535="-",0,IF(COUNTIF(S535:$S$1025,S535)&gt;1,1,0))</f>
        <v>0</v>
      </c>
    </row>
    <row r="536" spans="1:20" ht="15.75">
      <c r="A536" s="205">
        <v>511</v>
      </c>
      <c r="B536" s="177"/>
      <c r="C536" s="177"/>
      <c r="D536" s="192"/>
      <c r="E536" s="192"/>
      <c r="F536" s="192"/>
      <c r="G536" s="193"/>
      <c r="H536" s="193"/>
      <c r="I536" s="193"/>
      <c r="J536" s="193"/>
      <c r="K536" s="91">
        <f t="shared" si="52"/>
        <v>0</v>
      </c>
      <c r="L536" s="192"/>
      <c r="M536" s="178"/>
      <c r="N536" s="13" t="b">
        <f t="shared" si="55"/>
        <v>1</v>
      </c>
      <c r="O536" s="625" t="b">
        <f t="shared" si="53"/>
        <v>1</v>
      </c>
      <c r="P536" s="13" t="b">
        <f t="shared" si="56"/>
        <v>1</v>
      </c>
      <c r="Q536" s="13" t="b">
        <f t="shared" si="50"/>
        <v>1</v>
      </c>
      <c r="R536" s="13" t="b">
        <f t="shared" si="51"/>
        <v>1</v>
      </c>
      <c r="S536" s="13" t="str">
        <f t="shared" si="54"/>
        <v>-</v>
      </c>
      <c r="T536" s="13">
        <f>IF(S536="-",0,IF(COUNTIF(S536:$S$1025,S536)&gt;1,1,0))</f>
        <v>0</v>
      </c>
    </row>
    <row r="537" spans="1:20" ht="15.75">
      <c r="A537" s="205">
        <v>512</v>
      </c>
      <c r="B537" s="177"/>
      <c r="C537" s="177"/>
      <c r="D537" s="192"/>
      <c r="E537" s="192"/>
      <c r="F537" s="192"/>
      <c r="G537" s="193"/>
      <c r="H537" s="193"/>
      <c r="I537" s="193"/>
      <c r="J537" s="193"/>
      <c r="K537" s="91">
        <f t="shared" si="52"/>
        <v>0</v>
      </c>
      <c r="L537" s="192"/>
      <c r="M537" s="178"/>
      <c r="N537" s="13" t="b">
        <f t="shared" si="55"/>
        <v>1</v>
      </c>
      <c r="O537" s="625" t="b">
        <f t="shared" si="53"/>
        <v>1</v>
      </c>
      <c r="P537" s="13" t="b">
        <f t="shared" si="56"/>
        <v>1</v>
      </c>
      <c r="Q537" s="13" t="b">
        <f t="shared" si="50"/>
        <v>1</v>
      </c>
      <c r="R537" s="13" t="b">
        <f t="shared" si="51"/>
        <v>1</v>
      </c>
      <c r="S537" s="13" t="str">
        <f t="shared" si="54"/>
        <v>-</v>
      </c>
      <c r="T537" s="13">
        <f>IF(S537="-",0,IF(COUNTIF(S537:$S$1025,S537)&gt;1,1,0))</f>
        <v>0</v>
      </c>
    </row>
    <row r="538" spans="1:20" ht="15.75">
      <c r="A538" s="205">
        <v>513</v>
      </c>
      <c r="B538" s="177"/>
      <c r="C538" s="177"/>
      <c r="D538" s="192"/>
      <c r="E538" s="192"/>
      <c r="F538" s="192"/>
      <c r="G538" s="193"/>
      <c r="H538" s="193"/>
      <c r="I538" s="193"/>
      <c r="J538" s="193"/>
      <c r="K538" s="91">
        <f t="shared" si="52"/>
        <v>0</v>
      </c>
      <c r="L538" s="192"/>
      <c r="M538" s="178"/>
      <c r="N538" s="13" t="b">
        <f t="shared" si="55"/>
        <v>1</v>
      </c>
      <c r="O538" s="625" t="b">
        <f t="shared" si="53"/>
        <v>1</v>
      </c>
      <c r="P538" s="13" t="b">
        <f t="shared" si="56"/>
        <v>1</v>
      </c>
      <c r="Q538" s="13" t="b">
        <f t="shared" ref="Q538:Q601" si="57">IF(B538="",TRUE,(IF(ISNUMBER(MATCH(B538,CountriesList,0)),TRUE,FALSE)))</f>
        <v>1</v>
      </c>
      <c r="R538" s="13" t="b">
        <f t="shared" ref="R538:R601" si="58">IF(C538="",TRUE,(IF(ISNUMBER(MATCH(C538,ClientCategorisationList,0)),TRUE,FALSE)))</f>
        <v>1</v>
      </c>
      <c r="S538" s="13" t="str">
        <f t="shared" si="54"/>
        <v>-</v>
      </c>
      <c r="T538" s="13">
        <f>IF(S538="-",0,IF(COUNTIF(S538:$S$1025,S538)&gt;1,1,0))</f>
        <v>0</v>
      </c>
    </row>
    <row r="539" spans="1:20" ht="15.75">
      <c r="A539" s="205">
        <v>514</v>
      </c>
      <c r="B539" s="177"/>
      <c r="C539" s="177"/>
      <c r="D539" s="192"/>
      <c r="E539" s="192"/>
      <c r="F539" s="192"/>
      <c r="G539" s="193"/>
      <c r="H539" s="193"/>
      <c r="I539" s="193"/>
      <c r="J539" s="193"/>
      <c r="K539" s="91">
        <f t="shared" ref="K539:K602" si="59">SUM(G539:J539)</f>
        <v>0</v>
      </c>
      <c r="L539" s="192"/>
      <c r="M539" s="178"/>
      <c r="N539" s="13" t="b">
        <f t="shared" si="55"/>
        <v>1</v>
      </c>
      <c r="O539" s="625" t="b">
        <f t="shared" ref="O539:O602" si="60">IF(OR(AND(B539="N/A",C539="N/A"),AND(B539&lt;&gt;"N/A",C539&lt;&gt;"N/A"),AND(ISBLANK(B539),ISBLANK(C539)),AND(NOT(ISBLANK(B539)),NOT(ISBLANK(C539)))),TRUE,FALSE)</f>
        <v>1</v>
      </c>
      <c r="P539" s="13" t="b">
        <f t="shared" si="56"/>
        <v>1</v>
      </c>
      <c r="Q539" s="13" t="b">
        <f t="shared" si="57"/>
        <v>1</v>
      </c>
      <c r="R539" s="13" t="b">
        <f t="shared" si="58"/>
        <v>1</v>
      </c>
      <c r="S539" s="13" t="str">
        <f t="shared" ref="S539:S602" si="61">CONCATENATE(B539,"-",C539)</f>
        <v>-</v>
      </c>
      <c r="T539" s="13">
        <f>IF(S539="-",0,IF(COUNTIF(S539:$S$1025,S539)&gt;1,1,0))</f>
        <v>0</v>
      </c>
    </row>
    <row r="540" spans="1:20" ht="15.75">
      <c r="A540" s="205">
        <v>515</v>
      </c>
      <c r="B540" s="177"/>
      <c r="C540" s="177"/>
      <c r="D540" s="192"/>
      <c r="E540" s="192"/>
      <c r="F540" s="192"/>
      <c r="G540" s="193"/>
      <c r="H540" s="193"/>
      <c r="I540" s="193"/>
      <c r="J540" s="193"/>
      <c r="K540" s="91">
        <f t="shared" si="59"/>
        <v>0</v>
      </c>
      <c r="L540" s="192"/>
      <c r="M540" s="178"/>
      <c r="N540" s="13" t="b">
        <f t="shared" ref="N540:N603" si="62">IF(ISBLANK(B540),TRUE,IF(OR(ISBLANK(C540),ISBLANK(D540),ISBLANK(E540),ISBLANK(F540),ISBLANK(G540),ISBLANK(H540),ISBLANK(I540),ISBLANK(J540),ISBLANK(K540),ISBLANK(L540),ISBLANK(M540)),FALSE,TRUE))</f>
        <v>1</v>
      </c>
      <c r="O540" s="625" t="b">
        <f t="shared" si="60"/>
        <v>1</v>
      </c>
      <c r="P540" s="13" t="b">
        <f t="shared" ref="P540:P603" si="63">IF(OR(AND(B540="N/A",C540="N/A",D540=0,E540=0,F540=0,K540=0,L540=0,M540=0),AND(ISBLANK(B540),ISBLANK(C540),ISBLANK(D540),ISBLANK(E540),ISBLANK(F540),ISBLANK(G540),ISBLANK(H540),ISBLANK(I540),ISBLANK(J540),K540=0,ISBLANK(L540),ISBLANK(M540)),AND(AND(NOT(ISBLANK(B540)),B540&lt;&gt;"N/A"),AND(NOT(ISBLANK(C540)),C540&lt;&gt;"N/A"),OR(D540&lt;&gt;0,E540&lt;&gt;0,F540&lt;&gt;0,K540&lt;&gt;0,L540&lt;&gt;0,M540&lt;&gt;0))),TRUE,FALSE)</f>
        <v>1</v>
      </c>
      <c r="Q540" s="13" t="b">
        <f t="shared" si="57"/>
        <v>1</v>
      </c>
      <c r="R540" s="13" t="b">
        <f t="shared" si="58"/>
        <v>1</v>
      </c>
      <c r="S540" s="13" t="str">
        <f t="shared" si="61"/>
        <v>-</v>
      </c>
      <c r="T540" s="13">
        <f>IF(S540="-",0,IF(COUNTIF(S540:$S$1025,S540)&gt;1,1,0))</f>
        <v>0</v>
      </c>
    </row>
    <row r="541" spans="1:20" ht="15.75">
      <c r="A541" s="205">
        <v>516</v>
      </c>
      <c r="B541" s="177"/>
      <c r="C541" s="177"/>
      <c r="D541" s="192"/>
      <c r="E541" s="192"/>
      <c r="F541" s="192"/>
      <c r="G541" s="193"/>
      <c r="H541" s="193"/>
      <c r="I541" s="193"/>
      <c r="J541" s="193"/>
      <c r="K541" s="91">
        <f t="shared" si="59"/>
        <v>0</v>
      </c>
      <c r="L541" s="192"/>
      <c r="M541" s="178"/>
      <c r="N541" s="13" t="b">
        <f t="shared" si="62"/>
        <v>1</v>
      </c>
      <c r="O541" s="625" t="b">
        <f t="shared" si="60"/>
        <v>1</v>
      </c>
      <c r="P541" s="13" t="b">
        <f t="shared" si="63"/>
        <v>1</v>
      </c>
      <c r="Q541" s="13" t="b">
        <f t="shared" si="57"/>
        <v>1</v>
      </c>
      <c r="R541" s="13" t="b">
        <f t="shared" si="58"/>
        <v>1</v>
      </c>
      <c r="S541" s="13" t="str">
        <f t="shared" si="61"/>
        <v>-</v>
      </c>
      <c r="T541" s="13">
        <f>IF(S541="-",0,IF(COUNTIF(S541:$S$1025,S541)&gt;1,1,0))</f>
        <v>0</v>
      </c>
    </row>
    <row r="542" spans="1:20" ht="15.75">
      <c r="A542" s="205">
        <v>517</v>
      </c>
      <c r="B542" s="177"/>
      <c r="C542" s="177"/>
      <c r="D542" s="192"/>
      <c r="E542" s="192"/>
      <c r="F542" s="192"/>
      <c r="G542" s="193"/>
      <c r="H542" s="193"/>
      <c r="I542" s="193"/>
      <c r="J542" s="193"/>
      <c r="K542" s="91">
        <f t="shared" si="59"/>
        <v>0</v>
      </c>
      <c r="L542" s="192"/>
      <c r="M542" s="178"/>
      <c r="N542" s="13" t="b">
        <f t="shared" si="62"/>
        <v>1</v>
      </c>
      <c r="O542" s="625" t="b">
        <f t="shared" si="60"/>
        <v>1</v>
      </c>
      <c r="P542" s="13" t="b">
        <f t="shared" si="63"/>
        <v>1</v>
      </c>
      <c r="Q542" s="13" t="b">
        <f t="shared" si="57"/>
        <v>1</v>
      </c>
      <c r="R542" s="13" t="b">
        <f t="shared" si="58"/>
        <v>1</v>
      </c>
      <c r="S542" s="13" t="str">
        <f t="shared" si="61"/>
        <v>-</v>
      </c>
      <c r="T542" s="13">
        <f>IF(S542="-",0,IF(COUNTIF(S542:$S$1025,S542)&gt;1,1,0))</f>
        <v>0</v>
      </c>
    </row>
    <row r="543" spans="1:20" ht="15.75">
      <c r="A543" s="205">
        <v>518</v>
      </c>
      <c r="B543" s="177"/>
      <c r="C543" s="177"/>
      <c r="D543" s="192"/>
      <c r="E543" s="192"/>
      <c r="F543" s="192"/>
      <c r="G543" s="193"/>
      <c r="H543" s="193"/>
      <c r="I543" s="193"/>
      <c r="J543" s="193"/>
      <c r="K543" s="91">
        <f t="shared" si="59"/>
        <v>0</v>
      </c>
      <c r="L543" s="192"/>
      <c r="M543" s="178"/>
      <c r="N543" s="13" t="b">
        <f t="shared" si="62"/>
        <v>1</v>
      </c>
      <c r="O543" s="625" t="b">
        <f t="shared" si="60"/>
        <v>1</v>
      </c>
      <c r="P543" s="13" t="b">
        <f t="shared" si="63"/>
        <v>1</v>
      </c>
      <c r="Q543" s="13" t="b">
        <f t="shared" si="57"/>
        <v>1</v>
      </c>
      <c r="R543" s="13" t="b">
        <f t="shared" si="58"/>
        <v>1</v>
      </c>
      <c r="S543" s="13" t="str">
        <f t="shared" si="61"/>
        <v>-</v>
      </c>
      <c r="T543" s="13">
        <f>IF(S543="-",0,IF(COUNTIF(S543:$S$1025,S543)&gt;1,1,0))</f>
        <v>0</v>
      </c>
    </row>
    <row r="544" spans="1:20" ht="15.75">
      <c r="A544" s="205">
        <v>519</v>
      </c>
      <c r="B544" s="177"/>
      <c r="C544" s="177"/>
      <c r="D544" s="192"/>
      <c r="E544" s="192"/>
      <c r="F544" s="192"/>
      <c r="G544" s="193"/>
      <c r="H544" s="193"/>
      <c r="I544" s="193"/>
      <c r="J544" s="193"/>
      <c r="K544" s="91">
        <f t="shared" si="59"/>
        <v>0</v>
      </c>
      <c r="L544" s="192"/>
      <c r="M544" s="178"/>
      <c r="N544" s="13" t="b">
        <f t="shared" si="62"/>
        <v>1</v>
      </c>
      <c r="O544" s="625" t="b">
        <f t="shared" si="60"/>
        <v>1</v>
      </c>
      <c r="P544" s="13" t="b">
        <f t="shared" si="63"/>
        <v>1</v>
      </c>
      <c r="Q544" s="13" t="b">
        <f t="shared" si="57"/>
        <v>1</v>
      </c>
      <c r="R544" s="13" t="b">
        <f t="shared" si="58"/>
        <v>1</v>
      </c>
      <c r="S544" s="13" t="str">
        <f t="shared" si="61"/>
        <v>-</v>
      </c>
      <c r="T544" s="13">
        <f>IF(S544="-",0,IF(COUNTIF(S544:$S$1025,S544)&gt;1,1,0))</f>
        <v>0</v>
      </c>
    </row>
    <row r="545" spans="1:20" ht="15.75">
      <c r="A545" s="205">
        <v>520</v>
      </c>
      <c r="B545" s="177"/>
      <c r="C545" s="177"/>
      <c r="D545" s="192"/>
      <c r="E545" s="192"/>
      <c r="F545" s="192"/>
      <c r="G545" s="193"/>
      <c r="H545" s="193"/>
      <c r="I545" s="193"/>
      <c r="J545" s="193"/>
      <c r="K545" s="91">
        <f t="shared" si="59"/>
        <v>0</v>
      </c>
      <c r="L545" s="192"/>
      <c r="M545" s="178"/>
      <c r="N545" s="13" t="b">
        <f t="shared" si="62"/>
        <v>1</v>
      </c>
      <c r="O545" s="625" t="b">
        <f t="shared" si="60"/>
        <v>1</v>
      </c>
      <c r="P545" s="13" t="b">
        <f t="shared" si="63"/>
        <v>1</v>
      </c>
      <c r="Q545" s="13" t="b">
        <f t="shared" si="57"/>
        <v>1</v>
      </c>
      <c r="R545" s="13" t="b">
        <f t="shared" si="58"/>
        <v>1</v>
      </c>
      <c r="S545" s="13" t="str">
        <f t="shared" si="61"/>
        <v>-</v>
      </c>
      <c r="T545" s="13">
        <f>IF(S545="-",0,IF(COUNTIF(S545:$S$1025,S545)&gt;1,1,0))</f>
        <v>0</v>
      </c>
    </row>
    <row r="546" spans="1:20" ht="15.75">
      <c r="A546" s="205">
        <v>521</v>
      </c>
      <c r="B546" s="177"/>
      <c r="C546" s="177"/>
      <c r="D546" s="192"/>
      <c r="E546" s="192"/>
      <c r="F546" s="192"/>
      <c r="G546" s="193"/>
      <c r="H546" s="193"/>
      <c r="I546" s="193"/>
      <c r="J546" s="193"/>
      <c r="K546" s="91">
        <f t="shared" si="59"/>
        <v>0</v>
      </c>
      <c r="L546" s="192"/>
      <c r="M546" s="178"/>
      <c r="N546" s="13" t="b">
        <f t="shared" si="62"/>
        <v>1</v>
      </c>
      <c r="O546" s="625" t="b">
        <f t="shared" si="60"/>
        <v>1</v>
      </c>
      <c r="P546" s="13" t="b">
        <f t="shared" si="63"/>
        <v>1</v>
      </c>
      <c r="Q546" s="13" t="b">
        <f t="shared" si="57"/>
        <v>1</v>
      </c>
      <c r="R546" s="13" t="b">
        <f t="shared" si="58"/>
        <v>1</v>
      </c>
      <c r="S546" s="13" t="str">
        <f t="shared" si="61"/>
        <v>-</v>
      </c>
      <c r="T546" s="13">
        <f>IF(S546="-",0,IF(COUNTIF(S546:$S$1025,S546)&gt;1,1,0))</f>
        <v>0</v>
      </c>
    </row>
    <row r="547" spans="1:20" ht="15.75">
      <c r="A547" s="205">
        <v>522</v>
      </c>
      <c r="B547" s="177"/>
      <c r="C547" s="177"/>
      <c r="D547" s="192"/>
      <c r="E547" s="192"/>
      <c r="F547" s="192"/>
      <c r="G547" s="193"/>
      <c r="H547" s="193"/>
      <c r="I547" s="193"/>
      <c r="J547" s="193"/>
      <c r="K547" s="91">
        <f t="shared" si="59"/>
        <v>0</v>
      </c>
      <c r="L547" s="192"/>
      <c r="M547" s="178"/>
      <c r="N547" s="13" t="b">
        <f t="shared" si="62"/>
        <v>1</v>
      </c>
      <c r="O547" s="625" t="b">
        <f t="shared" si="60"/>
        <v>1</v>
      </c>
      <c r="P547" s="13" t="b">
        <f t="shared" si="63"/>
        <v>1</v>
      </c>
      <c r="Q547" s="13" t="b">
        <f t="shared" si="57"/>
        <v>1</v>
      </c>
      <c r="R547" s="13" t="b">
        <f t="shared" si="58"/>
        <v>1</v>
      </c>
      <c r="S547" s="13" t="str">
        <f t="shared" si="61"/>
        <v>-</v>
      </c>
      <c r="T547" s="13">
        <f>IF(S547="-",0,IF(COUNTIF(S547:$S$1025,S547)&gt;1,1,0))</f>
        <v>0</v>
      </c>
    </row>
    <row r="548" spans="1:20" ht="15.75">
      <c r="A548" s="205">
        <v>523</v>
      </c>
      <c r="B548" s="177"/>
      <c r="C548" s="177"/>
      <c r="D548" s="192"/>
      <c r="E548" s="192"/>
      <c r="F548" s="192"/>
      <c r="G548" s="193"/>
      <c r="H548" s="193"/>
      <c r="I548" s="193"/>
      <c r="J548" s="193"/>
      <c r="K548" s="91">
        <f t="shared" si="59"/>
        <v>0</v>
      </c>
      <c r="L548" s="192"/>
      <c r="M548" s="178"/>
      <c r="N548" s="13" t="b">
        <f t="shared" si="62"/>
        <v>1</v>
      </c>
      <c r="O548" s="625" t="b">
        <f t="shared" si="60"/>
        <v>1</v>
      </c>
      <c r="P548" s="13" t="b">
        <f t="shared" si="63"/>
        <v>1</v>
      </c>
      <c r="Q548" s="13" t="b">
        <f t="shared" si="57"/>
        <v>1</v>
      </c>
      <c r="R548" s="13" t="b">
        <f t="shared" si="58"/>
        <v>1</v>
      </c>
      <c r="S548" s="13" t="str">
        <f t="shared" si="61"/>
        <v>-</v>
      </c>
      <c r="T548" s="13">
        <f>IF(S548="-",0,IF(COUNTIF(S548:$S$1025,S548)&gt;1,1,0))</f>
        <v>0</v>
      </c>
    </row>
    <row r="549" spans="1:20" ht="15.75">
      <c r="A549" s="205">
        <v>524</v>
      </c>
      <c r="B549" s="177"/>
      <c r="C549" s="177"/>
      <c r="D549" s="192"/>
      <c r="E549" s="192"/>
      <c r="F549" s="192"/>
      <c r="G549" s="193"/>
      <c r="H549" s="193"/>
      <c r="I549" s="193"/>
      <c r="J549" s="193"/>
      <c r="K549" s="91">
        <f t="shared" si="59"/>
        <v>0</v>
      </c>
      <c r="L549" s="192"/>
      <c r="M549" s="178"/>
      <c r="N549" s="13" t="b">
        <f t="shared" si="62"/>
        <v>1</v>
      </c>
      <c r="O549" s="625" t="b">
        <f t="shared" si="60"/>
        <v>1</v>
      </c>
      <c r="P549" s="13" t="b">
        <f t="shared" si="63"/>
        <v>1</v>
      </c>
      <c r="Q549" s="13" t="b">
        <f t="shared" si="57"/>
        <v>1</v>
      </c>
      <c r="R549" s="13" t="b">
        <f t="shared" si="58"/>
        <v>1</v>
      </c>
      <c r="S549" s="13" t="str">
        <f t="shared" si="61"/>
        <v>-</v>
      </c>
      <c r="T549" s="13">
        <f>IF(S549="-",0,IF(COUNTIF(S549:$S$1025,S549)&gt;1,1,0))</f>
        <v>0</v>
      </c>
    </row>
    <row r="550" spans="1:20" ht="15.75">
      <c r="A550" s="205">
        <v>525</v>
      </c>
      <c r="B550" s="177"/>
      <c r="C550" s="177"/>
      <c r="D550" s="192"/>
      <c r="E550" s="192"/>
      <c r="F550" s="192"/>
      <c r="G550" s="193"/>
      <c r="H550" s="193"/>
      <c r="I550" s="193"/>
      <c r="J550" s="193"/>
      <c r="K550" s="91">
        <f t="shared" si="59"/>
        <v>0</v>
      </c>
      <c r="L550" s="192"/>
      <c r="M550" s="178"/>
      <c r="N550" s="13" t="b">
        <f t="shared" si="62"/>
        <v>1</v>
      </c>
      <c r="O550" s="625" t="b">
        <f t="shared" si="60"/>
        <v>1</v>
      </c>
      <c r="P550" s="13" t="b">
        <f t="shared" si="63"/>
        <v>1</v>
      </c>
      <c r="Q550" s="13" t="b">
        <f t="shared" si="57"/>
        <v>1</v>
      </c>
      <c r="R550" s="13" t="b">
        <f t="shared" si="58"/>
        <v>1</v>
      </c>
      <c r="S550" s="13" t="str">
        <f t="shared" si="61"/>
        <v>-</v>
      </c>
      <c r="T550" s="13">
        <f>IF(S550="-",0,IF(COUNTIF(S550:$S$1025,S550)&gt;1,1,0))</f>
        <v>0</v>
      </c>
    </row>
    <row r="551" spans="1:20" ht="15.75">
      <c r="A551" s="205">
        <v>526</v>
      </c>
      <c r="B551" s="177"/>
      <c r="C551" s="177"/>
      <c r="D551" s="192"/>
      <c r="E551" s="192"/>
      <c r="F551" s="192"/>
      <c r="G551" s="193"/>
      <c r="H551" s="193"/>
      <c r="I551" s="193"/>
      <c r="J551" s="193"/>
      <c r="K551" s="91">
        <f t="shared" si="59"/>
        <v>0</v>
      </c>
      <c r="L551" s="192"/>
      <c r="M551" s="178"/>
      <c r="N551" s="13" t="b">
        <f t="shared" si="62"/>
        <v>1</v>
      </c>
      <c r="O551" s="625" t="b">
        <f t="shared" si="60"/>
        <v>1</v>
      </c>
      <c r="P551" s="13" t="b">
        <f t="shared" si="63"/>
        <v>1</v>
      </c>
      <c r="Q551" s="13" t="b">
        <f t="shared" si="57"/>
        <v>1</v>
      </c>
      <c r="R551" s="13" t="b">
        <f t="shared" si="58"/>
        <v>1</v>
      </c>
      <c r="S551" s="13" t="str">
        <f t="shared" si="61"/>
        <v>-</v>
      </c>
      <c r="T551" s="13">
        <f>IF(S551="-",0,IF(COUNTIF(S551:$S$1025,S551)&gt;1,1,0))</f>
        <v>0</v>
      </c>
    </row>
    <row r="552" spans="1:20" ht="15.75">
      <c r="A552" s="205">
        <v>527</v>
      </c>
      <c r="B552" s="177"/>
      <c r="C552" s="177"/>
      <c r="D552" s="192"/>
      <c r="E552" s="192"/>
      <c r="F552" s="192"/>
      <c r="G552" s="193"/>
      <c r="H552" s="193"/>
      <c r="I552" s="193"/>
      <c r="J552" s="193"/>
      <c r="K552" s="91">
        <f t="shared" si="59"/>
        <v>0</v>
      </c>
      <c r="L552" s="192"/>
      <c r="M552" s="178"/>
      <c r="N552" s="13" t="b">
        <f t="shared" si="62"/>
        <v>1</v>
      </c>
      <c r="O552" s="625" t="b">
        <f t="shared" si="60"/>
        <v>1</v>
      </c>
      <c r="P552" s="13" t="b">
        <f t="shared" si="63"/>
        <v>1</v>
      </c>
      <c r="Q552" s="13" t="b">
        <f t="shared" si="57"/>
        <v>1</v>
      </c>
      <c r="R552" s="13" t="b">
        <f t="shared" si="58"/>
        <v>1</v>
      </c>
      <c r="S552" s="13" t="str">
        <f t="shared" si="61"/>
        <v>-</v>
      </c>
      <c r="T552" s="13">
        <f>IF(S552="-",0,IF(COUNTIF(S552:$S$1025,S552)&gt;1,1,0))</f>
        <v>0</v>
      </c>
    </row>
    <row r="553" spans="1:20" ht="15.75">
      <c r="A553" s="205">
        <v>528</v>
      </c>
      <c r="B553" s="177"/>
      <c r="C553" s="177"/>
      <c r="D553" s="192"/>
      <c r="E553" s="192"/>
      <c r="F553" s="192"/>
      <c r="G553" s="193"/>
      <c r="H553" s="193"/>
      <c r="I553" s="193"/>
      <c r="J553" s="193"/>
      <c r="K553" s="91">
        <f t="shared" si="59"/>
        <v>0</v>
      </c>
      <c r="L553" s="192"/>
      <c r="M553" s="178"/>
      <c r="N553" s="13" t="b">
        <f t="shared" si="62"/>
        <v>1</v>
      </c>
      <c r="O553" s="625" t="b">
        <f t="shared" si="60"/>
        <v>1</v>
      </c>
      <c r="P553" s="13" t="b">
        <f t="shared" si="63"/>
        <v>1</v>
      </c>
      <c r="Q553" s="13" t="b">
        <f t="shared" si="57"/>
        <v>1</v>
      </c>
      <c r="R553" s="13" t="b">
        <f t="shared" si="58"/>
        <v>1</v>
      </c>
      <c r="S553" s="13" t="str">
        <f t="shared" si="61"/>
        <v>-</v>
      </c>
      <c r="T553" s="13">
        <f>IF(S553="-",0,IF(COUNTIF(S553:$S$1025,S553)&gt;1,1,0))</f>
        <v>0</v>
      </c>
    </row>
    <row r="554" spans="1:20" ht="15.75">
      <c r="A554" s="205">
        <v>529</v>
      </c>
      <c r="B554" s="177"/>
      <c r="C554" s="177"/>
      <c r="D554" s="192"/>
      <c r="E554" s="192"/>
      <c r="F554" s="192"/>
      <c r="G554" s="193"/>
      <c r="H554" s="193"/>
      <c r="I554" s="193"/>
      <c r="J554" s="193"/>
      <c r="K554" s="91">
        <f t="shared" si="59"/>
        <v>0</v>
      </c>
      <c r="L554" s="192"/>
      <c r="M554" s="178"/>
      <c r="N554" s="13" t="b">
        <f t="shared" si="62"/>
        <v>1</v>
      </c>
      <c r="O554" s="625" t="b">
        <f t="shared" si="60"/>
        <v>1</v>
      </c>
      <c r="P554" s="13" t="b">
        <f t="shared" si="63"/>
        <v>1</v>
      </c>
      <c r="Q554" s="13" t="b">
        <f t="shared" si="57"/>
        <v>1</v>
      </c>
      <c r="R554" s="13" t="b">
        <f t="shared" si="58"/>
        <v>1</v>
      </c>
      <c r="S554" s="13" t="str">
        <f t="shared" si="61"/>
        <v>-</v>
      </c>
      <c r="T554" s="13">
        <f>IF(S554="-",0,IF(COUNTIF(S554:$S$1025,S554)&gt;1,1,0))</f>
        <v>0</v>
      </c>
    </row>
    <row r="555" spans="1:20" ht="15.75">
      <c r="A555" s="205">
        <v>530</v>
      </c>
      <c r="B555" s="177"/>
      <c r="C555" s="177"/>
      <c r="D555" s="192"/>
      <c r="E555" s="192"/>
      <c r="F555" s="192"/>
      <c r="G555" s="193"/>
      <c r="H555" s="193"/>
      <c r="I555" s="193"/>
      <c r="J555" s="193"/>
      <c r="K555" s="91">
        <f t="shared" si="59"/>
        <v>0</v>
      </c>
      <c r="L555" s="192"/>
      <c r="M555" s="178"/>
      <c r="N555" s="13" t="b">
        <f t="shared" si="62"/>
        <v>1</v>
      </c>
      <c r="O555" s="625" t="b">
        <f t="shared" si="60"/>
        <v>1</v>
      </c>
      <c r="P555" s="13" t="b">
        <f t="shared" si="63"/>
        <v>1</v>
      </c>
      <c r="Q555" s="13" t="b">
        <f t="shared" si="57"/>
        <v>1</v>
      </c>
      <c r="R555" s="13" t="b">
        <f t="shared" si="58"/>
        <v>1</v>
      </c>
      <c r="S555" s="13" t="str">
        <f t="shared" si="61"/>
        <v>-</v>
      </c>
      <c r="T555" s="13">
        <f>IF(S555="-",0,IF(COUNTIF(S555:$S$1025,S555)&gt;1,1,0))</f>
        <v>0</v>
      </c>
    </row>
    <row r="556" spans="1:20" ht="15.75">
      <c r="A556" s="205">
        <v>531</v>
      </c>
      <c r="B556" s="177"/>
      <c r="C556" s="177"/>
      <c r="D556" s="192"/>
      <c r="E556" s="192"/>
      <c r="F556" s="192"/>
      <c r="G556" s="193"/>
      <c r="H556" s="193"/>
      <c r="I556" s="193"/>
      <c r="J556" s="193"/>
      <c r="K556" s="91">
        <f t="shared" si="59"/>
        <v>0</v>
      </c>
      <c r="L556" s="192"/>
      <c r="M556" s="178"/>
      <c r="N556" s="13" t="b">
        <f t="shared" si="62"/>
        <v>1</v>
      </c>
      <c r="O556" s="625" t="b">
        <f t="shared" si="60"/>
        <v>1</v>
      </c>
      <c r="P556" s="13" t="b">
        <f t="shared" si="63"/>
        <v>1</v>
      </c>
      <c r="Q556" s="13" t="b">
        <f t="shared" si="57"/>
        <v>1</v>
      </c>
      <c r="R556" s="13" t="b">
        <f t="shared" si="58"/>
        <v>1</v>
      </c>
      <c r="S556" s="13" t="str">
        <f t="shared" si="61"/>
        <v>-</v>
      </c>
      <c r="T556" s="13">
        <f>IF(S556="-",0,IF(COUNTIF(S556:$S$1025,S556)&gt;1,1,0))</f>
        <v>0</v>
      </c>
    </row>
    <row r="557" spans="1:20" ht="15.75">
      <c r="A557" s="205">
        <v>532</v>
      </c>
      <c r="B557" s="177"/>
      <c r="C557" s="177"/>
      <c r="D557" s="192"/>
      <c r="E557" s="192"/>
      <c r="F557" s="192"/>
      <c r="G557" s="193"/>
      <c r="H557" s="193"/>
      <c r="I557" s="193"/>
      <c r="J557" s="193"/>
      <c r="K557" s="91">
        <f t="shared" si="59"/>
        <v>0</v>
      </c>
      <c r="L557" s="192"/>
      <c r="M557" s="178"/>
      <c r="N557" s="13" t="b">
        <f t="shared" si="62"/>
        <v>1</v>
      </c>
      <c r="O557" s="625" t="b">
        <f t="shared" si="60"/>
        <v>1</v>
      </c>
      <c r="P557" s="13" t="b">
        <f t="shared" si="63"/>
        <v>1</v>
      </c>
      <c r="Q557" s="13" t="b">
        <f t="shared" si="57"/>
        <v>1</v>
      </c>
      <c r="R557" s="13" t="b">
        <f t="shared" si="58"/>
        <v>1</v>
      </c>
      <c r="S557" s="13" t="str">
        <f t="shared" si="61"/>
        <v>-</v>
      </c>
      <c r="T557" s="13">
        <f>IF(S557="-",0,IF(COUNTIF(S557:$S$1025,S557)&gt;1,1,0))</f>
        <v>0</v>
      </c>
    </row>
    <row r="558" spans="1:20" ht="15.75">
      <c r="A558" s="205">
        <v>533</v>
      </c>
      <c r="B558" s="177"/>
      <c r="C558" s="177"/>
      <c r="D558" s="192"/>
      <c r="E558" s="192"/>
      <c r="F558" s="192"/>
      <c r="G558" s="193"/>
      <c r="H558" s="193"/>
      <c r="I558" s="193"/>
      <c r="J558" s="193"/>
      <c r="K558" s="91">
        <f t="shared" si="59"/>
        <v>0</v>
      </c>
      <c r="L558" s="192"/>
      <c r="M558" s="178"/>
      <c r="N558" s="13" t="b">
        <f t="shared" si="62"/>
        <v>1</v>
      </c>
      <c r="O558" s="625" t="b">
        <f t="shared" si="60"/>
        <v>1</v>
      </c>
      <c r="P558" s="13" t="b">
        <f t="shared" si="63"/>
        <v>1</v>
      </c>
      <c r="Q558" s="13" t="b">
        <f t="shared" si="57"/>
        <v>1</v>
      </c>
      <c r="R558" s="13" t="b">
        <f t="shared" si="58"/>
        <v>1</v>
      </c>
      <c r="S558" s="13" t="str">
        <f t="shared" si="61"/>
        <v>-</v>
      </c>
      <c r="T558" s="13">
        <f>IF(S558="-",0,IF(COUNTIF(S558:$S$1025,S558)&gt;1,1,0))</f>
        <v>0</v>
      </c>
    </row>
    <row r="559" spans="1:20" ht="15.75">
      <c r="A559" s="205">
        <v>534</v>
      </c>
      <c r="B559" s="177"/>
      <c r="C559" s="177"/>
      <c r="D559" s="192"/>
      <c r="E559" s="192"/>
      <c r="F559" s="192"/>
      <c r="G559" s="193"/>
      <c r="H559" s="193"/>
      <c r="I559" s="193"/>
      <c r="J559" s="193"/>
      <c r="K559" s="91">
        <f t="shared" si="59"/>
        <v>0</v>
      </c>
      <c r="L559" s="192"/>
      <c r="M559" s="178"/>
      <c r="N559" s="13" t="b">
        <f t="shared" si="62"/>
        <v>1</v>
      </c>
      <c r="O559" s="625" t="b">
        <f t="shared" si="60"/>
        <v>1</v>
      </c>
      <c r="P559" s="13" t="b">
        <f t="shared" si="63"/>
        <v>1</v>
      </c>
      <c r="Q559" s="13" t="b">
        <f t="shared" si="57"/>
        <v>1</v>
      </c>
      <c r="R559" s="13" t="b">
        <f t="shared" si="58"/>
        <v>1</v>
      </c>
      <c r="S559" s="13" t="str">
        <f t="shared" si="61"/>
        <v>-</v>
      </c>
      <c r="T559" s="13">
        <f>IF(S559="-",0,IF(COUNTIF(S559:$S$1025,S559)&gt;1,1,0))</f>
        <v>0</v>
      </c>
    </row>
    <row r="560" spans="1:20" ht="15.75">
      <c r="A560" s="205">
        <v>535</v>
      </c>
      <c r="B560" s="177"/>
      <c r="C560" s="177"/>
      <c r="D560" s="192"/>
      <c r="E560" s="192"/>
      <c r="F560" s="192"/>
      <c r="G560" s="193"/>
      <c r="H560" s="193"/>
      <c r="I560" s="193"/>
      <c r="J560" s="193"/>
      <c r="K560" s="91">
        <f t="shared" si="59"/>
        <v>0</v>
      </c>
      <c r="L560" s="192"/>
      <c r="M560" s="178"/>
      <c r="N560" s="13" t="b">
        <f t="shared" si="62"/>
        <v>1</v>
      </c>
      <c r="O560" s="625" t="b">
        <f t="shared" si="60"/>
        <v>1</v>
      </c>
      <c r="P560" s="13" t="b">
        <f t="shared" si="63"/>
        <v>1</v>
      </c>
      <c r="Q560" s="13" t="b">
        <f t="shared" si="57"/>
        <v>1</v>
      </c>
      <c r="R560" s="13" t="b">
        <f t="shared" si="58"/>
        <v>1</v>
      </c>
      <c r="S560" s="13" t="str">
        <f t="shared" si="61"/>
        <v>-</v>
      </c>
      <c r="T560" s="13">
        <f>IF(S560="-",0,IF(COUNTIF(S560:$S$1025,S560)&gt;1,1,0))</f>
        <v>0</v>
      </c>
    </row>
    <row r="561" spans="1:20" ht="15.75">
      <c r="A561" s="205">
        <v>536</v>
      </c>
      <c r="B561" s="177"/>
      <c r="C561" s="177"/>
      <c r="D561" s="192"/>
      <c r="E561" s="192"/>
      <c r="F561" s="192"/>
      <c r="G561" s="193"/>
      <c r="H561" s="193"/>
      <c r="I561" s="193"/>
      <c r="J561" s="193"/>
      <c r="K561" s="91">
        <f t="shared" si="59"/>
        <v>0</v>
      </c>
      <c r="L561" s="192"/>
      <c r="M561" s="178"/>
      <c r="N561" s="13" t="b">
        <f t="shared" si="62"/>
        <v>1</v>
      </c>
      <c r="O561" s="625" t="b">
        <f t="shared" si="60"/>
        <v>1</v>
      </c>
      <c r="P561" s="13" t="b">
        <f t="shared" si="63"/>
        <v>1</v>
      </c>
      <c r="Q561" s="13" t="b">
        <f t="shared" si="57"/>
        <v>1</v>
      </c>
      <c r="R561" s="13" t="b">
        <f t="shared" si="58"/>
        <v>1</v>
      </c>
      <c r="S561" s="13" t="str">
        <f t="shared" si="61"/>
        <v>-</v>
      </c>
      <c r="T561" s="13">
        <f>IF(S561="-",0,IF(COUNTIF(S561:$S$1025,S561)&gt;1,1,0))</f>
        <v>0</v>
      </c>
    </row>
    <row r="562" spans="1:20" ht="15.75">
      <c r="A562" s="205">
        <v>537</v>
      </c>
      <c r="B562" s="177"/>
      <c r="C562" s="177"/>
      <c r="D562" s="192"/>
      <c r="E562" s="192"/>
      <c r="F562" s="192"/>
      <c r="G562" s="193"/>
      <c r="H562" s="193"/>
      <c r="I562" s="193"/>
      <c r="J562" s="193"/>
      <c r="K562" s="91">
        <f t="shared" si="59"/>
        <v>0</v>
      </c>
      <c r="L562" s="192"/>
      <c r="M562" s="178"/>
      <c r="N562" s="13" t="b">
        <f t="shared" si="62"/>
        <v>1</v>
      </c>
      <c r="O562" s="625" t="b">
        <f t="shared" si="60"/>
        <v>1</v>
      </c>
      <c r="P562" s="13" t="b">
        <f t="shared" si="63"/>
        <v>1</v>
      </c>
      <c r="Q562" s="13" t="b">
        <f t="shared" si="57"/>
        <v>1</v>
      </c>
      <c r="R562" s="13" t="b">
        <f t="shared" si="58"/>
        <v>1</v>
      </c>
      <c r="S562" s="13" t="str">
        <f t="shared" si="61"/>
        <v>-</v>
      </c>
      <c r="T562" s="13">
        <f>IF(S562="-",0,IF(COUNTIF(S562:$S$1025,S562)&gt;1,1,0))</f>
        <v>0</v>
      </c>
    </row>
    <row r="563" spans="1:20" ht="15.75">
      <c r="A563" s="205">
        <v>538</v>
      </c>
      <c r="B563" s="177"/>
      <c r="C563" s="177"/>
      <c r="D563" s="192"/>
      <c r="E563" s="192"/>
      <c r="F563" s="192"/>
      <c r="G563" s="193"/>
      <c r="H563" s="193"/>
      <c r="I563" s="193"/>
      <c r="J563" s="193"/>
      <c r="K563" s="91">
        <f t="shared" si="59"/>
        <v>0</v>
      </c>
      <c r="L563" s="192"/>
      <c r="M563" s="178"/>
      <c r="N563" s="13" t="b">
        <f t="shared" si="62"/>
        <v>1</v>
      </c>
      <c r="O563" s="625" t="b">
        <f t="shared" si="60"/>
        <v>1</v>
      </c>
      <c r="P563" s="13" t="b">
        <f t="shared" si="63"/>
        <v>1</v>
      </c>
      <c r="Q563" s="13" t="b">
        <f t="shared" si="57"/>
        <v>1</v>
      </c>
      <c r="R563" s="13" t="b">
        <f t="shared" si="58"/>
        <v>1</v>
      </c>
      <c r="S563" s="13" t="str">
        <f t="shared" si="61"/>
        <v>-</v>
      </c>
      <c r="T563" s="13">
        <f>IF(S563="-",0,IF(COUNTIF(S563:$S$1025,S563)&gt;1,1,0))</f>
        <v>0</v>
      </c>
    </row>
    <row r="564" spans="1:20" ht="15.75">
      <c r="A564" s="205">
        <v>539</v>
      </c>
      <c r="B564" s="177"/>
      <c r="C564" s="177"/>
      <c r="D564" s="192"/>
      <c r="E564" s="192"/>
      <c r="F564" s="192"/>
      <c r="G564" s="193"/>
      <c r="H564" s="193"/>
      <c r="I564" s="193"/>
      <c r="J564" s="193"/>
      <c r="K564" s="91">
        <f t="shared" si="59"/>
        <v>0</v>
      </c>
      <c r="L564" s="192"/>
      <c r="M564" s="178"/>
      <c r="N564" s="13" t="b">
        <f t="shared" si="62"/>
        <v>1</v>
      </c>
      <c r="O564" s="625" t="b">
        <f t="shared" si="60"/>
        <v>1</v>
      </c>
      <c r="P564" s="13" t="b">
        <f t="shared" si="63"/>
        <v>1</v>
      </c>
      <c r="Q564" s="13" t="b">
        <f t="shared" si="57"/>
        <v>1</v>
      </c>
      <c r="R564" s="13" t="b">
        <f t="shared" si="58"/>
        <v>1</v>
      </c>
      <c r="S564" s="13" t="str">
        <f t="shared" si="61"/>
        <v>-</v>
      </c>
      <c r="T564" s="13">
        <f>IF(S564="-",0,IF(COUNTIF(S564:$S$1025,S564)&gt;1,1,0))</f>
        <v>0</v>
      </c>
    </row>
    <row r="565" spans="1:20" ht="15.75">
      <c r="A565" s="205">
        <v>540</v>
      </c>
      <c r="B565" s="177"/>
      <c r="C565" s="177"/>
      <c r="D565" s="192"/>
      <c r="E565" s="192"/>
      <c r="F565" s="192"/>
      <c r="G565" s="193"/>
      <c r="H565" s="193"/>
      <c r="I565" s="193"/>
      <c r="J565" s="193"/>
      <c r="K565" s="91">
        <f t="shared" si="59"/>
        <v>0</v>
      </c>
      <c r="L565" s="192"/>
      <c r="M565" s="178"/>
      <c r="N565" s="13" t="b">
        <f t="shared" si="62"/>
        <v>1</v>
      </c>
      <c r="O565" s="625" t="b">
        <f t="shared" si="60"/>
        <v>1</v>
      </c>
      <c r="P565" s="13" t="b">
        <f t="shared" si="63"/>
        <v>1</v>
      </c>
      <c r="Q565" s="13" t="b">
        <f t="shared" si="57"/>
        <v>1</v>
      </c>
      <c r="R565" s="13" t="b">
        <f t="shared" si="58"/>
        <v>1</v>
      </c>
      <c r="S565" s="13" t="str">
        <f t="shared" si="61"/>
        <v>-</v>
      </c>
      <c r="T565" s="13">
        <f>IF(S565="-",0,IF(COUNTIF(S565:$S$1025,S565)&gt;1,1,0))</f>
        <v>0</v>
      </c>
    </row>
    <row r="566" spans="1:20" ht="15.75">
      <c r="A566" s="205">
        <v>541</v>
      </c>
      <c r="B566" s="177"/>
      <c r="C566" s="177"/>
      <c r="D566" s="192"/>
      <c r="E566" s="192"/>
      <c r="F566" s="192"/>
      <c r="G566" s="193"/>
      <c r="H566" s="193"/>
      <c r="I566" s="193"/>
      <c r="J566" s="193"/>
      <c r="K566" s="91">
        <f t="shared" si="59"/>
        <v>0</v>
      </c>
      <c r="L566" s="192"/>
      <c r="M566" s="178"/>
      <c r="N566" s="13" t="b">
        <f t="shared" si="62"/>
        <v>1</v>
      </c>
      <c r="O566" s="625" t="b">
        <f t="shared" si="60"/>
        <v>1</v>
      </c>
      <c r="P566" s="13" t="b">
        <f t="shared" si="63"/>
        <v>1</v>
      </c>
      <c r="Q566" s="13" t="b">
        <f t="shared" si="57"/>
        <v>1</v>
      </c>
      <c r="R566" s="13" t="b">
        <f t="shared" si="58"/>
        <v>1</v>
      </c>
      <c r="S566" s="13" t="str">
        <f t="shared" si="61"/>
        <v>-</v>
      </c>
      <c r="T566" s="13">
        <f>IF(S566="-",0,IF(COUNTIF(S566:$S$1025,S566)&gt;1,1,0))</f>
        <v>0</v>
      </c>
    </row>
    <row r="567" spans="1:20" ht="15.75">
      <c r="A567" s="205">
        <v>542</v>
      </c>
      <c r="B567" s="177"/>
      <c r="C567" s="177"/>
      <c r="D567" s="192"/>
      <c r="E567" s="192"/>
      <c r="F567" s="192"/>
      <c r="G567" s="193"/>
      <c r="H567" s="193"/>
      <c r="I567" s="193"/>
      <c r="J567" s="193"/>
      <c r="K567" s="91">
        <f t="shared" si="59"/>
        <v>0</v>
      </c>
      <c r="L567" s="192"/>
      <c r="M567" s="178"/>
      <c r="N567" s="13" t="b">
        <f t="shared" si="62"/>
        <v>1</v>
      </c>
      <c r="O567" s="625" t="b">
        <f t="shared" si="60"/>
        <v>1</v>
      </c>
      <c r="P567" s="13" t="b">
        <f t="shared" si="63"/>
        <v>1</v>
      </c>
      <c r="Q567" s="13" t="b">
        <f t="shared" si="57"/>
        <v>1</v>
      </c>
      <c r="R567" s="13" t="b">
        <f t="shared" si="58"/>
        <v>1</v>
      </c>
      <c r="S567" s="13" t="str">
        <f t="shared" si="61"/>
        <v>-</v>
      </c>
      <c r="T567" s="13">
        <f>IF(S567="-",0,IF(COUNTIF(S567:$S$1025,S567)&gt;1,1,0))</f>
        <v>0</v>
      </c>
    </row>
    <row r="568" spans="1:20" ht="15.75">
      <c r="A568" s="205">
        <v>543</v>
      </c>
      <c r="B568" s="177"/>
      <c r="C568" s="177"/>
      <c r="D568" s="192"/>
      <c r="E568" s="192"/>
      <c r="F568" s="192"/>
      <c r="G568" s="193"/>
      <c r="H568" s="193"/>
      <c r="I568" s="193"/>
      <c r="J568" s="193"/>
      <c r="K568" s="91">
        <f t="shared" si="59"/>
        <v>0</v>
      </c>
      <c r="L568" s="192"/>
      <c r="M568" s="178"/>
      <c r="N568" s="13" t="b">
        <f t="shared" si="62"/>
        <v>1</v>
      </c>
      <c r="O568" s="625" t="b">
        <f t="shared" si="60"/>
        <v>1</v>
      </c>
      <c r="P568" s="13" t="b">
        <f t="shared" si="63"/>
        <v>1</v>
      </c>
      <c r="Q568" s="13" t="b">
        <f t="shared" si="57"/>
        <v>1</v>
      </c>
      <c r="R568" s="13" t="b">
        <f t="shared" si="58"/>
        <v>1</v>
      </c>
      <c r="S568" s="13" t="str">
        <f t="shared" si="61"/>
        <v>-</v>
      </c>
      <c r="T568" s="13">
        <f>IF(S568="-",0,IF(COUNTIF(S568:$S$1025,S568)&gt;1,1,0))</f>
        <v>0</v>
      </c>
    </row>
    <row r="569" spans="1:20" ht="15.75">
      <c r="A569" s="205">
        <v>544</v>
      </c>
      <c r="B569" s="177"/>
      <c r="C569" s="177"/>
      <c r="D569" s="192"/>
      <c r="E569" s="192"/>
      <c r="F569" s="192"/>
      <c r="G569" s="193"/>
      <c r="H569" s="193"/>
      <c r="I569" s="193"/>
      <c r="J569" s="193"/>
      <c r="K569" s="91">
        <f t="shared" si="59"/>
        <v>0</v>
      </c>
      <c r="L569" s="192"/>
      <c r="M569" s="178"/>
      <c r="N569" s="13" t="b">
        <f t="shared" si="62"/>
        <v>1</v>
      </c>
      <c r="O569" s="625" t="b">
        <f t="shared" si="60"/>
        <v>1</v>
      </c>
      <c r="P569" s="13" t="b">
        <f t="shared" si="63"/>
        <v>1</v>
      </c>
      <c r="Q569" s="13" t="b">
        <f t="shared" si="57"/>
        <v>1</v>
      </c>
      <c r="R569" s="13" t="b">
        <f t="shared" si="58"/>
        <v>1</v>
      </c>
      <c r="S569" s="13" t="str">
        <f t="shared" si="61"/>
        <v>-</v>
      </c>
      <c r="T569" s="13">
        <f>IF(S569="-",0,IF(COUNTIF(S569:$S$1025,S569)&gt;1,1,0))</f>
        <v>0</v>
      </c>
    </row>
    <row r="570" spans="1:20" ht="15.75">
      <c r="A570" s="205">
        <v>545</v>
      </c>
      <c r="B570" s="177"/>
      <c r="C570" s="177"/>
      <c r="D570" s="192"/>
      <c r="E570" s="192"/>
      <c r="F570" s="192"/>
      <c r="G570" s="193"/>
      <c r="H570" s="193"/>
      <c r="I570" s="193"/>
      <c r="J570" s="193"/>
      <c r="K570" s="91">
        <f t="shared" si="59"/>
        <v>0</v>
      </c>
      <c r="L570" s="192"/>
      <c r="M570" s="178"/>
      <c r="N570" s="13" t="b">
        <f t="shared" si="62"/>
        <v>1</v>
      </c>
      <c r="O570" s="625" t="b">
        <f t="shared" si="60"/>
        <v>1</v>
      </c>
      <c r="P570" s="13" t="b">
        <f t="shared" si="63"/>
        <v>1</v>
      </c>
      <c r="Q570" s="13" t="b">
        <f t="shared" si="57"/>
        <v>1</v>
      </c>
      <c r="R570" s="13" t="b">
        <f t="shared" si="58"/>
        <v>1</v>
      </c>
      <c r="S570" s="13" t="str">
        <f t="shared" si="61"/>
        <v>-</v>
      </c>
      <c r="T570" s="13">
        <f>IF(S570="-",0,IF(COUNTIF(S570:$S$1025,S570)&gt;1,1,0))</f>
        <v>0</v>
      </c>
    </row>
    <row r="571" spans="1:20" ht="15.75">
      <c r="A571" s="205">
        <v>546</v>
      </c>
      <c r="B571" s="177"/>
      <c r="C571" s="177"/>
      <c r="D571" s="192"/>
      <c r="E571" s="192"/>
      <c r="F571" s="192"/>
      <c r="G571" s="193"/>
      <c r="H571" s="193"/>
      <c r="I571" s="193"/>
      <c r="J571" s="193"/>
      <c r="K571" s="91">
        <f t="shared" si="59"/>
        <v>0</v>
      </c>
      <c r="L571" s="192"/>
      <c r="M571" s="178"/>
      <c r="N571" s="13" t="b">
        <f t="shared" si="62"/>
        <v>1</v>
      </c>
      <c r="O571" s="625" t="b">
        <f t="shared" si="60"/>
        <v>1</v>
      </c>
      <c r="P571" s="13" t="b">
        <f t="shared" si="63"/>
        <v>1</v>
      </c>
      <c r="Q571" s="13" t="b">
        <f t="shared" si="57"/>
        <v>1</v>
      </c>
      <c r="R571" s="13" t="b">
        <f t="shared" si="58"/>
        <v>1</v>
      </c>
      <c r="S571" s="13" t="str">
        <f t="shared" si="61"/>
        <v>-</v>
      </c>
      <c r="T571" s="13">
        <f>IF(S571="-",0,IF(COUNTIF(S571:$S$1025,S571)&gt;1,1,0))</f>
        <v>0</v>
      </c>
    </row>
    <row r="572" spans="1:20" ht="15.75">
      <c r="A572" s="205">
        <v>547</v>
      </c>
      <c r="B572" s="177"/>
      <c r="C572" s="177"/>
      <c r="D572" s="192"/>
      <c r="E572" s="192"/>
      <c r="F572" s="192"/>
      <c r="G572" s="193"/>
      <c r="H572" s="193"/>
      <c r="I572" s="193"/>
      <c r="J572" s="193"/>
      <c r="K572" s="91">
        <f t="shared" si="59"/>
        <v>0</v>
      </c>
      <c r="L572" s="192"/>
      <c r="M572" s="178"/>
      <c r="N572" s="13" t="b">
        <f t="shared" si="62"/>
        <v>1</v>
      </c>
      <c r="O572" s="625" t="b">
        <f t="shared" si="60"/>
        <v>1</v>
      </c>
      <c r="P572" s="13" t="b">
        <f t="shared" si="63"/>
        <v>1</v>
      </c>
      <c r="Q572" s="13" t="b">
        <f t="shared" si="57"/>
        <v>1</v>
      </c>
      <c r="R572" s="13" t="b">
        <f t="shared" si="58"/>
        <v>1</v>
      </c>
      <c r="S572" s="13" t="str">
        <f t="shared" si="61"/>
        <v>-</v>
      </c>
      <c r="T572" s="13">
        <f>IF(S572="-",0,IF(COUNTIF(S572:$S$1025,S572)&gt;1,1,0))</f>
        <v>0</v>
      </c>
    </row>
    <row r="573" spans="1:20" ht="15.75">
      <c r="A573" s="205">
        <v>548</v>
      </c>
      <c r="B573" s="177"/>
      <c r="C573" s="177"/>
      <c r="D573" s="192"/>
      <c r="E573" s="192"/>
      <c r="F573" s="192"/>
      <c r="G573" s="193"/>
      <c r="H573" s="193"/>
      <c r="I573" s="193"/>
      <c r="J573" s="193"/>
      <c r="K573" s="91">
        <f t="shared" si="59"/>
        <v>0</v>
      </c>
      <c r="L573" s="192"/>
      <c r="M573" s="178"/>
      <c r="N573" s="13" t="b">
        <f t="shared" si="62"/>
        <v>1</v>
      </c>
      <c r="O573" s="625" t="b">
        <f t="shared" si="60"/>
        <v>1</v>
      </c>
      <c r="P573" s="13" t="b">
        <f t="shared" si="63"/>
        <v>1</v>
      </c>
      <c r="Q573" s="13" t="b">
        <f t="shared" si="57"/>
        <v>1</v>
      </c>
      <c r="R573" s="13" t="b">
        <f t="shared" si="58"/>
        <v>1</v>
      </c>
      <c r="S573" s="13" t="str">
        <f t="shared" si="61"/>
        <v>-</v>
      </c>
      <c r="T573" s="13">
        <f>IF(S573="-",0,IF(COUNTIF(S573:$S$1025,S573)&gt;1,1,0))</f>
        <v>0</v>
      </c>
    </row>
    <row r="574" spans="1:20" ht="15.75">
      <c r="A574" s="205">
        <v>549</v>
      </c>
      <c r="B574" s="177"/>
      <c r="C574" s="177"/>
      <c r="D574" s="192"/>
      <c r="E574" s="192"/>
      <c r="F574" s="192"/>
      <c r="G574" s="193"/>
      <c r="H574" s="193"/>
      <c r="I574" s="193"/>
      <c r="J574" s="193"/>
      <c r="K574" s="91">
        <f t="shared" si="59"/>
        <v>0</v>
      </c>
      <c r="L574" s="192"/>
      <c r="M574" s="178"/>
      <c r="N574" s="13" t="b">
        <f t="shared" si="62"/>
        <v>1</v>
      </c>
      <c r="O574" s="625" t="b">
        <f t="shared" si="60"/>
        <v>1</v>
      </c>
      <c r="P574" s="13" t="b">
        <f t="shared" si="63"/>
        <v>1</v>
      </c>
      <c r="Q574" s="13" t="b">
        <f t="shared" si="57"/>
        <v>1</v>
      </c>
      <c r="R574" s="13" t="b">
        <f t="shared" si="58"/>
        <v>1</v>
      </c>
      <c r="S574" s="13" t="str">
        <f t="shared" si="61"/>
        <v>-</v>
      </c>
      <c r="T574" s="13">
        <f>IF(S574="-",0,IF(COUNTIF(S574:$S$1025,S574)&gt;1,1,0))</f>
        <v>0</v>
      </c>
    </row>
    <row r="575" spans="1:20" ht="15.75">
      <c r="A575" s="205">
        <v>550</v>
      </c>
      <c r="B575" s="177"/>
      <c r="C575" s="177"/>
      <c r="D575" s="192"/>
      <c r="E575" s="192"/>
      <c r="F575" s="192"/>
      <c r="G575" s="193"/>
      <c r="H575" s="193"/>
      <c r="I575" s="193"/>
      <c r="J575" s="193"/>
      <c r="K575" s="91">
        <f t="shared" si="59"/>
        <v>0</v>
      </c>
      <c r="L575" s="192"/>
      <c r="M575" s="178"/>
      <c r="N575" s="13" t="b">
        <f t="shared" si="62"/>
        <v>1</v>
      </c>
      <c r="O575" s="625" t="b">
        <f t="shared" si="60"/>
        <v>1</v>
      </c>
      <c r="P575" s="13" t="b">
        <f t="shared" si="63"/>
        <v>1</v>
      </c>
      <c r="Q575" s="13" t="b">
        <f t="shared" si="57"/>
        <v>1</v>
      </c>
      <c r="R575" s="13" t="b">
        <f t="shared" si="58"/>
        <v>1</v>
      </c>
      <c r="S575" s="13" t="str">
        <f t="shared" si="61"/>
        <v>-</v>
      </c>
      <c r="T575" s="13">
        <f>IF(S575="-",0,IF(COUNTIF(S575:$S$1025,S575)&gt;1,1,0))</f>
        <v>0</v>
      </c>
    </row>
    <row r="576" spans="1:20" ht="15.75">
      <c r="A576" s="205">
        <v>551</v>
      </c>
      <c r="B576" s="177"/>
      <c r="C576" s="177"/>
      <c r="D576" s="192"/>
      <c r="E576" s="192"/>
      <c r="F576" s="192"/>
      <c r="G576" s="193"/>
      <c r="H576" s="193"/>
      <c r="I576" s="193"/>
      <c r="J576" s="193"/>
      <c r="K576" s="91">
        <f t="shared" si="59"/>
        <v>0</v>
      </c>
      <c r="L576" s="192"/>
      <c r="M576" s="178"/>
      <c r="N576" s="13" t="b">
        <f t="shared" si="62"/>
        <v>1</v>
      </c>
      <c r="O576" s="625" t="b">
        <f t="shared" si="60"/>
        <v>1</v>
      </c>
      <c r="P576" s="13" t="b">
        <f t="shared" si="63"/>
        <v>1</v>
      </c>
      <c r="Q576" s="13" t="b">
        <f t="shared" si="57"/>
        <v>1</v>
      </c>
      <c r="R576" s="13" t="b">
        <f t="shared" si="58"/>
        <v>1</v>
      </c>
      <c r="S576" s="13" t="str">
        <f t="shared" si="61"/>
        <v>-</v>
      </c>
      <c r="T576" s="13">
        <f>IF(S576="-",0,IF(COUNTIF(S576:$S$1025,S576)&gt;1,1,0))</f>
        <v>0</v>
      </c>
    </row>
    <row r="577" spans="1:20" ht="15.75">
      <c r="A577" s="205">
        <v>552</v>
      </c>
      <c r="B577" s="177"/>
      <c r="C577" s="177"/>
      <c r="D577" s="192"/>
      <c r="E577" s="192"/>
      <c r="F577" s="192"/>
      <c r="G577" s="193"/>
      <c r="H577" s="193"/>
      <c r="I577" s="193"/>
      <c r="J577" s="193"/>
      <c r="K577" s="91">
        <f t="shared" si="59"/>
        <v>0</v>
      </c>
      <c r="L577" s="192"/>
      <c r="M577" s="178"/>
      <c r="N577" s="13" t="b">
        <f t="shared" si="62"/>
        <v>1</v>
      </c>
      <c r="O577" s="625" t="b">
        <f t="shared" si="60"/>
        <v>1</v>
      </c>
      <c r="P577" s="13" t="b">
        <f t="shared" si="63"/>
        <v>1</v>
      </c>
      <c r="Q577" s="13" t="b">
        <f t="shared" si="57"/>
        <v>1</v>
      </c>
      <c r="R577" s="13" t="b">
        <f t="shared" si="58"/>
        <v>1</v>
      </c>
      <c r="S577" s="13" t="str">
        <f t="shared" si="61"/>
        <v>-</v>
      </c>
      <c r="T577" s="13">
        <f>IF(S577="-",0,IF(COUNTIF(S577:$S$1025,S577)&gt;1,1,0))</f>
        <v>0</v>
      </c>
    </row>
    <row r="578" spans="1:20" ht="15.75">
      <c r="A578" s="205">
        <v>553</v>
      </c>
      <c r="B578" s="177"/>
      <c r="C578" s="177"/>
      <c r="D578" s="192"/>
      <c r="E578" s="192"/>
      <c r="F578" s="192"/>
      <c r="G578" s="193"/>
      <c r="H578" s="193"/>
      <c r="I578" s="193"/>
      <c r="J578" s="193"/>
      <c r="K578" s="91">
        <f t="shared" si="59"/>
        <v>0</v>
      </c>
      <c r="L578" s="192"/>
      <c r="M578" s="178"/>
      <c r="N578" s="13" t="b">
        <f t="shared" si="62"/>
        <v>1</v>
      </c>
      <c r="O578" s="625" t="b">
        <f t="shared" si="60"/>
        <v>1</v>
      </c>
      <c r="P578" s="13" t="b">
        <f t="shared" si="63"/>
        <v>1</v>
      </c>
      <c r="Q578" s="13" t="b">
        <f t="shared" si="57"/>
        <v>1</v>
      </c>
      <c r="R578" s="13" t="b">
        <f t="shared" si="58"/>
        <v>1</v>
      </c>
      <c r="S578" s="13" t="str">
        <f t="shared" si="61"/>
        <v>-</v>
      </c>
      <c r="T578" s="13">
        <f>IF(S578="-",0,IF(COUNTIF(S578:$S$1025,S578)&gt;1,1,0))</f>
        <v>0</v>
      </c>
    </row>
    <row r="579" spans="1:20" ht="15.75">
      <c r="A579" s="205">
        <v>554</v>
      </c>
      <c r="B579" s="177"/>
      <c r="C579" s="177"/>
      <c r="D579" s="192"/>
      <c r="E579" s="192"/>
      <c r="F579" s="192"/>
      <c r="G579" s="193"/>
      <c r="H579" s="193"/>
      <c r="I579" s="193"/>
      <c r="J579" s="193"/>
      <c r="K579" s="91">
        <f t="shared" si="59"/>
        <v>0</v>
      </c>
      <c r="L579" s="192"/>
      <c r="M579" s="178"/>
      <c r="N579" s="13" t="b">
        <f t="shared" si="62"/>
        <v>1</v>
      </c>
      <c r="O579" s="625" t="b">
        <f t="shared" si="60"/>
        <v>1</v>
      </c>
      <c r="P579" s="13" t="b">
        <f t="shared" si="63"/>
        <v>1</v>
      </c>
      <c r="Q579" s="13" t="b">
        <f t="shared" si="57"/>
        <v>1</v>
      </c>
      <c r="R579" s="13" t="b">
        <f t="shared" si="58"/>
        <v>1</v>
      </c>
      <c r="S579" s="13" t="str">
        <f t="shared" si="61"/>
        <v>-</v>
      </c>
      <c r="T579" s="13">
        <f>IF(S579="-",0,IF(COUNTIF(S579:$S$1025,S579)&gt;1,1,0))</f>
        <v>0</v>
      </c>
    </row>
    <row r="580" spans="1:20" ht="15.75">
      <c r="A580" s="205">
        <v>555</v>
      </c>
      <c r="B580" s="177"/>
      <c r="C580" s="177"/>
      <c r="D580" s="192"/>
      <c r="E580" s="192"/>
      <c r="F580" s="192"/>
      <c r="G580" s="193"/>
      <c r="H580" s="193"/>
      <c r="I580" s="193"/>
      <c r="J580" s="193"/>
      <c r="K580" s="91">
        <f t="shared" si="59"/>
        <v>0</v>
      </c>
      <c r="L580" s="192"/>
      <c r="M580" s="178"/>
      <c r="N580" s="13" t="b">
        <f t="shared" si="62"/>
        <v>1</v>
      </c>
      <c r="O580" s="625" t="b">
        <f t="shared" si="60"/>
        <v>1</v>
      </c>
      <c r="P580" s="13" t="b">
        <f t="shared" si="63"/>
        <v>1</v>
      </c>
      <c r="Q580" s="13" t="b">
        <f t="shared" si="57"/>
        <v>1</v>
      </c>
      <c r="R580" s="13" t="b">
        <f t="shared" si="58"/>
        <v>1</v>
      </c>
      <c r="S580" s="13" t="str">
        <f t="shared" si="61"/>
        <v>-</v>
      </c>
      <c r="T580" s="13">
        <f>IF(S580="-",0,IF(COUNTIF(S580:$S$1025,S580)&gt;1,1,0))</f>
        <v>0</v>
      </c>
    </row>
    <row r="581" spans="1:20" ht="15.75">
      <c r="A581" s="205">
        <v>556</v>
      </c>
      <c r="B581" s="177"/>
      <c r="C581" s="177"/>
      <c r="D581" s="192"/>
      <c r="E581" s="192"/>
      <c r="F581" s="192"/>
      <c r="G581" s="193"/>
      <c r="H581" s="193"/>
      <c r="I581" s="193"/>
      <c r="J581" s="193"/>
      <c r="K581" s="91">
        <f t="shared" si="59"/>
        <v>0</v>
      </c>
      <c r="L581" s="192"/>
      <c r="M581" s="178"/>
      <c r="N581" s="13" t="b">
        <f t="shared" si="62"/>
        <v>1</v>
      </c>
      <c r="O581" s="625" t="b">
        <f t="shared" si="60"/>
        <v>1</v>
      </c>
      <c r="P581" s="13" t="b">
        <f t="shared" si="63"/>
        <v>1</v>
      </c>
      <c r="Q581" s="13" t="b">
        <f t="shared" si="57"/>
        <v>1</v>
      </c>
      <c r="R581" s="13" t="b">
        <f t="shared" si="58"/>
        <v>1</v>
      </c>
      <c r="S581" s="13" t="str">
        <f t="shared" si="61"/>
        <v>-</v>
      </c>
      <c r="T581" s="13">
        <f>IF(S581="-",0,IF(COUNTIF(S581:$S$1025,S581)&gt;1,1,0))</f>
        <v>0</v>
      </c>
    </row>
    <row r="582" spans="1:20" ht="15.75">
      <c r="A582" s="205">
        <v>557</v>
      </c>
      <c r="B582" s="177"/>
      <c r="C582" s="177"/>
      <c r="D582" s="192"/>
      <c r="E582" s="192"/>
      <c r="F582" s="192"/>
      <c r="G582" s="193"/>
      <c r="H582" s="193"/>
      <c r="I582" s="193"/>
      <c r="J582" s="193"/>
      <c r="K582" s="91">
        <f t="shared" si="59"/>
        <v>0</v>
      </c>
      <c r="L582" s="192"/>
      <c r="M582" s="178"/>
      <c r="N582" s="13" t="b">
        <f t="shared" si="62"/>
        <v>1</v>
      </c>
      <c r="O582" s="625" t="b">
        <f t="shared" si="60"/>
        <v>1</v>
      </c>
      <c r="P582" s="13" t="b">
        <f t="shared" si="63"/>
        <v>1</v>
      </c>
      <c r="Q582" s="13" t="b">
        <f t="shared" si="57"/>
        <v>1</v>
      </c>
      <c r="R582" s="13" t="b">
        <f t="shared" si="58"/>
        <v>1</v>
      </c>
      <c r="S582" s="13" t="str">
        <f t="shared" si="61"/>
        <v>-</v>
      </c>
      <c r="T582" s="13">
        <f>IF(S582="-",0,IF(COUNTIF(S582:$S$1025,S582)&gt;1,1,0))</f>
        <v>0</v>
      </c>
    </row>
    <row r="583" spans="1:20" ht="15.75">
      <c r="A583" s="205">
        <v>558</v>
      </c>
      <c r="B583" s="177"/>
      <c r="C583" s="177"/>
      <c r="D583" s="192"/>
      <c r="E583" s="192"/>
      <c r="F583" s="192"/>
      <c r="G583" s="193"/>
      <c r="H583" s="193"/>
      <c r="I583" s="193"/>
      <c r="J583" s="193"/>
      <c r="K583" s="91">
        <f t="shared" si="59"/>
        <v>0</v>
      </c>
      <c r="L583" s="192"/>
      <c r="M583" s="178"/>
      <c r="N583" s="13" t="b">
        <f t="shared" si="62"/>
        <v>1</v>
      </c>
      <c r="O583" s="625" t="b">
        <f t="shared" si="60"/>
        <v>1</v>
      </c>
      <c r="P583" s="13" t="b">
        <f t="shared" si="63"/>
        <v>1</v>
      </c>
      <c r="Q583" s="13" t="b">
        <f t="shared" si="57"/>
        <v>1</v>
      </c>
      <c r="R583" s="13" t="b">
        <f t="shared" si="58"/>
        <v>1</v>
      </c>
      <c r="S583" s="13" t="str">
        <f t="shared" si="61"/>
        <v>-</v>
      </c>
      <c r="T583" s="13">
        <f>IF(S583="-",0,IF(COUNTIF(S583:$S$1025,S583)&gt;1,1,0))</f>
        <v>0</v>
      </c>
    </row>
    <row r="584" spans="1:20" ht="15.75">
      <c r="A584" s="205">
        <v>559</v>
      </c>
      <c r="B584" s="177"/>
      <c r="C584" s="177"/>
      <c r="D584" s="192"/>
      <c r="E584" s="192"/>
      <c r="F584" s="192"/>
      <c r="G584" s="193"/>
      <c r="H584" s="193"/>
      <c r="I584" s="193"/>
      <c r="J584" s="193"/>
      <c r="K584" s="91">
        <f t="shared" si="59"/>
        <v>0</v>
      </c>
      <c r="L584" s="192"/>
      <c r="M584" s="178"/>
      <c r="N584" s="13" t="b">
        <f t="shared" si="62"/>
        <v>1</v>
      </c>
      <c r="O584" s="625" t="b">
        <f t="shared" si="60"/>
        <v>1</v>
      </c>
      <c r="P584" s="13" t="b">
        <f t="shared" si="63"/>
        <v>1</v>
      </c>
      <c r="Q584" s="13" t="b">
        <f t="shared" si="57"/>
        <v>1</v>
      </c>
      <c r="R584" s="13" t="b">
        <f t="shared" si="58"/>
        <v>1</v>
      </c>
      <c r="S584" s="13" t="str">
        <f t="shared" si="61"/>
        <v>-</v>
      </c>
      <c r="T584" s="13">
        <f>IF(S584="-",0,IF(COUNTIF(S584:$S$1025,S584)&gt;1,1,0))</f>
        <v>0</v>
      </c>
    </row>
    <row r="585" spans="1:20" ht="15.75">
      <c r="A585" s="205">
        <v>560</v>
      </c>
      <c r="B585" s="177"/>
      <c r="C585" s="177"/>
      <c r="D585" s="192"/>
      <c r="E585" s="192"/>
      <c r="F585" s="192"/>
      <c r="G585" s="193"/>
      <c r="H585" s="193"/>
      <c r="I585" s="193"/>
      <c r="J585" s="193"/>
      <c r="K585" s="91">
        <f t="shared" si="59"/>
        <v>0</v>
      </c>
      <c r="L585" s="192"/>
      <c r="M585" s="178"/>
      <c r="N585" s="13" t="b">
        <f t="shared" si="62"/>
        <v>1</v>
      </c>
      <c r="O585" s="625" t="b">
        <f t="shared" si="60"/>
        <v>1</v>
      </c>
      <c r="P585" s="13" t="b">
        <f t="shared" si="63"/>
        <v>1</v>
      </c>
      <c r="Q585" s="13" t="b">
        <f t="shared" si="57"/>
        <v>1</v>
      </c>
      <c r="R585" s="13" t="b">
        <f t="shared" si="58"/>
        <v>1</v>
      </c>
      <c r="S585" s="13" t="str">
        <f t="shared" si="61"/>
        <v>-</v>
      </c>
      <c r="T585" s="13">
        <f>IF(S585="-",0,IF(COUNTIF(S585:$S$1025,S585)&gt;1,1,0))</f>
        <v>0</v>
      </c>
    </row>
    <row r="586" spans="1:20" ht="15.75">
      <c r="A586" s="205">
        <v>561</v>
      </c>
      <c r="B586" s="177"/>
      <c r="C586" s="177"/>
      <c r="D586" s="192"/>
      <c r="E586" s="192"/>
      <c r="F586" s="192"/>
      <c r="G586" s="193"/>
      <c r="H586" s="193"/>
      <c r="I586" s="193"/>
      <c r="J586" s="193"/>
      <c r="K586" s="91">
        <f t="shared" si="59"/>
        <v>0</v>
      </c>
      <c r="L586" s="192"/>
      <c r="M586" s="178"/>
      <c r="N586" s="13" t="b">
        <f t="shared" si="62"/>
        <v>1</v>
      </c>
      <c r="O586" s="625" t="b">
        <f t="shared" si="60"/>
        <v>1</v>
      </c>
      <c r="P586" s="13" t="b">
        <f t="shared" si="63"/>
        <v>1</v>
      </c>
      <c r="Q586" s="13" t="b">
        <f t="shared" si="57"/>
        <v>1</v>
      </c>
      <c r="R586" s="13" t="b">
        <f t="shared" si="58"/>
        <v>1</v>
      </c>
      <c r="S586" s="13" t="str">
        <f t="shared" si="61"/>
        <v>-</v>
      </c>
      <c r="T586" s="13">
        <f>IF(S586="-",0,IF(COUNTIF(S586:$S$1025,S586)&gt;1,1,0))</f>
        <v>0</v>
      </c>
    </row>
    <row r="587" spans="1:20" ht="15.75">
      <c r="A587" s="205">
        <v>562</v>
      </c>
      <c r="B587" s="177"/>
      <c r="C587" s="177"/>
      <c r="D587" s="192"/>
      <c r="E587" s="192"/>
      <c r="F587" s="192"/>
      <c r="G587" s="193"/>
      <c r="H587" s="193"/>
      <c r="I587" s="193"/>
      <c r="J587" s="193"/>
      <c r="K587" s="91">
        <f t="shared" si="59"/>
        <v>0</v>
      </c>
      <c r="L587" s="192"/>
      <c r="M587" s="178"/>
      <c r="N587" s="13" t="b">
        <f t="shared" si="62"/>
        <v>1</v>
      </c>
      <c r="O587" s="625" t="b">
        <f t="shared" si="60"/>
        <v>1</v>
      </c>
      <c r="P587" s="13" t="b">
        <f t="shared" si="63"/>
        <v>1</v>
      </c>
      <c r="Q587" s="13" t="b">
        <f t="shared" si="57"/>
        <v>1</v>
      </c>
      <c r="R587" s="13" t="b">
        <f t="shared" si="58"/>
        <v>1</v>
      </c>
      <c r="S587" s="13" t="str">
        <f t="shared" si="61"/>
        <v>-</v>
      </c>
      <c r="T587" s="13">
        <f>IF(S587="-",0,IF(COUNTIF(S587:$S$1025,S587)&gt;1,1,0))</f>
        <v>0</v>
      </c>
    </row>
    <row r="588" spans="1:20" ht="15.75">
      <c r="A588" s="205">
        <v>563</v>
      </c>
      <c r="B588" s="177"/>
      <c r="C588" s="177"/>
      <c r="D588" s="192"/>
      <c r="E588" s="192"/>
      <c r="F588" s="192"/>
      <c r="G588" s="193"/>
      <c r="H588" s="193"/>
      <c r="I588" s="193"/>
      <c r="J588" s="193"/>
      <c r="K588" s="91">
        <f t="shared" si="59"/>
        <v>0</v>
      </c>
      <c r="L588" s="192"/>
      <c r="M588" s="178"/>
      <c r="N588" s="13" t="b">
        <f t="shared" si="62"/>
        <v>1</v>
      </c>
      <c r="O588" s="625" t="b">
        <f t="shared" si="60"/>
        <v>1</v>
      </c>
      <c r="P588" s="13" t="b">
        <f t="shared" si="63"/>
        <v>1</v>
      </c>
      <c r="Q588" s="13" t="b">
        <f t="shared" si="57"/>
        <v>1</v>
      </c>
      <c r="R588" s="13" t="b">
        <f t="shared" si="58"/>
        <v>1</v>
      </c>
      <c r="S588" s="13" t="str">
        <f t="shared" si="61"/>
        <v>-</v>
      </c>
      <c r="T588" s="13">
        <f>IF(S588="-",0,IF(COUNTIF(S588:$S$1025,S588)&gt;1,1,0))</f>
        <v>0</v>
      </c>
    </row>
    <row r="589" spans="1:20" ht="15.75">
      <c r="A589" s="205">
        <v>564</v>
      </c>
      <c r="B589" s="177"/>
      <c r="C589" s="177"/>
      <c r="D589" s="192"/>
      <c r="E589" s="192"/>
      <c r="F589" s="192"/>
      <c r="G589" s="193"/>
      <c r="H589" s="193"/>
      <c r="I589" s="193"/>
      <c r="J589" s="193"/>
      <c r="K589" s="91">
        <f t="shared" si="59"/>
        <v>0</v>
      </c>
      <c r="L589" s="192"/>
      <c r="M589" s="178"/>
      <c r="N589" s="13" t="b">
        <f t="shared" si="62"/>
        <v>1</v>
      </c>
      <c r="O589" s="625" t="b">
        <f t="shared" si="60"/>
        <v>1</v>
      </c>
      <c r="P589" s="13" t="b">
        <f t="shared" si="63"/>
        <v>1</v>
      </c>
      <c r="Q589" s="13" t="b">
        <f t="shared" si="57"/>
        <v>1</v>
      </c>
      <c r="R589" s="13" t="b">
        <f t="shared" si="58"/>
        <v>1</v>
      </c>
      <c r="S589" s="13" t="str">
        <f t="shared" si="61"/>
        <v>-</v>
      </c>
      <c r="T589" s="13">
        <f>IF(S589="-",0,IF(COUNTIF(S589:$S$1025,S589)&gt;1,1,0))</f>
        <v>0</v>
      </c>
    </row>
    <row r="590" spans="1:20" ht="15.75">
      <c r="A590" s="205">
        <v>565</v>
      </c>
      <c r="B590" s="177"/>
      <c r="C590" s="177"/>
      <c r="D590" s="192"/>
      <c r="E590" s="192"/>
      <c r="F590" s="192"/>
      <c r="G590" s="193"/>
      <c r="H590" s="193"/>
      <c r="I590" s="193"/>
      <c r="J590" s="193"/>
      <c r="K590" s="91">
        <f t="shared" si="59"/>
        <v>0</v>
      </c>
      <c r="L590" s="192"/>
      <c r="M590" s="178"/>
      <c r="N590" s="13" t="b">
        <f t="shared" si="62"/>
        <v>1</v>
      </c>
      <c r="O590" s="625" t="b">
        <f t="shared" si="60"/>
        <v>1</v>
      </c>
      <c r="P590" s="13" t="b">
        <f t="shared" si="63"/>
        <v>1</v>
      </c>
      <c r="Q590" s="13" t="b">
        <f t="shared" si="57"/>
        <v>1</v>
      </c>
      <c r="R590" s="13" t="b">
        <f t="shared" si="58"/>
        <v>1</v>
      </c>
      <c r="S590" s="13" t="str">
        <f t="shared" si="61"/>
        <v>-</v>
      </c>
      <c r="T590" s="13">
        <f>IF(S590="-",0,IF(COUNTIF(S590:$S$1025,S590)&gt;1,1,0))</f>
        <v>0</v>
      </c>
    </row>
    <row r="591" spans="1:20" ht="15.75">
      <c r="A591" s="205">
        <v>566</v>
      </c>
      <c r="B591" s="177"/>
      <c r="C591" s="177"/>
      <c r="D591" s="192"/>
      <c r="E591" s="192"/>
      <c r="F591" s="192"/>
      <c r="G591" s="193"/>
      <c r="H591" s="193"/>
      <c r="I591" s="193"/>
      <c r="J591" s="193"/>
      <c r="K591" s="91">
        <f t="shared" si="59"/>
        <v>0</v>
      </c>
      <c r="L591" s="192"/>
      <c r="M591" s="178"/>
      <c r="N591" s="13" t="b">
        <f t="shared" si="62"/>
        <v>1</v>
      </c>
      <c r="O591" s="625" t="b">
        <f t="shared" si="60"/>
        <v>1</v>
      </c>
      <c r="P591" s="13" t="b">
        <f t="shared" si="63"/>
        <v>1</v>
      </c>
      <c r="Q591" s="13" t="b">
        <f t="shared" si="57"/>
        <v>1</v>
      </c>
      <c r="R591" s="13" t="b">
        <f t="shared" si="58"/>
        <v>1</v>
      </c>
      <c r="S591" s="13" t="str">
        <f t="shared" si="61"/>
        <v>-</v>
      </c>
      <c r="T591" s="13">
        <f>IF(S591="-",0,IF(COUNTIF(S591:$S$1025,S591)&gt;1,1,0))</f>
        <v>0</v>
      </c>
    </row>
    <row r="592" spans="1:20" ht="15.75">
      <c r="A592" s="205">
        <v>567</v>
      </c>
      <c r="B592" s="177"/>
      <c r="C592" s="177"/>
      <c r="D592" s="192"/>
      <c r="E592" s="192"/>
      <c r="F592" s="192"/>
      <c r="G592" s="193"/>
      <c r="H592" s="193"/>
      <c r="I592" s="193"/>
      <c r="J592" s="193"/>
      <c r="K592" s="91">
        <f t="shared" si="59"/>
        <v>0</v>
      </c>
      <c r="L592" s="192"/>
      <c r="M592" s="178"/>
      <c r="N592" s="13" t="b">
        <f t="shared" si="62"/>
        <v>1</v>
      </c>
      <c r="O592" s="625" t="b">
        <f t="shared" si="60"/>
        <v>1</v>
      </c>
      <c r="P592" s="13" t="b">
        <f t="shared" si="63"/>
        <v>1</v>
      </c>
      <c r="Q592" s="13" t="b">
        <f t="shared" si="57"/>
        <v>1</v>
      </c>
      <c r="R592" s="13" t="b">
        <f t="shared" si="58"/>
        <v>1</v>
      </c>
      <c r="S592" s="13" t="str">
        <f t="shared" si="61"/>
        <v>-</v>
      </c>
      <c r="T592" s="13">
        <f>IF(S592="-",0,IF(COUNTIF(S592:$S$1025,S592)&gt;1,1,0))</f>
        <v>0</v>
      </c>
    </row>
    <row r="593" spans="1:20" ht="15.75">
      <c r="A593" s="205">
        <v>568</v>
      </c>
      <c r="B593" s="177"/>
      <c r="C593" s="177"/>
      <c r="D593" s="192"/>
      <c r="E593" s="192"/>
      <c r="F593" s="192"/>
      <c r="G593" s="193"/>
      <c r="H593" s="193"/>
      <c r="I593" s="193"/>
      <c r="J593" s="193"/>
      <c r="K593" s="91">
        <f t="shared" si="59"/>
        <v>0</v>
      </c>
      <c r="L593" s="192"/>
      <c r="M593" s="178"/>
      <c r="N593" s="13" t="b">
        <f t="shared" si="62"/>
        <v>1</v>
      </c>
      <c r="O593" s="625" t="b">
        <f t="shared" si="60"/>
        <v>1</v>
      </c>
      <c r="P593" s="13" t="b">
        <f t="shared" si="63"/>
        <v>1</v>
      </c>
      <c r="Q593" s="13" t="b">
        <f t="shared" si="57"/>
        <v>1</v>
      </c>
      <c r="R593" s="13" t="b">
        <f t="shared" si="58"/>
        <v>1</v>
      </c>
      <c r="S593" s="13" t="str">
        <f t="shared" si="61"/>
        <v>-</v>
      </c>
      <c r="T593" s="13">
        <f>IF(S593="-",0,IF(COUNTIF(S593:$S$1025,S593)&gt;1,1,0))</f>
        <v>0</v>
      </c>
    </row>
    <row r="594" spans="1:20" ht="15.75">
      <c r="A594" s="205">
        <v>569</v>
      </c>
      <c r="B594" s="177"/>
      <c r="C594" s="177"/>
      <c r="D594" s="192"/>
      <c r="E594" s="192"/>
      <c r="F594" s="192"/>
      <c r="G594" s="193"/>
      <c r="H594" s="193"/>
      <c r="I594" s="193"/>
      <c r="J594" s="193"/>
      <c r="K594" s="91">
        <f t="shared" si="59"/>
        <v>0</v>
      </c>
      <c r="L594" s="192"/>
      <c r="M594" s="178"/>
      <c r="N594" s="13" t="b">
        <f t="shared" si="62"/>
        <v>1</v>
      </c>
      <c r="O594" s="625" t="b">
        <f t="shared" si="60"/>
        <v>1</v>
      </c>
      <c r="P594" s="13" t="b">
        <f t="shared" si="63"/>
        <v>1</v>
      </c>
      <c r="Q594" s="13" t="b">
        <f t="shared" si="57"/>
        <v>1</v>
      </c>
      <c r="R594" s="13" t="b">
        <f t="shared" si="58"/>
        <v>1</v>
      </c>
      <c r="S594" s="13" t="str">
        <f t="shared" si="61"/>
        <v>-</v>
      </c>
      <c r="T594" s="13">
        <f>IF(S594="-",0,IF(COUNTIF(S594:$S$1025,S594)&gt;1,1,0))</f>
        <v>0</v>
      </c>
    </row>
    <row r="595" spans="1:20" ht="15.75">
      <c r="A595" s="205">
        <v>570</v>
      </c>
      <c r="B595" s="177"/>
      <c r="C595" s="177"/>
      <c r="D595" s="192"/>
      <c r="E595" s="192"/>
      <c r="F595" s="192"/>
      <c r="G595" s="193"/>
      <c r="H595" s="193"/>
      <c r="I595" s="193"/>
      <c r="J595" s="193"/>
      <c r="K595" s="91">
        <f t="shared" si="59"/>
        <v>0</v>
      </c>
      <c r="L595" s="192"/>
      <c r="M595" s="178"/>
      <c r="N595" s="13" t="b">
        <f t="shared" si="62"/>
        <v>1</v>
      </c>
      <c r="O595" s="625" t="b">
        <f t="shared" si="60"/>
        <v>1</v>
      </c>
      <c r="P595" s="13" t="b">
        <f t="shared" si="63"/>
        <v>1</v>
      </c>
      <c r="Q595" s="13" t="b">
        <f t="shared" si="57"/>
        <v>1</v>
      </c>
      <c r="R595" s="13" t="b">
        <f t="shared" si="58"/>
        <v>1</v>
      </c>
      <c r="S595" s="13" t="str">
        <f t="shared" si="61"/>
        <v>-</v>
      </c>
      <c r="T595" s="13">
        <f>IF(S595="-",0,IF(COUNTIF(S595:$S$1025,S595)&gt;1,1,0))</f>
        <v>0</v>
      </c>
    </row>
    <row r="596" spans="1:20" ht="15.75">
      <c r="A596" s="205">
        <v>571</v>
      </c>
      <c r="B596" s="177"/>
      <c r="C596" s="177"/>
      <c r="D596" s="192"/>
      <c r="E596" s="192"/>
      <c r="F596" s="192"/>
      <c r="G596" s="193"/>
      <c r="H596" s="193"/>
      <c r="I596" s="193"/>
      <c r="J596" s="193"/>
      <c r="K596" s="91">
        <f t="shared" si="59"/>
        <v>0</v>
      </c>
      <c r="L596" s="192"/>
      <c r="M596" s="178"/>
      <c r="N596" s="13" t="b">
        <f t="shared" si="62"/>
        <v>1</v>
      </c>
      <c r="O596" s="625" t="b">
        <f t="shared" si="60"/>
        <v>1</v>
      </c>
      <c r="P596" s="13" t="b">
        <f t="shared" si="63"/>
        <v>1</v>
      </c>
      <c r="Q596" s="13" t="b">
        <f t="shared" si="57"/>
        <v>1</v>
      </c>
      <c r="R596" s="13" t="b">
        <f t="shared" si="58"/>
        <v>1</v>
      </c>
      <c r="S596" s="13" t="str">
        <f t="shared" si="61"/>
        <v>-</v>
      </c>
      <c r="T596" s="13">
        <f>IF(S596="-",0,IF(COUNTIF(S596:$S$1025,S596)&gt;1,1,0))</f>
        <v>0</v>
      </c>
    </row>
    <row r="597" spans="1:20" ht="15.75">
      <c r="A597" s="205">
        <v>572</v>
      </c>
      <c r="B597" s="177"/>
      <c r="C597" s="177"/>
      <c r="D597" s="192"/>
      <c r="E597" s="192"/>
      <c r="F597" s="192"/>
      <c r="G597" s="193"/>
      <c r="H597" s="193"/>
      <c r="I597" s="193"/>
      <c r="J597" s="193"/>
      <c r="K597" s="91">
        <f t="shared" si="59"/>
        <v>0</v>
      </c>
      <c r="L597" s="192"/>
      <c r="M597" s="178"/>
      <c r="N597" s="13" t="b">
        <f t="shared" si="62"/>
        <v>1</v>
      </c>
      <c r="O597" s="625" t="b">
        <f t="shared" si="60"/>
        <v>1</v>
      </c>
      <c r="P597" s="13" t="b">
        <f t="shared" si="63"/>
        <v>1</v>
      </c>
      <c r="Q597" s="13" t="b">
        <f t="shared" si="57"/>
        <v>1</v>
      </c>
      <c r="R597" s="13" t="b">
        <f t="shared" si="58"/>
        <v>1</v>
      </c>
      <c r="S597" s="13" t="str">
        <f t="shared" si="61"/>
        <v>-</v>
      </c>
      <c r="T597" s="13">
        <f>IF(S597="-",0,IF(COUNTIF(S597:$S$1025,S597)&gt;1,1,0))</f>
        <v>0</v>
      </c>
    </row>
    <row r="598" spans="1:20" ht="15.75">
      <c r="A598" s="205">
        <v>573</v>
      </c>
      <c r="B598" s="177"/>
      <c r="C598" s="177"/>
      <c r="D598" s="192"/>
      <c r="E598" s="192"/>
      <c r="F598" s="192"/>
      <c r="G598" s="193"/>
      <c r="H598" s="193"/>
      <c r="I598" s="193"/>
      <c r="J598" s="193"/>
      <c r="K598" s="91">
        <f t="shared" si="59"/>
        <v>0</v>
      </c>
      <c r="L598" s="192"/>
      <c r="M598" s="178"/>
      <c r="N598" s="13" t="b">
        <f t="shared" si="62"/>
        <v>1</v>
      </c>
      <c r="O598" s="625" t="b">
        <f t="shared" si="60"/>
        <v>1</v>
      </c>
      <c r="P598" s="13" t="b">
        <f t="shared" si="63"/>
        <v>1</v>
      </c>
      <c r="Q598" s="13" t="b">
        <f t="shared" si="57"/>
        <v>1</v>
      </c>
      <c r="R598" s="13" t="b">
        <f t="shared" si="58"/>
        <v>1</v>
      </c>
      <c r="S598" s="13" t="str">
        <f t="shared" si="61"/>
        <v>-</v>
      </c>
      <c r="T598" s="13">
        <f>IF(S598="-",0,IF(COUNTIF(S598:$S$1025,S598)&gt;1,1,0))</f>
        <v>0</v>
      </c>
    </row>
    <row r="599" spans="1:20" ht="15.75">
      <c r="A599" s="205">
        <v>574</v>
      </c>
      <c r="B599" s="177"/>
      <c r="C599" s="177"/>
      <c r="D599" s="192"/>
      <c r="E599" s="192"/>
      <c r="F599" s="192"/>
      <c r="G599" s="193"/>
      <c r="H599" s="193"/>
      <c r="I599" s="193"/>
      <c r="J599" s="193"/>
      <c r="K599" s="91">
        <f t="shared" si="59"/>
        <v>0</v>
      </c>
      <c r="L599" s="192"/>
      <c r="M599" s="178"/>
      <c r="N599" s="13" t="b">
        <f t="shared" si="62"/>
        <v>1</v>
      </c>
      <c r="O599" s="625" t="b">
        <f t="shared" si="60"/>
        <v>1</v>
      </c>
      <c r="P599" s="13" t="b">
        <f t="shared" si="63"/>
        <v>1</v>
      </c>
      <c r="Q599" s="13" t="b">
        <f t="shared" si="57"/>
        <v>1</v>
      </c>
      <c r="R599" s="13" t="b">
        <f t="shared" si="58"/>
        <v>1</v>
      </c>
      <c r="S599" s="13" t="str">
        <f t="shared" si="61"/>
        <v>-</v>
      </c>
      <c r="T599" s="13">
        <f>IF(S599="-",0,IF(COUNTIF(S599:$S$1025,S599)&gt;1,1,0))</f>
        <v>0</v>
      </c>
    </row>
    <row r="600" spans="1:20" ht="15.75">
      <c r="A600" s="205">
        <v>575</v>
      </c>
      <c r="B600" s="177"/>
      <c r="C600" s="177"/>
      <c r="D600" s="192"/>
      <c r="E600" s="192"/>
      <c r="F600" s="192"/>
      <c r="G600" s="193"/>
      <c r="H600" s="193"/>
      <c r="I600" s="193"/>
      <c r="J600" s="193"/>
      <c r="K600" s="91">
        <f t="shared" si="59"/>
        <v>0</v>
      </c>
      <c r="L600" s="192"/>
      <c r="M600" s="178"/>
      <c r="N600" s="13" t="b">
        <f t="shared" si="62"/>
        <v>1</v>
      </c>
      <c r="O600" s="625" t="b">
        <f t="shared" si="60"/>
        <v>1</v>
      </c>
      <c r="P600" s="13" t="b">
        <f t="shared" si="63"/>
        <v>1</v>
      </c>
      <c r="Q600" s="13" t="b">
        <f t="shared" si="57"/>
        <v>1</v>
      </c>
      <c r="R600" s="13" t="b">
        <f t="shared" si="58"/>
        <v>1</v>
      </c>
      <c r="S600" s="13" t="str">
        <f t="shared" si="61"/>
        <v>-</v>
      </c>
      <c r="T600" s="13">
        <f>IF(S600="-",0,IF(COUNTIF(S600:$S$1025,S600)&gt;1,1,0))</f>
        <v>0</v>
      </c>
    </row>
    <row r="601" spans="1:20" ht="15.75">
      <c r="A601" s="205">
        <v>576</v>
      </c>
      <c r="B601" s="177"/>
      <c r="C601" s="177"/>
      <c r="D601" s="192"/>
      <c r="E601" s="192"/>
      <c r="F601" s="192"/>
      <c r="G601" s="193"/>
      <c r="H601" s="193"/>
      <c r="I601" s="193"/>
      <c r="J601" s="193"/>
      <c r="K601" s="91">
        <f t="shared" si="59"/>
        <v>0</v>
      </c>
      <c r="L601" s="192"/>
      <c r="M601" s="178"/>
      <c r="N601" s="13" t="b">
        <f t="shared" si="62"/>
        <v>1</v>
      </c>
      <c r="O601" s="625" t="b">
        <f t="shared" si="60"/>
        <v>1</v>
      </c>
      <c r="P601" s="13" t="b">
        <f t="shared" si="63"/>
        <v>1</v>
      </c>
      <c r="Q601" s="13" t="b">
        <f t="shared" si="57"/>
        <v>1</v>
      </c>
      <c r="R601" s="13" t="b">
        <f t="shared" si="58"/>
        <v>1</v>
      </c>
      <c r="S601" s="13" t="str">
        <f t="shared" si="61"/>
        <v>-</v>
      </c>
      <c r="T601" s="13">
        <f>IF(S601="-",0,IF(COUNTIF(S601:$S$1025,S601)&gt;1,1,0))</f>
        <v>0</v>
      </c>
    </row>
    <row r="602" spans="1:20" ht="15.75">
      <c r="A602" s="205">
        <v>577</v>
      </c>
      <c r="B602" s="177"/>
      <c r="C602" s="177"/>
      <c r="D602" s="192"/>
      <c r="E602" s="192"/>
      <c r="F602" s="192"/>
      <c r="G602" s="193"/>
      <c r="H602" s="193"/>
      <c r="I602" s="193"/>
      <c r="J602" s="193"/>
      <c r="K602" s="91">
        <f t="shared" si="59"/>
        <v>0</v>
      </c>
      <c r="L602" s="192"/>
      <c r="M602" s="178"/>
      <c r="N602" s="13" t="b">
        <f t="shared" si="62"/>
        <v>1</v>
      </c>
      <c r="O602" s="625" t="b">
        <f t="shared" si="60"/>
        <v>1</v>
      </c>
      <c r="P602" s="13" t="b">
        <f t="shared" si="63"/>
        <v>1</v>
      </c>
      <c r="Q602" s="13" t="b">
        <f t="shared" ref="Q602:Q665" si="64">IF(B602="",TRUE,(IF(ISNUMBER(MATCH(B602,CountriesList,0)),TRUE,FALSE)))</f>
        <v>1</v>
      </c>
      <c r="R602" s="13" t="b">
        <f t="shared" ref="R602:R665" si="65">IF(C602="",TRUE,(IF(ISNUMBER(MATCH(C602,ClientCategorisationList,0)),TRUE,FALSE)))</f>
        <v>1</v>
      </c>
      <c r="S602" s="13" t="str">
        <f t="shared" si="61"/>
        <v>-</v>
      </c>
      <c r="T602" s="13">
        <f>IF(S602="-",0,IF(COUNTIF(S602:$S$1025,S602)&gt;1,1,0))</f>
        <v>0</v>
      </c>
    </row>
    <row r="603" spans="1:20" ht="15.75">
      <c r="A603" s="205">
        <v>578</v>
      </c>
      <c r="B603" s="177"/>
      <c r="C603" s="177"/>
      <c r="D603" s="192"/>
      <c r="E603" s="192"/>
      <c r="F603" s="192"/>
      <c r="G603" s="193"/>
      <c r="H603" s="193"/>
      <c r="I603" s="193"/>
      <c r="J603" s="193"/>
      <c r="K603" s="91">
        <f t="shared" ref="K603:K666" si="66">SUM(G603:J603)</f>
        <v>0</v>
      </c>
      <c r="L603" s="192"/>
      <c r="M603" s="178"/>
      <c r="N603" s="13" t="b">
        <f t="shared" si="62"/>
        <v>1</v>
      </c>
      <c r="O603" s="625" t="b">
        <f t="shared" ref="O603:O666" si="67">IF(OR(AND(B603="N/A",C603="N/A"),AND(B603&lt;&gt;"N/A",C603&lt;&gt;"N/A"),AND(ISBLANK(B603),ISBLANK(C603)),AND(NOT(ISBLANK(B603)),NOT(ISBLANK(C603)))),TRUE,FALSE)</f>
        <v>1</v>
      </c>
      <c r="P603" s="13" t="b">
        <f t="shared" si="63"/>
        <v>1</v>
      </c>
      <c r="Q603" s="13" t="b">
        <f t="shared" si="64"/>
        <v>1</v>
      </c>
      <c r="R603" s="13" t="b">
        <f t="shared" si="65"/>
        <v>1</v>
      </c>
      <c r="S603" s="13" t="str">
        <f t="shared" ref="S603:S666" si="68">CONCATENATE(B603,"-",C603)</f>
        <v>-</v>
      </c>
      <c r="T603" s="13">
        <f>IF(S603="-",0,IF(COUNTIF(S603:$S$1025,S603)&gt;1,1,0))</f>
        <v>0</v>
      </c>
    </row>
    <row r="604" spans="1:20" ht="15.75">
      <c r="A604" s="205">
        <v>579</v>
      </c>
      <c r="B604" s="177"/>
      <c r="C604" s="177"/>
      <c r="D604" s="192"/>
      <c r="E604" s="192"/>
      <c r="F604" s="192"/>
      <c r="G604" s="193"/>
      <c r="H604" s="193"/>
      <c r="I604" s="193"/>
      <c r="J604" s="193"/>
      <c r="K604" s="91">
        <f t="shared" si="66"/>
        <v>0</v>
      </c>
      <c r="L604" s="192"/>
      <c r="M604" s="178"/>
      <c r="N604" s="13" t="b">
        <f t="shared" ref="N604:N667" si="69">IF(ISBLANK(B604),TRUE,IF(OR(ISBLANK(C604),ISBLANK(D604),ISBLANK(E604),ISBLANK(F604),ISBLANK(G604),ISBLANK(H604),ISBLANK(I604),ISBLANK(J604),ISBLANK(K604),ISBLANK(L604),ISBLANK(M604)),FALSE,TRUE))</f>
        <v>1</v>
      </c>
      <c r="O604" s="625" t="b">
        <f t="shared" si="67"/>
        <v>1</v>
      </c>
      <c r="P604" s="13" t="b">
        <f t="shared" ref="P604:P667" si="70">IF(OR(AND(B604="N/A",C604="N/A",D604=0,E604=0,F604=0,K604=0,L604=0,M604=0),AND(ISBLANK(B604),ISBLANK(C604),ISBLANK(D604),ISBLANK(E604),ISBLANK(F604),ISBLANK(G604),ISBLANK(H604),ISBLANK(I604),ISBLANK(J604),K604=0,ISBLANK(L604),ISBLANK(M604)),AND(AND(NOT(ISBLANK(B604)),B604&lt;&gt;"N/A"),AND(NOT(ISBLANK(C604)),C604&lt;&gt;"N/A"),OR(D604&lt;&gt;0,E604&lt;&gt;0,F604&lt;&gt;0,K604&lt;&gt;0,L604&lt;&gt;0,M604&lt;&gt;0))),TRUE,FALSE)</f>
        <v>1</v>
      </c>
      <c r="Q604" s="13" t="b">
        <f t="shared" si="64"/>
        <v>1</v>
      </c>
      <c r="R604" s="13" t="b">
        <f t="shared" si="65"/>
        <v>1</v>
      </c>
      <c r="S604" s="13" t="str">
        <f t="shared" si="68"/>
        <v>-</v>
      </c>
      <c r="T604" s="13">
        <f>IF(S604="-",0,IF(COUNTIF(S604:$S$1025,S604)&gt;1,1,0))</f>
        <v>0</v>
      </c>
    </row>
    <row r="605" spans="1:20" ht="15.75">
      <c r="A605" s="205">
        <v>580</v>
      </c>
      <c r="B605" s="177"/>
      <c r="C605" s="177"/>
      <c r="D605" s="192"/>
      <c r="E605" s="192"/>
      <c r="F605" s="192"/>
      <c r="G605" s="193"/>
      <c r="H605" s="193"/>
      <c r="I605" s="193"/>
      <c r="J605" s="193"/>
      <c r="K605" s="91">
        <f t="shared" si="66"/>
        <v>0</v>
      </c>
      <c r="L605" s="192"/>
      <c r="M605" s="178"/>
      <c r="N605" s="13" t="b">
        <f t="shared" si="69"/>
        <v>1</v>
      </c>
      <c r="O605" s="625" t="b">
        <f t="shared" si="67"/>
        <v>1</v>
      </c>
      <c r="P605" s="13" t="b">
        <f t="shared" si="70"/>
        <v>1</v>
      </c>
      <c r="Q605" s="13" t="b">
        <f t="shared" si="64"/>
        <v>1</v>
      </c>
      <c r="R605" s="13" t="b">
        <f t="shared" si="65"/>
        <v>1</v>
      </c>
      <c r="S605" s="13" t="str">
        <f t="shared" si="68"/>
        <v>-</v>
      </c>
      <c r="T605" s="13">
        <f>IF(S605="-",0,IF(COUNTIF(S605:$S$1025,S605)&gt;1,1,0))</f>
        <v>0</v>
      </c>
    </row>
    <row r="606" spans="1:20" ht="15.75">
      <c r="A606" s="205">
        <v>581</v>
      </c>
      <c r="B606" s="177"/>
      <c r="C606" s="177"/>
      <c r="D606" s="192"/>
      <c r="E606" s="192"/>
      <c r="F606" s="192"/>
      <c r="G606" s="193"/>
      <c r="H606" s="193"/>
      <c r="I606" s="193"/>
      <c r="J606" s="193"/>
      <c r="K606" s="91">
        <f t="shared" si="66"/>
        <v>0</v>
      </c>
      <c r="L606" s="192"/>
      <c r="M606" s="178"/>
      <c r="N606" s="13" t="b">
        <f t="shared" si="69"/>
        <v>1</v>
      </c>
      <c r="O606" s="625" t="b">
        <f t="shared" si="67"/>
        <v>1</v>
      </c>
      <c r="P606" s="13" t="b">
        <f t="shared" si="70"/>
        <v>1</v>
      </c>
      <c r="Q606" s="13" t="b">
        <f t="shared" si="64"/>
        <v>1</v>
      </c>
      <c r="R606" s="13" t="b">
        <f t="shared" si="65"/>
        <v>1</v>
      </c>
      <c r="S606" s="13" t="str">
        <f t="shared" si="68"/>
        <v>-</v>
      </c>
      <c r="T606" s="13">
        <f>IF(S606="-",0,IF(COUNTIF(S606:$S$1025,S606)&gt;1,1,0))</f>
        <v>0</v>
      </c>
    </row>
    <row r="607" spans="1:20" ht="15.75">
      <c r="A607" s="205">
        <v>582</v>
      </c>
      <c r="B607" s="177"/>
      <c r="C607" s="177"/>
      <c r="D607" s="192"/>
      <c r="E607" s="192"/>
      <c r="F607" s="192"/>
      <c r="G607" s="193"/>
      <c r="H607" s="193"/>
      <c r="I607" s="193"/>
      <c r="J607" s="193"/>
      <c r="K607" s="91">
        <f t="shared" si="66"/>
        <v>0</v>
      </c>
      <c r="L607" s="192"/>
      <c r="M607" s="178"/>
      <c r="N607" s="13" t="b">
        <f t="shared" si="69"/>
        <v>1</v>
      </c>
      <c r="O607" s="625" t="b">
        <f t="shared" si="67"/>
        <v>1</v>
      </c>
      <c r="P607" s="13" t="b">
        <f t="shared" si="70"/>
        <v>1</v>
      </c>
      <c r="Q607" s="13" t="b">
        <f t="shared" si="64"/>
        <v>1</v>
      </c>
      <c r="R607" s="13" t="b">
        <f t="shared" si="65"/>
        <v>1</v>
      </c>
      <c r="S607" s="13" t="str">
        <f t="shared" si="68"/>
        <v>-</v>
      </c>
      <c r="T607" s="13">
        <f>IF(S607="-",0,IF(COUNTIF(S607:$S$1025,S607)&gt;1,1,0))</f>
        <v>0</v>
      </c>
    </row>
    <row r="608" spans="1:20" ht="15.75">
      <c r="A608" s="205">
        <v>583</v>
      </c>
      <c r="B608" s="177"/>
      <c r="C608" s="177"/>
      <c r="D608" s="192"/>
      <c r="E608" s="192"/>
      <c r="F608" s="192"/>
      <c r="G608" s="193"/>
      <c r="H608" s="193"/>
      <c r="I608" s="193"/>
      <c r="J608" s="193"/>
      <c r="K608" s="91">
        <f t="shared" si="66"/>
        <v>0</v>
      </c>
      <c r="L608" s="192"/>
      <c r="M608" s="178"/>
      <c r="N608" s="13" t="b">
        <f t="shared" si="69"/>
        <v>1</v>
      </c>
      <c r="O608" s="625" t="b">
        <f t="shared" si="67"/>
        <v>1</v>
      </c>
      <c r="P608" s="13" t="b">
        <f t="shared" si="70"/>
        <v>1</v>
      </c>
      <c r="Q608" s="13" t="b">
        <f t="shared" si="64"/>
        <v>1</v>
      </c>
      <c r="R608" s="13" t="b">
        <f t="shared" si="65"/>
        <v>1</v>
      </c>
      <c r="S608" s="13" t="str">
        <f t="shared" si="68"/>
        <v>-</v>
      </c>
      <c r="T608" s="13">
        <f>IF(S608="-",0,IF(COUNTIF(S608:$S$1025,S608)&gt;1,1,0))</f>
        <v>0</v>
      </c>
    </row>
    <row r="609" spans="1:20" ht="15.75">
      <c r="A609" s="205">
        <v>584</v>
      </c>
      <c r="B609" s="177"/>
      <c r="C609" s="177"/>
      <c r="D609" s="192"/>
      <c r="E609" s="192"/>
      <c r="F609" s="192"/>
      <c r="G609" s="193"/>
      <c r="H609" s="193"/>
      <c r="I609" s="193"/>
      <c r="J609" s="193"/>
      <c r="K609" s="91">
        <f t="shared" si="66"/>
        <v>0</v>
      </c>
      <c r="L609" s="192"/>
      <c r="M609" s="178"/>
      <c r="N609" s="13" t="b">
        <f t="shared" si="69"/>
        <v>1</v>
      </c>
      <c r="O609" s="625" t="b">
        <f t="shared" si="67"/>
        <v>1</v>
      </c>
      <c r="P609" s="13" t="b">
        <f t="shared" si="70"/>
        <v>1</v>
      </c>
      <c r="Q609" s="13" t="b">
        <f t="shared" si="64"/>
        <v>1</v>
      </c>
      <c r="R609" s="13" t="b">
        <f t="shared" si="65"/>
        <v>1</v>
      </c>
      <c r="S609" s="13" t="str">
        <f t="shared" si="68"/>
        <v>-</v>
      </c>
      <c r="T609" s="13">
        <f>IF(S609="-",0,IF(COUNTIF(S609:$S$1025,S609)&gt;1,1,0))</f>
        <v>0</v>
      </c>
    </row>
    <row r="610" spans="1:20" ht="15.75">
      <c r="A610" s="205">
        <v>585</v>
      </c>
      <c r="B610" s="177"/>
      <c r="C610" s="177"/>
      <c r="D610" s="192"/>
      <c r="E610" s="192"/>
      <c r="F610" s="192"/>
      <c r="G610" s="193"/>
      <c r="H610" s="193"/>
      <c r="I610" s="193"/>
      <c r="J610" s="193"/>
      <c r="K610" s="91">
        <f t="shared" si="66"/>
        <v>0</v>
      </c>
      <c r="L610" s="192"/>
      <c r="M610" s="178"/>
      <c r="N610" s="13" t="b">
        <f t="shared" si="69"/>
        <v>1</v>
      </c>
      <c r="O610" s="625" t="b">
        <f t="shared" si="67"/>
        <v>1</v>
      </c>
      <c r="P610" s="13" t="b">
        <f t="shared" si="70"/>
        <v>1</v>
      </c>
      <c r="Q610" s="13" t="b">
        <f t="shared" si="64"/>
        <v>1</v>
      </c>
      <c r="R610" s="13" t="b">
        <f t="shared" si="65"/>
        <v>1</v>
      </c>
      <c r="S610" s="13" t="str">
        <f t="shared" si="68"/>
        <v>-</v>
      </c>
      <c r="T610" s="13">
        <f>IF(S610="-",0,IF(COUNTIF(S610:$S$1025,S610)&gt;1,1,0))</f>
        <v>0</v>
      </c>
    </row>
    <row r="611" spans="1:20" ht="15.75">
      <c r="A611" s="205">
        <v>586</v>
      </c>
      <c r="B611" s="177"/>
      <c r="C611" s="177"/>
      <c r="D611" s="192"/>
      <c r="E611" s="192"/>
      <c r="F611" s="192"/>
      <c r="G611" s="193"/>
      <c r="H611" s="193"/>
      <c r="I611" s="193"/>
      <c r="J611" s="193"/>
      <c r="K611" s="91">
        <f t="shared" si="66"/>
        <v>0</v>
      </c>
      <c r="L611" s="192"/>
      <c r="M611" s="178"/>
      <c r="N611" s="13" t="b">
        <f t="shared" si="69"/>
        <v>1</v>
      </c>
      <c r="O611" s="625" t="b">
        <f t="shared" si="67"/>
        <v>1</v>
      </c>
      <c r="P611" s="13" t="b">
        <f t="shared" si="70"/>
        <v>1</v>
      </c>
      <c r="Q611" s="13" t="b">
        <f t="shared" si="64"/>
        <v>1</v>
      </c>
      <c r="R611" s="13" t="b">
        <f t="shared" si="65"/>
        <v>1</v>
      </c>
      <c r="S611" s="13" t="str">
        <f t="shared" si="68"/>
        <v>-</v>
      </c>
      <c r="T611" s="13">
        <f>IF(S611="-",0,IF(COUNTIF(S611:$S$1025,S611)&gt;1,1,0))</f>
        <v>0</v>
      </c>
    </row>
    <row r="612" spans="1:20" ht="15.75">
      <c r="A612" s="205">
        <v>587</v>
      </c>
      <c r="B612" s="177"/>
      <c r="C612" s="177"/>
      <c r="D612" s="192"/>
      <c r="E612" s="192"/>
      <c r="F612" s="192"/>
      <c r="G612" s="193"/>
      <c r="H612" s="193"/>
      <c r="I612" s="193"/>
      <c r="J612" s="193"/>
      <c r="K612" s="91">
        <f t="shared" si="66"/>
        <v>0</v>
      </c>
      <c r="L612" s="192"/>
      <c r="M612" s="178"/>
      <c r="N612" s="13" t="b">
        <f t="shared" si="69"/>
        <v>1</v>
      </c>
      <c r="O612" s="625" t="b">
        <f t="shared" si="67"/>
        <v>1</v>
      </c>
      <c r="P612" s="13" t="b">
        <f t="shared" si="70"/>
        <v>1</v>
      </c>
      <c r="Q612" s="13" t="b">
        <f t="shared" si="64"/>
        <v>1</v>
      </c>
      <c r="R612" s="13" t="b">
        <f t="shared" si="65"/>
        <v>1</v>
      </c>
      <c r="S612" s="13" t="str">
        <f t="shared" si="68"/>
        <v>-</v>
      </c>
      <c r="T612" s="13">
        <f>IF(S612="-",0,IF(COUNTIF(S612:$S$1025,S612)&gt;1,1,0))</f>
        <v>0</v>
      </c>
    </row>
    <row r="613" spans="1:20" ht="15.75">
      <c r="A613" s="205">
        <v>588</v>
      </c>
      <c r="B613" s="177"/>
      <c r="C613" s="177"/>
      <c r="D613" s="192"/>
      <c r="E613" s="192"/>
      <c r="F613" s="192"/>
      <c r="G613" s="193"/>
      <c r="H613" s="193"/>
      <c r="I613" s="193"/>
      <c r="J613" s="193"/>
      <c r="K613" s="91">
        <f t="shared" si="66"/>
        <v>0</v>
      </c>
      <c r="L613" s="192"/>
      <c r="M613" s="178"/>
      <c r="N613" s="13" t="b">
        <f t="shared" si="69"/>
        <v>1</v>
      </c>
      <c r="O613" s="625" t="b">
        <f t="shared" si="67"/>
        <v>1</v>
      </c>
      <c r="P613" s="13" t="b">
        <f t="shared" si="70"/>
        <v>1</v>
      </c>
      <c r="Q613" s="13" t="b">
        <f t="shared" si="64"/>
        <v>1</v>
      </c>
      <c r="R613" s="13" t="b">
        <f t="shared" si="65"/>
        <v>1</v>
      </c>
      <c r="S613" s="13" t="str">
        <f t="shared" si="68"/>
        <v>-</v>
      </c>
      <c r="T613" s="13">
        <f>IF(S613="-",0,IF(COUNTIF(S613:$S$1025,S613)&gt;1,1,0))</f>
        <v>0</v>
      </c>
    </row>
    <row r="614" spans="1:20" ht="15.75">
      <c r="A614" s="205">
        <v>589</v>
      </c>
      <c r="B614" s="177"/>
      <c r="C614" s="177"/>
      <c r="D614" s="192"/>
      <c r="E614" s="192"/>
      <c r="F614" s="192"/>
      <c r="G614" s="193"/>
      <c r="H614" s="193"/>
      <c r="I614" s="193"/>
      <c r="J614" s="193"/>
      <c r="K614" s="91">
        <f t="shared" si="66"/>
        <v>0</v>
      </c>
      <c r="L614" s="192"/>
      <c r="M614" s="178"/>
      <c r="N614" s="13" t="b">
        <f t="shared" si="69"/>
        <v>1</v>
      </c>
      <c r="O614" s="625" t="b">
        <f t="shared" si="67"/>
        <v>1</v>
      </c>
      <c r="P614" s="13" t="b">
        <f t="shared" si="70"/>
        <v>1</v>
      </c>
      <c r="Q614" s="13" t="b">
        <f t="shared" si="64"/>
        <v>1</v>
      </c>
      <c r="R614" s="13" t="b">
        <f t="shared" si="65"/>
        <v>1</v>
      </c>
      <c r="S614" s="13" t="str">
        <f t="shared" si="68"/>
        <v>-</v>
      </c>
      <c r="T614" s="13">
        <f>IF(S614="-",0,IF(COUNTIF(S614:$S$1025,S614)&gt;1,1,0))</f>
        <v>0</v>
      </c>
    </row>
    <row r="615" spans="1:20" ht="15.75">
      <c r="A615" s="205">
        <v>590</v>
      </c>
      <c r="B615" s="177"/>
      <c r="C615" s="177"/>
      <c r="D615" s="192"/>
      <c r="E615" s="192"/>
      <c r="F615" s="192"/>
      <c r="G615" s="193"/>
      <c r="H615" s="193"/>
      <c r="I615" s="193"/>
      <c r="J615" s="193"/>
      <c r="K615" s="91">
        <f t="shared" si="66"/>
        <v>0</v>
      </c>
      <c r="L615" s="192"/>
      <c r="M615" s="178"/>
      <c r="N615" s="13" t="b">
        <f t="shared" si="69"/>
        <v>1</v>
      </c>
      <c r="O615" s="625" t="b">
        <f t="shared" si="67"/>
        <v>1</v>
      </c>
      <c r="P615" s="13" t="b">
        <f t="shared" si="70"/>
        <v>1</v>
      </c>
      <c r="Q615" s="13" t="b">
        <f t="shared" si="64"/>
        <v>1</v>
      </c>
      <c r="R615" s="13" t="b">
        <f t="shared" si="65"/>
        <v>1</v>
      </c>
      <c r="S615" s="13" t="str">
        <f t="shared" si="68"/>
        <v>-</v>
      </c>
      <c r="T615" s="13">
        <f>IF(S615="-",0,IF(COUNTIF(S615:$S$1025,S615)&gt;1,1,0))</f>
        <v>0</v>
      </c>
    </row>
    <row r="616" spans="1:20" ht="15.75">
      <c r="A616" s="205">
        <v>591</v>
      </c>
      <c r="B616" s="177"/>
      <c r="C616" s="177"/>
      <c r="D616" s="192"/>
      <c r="E616" s="192"/>
      <c r="F616" s="192"/>
      <c r="G616" s="193"/>
      <c r="H616" s="193"/>
      <c r="I616" s="193"/>
      <c r="J616" s="193"/>
      <c r="K616" s="91">
        <f t="shared" si="66"/>
        <v>0</v>
      </c>
      <c r="L616" s="192"/>
      <c r="M616" s="178"/>
      <c r="N616" s="13" t="b">
        <f t="shared" si="69"/>
        <v>1</v>
      </c>
      <c r="O616" s="625" t="b">
        <f t="shared" si="67"/>
        <v>1</v>
      </c>
      <c r="P616" s="13" t="b">
        <f t="shared" si="70"/>
        <v>1</v>
      </c>
      <c r="Q616" s="13" t="b">
        <f t="shared" si="64"/>
        <v>1</v>
      </c>
      <c r="R616" s="13" t="b">
        <f t="shared" si="65"/>
        <v>1</v>
      </c>
      <c r="S616" s="13" t="str">
        <f t="shared" si="68"/>
        <v>-</v>
      </c>
      <c r="T616" s="13">
        <f>IF(S616="-",0,IF(COUNTIF(S616:$S$1025,S616)&gt;1,1,0))</f>
        <v>0</v>
      </c>
    </row>
    <row r="617" spans="1:20" ht="15.75">
      <c r="A617" s="205">
        <v>592</v>
      </c>
      <c r="B617" s="177"/>
      <c r="C617" s="177"/>
      <c r="D617" s="192"/>
      <c r="E617" s="192"/>
      <c r="F617" s="192"/>
      <c r="G617" s="193"/>
      <c r="H617" s="193"/>
      <c r="I617" s="193"/>
      <c r="J617" s="193"/>
      <c r="K617" s="91">
        <f t="shared" si="66"/>
        <v>0</v>
      </c>
      <c r="L617" s="192"/>
      <c r="M617" s="178"/>
      <c r="N617" s="13" t="b">
        <f t="shared" si="69"/>
        <v>1</v>
      </c>
      <c r="O617" s="625" t="b">
        <f t="shared" si="67"/>
        <v>1</v>
      </c>
      <c r="P617" s="13" t="b">
        <f t="shared" si="70"/>
        <v>1</v>
      </c>
      <c r="Q617" s="13" t="b">
        <f t="shared" si="64"/>
        <v>1</v>
      </c>
      <c r="R617" s="13" t="b">
        <f t="shared" si="65"/>
        <v>1</v>
      </c>
      <c r="S617" s="13" t="str">
        <f t="shared" si="68"/>
        <v>-</v>
      </c>
      <c r="T617" s="13">
        <f>IF(S617="-",0,IF(COUNTIF(S617:$S$1025,S617)&gt;1,1,0))</f>
        <v>0</v>
      </c>
    </row>
    <row r="618" spans="1:20" ht="15.75">
      <c r="A618" s="205">
        <v>593</v>
      </c>
      <c r="B618" s="177"/>
      <c r="C618" s="177"/>
      <c r="D618" s="192"/>
      <c r="E618" s="192"/>
      <c r="F618" s="192"/>
      <c r="G618" s="193"/>
      <c r="H618" s="193"/>
      <c r="I618" s="193"/>
      <c r="J618" s="193"/>
      <c r="K618" s="91">
        <f t="shared" si="66"/>
        <v>0</v>
      </c>
      <c r="L618" s="192"/>
      <c r="M618" s="178"/>
      <c r="N618" s="13" t="b">
        <f t="shared" si="69"/>
        <v>1</v>
      </c>
      <c r="O618" s="625" t="b">
        <f t="shared" si="67"/>
        <v>1</v>
      </c>
      <c r="P618" s="13" t="b">
        <f t="shared" si="70"/>
        <v>1</v>
      </c>
      <c r="Q618" s="13" t="b">
        <f t="shared" si="64"/>
        <v>1</v>
      </c>
      <c r="R618" s="13" t="b">
        <f t="shared" si="65"/>
        <v>1</v>
      </c>
      <c r="S618" s="13" t="str">
        <f t="shared" si="68"/>
        <v>-</v>
      </c>
      <c r="T618" s="13">
        <f>IF(S618="-",0,IF(COUNTIF(S618:$S$1025,S618)&gt;1,1,0))</f>
        <v>0</v>
      </c>
    </row>
    <row r="619" spans="1:20" ht="15.75">
      <c r="A619" s="205">
        <v>594</v>
      </c>
      <c r="B619" s="177"/>
      <c r="C619" s="177"/>
      <c r="D619" s="192"/>
      <c r="E619" s="192"/>
      <c r="F619" s="192"/>
      <c r="G619" s="193"/>
      <c r="H619" s="193"/>
      <c r="I619" s="193"/>
      <c r="J619" s="193"/>
      <c r="K619" s="91">
        <f t="shared" si="66"/>
        <v>0</v>
      </c>
      <c r="L619" s="192"/>
      <c r="M619" s="178"/>
      <c r="N619" s="13" t="b">
        <f t="shared" si="69"/>
        <v>1</v>
      </c>
      <c r="O619" s="625" t="b">
        <f t="shared" si="67"/>
        <v>1</v>
      </c>
      <c r="P619" s="13" t="b">
        <f t="shared" si="70"/>
        <v>1</v>
      </c>
      <c r="Q619" s="13" t="b">
        <f t="shared" si="64"/>
        <v>1</v>
      </c>
      <c r="R619" s="13" t="b">
        <f t="shared" si="65"/>
        <v>1</v>
      </c>
      <c r="S619" s="13" t="str">
        <f t="shared" si="68"/>
        <v>-</v>
      </c>
      <c r="T619" s="13">
        <f>IF(S619="-",0,IF(COUNTIF(S619:$S$1025,S619)&gt;1,1,0))</f>
        <v>0</v>
      </c>
    </row>
    <row r="620" spans="1:20" ht="15.75">
      <c r="A620" s="205">
        <v>595</v>
      </c>
      <c r="B620" s="177"/>
      <c r="C620" s="177"/>
      <c r="D620" s="192"/>
      <c r="E620" s="192"/>
      <c r="F620" s="192"/>
      <c r="G620" s="193"/>
      <c r="H620" s="193"/>
      <c r="I620" s="193"/>
      <c r="J620" s="193"/>
      <c r="K620" s="91">
        <f t="shared" si="66"/>
        <v>0</v>
      </c>
      <c r="L620" s="192"/>
      <c r="M620" s="178"/>
      <c r="N620" s="13" t="b">
        <f t="shared" si="69"/>
        <v>1</v>
      </c>
      <c r="O620" s="625" t="b">
        <f t="shared" si="67"/>
        <v>1</v>
      </c>
      <c r="P620" s="13" t="b">
        <f t="shared" si="70"/>
        <v>1</v>
      </c>
      <c r="Q620" s="13" t="b">
        <f t="shared" si="64"/>
        <v>1</v>
      </c>
      <c r="R620" s="13" t="b">
        <f t="shared" si="65"/>
        <v>1</v>
      </c>
      <c r="S620" s="13" t="str">
        <f t="shared" si="68"/>
        <v>-</v>
      </c>
      <c r="T620" s="13">
        <f>IF(S620="-",0,IF(COUNTIF(S620:$S$1025,S620)&gt;1,1,0))</f>
        <v>0</v>
      </c>
    </row>
    <row r="621" spans="1:20" ht="15.75">
      <c r="A621" s="205">
        <v>596</v>
      </c>
      <c r="B621" s="177"/>
      <c r="C621" s="177"/>
      <c r="D621" s="192"/>
      <c r="E621" s="192"/>
      <c r="F621" s="192"/>
      <c r="G621" s="193"/>
      <c r="H621" s="193"/>
      <c r="I621" s="193"/>
      <c r="J621" s="193"/>
      <c r="K621" s="91">
        <f t="shared" si="66"/>
        <v>0</v>
      </c>
      <c r="L621" s="192"/>
      <c r="M621" s="178"/>
      <c r="N621" s="13" t="b">
        <f t="shared" si="69"/>
        <v>1</v>
      </c>
      <c r="O621" s="625" t="b">
        <f t="shared" si="67"/>
        <v>1</v>
      </c>
      <c r="P621" s="13" t="b">
        <f t="shared" si="70"/>
        <v>1</v>
      </c>
      <c r="Q621" s="13" t="b">
        <f t="shared" si="64"/>
        <v>1</v>
      </c>
      <c r="R621" s="13" t="b">
        <f t="shared" si="65"/>
        <v>1</v>
      </c>
      <c r="S621" s="13" t="str">
        <f t="shared" si="68"/>
        <v>-</v>
      </c>
      <c r="T621" s="13">
        <f>IF(S621="-",0,IF(COUNTIF(S621:$S$1025,S621)&gt;1,1,0))</f>
        <v>0</v>
      </c>
    </row>
    <row r="622" spans="1:20" ht="15.75">
      <c r="A622" s="205">
        <v>597</v>
      </c>
      <c r="B622" s="177"/>
      <c r="C622" s="177"/>
      <c r="D622" s="192"/>
      <c r="E622" s="192"/>
      <c r="F622" s="192"/>
      <c r="G622" s="193"/>
      <c r="H622" s="193"/>
      <c r="I622" s="193"/>
      <c r="J622" s="193"/>
      <c r="K622" s="91">
        <f t="shared" si="66"/>
        <v>0</v>
      </c>
      <c r="L622" s="192"/>
      <c r="M622" s="178"/>
      <c r="N622" s="13" t="b">
        <f t="shared" si="69"/>
        <v>1</v>
      </c>
      <c r="O622" s="625" t="b">
        <f t="shared" si="67"/>
        <v>1</v>
      </c>
      <c r="P622" s="13" t="b">
        <f t="shared" si="70"/>
        <v>1</v>
      </c>
      <c r="Q622" s="13" t="b">
        <f t="shared" si="64"/>
        <v>1</v>
      </c>
      <c r="R622" s="13" t="b">
        <f t="shared" si="65"/>
        <v>1</v>
      </c>
      <c r="S622" s="13" t="str">
        <f t="shared" si="68"/>
        <v>-</v>
      </c>
      <c r="T622" s="13">
        <f>IF(S622="-",0,IF(COUNTIF(S622:$S$1025,S622)&gt;1,1,0))</f>
        <v>0</v>
      </c>
    </row>
    <row r="623" spans="1:20" ht="15.75">
      <c r="A623" s="205">
        <v>598</v>
      </c>
      <c r="B623" s="177"/>
      <c r="C623" s="177"/>
      <c r="D623" s="192"/>
      <c r="E623" s="192"/>
      <c r="F623" s="192"/>
      <c r="G623" s="193"/>
      <c r="H623" s="193"/>
      <c r="I623" s="193"/>
      <c r="J623" s="193"/>
      <c r="K623" s="91">
        <f t="shared" si="66"/>
        <v>0</v>
      </c>
      <c r="L623" s="192"/>
      <c r="M623" s="178"/>
      <c r="N623" s="13" t="b">
        <f t="shared" si="69"/>
        <v>1</v>
      </c>
      <c r="O623" s="625" t="b">
        <f t="shared" si="67"/>
        <v>1</v>
      </c>
      <c r="P623" s="13" t="b">
        <f t="shared" si="70"/>
        <v>1</v>
      </c>
      <c r="Q623" s="13" t="b">
        <f t="shared" si="64"/>
        <v>1</v>
      </c>
      <c r="R623" s="13" t="b">
        <f t="shared" si="65"/>
        <v>1</v>
      </c>
      <c r="S623" s="13" t="str">
        <f t="shared" si="68"/>
        <v>-</v>
      </c>
      <c r="T623" s="13">
        <f>IF(S623="-",0,IF(COUNTIF(S623:$S$1025,S623)&gt;1,1,0))</f>
        <v>0</v>
      </c>
    </row>
    <row r="624" spans="1:20" ht="15.75">
      <c r="A624" s="205">
        <v>599</v>
      </c>
      <c r="B624" s="177"/>
      <c r="C624" s="177"/>
      <c r="D624" s="192"/>
      <c r="E624" s="192"/>
      <c r="F624" s="192"/>
      <c r="G624" s="193"/>
      <c r="H624" s="193"/>
      <c r="I624" s="193"/>
      <c r="J624" s="193"/>
      <c r="K624" s="91">
        <f t="shared" si="66"/>
        <v>0</v>
      </c>
      <c r="L624" s="192"/>
      <c r="M624" s="178"/>
      <c r="N624" s="13" t="b">
        <f t="shared" si="69"/>
        <v>1</v>
      </c>
      <c r="O624" s="625" t="b">
        <f t="shared" si="67"/>
        <v>1</v>
      </c>
      <c r="P624" s="13" t="b">
        <f t="shared" si="70"/>
        <v>1</v>
      </c>
      <c r="Q624" s="13" t="b">
        <f t="shared" si="64"/>
        <v>1</v>
      </c>
      <c r="R624" s="13" t="b">
        <f t="shared" si="65"/>
        <v>1</v>
      </c>
      <c r="S624" s="13" t="str">
        <f t="shared" si="68"/>
        <v>-</v>
      </c>
      <c r="T624" s="13">
        <f>IF(S624="-",0,IF(COUNTIF(S624:$S$1025,S624)&gt;1,1,0))</f>
        <v>0</v>
      </c>
    </row>
    <row r="625" spans="1:20" ht="15.75">
      <c r="A625" s="205">
        <v>600</v>
      </c>
      <c r="B625" s="177"/>
      <c r="C625" s="177"/>
      <c r="D625" s="192"/>
      <c r="E625" s="192"/>
      <c r="F625" s="192"/>
      <c r="G625" s="193"/>
      <c r="H625" s="193"/>
      <c r="I625" s="193"/>
      <c r="J625" s="193"/>
      <c r="K625" s="91">
        <f t="shared" si="66"/>
        <v>0</v>
      </c>
      <c r="L625" s="192"/>
      <c r="M625" s="178"/>
      <c r="N625" s="13" t="b">
        <f t="shared" si="69"/>
        <v>1</v>
      </c>
      <c r="O625" s="625" t="b">
        <f t="shared" si="67"/>
        <v>1</v>
      </c>
      <c r="P625" s="13" t="b">
        <f t="shared" si="70"/>
        <v>1</v>
      </c>
      <c r="Q625" s="13" t="b">
        <f t="shared" si="64"/>
        <v>1</v>
      </c>
      <c r="R625" s="13" t="b">
        <f t="shared" si="65"/>
        <v>1</v>
      </c>
      <c r="S625" s="13" t="str">
        <f t="shared" si="68"/>
        <v>-</v>
      </c>
      <c r="T625" s="13">
        <f>IF(S625="-",0,IF(COUNTIF(S625:$S$1025,S625)&gt;1,1,0))</f>
        <v>0</v>
      </c>
    </row>
    <row r="626" spans="1:20" ht="15.75">
      <c r="A626" s="205">
        <v>601</v>
      </c>
      <c r="B626" s="177"/>
      <c r="C626" s="177"/>
      <c r="D626" s="192"/>
      <c r="E626" s="192"/>
      <c r="F626" s="192"/>
      <c r="G626" s="193"/>
      <c r="H626" s="193"/>
      <c r="I626" s="193"/>
      <c r="J626" s="193"/>
      <c r="K626" s="91">
        <f t="shared" si="66"/>
        <v>0</v>
      </c>
      <c r="L626" s="192"/>
      <c r="M626" s="178"/>
      <c r="N626" s="13" t="b">
        <f t="shared" si="69"/>
        <v>1</v>
      </c>
      <c r="O626" s="625" t="b">
        <f t="shared" si="67"/>
        <v>1</v>
      </c>
      <c r="P626" s="13" t="b">
        <f t="shared" si="70"/>
        <v>1</v>
      </c>
      <c r="Q626" s="13" t="b">
        <f t="shared" si="64"/>
        <v>1</v>
      </c>
      <c r="R626" s="13" t="b">
        <f t="shared" si="65"/>
        <v>1</v>
      </c>
      <c r="S626" s="13" t="str">
        <f t="shared" si="68"/>
        <v>-</v>
      </c>
      <c r="T626" s="13">
        <f>IF(S626="-",0,IF(COUNTIF(S626:$S$1025,S626)&gt;1,1,0))</f>
        <v>0</v>
      </c>
    </row>
    <row r="627" spans="1:20" ht="15.75">
      <c r="A627" s="205">
        <v>602</v>
      </c>
      <c r="B627" s="177"/>
      <c r="C627" s="177"/>
      <c r="D627" s="192"/>
      <c r="E627" s="192"/>
      <c r="F627" s="192"/>
      <c r="G627" s="193"/>
      <c r="H627" s="193"/>
      <c r="I627" s="193"/>
      <c r="J627" s="193"/>
      <c r="K627" s="91">
        <f t="shared" si="66"/>
        <v>0</v>
      </c>
      <c r="L627" s="192"/>
      <c r="M627" s="178"/>
      <c r="N627" s="13" t="b">
        <f t="shared" si="69"/>
        <v>1</v>
      </c>
      <c r="O627" s="625" t="b">
        <f t="shared" si="67"/>
        <v>1</v>
      </c>
      <c r="P627" s="13" t="b">
        <f t="shared" si="70"/>
        <v>1</v>
      </c>
      <c r="Q627" s="13" t="b">
        <f t="shared" si="64"/>
        <v>1</v>
      </c>
      <c r="R627" s="13" t="b">
        <f t="shared" si="65"/>
        <v>1</v>
      </c>
      <c r="S627" s="13" t="str">
        <f t="shared" si="68"/>
        <v>-</v>
      </c>
      <c r="T627" s="13">
        <f>IF(S627="-",0,IF(COUNTIF(S627:$S$1025,S627)&gt;1,1,0))</f>
        <v>0</v>
      </c>
    </row>
    <row r="628" spans="1:20" ht="15.75">
      <c r="A628" s="205">
        <v>603</v>
      </c>
      <c r="B628" s="177"/>
      <c r="C628" s="177"/>
      <c r="D628" s="192"/>
      <c r="E628" s="192"/>
      <c r="F628" s="192"/>
      <c r="G628" s="193"/>
      <c r="H628" s="193"/>
      <c r="I628" s="193"/>
      <c r="J628" s="193"/>
      <c r="K628" s="91">
        <f t="shared" si="66"/>
        <v>0</v>
      </c>
      <c r="L628" s="192"/>
      <c r="M628" s="178"/>
      <c r="N628" s="13" t="b">
        <f t="shared" si="69"/>
        <v>1</v>
      </c>
      <c r="O628" s="625" t="b">
        <f t="shared" si="67"/>
        <v>1</v>
      </c>
      <c r="P628" s="13" t="b">
        <f t="shared" si="70"/>
        <v>1</v>
      </c>
      <c r="Q628" s="13" t="b">
        <f t="shared" si="64"/>
        <v>1</v>
      </c>
      <c r="R628" s="13" t="b">
        <f t="shared" si="65"/>
        <v>1</v>
      </c>
      <c r="S628" s="13" t="str">
        <f t="shared" si="68"/>
        <v>-</v>
      </c>
      <c r="T628" s="13">
        <f>IF(S628="-",0,IF(COUNTIF(S628:$S$1025,S628)&gt;1,1,0))</f>
        <v>0</v>
      </c>
    </row>
    <row r="629" spans="1:20" ht="15.75">
      <c r="A629" s="205">
        <v>604</v>
      </c>
      <c r="B629" s="177"/>
      <c r="C629" s="177"/>
      <c r="D629" s="192"/>
      <c r="E629" s="192"/>
      <c r="F629" s="192"/>
      <c r="G629" s="193"/>
      <c r="H629" s="193"/>
      <c r="I629" s="193"/>
      <c r="J629" s="193"/>
      <c r="K629" s="91">
        <f t="shared" si="66"/>
        <v>0</v>
      </c>
      <c r="L629" s="192"/>
      <c r="M629" s="178"/>
      <c r="N629" s="13" t="b">
        <f t="shared" si="69"/>
        <v>1</v>
      </c>
      <c r="O629" s="625" t="b">
        <f t="shared" si="67"/>
        <v>1</v>
      </c>
      <c r="P629" s="13" t="b">
        <f t="shared" si="70"/>
        <v>1</v>
      </c>
      <c r="Q629" s="13" t="b">
        <f t="shared" si="64"/>
        <v>1</v>
      </c>
      <c r="R629" s="13" t="b">
        <f t="shared" si="65"/>
        <v>1</v>
      </c>
      <c r="S629" s="13" t="str">
        <f t="shared" si="68"/>
        <v>-</v>
      </c>
      <c r="T629" s="13">
        <f>IF(S629="-",0,IF(COUNTIF(S629:$S$1025,S629)&gt;1,1,0))</f>
        <v>0</v>
      </c>
    </row>
    <row r="630" spans="1:20" ht="15.75">
      <c r="A630" s="205">
        <v>605</v>
      </c>
      <c r="B630" s="177"/>
      <c r="C630" s="177"/>
      <c r="D630" s="192"/>
      <c r="E630" s="192"/>
      <c r="F630" s="192"/>
      <c r="G630" s="193"/>
      <c r="H630" s="193"/>
      <c r="I630" s="193"/>
      <c r="J630" s="193"/>
      <c r="K630" s="91">
        <f t="shared" si="66"/>
        <v>0</v>
      </c>
      <c r="L630" s="192"/>
      <c r="M630" s="178"/>
      <c r="N630" s="13" t="b">
        <f t="shared" si="69"/>
        <v>1</v>
      </c>
      <c r="O630" s="625" t="b">
        <f t="shared" si="67"/>
        <v>1</v>
      </c>
      <c r="P630" s="13" t="b">
        <f t="shared" si="70"/>
        <v>1</v>
      </c>
      <c r="Q630" s="13" t="b">
        <f t="shared" si="64"/>
        <v>1</v>
      </c>
      <c r="R630" s="13" t="b">
        <f t="shared" si="65"/>
        <v>1</v>
      </c>
      <c r="S630" s="13" t="str">
        <f t="shared" si="68"/>
        <v>-</v>
      </c>
      <c r="T630" s="13">
        <f>IF(S630="-",0,IF(COUNTIF(S630:$S$1025,S630)&gt;1,1,0))</f>
        <v>0</v>
      </c>
    </row>
    <row r="631" spans="1:20" ht="15.75">
      <c r="A631" s="205">
        <v>606</v>
      </c>
      <c r="B631" s="177"/>
      <c r="C631" s="177"/>
      <c r="D631" s="192"/>
      <c r="E631" s="192"/>
      <c r="F631" s="192"/>
      <c r="G631" s="193"/>
      <c r="H631" s="193"/>
      <c r="I631" s="193"/>
      <c r="J631" s="193"/>
      <c r="K631" s="91">
        <f t="shared" si="66"/>
        <v>0</v>
      </c>
      <c r="L631" s="192"/>
      <c r="M631" s="178"/>
      <c r="N631" s="13" t="b">
        <f t="shared" si="69"/>
        <v>1</v>
      </c>
      <c r="O631" s="625" t="b">
        <f t="shared" si="67"/>
        <v>1</v>
      </c>
      <c r="P631" s="13" t="b">
        <f t="shared" si="70"/>
        <v>1</v>
      </c>
      <c r="Q631" s="13" t="b">
        <f t="shared" si="64"/>
        <v>1</v>
      </c>
      <c r="R631" s="13" t="b">
        <f t="shared" si="65"/>
        <v>1</v>
      </c>
      <c r="S631" s="13" t="str">
        <f t="shared" si="68"/>
        <v>-</v>
      </c>
      <c r="T631" s="13">
        <f>IF(S631="-",0,IF(COUNTIF(S631:$S$1025,S631)&gt;1,1,0))</f>
        <v>0</v>
      </c>
    </row>
    <row r="632" spans="1:20" ht="15.75">
      <c r="A632" s="205">
        <v>607</v>
      </c>
      <c r="B632" s="177"/>
      <c r="C632" s="177"/>
      <c r="D632" s="192"/>
      <c r="E632" s="192"/>
      <c r="F632" s="192"/>
      <c r="G632" s="193"/>
      <c r="H632" s="193"/>
      <c r="I632" s="193"/>
      <c r="J632" s="193"/>
      <c r="K632" s="91">
        <f t="shared" si="66"/>
        <v>0</v>
      </c>
      <c r="L632" s="192"/>
      <c r="M632" s="178"/>
      <c r="N632" s="13" t="b">
        <f t="shared" si="69"/>
        <v>1</v>
      </c>
      <c r="O632" s="625" t="b">
        <f t="shared" si="67"/>
        <v>1</v>
      </c>
      <c r="P632" s="13" t="b">
        <f t="shared" si="70"/>
        <v>1</v>
      </c>
      <c r="Q632" s="13" t="b">
        <f t="shared" si="64"/>
        <v>1</v>
      </c>
      <c r="R632" s="13" t="b">
        <f t="shared" si="65"/>
        <v>1</v>
      </c>
      <c r="S632" s="13" t="str">
        <f t="shared" si="68"/>
        <v>-</v>
      </c>
      <c r="T632" s="13">
        <f>IF(S632="-",0,IF(COUNTIF(S632:$S$1025,S632)&gt;1,1,0))</f>
        <v>0</v>
      </c>
    </row>
    <row r="633" spans="1:20" ht="15.75">
      <c r="A633" s="205">
        <v>608</v>
      </c>
      <c r="B633" s="177"/>
      <c r="C633" s="177"/>
      <c r="D633" s="192"/>
      <c r="E633" s="192"/>
      <c r="F633" s="192"/>
      <c r="G633" s="193"/>
      <c r="H633" s="193"/>
      <c r="I633" s="193"/>
      <c r="J633" s="193"/>
      <c r="K633" s="91">
        <f t="shared" si="66"/>
        <v>0</v>
      </c>
      <c r="L633" s="192"/>
      <c r="M633" s="178"/>
      <c r="N633" s="13" t="b">
        <f t="shared" si="69"/>
        <v>1</v>
      </c>
      <c r="O633" s="625" t="b">
        <f t="shared" si="67"/>
        <v>1</v>
      </c>
      <c r="P633" s="13" t="b">
        <f t="shared" si="70"/>
        <v>1</v>
      </c>
      <c r="Q633" s="13" t="b">
        <f t="shared" si="64"/>
        <v>1</v>
      </c>
      <c r="R633" s="13" t="b">
        <f t="shared" si="65"/>
        <v>1</v>
      </c>
      <c r="S633" s="13" t="str">
        <f t="shared" si="68"/>
        <v>-</v>
      </c>
      <c r="T633" s="13">
        <f>IF(S633="-",0,IF(COUNTIF(S633:$S$1025,S633)&gt;1,1,0))</f>
        <v>0</v>
      </c>
    </row>
    <row r="634" spans="1:20" ht="15.75">
      <c r="A634" s="205">
        <v>609</v>
      </c>
      <c r="B634" s="177"/>
      <c r="C634" s="177"/>
      <c r="D634" s="192"/>
      <c r="E634" s="192"/>
      <c r="F634" s="192"/>
      <c r="G634" s="193"/>
      <c r="H634" s="193"/>
      <c r="I634" s="193"/>
      <c r="J634" s="193"/>
      <c r="K634" s="91">
        <f t="shared" si="66"/>
        <v>0</v>
      </c>
      <c r="L634" s="192"/>
      <c r="M634" s="178"/>
      <c r="N634" s="13" t="b">
        <f t="shared" si="69"/>
        <v>1</v>
      </c>
      <c r="O634" s="625" t="b">
        <f t="shared" si="67"/>
        <v>1</v>
      </c>
      <c r="P634" s="13" t="b">
        <f t="shared" si="70"/>
        <v>1</v>
      </c>
      <c r="Q634" s="13" t="b">
        <f t="shared" si="64"/>
        <v>1</v>
      </c>
      <c r="R634" s="13" t="b">
        <f t="shared" si="65"/>
        <v>1</v>
      </c>
      <c r="S634" s="13" t="str">
        <f t="shared" si="68"/>
        <v>-</v>
      </c>
      <c r="T634" s="13">
        <f>IF(S634="-",0,IF(COUNTIF(S634:$S$1025,S634)&gt;1,1,0))</f>
        <v>0</v>
      </c>
    </row>
    <row r="635" spans="1:20" ht="15.75">
      <c r="A635" s="205">
        <v>610</v>
      </c>
      <c r="B635" s="177"/>
      <c r="C635" s="177"/>
      <c r="D635" s="192"/>
      <c r="E635" s="192"/>
      <c r="F635" s="192"/>
      <c r="G635" s="193"/>
      <c r="H635" s="193"/>
      <c r="I635" s="193"/>
      <c r="J635" s="193"/>
      <c r="K635" s="91">
        <f t="shared" si="66"/>
        <v>0</v>
      </c>
      <c r="L635" s="192"/>
      <c r="M635" s="178"/>
      <c r="N635" s="13" t="b">
        <f t="shared" si="69"/>
        <v>1</v>
      </c>
      <c r="O635" s="625" t="b">
        <f t="shared" si="67"/>
        <v>1</v>
      </c>
      <c r="P635" s="13" t="b">
        <f t="shared" si="70"/>
        <v>1</v>
      </c>
      <c r="Q635" s="13" t="b">
        <f t="shared" si="64"/>
        <v>1</v>
      </c>
      <c r="R635" s="13" t="b">
        <f t="shared" si="65"/>
        <v>1</v>
      </c>
      <c r="S635" s="13" t="str">
        <f t="shared" si="68"/>
        <v>-</v>
      </c>
      <c r="T635" s="13">
        <f>IF(S635="-",0,IF(COUNTIF(S635:$S$1025,S635)&gt;1,1,0))</f>
        <v>0</v>
      </c>
    </row>
    <row r="636" spans="1:20" ht="15.75">
      <c r="A636" s="205">
        <v>611</v>
      </c>
      <c r="B636" s="177"/>
      <c r="C636" s="177"/>
      <c r="D636" s="192"/>
      <c r="E636" s="192"/>
      <c r="F636" s="192"/>
      <c r="G636" s="193"/>
      <c r="H636" s="193"/>
      <c r="I636" s="193"/>
      <c r="J636" s="193"/>
      <c r="K636" s="91">
        <f t="shared" si="66"/>
        <v>0</v>
      </c>
      <c r="L636" s="192"/>
      <c r="M636" s="178"/>
      <c r="N636" s="13" t="b">
        <f t="shared" si="69"/>
        <v>1</v>
      </c>
      <c r="O636" s="625" t="b">
        <f t="shared" si="67"/>
        <v>1</v>
      </c>
      <c r="P636" s="13" t="b">
        <f t="shared" si="70"/>
        <v>1</v>
      </c>
      <c r="Q636" s="13" t="b">
        <f t="shared" si="64"/>
        <v>1</v>
      </c>
      <c r="R636" s="13" t="b">
        <f t="shared" si="65"/>
        <v>1</v>
      </c>
      <c r="S636" s="13" t="str">
        <f t="shared" si="68"/>
        <v>-</v>
      </c>
      <c r="T636" s="13">
        <f>IF(S636="-",0,IF(COUNTIF(S636:$S$1025,S636)&gt;1,1,0))</f>
        <v>0</v>
      </c>
    </row>
    <row r="637" spans="1:20" ht="15.75">
      <c r="A637" s="205">
        <v>612</v>
      </c>
      <c r="B637" s="177"/>
      <c r="C637" s="177"/>
      <c r="D637" s="192"/>
      <c r="E637" s="192"/>
      <c r="F637" s="192"/>
      <c r="G637" s="193"/>
      <c r="H637" s="193"/>
      <c r="I637" s="193"/>
      <c r="J637" s="193"/>
      <c r="K637" s="91">
        <f t="shared" si="66"/>
        <v>0</v>
      </c>
      <c r="L637" s="192"/>
      <c r="M637" s="178"/>
      <c r="N637" s="13" t="b">
        <f t="shared" si="69"/>
        <v>1</v>
      </c>
      <c r="O637" s="625" t="b">
        <f t="shared" si="67"/>
        <v>1</v>
      </c>
      <c r="P637" s="13" t="b">
        <f t="shared" si="70"/>
        <v>1</v>
      </c>
      <c r="Q637" s="13" t="b">
        <f t="shared" si="64"/>
        <v>1</v>
      </c>
      <c r="R637" s="13" t="b">
        <f t="shared" si="65"/>
        <v>1</v>
      </c>
      <c r="S637" s="13" t="str">
        <f t="shared" si="68"/>
        <v>-</v>
      </c>
      <c r="T637" s="13">
        <f>IF(S637="-",0,IF(COUNTIF(S637:$S$1025,S637)&gt;1,1,0))</f>
        <v>0</v>
      </c>
    </row>
    <row r="638" spans="1:20" ht="15.75">
      <c r="A638" s="205">
        <v>613</v>
      </c>
      <c r="B638" s="177"/>
      <c r="C638" s="177"/>
      <c r="D638" s="192"/>
      <c r="E638" s="192"/>
      <c r="F638" s="192"/>
      <c r="G638" s="193"/>
      <c r="H638" s="193"/>
      <c r="I638" s="193"/>
      <c r="J638" s="193"/>
      <c r="K638" s="91">
        <f t="shared" si="66"/>
        <v>0</v>
      </c>
      <c r="L638" s="192"/>
      <c r="M638" s="178"/>
      <c r="N638" s="13" t="b">
        <f t="shared" si="69"/>
        <v>1</v>
      </c>
      <c r="O638" s="625" t="b">
        <f t="shared" si="67"/>
        <v>1</v>
      </c>
      <c r="P638" s="13" t="b">
        <f t="shared" si="70"/>
        <v>1</v>
      </c>
      <c r="Q638" s="13" t="b">
        <f t="shared" si="64"/>
        <v>1</v>
      </c>
      <c r="R638" s="13" t="b">
        <f t="shared" si="65"/>
        <v>1</v>
      </c>
      <c r="S638" s="13" t="str">
        <f t="shared" si="68"/>
        <v>-</v>
      </c>
      <c r="T638" s="13">
        <f>IF(S638="-",0,IF(COUNTIF(S638:$S$1025,S638)&gt;1,1,0))</f>
        <v>0</v>
      </c>
    </row>
    <row r="639" spans="1:20" ht="15.75">
      <c r="A639" s="205">
        <v>614</v>
      </c>
      <c r="B639" s="177"/>
      <c r="C639" s="177"/>
      <c r="D639" s="192"/>
      <c r="E639" s="192"/>
      <c r="F639" s="192"/>
      <c r="G639" s="193"/>
      <c r="H639" s="193"/>
      <c r="I639" s="193"/>
      <c r="J639" s="193"/>
      <c r="K639" s="91">
        <f t="shared" si="66"/>
        <v>0</v>
      </c>
      <c r="L639" s="192"/>
      <c r="M639" s="178"/>
      <c r="N639" s="13" t="b">
        <f t="shared" si="69"/>
        <v>1</v>
      </c>
      <c r="O639" s="625" t="b">
        <f t="shared" si="67"/>
        <v>1</v>
      </c>
      <c r="P639" s="13" t="b">
        <f t="shared" si="70"/>
        <v>1</v>
      </c>
      <c r="Q639" s="13" t="b">
        <f t="shared" si="64"/>
        <v>1</v>
      </c>
      <c r="R639" s="13" t="b">
        <f t="shared" si="65"/>
        <v>1</v>
      </c>
      <c r="S639" s="13" t="str">
        <f t="shared" si="68"/>
        <v>-</v>
      </c>
      <c r="T639" s="13">
        <f>IF(S639="-",0,IF(COUNTIF(S639:$S$1025,S639)&gt;1,1,0))</f>
        <v>0</v>
      </c>
    </row>
    <row r="640" spans="1:20" ht="15.75">
      <c r="A640" s="205">
        <v>615</v>
      </c>
      <c r="B640" s="177"/>
      <c r="C640" s="177"/>
      <c r="D640" s="192"/>
      <c r="E640" s="192"/>
      <c r="F640" s="192"/>
      <c r="G640" s="193"/>
      <c r="H640" s="193"/>
      <c r="I640" s="193"/>
      <c r="J640" s="193"/>
      <c r="K640" s="91">
        <f t="shared" si="66"/>
        <v>0</v>
      </c>
      <c r="L640" s="192"/>
      <c r="M640" s="178"/>
      <c r="N640" s="13" t="b">
        <f t="shared" si="69"/>
        <v>1</v>
      </c>
      <c r="O640" s="625" t="b">
        <f t="shared" si="67"/>
        <v>1</v>
      </c>
      <c r="P640" s="13" t="b">
        <f t="shared" si="70"/>
        <v>1</v>
      </c>
      <c r="Q640" s="13" t="b">
        <f t="shared" si="64"/>
        <v>1</v>
      </c>
      <c r="R640" s="13" t="b">
        <f t="shared" si="65"/>
        <v>1</v>
      </c>
      <c r="S640" s="13" t="str">
        <f t="shared" si="68"/>
        <v>-</v>
      </c>
      <c r="T640" s="13">
        <f>IF(S640="-",0,IF(COUNTIF(S640:$S$1025,S640)&gt;1,1,0))</f>
        <v>0</v>
      </c>
    </row>
    <row r="641" spans="1:20" ht="15.75">
      <c r="A641" s="205">
        <v>616</v>
      </c>
      <c r="B641" s="177"/>
      <c r="C641" s="177"/>
      <c r="D641" s="192"/>
      <c r="E641" s="192"/>
      <c r="F641" s="192"/>
      <c r="G641" s="193"/>
      <c r="H641" s="193"/>
      <c r="I641" s="193"/>
      <c r="J641" s="193"/>
      <c r="K641" s="91">
        <f t="shared" si="66"/>
        <v>0</v>
      </c>
      <c r="L641" s="192"/>
      <c r="M641" s="178"/>
      <c r="N641" s="13" t="b">
        <f t="shared" si="69"/>
        <v>1</v>
      </c>
      <c r="O641" s="625" t="b">
        <f t="shared" si="67"/>
        <v>1</v>
      </c>
      <c r="P641" s="13" t="b">
        <f t="shared" si="70"/>
        <v>1</v>
      </c>
      <c r="Q641" s="13" t="b">
        <f t="shared" si="64"/>
        <v>1</v>
      </c>
      <c r="R641" s="13" t="b">
        <f t="shared" si="65"/>
        <v>1</v>
      </c>
      <c r="S641" s="13" t="str">
        <f t="shared" si="68"/>
        <v>-</v>
      </c>
      <c r="T641" s="13">
        <f>IF(S641="-",0,IF(COUNTIF(S641:$S$1025,S641)&gt;1,1,0))</f>
        <v>0</v>
      </c>
    </row>
    <row r="642" spans="1:20" ht="15.75">
      <c r="A642" s="205">
        <v>617</v>
      </c>
      <c r="B642" s="177"/>
      <c r="C642" s="177"/>
      <c r="D642" s="192"/>
      <c r="E642" s="192"/>
      <c r="F642" s="192"/>
      <c r="G642" s="193"/>
      <c r="H642" s="193"/>
      <c r="I642" s="193"/>
      <c r="J642" s="193"/>
      <c r="K642" s="91">
        <f t="shared" si="66"/>
        <v>0</v>
      </c>
      <c r="L642" s="192"/>
      <c r="M642" s="178"/>
      <c r="N642" s="13" t="b">
        <f t="shared" si="69"/>
        <v>1</v>
      </c>
      <c r="O642" s="625" t="b">
        <f t="shared" si="67"/>
        <v>1</v>
      </c>
      <c r="P642" s="13" t="b">
        <f t="shared" si="70"/>
        <v>1</v>
      </c>
      <c r="Q642" s="13" t="b">
        <f t="shared" si="64"/>
        <v>1</v>
      </c>
      <c r="R642" s="13" t="b">
        <f t="shared" si="65"/>
        <v>1</v>
      </c>
      <c r="S642" s="13" t="str">
        <f t="shared" si="68"/>
        <v>-</v>
      </c>
      <c r="T642" s="13">
        <f>IF(S642="-",0,IF(COUNTIF(S642:$S$1025,S642)&gt;1,1,0))</f>
        <v>0</v>
      </c>
    </row>
    <row r="643" spans="1:20" ht="15.75">
      <c r="A643" s="205">
        <v>618</v>
      </c>
      <c r="B643" s="177"/>
      <c r="C643" s="177"/>
      <c r="D643" s="192"/>
      <c r="E643" s="192"/>
      <c r="F643" s="192"/>
      <c r="G643" s="193"/>
      <c r="H643" s="193"/>
      <c r="I643" s="193"/>
      <c r="J643" s="193"/>
      <c r="K643" s="91">
        <f t="shared" si="66"/>
        <v>0</v>
      </c>
      <c r="L643" s="192"/>
      <c r="M643" s="178"/>
      <c r="N643" s="13" t="b">
        <f t="shared" si="69"/>
        <v>1</v>
      </c>
      <c r="O643" s="625" t="b">
        <f t="shared" si="67"/>
        <v>1</v>
      </c>
      <c r="P643" s="13" t="b">
        <f t="shared" si="70"/>
        <v>1</v>
      </c>
      <c r="Q643" s="13" t="b">
        <f t="shared" si="64"/>
        <v>1</v>
      </c>
      <c r="R643" s="13" t="b">
        <f t="shared" si="65"/>
        <v>1</v>
      </c>
      <c r="S643" s="13" t="str">
        <f t="shared" si="68"/>
        <v>-</v>
      </c>
      <c r="T643" s="13">
        <f>IF(S643="-",0,IF(COUNTIF(S643:$S$1025,S643)&gt;1,1,0))</f>
        <v>0</v>
      </c>
    </row>
    <row r="644" spans="1:20" ht="15.75">
      <c r="A644" s="205">
        <v>619</v>
      </c>
      <c r="B644" s="177"/>
      <c r="C644" s="177"/>
      <c r="D644" s="192"/>
      <c r="E644" s="192"/>
      <c r="F644" s="192"/>
      <c r="G644" s="193"/>
      <c r="H644" s="193"/>
      <c r="I644" s="193"/>
      <c r="J644" s="193"/>
      <c r="K644" s="91">
        <f t="shared" si="66"/>
        <v>0</v>
      </c>
      <c r="L644" s="192"/>
      <c r="M644" s="178"/>
      <c r="N644" s="13" t="b">
        <f t="shared" si="69"/>
        <v>1</v>
      </c>
      <c r="O644" s="625" t="b">
        <f t="shared" si="67"/>
        <v>1</v>
      </c>
      <c r="P644" s="13" t="b">
        <f t="shared" si="70"/>
        <v>1</v>
      </c>
      <c r="Q644" s="13" t="b">
        <f t="shared" si="64"/>
        <v>1</v>
      </c>
      <c r="R644" s="13" t="b">
        <f t="shared" si="65"/>
        <v>1</v>
      </c>
      <c r="S644" s="13" t="str">
        <f t="shared" si="68"/>
        <v>-</v>
      </c>
      <c r="T644" s="13">
        <f>IF(S644="-",0,IF(COUNTIF(S644:$S$1025,S644)&gt;1,1,0))</f>
        <v>0</v>
      </c>
    </row>
    <row r="645" spans="1:20" ht="15.75">
      <c r="A645" s="205">
        <v>620</v>
      </c>
      <c r="B645" s="177"/>
      <c r="C645" s="177"/>
      <c r="D645" s="192"/>
      <c r="E645" s="192"/>
      <c r="F645" s="192"/>
      <c r="G645" s="193"/>
      <c r="H645" s="193"/>
      <c r="I645" s="193"/>
      <c r="J645" s="193"/>
      <c r="K645" s="91">
        <f t="shared" si="66"/>
        <v>0</v>
      </c>
      <c r="L645" s="192"/>
      <c r="M645" s="178"/>
      <c r="N645" s="13" t="b">
        <f t="shared" si="69"/>
        <v>1</v>
      </c>
      <c r="O645" s="625" t="b">
        <f t="shared" si="67"/>
        <v>1</v>
      </c>
      <c r="P645" s="13" t="b">
        <f t="shared" si="70"/>
        <v>1</v>
      </c>
      <c r="Q645" s="13" t="b">
        <f t="shared" si="64"/>
        <v>1</v>
      </c>
      <c r="R645" s="13" t="b">
        <f t="shared" si="65"/>
        <v>1</v>
      </c>
      <c r="S645" s="13" t="str">
        <f t="shared" si="68"/>
        <v>-</v>
      </c>
      <c r="T645" s="13">
        <f>IF(S645="-",0,IF(COUNTIF(S645:$S$1025,S645)&gt;1,1,0))</f>
        <v>0</v>
      </c>
    </row>
    <row r="646" spans="1:20" ht="15.75">
      <c r="A646" s="205">
        <v>621</v>
      </c>
      <c r="B646" s="177"/>
      <c r="C646" s="177"/>
      <c r="D646" s="192"/>
      <c r="E646" s="192"/>
      <c r="F646" s="192"/>
      <c r="G646" s="193"/>
      <c r="H646" s="193"/>
      <c r="I646" s="193"/>
      <c r="J646" s="193"/>
      <c r="K646" s="91">
        <f t="shared" si="66"/>
        <v>0</v>
      </c>
      <c r="L646" s="192"/>
      <c r="M646" s="178"/>
      <c r="N646" s="13" t="b">
        <f t="shared" si="69"/>
        <v>1</v>
      </c>
      <c r="O646" s="625" t="b">
        <f t="shared" si="67"/>
        <v>1</v>
      </c>
      <c r="P646" s="13" t="b">
        <f t="shared" si="70"/>
        <v>1</v>
      </c>
      <c r="Q646" s="13" t="b">
        <f t="shared" si="64"/>
        <v>1</v>
      </c>
      <c r="R646" s="13" t="b">
        <f t="shared" si="65"/>
        <v>1</v>
      </c>
      <c r="S646" s="13" t="str">
        <f t="shared" si="68"/>
        <v>-</v>
      </c>
      <c r="T646" s="13">
        <f>IF(S646="-",0,IF(COUNTIF(S646:$S$1025,S646)&gt;1,1,0))</f>
        <v>0</v>
      </c>
    </row>
    <row r="647" spans="1:20" ht="15.75">
      <c r="A647" s="205">
        <v>622</v>
      </c>
      <c r="B647" s="177"/>
      <c r="C647" s="177"/>
      <c r="D647" s="192"/>
      <c r="E647" s="192"/>
      <c r="F647" s="192"/>
      <c r="G647" s="193"/>
      <c r="H647" s="193"/>
      <c r="I647" s="193"/>
      <c r="J647" s="193"/>
      <c r="K647" s="91">
        <f t="shared" si="66"/>
        <v>0</v>
      </c>
      <c r="L647" s="192"/>
      <c r="M647" s="178"/>
      <c r="N647" s="13" t="b">
        <f t="shared" si="69"/>
        <v>1</v>
      </c>
      <c r="O647" s="625" t="b">
        <f t="shared" si="67"/>
        <v>1</v>
      </c>
      <c r="P647" s="13" t="b">
        <f t="shared" si="70"/>
        <v>1</v>
      </c>
      <c r="Q647" s="13" t="b">
        <f t="shared" si="64"/>
        <v>1</v>
      </c>
      <c r="R647" s="13" t="b">
        <f t="shared" si="65"/>
        <v>1</v>
      </c>
      <c r="S647" s="13" t="str">
        <f t="shared" si="68"/>
        <v>-</v>
      </c>
      <c r="T647" s="13">
        <f>IF(S647="-",0,IF(COUNTIF(S647:$S$1025,S647)&gt;1,1,0))</f>
        <v>0</v>
      </c>
    </row>
    <row r="648" spans="1:20" ht="15.75">
      <c r="A648" s="205">
        <v>623</v>
      </c>
      <c r="B648" s="177"/>
      <c r="C648" s="177"/>
      <c r="D648" s="192"/>
      <c r="E648" s="192"/>
      <c r="F648" s="192"/>
      <c r="G648" s="193"/>
      <c r="H648" s="193"/>
      <c r="I648" s="193"/>
      <c r="J648" s="193"/>
      <c r="K648" s="91">
        <f t="shared" si="66"/>
        <v>0</v>
      </c>
      <c r="L648" s="192"/>
      <c r="M648" s="178"/>
      <c r="N648" s="13" t="b">
        <f t="shared" si="69"/>
        <v>1</v>
      </c>
      <c r="O648" s="625" t="b">
        <f t="shared" si="67"/>
        <v>1</v>
      </c>
      <c r="P648" s="13" t="b">
        <f t="shared" si="70"/>
        <v>1</v>
      </c>
      <c r="Q648" s="13" t="b">
        <f t="shared" si="64"/>
        <v>1</v>
      </c>
      <c r="R648" s="13" t="b">
        <f t="shared" si="65"/>
        <v>1</v>
      </c>
      <c r="S648" s="13" t="str">
        <f t="shared" si="68"/>
        <v>-</v>
      </c>
      <c r="T648" s="13">
        <f>IF(S648="-",0,IF(COUNTIF(S648:$S$1025,S648)&gt;1,1,0))</f>
        <v>0</v>
      </c>
    </row>
    <row r="649" spans="1:20" ht="15.75">
      <c r="A649" s="205">
        <v>624</v>
      </c>
      <c r="B649" s="177"/>
      <c r="C649" s="177"/>
      <c r="D649" s="192"/>
      <c r="E649" s="192"/>
      <c r="F649" s="192"/>
      <c r="G649" s="193"/>
      <c r="H649" s="193"/>
      <c r="I649" s="193"/>
      <c r="J649" s="193"/>
      <c r="K649" s="91">
        <f t="shared" si="66"/>
        <v>0</v>
      </c>
      <c r="L649" s="192"/>
      <c r="M649" s="178"/>
      <c r="N649" s="13" t="b">
        <f t="shared" si="69"/>
        <v>1</v>
      </c>
      <c r="O649" s="625" t="b">
        <f t="shared" si="67"/>
        <v>1</v>
      </c>
      <c r="P649" s="13" t="b">
        <f t="shared" si="70"/>
        <v>1</v>
      </c>
      <c r="Q649" s="13" t="b">
        <f t="shared" si="64"/>
        <v>1</v>
      </c>
      <c r="R649" s="13" t="b">
        <f t="shared" si="65"/>
        <v>1</v>
      </c>
      <c r="S649" s="13" t="str">
        <f t="shared" si="68"/>
        <v>-</v>
      </c>
      <c r="T649" s="13">
        <f>IF(S649="-",0,IF(COUNTIF(S649:$S$1025,S649)&gt;1,1,0))</f>
        <v>0</v>
      </c>
    </row>
    <row r="650" spans="1:20" ht="15.75">
      <c r="A650" s="205">
        <v>625</v>
      </c>
      <c r="B650" s="177"/>
      <c r="C650" s="177"/>
      <c r="D650" s="192"/>
      <c r="E650" s="192"/>
      <c r="F650" s="192"/>
      <c r="G650" s="193"/>
      <c r="H650" s="193"/>
      <c r="I650" s="193"/>
      <c r="J650" s="193"/>
      <c r="K650" s="91">
        <f t="shared" si="66"/>
        <v>0</v>
      </c>
      <c r="L650" s="192"/>
      <c r="M650" s="178"/>
      <c r="N650" s="13" t="b">
        <f t="shared" si="69"/>
        <v>1</v>
      </c>
      <c r="O650" s="625" t="b">
        <f t="shared" si="67"/>
        <v>1</v>
      </c>
      <c r="P650" s="13" t="b">
        <f t="shared" si="70"/>
        <v>1</v>
      </c>
      <c r="Q650" s="13" t="b">
        <f t="shared" si="64"/>
        <v>1</v>
      </c>
      <c r="R650" s="13" t="b">
        <f t="shared" si="65"/>
        <v>1</v>
      </c>
      <c r="S650" s="13" t="str">
        <f t="shared" si="68"/>
        <v>-</v>
      </c>
      <c r="T650" s="13">
        <f>IF(S650="-",0,IF(COUNTIF(S650:$S$1025,S650)&gt;1,1,0))</f>
        <v>0</v>
      </c>
    </row>
    <row r="651" spans="1:20" ht="15.75">
      <c r="A651" s="205">
        <v>626</v>
      </c>
      <c r="B651" s="177"/>
      <c r="C651" s="177"/>
      <c r="D651" s="192"/>
      <c r="E651" s="192"/>
      <c r="F651" s="192"/>
      <c r="G651" s="193"/>
      <c r="H651" s="193"/>
      <c r="I651" s="193"/>
      <c r="J651" s="193"/>
      <c r="K651" s="91">
        <f t="shared" si="66"/>
        <v>0</v>
      </c>
      <c r="L651" s="192"/>
      <c r="M651" s="178"/>
      <c r="N651" s="13" t="b">
        <f t="shared" si="69"/>
        <v>1</v>
      </c>
      <c r="O651" s="625" t="b">
        <f t="shared" si="67"/>
        <v>1</v>
      </c>
      <c r="P651" s="13" t="b">
        <f t="shared" si="70"/>
        <v>1</v>
      </c>
      <c r="Q651" s="13" t="b">
        <f t="shared" si="64"/>
        <v>1</v>
      </c>
      <c r="R651" s="13" t="b">
        <f t="shared" si="65"/>
        <v>1</v>
      </c>
      <c r="S651" s="13" t="str">
        <f t="shared" si="68"/>
        <v>-</v>
      </c>
      <c r="T651" s="13">
        <f>IF(S651="-",0,IF(COUNTIF(S651:$S$1025,S651)&gt;1,1,0))</f>
        <v>0</v>
      </c>
    </row>
    <row r="652" spans="1:20" ht="15.75">
      <c r="A652" s="205">
        <v>627</v>
      </c>
      <c r="B652" s="177"/>
      <c r="C652" s="177"/>
      <c r="D652" s="192"/>
      <c r="E652" s="192"/>
      <c r="F652" s="192"/>
      <c r="G652" s="193"/>
      <c r="H652" s="193"/>
      <c r="I652" s="193"/>
      <c r="J652" s="193"/>
      <c r="K652" s="91">
        <f t="shared" si="66"/>
        <v>0</v>
      </c>
      <c r="L652" s="192"/>
      <c r="M652" s="178"/>
      <c r="N652" s="13" t="b">
        <f t="shared" si="69"/>
        <v>1</v>
      </c>
      <c r="O652" s="625" t="b">
        <f t="shared" si="67"/>
        <v>1</v>
      </c>
      <c r="P652" s="13" t="b">
        <f t="shared" si="70"/>
        <v>1</v>
      </c>
      <c r="Q652" s="13" t="b">
        <f t="shared" si="64"/>
        <v>1</v>
      </c>
      <c r="R652" s="13" t="b">
        <f t="shared" si="65"/>
        <v>1</v>
      </c>
      <c r="S652" s="13" t="str">
        <f t="shared" si="68"/>
        <v>-</v>
      </c>
      <c r="T652" s="13">
        <f>IF(S652="-",0,IF(COUNTIF(S652:$S$1025,S652)&gt;1,1,0))</f>
        <v>0</v>
      </c>
    </row>
    <row r="653" spans="1:20" ht="15.75">
      <c r="A653" s="205">
        <v>628</v>
      </c>
      <c r="B653" s="177"/>
      <c r="C653" s="177"/>
      <c r="D653" s="192"/>
      <c r="E653" s="192"/>
      <c r="F653" s="192"/>
      <c r="G653" s="193"/>
      <c r="H653" s="193"/>
      <c r="I653" s="193"/>
      <c r="J653" s="193"/>
      <c r="K653" s="91">
        <f t="shared" si="66"/>
        <v>0</v>
      </c>
      <c r="L653" s="192"/>
      <c r="M653" s="178"/>
      <c r="N653" s="13" t="b">
        <f t="shared" si="69"/>
        <v>1</v>
      </c>
      <c r="O653" s="625" t="b">
        <f t="shared" si="67"/>
        <v>1</v>
      </c>
      <c r="P653" s="13" t="b">
        <f t="shared" si="70"/>
        <v>1</v>
      </c>
      <c r="Q653" s="13" t="b">
        <f t="shared" si="64"/>
        <v>1</v>
      </c>
      <c r="R653" s="13" t="b">
        <f t="shared" si="65"/>
        <v>1</v>
      </c>
      <c r="S653" s="13" t="str">
        <f t="shared" si="68"/>
        <v>-</v>
      </c>
      <c r="T653" s="13">
        <f>IF(S653="-",0,IF(COUNTIF(S653:$S$1025,S653)&gt;1,1,0))</f>
        <v>0</v>
      </c>
    </row>
    <row r="654" spans="1:20" ht="15.75">
      <c r="A654" s="205">
        <v>629</v>
      </c>
      <c r="B654" s="177"/>
      <c r="C654" s="177"/>
      <c r="D654" s="192"/>
      <c r="E654" s="192"/>
      <c r="F654" s="192"/>
      <c r="G654" s="193"/>
      <c r="H654" s="193"/>
      <c r="I654" s="193"/>
      <c r="J654" s="193"/>
      <c r="K654" s="91">
        <f t="shared" si="66"/>
        <v>0</v>
      </c>
      <c r="L654" s="192"/>
      <c r="M654" s="178"/>
      <c r="N654" s="13" t="b">
        <f t="shared" si="69"/>
        <v>1</v>
      </c>
      <c r="O654" s="625" t="b">
        <f t="shared" si="67"/>
        <v>1</v>
      </c>
      <c r="P654" s="13" t="b">
        <f t="shared" si="70"/>
        <v>1</v>
      </c>
      <c r="Q654" s="13" t="b">
        <f t="shared" si="64"/>
        <v>1</v>
      </c>
      <c r="R654" s="13" t="b">
        <f t="shared" si="65"/>
        <v>1</v>
      </c>
      <c r="S654" s="13" t="str">
        <f t="shared" si="68"/>
        <v>-</v>
      </c>
      <c r="T654" s="13">
        <f>IF(S654="-",0,IF(COUNTIF(S654:$S$1025,S654)&gt;1,1,0))</f>
        <v>0</v>
      </c>
    </row>
    <row r="655" spans="1:20" ht="15.75">
      <c r="A655" s="205">
        <v>630</v>
      </c>
      <c r="B655" s="177"/>
      <c r="C655" s="177"/>
      <c r="D655" s="192"/>
      <c r="E655" s="192"/>
      <c r="F655" s="192"/>
      <c r="G655" s="193"/>
      <c r="H655" s="193"/>
      <c r="I655" s="193"/>
      <c r="J655" s="193"/>
      <c r="K655" s="91">
        <f t="shared" si="66"/>
        <v>0</v>
      </c>
      <c r="L655" s="192"/>
      <c r="M655" s="178"/>
      <c r="N655" s="13" t="b">
        <f t="shared" si="69"/>
        <v>1</v>
      </c>
      <c r="O655" s="625" t="b">
        <f t="shared" si="67"/>
        <v>1</v>
      </c>
      <c r="P655" s="13" t="b">
        <f t="shared" si="70"/>
        <v>1</v>
      </c>
      <c r="Q655" s="13" t="b">
        <f t="shared" si="64"/>
        <v>1</v>
      </c>
      <c r="R655" s="13" t="b">
        <f t="shared" si="65"/>
        <v>1</v>
      </c>
      <c r="S655" s="13" t="str">
        <f t="shared" si="68"/>
        <v>-</v>
      </c>
      <c r="T655" s="13">
        <f>IF(S655="-",0,IF(COUNTIF(S655:$S$1025,S655)&gt;1,1,0))</f>
        <v>0</v>
      </c>
    </row>
    <row r="656" spans="1:20" ht="15.75">
      <c r="A656" s="205">
        <v>631</v>
      </c>
      <c r="B656" s="177"/>
      <c r="C656" s="177"/>
      <c r="D656" s="192"/>
      <c r="E656" s="192"/>
      <c r="F656" s="192"/>
      <c r="G656" s="193"/>
      <c r="H656" s="193"/>
      <c r="I656" s="193"/>
      <c r="J656" s="193"/>
      <c r="K656" s="91">
        <f t="shared" si="66"/>
        <v>0</v>
      </c>
      <c r="L656" s="192"/>
      <c r="M656" s="178"/>
      <c r="N656" s="13" t="b">
        <f t="shared" si="69"/>
        <v>1</v>
      </c>
      <c r="O656" s="625" t="b">
        <f t="shared" si="67"/>
        <v>1</v>
      </c>
      <c r="P656" s="13" t="b">
        <f t="shared" si="70"/>
        <v>1</v>
      </c>
      <c r="Q656" s="13" t="b">
        <f t="shared" si="64"/>
        <v>1</v>
      </c>
      <c r="R656" s="13" t="b">
        <f t="shared" si="65"/>
        <v>1</v>
      </c>
      <c r="S656" s="13" t="str">
        <f t="shared" si="68"/>
        <v>-</v>
      </c>
      <c r="T656" s="13">
        <f>IF(S656="-",0,IF(COUNTIF(S656:$S$1025,S656)&gt;1,1,0))</f>
        <v>0</v>
      </c>
    </row>
    <row r="657" spans="1:20" ht="15.75">
      <c r="A657" s="205">
        <v>632</v>
      </c>
      <c r="B657" s="177"/>
      <c r="C657" s="177"/>
      <c r="D657" s="192"/>
      <c r="E657" s="192"/>
      <c r="F657" s="192"/>
      <c r="G657" s="193"/>
      <c r="H657" s="193"/>
      <c r="I657" s="193"/>
      <c r="J657" s="193"/>
      <c r="K657" s="91">
        <f t="shared" si="66"/>
        <v>0</v>
      </c>
      <c r="L657" s="192"/>
      <c r="M657" s="178"/>
      <c r="N657" s="13" t="b">
        <f t="shared" si="69"/>
        <v>1</v>
      </c>
      <c r="O657" s="625" t="b">
        <f t="shared" si="67"/>
        <v>1</v>
      </c>
      <c r="P657" s="13" t="b">
        <f t="shared" si="70"/>
        <v>1</v>
      </c>
      <c r="Q657" s="13" t="b">
        <f t="shared" si="64"/>
        <v>1</v>
      </c>
      <c r="R657" s="13" t="b">
        <f t="shared" si="65"/>
        <v>1</v>
      </c>
      <c r="S657" s="13" t="str">
        <f t="shared" si="68"/>
        <v>-</v>
      </c>
      <c r="T657" s="13">
        <f>IF(S657="-",0,IF(COUNTIF(S657:$S$1025,S657)&gt;1,1,0))</f>
        <v>0</v>
      </c>
    </row>
    <row r="658" spans="1:20" ht="15.75">
      <c r="A658" s="205">
        <v>633</v>
      </c>
      <c r="B658" s="177"/>
      <c r="C658" s="177"/>
      <c r="D658" s="192"/>
      <c r="E658" s="192"/>
      <c r="F658" s="192"/>
      <c r="G658" s="193"/>
      <c r="H658" s="193"/>
      <c r="I658" s="193"/>
      <c r="J658" s="193"/>
      <c r="K658" s="91">
        <f t="shared" si="66"/>
        <v>0</v>
      </c>
      <c r="L658" s="192"/>
      <c r="M658" s="178"/>
      <c r="N658" s="13" t="b">
        <f t="shared" si="69"/>
        <v>1</v>
      </c>
      <c r="O658" s="625" t="b">
        <f t="shared" si="67"/>
        <v>1</v>
      </c>
      <c r="P658" s="13" t="b">
        <f t="shared" si="70"/>
        <v>1</v>
      </c>
      <c r="Q658" s="13" t="b">
        <f t="shared" si="64"/>
        <v>1</v>
      </c>
      <c r="R658" s="13" t="b">
        <f t="shared" si="65"/>
        <v>1</v>
      </c>
      <c r="S658" s="13" t="str">
        <f t="shared" si="68"/>
        <v>-</v>
      </c>
      <c r="T658" s="13">
        <f>IF(S658="-",0,IF(COUNTIF(S658:$S$1025,S658)&gt;1,1,0))</f>
        <v>0</v>
      </c>
    </row>
    <row r="659" spans="1:20" ht="15.75">
      <c r="A659" s="205">
        <v>634</v>
      </c>
      <c r="B659" s="177"/>
      <c r="C659" s="177"/>
      <c r="D659" s="192"/>
      <c r="E659" s="192"/>
      <c r="F659" s="192"/>
      <c r="G659" s="193"/>
      <c r="H659" s="193"/>
      <c r="I659" s="193"/>
      <c r="J659" s="193"/>
      <c r="K659" s="91">
        <f t="shared" si="66"/>
        <v>0</v>
      </c>
      <c r="L659" s="192"/>
      <c r="M659" s="178"/>
      <c r="N659" s="13" t="b">
        <f t="shared" si="69"/>
        <v>1</v>
      </c>
      <c r="O659" s="625" t="b">
        <f t="shared" si="67"/>
        <v>1</v>
      </c>
      <c r="P659" s="13" t="b">
        <f t="shared" si="70"/>
        <v>1</v>
      </c>
      <c r="Q659" s="13" t="b">
        <f t="shared" si="64"/>
        <v>1</v>
      </c>
      <c r="R659" s="13" t="b">
        <f t="shared" si="65"/>
        <v>1</v>
      </c>
      <c r="S659" s="13" t="str">
        <f t="shared" si="68"/>
        <v>-</v>
      </c>
      <c r="T659" s="13">
        <f>IF(S659="-",0,IF(COUNTIF(S659:$S$1025,S659)&gt;1,1,0))</f>
        <v>0</v>
      </c>
    </row>
    <row r="660" spans="1:20" ht="15.75">
      <c r="A660" s="205">
        <v>635</v>
      </c>
      <c r="B660" s="177"/>
      <c r="C660" s="177"/>
      <c r="D660" s="192"/>
      <c r="E660" s="192"/>
      <c r="F660" s="192"/>
      <c r="G660" s="193"/>
      <c r="H660" s="193"/>
      <c r="I660" s="193"/>
      <c r="J660" s="193"/>
      <c r="K660" s="91">
        <f t="shared" si="66"/>
        <v>0</v>
      </c>
      <c r="L660" s="192"/>
      <c r="M660" s="178"/>
      <c r="N660" s="13" t="b">
        <f t="shared" si="69"/>
        <v>1</v>
      </c>
      <c r="O660" s="625" t="b">
        <f t="shared" si="67"/>
        <v>1</v>
      </c>
      <c r="P660" s="13" t="b">
        <f t="shared" si="70"/>
        <v>1</v>
      </c>
      <c r="Q660" s="13" t="b">
        <f t="shared" si="64"/>
        <v>1</v>
      </c>
      <c r="R660" s="13" t="b">
        <f t="shared" si="65"/>
        <v>1</v>
      </c>
      <c r="S660" s="13" t="str">
        <f t="shared" si="68"/>
        <v>-</v>
      </c>
      <c r="T660" s="13">
        <f>IF(S660="-",0,IF(COUNTIF(S660:$S$1025,S660)&gt;1,1,0))</f>
        <v>0</v>
      </c>
    </row>
    <row r="661" spans="1:20" ht="15.75">
      <c r="A661" s="205">
        <v>636</v>
      </c>
      <c r="B661" s="177"/>
      <c r="C661" s="177"/>
      <c r="D661" s="192"/>
      <c r="E661" s="192"/>
      <c r="F661" s="192"/>
      <c r="G661" s="193"/>
      <c r="H661" s="193"/>
      <c r="I661" s="193"/>
      <c r="J661" s="193"/>
      <c r="K661" s="91">
        <f t="shared" si="66"/>
        <v>0</v>
      </c>
      <c r="L661" s="192"/>
      <c r="M661" s="178"/>
      <c r="N661" s="13" t="b">
        <f t="shared" si="69"/>
        <v>1</v>
      </c>
      <c r="O661" s="625" t="b">
        <f t="shared" si="67"/>
        <v>1</v>
      </c>
      <c r="P661" s="13" t="b">
        <f t="shared" si="70"/>
        <v>1</v>
      </c>
      <c r="Q661" s="13" t="b">
        <f t="shared" si="64"/>
        <v>1</v>
      </c>
      <c r="R661" s="13" t="b">
        <f t="shared" si="65"/>
        <v>1</v>
      </c>
      <c r="S661" s="13" t="str">
        <f t="shared" si="68"/>
        <v>-</v>
      </c>
      <c r="T661" s="13">
        <f>IF(S661="-",0,IF(COUNTIF(S661:$S$1025,S661)&gt;1,1,0))</f>
        <v>0</v>
      </c>
    </row>
    <row r="662" spans="1:20" ht="15.75">
      <c r="A662" s="205">
        <v>637</v>
      </c>
      <c r="B662" s="177"/>
      <c r="C662" s="177"/>
      <c r="D662" s="192"/>
      <c r="E662" s="192"/>
      <c r="F662" s="192"/>
      <c r="G662" s="193"/>
      <c r="H662" s="193"/>
      <c r="I662" s="193"/>
      <c r="J662" s="193"/>
      <c r="K662" s="91">
        <f t="shared" si="66"/>
        <v>0</v>
      </c>
      <c r="L662" s="192"/>
      <c r="M662" s="178"/>
      <c r="N662" s="13" t="b">
        <f t="shared" si="69"/>
        <v>1</v>
      </c>
      <c r="O662" s="625" t="b">
        <f t="shared" si="67"/>
        <v>1</v>
      </c>
      <c r="P662" s="13" t="b">
        <f t="shared" si="70"/>
        <v>1</v>
      </c>
      <c r="Q662" s="13" t="b">
        <f t="shared" si="64"/>
        <v>1</v>
      </c>
      <c r="R662" s="13" t="b">
        <f t="shared" si="65"/>
        <v>1</v>
      </c>
      <c r="S662" s="13" t="str">
        <f t="shared" si="68"/>
        <v>-</v>
      </c>
      <c r="T662" s="13">
        <f>IF(S662="-",0,IF(COUNTIF(S662:$S$1025,S662)&gt;1,1,0))</f>
        <v>0</v>
      </c>
    </row>
    <row r="663" spans="1:20" ht="15.75">
      <c r="A663" s="205">
        <v>638</v>
      </c>
      <c r="B663" s="177"/>
      <c r="C663" s="177"/>
      <c r="D663" s="192"/>
      <c r="E663" s="192"/>
      <c r="F663" s="192"/>
      <c r="G663" s="193"/>
      <c r="H663" s="193"/>
      <c r="I663" s="193"/>
      <c r="J663" s="193"/>
      <c r="K663" s="91">
        <f t="shared" si="66"/>
        <v>0</v>
      </c>
      <c r="L663" s="192"/>
      <c r="M663" s="178"/>
      <c r="N663" s="13" t="b">
        <f t="shared" si="69"/>
        <v>1</v>
      </c>
      <c r="O663" s="625" t="b">
        <f t="shared" si="67"/>
        <v>1</v>
      </c>
      <c r="P663" s="13" t="b">
        <f t="shared" si="70"/>
        <v>1</v>
      </c>
      <c r="Q663" s="13" t="b">
        <f t="shared" si="64"/>
        <v>1</v>
      </c>
      <c r="R663" s="13" t="b">
        <f t="shared" si="65"/>
        <v>1</v>
      </c>
      <c r="S663" s="13" t="str">
        <f t="shared" si="68"/>
        <v>-</v>
      </c>
      <c r="T663" s="13">
        <f>IF(S663="-",0,IF(COUNTIF(S663:$S$1025,S663)&gt;1,1,0))</f>
        <v>0</v>
      </c>
    </row>
    <row r="664" spans="1:20" ht="15.75">
      <c r="A664" s="205">
        <v>639</v>
      </c>
      <c r="B664" s="177"/>
      <c r="C664" s="177"/>
      <c r="D664" s="192"/>
      <c r="E664" s="192"/>
      <c r="F664" s="192"/>
      <c r="G664" s="193"/>
      <c r="H664" s="193"/>
      <c r="I664" s="193"/>
      <c r="J664" s="193"/>
      <c r="K664" s="91">
        <f t="shared" si="66"/>
        <v>0</v>
      </c>
      <c r="L664" s="192"/>
      <c r="M664" s="178"/>
      <c r="N664" s="13" t="b">
        <f t="shared" si="69"/>
        <v>1</v>
      </c>
      <c r="O664" s="625" t="b">
        <f t="shared" si="67"/>
        <v>1</v>
      </c>
      <c r="P664" s="13" t="b">
        <f t="shared" si="70"/>
        <v>1</v>
      </c>
      <c r="Q664" s="13" t="b">
        <f t="shared" si="64"/>
        <v>1</v>
      </c>
      <c r="R664" s="13" t="b">
        <f t="shared" si="65"/>
        <v>1</v>
      </c>
      <c r="S664" s="13" t="str">
        <f t="shared" si="68"/>
        <v>-</v>
      </c>
      <c r="T664" s="13">
        <f>IF(S664="-",0,IF(COUNTIF(S664:$S$1025,S664)&gt;1,1,0))</f>
        <v>0</v>
      </c>
    </row>
    <row r="665" spans="1:20" ht="15.75">
      <c r="A665" s="205">
        <v>640</v>
      </c>
      <c r="B665" s="177"/>
      <c r="C665" s="177"/>
      <c r="D665" s="192"/>
      <c r="E665" s="192"/>
      <c r="F665" s="192"/>
      <c r="G665" s="193"/>
      <c r="H665" s="193"/>
      <c r="I665" s="193"/>
      <c r="J665" s="193"/>
      <c r="K665" s="91">
        <f t="shared" si="66"/>
        <v>0</v>
      </c>
      <c r="L665" s="192"/>
      <c r="M665" s="178"/>
      <c r="N665" s="13" t="b">
        <f t="shared" si="69"/>
        <v>1</v>
      </c>
      <c r="O665" s="625" t="b">
        <f t="shared" si="67"/>
        <v>1</v>
      </c>
      <c r="P665" s="13" t="b">
        <f t="shared" si="70"/>
        <v>1</v>
      </c>
      <c r="Q665" s="13" t="b">
        <f t="shared" si="64"/>
        <v>1</v>
      </c>
      <c r="R665" s="13" t="b">
        <f t="shared" si="65"/>
        <v>1</v>
      </c>
      <c r="S665" s="13" t="str">
        <f t="shared" si="68"/>
        <v>-</v>
      </c>
      <c r="T665" s="13">
        <f>IF(S665="-",0,IF(COUNTIF(S665:$S$1025,S665)&gt;1,1,0))</f>
        <v>0</v>
      </c>
    </row>
    <row r="666" spans="1:20" ht="15.75">
      <c r="A666" s="205">
        <v>641</v>
      </c>
      <c r="B666" s="177"/>
      <c r="C666" s="177"/>
      <c r="D666" s="192"/>
      <c r="E666" s="192"/>
      <c r="F666" s="192"/>
      <c r="G666" s="193"/>
      <c r="H666" s="193"/>
      <c r="I666" s="193"/>
      <c r="J666" s="193"/>
      <c r="K666" s="91">
        <f t="shared" si="66"/>
        <v>0</v>
      </c>
      <c r="L666" s="192"/>
      <c r="M666" s="178"/>
      <c r="N666" s="13" t="b">
        <f t="shared" si="69"/>
        <v>1</v>
      </c>
      <c r="O666" s="625" t="b">
        <f t="shared" si="67"/>
        <v>1</v>
      </c>
      <c r="P666" s="13" t="b">
        <f t="shared" si="70"/>
        <v>1</v>
      </c>
      <c r="Q666" s="13" t="b">
        <f t="shared" ref="Q666:Q729" si="71">IF(B666="",TRUE,(IF(ISNUMBER(MATCH(B666,CountriesList,0)),TRUE,FALSE)))</f>
        <v>1</v>
      </c>
      <c r="R666" s="13" t="b">
        <f t="shared" ref="R666:R729" si="72">IF(C666="",TRUE,(IF(ISNUMBER(MATCH(C666,ClientCategorisationList,0)),TRUE,FALSE)))</f>
        <v>1</v>
      </c>
      <c r="S666" s="13" t="str">
        <f t="shared" si="68"/>
        <v>-</v>
      </c>
      <c r="T666" s="13">
        <f>IF(S666="-",0,IF(COUNTIF(S666:$S$1025,S666)&gt;1,1,0))</f>
        <v>0</v>
      </c>
    </row>
    <row r="667" spans="1:20" ht="15.75">
      <c r="A667" s="205">
        <v>642</v>
      </c>
      <c r="B667" s="177"/>
      <c r="C667" s="177"/>
      <c r="D667" s="192"/>
      <c r="E667" s="192"/>
      <c r="F667" s="192"/>
      <c r="G667" s="193"/>
      <c r="H667" s="193"/>
      <c r="I667" s="193"/>
      <c r="J667" s="193"/>
      <c r="K667" s="91">
        <f t="shared" ref="K667:K730" si="73">SUM(G667:J667)</f>
        <v>0</v>
      </c>
      <c r="L667" s="192"/>
      <c r="M667" s="178"/>
      <c r="N667" s="13" t="b">
        <f t="shared" si="69"/>
        <v>1</v>
      </c>
      <c r="O667" s="625" t="b">
        <f t="shared" ref="O667:O730" si="74">IF(OR(AND(B667="N/A",C667="N/A"),AND(B667&lt;&gt;"N/A",C667&lt;&gt;"N/A"),AND(ISBLANK(B667),ISBLANK(C667)),AND(NOT(ISBLANK(B667)),NOT(ISBLANK(C667)))),TRUE,FALSE)</f>
        <v>1</v>
      </c>
      <c r="P667" s="13" t="b">
        <f t="shared" si="70"/>
        <v>1</v>
      </c>
      <c r="Q667" s="13" t="b">
        <f t="shared" si="71"/>
        <v>1</v>
      </c>
      <c r="R667" s="13" t="b">
        <f t="shared" si="72"/>
        <v>1</v>
      </c>
      <c r="S667" s="13" t="str">
        <f t="shared" ref="S667:S730" si="75">CONCATENATE(B667,"-",C667)</f>
        <v>-</v>
      </c>
      <c r="T667" s="13">
        <f>IF(S667="-",0,IF(COUNTIF(S667:$S$1025,S667)&gt;1,1,0))</f>
        <v>0</v>
      </c>
    </row>
    <row r="668" spans="1:20" ht="15.75">
      <c r="A668" s="205">
        <v>643</v>
      </c>
      <c r="B668" s="177"/>
      <c r="C668" s="177"/>
      <c r="D668" s="192"/>
      <c r="E668" s="192"/>
      <c r="F668" s="192"/>
      <c r="G668" s="193"/>
      <c r="H668" s="193"/>
      <c r="I668" s="193"/>
      <c r="J668" s="193"/>
      <c r="K668" s="91">
        <f t="shared" si="73"/>
        <v>0</v>
      </c>
      <c r="L668" s="192"/>
      <c r="M668" s="178"/>
      <c r="N668" s="13" t="b">
        <f t="shared" ref="N668:N731" si="76">IF(ISBLANK(B668),TRUE,IF(OR(ISBLANK(C668),ISBLANK(D668),ISBLANK(E668),ISBLANK(F668),ISBLANK(G668),ISBLANK(H668),ISBLANK(I668),ISBLANK(J668),ISBLANK(K668),ISBLANK(L668),ISBLANK(M668)),FALSE,TRUE))</f>
        <v>1</v>
      </c>
      <c r="O668" s="625" t="b">
        <f t="shared" si="74"/>
        <v>1</v>
      </c>
      <c r="P668" s="13" t="b">
        <f t="shared" ref="P668:P731" si="77">IF(OR(AND(B668="N/A",C668="N/A",D668=0,E668=0,F668=0,K668=0,L668=0,M668=0),AND(ISBLANK(B668),ISBLANK(C668),ISBLANK(D668),ISBLANK(E668),ISBLANK(F668),ISBLANK(G668),ISBLANK(H668),ISBLANK(I668),ISBLANK(J668),K668=0,ISBLANK(L668),ISBLANK(M668)),AND(AND(NOT(ISBLANK(B668)),B668&lt;&gt;"N/A"),AND(NOT(ISBLANK(C668)),C668&lt;&gt;"N/A"),OR(D668&lt;&gt;0,E668&lt;&gt;0,F668&lt;&gt;0,K668&lt;&gt;0,L668&lt;&gt;0,M668&lt;&gt;0))),TRUE,FALSE)</f>
        <v>1</v>
      </c>
      <c r="Q668" s="13" t="b">
        <f t="shared" si="71"/>
        <v>1</v>
      </c>
      <c r="R668" s="13" t="b">
        <f t="shared" si="72"/>
        <v>1</v>
      </c>
      <c r="S668" s="13" t="str">
        <f t="shared" si="75"/>
        <v>-</v>
      </c>
      <c r="T668" s="13">
        <f>IF(S668="-",0,IF(COUNTIF(S668:$S$1025,S668)&gt;1,1,0))</f>
        <v>0</v>
      </c>
    </row>
    <row r="669" spans="1:20" ht="15.75">
      <c r="A669" s="205">
        <v>644</v>
      </c>
      <c r="B669" s="177"/>
      <c r="C669" s="177"/>
      <c r="D669" s="192"/>
      <c r="E669" s="192"/>
      <c r="F669" s="192"/>
      <c r="G669" s="193"/>
      <c r="H669" s="193"/>
      <c r="I669" s="193"/>
      <c r="J669" s="193"/>
      <c r="K669" s="91">
        <f t="shared" si="73"/>
        <v>0</v>
      </c>
      <c r="L669" s="192"/>
      <c r="M669" s="178"/>
      <c r="N669" s="13" t="b">
        <f t="shared" si="76"/>
        <v>1</v>
      </c>
      <c r="O669" s="625" t="b">
        <f t="shared" si="74"/>
        <v>1</v>
      </c>
      <c r="P669" s="13" t="b">
        <f t="shared" si="77"/>
        <v>1</v>
      </c>
      <c r="Q669" s="13" t="b">
        <f t="shared" si="71"/>
        <v>1</v>
      </c>
      <c r="R669" s="13" t="b">
        <f t="shared" si="72"/>
        <v>1</v>
      </c>
      <c r="S669" s="13" t="str">
        <f t="shared" si="75"/>
        <v>-</v>
      </c>
      <c r="T669" s="13">
        <f>IF(S669="-",0,IF(COUNTIF(S669:$S$1025,S669)&gt;1,1,0))</f>
        <v>0</v>
      </c>
    </row>
    <row r="670" spans="1:20" ht="15.75">
      <c r="A670" s="205">
        <v>645</v>
      </c>
      <c r="B670" s="177"/>
      <c r="C670" s="177"/>
      <c r="D670" s="192"/>
      <c r="E670" s="192"/>
      <c r="F670" s="192"/>
      <c r="G670" s="193"/>
      <c r="H670" s="193"/>
      <c r="I670" s="193"/>
      <c r="J670" s="193"/>
      <c r="K670" s="91">
        <f t="shared" si="73"/>
        <v>0</v>
      </c>
      <c r="L670" s="192"/>
      <c r="M670" s="178"/>
      <c r="N670" s="13" t="b">
        <f t="shared" si="76"/>
        <v>1</v>
      </c>
      <c r="O670" s="625" t="b">
        <f t="shared" si="74"/>
        <v>1</v>
      </c>
      <c r="P670" s="13" t="b">
        <f t="shared" si="77"/>
        <v>1</v>
      </c>
      <c r="Q670" s="13" t="b">
        <f t="shared" si="71"/>
        <v>1</v>
      </c>
      <c r="R670" s="13" t="b">
        <f t="shared" si="72"/>
        <v>1</v>
      </c>
      <c r="S670" s="13" t="str">
        <f t="shared" si="75"/>
        <v>-</v>
      </c>
      <c r="T670" s="13">
        <f>IF(S670="-",0,IF(COUNTIF(S670:$S$1025,S670)&gt;1,1,0))</f>
        <v>0</v>
      </c>
    </row>
    <row r="671" spans="1:20" ht="15.75">
      <c r="A671" s="205">
        <v>646</v>
      </c>
      <c r="B671" s="177"/>
      <c r="C671" s="177"/>
      <c r="D671" s="192"/>
      <c r="E671" s="192"/>
      <c r="F671" s="192"/>
      <c r="G671" s="193"/>
      <c r="H671" s="193"/>
      <c r="I671" s="193"/>
      <c r="J671" s="193"/>
      <c r="K671" s="91">
        <f t="shared" si="73"/>
        <v>0</v>
      </c>
      <c r="L671" s="192"/>
      <c r="M671" s="178"/>
      <c r="N671" s="13" t="b">
        <f t="shared" si="76"/>
        <v>1</v>
      </c>
      <c r="O671" s="625" t="b">
        <f t="shared" si="74"/>
        <v>1</v>
      </c>
      <c r="P671" s="13" t="b">
        <f t="shared" si="77"/>
        <v>1</v>
      </c>
      <c r="Q671" s="13" t="b">
        <f t="shared" si="71"/>
        <v>1</v>
      </c>
      <c r="R671" s="13" t="b">
        <f t="shared" si="72"/>
        <v>1</v>
      </c>
      <c r="S671" s="13" t="str">
        <f t="shared" si="75"/>
        <v>-</v>
      </c>
      <c r="T671" s="13">
        <f>IF(S671="-",0,IF(COUNTIF(S671:$S$1025,S671)&gt;1,1,0))</f>
        <v>0</v>
      </c>
    </row>
    <row r="672" spans="1:20" ht="15.75">
      <c r="A672" s="205">
        <v>647</v>
      </c>
      <c r="B672" s="177"/>
      <c r="C672" s="177"/>
      <c r="D672" s="192"/>
      <c r="E672" s="192"/>
      <c r="F672" s="192"/>
      <c r="G672" s="193"/>
      <c r="H672" s="193"/>
      <c r="I672" s="193"/>
      <c r="J672" s="193"/>
      <c r="K672" s="91">
        <f t="shared" si="73"/>
        <v>0</v>
      </c>
      <c r="L672" s="192"/>
      <c r="M672" s="178"/>
      <c r="N672" s="13" t="b">
        <f t="shared" si="76"/>
        <v>1</v>
      </c>
      <c r="O672" s="625" t="b">
        <f t="shared" si="74"/>
        <v>1</v>
      </c>
      <c r="P672" s="13" t="b">
        <f t="shared" si="77"/>
        <v>1</v>
      </c>
      <c r="Q672" s="13" t="b">
        <f t="shared" si="71"/>
        <v>1</v>
      </c>
      <c r="R672" s="13" t="b">
        <f t="shared" si="72"/>
        <v>1</v>
      </c>
      <c r="S672" s="13" t="str">
        <f t="shared" si="75"/>
        <v>-</v>
      </c>
      <c r="T672" s="13">
        <f>IF(S672="-",0,IF(COUNTIF(S672:$S$1025,S672)&gt;1,1,0))</f>
        <v>0</v>
      </c>
    </row>
    <row r="673" spans="1:20" ht="15.75">
      <c r="A673" s="205">
        <v>648</v>
      </c>
      <c r="B673" s="177"/>
      <c r="C673" s="177"/>
      <c r="D673" s="192"/>
      <c r="E673" s="192"/>
      <c r="F673" s="192"/>
      <c r="G673" s="193"/>
      <c r="H673" s="193"/>
      <c r="I673" s="193"/>
      <c r="J673" s="193"/>
      <c r="K673" s="91">
        <f t="shared" si="73"/>
        <v>0</v>
      </c>
      <c r="L673" s="192"/>
      <c r="M673" s="178"/>
      <c r="N673" s="13" t="b">
        <f t="shared" si="76"/>
        <v>1</v>
      </c>
      <c r="O673" s="625" t="b">
        <f t="shared" si="74"/>
        <v>1</v>
      </c>
      <c r="P673" s="13" t="b">
        <f t="shared" si="77"/>
        <v>1</v>
      </c>
      <c r="Q673" s="13" t="b">
        <f t="shared" si="71"/>
        <v>1</v>
      </c>
      <c r="R673" s="13" t="b">
        <f t="shared" si="72"/>
        <v>1</v>
      </c>
      <c r="S673" s="13" t="str">
        <f t="shared" si="75"/>
        <v>-</v>
      </c>
      <c r="T673" s="13">
        <f>IF(S673="-",0,IF(COUNTIF(S673:$S$1025,S673)&gt;1,1,0))</f>
        <v>0</v>
      </c>
    </row>
    <row r="674" spans="1:20" ht="15.75">
      <c r="A674" s="205">
        <v>649</v>
      </c>
      <c r="B674" s="177"/>
      <c r="C674" s="177"/>
      <c r="D674" s="192"/>
      <c r="E674" s="192"/>
      <c r="F674" s="192"/>
      <c r="G674" s="193"/>
      <c r="H674" s="193"/>
      <c r="I674" s="193"/>
      <c r="J674" s="193"/>
      <c r="K674" s="91">
        <f t="shared" si="73"/>
        <v>0</v>
      </c>
      <c r="L674" s="192"/>
      <c r="M674" s="178"/>
      <c r="N674" s="13" t="b">
        <f t="shared" si="76"/>
        <v>1</v>
      </c>
      <c r="O674" s="625" t="b">
        <f t="shared" si="74"/>
        <v>1</v>
      </c>
      <c r="P674" s="13" t="b">
        <f t="shared" si="77"/>
        <v>1</v>
      </c>
      <c r="Q674" s="13" t="b">
        <f t="shared" si="71"/>
        <v>1</v>
      </c>
      <c r="R674" s="13" t="b">
        <f t="shared" si="72"/>
        <v>1</v>
      </c>
      <c r="S674" s="13" t="str">
        <f t="shared" si="75"/>
        <v>-</v>
      </c>
      <c r="T674" s="13">
        <f>IF(S674="-",0,IF(COUNTIF(S674:$S$1025,S674)&gt;1,1,0))</f>
        <v>0</v>
      </c>
    </row>
    <row r="675" spans="1:20" ht="15.75">
      <c r="A675" s="205">
        <v>650</v>
      </c>
      <c r="B675" s="177"/>
      <c r="C675" s="177"/>
      <c r="D675" s="192"/>
      <c r="E675" s="192"/>
      <c r="F675" s="192"/>
      <c r="G675" s="193"/>
      <c r="H675" s="193"/>
      <c r="I675" s="193"/>
      <c r="J675" s="193"/>
      <c r="K675" s="91">
        <f t="shared" si="73"/>
        <v>0</v>
      </c>
      <c r="L675" s="192"/>
      <c r="M675" s="178"/>
      <c r="N675" s="13" t="b">
        <f t="shared" si="76"/>
        <v>1</v>
      </c>
      <c r="O675" s="625" t="b">
        <f t="shared" si="74"/>
        <v>1</v>
      </c>
      <c r="P675" s="13" t="b">
        <f t="shared" si="77"/>
        <v>1</v>
      </c>
      <c r="Q675" s="13" t="b">
        <f t="shared" si="71"/>
        <v>1</v>
      </c>
      <c r="R675" s="13" t="b">
        <f t="shared" si="72"/>
        <v>1</v>
      </c>
      <c r="S675" s="13" t="str">
        <f t="shared" si="75"/>
        <v>-</v>
      </c>
      <c r="T675" s="13">
        <f>IF(S675="-",0,IF(COUNTIF(S675:$S$1025,S675)&gt;1,1,0))</f>
        <v>0</v>
      </c>
    </row>
    <row r="676" spans="1:20" ht="15.75">
      <c r="A676" s="205">
        <v>651</v>
      </c>
      <c r="B676" s="177"/>
      <c r="C676" s="177"/>
      <c r="D676" s="192"/>
      <c r="E676" s="192"/>
      <c r="F676" s="192"/>
      <c r="G676" s="193"/>
      <c r="H676" s="193"/>
      <c r="I676" s="193"/>
      <c r="J676" s="193"/>
      <c r="K676" s="91">
        <f t="shared" si="73"/>
        <v>0</v>
      </c>
      <c r="L676" s="192"/>
      <c r="M676" s="178"/>
      <c r="N676" s="13" t="b">
        <f t="shared" si="76"/>
        <v>1</v>
      </c>
      <c r="O676" s="625" t="b">
        <f t="shared" si="74"/>
        <v>1</v>
      </c>
      <c r="P676" s="13" t="b">
        <f t="shared" si="77"/>
        <v>1</v>
      </c>
      <c r="Q676" s="13" t="b">
        <f t="shared" si="71"/>
        <v>1</v>
      </c>
      <c r="R676" s="13" t="b">
        <f t="shared" si="72"/>
        <v>1</v>
      </c>
      <c r="S676" s="13" t="str">
        <f t="shared" si="75"/>
        <v>-</v>
      </c>
      <c r="T676" s="13">
        <f>IF(S676="-",0,IF(COUNTIF(S676:$S$1025,S676)&gt;1,1,0))</f>
        <v>0</v>
      </c>
    </row>
    <row r="677" spans="1:20" ht="15.75">
      <c r="A677" s="205">
        <v>652</v>
      </c>
      <c r="B677" s="177"/>
      <c r="C677" s="177"/>
      <c r="D677" s="192"/>
      <c r="E677" s="192"/>
      <c r="F677" s="192"/>
      <c r="G677" s="193"/>
      <c r="H677" s="193"/>
      <c r="I677" s="193"/>
      <c r="J677" s="193"/>
      <c r="K677" s="91">
        <f t="shared" si="73"/>
        <v>0</v>
      </c>
      <c r="L677" s="192"/>
      <c r="M677" s="178"/>
      <c r="N677" s="13" t="b">
        <f t="shared" si="76"/>
        <v>1</v>
      </c>
      <c r="O677" s="625" t="b">
        <f t="shared" si="74"/>
        <v>1</v>
      </c>
      <c r="P677" s="13" t="b">
        <f t="shared" si="77"/>
        <v>1</v>
      </c>
      <c r="Q677" s="13" t="b">
        <f t="shared" si="71"/>
        <v>1</v>
      </c>
      <c r="R677" s="13" t="b">
        <f t="shared" si="72"/>
        <v>1</v>
      </c>
      <c r="S677" s="13" t="str">
        <f t="shared" si="75"/>
        <v>-</v>
      </c>
      <c r="T677" s="13">
        <f>IF(S677="-",0,IF(COUNTIF(S677:$S$1025,S677)&gt;1,1,0))</f>
        <v>0</v>
      </c>
    </row>
    <row r="678" spans="1:20" ht="15.75">
      <c r="A678" s="205">
        <v>653</v>
      </c>
      <c r="B678" s="177"/>
      <c r="C678" s="177"/>
      <c r="D678" s="192"/>
      <c r="E678" s="192"/>
      <c r="F678" s="192"/>
      <c r="G678" s="193"/>
      <c r="H678" s="193"/>
      <c r="I678" s="193"/>
      <c r="J678" s="193"/>
      <c r="K678" s="91">
        <f t="shared" si="73"/>
        <v>0</v>
      </c>
      <c r="L678" s="192"/>
      <c r="M678" s="178"/>
      <c r="N678" s="13" t="b">
        <f t="shared" si="76"/>
        <v>1</v>
      </c>
      <c r="O678" s="625" t="b">
        <f t="shared" si="74"/>
        <v>1</v>
      </c>
      <c r="P678" s="13" t="b">
        <f t="shared" si="77"/>
        <v>1</v>
      </c>
      <c r="Q678" s="13" t="b">
        <f t="shared" si="71"/>
        <v>1</v>
      </c>
      <c r="R678" s="13" t="b">
        <f t="shared" si="72"/>
        <v>1</v>
      </c>
      <c r="S678" s="13" t="str">
        <f t="shared" si="75"/>
        <v>-</v>
      </c>
      <c r="T678" s="13">
        <f>IF(S678="-",0,IF(COUNTIF(S678:$S$1025,S678)&gt;1,1,0))</f>
        <v>0</v>
      </c>
    </row>
    <row r="679" spans="1:20" ht="15.75">
      <c r="A679" s="205">
        <v>654</v>
      </c>
      <c r="B679" s="177"/>
      <c r="C679" s="177"/>
      <c r="D679" s="192"/>
      <c r="E679" s="192"/>
      <c r="F679" s="192"/>
      <c r="G679" s="193"/>
      <c r="H679" s="193"/>
      <c r="I679" s="193"/>
      <c r="J679" s="193"/>
      <c r="K679" s="91">
        <f t="shared" si="73"/>
        <v>0</v>
      </c>
      <c r="L679" s="192"/>
      <c r="M679" s="178"/>
      <c r="N679" s="13" t="b">
        <f t="shared" si="76"/>
        <v>1</v>
      </c>
      <c r="O679" s="625" t="b">
        <f t="shared" si="74"/>
        <v>1</v>
      </c>
      <c r="P679" s="13" t="b">
        <f t="shared" si="77"/>
        <v>1</v>
      </c>
      <c r="Q679" s="13" t="b">
        <f t="shared" si="71"/>
        <v>1</v>
      </c>
      <c r="R679" s="13" t="b">
        <f t="shared" si="72"/>
        <v>1</v>
      </c>
      <c r="S679" s="13" t="str">
        <f t="shared" si="75"/>
        <v>-</v>
      </c>
      <c r="T679" s="13">
        <f>IF(S679="-",0,IF(COUNTIF(S679:$S$1025,S679)&gt;1,1,0))</f>
        <v>0</v>
      </c>
    </row>
    <row r="680" spans="1:20" ht="15.75">
      <c r="A680" s="205">
        <v>655</v>
      </c>
      <c r="B680" s="177"/>
      <c r="C680" s="177"/>
      <c r="D680" s="192"/>
      <c r="E680" s="192"/>
      <c r="F680" s="192"/>
      <c r="G680" s="193"/>
      <c r="H680" s="193"/>
      <c r="I680" s="193"/>
      <c r="J680" s="193"/>
      <c r="K680" s="91">
        <f t="shared" si="73"/>
        <v>0</v>
      </c>
      <c r="L680" s="192"/>
      <c r="M680" s="178"/>
      <c r="N680" s="13" t="b">
        <f t="shared" si="76"/>
        <v>1</v>
      </c>
      <c r="O680" s="625" t="b">
        <f t="shared" si="74"/>
        <v>1</v>
      </c>
      <c r="P680" s="13" t="b">
        <f t="shared" si="77"/>
        <v>1</v>
      </c>
      <c r="Q680" s="13" t="b">
        <f t="shared" si="71"/>
        <v>1</v>
      </c>
      <c r="R680" s="13" t="b">
        <f t="shared" si="72"/>
        <v>1</v>
      </c>
      <c r="S680" s="13" t="str">
        <f t="shared" si="75"/>
        <v>-</v>
      </c>
      <c r="T680" s="13">
        <f>IF(S680="-",0,IF(COUNTIF(S680:$S$1025,S680)&gt;1,1,0))</f>
        <v>0</v>
      </c>
    </row>
    <row r="681" spans="1:20" ht="15.75">
      <c r="A681" s="205">
        <v>656</v>
      </c>
      <c r="B681" s="177"/>
      <c r="C681" s="177"/>
      <c r="D681" s="192"/>
      <c r="E681" s="192"/>
      <c r="F681" s="192"/>
      <c r="G681" s="193"/>
      <c r="H681" s="193"/>
      <c r="I681" s="193"/>
      <c r="J681" s="193"/>
      <c r="K681" s="91">
        <f t="shared" si="73"/>
        <v>0</v>
      </c>
      <c r="L681" s="192"/>
      <c r="M681" s="178"/>
      <c r="N681" s="13" t="b">
        <f t="shared" si="76"/>
        <v>1</v>
      </c>
      <c r="O681" s="625" t="b">
        <f t="shared" si="74"/>
        <v>1</v>
      </c>
      <c r="P681" s="13" t="b">
        <f t="shared" si="77"/>
        <v>1</v>
      </c>
      <c r="Q681" s="13" t="b">
        <f t="shared" si="71"/>
        <v>1</v>
      </c>
      <c r="R681" s="13" t="b">
        <f t="shared" si="72"/>
        <v>1</v>
      </c>
      <c r="S681" s="13" t="str">
        <f t="shared" si="75"/>
        <v>-</v>
      </c>
      <c r="T681" s="13">
        <f>IF(S681="-",0,IF(COUNTIF(S681:$S$1025,S681)&gt;1,1,0))</f>
        <v>0</v>
      </c>
    </row>
    <row r="682" spans="1:20" ht="15.75">
      <c r="A682" s="205">
        <v>657</v>
      </c>
      <c r="B682" s="177"/>
      <c r="C682" s="177"/>
      <c r="D682" s="192"/>
      <c r="E682" s="192"/>
      <c r="F682" s="192"/>
      <c r="G682" s="193"/>
      <c r="H682" s="193"/>
      <c r="I682" s="193"/>
      <c r="J682" s="193"/>
      <c r="K682" s="91">
        <f t="shared" si="73"/>
        <v>0</v>
      </c>
      <c r="L682" s="192"/>
      <c r="M682" s="178"/>
      <c r="N682" s="13" t="b">
        <f t="shared" si="76"/>
        <v>1</v>
      </c>
      <c r="O682" s="625" t="b">
        <f t="shared" si="74"/>
        <v>1</v>
      </c>
      <c r="P682" s="13" t="b">
        <f t="shared" si="77"/>
        <v>1</v>
      </c>
      <c r="Q682" s="13" t="b">
        <f t="shared" si="71"/>
        <v>1</v>
      </c>
      <c r="R682" s="13" t="b">
        <f t="shared" si="72"/>
        <v>1</v>
      </c>
      <c r="S682" s="13" t="str">
        <f t="shared" si="75"/>
        <v>-</v>
      </c>
      <c r="T682" s="13">
        <f>IF(S682="-",0,IF(COUNTIF(S682:$S$1025,S682)&gt;1,1,0))</f>
        <v>0</v>
      </c>
    </row>
    <row r="683" spans="1:20" ht="15.75">
      <c r="A683" s="205">
        <v>658</v>
      </c>
      <c r="B683" s="177"/>
      <c r="C683" s="177"/>
      <c r="D683" s="192"/>
      <c r="E683" s="192"/>
      <c r="F683" s="192"/>
      <c r="G683" s="193"/>
      <c r="H683" s="193"/>
      <c r="I683" s="193"/>
      <c r="J683" s="193"/>
      <c r="K683" s="91">
        <f t="shared" si="73"/>
        <v>0</v>
      </c>
      <c r="L683" s="192"/>
      <c r="M683" s="178"/>
      <c r="N683" s="13" t="b">
        <f t="shared" si="76"/>
        <v>1</v>
      </c>
      <c r="O683" s="625" t="b">
        <f t="shared" si="74"/>
        <v>1</v>
      </c>
      <c r="P683" s="13" t="b">
        <f t="shared" si="77"/>
        <v>1</v>
      </c>
      <c r="Q683" s="13" t="b">
        <f t="shared" si="71"/>
        <v>1</v>
      </c>
      <c r="R683" s="13" t="b">
        <f t="shared" si="72"/>
        <v>1</v>
      </c>
      <c r="S683" s="13" t="str">
        <f t="shared" si="75"/>
        <v>-</v>
      </c>
      <c r="T683" s="13">
        <f>IF(S683="-",0,IF(COUNTIF(S683:$S$1025,S683)&gt;1,1,0))</f>
        <v>0</v>
      </c>
    </row>
    <row r="684" spans="1:20" ht="15.75">
      <c r="A684" s="205">
        <v>659</v>
      </c>
      <c r="B684" s="177"/>
      <c r="C684" s="177"/>
      <c r="D684" s="192"/>
      <c r="E684" s="192"/>
      <c r="F684" s="192"/>
      <c r="G684" s="193"/>
      <c r="H684" s="193"/>
      <c r="I684" s="193"/>
      <c r="J684" s="193"/>
      <c r="K684" s="91">
        <f t="shared" si="73"/>
        <v>0</v>
      </c>
      <c r="L684" s="192"/>
      <c r="M684" s="178"/>
      <c r="N684" s="13" t="b">
        <f t="shared" si="76"/>
        <v>1</v>
      </c>
      <c r="O684" s="625" t="b">
        <f t="shared" si="74"/>
        <v>1</v>
      </c>
      <c r="P684" s="13" t="b">
        <f t="shared" si="77"/>
        <v>1</v>
      </c>
      <c r="Q684" s="13" t="b">
        <f t="shared" si="71"/>
        <v>1</v>
      </c>
      <c r="R684" s="13" t="b">
        <f t="shared" si="72"/>
        <v>1</v>
      </c>
      <c r="S684" s="13" t="str">
        <f t="shared" si="75"/>
        <v>-</v>
      </c>
      <c r="T684" s="13">
        <f>IF(S684="-",0,IF(COUNTIF(S684:$S$1025,S684)&gt;1,1,0))</f>
        <v>0</v>
      </c>
    </row>
    <row r="685" spans="1:20" ht="15.75">
      <c r="A685" s="205">
        <v>660</v>
      </c>
      <c r="B685" s="177"/>
      <c r="C685" s="177"/>
      <c r="D685" s="192"/>
      <c r="E685" s="192"/>
      <c r="F685" s="192"/>
      <c r="G685" s="193"/>
      <c r="H685" s="193"/>
      <c r="I685" s="193"/>
      <c r="J685" s="193"/>
      <c r="K685" s="91">
        <f t="shared" si="73"/>
        <v>0</v>
      </c>
      <c r="L685" s="192"/>
      <c r="M685" s="178"/>
      <c r="N685" s="13" t="b">
        <f t="shared" si="76"/>
        <v>1</v>
      </c>
      <c r="O685" s="625" t="b">
        <f t="shared" si="74"/>
        <v>1</v>
      </c>
      <c r="P685" s="13" t="b">
        <f t="shared" si="77"/>
        <v>1</v>
      </c>
      <c r="Q685" s="13" t="b">
        <f t="shared" si="71"/>
        <v>1</v>
      </c>
      <c r="R685" s="13" t="b">
        <f t="shared" si="72"/>
        <v>1</v>
      </c>
      <c r="S685" s="13" t="str">
        <f t="shared" si="75"/>
        <v>-</v>
      </c>
      <c r="T685" s="13">
        <f>IF(S685="-",0,IF(COUNTIF(S685:$S$1025,S685)&gt;1,1,0))</f>
        <v>0</v>
      </c>
    </row>
    <row r="686" spans="1:20" ht="15.75">
      <c r="A686" s="205">
        <v>661</v>
      </c>
      <c r="B686" s="177"/>
      <c r="C686" s="177"/>
      <c r="D686" s="192"/>
      <c r="E686" s="192"/>
      <c r="F686" s="192"/>
      <c r="G686" s="193"/>
      <c r="H686" s="193"/>
      <c r="I686" s="193"/>
      <c r="J686" s="193"/>
      <c r="K686" s="91">
        <f t="shared" si="73"/>
        <v>0</v>
      </c>
      <c r="L686" s="192"/>
      <c r="M686" s="178"/>
      <c r="N686" s="13" t="b">
        <f t="shared" si="76"/>
        <v>1</v>
      </c>
      <c r="O686" s="625" t="b">
        <f t="shared" si="74"/>
        <v>1</v>
      </c>
      <c r="P686" s="13" t="b">
        <f t="shared" si="77"/>
        <v>1</v>
      </c>
      <c r="Q686" s="13" t="b">
        <f t="shared" si="71"/>
        <v>1</v>
      </c>
      <c r="R686" s="13" t="b">
        <f t="shared" si="72"/>
        <v>1</v>
      </c>
      <c r="S686" s="13" t="str">
        <f t="shared" si="75"/>
        <v>-</v>
      </c>
      <c r="T686" s="13">
        <f>IF(S686="-",0,IF(COUNTIF(S686:$S$1025,S686)&gt;1,1,0))</f>
        <v>0</v>
      </c>
    </row>
    <row r="687" spans="1:20" ht="15.75">
      <c r="A687" s="205">
        <v>662</v>
      </c>
      <c r="B687" s="177"/>
      <c r="C687" s="177"/>
      <c r="D687" s="192"/>
      <c r="E687" s="192"/>
      <c r="F687" s="192"/>
      <c r="G687" s="193"/>
      <c r="H687" s="193"/>
      <c r="I687" s="193"/>
      <c r="J687" s="193"/>
      <c r="K687" s="91">
        <f t="shared" si="73"/>
        <v>0</v>
      </c>
      <c r="L687" s="192"/>
      <c r="M687" s="178"/>
      <c r="N687" s="13" t="b">
        <f t="shared" si="76"/>
        <v>1</v>
      </c>
      <c r="O687" s="625" t="b">
        <f t="shared" si="74"/>
        <v>1</v>
      </c>
      <c r="P687" s="13" t="b">
        <f t="shared" si="77"/>
        <v>1</v>
      </c>
      <c r="Q687" s="13" t="b">
        <f t="shared" si="71"/>
        <v>1</v>
      </c>
      <c r="R687" s="13" t="b">
        <f t="shared" si="72"/>
        <v>1</v>
      </c>
      <c r="S687" s="13" t="str">
        <f t="shared" si="75"/>
        <v>-</v>
      </c>
      <c r="T687" s="13">
        <f>IF(S687="-",0,IF(COUNTIF(S687:$S$1025,S687)&gt;1,1,0))</f>
        <v>0</v>
      </c>
    </row>
    <row r="688" spans="1:20" ht="15.75">
      <c r="A688" s="205">
        <v>663</v>
      </c>
      <c r="B688" s="177"/>
      <c r="C688" s="177"/>
      <c r="D688" s="192"/>
      <c r="E688" s="192"/>
      <c r="F688" s="192"/>
      <c r="G688" s="193"/>
      <c r="H688" s="193"/>
      <c r="I688" s="193"/>
      <c r="J688" s="193"/>
      <c r="K688" s="91">
        <f t="shared" si="73"/>
        <v>0</v>
      </c>
      <c r="L688" s="192"/>
      <c r="M688" s="178"/>
      <c r="N688" s="13" t="b">
        <f t="shared" si="76"/>
        <v>1</v>
      </c>
      <c r="O688" s="625" t="b">
        <f t="shared" si="74"/>
        <v>1</v>
      </c>
      <c r="P688" s="13" t="b">
        <f t="shared" si="77"/>
        <v>1</v>
      </c>
      <c r="Q688" s="13" t="b">
        <f t="shared" si="71"/>
        <v>1</v>
      </c>
      <c r="R688" s="13" t="b">
        <f t="shared" si="72"/>
        <v>1</v>
      </c>
      <c r="S688" s="13" t="str">
        <f t="shared" si="75"/>
        <v>-</v>
      </c>
      <c r="T688" s="13">
        <f>IF(S688="-",0,IF(COUNTIF(S688:$S$1025,S688)&gt;1,1,0))</f>
        <v>0</v>
      </c>
    </row>
    <row r="689" spans="1:20" ht="15.75">
      <c r="A689" s="205">
        <v>664</v>
      </c>
      <c r="B689" s="177"/>
      <c r="C689" s="177"/>
      <c r="D689" s="192"/>
      <c r="E689" s="192"/>
      <c r="F689" s="192"/>
      <c r="G689" s="193"/>
      <c r="H689" s="193"/>
      <c r="I689" s="193"/>
      <c r="J689" s="193"/>
      <c r="K689" s="91">
        <f t="shared" si="73"/>
        <v>0</v>
      </c>
      <c r="L689" s="192"/>
      <c r="M689" s="178"/>
      <c r="N689" s="13" t="b">
        <f t="shared" si="76"/>
        <v>1</v>
      </c>
      <c r="O689" s="625" t="b">
        <f t="shared" si="74"/>
        <v>1</v>
      </c>
      <c r="P689" s="13" t="b">
        <f t="shared" si="77"/>
        <v>1</v>
      </c>
      <c r="Q689" s="13" t="b">
        <f t="shared" si="71"/>
        <v>1</v>
      </c>
      <c r="R689" s="13" t="b">
        <f t="shared" si="72"/>
        <v>1</v>
      </c>
      <c r="S689" s="13" t="str">
        <f t="shared" si="75"/>
        <v>-</v>
      </c>
      <c r="T689" s="13">
        <f>IF(S689="-",0,IF(COUNTIF(S689:$S$1025,S689)&gt;1,1,0))</f>
        <v>0</v>
      </c>
    </row>
    <row r="690" spans="1:20" ht="15.75">
      <c r="A690" s="205">
        <v>665</v>
      </c>
      <c r="B690" s="177"/>
      <c r="C690" s="177"/>
      <c r="D690" s="192"/>
      <c r="E690" s="192"/>
      <c r="F690" s="192"/>
      <c r="G690" s="193"/>
      <c r="H690" s="193"/>
      <c r="I690" s="193"/>
      <c r="J690" s="193"/>
      <c r="K690" s="91">
        <f t="shared" si="73"/>
        <v>0</v>
      </c>
      <c r="L690" s="192"/>
      <c r="M690" s="178"/>
      <c r="N690" s="13" t="b">
        <f t="shared" si="76"/>
        <v>1</v>
      </c>
      <c r="O690" s="625" t="b">
        <f t="shared" si="74"/>
        <v>1</v>
      </c>
      <c r="P690" s="13" t="b">
        <f t="shared" si="77"/>
        <v>1</v>
      </c>
      <c r="Q690" s="13" t="b">
        <f t="shared" si="71"/>
        <v>1</v>
      </c>
      <c r="R690" s="13" t="b">
        <f t="shared" si="72"/>
        <v>1</v>
      </c>
      <c r="S690" s="13" t="str">
        <f t="shared" si="75"/>
        <v>-</v>
      </c>
      <c r="T690" s="13">
        <f>IF(S690="-",0,IF(COUNTIF(S690:$S$1025,S690)&gt;1,1,0))</f>
        <v>0</v>
      </c>
    </row>
    <row r="691" spans="1:20" ht="15.75">
      <c r="A691" s="205">
        <v>666</v>
      </c>
      <c r="B691" s="177"/>
      <c r="C691" s="177"/>
      <c r="D691" s="192"/>
      <c r="E691" s="192"/>
      <c r="F691" s="192"/>
      <c r="G691" s="193"/>
      <c r="H691" s="193"/>
      <c r="I691" s="193"/>
      <c r="J691" s="193"/>
      <c r="K691" s="91">
        <f t="shared" si="73"/>
        <v>0</v>
      </c>
      <c r="L691" s="192"/>
      <c r="M691" s="178"/>
      <c r="N691" s="13" t="b">
        <f t="shared" si="76"/>
        <v>1</v>
      </c>
      <c r="O691" s="625" t="b">
        <f t="shared" si="74"/>
        <v>1</v>
      </c>
      <c r="P691" s="13" t="b">
        <f t="shared" si="77"/>
        <v>1</v>
      </c>
      <c r="Q691" s="13" t="b">
        <f t="shared" si="71"/>
        <v>1</v>
      </c>
      <c r="R691" s="13" t="b">
        <f t="shared" si="72"/>
        <v>1</v>
      </c>
      <c r="S691" s="13" t="str">
        <f t="shared" si="75"/>
        <v>-</v>
      </c>
      <c r="T691" s="13">
        <f>IF(S691="-",0,IF(COUNTIF(S691:$S$1025,S691)&gt;1,1,0))</f>
        <v>0</v>
      </c>
    </row>
    <row r="692" spans="1:20" ht="15.75">
      <c r="A692" s="205">
        <v>667</v>
      </c>
      <c r="B692" s="177"/>
      <c r="C692" s="177"/>
      <c r="D692" s="192"/>
      <c r="E692" s="192"/>
      <c r="F692" s="192"/>
      <c r="G692" s="193"/>
      <c r="H692" s="193"/>
      <c r="I692" s="193"/>
      <c r="J692" s="193"/>
      <c r="K692" s="91">
        <f t="shared" si="73"/>
        <v>0</v>
      </c>
      <c r="L692" s="192"/>
      <c r="M692" s="178"/>
      <c r="N692" s="13" t="b">
        <f t="shared" si="76"/>
        <v>1</v>
      </c>
      <c r="O692" s="625" t="b">
        <f t="shared" si="74"/>
        <v>1</v>
      </c>
      <c r="P692" s="13" t="b">
        <f t="shared" si="77"/>
        <v>1</v>
      </c>
      <c r="Q692" s="13" t="b">
        <f t="shared" si="71"/>
        <v>1</v>
      </c>
      <c r="R692" s="13" t="b">
        <f t="shared" si="72"/>
        <v>1</v>
      </c>
      <c r="S692" s="13" t="str">
        <f t="shared" si="75"/>
        <v>-</v>
      </c>
      <c r="T692" s="13">
        <f>IF(S692="-",0,IF(COUNTIF(S692:$S$1025,S692)&gt;1,1,0))</f>
        <v>0</v>
      </c>
    </row>
    <row r="693" spans="1:20" ht="15.75">
      <c r="A693" s="205">
        <v>668</v>
      </c>
      <c r="B693" s="177"/>
      <c r="C693" s="177"/>
      <c r="D693" s="192"/>
      <c r="E693" s="192"/>
      <c r="F693" s="192"/>
      <c r="G693" s="193"/>
      <c r="H693" s="193"/>
      <c r="I693" s="193"/>
      <c r="J693" s="193"/>
      <c r="K693" s="91">
        <f t="shared" si="73"/>
        <v>0</v>
      </c>
      <c r="L693" s="192"/>
      <c r="M693" s="178"/>
      <c r="N693" s="13" t="b">
        <f t="shared" si="76"/>
        <v>1</v>
      </c>
      <c r="O693" s="625" t="b">
        <f t="shared" si="74"/>
        <v>1</v>
      </c>
      <c r="P693" s="13" t="b">
        <f t="shared" si="77"/>
        <v>1</v>
      </c>
      <c r="Q693" s="13" t="b">
        <f t="shared" si="71"/>
        <v>1</v>
      </c>
      <c r="R693" s="13" t="b">
        <f t="shared" si="72"/>
        <v>1</v>
      </c>
      <c r="S693" s="13" t="str">
        <f t="shared" si="75"/>
        <v>-</v>
      </c>
      <c r="T693" s="13">
        <f>IF(S693="-",0,IF(COUNTIF(S693:$S$1025,S693)&gt;1,1,0))</f>
        <v>0</v>
      </c>
    </row>
    <row r="694" spans="1:20" ht="15.75">
      <c r="A694" s="205">
        <v>669</v>
      </c>
      <c r="B694" s="177"/>
      <c r="C694" s="177"/>
      <c r="D694" s="192"/>
      <c r="E694" s="192"/>
      <c r="F694" s="192"/>
      <c r="G694" s="193"/>
      <c r="H694" s="193"/>
      <c r="I694" s="193"/>
      <c r="J694" s="193"/>
      <c r="K694" s="91">
        <f t="shared" si="73"/>
        <v>0</v>
      </c>
      <c r="L694" s="192"/>
      <c r="M694" s="178"/>
      <c r="N694" s="13" t="b">
        <f t="shared" si="76"/>
        <v>1</v>
      </c>
      <c r="O694" s="625" t="b">
        <f t="shared" si="74"/>
        <v>1</v>
      </c>
      <c r="P694" s="13" t="b">
        <f t="shared" si="77"/>
        <v>1</v>
      </c>
      <c r="Q694" s="13" t="b">
        <f t="shared" si="71"/>
        <v>1</v>
      </c>
      <c r="R694" s="13" t="b">
        <f t="shared" si="72"/>
        <v>1</v>
      </c>
      <c r="S694" s="13" t="str">
        <f t="shared" si="75"/>
        <v>-</v>
      </c>
      <c r="T694" s="13">
        <f>IF(S694="-",0,IF(COUNTIF(S694:$S$1025,S694)&gt;1,1,0))</f>
        <v>0</v>
      </c>
    </row>
    <row r="695" spans="1:20" ht="15.75">
      <c r="A695" s="205">
        <v>670</v>
      </c>
      <c r="B695" s="177"/>
      <c r="C695" s="177"/>
      <c r="D695" s="192"/>
      <c r="E695" s="192"/>
      <c r="F695" s="192"/>
      <c r="G695" s="193"/>
      <c r="H695" s="193"/>
      <c r="I695" s="193"/>
      <c r="J695" s="193"/>
      <c r="K695" s="91">
        <f t="shared" si="73"/>
        <v>0</v>
      </c>
      <c r="L695" s="192"/>
      <c r="M695" s="178"/>
      <c r="N695" s="13" t="b">
        <f t="shared" si="76"/>
        <v>1</v>
      </c>
      <c r="O695" s="625" t="b">
        <f t="shared" si="74"/>
        <v>1</v>
      </c>
      <c r="P695" s="13" t="b">
        <f t="shared" si="77"/>
        <v>1</v>
      </c>
      <c r="Q695" s="13" t="b">
        <f t="shared" si="71"/>
        <v>1</v>
      </c>
      <c r="R695" s="13" t="b">
        <f t="shared" si="72"/>
        <v>1</v>
      </c>
      <c r="S695" s="13" t="str">
        <f t="shared" si="75"/>
        <v>-</v>
      </c>
      <c r="T695" s="13">
        <f>IF(S695="-",0,IF(COUNTIF(S695:$S$1025,S695)&gt;1,1,0))</f>
        <v>0</v>
      </c>
    </row>
    <row r="696" spans="1:20" ht="15.75">
      <c r="A696" s="205">
        <v>671</v>
      </c>
      <c r="B696" s="177"/>
      <c r="C696" s="177"/>
      <c r="D696" s="192"/>
      <c r="E696" s="192"/>
      <c r="F696" s="192"/>
      <c r="G696" s="193"/>
      <c r="H696" s="193"/>
      <c r="I696" s="193"/>
      <c r="J696" s="193"/>
      <c r="K696" s="91">
        <f t="shared" si="73"/>
        <v>0</v>
      </c>
      <c r="L696" s="192"/>
      <c r="M696" s="178"/>
      <c r="N696" s="13" t="b">
        <f t="shared" si="76"/>
        <v>1</v>
      </c>
      <c r="O696" s="625" t="b">
        <f t="shared" si="74"/>
        <v>1</v>
      </c>
      <c r="P696" s="13" t="b">
        <f t="shared" si="77"/>
        <v>1</v>
      </c>
      <c r="Q696" s="13" t="b">
        <f t="shared" si="71"/>
        <v>1</v>
      </c>
      <c r="R696" s="13" t="b">
        <f t="shared" si="72"/>
        <v>1</v>
      </c>
      <c r="S696" s="13" t="str">
        <f t="shared" si="75"/>
        <v>-</v>
      </c>
      <c r="T696" s="13">
        <f>IF(S696="-",0,IF(COUNTIF(S696:$S$1025,S696)&gt;1,1,0))</f>
        <v>0</v>
      </c>
    </row>
    <row r="697" spans="1:20" ht="15.75">
      <c r="A697" s="205">
        <v>672</v>
      </c>
      <c r="B697" s="177"/>
      <c r="C697" s="177"/>
      <c r="D697" s="192"/>
      <c r="E697" s="192"/>
      <c r="F697" s="192"/>
      <c r="G697" s="193"/>
      <c r="H697" s="193"/>
      <c r="I697" s="193"/>
      <c r="J697" s="193"/>
      <c r="K697" s="91">
        <f t="shared" si="73"/>
        <v>0</v>
      </c>
      <c r="L697" s="192"/>
      <c r="M697" s="178"/>
      <c r="N697" s="13" t="b">
        <f t="shared" si="76"/>
        <v>1</v>
      </c>
      <c r="O697" s="625" t="b">
        <f t="shared" si="74"/>
        <v>1</v>
      </c>
      <c r="P697" s="13" t="b">
        <f t="shared" si="77"/>
        <v>1</v>
      </c>
      <c r="Q697" s="13" t="b">
        <f t="shared" si="71"/>
        <v>1</v>
      </c>
      <c r="R697" s="13" t="b">
        <f t="shared" si="72"/>
        <v>1</v>
      </c>
      <c r="S697" s="13" t="str">
        <f t="shared" si="75"/>
        <v>-</v>
      </c>
      <c r="T697" s="13">
        <f>IF(S697="-",0,IF(COUNTIF(S697:$S$1025,S697)&gt;1,1,0))</f>
        <v>0</v>
      </c>
    </row>
    <row r="698" spans="1:20" ht="15.75">
      <c r="A698" s="205">
        <v>673</v>
      </c>
      <c r="B698" s="177"/>
      <c r="C698" s="177"/>
      <c r="D698" s="192"/>
      <c r="E698" s="192"/>
      <c r="F698" s="192"/>
      <c r="G698" s="193"/>
      <c r="H698" s="193"/>
      <c r="I698" s="193"/>
      <c r="J698" s="193"/>
      <c r="K698" s="91">
        <f t="shared" si="73"/>
        <v>0</v>
      </c>
      <c r="L698" s="192"/>
      <c r="M698" s="178"/>
      <c r="N698" s="13" t="b">
        <f t="shared" si="76"/>
        <v>1</v>
      </c>
      <c r="O698" s="625" t="b">
        <f t="shared" si="74"/>
        <v>1</v>
      </c>
      <c r="P698" s="13" t="b">
        <f t="shared" si="77"/>
        <v>1</v>
      </c>
      <c r="Q698" s="13" t="b">
        <f t="shared" si="71"/>
        <v>1</v>
      </c>
      <c r="R698" s="13" t="b">
        <f t="shared" si="72"/>
        <v>1</v>
      </c>
      <c r="S698" s="13" t="str">
        <f t="shared" si="75"/>
        <v>-</v>
      </c>
      <c r="T698" s="13">
        <f>IF(S698="-",0,IF(COUNTIF(S698:$S$1025,S698)&gt;1,1,0))</f>
        <v>0</v>
      </c>
    </row>
    <row r="699" spans="1:20" ht="15.75">
      <c r="A699" s="205">
        <v>674</v>
      </c>
      <c r="B699" s="177"/>
      <c r="C699" s="177"/>
      <c r="D699" s="192"/>
      <c r="E699" s="192"/>
      <c r="F699" s="192"/>
      <c r="G699" s="193"/>
      <c r="H699" s="193"/>
      <c r="I699" s="193"/>
      <c r="J699" s="193"/>
      <c r="K699" s="91">
        <f t="shared" si="73"/>
        <v>0</v>
      </c>
      <c r="L699" s="192"/>
      <c r="M699" s="178"/>
      <c r="N699" s="13" t="b">
        <f t="shared" si="76"/>
        <v>1</v>
      </c>
      <c r="O699" s="625" t="b">
        <f t="shared" si="74"/>
        <v>1</v>
      </c>
      <c r="P699" s="13" t="b">
        <f t="shared" si="77"/>
        <v>1</v>
      </c>
      <c r="Q699" s="13" t="b">
        <f t="shared" si="71"/>
        <v>1</v>
      </c>
      <c r="R699" s="13" t="b">
        <f t="shared" si="72"/>
        <v>1</v>
      </c>
      <c r="S699" s="13" t="str">
        <f t="shared" si="75"/>
        <v>-</v>
      </c>
      <c r="T699" s="13">
        <f>IF(S699="-",0,IF(COUNTIF(S699:$S$1025,S699)&gt;1,1,0))</f>
        <v>0</v>
      </c>
    </row>
    <row r="700" spans="1:20" ht="15.75">
      <c r="A700" s="205">
        <v>675</v>
      </c>
      <c r="B700" s="177"/>
      <c r="C700" s="177"/>
      <c r="D700" s="192"/>
      <c r="E700" s="192"/>
      <c r="F700" s="192"/>
      <c r="G700" s="193"/>
      <c r="H700" s="193"/>
      <c r="I700" s="193"/>
      <c r="J700" s="193"/>
      <c r="K700" s="91">
        <f t="shared" si="73"/>
        <v>0</v>
      </c>
      <c r="L700" s="192"/>
      <c r="M700" s="178"/>
      <c r="N700" s="13" t="b">
        <f t="shared" si="76"/>
        <v>1</v>
      </c>
      <c r="O700" s="625" t="b">
        <f t="shared" si="74"/>
        <v>1</v>
      </c>
      <c r="P700" s="13" t="b">
        <f t="shared" si="77"/>
        <v>1</v>
      </c>
      <c r="Q700" s="13" t="b">
        <f t="shared" si="71"/>
        <v>1</v>
      </c>
      <c r="R700" s="13" t="b">
        <f t="shared" si="72"/>
        <v>1</v>
      </c>
      <c r="S700" s="13" t="str">
        <f t="shared" si="75"/>
        <v>-</v>
      </c>
      <c r="T700" s="13">
        <f>IF(S700="-",0,IF(COUNTIF(S700:$S$1025,S700)&gt;1,1,0))</f>
        <v>0</v>
      </c>
    </row>
    <row r="701" spans="1:20" ht="15.75">
      <c r="A701" s="205">
        <v>676</v>
      </c>
      <c r="B701" s="177"/>
      <c r="C701" s="177"/>
      <c r="D701" s="192"/>
      <c r="E701" s="192"/>
      <c r="F701" s="192"/>
      <c r="G701" s="193"/>
      <c r="H701" s="193"/>
      <c r="I701" s="193"/>
      <c r="J701" s="193"/>
      <c r="K701" s="91">
        <f t="shared" si="73"/>
        <v>0</v>
      </c>
      <c r="L701" s="192"/>
      <c r="M701" s="178"/>
      <c r="N701" s="13" t="b">
        <f t="shared" si="76"/>
        <v>1</v>
      </c>
      <c r="O701" s="625" t="b">
        <f t="shared" si="74"/>
        <v>1</v>
      </c>
      <c r="P701" s="13" t="b">
        <f t="shared" si="77"/>
        <v>1</v>
      </c>
      <c r="Q701" s="13" t="b">
        <f t="shared" si="71"/>
        <v>1</v>
      </c>
      <c r="R701" s="13" t="b">
        <f t="shared" si="72"/>
        <v>1</v>
      </c>
      <c r="S701" s="13" t="str">
        <f t="shared" si="75"/>
        <v>-</v>
      </c>
      <c r="T701" s="13">
        <f>IF(S701="-",0,IF(COUNTIF(S701:$S$1025,S701)&gt;1,1,0))</f>
        <v>0</v>
      </c>
    </row>
    <row r="702" spans="1:20" ht="15.75">
      <c r="A702" s="205">
        <v>677</v>
      </c>
      <c r="B702" s="177"/>
      <c r="C702" s="177"/>
      <c r="D702" s="192"/>
      <c r="E702" s="192"/>
      <c r="F702" s="192"/>
      <c r="G702" s="193"/>
      <c r="H702" s="193"/>
      <c r="I702" s="193"/>
      <c r="J702" s="193"/>
      <c r="K702" s="91">
        <f t="shared" si="73"/>
        <v>0</v>
      </c>
      <c r="L702" s="192"/>
      <c r="M702" s="178"/>
      <c r="N702" s="13" t="b">
        <f t="shared" si="76"/>
        <v>1</v>
      </c>
      <c r="O702" s="625" t="b">
        <f t="shared" si="74"/>
        <v>1</v>
      </c>
      <c r="P702" s="13" t="b">
        <f t="shared" si="77"/>
        <v>1</v>
      </c>
      <c r="Q702" s="13" t="b">
        <f t="shared" si="71"/>
        <v>1</v>
      </c>
      <c r="R702" s="13" t="b">
        <f t="shared" si="72"/>
        <v>1</v>
      </c>
      <c r="S702" s="13" t="str">
        <f t="shared" si="75"/>
        <v>-</v>
      </c>
      <c r="T702" s="13">
        <f>IF(S702="-",0,IF(COUNTIF(S702:$S$1025,S702)&gt;1,1,0))</f>
        <v>0</v>
      </c>
    </row>
    <row r="703" spans="1:20" ht="15.75">
      <c r="A703" s="205">
        <v>678</v>
      </c>
      <c r="B703" s="177"/>
      <c r="C703" s="177"/>
      <c r="D703" s="192"/>
      <c r="E703" s="192"/>
      <c r="F703" s="192"/>
      <c r="G703" s="193"/>
      <c r="H703" s="193"/>
      <c r="I703" s="193"/>
      <c r="J703" s="193"/>
      <c r="K703" s="91">
        <f t="shared" si="73"/>
        <v>0</v>
      </c>
      <c r="L703" s="192"/>
      <c r="M703" s="178"/>
      <c r="N703" s="13" t="b">
        <f t="shared" si="76"/>
        <v>1</v>
      </c>
      <c r="O703" s="625" t="b">
        <f t="shared" si="74"/>
        <v>1</v>
      </c>
      <c r="P703" s="13" t="b">
        <f t="shared" si="77"/>
        <v>1</v>
      </c>
      <c r="Q703" s="13" t="b">
        <f t="shared" si="71"/>
        <v>1</v>
      </c>
      <c r="R703" s="13" t="b">
        <f t="shared" si="72"/>
        <v>1</v>
      </c>
      <c r="S703" s="13" t="str">
        <f t="shared" si="75"/>
        <v>-</v>
      </c>
      <c r="T703" s="13">
        <f>IF(S703="-",0,IF(COUNTIF(S703:$S$1025,S703)&gt;1,1,0))</f>
        <v>0</v>
      </c>
    </row>
    <row r="704" spans="1:20" ht="15.75">
      <c r="A704" s="205">
        <v>679</v>
      </c>
      <c r="B704" s="177"/>
      <c r="C704" s="177"/>
      <c r="D704" s="192"/>
      <c r="E704" s="192"/>
      <c r="F704" s="192"/>
      <c r="G704" s="193"/>
      <c r="H704" s="193"/>
      <c r="I704" s="193"/>
      <c r="J704" s="193"/>
      <c r="K704" s="91">
        <f t="shared" si="73"/>
        <v>0</v>
      </c>
      <c r="L704" s="192"/>
      <c r="M704" s="178"/>
      <c r="N704" s="13" t="b">
        <f t="shared" si="76"/>
        <v>1</v>
      </c>
      <c r="O704" s="625" t="b">
        <f t="shared" si="74"/>
        <v>1</v>
      </c>
      <c r="P704" s="13" t="b">
        <f t="shared" si="77"/>
        <v>1</v>
      </c>
      <c r="Q704" s="13" t="b">
        <f t="shared" si="71"/>
        <v>1</v>
      </c>
      <c r="R704" s="13" t="b">
        <f t="shared" si="72"/>
        <v>1</v>
      </c>
      <c r="S704" s="13" t="str">
        <f t="shared" si="75"/>
        <v>-</v>
      </c>
      <c r="T704" s="13">
        <f>IF(S704="-",0,IF(COUNTIF(S704:$S$1025,S704)&gt;1,1,0))</f>
        <v>0</v>
      </c>
    </row>
    <row r="705" spans="1:20" ht="15.75">
      <c r="A705" s="205">
        <v>680</v>
      </c>
      <c r="B705" s="177"/>
      <c r="C705" s="177"/>
      <c r="D705" s="192"/>
      <c r="E705" s="192"/>
      <c r="F705" s="192"/>
      <c r="G705" s="193"/>
      <c r="H705" s="193"/>
      <c r="I705" s="193"/>
      <c r="J705" s="193"/>
      <c r="K705" s="91">
        <f t="shared" si="73"/>
        <v>0</v>
      </c>
      <c r="L705" s="192"/>
      <c r="M705" s="178"/>
      <c r="N705" s="13" t="b">
        <f t="shared" si="76"/>
        <v>1</v>
      </c>
      <c r="O705" s="625" t="b">
        <f t="shared" si="74"/>
        <v>1</v>
      </c>
      <c r="P705" s="13" t="b">
        <f t="shared" si="77"/>
        <v>1</v>
      </c>
      <c r="Q705" s="13" t="b">
        <f t="shared" si="71"/>
        <v>1</v>
      </c>
      <c r="R705" s="13" t="b">
        <f t="shared" si="72"/>
        <v>1</v>
      </c>
      <c r="S705" s="13" t="str">
        <f t="shared" si="75"/>
        <v>-</v>
      </c>
      <c r="T705" s="13">
        <f>IF(S705="-",0,IF(COUNTIF(S705:$S$1025,S705)&gt;1,1,0))</f>
        <v>0</v>
      </c>
    </row>
    <row r="706" spans="1:20" ht="15.75">
      <c r="A706" s="205">
        <v>681</v>
      </c>
      <c r="B706" s="177"/>
      <c r="C706" s="177"/>
      <c r="D706" s="192"/>
      <c r="E706" s="192"/>
      <c r="F706" s="192"/>
      <c r="G706" s="193"/>
      <c r="H706" s="193"/>
      <c r="I706" s="193"/>
      <c r="J706" s="193"/>
      <c r="K706" s="91">
        <f t="shared" si="73"/>
        <v>0</v>
      </c>
      <c r="L706" s="192"/>
      <c r="M706" s="178"/>
      <c r="N706" s="13" t="b">
        <f t="shared" si="76"/>
        <v>1</v>
      </c>
      <c r="O706" s="625" t="b">
        <f t="shared" si="74"/>
        <v>1</v>
      </c>
      <c r="P706" s="13" t="b">
        <f t="shared" si="77"/>
        <v>1</v>
      </c>
      <c r="Q706" s="13" t="b">
        <f t="shared" si="71"/>
        <v>1</v>
      </c>
      <c r="R706" s="13" t="b">
        <f t="shared" si="72"/>
        <v>1</v>
      </c>
      <c r="S706" s="13" t="str">
        <f t="shared" si="75"/>
        <v>-</v>
      </c>
      <c r="T706" s="13">
        <f>IF(S706="-",0,IF(COUNTIF(S706:$S$1025,S706)&gt;1,1,0))</f>
        <v>0</v>
      </c>
    </row>
    <row r="707" spans="1:20" ht="15.75">
      <c r="A707" s="205">
        <v>682</v>
      </c>
      <c r="B707" s="177"/>
      <c r="C707" s="177"/>
      <c r="D707" s="192"/>
      <c r="E707" s="192"/>
      <c r="F707" s="192"/>
      <c r="G707" s="193"/>
      <c r="H707" s="193"/>
      <c r="I707" s="193"/>
      <c r="J707" s="193"/>
      <c r="K707" s="91">
        <f t="shared" si="73"/>
        <v>0</v>
      </c>
      <c r="L707" s="192"/>
      <c r="M707" s="178"/>
      <c r="N707" s="13" t="b">
        <f t="shared" si="76"/>
        <v>1</v>
      </c>
      <c r="O707" s="625" t="b">
        <f t="shared" si="74"/>
        <v>1</v>
      </c>
      <c r="P707" s="13" t="b">
        <f t="shared" si="77"/>
        <v>1</v>
      </c>
      <c r="Q707" s="13" t="b">
        <f t="shared" si="71"/>
        <v>1</v>
      </c>
      <c r="R707" s="13" t="b">
        <f t="shared" si="72"/>
        <v>1</v>
      </c>
      <c r="S707" s="13" t="str">
        <f t="shared" si="75"/>
        <v>-</v>
      </c>
      <c r="T707" s="13">
        <f>IF(S707="-",0,IF(COUNTIF(S707:$S$1025,S707)&gt;1,1,0))</f>
        <v>0</v>
      </c>
    </row>
    <row r="708" spans="1:20" ht="15.75">
      <c r="A708" s="205">
        <v>683</v>
      </c>
      <c r="B708" s="177"/>
      <c r="C708" s="177"/>
      <c r="D708" s="192"/>
      <c r="E708" s="192"/>
      <c r="F708" s="192"/>
      <c r="G708" s="193"/>
      <c r="H708" s="193"/>
      <c r="I708" s="193"/>
      <c r="J708" s="193"/>
      <c r="K708" s="91">
        <f t="shared" si="73"/>
        <v>0</v>
      </c>
      <c r="L708" s="192"/>
      <c r="M708" s="178"/>
      <c r="N708" s="13" t="b">
        <f t="shared" si="76"/>
        <v>1</v>
      </c>
      <c r="O708" s="625" t="b">
        <f t="shared" si="74"/>
        <v>1</v>
      </c>
      <c r="P708" s="13" t="b">
        <f t="shared" si="77"/>
        <v>1</v>
      </c>
      <c r="Q708" s="13" t="b">
        <f t="shared" si="71"/>
        <v>1</v>
      </c>
      <c r="R708" s="13" t="b">
        <f t="shared" si="72"/>
        <v>1</v>
      </c>
      <c r="S708" s="13" t="str">
        <f t="shared" si="75"/>
        <v>-</v>
      </c>
      <c r="T708" s="13">
        <f>IF(S708="-",0,IF(COUNTIF(S708:$S$1025,S708)&gt;1,1,0))</f>
        <v>0</v>
      </c>
    </row>
    <row r="709" spans="1:20" ht="15.75">
      <c r="A709" s="205">
        <v>684</v>
      </c>
      <c r="B709" s="177"/>
      <c r="C709" s="177"/>
      <c r="D709" s="192"/>
      <c r="E709" s="192"/>
      <c r="F709" s="192"/>
      <c r="G709" s="193"/>
      <c r="H709" s="193"/>
      <c r="I709" s="193"/>
      <c r="J709" s="193"/>
      <c r="K709" s="91">
        <f t="shared" si="73"/>
        <v>0</v>
      </c>
      <c r="L709" s="192"/>
      <c r="M709" s="178"/>
      <c r="N709" s="13" t="b">
        <f t="shared" si="76"/>
        <v>1</v>
      </c>
      <c r="O709" s="625" t="b">
        <f t="shared" si="74"/>
        <v>1</v>
      </c>
      <c r="P709" s="13" t="b">
        <f t="shared" si="77"/>
        <v>1</v>
      </c>
      <c r="Q709" s="13" t="b">
        <f t="shared" si="71"/>
        <v>1</v>
      </c>
      <c r="R709" s="13" t="b">
        <f t="shared" si="72"/>
        <v>1</v>
      </c>
      <c r="S709" s="13" t="str">
        <f t="shared" si="75"/>
        <v>-</v>
      </c>
      <c r="T709" s="13">
        <f>IF(S709="-",0,IF(COUNTIF(S709:$S$1025,S709)&gt;1,1,0))</f>
        <v>0</v>
      </c>
    </row>
    <row r="710" spans="1:20" ht="15.75">
      <c r="A710" s="205">
        <v>685</v>
      </c>
      <c r="B710" s="177"/>
      <c r="C710" s="177"/>
      <c r="D710" s="192"/>
      <c r="E710" s="192"/>
      <c r="F710" s="192"/>
      <c r="G710" s="193"/>
      <c r="H710" s="193"/>
      <c r="I710" s="193"/>
      <c r="J710" s="193"/>
      <c r="K710" s="91">
        <f t="shared" si="73"/>
        <v>0</v>
      </c>
      <c r="L710" s="192"/>
      <c r="M710" s="178"/>
      <c r="N710" s="13" t="b">
        <f t="shared" si="76"/>
        <v>1</v>
      </c>
      <c r="O710" s="625" t="b">
        <f t="shared" si="74"/>
        <v>1</v>
      </c>
      <c r="P710" s="13" t="b">
        <f t="shared" si="77"/>
        <v>1</v>
      </c>
      <c r="Q710" s="13" t="b">
        <f t="shared" si="71"/>
        <v>1</v>
      </c>
      <c r="R710" s="13" t="b">
        <f t="shared" si="72"/>
        <v>1</v>
      </c>
      <c r="S710" s="13" t="str">
        <f t="shared" si="75"/>
        <v>-</v>
      </c>
      <c r="T710" s="13">
        <f>IF(S710="-",0,IF(COUNTIF(S710:$S$1025,S710)&gt;1,1,0))</f>
        <v>0</v>
      </c>
    </row>
    <row r="711" spans="1:20" ht="15.75">
      <c r="A711" s="205">
        <v>686</v>
      </c>
      <c r="B711" s="177"/>
      <c r="C711" s="177"/>
      <c r="D711" s="192"/>
      <c r="E711" s="192"/>
      <c r="F711" s="192"/>
      <c r="G711" s="193"/>
      <c r="H711" s="193"/>
      <c r="I711" s="193"/>
      <c r="J711" s="193"/>
      <c r="K711" s="91">
        <f t="shared" si="73"/>
        <v>0</v>
      </c>
      <c r="L711" s="192"/>
      <c r="M711" s="178"/>
      <c r="N711" s="13" t="b">
        <f t="shared" si="76"/>
        <v>1</v>
      </c>
      <c r="O711" s="625" t="b">
        <f t="shared" si="74"/>
        <v>1</v>
      </c>
      <c r="P711" s="13" t="b">
        <f t="shared" si="77"/>
        <v>1</v>
      </c>
      <c r="Q711" s="13" t="b">
        <f t="shared" si="71"/>
        <v>1</v>
      </c>
      <c r="R711" s="13" t="b">
        <f t="shared" si="72"/>
        <v>1</v>
      </c>
      <c r="S711" s="13" t="str">
        <f t="shared" si="75"/>
        <v>-</v>
      </c>
      <c r="T711" s="13">
        <f>IF(S711="-",0,IF(COUNTIF(S711:$S$1025,S711)&gt;1,1,0))</f>
        <v>0</v>
      </c>
    </row>
    <row r="712" spans="1:20" ht="15.75">
      <c r="A712" s="205">
        <v>687</v>
      </c>
      <c r="B712" s="177"/>
      <c r="C712" s="177"/>
      <c r="D712" s="192"/>
      <c r="E712" s="192"/>
      <c r="F712" s="192"/>
      <c r="G712" s="193"/>
      <c r="H712" s="193"/>
      <c r="I712" s="193"/>
      <c r="J712" s="193"/>
      <c r="K712" s="91">
        <f t="shared" si="73"/>
        <v>0</v>
      </c>
      <c r="L712" s="192"/>
      <c r="M712" s="178"/>
      <c r="N712" s="13" t="b">
        <f t="shared" si="76"/>
        <v>1</v>
      </c>
      <c r="O712" s="625" t="b">
        <f t="shared" si="74"/>
        <v>1</v>
      </c>
      <c r="P712" s="13" t="b">
        <f t="shared" si="77"/>
        <v>1</v>
      </c>
      <c r="Q712" s="13" t="b">
        <f t="shared" si="71"/>
        <v>1</v>
      </c>
      <c r="R712" s="13" t="b">
        <f t="shared" si="72"/>
        <v>1</v>
      </c>
      <c r="S712" s="13" t="str">
        <f t="shared" si="75"/>
        <v>-</v>
      </c>
      <c r="T712" s="13">
        <f>IF(S712="-",0,IF(COUNTIF(S712:$S$1025,S712)&gt;1,1,0))</f>
        <v>0</v>
      </c>
    </row>
    <row r="713" spans="1:20" ht="15.75">
      <c r="A713" s="205">
        <v>688</v>
      </c>
      <c r="B713" s="177"/>
      <c r="C713" s="177"/>
      <c r="D713" s="192"/>
      <c r="E713" s="192"/>
      <c r="F713" s="192"/>
      <c r="G713" s="193"/>
      <c r="H713" s="193"/>
      <c r="I713" s="193"/>
      <c r="J713" s="193"/>
      <c r="K713" s="91">
        <f t="shared" si="73"/>
        <v>0</v>
      </c>
      <c r="L713" s="192"/>
      <c r="M713" s="178"/>
      <c r="N713" s="13" t="b">
        <f t="shared" si="76"/>
        <v>1</v>
      </c>
      <c r="O713" s="625" t="b">
        <f t="shared" si="74"/>
        <v>1</v>
      </c>
      <c r="P713" s="13" t="b">
        <f t="shared" si="77"/>
        <v>1</v>
      </c>
      <c r="Q713" s="13" t="b">
        <f t="shared" si="71"/>
        <v>1</v>
      </c>
      <c r="R713" s="13" t="b">
        <f t="shared" si="72"/>
        <v>1</v>
      </c>
      <c r="S713" s="13" t="str">
        <f t="shared" si="75"/>
        <v>-</v>
      </c>
      <c r="T713" s="13">
        <f>IF(S713="-",0,IF(COUNTIF(S713:$S$1025,S713)&gt;1,1,0))</f>
        <v>0</v>
      </c>
    </row>
    <row r="714" spans="1:20" ht="15.75">
      <c r="A714" s="205">
        <v>689</v>
      </c>
      <c r="B714" s="177"/>
      <c r="C714" s="177"/>
      <c r="D714" s="192"/>
      <c r="E714" s="192"/>
      <c r="F714" s="192"/>
      <c r="G714" s="193"/>
      <c r="H714" s="193"/>
      <c r="I714" s="193"/>
      <c r="J714" s="193"/>
      <c r="K714" s="91">
        <f t="shared" si="73"/>
        <v>0</v>
      </c>
      <c r="L714" s="192"/>
      <c r="M714" s="178"/>
      <c r="N714" s="13" t="b">
        <f t="shared" si="76"/>
        <v>1</v>
      </c>
      <c r="O714" s="625" t="b">
        <f t="shared" si="74"/>
        <v>1</v>
      </c>
      <c r="P714" s="13" t="b">
        <f t="shared" si="77"/>
        <v>1</v>
      </c>
      <c r="Q714" s="13" t="b">
        <f t="shared" si="71"/>
        <v>1</v>
      </c>
      <c r="R714" s="13" t="b">
        <f t="shared" si="72"/>
        <v>1</v>
      </c>
      <c r="S714" s="13" t="str">
        <f t="shared" si="75"/>
        <v>-</v>
      </c>
      <c r="T714" s="13">
        <f>IF(S714="-",0,IF(COUNTIF(S714:$S$1025,S714)&gt;1,1,0))</f>
        <v>0</v>
      </c>
    </row>
    <row r="715" spans="1:20" ht="15.75">
      <c r="A715" s="205">
        <v>690</v>
      </c>
      <c r="B715" s="177"/>
      <c r="C715" s="177"/>
      <c r="D715" s="192"/>
      <c r="E715" s="192"/>
      <c r="F715" s="192"/>
      <c r="G715" s="193"/>
      <c r="H715" s="193"/>
      <c r="I715" s="193"/>
      <c r="J715" s="193"/>
      <c r="K715" s="91">
        <f t="shared" si="73"/>
        <v>0</v>
      </c>
      <c r="L715" s="192"/>
      <c r="M715" s="178"/>
      <c r="N715" s="13" t="b">
        <f t="shared" si="76"/>
        <v>1</v>
      </c>
      <c r="O715" s="625" t="b">
        <f t="shared" si="74"/>
        <v>1</v>
      </c>
      <c r="P715" s="13" t="b">
        <f t="shared" si="77"/>
        <v>1</v>
      </c>
      <c r="Q715" s="13" t="b">
        <f t="shared" si="71"/>
        <v>1</v>
      </c>
      <c r="R715" s="13" t="b">
        <f t="shared" si="72"/>
        <v>1</v>
      </c>
      <c r="S715" s="13" t="str">
        <f t="shared" si="75"/>
        <v>-</v>
      </c>
      <c r="T715" s="13">
        <f>IF(S715="-",0,IF(COUNTIF(S715:$S$1025,S715)&gt;1,1,0))</f>
        <v>0</v>
      </c>
    </row>
    <row r="716" spans="1:20" ht="15.75">
      <c r="A716" s="205">
        <v>691</v>
      </c>
      <c r="B716" s="177"/>
      <c r="C716" s="177"/>
      <c r="D716" s="192"/>
      <c r="E716" s="192"/>
      <c r="F716" s="192"/>
      <c r="G716" s="193"/>
      <c r="H716" s="193"/>
      <c r="I716" s="193"/>
      <c r="J716" s="193"/>
      <c r="K716" s="91">
        <f t="shared" si="73"/>
        <v>0</v>
      </c>
      <c r="L716" s="192"/>
      <c r="M716" s="178"/>
      <c r="N716" s="13" t="b">
        <f t="shared" si="76"/>
        <v>1</v>
      </c>
      <c r="O716" s="625" t="b">
        <f t="shared" si="74"/>
        <v>1</v>
      </c>
      <c r="P716" s="13" t="b">
        <f t="shared" si="77"/>
        <v>1</v>
      </c>
      <c r="Q716" s="13" t="b">
        <f t="shared" si="71"/>
        <v>1</v>
      </c>
      <c r="R716" s="13" t="b">
        <f t="shared" si="72"/>
        <v>1</v>
      </c>
      <c r="S716" s="13" t="str">
        <f t="shared" si="75"/>
        <v>-</v>
      </c>
      <c r="T716" s="13">
        <f>IF(S716="-",0,IF(COUNTIF(S716:$S$1025,S716)&gt;1,1,0))</f>
        <v>0</v>
      </c>
    </row>
    <row r="717" spans="1:20" ht="15.75">
      <c r="A717" s="205">
        <v>692</v>
      </c>
      <c r="B717" s="177"/>
      <c r="C717" s="177"/>
      <c r="D717" s="192"/>
      <c r="E717" s="192"/>
      <c r="F717" s="192"/>
      <c r="G717" s="193"/>
      <c r="H717" s="193"/>
      <c r="I717" s="193"/>
      <c r="J717" s="193"/>
      <c r="K717" s="91">
        <f t="shared" si="73"/>
        <v>0</v>
      </c>
      <c r="L717" s="192"/>
      <c r="M717" s="178"/>
      <c r="N717" s="13" t="b">
        <f t="shared" si="76"/>
        <v>1</v>
      </c>
      <c r="O717" s="625" t="b">
        <f t="shared" si="74"/>
        <v>1</v>
      </c>
      <c r="P717" s="13" t="b">
        <f t="shared" si="77"/>
        <v>1</v>
      </c>
      <c r="Q717" s="13" t="b">
        <f t="shared" si="71"/>
        <v>1</v>
      </c>
      <c r="R717" s="13" t="b">
        <f t="shared" si="72"/>
        <v>1</v>
      </c>
      <c r="S717" s="13" t="str">
        <f t="shared" si="75"/>
        <v>-</v>
      </c>
      <c r="T717" s="13">
        <f>IF(S717="-",0,IF(COUNTIF(S717:$S$1025,S717)&gt;1,1,0))</f>
        <v>0</v>
      </c>
    </row>
    <row r="718" spans="1:20" ht="15.75">
      <c r="A718" s="205">
        <v>693</v>
      </c>
      <c r="B718" s="177"/>
      <c r="C718" s="177"/>
      <c r="D718" s="192"/>
      <c r="E718" s="192"/>
      <c r="F718" s="192"/>
      <c r="G718" s="193"/>
      <c r="H718" s="193"/>
      <c r="I718" s="193"/>
      <c r="J718" s="193"/>
      <c r="K718" s="91">
        <f t="shared" si="73"/>
        <v>0</v>
      </c>
      <c r="L718" s="192"/>
      <c r="M718" s="178"/>
      <c r="N718" s="13" t="b">
        <f t="shared" si="76"/>
        <v>1</v>
      </c>
      <c r="O718" s="625" t="b">
        <f t="shared" si="74"/>
        <v>1</v>
      </c>
      <c r="P718" s="13" t="b">
        <f t="shared" si="77"/>
        <v>1</v>
      </c>
      <c r="Q718" s="13" t="b">
        <f t="shared" si="71"/>
        <v>1</v>
      </c>
      <c r="R718" s="13" t="b">
        <f t="shared" si="72"/>
        <v>1</v>
      </c>
      <c r="S718" s="13" t="str">
        <f t="shared" si="75"/>
        <v>-</v>
      </c>
      <c r="T718" s="13">
        <f>IF(S718="-",0,IF(COUNTIF(S718:$S$1025,S718)&gt;1,1,0))</f>
        <v>0</v>
      </c>
    </row>
    <row r="719" spans="1:20" ht="15.75">
      <c r="A719" s="205">
        <v>694</v>
      </c>
      <c r="B719" s="177"/>
      <c r="C719" s="177"/>
      <c r="D719" s="192"/>
      <c r="E719" s="192"/>
      <c r="F719" s="192"/>
      <c r="G719" s="193"/>
      <c r="H719" s="193"/>
      <c r="I719" s="193"/>
      <c r="J719" s="193"/>
      <c r="K719" s="91">
        <f t="shared" si="73"/>
        <v>0</v>
      </c>
      <c r="L719" s="192"/>
      <c r="M719" s="178"/>
      <c r="N719" s="13" t="b">
        <f t="shared" si="76"/>
        <v>1</v>
      </c>
      <c r="O719" s="625" t="b">
        <f t="shared" si="74"/>
        <v>1</v>
      </c>
      <c r="P719" s="13" t="b">
        <f t="shared" si="77"/>
        <v>1</v>
      </c>
      <c r="Q719" s="13" t="b">
        <f t="shared" si="71"/>
        <v>1</v>
      </c>
      <c r="R719" s="13" t="b">
        <f t="shared" si="72"/>
        <v>1</v>
      </c>
      <c r="S719" s="13" t="str">
        <f t="shared" si="75"/>
        <v>-</v>
      </c>
      <c r="T719" s="13">
        <f>IF(S719="-",0,IF(COUNTIF(S719:$S$1025,S719)&gt;1,1,0))</f>
        <v>0</v>
      </c>
    </row>
    <row r="720" spans="1:20" ht="15.75">
      <c r="A720" s="205">
        <v>695</v>
      </c>
      <c r="B720" s="177"/>
      <c r="C720" s="177"/>
      <c r="D720" s="192"/>
      <c r="E720" s="192"/>
      <c r="F720" s="192"/>
      <c r="G720" s="193"/>
      <c r="H720" s="193"/>
      <c r="I720" s="193"/>
      <c r="J720" s="193"/>
      <c r="K720" s="91">
        <f t="shared" si="73"/>
        <v>0</v>
      </c>
      <c r="L720" s="192"/>
      <c r="M720" s="178"/>
      <c r="N720" s="13" t="b">
        <f t="shared" si="76"/>
        <v>1</v>
      </c>
      <c r="O720" s="625" t="b">
        <f t="shared" si="74"/>
        <v>1</v>
      </c>
      <c r="P720" s="13" t="b">
        <f t="shared" si="77"/>
        <v>1</v>
      </c>
      <c r="Q720" s="13" t="b">
        <f t="shared" si="71"/>
        <v>1</v>
      </c>
      <c r="R720" s="13" t="b">
        <f t="shared" si="72"/>
        <v>1</v>
      </c>
      <c r="S720" s="13" t="str">
        <f t="shared" si="75"/>
        <v>-</v>
      </c>
      <c r="T720" s="13">
        <f>IF(S720="-",0,IF(COUNTIF(S720:$S$1025,S720)&gt;1,1,0))</f>
        <v>0</v>
      </c>
    </row>
    <row r="721" spans="1:20" ht="15.75">
      <c r="A721" s="205">
        <v>696</v>
      </c>
      <c r="B721" s="177"/>
      <c r="C721" s="177"/>
      <c r="D721" s="192"/>
      <c r="E721" s="192"/>
      <c r="F721" s="192"/>
      <c r="G721" s="193"/>
      <c r="H721" s="193"/>
      <c r="I721" s="193"/>
      <c r="J721" s="193"/>
      <c r="K721" s="91">
        <f t="shared" si="73"/>
        <v>0</v>
      </c>
      <c r="L721" s="192"/>
      <c r="M721" s="178"/>
      <c r="N721" s="13" t="b">
        <f t="shared" si="76"/>
        <v>1</v>
      </c>
      <c r="O721" s="625" t="b">
        <f t="shared" si="74"/>
        <v>1</v>
      </c>
      <c r="P721" s="13" t="b">
        <f t="shared" si="77"/>
        <v>1</v>
      </c>
      <c r="Q721" s="13" t="b">
        <f t="shared" si="71"/>
        <v>1</v>
      </c>
      <c r="R721" s="13" t="b">
        <f t="shared" si="72"/>
        <v>1</v>
      </c>
      <c r="S721" s="13" t="str">
        <f t="shared" si="75"/>
        <v>-</v>
      </c>
      <c r="T721" s="13">
        <f>IF(S721="-",0,IF(COUNTIF(S721:$S$1025,S721)&gt;1,1,0))</f>
        <v>0</v>
      </c>
    </row>
    <row r="722" spans="1:20" ht="15.75">
      <c r="A722" s="205">
        <v>697</v>
      </c>
      <c r="B722" s="177"/>
      <c r="C722" s="177"/>
      <c r="D722" s="192"/>
      <c r="E722" s="192"/>
      <c r="F722" s="192"/>
      <c r="G722" s="193"/>
      <c r="H722" s="193"/>
      <c r="I722" s="193"/>
      <c r="J722" s="193"/>
      <c r="K722" s="91">
        <f t="shared" si="73"/>
        <v>0</v>
      </c>
      <c r="L722" s="192"/>
      <c r="M722" s="178"/>
      <c r="N722" s="13" t="b">
        <f t="shared" si="76"/>
        <v>1</v>
      </c>
      <c r="O722" s="625" t="b">
        <f t="shared" si="74"/>
        <v>1</v>
      </c>
      <c r="P722" s="13" t="b">
        <f t="shared" si="77"/>
        <v>1</v>
      </c>
      <c r="Q722" s="13" t="b">
        <f t="shared" si="71"/>
        <v>1</v>
      </c>
      <c r="R722" s="13" t="b">
        <f t="shared" si="72"/>
        <v>1</v>
      </c>
      <c r="S722" s="13" t="str">
        <f t="shared" si="75"/>
        <v>-</v>
      </c>
      <c r="T722" s="13">
        <f>IF(S722="-",0,IF(COUNTIF(S722:$S$1025,S722)&gt;1,1,0))</f>
        <v>0</v>
      </c>
    </row>
    <row r="723" spans="1:20" ht="15.75">
      <c r="A723" s="205">
        <v>698</v>
      </c>
      <c r="B723" s="177"/>
      <c r="C723" s="177"/>
      <c r="D723" s="192"/>
      <c r="E723" s="192"/>
      <c r="F723" s="192"/>
      <c r="G723" s="193"/>
      <c r="H723" s="193"/>
      <c r="I723" s="193"/>
      <c r="J723" s="193"/>
      <c r="K723" s="91">
        <f t="shared" si="73"/>
        <v>0</v>
      </c>
      <c r="L723" s="192"/>
      <c r="M723" s="178"/>
      <c r="N723" s="13" t="b">
        <f t="shared" si="76"/>
        <v>1</v>
      </c>
      <c r="O723" s="625" t="b">
        <f t="shared" si="74"/>
        <v>1</v>
      </c>
      <c r="P723" s="13" t="b">
        <f t="shared" si="77"/>
        <v>1</v>
      </c>
      <c r="Q723" s="13" t="b">
        <f t="shared" si="71"/>
        <v>1</v>
      </c>
      <c r="R723" s="13" t="b">
        <f t="shared" si="72"/>
        <v>1</v>
      </c>
      <c r="S723" s="13" t="str">
        <f t="shared" si="75"/>
        <v>-</v>
      </c>
      <c r="T723" s="13">
        <f>IF(S723="-",0,IF(COUNTIF(S723:$S$1025,S723)&gt;1,1,0))</f>
        <v>0</v>
      </c>
    </row>
    <row r="724" spans="1:20" ht="15.75">
      <c r="A724" s="205">
        <v>699</v>
      </c>
      <c r="B724" s="177"/>
      <c r="C724" s="177"/>
      <c r="D724" s="192"/>
      <c r="E724" s="192"/>
      <c r="F724" s="192"/>
      <c r="G724" s="193"/>
      <c r="H724" s="193"/>
      <c r="I724" s="193"/>
      <c r="J724" s="193"/>
      <c r="K724" s="91">
        <f t="shared" si="73"/>
        <v>0</v>
      </c>
      <c r="L724" s="192"/>
      <c r="M724" s="178"/>
      <c r="N724" s="13" t="b">
        <f t="shared" si="76"/>
        <v>1</v>
      </c>
      <c r="O724" s="625" t="b">
        <f t="shared" si="74"/>
        <v>1</v>
      </c>
      <c r="P724" s="13" t="b">
        <f t="shared" si="77"/>
        <v>1</v>
      </c>
      <c r="Q724" s="13" t="b">
        <f t="shared" si="71"/>
        <v>1</v>
      </c>
      <c r="R724" s="13" t="b">
        <f t="shared" si="72"/>
        <v>1</v>
      </c>
      <c r="S724" s="13" t="str">
        <f t="shared" si="75"/>
        <v>-</v>
      </c>
      <c r="T724" s="13">
        <f>IF(S724="-",0,IF(COUNTIF(S724:$S$1025,S724)&gt;1,1,0))</f>
        <v>0</v>
      </c>
    </row>
    <row r="725" spans="1:20" ht="15.75">
      <c r="A725" s="205">
        <v>700</v>
      </c>
      <c r="B725" s="177"/>
      <c r="C725" s="177"/>
      <c r="D725" s="192"/>
      <c r="E725" s="192"/>
      <c r="F725" s="192"/>
      <c r="G725" s="193"/>
      <c r="H725" s="193"/>
      <c r="I725" s="193"/>
      <c r="J725" s="193"/>
      <c r="K725" s="91">
        <f t="shared" si="73"/>
        <v>0</v>
      </c>
      <c r="L725" s="192"/>
      <c r="M725" s="178"/>
      <c r="N725" s="13" t="b">
        <f t="shared" si="76"/>
        <v>1</v>
      </c>
      <c r="O725" s="625" t="b">
        <f t="shared" si="74"/>
        <v>1</v>
      </c>
      <c r="P725" s="13" t="b">
        <f t="shared" si="77"/>
        <v>1</v>
      </c>
      <c r="Q725" s="13" t="b">
        <f t="shared" si="71"/>
        <v>1</v>
      </c>
      <c r="R725" s="13" t="b">
        <f t="shared" si="72"/>
        <v>1</v>
      </c>
      <c r="S725" s="13" t="str">
        <f t="shared" si="75"/>
        <v>-</v>
      </c>
      <c r="T725" s="13">
        <f>IF(S725="-",0,IF(COUNTIF(S725:$S$1025,S725)&gt;1,1,0))</f>
        <v>0</v>
      </c>
    </row>
    <row r="726" spans="1:20" ht="15.75">
      <c r="A726" s="205">
        <v>701</v>
      </c>
      <c r="B726" s="177"/>
      <c r="C726" s="177"/>
      <c r="D726" s="192"/>
      <c r="E726" s="192"/>
      <c r="F726" s="192"/>
      <c r="G726" s="193"/>
      <c r="H726" s="193"/>
      <c r="I726" s="193"/>
      <c r="J726" s="193"/>
      <c r="K726" s="91">
        <f t="shared" si="73"/>
        <v>0</v>
      </c>
      <c r="L726" s="192"/>
      <c r="M726" s="178"/>
      <c r="N726" s="13" t="b">
        <f t="shared" si="76"/>
        <v>1</v>
      </c>
      <c r="O726" s="625" t="b">
        <f t="shared" si="74"/>
        <v>1</v>
      </c>
      <c r="P726" s="13" t="b">
        <f t="shared" si="77"/>
        <v>1</v>
      </c>
      <c r="Q726" s="13" t="b">
        <f t="shared" si="71"/>
        <v>1</v>
      </c>
      <c r="R726" s="13" t="b">
        <f t="shared" si="72"/>
        <v>1</v>
      </c>
      <c r="S726" s="13" t="str">
        <f t="shared" si="75"/>
        <v>-</v>
      </c>
      <c r="T726" s="13">
        <f>IF(S726="-",0,IF(COUNTIF(S726:$S$1025,S726)&gt;1,1,0))</f>
        <v>0</v>
      </c>
    </row>
    <row r="727" spans="1:20" ht="15.75">
      <c r="A727" s="205">
        <v>702</v>
      </c>
      <c r="B727" s="177"/>
      <c r="C727" s="177"/>
      <c r="D727" s="192"/>
      <c r="E727" s="192"/>
      <c r="F727" s="192"/>
      <c r="G727" s="193"/>
      <c r="H727" s="193"/>
      <c r="I727" s="193"/>
      <c r="J727" s="193"/>
      <c r="K727" s="91">
        <f t="shared" si="73"/>
        <v>0</v>
      </c>
      <c r="L727" s="192"/>
      <c r="M727" s="178"/>
      <c r="N727" s="13" t="b">
        <f t="shared" si="76"/>
        <v>1</v>
      </c>
      <c r="O727" s="625" t="b">
        <f t="shared" si="74"/>
        <v>1</v>
      </c>
      <c r="P727" s="13" t="b">
        <f t="shared" si="77"/>
        <v>1</v>
      </c>
      <c r="Q727" s="13" t="b">
        <f t="shared" si="71"/>
        <v>1</v>
      </c>
      <c r="R727" s="13" t="b">
        <f t="shared" si="72"/>
        <v>1</v>
      </c>
      <c r="S727" s="13" t="str">
        <f t="shared" si="75"/>
        <v>-</v>
      </c>
      <c r="T727" s="13">
        <f>IF(S727="-",0,IF(COUNTIF(S727:$S$1025,S727)&gt;1,1,0))</f>
        <v>0</v>
      </c>
    </row>
    <row r="728" spans="1:20" ht="15.75">
      <c r="A728" s="205">
        <v>703</v>
      </c>
      <c r="B728" s="177"/>
      <c r="C728" s="177"/>
      <c r="D728" s="192"/>
      <c r="E728" s="192"/>
      <c r="F728" s="192"/>
      <c r="G728" s="193"/>
      <c r="H728" s="193"/>
      <c r="I728" s="193"/>
      <c r="J728" s="193"/>
      <c r="K728" s="91">
        <f t="shared" si="73"/>
        <v>0</v>
      </c>
      <c r="L728" s="192"/>
      <c r="M728" s="178"/>
      <c r="N728" s="13" t="b">
        <f t="shared" si="76"/>
        <v>1</v>
      </c>
      <c r="O728" s="625" t="b">
        <f t="shared" si="74"/>
        <v>1</v>
      </c>
      <c r="P728" s="13" t="b">
        <f t="shared" si="77"/>
        <v>1</v>
      </c>
      <c r="Q728" s="13" t="b">
        <f t="shared" si="71"/>
        <v>1</v>
      </c>
      <c r="R728" s="13" t="b">
        <f t="shared" si="72"/>
        <v>1</v>
      </c>
      <c r="S728" s="13" t="str">
        <f t="shared" si="75"/>
        <v>-</v>
      </c>
      <c r="T728" s="13">
        <f>IF(S728="-",0,IF(COUNTIF(S728:$S$1025,S728)&gt;1,1,0))</f>
        <v>0</v>
      </c>
    </row>
    <row r="729" spans="1:20" ht="15.75">
      <c r="A729" s="205">
        <v>704</v>
      </c>
      <c r="B729" s="177"/>
      <c r="C729" s="177"/>
      <c r="D729" s="192"/>
      <c r="E729" s="192"/>
      <c r="F729" s="192"/>
      <c r="G729" s="193"/>
      <c r="H729" s="193"/>
      <c r="I729" s="193"/>
      <c r="J729" s="193"/>
      <c r="K729" s="91">
        <f t="shared" si="73"/>
        <v>0</v>
      </c>
      <c r="L729" s="192"/>
      <c r="M729" s="178"/>
      <c r="N729" s="13" t="b">
        <f t="shared" si="76"/>
        <v>1</v>
      </c>
      <c r="O729" s="625" t="b">
        <f t="shared" si="74"/>
        <v>1</v>
      </c>
      <c r="P729" s="13" t="b">
        <f t="shared" si="77"/>
        <v>1</v>
      </c>
      <c r="Q729" s="13" t="b">
        <f t="shared" si="71"/>
        <v>1</v>
      </c>
      <c r="R729" s="13" t="b">
        <f t="shared" si="72"/>
        <v>1</v>
      </c>
      <c r="S729" s="13" t="str">
        <f t="shared" si="75"/>
        <v>-</v>
      </c>
      <c r="T729" s="13">
        <f>IF(S729="-",0,IF(COUNTIF(S729:$S$1025,S729)&gt;1,1,0))</f>
        <v>0</v>
      </c>
    </row>
    <row r="730" spans="1:20" ht="15.75">
      <c r="A730" s="205">
        <v>705</v>
      </c>
      <c r="B730" s="177"/>
      <c r="C730" s="177"/>
      <c r="D730" s="192"/>
      <c r="E730" s="192"/>
      <c r="F730" s="192"/>
      <c r="G730" s="193"/>
      <c r="H730" s="193"/>
      <c r="I730" s="193"/>
      <c r="J730" s="193"/>
      <c r="K730" s="91">
        <f t="shared" si="73"/>
        <v>0</v>
      </c>
      <c r="L730" s="192"/>
      <c r="M730" s="178"/>
      <c r="N730" s="13" t="b">
        <f t="shared" si="76"/>
        <v>1</v>
      </c>
      <c r="O730" s="625" t="b">
        <f t="shared" si="74"/>
        <v>1</v>
      </c>
      <c r="P730" s="13" t="b">
        <f t="shared" si="77"/>
        <v>1</v>
      </c>
      <c r="Q730" s="13" t="b">
        <f t="shared" ref="Q730:Q793" si="78">IF(B730="",TRUE,(IF(ISNUMBER(MATCH(B730,CountriesList,0)),TRUE,FALSE)))</f>
        <v>1</v>
      </c>
      <c r="R730" s="13" t="b">
        <f t="shared" ref="R730:R793" si="79">IF(C730="",TRUE,(IF(ISNUMBER(MATCH(C730,ClientCategorisationList,0)),TRUE,FALSE)))</f>
        <v>1</v>
      </c>
      <c r="S730" s="13" t="str">
        <f t="shared" si="75"/>
        <v>-</v>
      </c>
      <c r="T730" s="13">
        <f>IF(S730="-",0,IF(COUNTIF(S730:$S$1025,S730)&gt;1,1,0))</f>
        <v>0</v>
      </c>
    </row>
    <row r="731" spans="1:20" ht="15.75">
      <c r="A731" s="205">
        <v>706</v>
      </c>
      <c r="B731" s="177"/>
      <c r="C731" s="177"/>
      <c r="D731" s="192"/>
      <c r="E731" s="192"/>
      <c r="F731" s="192"/>
      <c r="G731" s="193"/>
      <c r="H731" s="193"/>
      <c r="I731" s="193"/>
      <c r="J731" s="193"/>
      <c r="K731" s="91">
        <f t="shared" ref="K731:K794" si="80">SUM(G731:J731)</f>
        <v>0</v>
      </c>
      <c r="L731" s="192"/>
      <c r="M731" s="178"/>
      <c r="N731" s="13" t="b">
        <f t="shared" si="76"/>
        <v>1</v>
      </c>
      <c r="O731" s="625" t="b">
        <f t="shared" ref="O731:O794" si="81">IF(OR(AND(B731="N/A",C731="N/A"),AND(B731&lt;&gt;"N/A",C731&lt;&gt;"N/A"),AND(ISBLANK(B731),ISBLANK(C731)),AND(NOT(ISBLANK(B731)),NOT(ISBLANK(C731)))),TRUE,FALSE)</f>
        <v>1</v>
      </c>
      <c r="P731" s="13" t="b">
        <f t="shared" si="77"/>
        <v>1</v>
      </c>
      <c r="Q731" s="13" t="b">
        <f t="shared" si="78"/>
        <v>1</v>
      </c>
      <c r="R731" s="13" t="b">
        <f t="shared" si="79"/>
        <v>1</v>
      </c>
      <c r="S731" s="13" t="str">
        <f t="shared" ref="S731:S794" si="82">CONCATENATE(B731,"-",C731)</f>
        <v>-</v>
      </c>
      <c r="T731" s="13">
        <f>IF(S731="-",0,IF(COUNTIF(S731:$S$1025,S731)&gt;1,1,0))</f>
        <v>0</v>
      </c>
    </row>
    <row r="732" spans="1:20" ht="15.75">
      <c r="A732" s="205">
        <v>707</v>
      </c>
      <c r="B732" s="177"/>
      <c r="C732" s="177"/>
      <c r="D732" s="192"/>
      <c r="E732" s="192"/>
      <c r="F732" s="192"/>
      <c r="G732" s="193"/>
      <c r="H732" s="193"/>
      <c r="I732" s="193"/>
      <c r="J732" s="193"/>
      <c r="K732" s="91">
        <f t="shared" si="80"/>
        <v>0</v>
      </c>
      <c r="L732" s="192"/>
      <c r="M732" s="178"/>
      <c r="N732" s="13" t="b">
        <f t="shared" ref="N732:N795" si="83">IF(ISBLANK(B732),TRUE,IF(OR(ISBLANK(C732),ISBLANK(D732),ISBLANK(E732),ISBLANK(F732),ISBLANK(G732),ISBLANK(H732),ISBLANK(I732),ISBLANK(J732),ISBLANK(K732),ISBLANK(L732),ISBLANK(M732)),FALSE,TRUE))</f>
        <v>1</v>
      </c>
      <c r="O732" s="625" t="b">
        <f t="shared" si="81"/>
        <v>1</v>
      </c>
      <c r="P732" s="13" t="b">
        <f t="shared" ref="P732:P795" si="84">IF(OR(AND(B732="N/A",C732="N/A",D732=0,E732=0,F732=0,K732=0,L732=0,M732=0),AND(ISBLANK(B732),ISBLANK(C732),ISBLANK(D732),ISBLANK(E732),ISBLANK(F732),ISBLANK(G732),ISBLANK(H732),ISBLANK(I732),ISBLANK(J732),K732=0,ISBLANK(L732),ISBLANK(M732)),AND(AND(NOT(ISBLANK(B732)),B732&lt;&gt;"N/A"),AND(NOT(ISBLANK(C732)),C732&lt;&gt;"N/A"),OR(D732&lt;&gt;0,E732&lt;&gt;0,F732&lt;&gt;0,K732&lt;&gt;0,L732&lt;&gt;0,M732&lt;&gt;0))),TRUE,FALSE)</f>
        <v>1</v>
      </c>
      <c r="Q732" s="13" t="b">
        <f t="shared" si="78"/>
        <v>1</v>
      </c>
      <c r="R732" s="13" t="b">
        <f t="shared" si="79"/>
        <v>1</v>
      </c>
      <c r="S732" s="13" t="str">
        <f t="shared" si="82"/>
        <v>-</v>
      </c>
      <c r="T732" s="13">
        <f>IF(S732="-",0,IF(COUNTIF(S732:$S$1025,S732)&gt;1,1,0))</f>
        <v>0</v>
      </c>
    </row>
    <row r="733" spans="1:20" ht="15.75">
      <c r="A733" s="205">
        <v>708</v>
      </c>
      <c r="B733" s="177"/>
      <c r="C733" s="177"/>
      <c r="D733" s="192"/>
      <c r="E733" s="192"/>
      <c r="F733" s="192"/>
      <c r="G733" s="193"/>
      <c r="H733" s="193"/>
      <c r="I733" s="193"/>
      <c r="J733" s="193"/>
      <c r="K733" s="91">
        <f t="shared" si="80"/>
        <v>0</v>
      </c>
      <c r="L733" s="192"/>
      <c r="M733" s="178"/>
      <c r="N733" s="13" t="b">
        <f t="shared" si="83"/>
        <v>1</v>
      </c>
      <c r="O733" s="625" t="b">
        <f t="shared" si="81"/>
        <v>1</v>
      </c>
      <c r="P733" s="13" t="b">
        <f t="shared" si="84"/>
        <v>1</v>
      </c>
      <c r="Q733" s="13" t="b">
        <f t="shared" si="78"/>
        <v>1</v>
      </c>
      <c r="R733" s="13" t="b">
        <f t="shared" si="79"/>
        <v>1</v>
      </c>
      <c r="S733" s="13" t="str">
        <f t="shared" si="82"/>
        <v>-</v>
      </c>
      <c r="T733" s="13">
        <f>IF(S733="-",0,IF(COUNTIF(S733:$S$1025,S733)&gt;1,1,0))</f>
        <v>0</v>
      </c>
    </row>
    <row r="734" spans="1:20" ht="15.75">
      <c r="A734" s="205">
        <v>709</v>
      </c>
      <c r="B734" s="177"/>
      <c r="C734" s="177"/>
      <c r="D734" s="192"/>
      <c r="E734" s="192"/>
      <c r="F734" s="192"/>
      <c r="G734" s="193"/>
      <c r="H734" s="193"/>
      <c r="I734" s="193"/>
      <c r="J734" s="193"/>
      <c r="K734" s="91">
        <f t="shared" si="80"/>
        <v>0</v>
      </c>
      <c r="L734" s="192"/>
      <c r="M734" s="178"/>
      <c r="N734" s="13" t="b">
        <f t="shared" si="83"/>
        <v>1</v>
      </c>
      <c r="O734" s="625" t="b">
        <f t="shared" si="81"/>
        <v>1</v>
      </c>
      <c r="P734" s="13" t="b">
        <f t="shared" si="84"/>
        <v>1</v>
      </c>
      <c r="Q734" s="13" t="b">
        <f t="shared" si="78"/>
        <v>1</v>
      </c>
      <c r="R734" s="13" t="b">
        <f t="shared" si="79"/>
        <v>1</v>
      </c>
      <c r="S734" s="13" t="str">
        <f t="shared" si="82"/>
        <v>-</v>
      </c>
      <c r="T734" s="13">
        <f>IF(S734="-",0,IF(COUNTIF(S734:$S$1025,S734)&gt;1,1,0))</f>
        <v>0</v>
      </c>
    </row>
    <row r="735" spans="1:20" ht="15.75">
      <c r="A735" s="205">
        <v>710</v>
      </c>
      <c r="B735" s="177"/>
      <c r="C735" s="177"/>
      <c r="D735" s="192"/>
      <c r="E735" s="192"/>
      <c r="F735" s="192"/>
      <c r="G735" s="193"/>
      <c r="H735" s="193"/>
      <c r="I735" s="193"/>
      <c r="J735" s="193"/>
      <c r="K735" s="91">
        <f t="shared" si="80"/>
        <v>0</v>
      </c>
      <c r="L735" s="192"/>
      <c r="M735" s="178"/>
      <c r="N735" s="13" t="b">
        <f t="shared" si="83"/>
        <v>1</v>
      </c>
      <c r="O735" s="625" t="b">
        <f t="shared" si="81"/>
        <v>1</v>
      </c>
      <c r="P735" s="13" t="b">
        <f t="shared" si="84"/>
        <v>1</v>
      </c>
      <c r="Q735" s="13" t="b">
        <f t="shared" si="78"/>
        <v>1</v>
      </c>
      <c r="R735" s="13" t="b">
        <f t="shared" si="79"/>
        <v>1</v>
      </c>
      <c r="S735" s="13" t="str">
        <f t="shared" si="82"/>
        <v>-</v>
      </c>
      <c r="T735" s="13">
        <f>IF(S735="-",0,IF(COUNTIF(S735:$S$1025,S735)&gt;1,1,0))</f>
        <v>0</v>
      </c>
    </row>
    <row r="736" spans="1:20" ht="15.75">
      <c r="A736" s="205">
        <v>711</v>
      </c>
      <c r="B736" s="177"/>
      <c r="C736" s="177"/>
      <c r="D736" s="192"/>
      <c r="E736" s="192"/>
      <c r="F736" s="192"/>
      <c r="G736" s="193"/>
      <c r="H736" s="193"/>
      <c r="I736" s="193"/>
      <c r="J736" s="193"/>
      <c r="K736" s="91">
        <f t="shared" si="80"/>
        <v>0</v>
      </c>
      <c r="L736" s="192"/>
      <c r="M736" s="178"/>
      <c r="N736" s="13" t="b">
        <f t="shared" si="83"/>
        <v>1</v>
      </c>
      <c r="O736" s="625" t="b">
        <f t="shared" si="81"/>
        <v>1</v>
      </c>
      <c r="P736" s="13" t="b">
        <f t="shared" si="84"/>
        <v>1</v>
      </c>
      <c r="Q736" s="13" t="b">
        <f t="shared" si="78"/>
        <v>1</v>
      </c>
      <c r="R736" s="13" t="b">
        <f t="shared" si="79"/>
        <v>1</v>
      </c>
      <c r="S736" s="13" t="str">
        <f t="shared" si="82"/>
        <v>-</v>
      </c>
      <c r="T736" s="13">
        <f>IF(S736="-",0,IF(COUNTIF(S736:$S$1025,S736)&gt;1,1,0))</f>
        <v>0</v>
      </c>
    </row>
    <row r="737" spans="1:20" ht="15.75">
      <c r="A737" s="205">
        <v>712</v>
      </c>
      <c r="B737" s="177"/>
      <c r="C737" s="177"/>
      <c r="D737" s="192"/>
      <c r="E737" s="192"/>
      <c r="F737" s="192"/>
      <c r="G737" s="193"/>
      <c r="H737" s="193"/>
      <c r="I737" s="193"/>
      <c r="J737" s="193"/>
      <c r="K737" s="91">
        <f t="shared" si="80"/>
        <v>0</v>
      </c>
      <c r="L737" s="192"/>
      <c r="M737" s="178"/>
      <c r="N737" s="13" t="b">
        <f t="shared" si="83"/>
        <v>1</v>
      </c>
      <c r="O737" s="625" t="b">
        <f t="shared" si="81"/>
        <v>1</v>
      </c>
      <c r="P737" s="13" t="b">
        <f t="shared" si="84"/>
        <v>1</v>
      </c>
      <c r="Q737" s="13" t="b">
        <f t="shared" si="78"/>
        <v>1</v>
      </c>
      <c r="R737" s="13" t="b">
        <f t="shared" si="79"/>
        <v>1</v>
      </c>
      <c r="S737" s="13" t="str">
        <f t="shared" si="82"/>
        <v>-</v>
      </c>
      <c r="T737" s="13">
        <f>IF(S737="-",0,IF(COUNTIF(S737:$S$1025,S737)&gt;1,1,0))</f>
        <v>0</v>
      </c>
    </row>
    <row r="738" spans="1:20" ht="15.75">
      <c r="A738" s="205">
        <v>713</v>
      </c>
      <c r="B738" s="177"/>
      <c r="C738" s="177"/>
      <c r="D738" s="192"/>
      <c r="E738" s="192"/>
      <c r="F738" s="192"/>
      <c r="G738" s="193"/>
      <c r="H738" s="193"/>
      <c r="I738" s="193"/>
      <c r="J738" s="193"/>
      <c r="K738" s="91">
        <f t="shared" si="80"/>
        <v>0</v>
      </c>
      <c r="L738" s="192"/>
      <c r="M738" s="178"/>
      <c r="N738" s="13" t="b">
        <f t="shared" si="83"/>
        <v>1</v>
      </c>
      <c r="O738" s="625" t="b">
        <f t="shared" si="81"/>
        <v>1</v>
      </c>
      <c r="P738" s="13" t="b">
        <f t="shared" si="84"/>
        <v>1</v>
      </c>
      <c r="Q738" s="13" t="b">
        <f t="shared" si="78"/>
        <v>1</v>
      </c>
      <c r="R738" s="13" t="b">
        <f t="shared" si="79"/>
        <v>1</v>
      </c>
      <c r="S738" s="13" t="str">
        <f t="shared" si="82"/>
        <v>-</v>
      </c>
      <c r="T738" s="13">
        <f>IF(S738="-",0,IF(COUNTIF(S738:$S$1025,S738)&gt;1,1,0))</f>
        <v>0</v>
      </c>
    </row>
    <row r="739" spans="1:20" ht="15.75">
      <c r="A739" s="205">
        <v>714</v>
      </c>
      <c r="B739" s="177"/>
      <c r="C739" s="177"/>
      <c r="D739" s="192"/>
      <c r="E739" s="192"/>
      <c r="F739" s="192"/>
      <c r="G739" s="193"/>
      <c r="H739" s="193"/>
      <c r="I739" s="193"/>
      <c r="J739" s="193"/>
      <c r="K739" s="91">
        <f t="shared" si="80"/>
        <v>0</v>
      </c>
      <c r="L739" s="192"/>
      <c r="M739" s="178"/>
      <c r="N739" s="13" t="b">
        <f t="shared" si="83"/>
        <v>1</v>
      </c>
      <c r="O739" s="625" t="b">
        <f t="shared" si="81"/>
        <v>1</v>
      </c>
      <c r="P739" s="13" t="b">
        <f t="shared" si="84"/>
        <v>1</v>
      </c>
      <c r="Q739" s="13" t="b">
        <f t="shared" si="78"/>
        <v>1</v>
      </c>
      <c r="R739" s="13" t="b">
        <f t="shared" si="79"/>
        <v>1</v>
      </c>
      <c r="S739" s="13" t="str">
        <f t="shared" si="82"/>
        <v>-</v>
      </c>
      <c r="T739" s="13">
        <f>IF(S739="-",0,IF(COUNTIF(S739:$S$1025,S739)&gt;1,1,0))</f>
        <v>0</v>
      </c>
    </row>
    <row r="740" spans="1:20" ht="15.75">
      <c r="A740" s="205">
        <v>715</v>
      </c>
      <c r="B740" s="177"/>
      <c r="C740" s="177"/>
      <c r="D740" s="192"/>
      <c r="E740" s="192"/>
      <c r="F740" s="192"/>
      <c r="G740" s="193"/>
      <c r="H740" s="193"/>
      <c r="I740" s="193"/>
      <c r="J740" s="193"/>
      <c r="K740" s="91">
        <f t="shared" si="80"/>
        <v>0</v>
      </c>
      <c r="L740" s="192"/>
      <c r="M740" s="178"/>
      <c r="N740" s="13" t="b">
        <f t="shared" si="83"/>
        <v>1</v>
      </c>
      <c r="O740" s="625" t="b">
        <f t="shared" si="81"/>
        <v>1</v>
      </c>
      <c r="P740" s="13" t="b">
        <f t="shared" si="84"/>
        <v>1</v>
      </c>
      <c r="Q740" s="13" t="b">
        <f t="shared" si="78"/>
        <v>1</v>
      </c>
      <c r="R740" s="13" t="b">
        <f t="shared" si="79"/>
        <v>1</v>
      </c>
      <c r="S740" s="13" t="str">
        <f t="shared" si="82"/>
        <v>-</v>
      </c>
      <c r="T740" s="13">
        <f>IF(S740="-",0,IF(COUNTIF(S740:$S$1025,S740)&gt;1,1,0))</f>
        <v>0</v>
      </c>
    </row>
    <row r="741" spans="1:20" ht="15.75">
      <c r="A741" s="205">
        <v>716</v>
      </c>
      <c r="B741" s="177"/>
      <c r="C741" s="177"/>
      <c r="D741" s="192"/>
      <c r="E741" s="192"/>
      <c r="F741" s="192"/>
      <c r="G741" s="193"/>
      <c r="H741" s="193"/>
      <c r="I741" s="193"/>
      <c r="J741" s="193"/>
      <c r="K741" s="91">
        <f t="shared" si="80"/>
        <v>0</v>
      </c>
      <c r="L741" s="192"/>
      <c r="M741" s="178"/>
      <c r="N741" s="13" t="b">
        <f t="shared" si="83"/>
        <v>1</v>
      </c>
      <c r="O741" s="625" t="b">
        <f t="shared" si="81"/>
        <v>1</v>
      </c>
      <c r="P741" s="13" t="b">
        <f t="shared" si="84"/>
        <v>1</v>
      </c>
      <c r="Q741" s="13" t="b">
        <f t="shared" si="78"/>
        <v>1</v>
      </c>
      <c r="R741" s="13" t="b">
        <f t="shared" si="79"/>
        <v>1</v>
      </c>
      <c r="S741" s="13" t="str">
        <f t="shared" si="82"/>
        <v>-</v>
      </c>
      <c r="T741" s="13">
        <f>IF(S741="-",0,IF(COUNTIF(S741:$S$1025,S741)&gt;1,1,0))</f>
        <v>0</v>
      </c>
    </row>
    <row r="742" spans="1:20" ht="15.75">
      <c r="A742" s="205">
        <v>717</v>
      </c>
      <c r="B742" s="177"/>
      <c r="C742" s="177"/>
      <c r="D742" s="192"/>
      <c r="E742" s="192"/>
      <c r="F742" s="192"/>
      <c r="G742" s="193"/>
      <c r="H742" s="193"/>
      <c r="I742" s="193"/>
      <c r="J742" s="193"/>
      <c r="K742" s="91">
        <f t="shared" si="80"/>
        <v>0</v>
      </c>
      <c r="L742" s="192"/>
      <c r="M742" s="178"/>
      <c r="N742" s="13" t="b">
        <f t="shared" si="83"/>
        <v>1</v>
      </c>
      <c r="O742" s="625" t="b">
        <f t="shared" si="81"/>
        <v>1</v>
      </c>
      <c r="P742" s="13" t="b">
        <f t="shared" si="84"/>
        <v>1</v>
      </c>
      <c r="Q742" s="13" t="b">
        <f t="shared" si="78"/>
        <v>1</v>
      </c>
      <c r="R742" s="13" t="b">
        <f t="shared" si="79"/>
        <v>1</v>
      </c>
      <c r="S742" s="13" t="str">
        <f t="shared" si="82"/>
        <v>-</v>
      </c>
      <c r="T742" s="13">
        <f>IF(S742="-",0,IF(COUNTIF(S742:$S$1025,S742)&gt;1,1,0))</f>
        <v>0</v>
      </c>
    </row>
    <row r="743" spans="1:20" ht="15.75">
      <c r="A743" s="205">
        <v>718</v>
      </c>
      <c r="B743" s="177"/>
      <c r="C743" s="177"/>
      <c r="D743" s="192"/>
      <c r="E743" s="192"/>
      <c r="F743" s="192"/>
      <c r="G743" s="193"/>
      <c r="H743" s="193"/>
      <c r="I743" s="193"/>
      <c r="J743" s="193"/>
      <c r="K743" s="91">
        <f t="shared" si="80"/>
        <v>0</v>
      </c>
      <c r="L743" s="192"/>
      <c r="M743" s="178"/>
      <c r="N743" s="13" t="b">
        <f t="shared" si="83"/>
        <v>1</v>
      </c>
      <c r="O743" s="625" t="b">
        <f t="shared" si="81"/>
        <v>1</v>
      </c>
      <c r="P743" s="13" t="b">
        <f t="shared" si="84"/>
        <v>1</v>
      </c>
      <c r="Q743" s="13" t="b">
        <f t="shared" si="78"/>
        <v>1</v>
      </c>
      <c r="R743" s="13" t="b">
        <f t="shared" si="79"/>
        <v>1</v>
      </c>
      <c r="S743" s="13" t="str">
        <f t="shared" si="82"/>
        <v>-</v>
      </c>
      <c r="T743" s="13">
        <f>IF(S743="-",0,IF(COUNTIF(S743:$S$1025,S743)&gt;1,1,0))</f>
        <v>0</v>
      </c>
    </row>
    <row r="744" spans="1:20" ht="15.75">
      <c r="A744" s="205">
        <v>719</v>
      </c>
      <c r="B744" s="177"/>
      <c r="C744" s="177"/>
      <c r="D744" s="192"/>
      <c r="E744" s="192"/>
      <c r="F744" s="192"/>
      <c r="G744" s="193"/>
      <c r="H744" s="193"/>
      <c r="I744" s="193"/>
      <c r="J744" s="193"/>
      <c r="K744" s="91">
        <f t="shared" si="80"/>
        <v>0</v>
      </c>
      <c r="L744" s="192"/>
      <c r="M744" s="178"/>
      <c r="N744" s="13" t="b">
        <f t="shared" si="83"/>
        <v>1</v>
      </c>
      <c r="O744" s="625" t="b">
        <f t="shared" si="81"/>
        <v>1</v>
      </c>
      <c r="P744" s="13" t="b">
        <f t="shared" si="84"/>
        <v>1</v>
      </c>
      <c r="Q744" s="13" t="b">
        <f t="shared" si="78"/>
        <v>1</v>
      </c>
      <c r="R744" s="13" t="b">
        <f t="shared" si="79"/>
        <v>1</v>
      </c>
      <c r="S744" s="13" t="str">
        <f t="shared" si="82"/>
        <v>-</v>
      </c>
      <c r="T744" s="13">
        <f>IF(S744="-",0,IF(COUNTIF(S744:$S$1025,S744)&gt;1,1,0))</f>
        <v>0</v>
      </c>
    </row>
    <row r="745" spans="1:20" ht="15.75">
      <c r="A745" s="205">
        <v>720</v>
      </c>
      <c r="B745" s="177"/>
      <c r="C745" s="177"/>
      <c r="D745" s="192"/>
      <c r="E745" s="192"/>
      <c r="F745" s="192"/>
      <c r="G745" s="193"/>
      <c r="H745" s="193"/>
      <c r="I745" s="193"/>
      <c r="J745" s="193"/>
      <c r="K745" s="91">
        <f t="shared" si="80"/>
        <v>0</v>
      </c>
      <c r="L745" s="192"/>
      <c r="M745" s="178"/>
      <c r="N745" s="13" t="b">
        <f t="shared" si="83"/>
        <v>1</v>
      </c>
      <c r="O745" s="625" t="b">
        <f t="shared" si="81"/>
        <v>1</v>
      </c>
      <c r="P745" s="13" t="b">
        <f t="shared" si="84"/>
        <v>1</v>
      </c>
      <c r="Q745" s="13" t="b">
        <f t="shared" si="78"/>
        <v>1</v>
      </c>
      <c r="R745" s="13" t="b">
        <f t="shared" si="79"/>
        <v>1</v>
      </c>
      <c r="S745" s="13" t="str">
        <f t="shared" si="82"/>
        <v>-</v>
      </c>
      <c r="T745" s="13">
        <f>IF(S745="-",0,IF(COUNTIF(S745:$S$1025,S745)&gt;1,1,0))</f>
        <v>0</v>
      </c>
    </row>
    <row r="746" spans="1:20" ht="15.75">
      <c r="A746" s="205">
        <v>721</v>
      </c>
      <c r="B746" s="177"/>
      <c r="C746" s="177"/>
      <c r="D746" s="192"/>
      <c r="E746" s="192"/>
      <c r="F746" s="192"/>
      <c r="G746" s="193"/>
      <c r="H746" s="193"/>
      <c r="I746" s="193"/>
      <c r="J746" s="193"/>
      <c r="K746" s="91">
        <f t="shared" si="80"/>
        <v>0</v>
      </c>
      <c r="L746" s="192"/>
      <c r="M746" s="178"/>
      <c r="N746" s="13" t="b">
        <f t="shared" si="83"/>
        <v>1</v>
      </c>
      <c r="O746" s="625" t="b">
        <f t="shared" si="81"/>
        <v>1</v>
      </c>
      <c r="P746" s="13" t="b">
        <f t="shared" si="84"/>
        <v>1</v>
      </c>
      <c r="Q746" s="13" t="b">
        <f t="shared" si="78"/>
        <v>1</v>
      </c>
      <c r="R746" s="13" t="b">
        <f t="shared" si="79"/>
        <v>1</v>
      </c>
      <c r="S746" s="13" t="str">
        <f t="shared" si="82"/>
        <v>-</v>
      </c>
      <c r="T746" s="13">
        <f>IF(S746="-",0,IF(COUNTIF(S746:$S$1025,S746)&gt;1,1,0))</f>
        <v>0</v>
      </c>
    </row>
    <row r="747" spans="1:20" ht="15.75">
      <c r="A747" s="205">
        <v>722</v>
      </c>
      <c r="B747" s="177"/>
      <c r="C747" s="177"/>
      <c r="D747" s="192"/>
      <c r="E747" s="192"/>
      <c r="F747" s="192"/>
      <c r="G747" s="193"/>
      <c r="H747" s="193"/>
      <c r="I747" s="193"/>
      <c r="J747" s="193"/>
      <c r="K747" s="91">
        <f t="shared" si="80"/>
        <v>0</v>
      </c>
      <c r="L747" s="192"/>
      <c r="M747" s="178"/>
      <c r="N747" s="13" t="b">
        <f t="shared" si="83"/>
        <v>1</v>
      </c>
      <c r="O747" s="625" t="b">
        <f t="shared" si="81"/>
        <v>1</v>
      </c>
      <c r="P747" s="13" t="b">
        <f t="shared" si="84"/>
        <v>1</v>
      </c>
      <c r="Q747" s="13" t="b">
        <f t="shared" si="78"/>
        <v>1</v>
      </c>
      <c r="R747" s="13" t="b">
        <f t="shared" si="79"/>
        <v>1</v>
      </c>
      <c r="S747" s="13" t="str">
        <f t="shared" si="82"/>
        <v>-</v>
      </c>
      <c r="T747" s="13">
        <f>IF(S747="-",0,IF(COUNTIF(S747:$S$1025,S747)&gt;1,1,0))</f>
        <v>0</v>
      </c>
    </row>
    <row r="748" spans="1:20" ht="15.75">
      <c r="A748" s="205">
        <v>723</v>
      </c>
      <c r="B748" s="177"/>
      <c r="C748" s="177"/>
      <c r="D748" s="192"/>
      <c r="E748" s="192"/>
      <c r="F748" s="192"/>
      <c r="G748" s="193"/>
      <c r="H748" s="193"/>
      <c r="I748" s="193"/>
      <c r="J748" s="193"/>
      <c r="K748" s="91">
        <f t="shared" si="80"/>
        <v>0</v>
      </c>
      <c r="L748" s="192"/>
      <c r="M748" s="178"/>
      <c r="N748" s="13" t="b">
        <f t="shared" si="83"/>
        <v>1</v>
      </c>
      <c r="O748" s="625" t="b">
        <f t="shared" si="81"/>
        <v>1</v>
      </c>
      <c r="P748" s="13" t="b">
        <f t="shared" si="84"/>
        <v>1</v>
      </c>
      <c r="Q748" s="13" t="b">
        <f t="shared" si="78"/>
        <v>1</v>
      </c>
      <c r="R748" s="13" t="b">
        <f t="shared" si="79"/>
        <v>1</v>
      </c>
      <c r="S748" s="13" t="str">
        <f t="shared" si="82"/>
        <v>-</v>
      </c>
      <c r="T748" s="13">
        <f>IF(S748="-",0,IF(COUNTIF(S748:$S$1025,S748)&gt;1,1,0))</f>
        <v>0</v>
      </c>
    </row>
    <row r="749" spans="1:20" ht="15.75">
      <c r="A749" s="205">
        <v>724</v>
      </c>
      <c r="B749" s="177"/>
      <c r="C749" s="177"/>
      <c r="D749" s="192"/>
      <c r="E749" s="192"/>
      <c r="F749" s="192"/>
      <c r="G749" s="193"/>
      <c r="H749" s="193"/>
      <c r="I749" s="193"/>
      <c r="J749" s="193"/>
      <c r="K749" s="91">
        <f t="shared" si="80"/>
        <v>0</v>
      </c>
      <c r="L749" s="192"/>
      <c r="M749" s="178"/>
      <c r="N749" s="13" t="b">
        <f t="shared" si="83"/>
        <v>1</v>
      </c>
      <c r="O749" s="625" t="b">
        <f t="shared" si="81"/>
        <v>1</v>
      </c>
      <c r="P749" s="13" t="b">
        <f t="shared" si="84"/>
        <v>1</v>
      </c>
      <c r="Q749" s="13" t="b">
        <f t="shared" si="78"/>
        <v>1</v>
      </c>
      <c r="R749" s="13" t="b">
        <f t="shared" si="79"/>
        <v>1</v>
      </c>
      <c r="S749" s="13" t="str">
        <f t="shared" si="82"/>
        <v>-</v>
      </c>
      <c r="T749" s="13">
        <f>IF(S749="-",0,IF(COUNTIF(S749:$S$1025,S749)&gt;1,1,0))</f>
        <v>0</v>
      </c>
    </row>
    <row r="750" spans="1:20" ht="15.75">
      <c r="A750" s="205">
        <v>725</v>
      </c>
      <c r="B750" s="177"/>
      <c r="C750" s="177"/>
      <c r="D750" s="192"/>
      <c r="E750" s="192"/>
      <c r="F750" s="192"/>
      <c r="G750" s="193"/>
      <c r="H750" s="193"/>
      <c r="I750" s="193"/>
      <c r="J750" s="193"/>
      <c r="K750" s="91">
        <f t="shared" si="80"/>
        <v>0</v>
      </c>
      <c r="L750" s="192"/>
      <c r="M750" s="178"/>
      <c r="N750" s="13" t="b">
        <f t="shared" si="83"/>
        <v>1</v>
      </c>
      <c r="O750" s="625" t="b">
        <f t="shared" si="81"/>
        <v>1</v>
      </c>
      <c r="P750" s="13" t="b">
        <f t="shared" si="84"/>
        <v>1</v>
      </c>
      <c r="Q750" s="13" t="b">
        <f t="shared" si="78"/>
        <v>1</v>
      </c>
      <c r="R750" s="13" t="b">
        <f t="shared" si="79"/>
        <v>1</v>
      </c>
      <c r="S750" s="13" t="str">
        <f t="shared" si="82"/>
        <v>-</v>
      </c>
      <c r="T750" s="13">
        <f>IF(S750="-",0,IF(COUNTIF(S750:$S$1025,S750)&gt;1,1,0))</f>
        <v>0</v>
      </c>
    </row>
    <row r="751" spans="1:20" ht="15.75">
      <c r="A751" s="205">
        <v>726</v>
      </c>
      <c r="B751" s="177"/>
      <c r="C751" s="177"/>
      <c r="D751" s="192"/>
      <c r="E751" s="192"/>
      <c r="F751" s="192"/>
      <c r="G751" s="193"/>
      <c r="H751" s="193"/>
      <c r="I751" s="193"/>
      <c r="J751" s="193"/>
      <c r="K751" s="91">
        <f t="shared" si="80"/>
        <v>0</v>
      </c>
      <c r="L751" s="192"/>
      <c r="M751" s="178"/>
      <c r="N751" s="13" t="b">
        <f t="shared" si="83"/>
        <v>1</v>
      </c>
      <c r="O751" s="625" t="b">
        <f t="shared" si="81"/>
        <v>1</v>
      </c>
      <c r="P751" s="13" t="b">
        <f t="shared" si="84"/>
        <v>1</v>
      </c>
      <c r="Q751" s="13" t="b">
        <f t="shared" si="78"/>
        <v>1</v>
      </c>
      <c r="R751" s="13" t="b">
        <f t="shared" si="79"/>
        <v>1</v>
      </c>
      <c r="S751" s="13" t="str">
        <f t="shared" si="82"/>
        <v>-</v>
      </c>
      <c r="T751" s="13">
        <f>IF(S751="-",0,IF(COUNTIF(S751:$S$1025,S751)&gt;1,1,0))</f>
        <v>0</v>
      </c>
    </row>
    <row r="752" spans="1:20" ht="15.75">
      <c r="A752" s="205">
        <v>727</v>
      </c>
      <c r="B752" s="177"/>
      <c r="C752" s="177"/>
      <c r="D752" s="192"/>
      <c r="E752" s="192"/>
      <c r="F752" s="192"/>
      <c r="G752" s="193"/>
      <c r="H752" s="193"/>
      <c r="I752" s="193"/>
      <c r="J752" s="193"/>
      <c r="K752" s="91">
        <f t="shared" si="80"/>
        <v>0</v>
      </c>
      <c r="L752" s="192"/>
      <c r="M752" s="178"/>
      <c r="N752" s="13" t="b">
        <f t="shared" si="83"/>
        <v>1</v>
      </c>
      <c r="O752" s="625" t="b">
        <f t="shared" si="81"/>
        <v>1</v>
      </c>
      <c r="P752" s="13" t="b">
        <f t="shared" si="84"/>
        <v>1</v>
      </c>
      <c r="Q752" s="13" t="b">
        <f t="shared" si="78"/>
        <v>1</v>
      </c>
      <c r="R752" s="13" t="b">
        <f t="shared" si="79"/>
        <v>1</v>
      </c>
      <c r="S752" s="13" t="str">
        <f t="shared" si="82"/>
        <v>-</v>
      </c>
      <c r="T752" s="13">
        <f>IF(S752="-",0,IF(COUNTIF(S752:$S$1025,S752)&gt;1,1,0))</f>
        <v>0</v>
      </c>
    </row>
    <row r="753" spans="1:20" ht="15.75">
      <c r="A753" s="205">
        <v>728</v>
      </c>
      <c r="B753" s="177"/>
      <c r="C753" s="177"/>
      <c r="D753" s="192"/>
      <c r="E753" s="192"/>
      <c r="F753" s="192"/>
      <c r="G753" s="193"/>
      <c r="H753" s="193"/>
      <c r="I753" s="193"/>
      <c r="J753" s="193"/>
      <c r="K753" s="91">
        <f t="shared" si="80"/>
        <v>0</v>
      </c>
      <c r="L753" s="192"/>
      <c r="M753" s="178"/>
      <c r="N753" s="13" t="b">
        <f t="shared" si="83"/>
        <v>1</v>
      </c>
      <c r="O753" s="625" t="b">
        <f t="shared" si="81"/>
        <v>1</v>
      </c>
      <c r="P753" s="13" t="b">
        <f t="shared" si="84"/>
        <v>1</v>
      </c>
      <c r="Q753" s="13" t="b">
        <f t="shared" si="78"/>
        <v>1</v>
      </c>
      <c r="R753" s="13" t="b">
        <f t="shared" si="79"/>
        <v>1</v>
      </c>
      <c r="S753" s="13" t="str">
        <f t="shared" si="82"/>
        <v>-</v>
      </c>
      <c r="T753" s="13">
        <f>IF(S753="-",0,IF(COUNTIF(S753:$S$1025,S753)&gt;1,1,0))</f>
        <v>0</v>
      </c>
    </row>
    <row r="754" spans="1:20" ht="15.75">
      <c r="A754" s="205">
        <v>729</v>
      </c>
      <c r="B754" s="177"/>
      <c r="C754" s="177"/>
      <c r="D754" s="192"/>
      <c r="E754" s="192"/>
      <c r="F754" s="192"/>
      <c r="G754" s="193"/>
      <c r="H754" s="193"/>
      <c r="I754" s="193"/>
      <c r="J754" s="193"/>
      <c r="K754" s="91">
        <f t="shared" si="80"/>
        <v>0</v>
      </c>
      <c r="L754" s="192"/>
      <c r="M754" s="178"/>
      <c r="N754" s="13" t="b">
        <f t="shared" si="83"/>
        <v>1</v>
      </c>
      <c r="O754" s="625" t="b">
        <f t="shared" si="81"/>
        <v>1</v>
      </c>
      <c r="P754" s="13" t="b">
        <f t="shared" si="84"/>
        <v>1</v>
      </c>
      <c r="Q754" s="13" t="b">
        <f t="shared" si="78"/>
        <v>1</v>
      </c>
      <c r="R754" s="13" t="b">
        <f t="shared" si="79"/>
        <v>1</v>
      </c>
      <c r="S754" s="13" t="str">
        <f t="shared" si="82"/>
        <v>-</v>
      </c>
      <c r="T754" s="13">
        <f>IF(S754="-",0,IF(COUNTIF(S754:$S$1025,S754)&gt;1,1,0))</f>
        <v>0</v>
      </c>
    </row>
    <row r="755" spans="1:20" ht="15.75">
      <c r="A755" s="205">
        <v>730</v>
      </c>
      <c r="B755" s="177"/>
      <c r="C755" s="177"/>
      <c r="D755" s="192"/>
      <c r="E755" s="192"/>
      <c r="F755" s="192"/>
      <c r="G755" s="193"/>
      <c r="H755" s="193"/>
      <c r="I755" s="193"/>
      <c r="J755" s="193"/>
      <c r="K755" s="91">
        <f t="shared" si="80"/>
        <v>0</v>
      </c>
      <c r="L755" s="192"/>
      <c r="M755" s="178"/>
      <c r="N755" s="13" t="b">
        <f t="shared" si="83"/>
        <v>1</v>
      </c>
      <c r="O755" s="625" t="b">
        <f t="shared" si="81"/>
        <v>1</v>
      </c>
      <c r="P755" s="13" t="b">
        <f t="shared" si="84"/>
        <v>1</v>
      </c>
      <c r="Q755" s="13" t="b">
        <f t="shared" si="78"/>
        <v>1</v>
      </c>
      <c r="R755" s="13" t="b">
        <f t="shared" si="79"/>
        <v>1</v>
      </c>
      <c r="S755" s="13" t="str">
        <f t="shared" si="82"/>
        <v>-</v>
      </c>
      <c r="T755" s="13">
        <f>IF(S755="-",0,IF(COUNTIF(S755:$S$1025,S755)&gt;1,1,0))</f>
        <v>0</v>
      </c>
    </row>
    <row r="756" spans="1:20" ht="15.75">
      <c r="A756" s="205">
        <v>731</v>
      </c>
      <c r="B756" s="177"/>
      <c r="C756" s="177"/>
      <c r="D756" s="192"/>
      <c r="E756" s="192"/>
      <c r="F756" s="192"/>
      <c r="G756" s="193"/>
      <c r="H756" s="193"/>
      <c r="I756" s="193"/>
      <c r="J756" s="193"/>
      <c r="K756" s="91">
        <f t="shared" si="80"/>
        <v>0</v>
      </c>
      <c r="L756" s="192"/>
      <c r="M756" s="178"/>
      <c r="N756" s="13" t="b">
        <f t="shared" si="83"/>
        <v>1</v>
      </c>
      <c r="O756" s="625" t="b">
        <f t="shared" si="81"/>
        <v>1</v>
      </c>
      <c r="P756" s="13" t="b">
        <f t="shared" si="84"/>
        <v>1</v>
      </c>
      <c r="Q756" s="13" t="b">
        <f t="shared" si="78"/>
        <v>1</v>
      </c>
      <c r="R756" s="13" t="b">
        <f t="shared" si="79"/>
        <v>1</v>
      </c>
      <c r="S756" s="13" t="str">
        <f t="shared" si="82"/>
        <v>-</v>
      </c>
      <c r="T756" s="13">
        <f>IF(S756="-",0,IF(COUNTIF(S756:$S$1025,S756)&gt;1,1,0))</f>
        <v>0</v>
      </c>
    </row>
    <row r="757" spans="1:20" ht="15.75">
      <c r="A757" s="205">
        <v>732</v>
      </c>
      <c r="B757" s="177"/>
      <c r="C757" s="177"/>
      <c r="D757" s="192"/>
      <c r="E757" s="192"/>
      <c r="F757" s="192"/>
      <c r="G757" s="193"/>
      <c r="H757" s="193"/>
      <c r="I757" s="193"/>
      <c r="J757" s="193"/>
      <c r="K757" s="91">
        <f t="shared" si="80"/>
        <v>0</v>
      </c>
      <c r="L757" s="192"/>
      <c r="M757" s="178"/>
      <c r="N757" s="13" t="b">
        <f t="shared" si="83"/>
        <v>1</v>
      </c>
      <c r="O757" s="625" t="b">
        <f t="shared" si="81"/>
        <v>1</v>
      </c>
      <c r="P757" s="13" t="b">
        <f t="shared" si="84"/>
        <v>1</v>
      </c>
      <c r="Q757" s="13" t="b">
        <f t="shared" si="78"/>
        <v>1</v>
      </c>
      <c r="R757" s="13" t="b">
        <f t="shared" si="79"/>
        <v>1</v>
      </c>
      <c r="S757" s="13" t="str">
        <f t="shared" si="82"/>
        <v>-</v>
      </c>
      <c r="T757" s="13">
        <f>IF(S757="-",0,IF(COUNTIF(S757:$S$1025,S757)&gt;1,1,0))</f>
        <v>0</v>
      </c>
    </row>
    <row r="758" spans="1:20" ht="15.75">
      <c r="A758" s="205">
        <v>733</v>
      </c>
      <c r="B758" s="177"/>
      <c r="C758" s="177"/>
      <c r="D758" s="192"/>
      <c r="E758" s="192"/>
      <c r="F758" s="192"/>
      <c r="G758" s="193"/>
      <c r="H758" s="193"/>
      <c r="I758" s="193"/>
      <c r="J758" s="193"/>
      <c r="K758" s="91">
        <f t="shared" si="80"/>
        <v>0</v>
      </c>
      <c r="L758" s="192"/>
      <c r="M758" s="178"/>
      <c r="N758" s="13" t="b">
        <f t="shared" si="83"/>
        <v>1</v>
      </c>
      <c r="O758" s="625" t="b">
        <f t="shared" si="81"/>
        <v>1</v>
      </c>
      <c r="P758" s="13" t="b">
        <f t="shared" si="84"/>
        <v>1</v>
      </c>
      <c r="Q758" s="13" t="b">
        <f t="shared" si="78"/>
        <v>1</v>
      </c>
      <c r="R758" s="13" t="b">
        <f t="shared" si="79"/>
        <v>1</v>
      </c>
      <c r="S758" s="13" t="str">
        <f t="shared" si="82"/>
        <v>-</v>
      </c>
      <c r="T758" s="13">
        <f>IF(S758="-",0,IF(COUNTIF(S758:$S$1025,S758)&gt;1,1,0))</f>
        <v>0</v>
      </c>
    </row>
    <row r="759" spans="1:20" ht="15.75">
      <c r="A759" s="205">
        <v>734</v>
      </c>
      <c r="B759" s="177"/>
      <c r="C759" s="177"/>
      <c r="D759" s="192"/>
      <c r="E759" s="192"/>
      <c r="F759" s="192"/>
      <c r="G759" s="193"/>
      <c r="H759" s="193"/>
      <c r="I759" s="193"/>
      <c r="J759" s="193"/>
      <c r="K759" s="91">
        <f t="shared" si="80"/>
        <v>0</v>
      </c>
      <c r="L759" s="192"/>
      <c r="M759" s="178"/>
      <c r="N759" s="13" t="b">
        <f t="shared" si="83"/>
        <v>1</v>
      </c>
      <c r="O759" s="625" t="b">
        <f t="shared" si="81"/>
        <v>1</v>
      </c>
      <c r="P759" s="13" t="b">
        <f t="shared" si="84"/>
        <v>1</v>
      </c>
      <c r="Q759" s="13" t="b">
        <f t="shared" si="78"/>
        <v>1</v>
      </c>
      <c r="R759" s="13" t="b">
        <f t="shared" si="79"/>
        <v>1</v>
      </c>
      <c r="S759" s="13" t="str">
        <f t="shared" si="82"/>
        <v>-</v>
      </c>
      <c r="T759" s="13">
        <f>IF(S759="-",0,IF(COUNTIF(S759:$S$1025,S759)&gt;1,1,0))</f>
        <v>0</v>
      </c>
    </row>
    <row r="760" spans="1:20" ht="15.75">
      <c r="A760" s="205">
        <v>735</v>
      </c>
      <c r="B760" s="177"/>
      <c r="C760" s="177"/>
      <c r="D760" s="192"/>
      <c r="E760" s="192"/>
      <c r="F760" s="192"/>
      <c r="G760" s="193"/>
      <c r="H760" s="193"/>
      <c r="I760" s="193"/>
      <c r="J760" s="193"/>
      <c r="K760" s="91">
        <f t="shared" si="80"/>
        <v>0</v>
      </c>
      <c r="L760" s="192"/>
      <c r="M760" s="178"/>
      <c r="N760" s="13" t="b">
        <f t="shared" si="83"/>
        <v>1</v>
      </c>
      <c r="O760" s="625" t="b">
        <f t="shared" si="81"/>
        <v>1</v>
      </c>
      <c r="P760" s="13" t="b">
        <f t="shared" si="84"/>
        <v>1</v>
      </c>
      <c r="Q760" s="13" t="b">
        <f t="shared" si="78"/>
        <v>1</v>
      </c>
      <c r="R760" s="13" t="b">
        <f t="shared" si="79"/>
        <v>1</v>
      </c>
      <c r="S760" s="13" t="str">
        <f t="shared" si="82"/>
        <v>-</v>
      </c>
      <c r="T760" s="13">
        <f>IF(S760="-",0,IF(COUNTIF(S760:$S$1025,S760)&gt;1,1,0))</f>
        <v>0</v>
      </c>
    </row>
    <row r="761" spans="1:20" ht="15.75">
      <c r="A761" s="205">
        <v>736</v>
      </c>
      <c r="B761" s="177"/>
      <c r="C761" s="177"/>
      <c r="D761" s="192"/>
      <c r="E761" s="192"/>
      <c r="F761" s="192"/>
      <c r="G761" s="193"/>
      <c r="H761" s="193"/>
      <c r="I761" s="193"/>
      <c r="J761" s="193"/>
      <c r="K761" s="91">
        <f t="shared" si="80"/>
        <v>0</v>
      </c>
      <c r="L761" s="192"/>
      <c r="M761" s="178"/>
      <c r="N761" s="13" t="b">
        <f t="shared" si="83"/>
        <v>1</v>
      </c>
      <c r="O761" s="625" t="b">
        <f t="shared" si="81"/>
        <v>1</v>
      </c>
      <c r="P761" s="13" t="b">
        <f t="shared" si="84"/>
        <v>1</v>
      </c>
      <c r="Q761" s="13" t="b">
        <f t="shared" si="78"/>
        <v>1</v>
      </c>
      <c r="R761" s="13" t="b">
        <f t="shared" si="79"/>
        <v>1</v>
      </c>
      <c r="S761" s="13" t="str">
        <f t="shared" si="82"/>
        <v>-</v>
      </c>
      <c r="T761" s="13">
        <f>IF(S761="-",0,IF(COUNTIF(S761:$S$1025,S761)&gt;1,1,0))</f>
        <v>0</v>
      </c>
    </row>
    <row r="762" spans="1:20" ht="15.75">
      <c r="A762" s="205">
        <v>737</v>
      </c>
      <c r="B762" s="177"/>
      <c r="C762" s="177"/>
      <c r="D762" s="192"/>
      <c r="E762" s="192"/>
      <c r="F762" s="192"/>
      <c r="G762" s="193"/>
      <c r="H762" s="193"/>
      <c r="I762" s="193"/>
      <c r="J762" s="193"/>
      <c r="K762" s="91">
        <f t="shared" si="80"/>
        <v>0</v>
      </c>
      <c r="L762" s="192"/>
      <c r="M762" s="178"/>
      <c r="N762" s="13" t="b">
        <f t="shared" si="83"/>
        <v>1</v>
      </c>
      <c r="O762" s="625" t="b">
        <f t="shared" si="81"/>
        <v>1</v>
      </c>
      <c r="P762" s="13" t="b">
        <f t="shared" si="84"/>
        <v>1</v>
      </c>
      <c r="Q762" s="13" t="b">
        <f t="shared" si="78"/>
        <v>1</v>
      </c>
      <c r="R762" s="13" t="b">
        <f t="shared" si="79"/>
        <v>1</v>
      </c>
      <c r="S762" s="13" t="str">
        <f t="shared" si="82"/>
        <v>-</v>
      </c>
      <c r="T762" s="13">
        <f>IF(S762="-",0,IF(COUNTIF(S762:$S$1025,S762)&gt;1,1,0))</f>
        <v>0</v>
      </c>
    </row>
    <row r="763" spans="1:20" ht="15.75">
      <c r="A763" s="205">
        <v>738</v>
      </c>
      <c r="B763" s="177"/>
      <c r="C763" s="177"/>
      <c r="D763" s="192"/>
      <c r="E763" s="192"/>
      <c r="F763" s="192"/>
      <c r="G763" s="193"/>
      <c r="H763" s="193"/>
      <c r="I763" s="193"/>
      <c r="J763" s="193"/>
      <c r="K763" s="91">
        <f t="shared" si="80"/>
        <v>0</v>
      </c>
      <c r="L763" s="192"/>
      <c r="M763" s="178"/>
      <c r="N763" s="13" t="b">
        <f t="shared" si="83"/>
        <v>1</v>
      </c>
      <c r="O763" s="625" t="b">
        <f t="shared" si="81"/>
        <v>1</v>
      </c>
      <c r="P763" s="13" t="b">
        <f t="shared" si="84"/>
        <v>1</v>
      </c>
      <c r="Q763" s="13" t="b">
        <f t="shared" si="78"/>
        <v>1</v>
      </c>
      <c r="R763" s="13" t="b">
        <f t="shared" si="79"/>
        <v>1</v>
      </c>
      <c r="S763" s="13" t="str">
        <f t="shared" si="82"/>
        <v>-</v>
      </c>
      <c r="T763" s="13">
        <f>IF(S763="-",0,IF(COUNTIF(S763:$S$1025,S763)&gt;1,1,0))</f>
        <v>0</v>
      </c>
    </row>
    <row r="764" spans="1:20" ht="15.75">
      <c r="A764" s="205">
        <v>739</v>
      </c>
      <c r="B764" s="177"/>
      <c r="C764" s="177"/>
      <c r="D764" s="192"/>
      <c r="E764" s="192"/>
      <c r="F764" s="192"/>
      <c r="G764" s="193"/>
      <c r="H764" s="193"/>
      <c r="I764" s="193"/>
      <c r="J764" s="193"/>
      <c r="K764" s="91">
        <f t="shared" si="80"/>
        <v>0</v>
      </c>
      <c r="L764" s="192"/>
      <c r="M764" s="178"/>
      <c r="N764" s="13" t="b">
        <f t="shared" si="83"/>
        <v>1</v>
      </c>
      <c r="O764" s="625" t="b">
        <f t="shared" si="81"/>
        <v>1</v>
      </c>
      <c r="P764" s="13" t="b">
        <f t="shared" si="84"/>
        <v>1</v>
      </c>
      <c r="Q764" s="13" t="b">
        <f t="shared" si="78"/>
        <v>1</v>
      </c>
      <c r="R764" s="13" t="b">
        <f t="shared" si="79"/>
        <v>1</v>
      </c>
      <c r="S764" s="13" t="str">
        <f t="shared" si="82"/>
        <v>-</v>
      </c>
      <c r="T764" s="13">
        <f>IF(S764="-",0,IF(COUNTIF(S764:$S$1025,S764)&gt;1,1,0))</f>
        <v>0</v>
      </c>
    </row>
    <row r="765" spans="1:20" ht="15.75">
      <c r="A765" s="205">
        <v>740</v>
      </c>
      <c r="B765" s="177"/>
      <c r="C765" s="177"/>
      <c r="D765" s="192"/>
      <c r="E765" s="192"/>
      <c r="F765" s="192"/>
      <c r="G765" s="193"/>
      <c r="H765" s="193"/>
      <c r="I765" s="193"/>
      <c r="J765" s="193"/>
      <c r="K765" s="91">
        <f t="shared" si="80"/>
        <v>0</v>
      </c>
      <c r="L765" s="192"/>
      <c r="M765" s="178"/>
      <c r="N765" s="13" t="b">
        <f t="shared" si="83"/>
        <v>1</v>
      </c>
      <c r="O765" s="625" t="b">
        <f t="shared" si="81"/>
        <v>1</v>
      </c>
      <c r="P765" s="13" t="b">
        <f t="shared" si="84"/>
        <v>1</v>
      </c>
      <c r="Q765" s="13" t="b">
        <f t="shared" si="78"/>
        <v>1</v>
      </c>
      <c r="R765" s="13" t="b">
        <f t="shared" si="79"/>
        <v>1</v>
      </c>
      <c r="S765" s="13" t="str">
        <f t="shared" si="82"/>
        <v>-</v>
      </c>
      <c r="T765" s="13">
        <f>IF(S765="-",0,IF(COUNTIF(S765:$S$1025,S765)&gt;1,1,0))</f>
        <v>0</v>
      </c>
    </row>
    <row r="766" spans="1:20" ht="15.75">
      <c r="A766" s="205">
        <v>741</v>
      </c>
      <c r="B766" s="177"/>
      <c r="C766" s="177"/>
      <c r="D766" s="192"/>
      <c r="E766" s="192"/>
      <c r="F766" s="192"/>
      <c r="G766" s="193"/>
      <c r="H766" s="193"/>
      <c r="I766" s="193"/>
      <c r="J766" s="193"/>
      <c r="K766" s="91">
        <f t="shared" si="80"/>
        <v>0</v>
      </c>
      <c r="L766" s="192"/>
      <c r="M766" s="178"/>
      <c r="N766" s="13" t="b">
        <f t="shared" si="83"/>
        <v>1</v>
      </c>
      <c r="O766" s="625" t="b">
        <f t="shared" si="81"/>
        <v>1</v>
      </c>
      <c r="P766" s="13" t="b">
        <f t="shared" si="84"/>
        <v>1</v>
      </c>
      <c r="Q766" s="13" t="b">
        <f t="shared" si="78"/>
        <v>1</v>
      </c>
      <c r="R766" s="13" t="b">
        <f t="shared" si="79"/>
        <v>1</v>
      </c>
      <c r="S766" s="13" t="str">
        <f t="shared" si="82"/>
        <v>-</v>
      </c>
      <c r="T766" s="13">
        <f>IF(S766="-",0,IF(COUNTIF(S766:$S$1025,S766)&gt;1,1,0))</f>
        <v>0</v>
      </c>
    </row>
    <row r="767" spans="1:20" ht="15.75">
      <c r="A767" s="205">
        <v>742</v>
      </c>
      <c r="B767" s="177"/>
      <c r="C767" s="177"/>
      <c r="D767" s="192"/>
      <c r="E767" s="192"/>
      <c r="F767" s="192"/>
      <c r="G767" s="193"/>
      <c r="H767" s="193"/>
      <c r="I767" s="193"/>
      <c r="J767" s="193"/>
      <c r="K767" s="91">
        <f t="shared" si="80"/>
        <v>0</v>
      </c>
      <c r="L767" s="192"/>
      <c r="M767" s="178"/>
      <c r="N767" s="13" t="b">
        <f t="shared" si="83"/>
        <v>1</v>
      </c>
      <c r="O767" s="625" t="b">
        <f t="shared" si="81"/>
        <v>1</v>
      </c>
      <c r="P767" s="13" t="b">
        <f t="shared" si="84"/>
        <v>1</v>
      </c>
      <c r="Q767" s="13" t="b">
        <f t="shared" si="78"/>
        <v>1</v>
      </c>
      <c r="R767" s="13" t="b">
        <f t="shared" si="79"/>
        <v>1</v>
      </c>
      <c r="S767" s="13" t="str">
        <f t="shared" si="82"/>
        <v>-</v>
      </c>
      <c r="T767" s="13">
        <f>IF(S767="-",0,IF(COUNTIF(S767:$S$1025,S767)&gt;1,1,0))</f>
        <v>0</v>
      </c>
    </row>
    <row r="768" spans="1:20" ht="15.75">
      <c r="A768" s="205">
        <v>743</v>
      </c>
      <c r="B768" s="177"/>
      <c r="C768" s="177"/>
      <c r="D768" s="192"/>
      <c r="E768" s="192"/>
      <c r="F768" s="192"/>
      <c r="G768" s="193"/>
      <c r="H768" s="193"/>
      <c r="I768" s="193"/>
      <c r="J768" s="193"/>
      <c r="K768" s="91">
        <f t="shared" si="80"/>
        <v>0</v>
      </c>
      <c r="L768" s="192"/>
      <c r="M768" s="178"/>
      <c r="N768" s="13" t="b">
        <f t="shared" si="83"/>
        <v>1</v>
      </c>
      <c r="O768" s="625" t="b">
        <f t="shared" si="81"/>
        <v>1</v>
      </c>
      <c r="P768" s="13" t="b">
        <f t="shared" si="84"/>
        <v>1</v>
      </c>
      <c r="Q768" s="13" t="b">
        <f t="shared" si="78"/>
        <v>1</v>
      </c>
      <c r="R768" s="13" t="b">
        <f t="shared" si="79"/>
        <v>1</v>
      </c>
      <c r="S768" s="13" t="str">
        <f t="shared" si="82"/>
        <v>-</v>
      </c>
      <c r="T768" s="13">
        <f>IF(S768="-",0,IF(COUNTIF(S768:$S$1025,S768)&gt;1,1,0))</f>
        <v>0</v>
      </c>
    </row>
    <row r="769" spans="1:20" ht="15.75">
      <c r="A769" s="205">
        <v>744</v>
      </c>
      <c r="B769" s="177"/>
      <c r="C769" s="177"/>
      <c r="D769" s="192"/>
      <c r="E769" s="192"/>
      <c r="F769" s="192"/>
      <c r="G769" s="193"/>
      <c r="H769" s="193"/>
      <c r="I769" s="193"/>
      <c r="J769" s="193"/>
      <c r="K769" s="91">
        <f t="shared" si="80"/>
        <v>0</v>
      </c>
      <c r="L769" s="192"/>
      <c r="M769" s="178"/>
      <c r="N769" s="13" t="b">
        <f t="shared" si="83"/>
        <v>1</v>
      </c>
      <c r="O769" s="625" t="b">
        <f t="shared" si="81"/>
        <v>1</v>
      </c>
      <c r="P769" s="13" t="b">
        <f t="shared" si="84"/>
        <v>1</v>
      </c>
      <c r="Q769" s="13" t="b">
        <f t="shared" si="78"/>
        <v>1</v>
      </c>
      <c r="R769" s="13" t="b">
        <f t="shared" si="79"/>
        <v>1</v>
      </c>
      <c r="S769" s="13" t="str">
        <f t="shared" si="82"/>
        <v>-</v>
      </c>
      <c r="T769" s="13">
        <f>IF(S769="-",0,IF(COUNTIF(S769:$S$1025,S769)&gt;1,1,0))</f>
        <v>0</v>
      </c>
    </row>
    <row r="770" spans="1:20" ht="15.75">
      <c r="A770" s="205">
        <v>745</v>
      </c>
      <c r="B770" s="177"/>
      <c r="C770" s="177"/>
      <c r="D770" s="192"/>
      <c r="E770" s="192"/>
      <c r="F770" s="192"/>
      <c r="G770" s="193"/>
      <c r="H770" s="193"/>
      <c r="I770" s="193"/>
      <c r="J770" s="193"/>
      <c r="K770" s="91">
        <f t="shared" si="80"/>
        <v>0</v>
      </c>
      <c r="L770" s="192"/>
      <c r="M770" s="178"/>
      <c r="N770" s="13" t="b">
        <f t="shared" si="83"/>
        <v>1</v>
      </c>
      <c r="O770" s="625" t="b">
        <f t="shared" si="81"/>
        <v>1</v>
      </c>
      <c r="P770" s="13" t="b">
        <f t="shared" si="84"/>
        <v>1</v>
      </c>
      <c r="Q770" s="13" t="b">
        <f t="shared" si="78"/>
        <v>1</v>
      </c>
      <c r="R770" s="13" t="b">
        <f t="shared" si="79"/>
        <v>1</v>
      </c>
      <c r="S770" s="13" t="str">
        <f t="shared" si="82"/>
        <v>-</v>
      </c>
      <c r="T770" s="13">
        <f>IF(S770="-",0,IF(COUNTIF(S770:$S$1025,S770)&gt;1,1,0))</f>
        <v>0</v>
      </c>
    </row>
    <row r="771" spans="1:20" ht="15.75">
      <c r="A771" s="205">
        <v>746</v>
      </c>
      <c r="B771" s="177"/>
      <c r="C771" s="177"/>
      <c r="D771" s="192"/>
      <c r="E771" s="192"/>
      <c r="F771" s="192"/>
      <c r="G771" s="193"/>
      <c r="H771" s="193"/>
      <c r="I771" s="193"/>
      <c r="J771" s="193"/>
      <c r="K771" s="91">
        <f t="shared" si="80"/>
        <v>0</v>
      </c>
      <c r="L771" s="192"/>
      <c r="M771" s="178"/>
      <c r="N771" s="13" t="b">
        <f t="shared" si="83"/>
        <v>1</v>
      </c>
      <c r="O771" s="625" t="b">
        <f t="shared" si="81"/>
        <v>1</v>
      </c>
      <c r="P771" s="13" t="b">
        <f t="shared" si="84"/>
        <v>1</v>
      </c>
      <c r="Q771" s="13" t="b">
        <f t="shared" si="78"/>
        <v>1</v>
      </c>
      <c r="R771" s="13" t="b">
        <f t="shared" si="79"/>
        <v>1</v>
      </c>
      <c r="S771" s="13" t="str">
        <f t="shared" si="82"/>
        <v>-</v>
      </c>
      <c r="T771" s="13">
        <f>IF(S771="-",0,IF(COUNTIF(S771:$S$1025,S771)&gt;1,1,0))</f>
        <v>0</v>
      </c>
    </row>
    <row r="772" spans="1:20" ht="15.75">
      <c r="A772" s="205">
        <v>747</v>
      </c>
      <c r="B772" s="177"/>
      <c r="C772" s="177"/>
      <c r="D772" s="192"/>
      <c r="E772" s="192"/>
      <c r="F772" s="192"/>
      <c r="G772" s="193"/>
      <c r="H772" s="193"/>
      <c r="I772" s="193"/>
      <c r="J772" s="193"/>
      <c r="K772" s="91">
        <f t="shared" si="80"/>
        <v>0</v>
      </c>
      <c r="L772" s="192"/>
      <c r="M772" s="178"/>
      <c r="N772" s="13" t="b">
        <f t="shared" si="83"/>
        <v>1</v>
      </c>
      <c r="O772" s="625" t="b">
        <f t="shared" si="81"/>
        <v>1</v>
      </c>
      <c r="P772" s="13" t="b">
        <f t="shared" si="84"/>
        <v>1</v>
      </c>
      <c r="Q772" s="13" t="b">
        <f t="shared" si="78"/>
        <v>1</v>
      </c>
      <c r="R772" s="13" t="b">
        <f t="shared" si="79"/>
        <v>1</v>
      </c>
      <c r="S772" s="13" t="str">
        <f t="shared" si="82"/>
        <v>-</v>
      </c>
      <c r="T772" s="13">
        <f>IF(S772="-",0,IF(COUNTIF(S772:$S$1025,S772)&gt;1,1,0))</f>
        <v>0</v>
      </c>
    </row>
    <row r="773" spans="1:20" ht="15.75">
      <c r="A773" s="205">
        <v>748</v>
      </c>
      <c r="B773" s="177"/>
      <c r="C773" s="177"/>
      <c r="D773" s="192"/>
      <c r="E773" s="192"/>
      <c r="F773" s="192"/>
      <c r="G773" s="193"/>
      <c r="H773" s="193"/>
      <c r="I773" s="193"/>
      <c r="J773" s="193"/>
      <c r="K773" s="91">
        <f t="shared" si="80"/>
        <v>0</v>
      </c>
      <c r="L773" s="192"/>
      <c r="M773" s="178"/>
      <c r="N773" s="13" t="b">
        <f t="shared" si="83"/>
        <v>1</v>
      </c>
      <c r="O773" s="625" t="b">
        <f t="shared" si="81"/>
        <v>1</v>
      </c>
      <c r="P773" s="13" t="b">
        <f t="shared" si="84"/>
        <v>1</v>
      </c>
      <c r="Q773" s="13" t="b">
        <f t="shared" si="78"/>
        <v>1</v>
      </c>
      <c r="R773" s="13" t="b">
        <f t="shared" si="79"/>
        <v>1</v>
      </c>
      <c r="S773" s="13" t="str">
        <f t="shared" si="82"/>
        <v>-</v>
      </c>
      <c r="T773" s="13">
        <f>IF(S773="-",0,IF(COUNTIF(S773:$S$1025,S773)&gt;1,1,0))</f>
        <v>0</v>
      </c>
    </row>
    <row r="774" spans="1:20" ht="15.75">
      <c r="A774" s="205">
        <v>749</v>
      </c>
      <c r="B774" s="177"/>
      <c r="C774" s="177"/>
      <c r="D774" s="192"/>
      <c r="E774" s="192"/>
      <c r="F774" s="192"/>
      <c r="G774" s="193"/>
      <c r="H774" s="193"/>
      <c r="I774" s="193"/>
      <c r="J774" s="193"/>
      <c r="K774" s="91">
        <f t="shared" si="80"/>
        <v>0</v>
      </c>
      <c r="L774" s="192"/>
      <c r="M774" s="178"/>
      <c r="N774" s="13" t="b">
        <f t="shared" si="83"/>
        <v>1</v>
      </c>
      <c r="O774" s="625" t="b">
        <f t="shared" si="81"/>
        <v>1</v>
      </c>
      <c r="P774" s="13" t="b">
        <f t="shared" si="84"/>
        <v>1</v>
      </c>
      <c r="Q774" s="13" t="b">
        <f t="shared" si="78"/>
        <v>1</v>
      </c>
      <c r="R774" s="13" t="b">
        <f t="shared" si="79"/>
        <v>1</v>
      </c>
      <c r="S774" s="13" t="str">
        <f t="shared" si="82"/>
        <v>-</v>
      </c>
      <c r="T774" s="13">
        <f>IF(S774="-",0,IF(COUNTIF(S774:$S$1025,S774)&gt;1,1,0))</f>
        <v>0</v>
      </c>
    </row>
    <row r="775" spans="1:20" ht="15.75">
      <c r="A775" s="205">
        <v>750</v>
      </c>
      <c r="B775" s="177"/>
      <c r="C775" s="177"/>
      <c r="D775" s="192"/>
      <c r="E775" s="192"/>
      <c r="F775" s="192"/>
      <c r="G775" s="193"/>
      <c r="H775" s="193"/>
      <c r="I775" s="193"/>
      <c r="J775" s="193"/>
      <c r="K775" s="91">
        <f t="shared" si="80"/>
        <v>0</v>
      </c>
      <c r="L775" s="192"/>
      <c r="M775" s="178"/>
      <c r="N775" s="13" t="b">
        <f t="shared" si="83"/>
        <v>1</v>
      </c>
      <c r="O775" s="625" t="b">
        <f t="shared" si="81"/>
        <v>1</v>
      </c>
      <c r="P775" s="13" t="b">
        <f t="shared" si="84"/>
        <v>1</v>
      </c>
      <c r="Q775" s="13" t="b">
        <f t="shared" si="78"/>
        <v>1</v>
      </c>
      <c r="R775" s="13" t="b">
        <f t="shared" si="79"/>
        <v>1</v>
      </c>
      <c r="S775" s="13" t="str">
        <f t="shared" si="82"/>
        <v>-</v>
      </c>
      <c r="T775" s="13">
        <f>IF(S775="-",0,IF(COUNTIF(S775:$S$1025,S775)&gt;1,1,0))</f>
        <v>0</v>
      </c>
    </row>
    <row r="776" spans="1:20" ht="15.75">
      <c r="A776" s="205">
        <v>751</v>
      </c>
      <c r="B776" s="177"/>
      <c r="C776" s="177"/>
      <c r="D776" s="192"/>
      <c r="E776" s="192"/>
      <c r="F776" s="192"/>
      <c r="G776" s="193"/>
      <c r="H776" s="193"/>
      <c r="I776" s="193"/>
      <c r="J776" s="193"/>
      <c r="K776" s="91">
        <f t="shared" si="80"/>
        <v>0</v>
      </c>
      <c r="L776" s="192"/>
      <c r="M776" s="178"/>
      <c r="N776" s="13" t="b">
        <f t="shared" si="83"/>
        <v>1</v>
      </c>
      <c r="O776" s="625" t="b">
        <f t="shared" si="81"/>
        <v>1</v>
      </c>
      <c r="P776" s="13" t="b">
        <f t="shared" si="84"/>
        <v>1</v>
      </c>
      <c r="Q776" s="13" t="b">
        <f t="shared" si="78"/>
        <v>1</v>
      </c>
      <c r="R776" s="13" t="b">
        <f t="shared" si="79"/>
        <v>1</v>
      </c>
      <c r="S776" s="13" t="str">
        <f t="shared" si="82"/>
        <v>-</v>
      </c>
      <c r="T776" s="13">
        <f>IF(S776="-",0,IF(COUNTIF(S776:$S$1025,S776)&gt;1,1,0))</f>
        <v>0</v>
      </c>
    </row>
    <row r="777" spans="1:20" ht="15.75">
      <c r="A777" s="205">
        <v>752</v>
      </c>
      <c r="B777" s="177"/>
      <c r="C777" s="177"/>
      <c r="D777" s="192"/>
      <c r="E777" s="192"/>
      <c r="F777" s="192"/>
      <c r="G777" s="193"/>
      <c r="H777" s="193"/>
      <c r="I777" s="193"/>
      <c r="J777" s="193"/>
      <c r="K777" s="91">
        <f t="shared" si="80"/>
        <v>0</v>
      </c>
      <c r="L777" s="192"/>
      <c r="M777" s="178"/>
      <c r="N777" s="13" t="b">
        <f t="shared" si="83"/>
        <v>1</v>
      </c>
      <c r="O777" s="625" t="b">
        <f t="shared" si="81"/>
        <v>1</v>
      </c>
      <c r="P777" s="13" t="b">
        <f t="shared" si="84"/>
        <v>1</v>
      </c>
      <c r="Q777" s="13" t="b">
        <f t="shared" si="78"/>
        <v>1</v>
      </c>
      <c r="R777" s="13" t="b">
        <f t="shared" si="79"/>
        <v>1</v>
      </c>
      <c r="S777" s="13" t="str">
        <f t="shared" si="82"/>
        <v>-</v>
      </c>
      <c r="T777" s="13">
        <f>IF(S777="-",0,IF(COUNTIF(S777:$S$1025,S777)&gt;1,1,0))</f>
        <v>0</v>
      </c>
    </row>
    <row r="778" spans="1:20" ht="15.75">
      <c r="A778" s="205">
        <v>753</v>
      </c>
      <c r="B778" s="177"/>
      <c r="C778" s="177"/>
      <c r="D778" s="192"/>
      <c r="E778" s="192"/>
      <c r="F778" s="192"/>
      <c r="G778" s="193"/>
      <c r="H778" s="193"/>
      <c r="I778" s="193"/>
      <c r="J778" s="193"/>
      <c r="K778" s="91">
        <f t="shared" si="80"/>
        <v>0</v>
      </c>
      <c r="L778" s="192"/>
      <c r="M778" s="178"/>
      <c r="N778" s="13" t="b">
        <f t="shared" si="83"/>
        <v>1</v>
      </c>
      <c r="O778" s="625" t="b">
        <f t="shared" si="81"/>
        <v>1</v>
      </c>
      <c r="P778" s="13" t="b">
        <f t="shared" si="84"/>
        <v>1</v>
      </c>
      <c r="Q778" s="13" t="b">
        <f t="shared" si="78"/>
        <v>1</v>
      </c>
      <c r="R778" s="13" t="b">
        <f t="shared" si="79"/>
        <v>1</v>
      </c>
      <c r="S778" s="13" t="str">
        <f t="shared" si="82"/>
        <v>-</v>
      </c>
      <c r="T778" s="13">
        <f>IF(S778="-",0,IF(COUNTIF(S778:$S$1025,S778)&gt;1,1,0))</f>
        <v>0</v>
      </c>
    </row>
    <row r="779" spans="1:20" ht="15.75">
      <c r="A779" s="205">
        <v>754</v>
      </c>
      <c r="B779" s="177"/>
      <c r="C779" s="177"/>
      <c r="D779" s="192"/>
      <c r="E779" s="192"/>
      <c r="F779" s="192"/>
      <c r="G779" s="193"/>
      <c r="H779" s="193"/>
      <c r="I779" s="193"/>
      <c r="J779" s="193"/>
      <c r="K779" s="91">
        <f t="shared" si="80"/>
        <v>0</v>
      </c>
      <c r="L779" s="192"/>
      <c r="M779" s="178"/>
      <c r="N779" s="13" t="b">
        <f t="shared" si="83"/>
        <v>1</v>
      </c>
      <c r="O779" s="625" t="b">
        <f t="shared" si="81"/>
        <v>1</v>
      </c>
      <c r="P779" s="13" t="b">
        <f t="shared" si="84"/>
        <v>1</v>
      </c>
      <c r="Q779" s="13" t="b">
        <f t="shared" si="78"/>
        <v>1</v>
      </c>
      <c r="R779" s="13" t="b">
        <f t="shared" si="79"/>
        <v>1</v>
      </c>
      <c r="S779" s="13" t="str">
        <f t="shared" si="82"/>
        <v>-</v>
      </c>
      <c r="T779" s="13">
        <f>IF(S779="-",0,IF(COUNTIF(S779:$S$1025,S779)&gt;1,1,0))</f>
        <v>0</v>
      </c>
    </row>
    <row r="780" spans="1:20" ht="15.75">
      <c r="A780" s="205">
        <v>755</v>
      </c>
      <c r="B780" s="177"/>
      <c r="C780" s="177"/>
      <c r="D780" s="192"/>
      <c r="E780" s="192"/>
      <c r="F780" s="192"/>
      <c r="G780" s="193"/>
      <c r="H780" s="193"/>
      <c r="I780" s="193"/>
      <c r="J780" s="193"/>
      <c r="K780" s="91">
        <f t="shared" si="80"/>
        <v>0</v>
      </c>
      <c r="L780" s="192"/>
      <c r="M780" s="178"/>
      <c r="N780" s="13" t="b">
        <f t="shared" si="83"/>
        <v>1</v>
      </c>
      <c r="O780" s="625" t="b">
        <f t="shared" si="81"/>
        <v>1</v>
      </c>
      <c r="P780" s="13" t="b">
        <f t="shared" si="84"/>
        <v>1</v>
      </c>
      <c r="Q780" s="13" t="b">
        <f t="shared" si="78"/>
        <v>1</v>
      </c>
      <c r="R780" s="13" t="b">
        <f t="shared" si="79"/>
        <v>1</v>
      </c>
      <c r="S780" s="13" t="str">
        <f t="shared" si="82"/>
        <v>-</v>
      </c>
      <c r="T780" s="13">
        <f>IF(S780="-",0,IF(COUNTIF(S780:$S$1025,S780)&gt;1,1,0))</f>
        <v>0</v>
      </c>
    </row>
    <row r="781" spans="1:20" ht="15.75">
      <c r="A781" s="205">
        <v>756</v>
      </c>
      <c r="B781" s="177"/>
      <c r="C781" s="177"/>
      <c r="D781" s="192"/>
      <c r="E781" s="192"/>
      <c r="F781" s="192"/>
      <c r="G781" s="193"/>
      <c r="H781" s="193"/>
      <c r="I781" s="193"/>
      <c r="J781" s="193"/>
      <c r="K781" s="91">
        <f t="shared" si="80"/>
        <v>0</v>
      </c>
      <c r="L781" s="192"/>
      <c r="M781" s="178"/>
      <c r="N781" s="13" t="b">
        <f t="shared" si="83"/>
        <v>1</v>
      </c>
      <c r="O781" s="625" t="b">
        <f t="shared" si="81"/>
        <v>1</v>
      </c>
      <c r="P781" s="13" t="b">
        <f t="shared" si="84"/>
        <v>1</v>
      </c>
      <c r="Q781" s="13" t="b">
        <f t="shared" si="78"/>
        <v>1</v>
      </c>
      <c r="R781" s="13" t="b">
        <f t="shared" si="79"/>
        <v>1</v>
      </c>
      <c r="S781" s="13" t="str">
        <f t="shared" si="82"/>
        <v>-</v>
      </c>
      <c r="T781" s="13">
        <f>IF(S781="-",0,IF(COUNTIF(S781:$S$1025,S781)&gt;1,1,0))</f>
        <v>0</v>
      </c>
    </row>
    <row r="782" spans="1:20" ht="15.75">
      <c r="A782" s="205">
        <v>757</v>
      </c>
      <c r="B782" s="177"/>
      <c r="C782" s="177"/>
      <c r="D782" s="192"/>
      <c r="E782" s="192"/>
      <c r="F782" s="192"/>
      <c r="G782" s="193"/>
      <c r="H782" s="193"/>
      <c r="I782" s="193"/>
      <c r="J782" s="193"/>
      <c r="K782" s="91">
        <f t="shared" si="80"/>
        <v>0</v>
      </c>
      <c r="L782" s="192"/>
      <c r="M782" s="178"/>
      <c r="N782" s="13" t="b">
        <f t="shared" si="83"/>
        <v>1</v>
      </c>
      <c r="O782" s="625" t="b">
        <f t="shared" si="81"/>
        <v>1</v>
      </c>
      <c r="P782" s="13" t="b">
        <f t="shared" si="84"/>
        <v>1</v>
      </c>
      <c r="Q782" s="13" t="b">
        <f t="shared" si="78"/>
        <v>1</v>
      </c>
      <c r="R782" s="13" t="b">
        <f t="shared" si="79"/>
        <v>1</v>
      </c>
      <c r="S782" s="13" t="str">
        <f t="shared" si="82"/>
        <v>-</v>
      </c>
      <c r="T782" s="13">
        <f>IF(S782="-",0,IF(COUNTIF(S782:$S$1025,S782)&gt;1,1,0))</f>
        <v>0</v>
      </c>
    </row>
    <row r="783" spans="1:20" ht="15.75">
      <c r="A783" s="205">
        <v>758</v>
      </c>
      <c r="B783" s="177"/>
      <c r="C783" s="177"/>
      <c r="D783" s="192"/>
      <c r="E783" s="192"/>
      <c r="F783" s="192"/>
      <c r="G783" s="193"/>
      <c r="H783" s="193"/>
      <c r="I783" s="193"/>
      <c r="J783" s="193"/>
      <c r="K783" s="91">
        <f t="shared" si="80"/>
        <v>0</v>
      </c>
      <c r="L783" s="192"/>
      <c r="M783" s="178"/>
      <c r="N783" s="13" t="b">
        <f t="shared" si="83"/>
        <v>1</v>
      </c>
      <c r="O783" s="625" t="b">
        <f t="shared" si="81"/>
        <v>1</v>
      </c>
      <c r="P783" s="13" t="b">
        <f t="shared" si="84"/>
        <v>1</v>
      </c>
      <c r="Q783" s="13" t="b">
        <f t="shared" si="78"/>
        <v>1</v>
      </c>
      <c r="R783" s="13" t="b">
        <f t="shared" si="79"/>
        <v>1</v>
      </c>
      <c r="S783" s="13" t="str">
        <f t="shared" si="82"/>
        <v>-</v>
      </c>
      <c r="T783" s="13">
        <f>IF(S783="-",0,IF(COUNTIF(S783:$S$1025,S783)&gt;1,1,0))</f>
        <v>0</v>
      </c>
    </row>
    <row r="784" spans="1:20" ht="15.75">
      <c r="A784" s="205">
        <v>759</v>
      </c>
      <c r="B784" s="177"/>
      <c r="C784" s="177"/>
      <c r="D784" s="192"/>
      <c r="E784" s="192"/>
      <c r="F784" s="192"/>
      <c r="G784" s="193"/>
      <c r="H784" s="193"/>
      <c r="I784" s="193"/>
      <c r="J784" s="193"/>
      <c r="K784" s="91">
        <f t="shared" si="80"/>
        <v>0</v>
      </c>
      <c r="L784" s="192"/>
      <c r="M784" s="178"/>
      <c r="N784" s="13" t="b">
        <f t="shared" si="83"/>
        <v>1</v>
      </c>
      <c r="O784" s="625" t="b">
        <f t="shared" si="81"/>
        <v>1</v>
      </c>
      <c r="P784" s="13" t="b">
        <f t="shared" si="84"/>
        <v>1</v>
      </c>
      <c r="Q784" s="13" t="b">
        <f t="shared" si="78"/>
        <v>1</v>
      </c>
      <c r="R784" s="13" t="b">
        <f t="shared" si="79"/>
        <v>1</v>
      </c>
      <c r="S784" s="13" t="str">
        <f t="shared" si="82"/>
        <v>-</v>
      </c>
      <c r="T784" s="13">
        <f>IF(S784="-",0,IF(COUNTIF(S784:$S$1025,S784)&gt;1,1,0))</f>
        <v>0</v>
      </c>
    </row>
    <row r="785" spans="1:20" ht="15.75">
      <c r="A785" s="205">
        <v>760</v>
      </c>
      <c r="B785" s="177"/>
      <c r="C785" s="177"/>
      <c r="D785" s="192"/>
      <c r="E785" s="192"/>
      <c r="F785" s="192"/>
      <c r="G785" s="193"/>
      <c r="H785" s="193"/>
      <c r="I785" s="193"/>
      <c r="J785" s="193"/>
      <c r="K785" s="91">
        <f t="shared" si="80"/>
        <v>0</v>
      </c>
      <c r="L785" s="192"/>
      <c r="M785" s="178"/>
      <c r="N785" s="13" t="b">
        <f t="shared" si="83"/>
        <v>1</v>
      </c>
      <c r="O785" s="625" t="b">
        <f t="shared" si="81"/>
        <v>1</v>
      </c>
      <c r="P785" s="13" t="b">
        <f t="shared" si="84"/>
        <v>1</v>
      </c>
      <c r="Q785" s="13" t="b">
        <f t="shared" si="78"/>
        <v>1</v>
      </c>
      <c r="R785" s="13" t="b">
        <f t="shared" si="79"/>
        <v>1</v>
      </c>
      <c r="S785" s="13" t="str">
        <f t="shared" si="82"/>
        <v>-</v>
      </c>
      <c r="T785" s="13">
        <f>IF(S785="-",0,IF(COUNTIF(S785:$S$1025,S785)&gt;1,1,0))</f>
        <v>0</v>
      </c>
    </row>
    <row r="786" spans="1:20" ht="15.75">
      <c r="A786" s="205">
        <v>761</v>
      </c>
      <c r="B786" s="177"/>
      <c r="C786" s="177"/>
      <c r="D786" s="192"/>
      <c r="E786" s="192"/>
      <c r="F786" s="192"/>
      <c r="G786" s="193"/>
      <c r="H786" s="193"/>
      <c r="I786" s="193"/>
      <c r="J786" s="193"/>
      <c r="K786" s="91">
        <f t="shared" si="80"/>
        <v>0</v>
      </c>
      <c r="L786" s="192"/>
      <c r="M786" s="178"/>
      <c r="N786" s="13" t="b">
        <f t="shared" si="83"/>
        <v>1</v>
      </c>
      <c r="O786" s="625" t="b">
        <f t="shared" si="81"/>
        <v>1</v>
      </c>
      <c r="P786" s="13" t="b">
        <f t="shared" si="84"/>
        <v>1</v>
      </c>
      <c r="Q786" s="13" t="b">
        <f t="shared" si="78"/>
        <v>1</v>
      </c>
      <c r="R786" s="13" t="b">
        <f t="shared" si="79"/>
        <v>1</v>
      </c>
      <c r="S786" s="13" t="str">
        <f t="shared" si="82"/>
        <v>-</v>
      </c>
      <c r="T786" s="13">
        <f>IF(S786="-",0,IF(COUNTIF(S786:$S$1025,S786)&gt;1,1,0))</f>
        <v>0</v>
      </c>
    </row>
    <row r="787" spans="1:20" ht="15.75">
      <c r="A787" s="205">
        <v>762</v>
      </c>
      <c r="B787" s="177"/>
      <c r="C787" s="177"/>
      <c r="D787" s="192"/>
      <c r="E787" s="192"/>
      <c r="F787" s="192"/>
      <c r="G787" s="193"/>
      <c r="H787" s="193"/>
      <c r="I787" s="193"/>
      <c r="J787" s="193"/>
      <c r="K787" s="91">
        <f t="shared" si="80"/>
        <v>0</v>
      </c>
      <c r="L787" s="192"/>
      <c r="M787" s="178"/>
      <c r="N787" s="13" t="b">
        <f t="shared" si="83"/>
        <v>1</v>
      </c>
      <c r="O787" s="625" t="b">
        <f t="shared" si="81"/>
        <v>1</v>
      </c>
      <c r="P787" s="13" t="b">
        <f t="shared" si="84"/>
        <v>1</v>
      </c>
      <c r="Q787" s="13" t="b">
        <f t="shared" si="78"/>
        <v>1</v>
      </c>
      <c r="R787" s="13" t="b">
        <f t="shared" si="79"/>
        <v>1</v>
      </c>
      <c r="S787" s="13" t="str">
        <f t="shared" si="82"/>
        <v>-</v>
      </c>
      <c r="T787" s="13">
        <f>IF(S787="-",0,IF(COUNTIF(S787:$S$1025,S787)&gt;1,1,0))</f>
        <v>0</v>
      </c>
    </row>
    <row r="788" spans="1:20" ht="15.75">
      <c r="A788" s="205">
        <v>763</v>
      </c>
      <c r="B788" s="177"/>
      <c r="C788" s="177"/>
      <c r="D788" s="192"/>
      <c r="E788" s="192"/>
      <c r="F788" s="192"/>
      <c r="G788" s="193"/>
      <c r="H788" s="193"/>
      <c r="I788" s="193"/>
      <c r="J788" s="193"/>
      <c r="K788" s="91">
        <f t="shared" si="80"/>
        <v>0</v>
      </c>
      <c r="L788" s="192"/>
      <c r="M788" s="178"/>
      <c r="N788" s="13" t="b">
        <f t="shared" si="83"/>
        <v>1</v>
      </c>
      <c r="O788" s="625" t="b">
        <f t="shared" si="81"/>
        <v>1</v>
      </c>
      <c r="P788" s="13" t="b">
        <f t="shared" si="84"/>
        <v>1</v>
      </c>
      <c r="Q788" s="13" t="b">
        <f t="shared" si="78"/>
        <v>1</v>
      </c>
      <c r="R788" s="13" t="b">
        <f t="shared" si="79"/>
        <v>1</v>
      </c>
      <c r="S788" s="13" t="str">
        <f t="shared" si="82"/>
        <v>-</v>
      </c>
      <c r="T788" s="13">
        <f>IF(S788="-",0,IF(COUNTIF(S788:$S$1025,S788)&gt;1,1,0))</f>
        <v>0</v>
      </c>
    </row>
    <row r="789" spans="1:20" ht="15.75">
      <c r="A789" s="205">
        <v>764</v>
      </c>
      <c r="B789" s="177"/>
      <c r="C789" s="177"/>
      <c r="D789" s="192"/>
      <c r="E789" s="192"/>
      <c r="F789" s="192"/>
      <c r="G789" s="193"/>
      <c r="H789" s="193"/>
      <c r="I789" s="193"/>
      <c r="J789" s="193"/>
      <c r="K789" s="91">
        <f t="shared" si="80"/>
        <v>0</v>
      </c>
      <c r="L789" s="192"/>
      <c r="M789" s="178"/>
      <c r="N789" s="13" t="b">
        <f t="shared" si="83"/>
        <v>1</v>
      </c>
      <c r="O789" s="625" t="b">
        <f t="shared" si="81"/>
        <v>1</v>
      </c>
      <c r="P789" s="13" t="b">
        <f t="shared" si="84"/>
        <v>1</v>
      </c>
      <c r="Q789" s="13" t="b">
        <f t="shared" si="78"/>
        <v>1</v>
      </c>
      <c r="R789" s="13" t="b">
        <f t="shared" si="79"/>
        <v>1</v>
      </c>
      <c r="S789" s="13" t="str">
        <f t="shared" si="82"/>
        <v>-</v>
      </c>
      <c r="T789" s="13">
        <f>IF(S789="-",0,IF(COUNTIF(S789:$S$1025,S789)&gt;1,1,0))</f>
        <v>0</v>
      </c>
    </row>
    <row r="790" spans="1:20" ht="15.75">
      <c r="A790" s="205">
        <v>765</v>
      </c>
      <c r="B790" s="177"/>
      <c r="C790" s="177"/>
      <c r="D790" s="192"/>
      <c r="E790" s="192"/>
      <c r="F790" s="192"/>
      <c r="G790" s="193"/>
      <c r="H790" s="193"/>
      <c r="I790" s="193"/>
      <c r="J790" s="193"/>
      <c r="K790" s="91">
        <f t="shared" si="80"/>
        <v>0</v>
      </c>
      <c r="L790" s="192"/>
      <c r="M790" s="178"/>
      <c r="N790" s="13" t="b">
        <f t="shared" si="83"/>
        <v>1</v>
      </c>
      <c r="O790" s="625" t="b">
        <f t="shared" si="81"/>
        <v>1</v>
      </c>
      <c r="P790" s="13" t="b">
        <f t="shared" si="84"/>
        <v>1</v>
      </c>
      <c r="Q790" s="13" t="b">
        <f t="shared" si="78"/>
        <v>1</v>
      </c>
      <c r="R790" s="13" t="b">
        <f t="shared" si="79"/>
        <v>1</v>
      </c>
      <c r="S790" s="13" t="str">
        <f t="shared" si="82"/>
        <v>-</v>
      </c>
      <c r="T790" s="13">
        <f>IF(S790="-",0,IF(COUNTIF(S790:$S$1025,S790)&gt;1,1,0))</f>
        <v>0</v>
      </c>
    </row>
    <row r="791" spans="1:20" ht="15.75">
      <c r="A791" s="205">
        <v>766</v>
      </c>
      <c r="B791" s="177"/>
      <c r="C791" s="177"/>
      <c r="D791" s="192"/>
      <c r="E791" s="192"/>
      <c r="F791" s="192"/>
      <c r="G791" s="193"/>
      <c r="H791" s="193"/>
      <c r="I791" s="193"/>
      <c r="J791" s="193"/>
      <c r="K791" s="91">
        <f t="shared" si="80"/>
        <v>0</v>
      </c>
      <c r="L791" s="192"/>
      <c r="M791" s="178"/>
      <c r="N791" s="13" t="b">
        <f t="shared" si="83"/>
        <v>1</v>
      </c>
      <c r="O791" s="625" t="b">
        <f t="shared" si="81"/>
        <v>1</v>
      </c>
      <c r="P791" s="13" t="b">
        <f t="shared" si="84"/>
        <v>1</v>
      </c>
      <c r="Q791" s="13" t="b">
        <f t="shared" si="78"/>
        <v>1</v>
      </c>
      <c r="R791" s="13" t="b">
        <f t="shared" si="79"/>
        <v>1</v>
      </c>
      <c r="S791" s="13" t="str">
        <f t="shared" si="82"/>
        <v>-</v>
      </c>
      <c r="T791" s="13">
        <f>IF(S791="-",0,IF(COUNTIF(S791:$S$1025,S791)&gt;1,1,0))</f>
        <v>0</v>
      </c>
    </row>
    <row r="792" spans="1:20" ht="15.75">
      <c r="A792" s="205">
        <v>767</v>
      </c>
      <c r="B792" s="177"/>
      <c r="C792" s="177"/>
      <c r="D792" s="192"/>
      <c r="E792" s="192"/>
      <c r="F792" s="192"/>
      <c r="G792" s="193"/>
      <c r="H792" s="193"/>
      <c r="I792" s="193"/>
      <c r="J792" s="193"/>
      <c r="K792" s="91">
        <f t="shared" si="80"/>
        <v>0</v>
      </c>
      <c r="L792" s="192"/>
      <c r="M792" s="178"/>
      <c r="N792" s="13" t="b">
        <f t="shared" si="83"/>
        <v>1</v>
      </c>
      <c r="O792" s="625" t="b">
        <f t="shared" si="81"/>
        <v>1</v>
      </c>
      <c r="P792" s="13" t="b">
        <f t="shared" si="84"/>
        <v>1</v>
      </c>
      <c r="Q792" s="13" t="b">
        <f t="shared" si="78"/>
        <v>1</v>
      </c>
      <c r="R792" s="13" t="b">
        <f t="shared" si="79"/>
        <v>1</v>
      </c>
      <c r="S792" s="13" t="str">
        <f t="shared" si="82"/>
        <v>-</v>
      </c>
      <c r="T792" s="13">
        <f>IF(S792="-",0,IF(COUNTIF(S792:$S$1025,S792)&gt;1,1,0))</f>
        <v>0</v>
      </c>
    </row>
    <row r="793" spans="1:20" ht="15.75">
      <c r="A793" s="205">
        <v>768</v>
      </c>
      <c r="B793" s="177"/>
      <c r="C793" s="177"/>
      <c r="D793" s="192"/>
      <c r="E793" s="192"/>
      <c r="F793" s="192"/>
      <c r="G793" s="193"/>
      <c r="H793" s="193"/>
      <c r="I793" s="193"/>
      <c r="J793" s="193"/>
      <c r="K793" s="91">
        <f t="shared" si="80"/>
        <v>0</v>
      </c>
      <c r="L793" s="192"/>
      <c r="M793" s="178"/>
      <c r="N793" s="13" t="b">
        <f t="shared" si="83"/>
        <v>1</v>
      </c>
      <c r="O793" s="625" t="b">
        <f t="shared" si="81"/>
        <v>1</v>
      </c>
      <c r="P793" s="13" t="b">
        <f t="shared" si="84"/>
        <v>1</v>
      </c>
      <c r="Q793" s="13" t="b">
        <f t="shared" si="78"/>
        <v>1</v>
      </c>
      <c r="R793" s="13" t="b">
        <f t="shared" si="79"/>
        <v>1</v>
      </c>
      <c r="S793" s="13" t="str">
        <f t="shared" si="82"/>
        <v>-</v>
      </c>
      <c r="T793" s="13">
        <f>IF(S793="-",0,IF(COUNTIF(S793:$S$1025,S793)&gt;1,1,0))</f>
        <v>0</v>
      </c>
    </row>
    <row r="794" spans="1:20" ht="15.75">
      <c r="A794" s="205">
        <v>769</v>
      </c>
      <c r="B794" s="177"/>
      <c r="C794" s="177"/>
      <c r="D794" s="192"/>
      <c r="E794" s="192"/>
      <c r="F794" s="192"/>
      <c r="G794" s="193"/>
      <c r="H794" s="193"/>
      <c r="I794" s="193"/>
      <c r="J794" s="193"/>
      <c r="K794" s="91">
        <f t="shared" si="80"/>
        <v>0</v>
      </c>
      <c r="L794" s="192"/>
      <c r="M794" s="178"/>
      <c r="N794" s="13" t="b">
        <f t="shared" si="83"/>
        <v>1</v>
      </c>
      <c r="O794" s="625" t="b">
        <f t="shared" si="81"/>
        <v>1</v>
      </c>
      <c r="P794" s="13" t="b">
        <f t="shared" si="84"/>
        <v>1</v>
      </c>
      <c r="Q794" s="13" t="b">
        <f t="shared" ref="Q794:Q857" si="85">IF(B794="",TRUE,(IF(ISNUMBER(MATCH(B794,CountriesList,0)),TRUE,FALSE)))</f>
        <v>1</v>
      </c>
      <c r="R794" s="13" t="b">
        <f t="shared" ref="R794:R857" si="86">IF(C794="",TRUE,(IF(ISNUMBER(MATCH(C794,ClientCategorisationList,0)),TRUE,FALSE)))</f>
        <v>1</v>
      </c>
      <c r="S794" s="13" t="str">
        <f t="shared" si="82"/>
        <v>-</v>
      </c>
      <c r="T794" s="13">
        <f>IF(S794="-",0,IF(COUNTIF(S794:$S$1025,S794)&gt;1,1,0))</f>
        <v>0</v>
      </c>
    </row>
    <row r="795" spans="1:20" ht="15.75">
      <c r="A795" s="205">
        <v>770</v>
      </c>
      <c r="B795" s="177"/>
      <c r="C795" s="177"/>
      <c r="D795" s="192"/>
      <c r="E795" s="192"/>
      <c r="F795" s="192"/>
      <c r="G795" s="193"/>
      <c r="H795" s="193"/>
      <c r="I795" s="193"/>
      <c r="J795" s="193"/>
      <c r="K795" s="91">
        <f t="shared" ref="K795:K858" si="87">SUM(G795:J795)</f>
        <v>0</v>
      </c>
      <c r="L795" s="192"/>
      <c r="M795" s="178"/>
      <c r="N795" s="13" t="b">
        <f t="shared" si="83"/>
        <v>1</v>
      </c>
      <c r="O795" s="625" t="b">
        <f t="shared" ref="O795:O858" si="88">IF(OR(AND(B795="N/A",C795="N/A"),AND(B795&lt;&gt;"N/A",C795&lt;&gt;"N/A"),AND(ISBLANK(B795),ISBLANK(C795)),AND(NOT(ISBLANK(B795)),NOT(ISBLANK(C795)))),TRUE,FALSE)</f>
        <v>1</v>
      </c>
      <c r="P795" s="13" t="b">
        <f t="shared" si="84"/>
        <v>1</v>
      </c>
      <c r="Q795" s="13" t="b">
        <f t="shared" si="85"/>
        <v>1</v>
      </c>
      <c r="R795" s="13" t="b">
        <f t="shared" si="86"/>
        <v>1</v>
      </c>
      <c r="S795" s="13" t="str">
        <f t="shared" ref="S795:S858" si="89">CONCATENATE(B795,"-",C795)</f>
        <v>-</v>
      </c>
      <c r="T795" s="13">
        <f>IF(S795="-",0,IF(COUNTIF(S795:$S$1025,S795)&gt;1,1,0))</f>
        <v>0</v>
      </c>
    </row>
    <row r="796" spans="1:20" ht="15.75">
      <c r="A796" s="205">
        <v>771</v>
      </c>
      <c r="B796" s="177"/>
      <c r="C796" s="177"/>
      <c r="D796" s="192"/>
      <c r="E796" s="192"/>
      <c r="F796" s="192"/>
      <c r="G796" s="193"/>
      <c r="H796" s="193"/>
      <c r="I796" s="193"/>
      <c r="J796" s="193"/>
      <c r="K796" s="91">
        <f t="shared" si="87"/>
        <v>0</v>
      </c>
      <c r="L796" s="192"/>
      <c r="M796" s="178"/>
      <c r="N796" s="13" t="b">
        <f t="shared" ref="N796:N859" si="90">IF(ISBLANK(B796),TRUE,IF(OR(ISBLANK(C796),ISBLANK(D796),ISBLANK(E796),ISBLANK(F796),ISBLANK(G796),ISBLANK(H796),ISBLANK(I796),ISBLANK(J796),ISBLANK(K796),ISBLANK(L796),ISBLANK(M796)),FALSE,TRUE))</f>
        <v>1</v>
      </c>
      <c r="O796" s="625" t="b">
        <f t="shared" si="88"/>
        <v>1</v>
      </c>
      <c r="P796" s="13" t="b">
        <f t="shared" ref="P796:P859" si="91">IF(OR(AND(B796="N/A",C796="N/A",D796=0,E796=0,F796=0,K796=0,L796=0,M796=0),AND(ISBLANK(B796),ISBLANK(C796),ISBLANK(D796),ISBLANK(E796),ISBLANK(F796),ISBLANK(G796),ISBLANK(H796),ISBLANK(I796),ISBLANK(J796),K796=0,ISBLANK(L796),ISBLANK(M796)),AND(AND(NOT(ISBLANK(B796)),B796&lt;&gt;"N/A"),AND(NOT(ISBLANK(C796)),C796&lt;&gt;"N/A"),OR(D796&lt;&gt;0,E796&lt;&gt;0,F796&lt;&gt;0,K796&lt;&gt;0,L796&lt;&gt;0,M796&lt;&gt;0))),TRUE,FALSE)</f>
        <v>1</v>
      </c>
      <c r="Q796" s="13" t="b">
        <f t="shared" si="85"/>
        <v>1</v>
      </c>
      <c r="R796" s="13" t="b">
        <f t="shared" si="86"/>
        <v>1</v>
      </c>
      <c r="S796" s="13" t="str">
        <f t="shared" si="89"/>
        <v>-</v>
      </c>
      <c r="T796" s="13">
        <f>IF(S796="-",0,IF(COUNTIF(S796:$S$1025,S796)&gt;1,1,0))</f>
        <v>0</v>
      </c>
    </row>
    <row r="797" spans="1:20" ht="15.75">
      <c r="A797" s="205">
        <v>772</v>
      </c>
      <c r="B797" s="177"/>
      <c r="C797" s="177"/>
      <c r="D797" s="192"/>
      <c r="E797" s="192"/>
      <c r="F797" s="192"/>
      <c r="G797" s="193"/>
      <c r="H797" s="193"/>
      <c r="I797" s="193"/>
      <c r="J797" s="193"/>
      <c r="K797" s="91">
        <f t="shared" si="87"/>
        <v>0</v>
      </c>
      <c r="L797" s="192"/>
      <c r="M797" s="178"/>
      <c r="N797" s="13" t="b">
        <f t="shared" si="90"/>
        <v>1</v>
      </c>
      <c r="O797" s="625" t="b">
        <f t="shared" si="88"/>
        <v>1</v>
      </c>
      <c r="P797" s="13" t="b">
        <f t="shared" si="91"/>
        <v>1</v>
      </c>
      <c r="Q797" s="13" t="b">
        <f t="shared" si="85"/>
        <v>1</v>
      </c>
      <c r="R797" s="13" t="b">
        <f t="shared" si="86"/>
        <v>1</v>
      </c>
      <c r="S797" s="13" t="str">
        <f t="shared" si="89"/>
        <v>-</v>
      </c>
      <c r="T797" s="13">
        <f>IF(S797="-",0,IF(COUNTIF(S797:$S$1025,S797)&gt;1,1,0))</f>
        <v>0</v>
      </c>
    </row>
    <row r="798" spans="1:20" ht="15.75">
      <c r="A798" s="205">
        <v>773</v>
      </c>
      <c r="B798" s="177"/>
      <c r="C798" s="177"/>
      <c r="D798" s="192"/>
      <c r="E798" s="192"/>
      <c r="F798" s="192"/>
      <c r="G798" s="193"/>
      <c r="H798" s="193"/>
      <c r="I798" s="193"/>
      <c r="J798" s="193"/>
      <c r="K798" s="91">
        <f t="shared" si="87"/>
        <v>0</v>
      </c>
      <c r="L798" s="192"/>
      <c r="M798" s="178"/>
      <c r="N798" s="13" t="b">
        <f t="shared" si="90"/>
        <v>1</v>
      </c>
      <c r="O798" s="625" t="b">
        <f t="shared" si="88"/>
        <v>1</v>
      </c>
      <c r="P798" s="13" t="b">
        <f t="shared" si="91"/>
        <v>1</v>
      </c>
      <c r="Q798" s="13" t="b">
        <f t="shared" si="85"/>
        <v>1</v>
      </c>
      <c r="R798" s="13" t="b">
        <f t="shared" si="86"/>
        <v>1</v>
      </c>
      <c r="S798" s="13" t="str">
        <f t="shared" si="89"/>
        <v>-</v>
      </c>
      <c r="T798" s="13">
        <f>IF(S798="-",0,IF(COUNTIF(S798:$S$1025,S798)&gt;1,1,0))</f>
        <v>0</v>
      </c>
    </row>
    <row r="799" spans="1:20" ht="15.75">
      <c r="A799" s="205">
        <v>774</v>
      </c>
      <c r="B799" s="177"/>
      <c r="C799" s="177"/>
      <c r="D799" s="192"/>
      <c r="E799" s="192"/>
      <c r="F799" s="192"/>
      <c r="G799" s="193"/>
      <c r="H799" s="193"/>
      <c r="I799" s="193"/>
      <c r="J799" s="193"/>
      <c r="K799" s="91">
        <f t="shared" si="87"/>
        <v>0</v>
      </c>
      <c r="L799" s="192"/>
      <c r="M799" s="178"/>
      <c r="N799" s="13" t="b">
        <f t="shared" si="90"/>
        <v>1</v>
      </c>
      <c r="O799" s="625" t="b">
        <f t="shared" si="88"/>
        <v>1</v>
      </c>
      <c r="P799" s="13" t="b">
        <f t="shared" si="91"/>
        <v>1</v>
      </c>
      <c r="Q799" s="13" t="b">
        <f t="shared" si="85"/>
        <v>1</v>
      </c>
      <c r="R799" s="13" t="b">
        <f t="shared" si="86"/>
        <v>1</v>
      </c>
      <c r="S799" s="13" t="str">
        <f t="shared" si="89"/>
        <v>-</v>
      </c>
      <c r="T799" s="13">
        <f>IF(S799="-",0,IF(COUNTIF(S799:$S$1025,S799)&gt;1,1,0))</f>
        <v>0</v>
      </c>
    </row>
    <row r="800" spans="1:20" ht="15.75">
      <c r="A800" s="205">
        <v>775</v>
      </c>
      <c r="B800" s="177"/>
      <c r="C800" s="177"/>
      <c r="D800" s="192"/>
      <c r="E800" s="192"/>
      <c r="F800" s="192"/>
      <c r="G800" s="193"/>
      <c r="H800" s="193"/>
      <c r="I800" s="193"/>
      <c r="J800" s="193"/>
      <c r="K800" s="91">
        <f t="shared" si="87"/>
        <v>0</v>
      </c>
      <c r="L800" s="192"/>
      <c r="M800" s="178"/>
      <c r="N800" s="13" t="b">
        <f t="shared" si="90"/>
        <v>1</v>
      </c>
      <c r="O800" s="625" t="b">
        <f t="shared" si="88"/>
        <v>1</v>
      </c>
      <c r="P800" s="13" t="b">
        <f t="shared" si="91"/>
        <v>1</v>
      </c>
      <c r="Q800" s="13" t="b">
        <f t="shared" si="85"/>
        <v>1</v>
      </c>
      <c r="R800" s="13" t="b">
        <f t="shared" si="86"/>
        <v>1</v>
      </c>
      <c r="S800" s="13" t="str">
        <f t="shared" si="89"/>
        <v>-</v>
      </c>
      <c r="T800" s="13">
        <f>IF(S800="-",0,IF(COUNTIF(S800:$S$1025,S800)&gt;1,1,0))</f>
        <v>0</v>
      </c>
    </row>
    <row r="801" spans="1:20" ht="15.75">
      <c r="A801" s="205">
        <v>776</v>
      </c>
      <c r="B801" s="177"/>
      <c r="C801" s="177"/>
      <c r="D801" s="192"/>
      <c r="E801" s="192"/>
      <c r="F801" s="192"/>
      <c r="G801" s="193"/>
      <c r="H801" s="193"/>
      <c r="I801" s="193"/>
      <c r="J801" s="193"/>
      <c r="K801" s="91">
        <f t="shared" si="87"/>
        <v>0</v>
      </c>
      <c r="L801" s="192"/>
      <c r="M801" s="178"/>
      <c r="N801" s="13" t="b">
        <f t="shared" si="90"/>
        <v>1</v>
      </c>
      <c r="O801" s="625" t="b">
        <f t="shared" si="88"/>
        <v>1</v>
      </c>
      <c r="P801" s="13" t="b">
        <f t="shared" si="91"/>
        <v>1</v>
      </c>
      <c r="Q801" s="13" t="b">
        <f t="shared" si="85"/>
        <v>1</v>
      </c>
      <c r="R801" s="13" t="b">
        <f t="shared" si="86"/>
        <v>1</v>
      </c>
      <c r="S801" s="13" t="str">
        <f t="shared" si="89"/>
        <v>-</v>
      </c>
      <c r="T801" s="13">
        <f>IF(S801="-",0,IF(COUNTIF(S801:$S$1025,S801)&gt;1,1,0))</f>
        <v>0</v>
      </c>
    </row>
    <row r="802" spans="1:20" ht="15.75">
      <c r="A802" s="205">
        <v>777</v>
      </c>
      <c r="B802" s="177"/>
      <c r="C802" s="177"/>
      <c r="D802" s="192"/>
      <c r="E802" s="192"/>
      <c r="F802" s="192"/>
      <c r="G802" s="193"/>
      <c r="H802" s="193"/>
      <c r="I802" s="193"/>
      <c r="J802" s="193"/>
      <c r="K802" s="91">
        <f t="shared" si="87"/>
        <v>0</v>
      </c>
      <c r="L802" s="192"/>
      <c r="M802" s="178"/>
      <c r="N802" s="13" t="b">
        <f t="shared" si="90"/>
        <v>1</v>
      </c>
      <c r="O802" s="625" t="b">
        <f t="shared" si="88"/>
        <v>1</v>
      </c>
      <c r="P802" s="13" t="b">
        <f t="shared" si="91"/>
        <v>1</v>
      </c>
      <c r="Q802" s="13" t="b">
        <f t="shared" si="85"/>
        <v>1</v>
      </c>
      <c r="R802" s="13" t="b">
        <f t="shared" si="86"/>
        <v>1</v>
      </c>
      <c r="S802" s="13" t="str">
        <f t="shared" si="89"/>
        <v>-</v>
      </c>
      <c r="T802" s="13">
        <f>IF(S802="-",0,IF(COUNTIF(S802:$S$1025,S802)&gt;1,1,0))</f>
        <v>0</v>
      </c>
    </row>
    <row r="803" spans="1:20" ht="15.75">
      <c r="A803" s="205">
        <v>778</v>
      </c>
      <c r="B803" s="177"/>
      <c r="C803" s="177"/>
      <c r="D803" s="192"/>
      <c r="E803" s="192"/>
      <c r="F803" s="192"/>
      <c r="G803" s="193"/>
      <c r="H803" s="193"/>
      <c r="I803" s="193"/>
      <c r="J803" s="193"/>
      <c r="K803" s="91">
        <f t="shared" si="87"/>
        <v>0</v>
      </c>
      <c r="L803" s="192"/>
      <c r="M803" s="178"/>
      <c r="N803" s="13" t="b">
        <f t="shared" si="90"/>
        <v>1</v>
      </c>
      <c r="O803" s="625" t="b">
        <f t="shared" si="88"/>
        <v>1</v>
      </c>
      <c r="P803" s="13" t="b">
        <f t="shared" si="91"/>
        <v>1</v>
      </c>
      <c r="Q803" s="13" t="b">
        <f t="shared" si="85"/>
        <v>1</v>
      </c>
      <c r="R803" s="13" t="b">
        <f t="shared" si="86"/>
        <v>1</v>
      </c>
      <c r="S803" s="13" t="str">
        <f t="shared" si="89"/>
        <v>-</v>
      </c>
      <c r="T803" s="13">
        <f>IF(S803="-",0,IF(COUNTIF(S803:$S$1025,S803)&gt;1,1,0))</f>
        <v>0</v>
      </c>
    </row>
    <row r="804" spans="1:20" ht="15.75">
      <c r="A804" s="205">
        <v>779</v>
      </c>
      <c r="B804" s="177"/>
      <c r="C804" s="177"/>
      <c r="D804" s="192"/>
      <c r="E804" s="192"/>
      <c r="F804" s="192"/>
      <c r="G804" s="193"/>
      <c r="H804" s="193"/>
      <c r="I804" s="193"/>
      <c r="J804" s="193"/>
      <c r="K804" s="91">
        <f t="shared" si="87"/>
        <v>0</v>
      </c>
      <c r="L804" s="192"/>
      <c r="M804" s="178"/>
      <c r="N804" s="13" t="b">
        <f t="shared" si="90"/>
        <v>1</v>
      </c>
      <c r="O804" s="625" t="b">
        <f t="shared" si="88"/>
        <v>1</v>
      </c>
      <c r="P804" s="13" t="b">
        <f t="shared" si="91"/>
        <v>1</v>
      </c>
      <c r="Q804" s="13" t="b">
        <f t="shared" si="85"/>
        <v>1</v>
      </c>
      <c r="R804" s="13" t="b">
        <f t="shared" si="86"/>
        <v>1</v>
      </c>
      <c r="S804" s="13" t="str">
        <f t="shared" si="89"/>
        <v>-</v>
      </c>
      <c r="T804" s="13">
        <f>IF(S804="-",0,IF(COUNTIF(S804:$S$1025,S804)&gt;1,1,0))</f>
        <v>0</v>
      </c>
    </row>
    <row r="805" spans="1:20" ht="15.75">
      <c r="A805" s="205">
        <v>780</v>
      </c>
      <c r="B805" s="177"/>
      <c r="C805" s="177"/>
      <c r="D805" s="192"/>
      <c r="E805" s="192"/>
      <c r="F805" s="192"/>
      <c r="G805" s="193"/>
      <c r="H805" s="193"/>
      <c r="I805" s="193"/>
      <c r="J805" s="193"/>
      <c r="K805" s="91">
        <f t="shared" si="87"/>
        <v>0</v>
      </c>
      <c r="L805" s="192"/>
      <c r="M805" s="178"/>
      <c r="N805" s="13" t="b">
        <f t="shared" si="90"/>
        <v>1</v>
      </c>
      <c r="O805" s="625" t="b">
        <f t="shared" si="88"/>
        <v>1</v>
      </c>
      <c r="P805" s="13" t="b">
        <f t="shared" si="91"/>
        <v>1</v>
      </c>
      <c r="Q805" s="13" t="b">
        <f t="shared" si="85"/>
        <v>1</v>
      </c>
      <c r="R805" s="13" t="b">
        <f t="shared" si="86"/>
        <v>1</v>
      </c>
      <c r="S805" s="13" t="str">
        <f t="shared" si="89"/>
        <v>-</v>
      </c>
      <c r="T805" s="13">
        <f>IF(S805="-",0,IF(COUNTIF(S805:$S$1025,S805)&gt;1,1,0))</f>
        <v>0</v>
      </c>
    </row>
    <row r="806" spans="1:20" ht="15.75">
      <c r="A806" s="205">
        <v>781</v>
      </c>
      <c r="B806" s="177"/>
      <c r="C806" s="177"/>
      <c r="D806" s="192"/>
      <c r="E806" s="192"/>
      <c r="F806" s="192"/>
      <c r="G806" s="193"/>
      <c r="H806" s="193"/>
      <c r="I806" s="193"/>
      <c r="J806" s="193"/>
      <c r="K806" s="91">
        <f t="shared" si="87"/>
        <v>0</v>
      </c>
      <c r="L806" s="192"/>
      <c r="M806" s="178"/>
      <c r="N806" s="13" t="b">
        <f t="shared" si="90"/>
        <v>1</v>
      </c>
      <c r="O806" s="625" t="b">
        <f t="shared" si="88"/>
        <v>1</v>
      </c>
      <c r="P806" s="13" t="b">
        <f t="shared" si="91"/>
        <v>1</v>
      </c>
      <c r="Q806" s="13" t="b">
        <f t="shared" si="85"/>
        <v>1</v>
      </c>
      <c r="R806" s="13" t="b">
        <f t="shared" si="86"/>
        <v>1</v>
      </c>
      <c r="S806" s="13" t="str">
        <f t="shared" si="89"/>
        <v>-</v>
      </c>
      <c r="T806" s="13">
        <f>IF(S806="-",0,IF(COUNTIF(S806:$S$1025,S806)&gt;1,1,0))</f>
        <v>0</v>
      </c>
    </row>
    <row r="807" spans="1:20" ht="15.75">
      <c r="A807" s="205">
        <v>782</v>
      </c>
      <c r="B807" s="177"/>
      <c r="C807" s="177"/>
      <c r="D807" s="192"/>
      <c r="E807" s="192"/>
      <c r="F807" s="192"/>
      <c r="G807" s="193"/>
      <c r="H807" s="193"/>
      <c r="I807" s="193"/>
      <c r="J807" s="193"/>
      <c r="K807" s="91">
        <f t="shared" si="87"/>
        <v>0</v>
      </c>
      <c r="L807" s="192"/>
      <c r="M807" s="178"/>
      <c r="N807" s="13" t="b">
        <f t="shared" si="90"/>
        <v>1</v>
      </c>
      <c r="O807" s="625" t="b">
        <f t="shared" si="88"/>
        <v>1</v>
      </c>
      <c r="P807" s="13" t="b">
        <f t="shared" si="91"/>
        <v>1</v>
      </c>
      <c r="Q807" s="13" t="b">
        <f t="shared" si="85"/>
        <v>1</v>
      </c>
      <c r="R807" s="13" t="b">
        <f t="shared" si="86"/>
        <v>1</v>
      </c>
      <c r="S807" s="13" t="str">
        <f t="shared" si="89"/>
        <v>-</v>
      </c>
      <c r="T807" s="13">
        <f>IF(S807="-",0,IF(COUNTIF(S807:$S$1025,S807)&gt;1,1,0))</f>
        <v>0</v>
      </c>
    </row>
    <row r="808" spans="1:20" ht="15.75">
      <c r="A808" s="205">
        <v>783</v>
      </c>
      <c r="B808" s="177"/>
      <c r="C808" s="177"/>
      <c r="D808" s="192"/>
      <c r="E808" s="192"/>
      <c r="F808" s="192"/>
      <c r="G808" s="193"/>
      <c r="H808" s="193"/>
      <c r="I808" s="193"/>
      <c r="J808" s="193"/>
      <c r="K808" s="91">
        <f t="shared" si="87"/>
        <v>0</v>
      </c>
      <c r="L808" s="192"/>
      <c r="M808" s="178"/>
      <c r="N808" s="13" t="b">
        <f t="shared" si="90"/>
        <v>1</v>
      </c>
      <c r="O808" s="625" t="b">
        <f t="shared" si="88"/>
        <v>1</v>
      </c>
      <c r="P808" s="13" t="b">
        <f t="shared" si="91"/>
        <v>1</v>
      </c>
      <c r="Q808" s="13" t="b">
        <f t="shared" si="85"/>
        <v>1</v>
      </c>
      <c r="R808" s="13" t="b">
        <f t="shared" si="86"/>
        <v>1</v>
      </c>
      <c r="S808" s="13" t="str">
        <f t="shared" si="89"/>
        <v>-</v>
      </c>
      <c r="T808" s="13">
        <f>IF(S808="-",0,IF(COUNTIF(S808:$S$1025,S808)&gt;1,1,0))</f>
        <v>0</v>
      </c>
    </row>
    <row r="809" spans="1:20" ht="15.75">
      <c r="A809" s="205">
        <v>784</v>
      </c>
      <c r="B809" s="177"/>
      <c r="C809" s="177"/>
      <c r="D809" s="192"/>
      <c r="E809" s="192"/>
      <c r="F809" s="192"/>
      <c r="G809" s="193"/>
      <c r="H809" s="193"/>
      <c r="I809" s="193"/>
      <c r="J809" s="193"/>
      <c r="K809" s="91">
        <f t="shared" si="87"/>
        <v>0</v>
      </c>
      <c r="L809" s="192"/>
      <c r="M809" s="178"/>
      <c r="N809" s="13" t="b">
        <f t="shared" si="90"/>
        <v>1</v>
      </c>
      <c r="O809" s="625" t="b">
        <f t="shared" si="88"/>
        <v>1</v>
      </c>
      <c r="P809" s="13" t="b">
        <f t="shared" si="91"/>
        <v>1</v>
      </c>
      <c r="Q809" s="13" t="b">
        <f t="shared" si="85"/>
        <v>1</v>
      </c>
      <c r="R809" s="13" t="b">
        <f t="shared" si="86"/>
        <v>1</v>
      </c>
      <c r="S809" s="13" t="str">
        <f t="shared" si="89"/>
        <v>-</v>
      </c>
      <c r="T809" s="13">
        <f>IF(S809="-",0,IF(COUNTIF(S809:$S$1025,S809)&gt;1,1,0))</f>
        <v>0</v>
      </c>
    </row>
    <row r="810" spans="1:20" ht="15.75">
      <c r="A810" s="205">
        <v>785</v>
      </c>
      <c r="B810" s="177"/>
      <c r="C810" s="177"/>
      <c r="D810" s="192"/>
      <c r="E810" s="192"/>
      <c r="F810" s="192"/>
      <c r="G810" s="193"/>
      <c r="H810" s="193"/>
      <c r="I810" s="193"/>
      <c r="J810" s="193"/>
      <c r="K810" s="91">
        <f t="shared" si="87"/>
        <v>0</v>
      </c>
      <c r="L810" s="192"/>
      <c r="M810" s="178"/>
      <c r="N810" s="13" t="b">
        <f t="shared" si="90"/>
        <v>1</v>
      </c>
      <c r="O810" s="625" t="b">
        <f t="shared" si="88"/>
        <v>1</v>
      </c>
      <c r="P810" s="13" t="b">
        <f t="shared" si="91"/>
        <v>1</v>
      </c>
      <c r="Q810" s="13" t="b">
        <f t="shared" si="85"/>
        <v>1</v>
      </c>
      <c r="R810" s="13" t="b">
        <f t="shared" si="86"/>
        <v>1</v>
      </c>
      <c r="S810" s="13" t="str">
        <f t="shared" si="89"/>
        <v>-</v>
      </c>
      <c r="T810" s="13">
        <f>IF(S810="-",0,IF(COUNTIF(S810:$S$1025,S810)&gt;1,1,0))</f>
        <v>0</v>
      </c>
    </row>
    <row r="811" spans="1:20" ht="15.75">
      <c r="A811" s="205">
        <v>786</v>
      </c>
      <c r="B811" s="177"/>
      <c r="C811" s="177"/>
      <c r="D811" s="192"/>
      <c r="E811" s="192"/>
      <c r="F811" s="192"/>
      <c r="G811" s="193"/>
      <c r="H811" s="193"/>
      <c r="I811" s="193"/>
      <c r="J811" s="193"/>
      <c r="K811" s="91">
        <f t="shared" si="87"/>
        <v>0</v>
      </c>
      <c r="L811" s="192"/>
      <c r="M811" s="178"/>
      <c r="N811" s="13" t="b">
        <f t="shared" si="90"/>
        <v>1</v>
      </c>
      <c r="O811" s="625" t="b">
        <f t="shared" si="88"/>
        <v>1</v>
      </c>
      <c r="P811" s="13" t="b">
        <f t="shared" si="91"/>
        <v>1</v>
      </c>
      <c r="Q811" s="13" t="b">
        <f t="shared" si="85"/>
        <v>1</v>
      </c>
      <c r="R811" s="13" t="b">
        <f t="shared" si="86"/>
        <v>1</v>
      </c>
      <c r="S811" s="13" t="str">
        <f t="shared" si="89"/>
        <v>-</v>
      </c>
      <c r="T811" s="13">
        <f>IF(S811="-",0,IF(COUNTIF(S811:$S$1025,S811)&gt;1,1,0))</f>
        <v>0</v>
      </c>
    </row>
    <row r="812" spans="1:20" ht="15.75">
      <c r="A812" s="205">
        <v>787</v>
      </c>
      <c r="B812" s="177"/>
      <c r="C812" s="177"/>
      <c r="D812" s="192"/>
      <c r="E812" s="192"/>
      <c r="F812" s="192"/>
      <c r="G812" s="193"/>
      <c r="H812" s="193"/>
      <c r="I812" s="193"/>
      <c r="J812" s="193"/>
      <c r="K812" s="91">
        <f t="shared" si="87"/>
        <v>0</v>
      </c>
      <c r="L812" s="192"/>
      <c r="M812" s="178"/>
      <c r="N812" s="13" t="b">
        <f t="shared" si="90"/>
        <v>1</v>
      </c>
      <c r="O812" s="625" t="b">
        <f t="shared" si="88"/>
        <v>1</v>
      </c>
      <c r="P812" s="13" t="b">
        <f t="shared" si="91"/>
        <v>1</v>
      </c>
      <c r="Q812" s="13" t="b">
        <f t="shared" si="85"/>
        <v>1</v>
      </c>
      <c r="R812" s="13" t="b">
        <f t="shared" si="86"/>
        <v>1</v>
      </c>
      <c r="S812" s="13" t="str">
        <f t="shared" si="89"/>
        <v>-</v>
      </c>
      <c r="T812" s="13">
        <f>IF(S812="-",0,IF(COUNTIF(S812:$S$1025,S812)&gt;1,1,0))</f>
        <v>0</v>
      </c>
    </row>
    <row r="813" spans="1:20" ht="15.75">
      <c r="A813" s="205">
        <v>788</v>
      </c>
      <c r="B813" s="177"/>
      <c r="C813" s="177"/>
      <c r="D813" s="192"/>
      <c r="E813" s="192"/>
      <c r="F813" s="192"/>
      <c r="G813" s="193"/>
      <c r="H813" s="193"/>
      <c r="I813" s="193"/>
      <c r="J813" s="193"/>
      <c r="K813" s="91">
        <f t="shared" si="87"/>
        <v>0</v>
      </c>
      <c r="L813" s="192"/>
      <c r="M813" s="178"/>
      <c r="N813" s="13" t="b">
        <f t="shared" si="90"/>
        <v>1</v>
      </c>
      <c r="O813" s="625" t="b">
        <f t="shared" si="88"/>
        <v>1</v>
      </c>
      <c r="P813" s="13" t="b">
        <f t="shared" si="91"/>
        <v>1</v>
      </c>
      <c r="Q813" s="13" t="b">
        <f t="shared" si="85"/>
        <v>1</v>
      </c>
      <c r="R813" s="13" t="b">
        <f t="shared" si="86"/>
        <v>1</v>
      </c>
      <c r="S813" s="13" t="str">
        <f t="shared" si="89"/>
        <v>-</v>
      </c>
      <c r="T813" s="13">
        <f>IF(S813="-",0,IF(COUNTIF(S813:$S$1025,S813)&gt;1,1,0))</f>
        <v>0</v>
      </c>
    </row>
    <row r="814" spans="1:20" ht="15.75">
      <c r="A814" s="205">
        <v>789</v>
      </c>
      <c r="B814" s="177"/>
      <c r="C814" s="177"/>
      <c r="D814" s="192"/>
      <c r="E814" s="192"/>
      <c r="F814" s="192"/>
      <c r="G814" s="193"/>
      <c r="H814" s="193"/>
      <c r="I814" s="193"/>
      <c r="J814" s="193"/>
      <c r="K814" s="91">
        <f t="shared" si="87"/>
        <v>0</v>
      </c>
      <c r="L814" s="192"/>
      <c r="M814" s="178"/>
      <c r="N814" s="13" t="b">
        <f t="shared" si="90"/>
        <v>1</v>
      </c>
      <c r="O814" s="625" t="b">
        <f t="shared" si="88"/>
        <v>1</v>
      </c>
      <c r="P814" s="13" t="b">
        <f t="shared" si="91"/>
        <v>1</v>
      </c>
      <c r="Q814" s="13" t="b">
        <f t="shared" si="85"/>
        <v>1</v>
      </c>
      <c r="R814" s="13" t="b">
        <f t="shared" si="86"/>
        <v>1</v>
      </c>
      <c r="S814" s="13" t="str">
        <f t="shared" si="89"/>
        <v>-</v>
      </c>
      <c r="T814" s="13">
        <f>IF(S814="-",0,IF(COUNTIF(S814:$S$1025,S814)&gt;1,1,0))</f>
        <v>0</v>
      </c>
    </row>
    <row r="815" spans="1:20" ht="15.75">
      <c r="A815" s="205">
        <v>790</v>
      </c>
      <c r="B815" s="177"/>
      <c r="C815" s="177"/>
      <c r="D815" s="192"/>
      <c r="E815" s="192"/>
      <c r="F815" s="192"/>
      <c r="G815" s="193"/>
      <c r="H815" s="193"/>
      <c r="I815" s="193"/>
      <c r="J815" s="193"/>
      <c r="K815" s="91">
        <f t="shared" si="87"/>
        <v>0</v>
      </c>
      <c r="L815" s="192"/>
      <c r="M815" s="178"/>
      <c r="N815" s="13" t="b">
        <f t="shared" si="90"/>
        <v>1</v>
      </c>
      <c r="O815" s="625" t="b">
        <f t="shared" si="88"/>
        <v>1</v>
      </c>
      <c r="P815" s="13" t="b">
        <f t="shared" si="91"/>
        <v>1</v>
      </c>
      <c r="Q815" s="13" t="b">
        <f t="shared" si="85"/>
        <v>1</v>
      </c>
      <c r="R815" s="13" t="b">
        <f t="shared" si="86"/>
        <v>1</v>
      </c>
      <c r="S815" s="13" t="str">
        <f t="shared" si="89"/>
        <v>-</v>
      </c>
      <c r="T815" s="13">
        <f>IF(S815="-",0,IF(COUNTIF(S815:$S$1025,S815)&gt;1,1,0))</f>
        <v>0</v>
      </c>
    </row>
    <row r="816" spans="1:20" ht="15.75">
      <c r="A816" s="205">
        <v>791</v>
      </c>
      <c r="B816" s="177"/>
      <c r="C816" s="177"/>
      <c r="D816" s="192"/>
      <c r="E816" s="192"/>
      <c r="F816" s="192"/>
      <c r="G816" s="193"/>
      <c r="H816" s="193"/>
      <c r="I816" s="193"/>
      <c r="J816" s="193"/>
      <c r="K816" s="91">
        <f t="shared" si="87"/>
        <v>0</v>
      </c>
      <c r="L816" s="192"/>
      <c r="M816" s="178"/>
      <c r="N816" s="13" t="b">
        <f t="shared" si="90"/>
        <v>1</v>
      </c>
      <c r="O816" s="625" t="b">
        <f t="shared" si="88"/>
        <v>1</v>
      </c>
      <c r="P816" s="13" t="b">
        <f t="shared" si="91"/>
        <v>1</v>
      </c>
      <c r="Q816" s="13" t="b">
        <f t="shared" si="85"/>
        <v>1</v>
      </c>
      <c r="R816" s="13" t="b">
        <f t="shared" si="86"/>
        <v>1</v>
      </c>
      <c r="S816" s="13" t="str">
        <f t="shared" si="89"/>
        <v>-</v>
      </c>
      <c r="T816" s="13">
        <f>IF(S816="-",0,IF(COUNTIF(S816:$S$1025,S816)&gt;1,1,0))</f>
        <v>0</v>
      </c>
    </row>
    <row r="817" spans="1:20" ht="15.75">
      <c r="A817" s="205">
        <v>792</v>
      </c>
      <c r="B817" s="177"/>
      <c r="C817" s="177"/>
      <c r="D817" s="192"/>
      <c r="E817" s="192"/>
      <c r="F817" s="192"/>
      <c r="G817" s="193"/>
      <c r="H817" s="193"/>
      <c r="I817" s="193"/>
      <c r="J817" s="193"/>
      <c r="K817" s="91">
        <f t="shared" si="87"/>
        <v>0</v>
      </c>
      <c r="L817" s="192"/>
      <c r="M817" s="178"/>
      <c r="N817" s="13" t="b">
        <f t="shared" si="90"/>
        <v>1</v>
      </c>
      <c r="O817" s="625" t="b">
        <f t="shared" si="88"/>
        <v>1</v>
      </c>
      <c r="P817" s="13" t="b">
        <f t="shared" si="91"/>
        <v>1</v>
      </c>
      <c r="Q817" s="13" t="b">
        <f t="shared" si="85"/>
        <v>1</v>
      </c>
      <c r="R817" s="13" t="b">
        <f t="shared" si="86"/>
        <v>1</v>
      </c>
      <c r="S817" s="13" t="str">
        <f t="shared" si="89"/>
        <v>-</v>
      </c>
      <c r="T817" s="13">
        <f>IF(S817="-",0,IF(COUNTIF(S817:$S$1025,S817)&gt;1,1,0))</f>
        <v>0</v>
      </c>
    </row>
    <row r="818" spans="1:20" ht="15.75">
      <c r="A818" s="205">
        <v>793</v>
      </c>
      <c r="B818" s="177"/>
      <c r="C818" s="177"/>
      <c r="D818" s="192"/>
      <c r="E818" s="192"/>
      <c r="F818" s="192"/>
      <c r="G818" s="193"/>
      <c r="H818" s="193"/>
      <c r="I818" s="193"/>
      <c r="J818" s="193"/>
      <c r="K818" s="91">
        <f t="shared" si="87"/>
        <v>0</v>
      </c>
      <c r="L818" s="192"/>
      <c r="M818" s="178"/>
      <c r="N818" s="13" t="b">
        <f t="shared" si="90"/>
        <v>1</v>
      </c>
      <c r="O818" s="625" t="b">
        <f t="shared" si="88"/>
        <v>1</v>
      </c>
      <c r="P818" s="13" t="b">
        <f t="shared" si="91"/>
        <v>1</v>
      </c>
      <c r="Q818" s="13" t="b">
        <f t="shared" si="85"/>
        <v>1</v>
      </c>
      <c r="R818" s="13" t="b">
        <f t="shared" si="86"/>
        <v>1</v>
      </c>
      <c r="S818" s="13" t="str">
        <f t="shared" si="89"/>
        <v>-</v>
      </c>
      <c r="T818" s="13">
        <f>IF(S818="-",0,IF(COUNTIF(S818:$S$1025,S818)&gt;1,1,0))</f>
        <v>0</v>
      </c>
    </row>
    <row r="819" spans="1:20" ht="15.75">
      <c r="A819" s="205">
        <v>794</v>
      </c>
      <c r="B819" s="177"/>
      <c r="C819" s="177"/>
      <c r="D819" s="192"/>
      <c r="E819" s="192"/>
      <c r="F819" s="192"/>
      <c r="G819" s="193"/>
      <c r="H819" s="193"/>
      <c r="I819" s="193"/>
      <c r="J819" s="193"/>
      <c r="K819" s="91">
        <f t="shared" si="87"/>
        <v>0</v>
      </c>
      <c r="L819" s="192"/>
      <c r="M819" s="178"/>
      <c r="N819" s="13" t="b">
        <f t="shared" si="90"/>
        <v>1</v>
      </c>
      <c r="O819" s="625" t="b">
        <f t="shared" si="88"/>
        <v>1</v>
      </c>
      <c r="P819" s="13" t="b">
        <f t="shared" si="91"/>
        <v>1</v>
      </c>
      <c r="Q819" s="13" t="b">
        <f t="shared" si="85"/>
        <v>1</v>
      </c>
      <c r="R819" s="13" t="b">
        <f t="shared" si="86"/>
        <v>1</v>
      </c>
      <c r="S819" s="13" t="str">
        <f t="shared" si="89"/>
        <v>-</v>
      </c>
      <c r="T819" s="13">
        <f>IF(S819="-",0,IF(COUNTIF(S819:$S$1025,S819)&gt;1,1,0))</f>
        <v>0</v>
      </c>
    </row>
    <row r="820" spans="1:20" ht="15.75">
      <c r="A820" s="205">
        <v>795</v>
      </c>
      <c r="B820" s="177"/>
      <c r="C820" s="177"/>
      <c r="D820" s="192"/>
      <c r="E820" s="192"/>
      <c r="F820" s="192"/>
      <c r="G820" s="193"/>
      <c r="H820" s="193"/>
      <c r="I820" s="193"/>
      <c r="J820" s="193"/>
      <c r="K820" s="91">
        <f t="shared" si="87"/>
        <v>0</v>
      </c>
      <c r="L820" s="192"/>
      <c r="M820" s="178"/>
      <c r="N820" s="13" t="b">
        <f t="shared" si="90"/>
        <v>1</v>
      </c>
      <c r="O820" s="625" t="b">
        <f t="shared" si="88"/>
        <v>1</v>
      </c>
      <c r="P820" s="13" t="b">
        <f t="shared" si="91"/>
        <v>1</v>
      </c>
      <c r="Q820" s="13" t="b">
        <f t="shared" si="85"/>
        <v>1</v>
      </c>
      <c r="R820" s="13" t="b">
        <f t="shared" si="86"/>
        <v>1</v>
      </c>
      <c r="S820" s="13" t="str">
        <f t="shared" si="89"/>
        <v>-</v>
      </c>
      <c r="T820" s="13">
        <f>IF(S820="-",0,IF(COUNTIF(S820:$S$1025,S820)&gt;1,1,0))</f>
        <v>0</v>
      </c>
    </row>
    <row r="821" spans="1:20" ht="15.75">
      <c r="A821" s="205">
        <v>796</v>
      </c>
      <c r="B821" s="177"/>
      <c r="C821" s="177"/>
      <c r="D821" s="192"/>
      <c r="E821" s="192"/>
      <c r="F821" s="192"/>
      <c r="G821" s="193"/>
      <c r="H821" s="193"/>
      <c r="I821" s="193"/>
      <c r="J821" s="193"/>
      <c r="K821" s="91">
        <f t="shared" si="87"/>
        <v>0</v>
      </c>
      <c r="L821" s="192"/>
      <c r="M821" s="178"/>
      <c r="N821" s="13" t="b">
        <f t="shared" si="90"/>
        <v>1</v>
      </c>
      <c r="O821" s="625" t="b">
        <f t="shared" si="88"/>
        <v>1</v>
      </c>
      <c r="P821" s="13" t="b">
        <f t="shared" si="91"/>
        <v>1</v>
      </c>
      <c r="Q821" s="13" t="b">
        <f t="shared" si="85"/>
        <v>1</v>
      </c>
      <c r="R821" s="13" t="b">
        <f t="shared" si="86"/>
        <v>1</v>
      </c>
      <c r="S821" s="13" t="str">
        <f t="shared" si="89"/>
        <v>-</v>
      </c>
      <c r="T821" s="13">
        <f>IF(S821="-",0,IF(COUNTIF(S821:$S$1025,S821)&gt;1,1,0))</f>
        <v>0</v>
      </c>
    </row>
    <row r="822" spans="1:20" ht="15.75">
      <c r="A822" s="205">
        <v>797</v>
      </c>
      <c r="B822" s="177"/>
      <c r="C822" s="177"/>
      <c r="D822" s="192"/>
      <c r="E822" s="192"/>
      <c r="F822" s="192"/>
      <c r="G822" s="193"/>
      <c r="H822" s="193"/>
      <c r="I822" s="193"/>
      <c r="J822" s="193"/>
      <c r="K822" s="91">
        <f t="shared" si="87"/>
        <v>0</v>
      </c>
      <c r="L822" s="192"/>
      <c r="M822" s="178"/>
      <c r="N822" s="13" t="b">
        <f t="shared" si="90"/>
        <v>1</v>
      </c>
      <c r="O822" s="625" t="b">
        <f t="shared" si="88"/>
        <v>1</v>
      </c>
      <c r="P822" s="13" t="b">
        <f t="shared" si="91"/>
        <v>1</v>
      </c>
      <c r="Q822" s="13" t="b">
        <f t="shared" si="85"/>
        <v>1</v>
      </c>
      <c r="R822" s="13" t="b">
        <f t="shared" si="86"/>
        <v>1</v>
      </c>
      <c r="S822" s="13" t="str">
        <f t="shared" si="89"/>
        <v>-</v>
      </c>
      <c r="T822" s="13">
        <f>IF(S822="-",0,IF(COUNTIF(S822:$S$1025,S822)&gt;1,1,0))</f>
        <v>0</v>
      </c>
    </row>
    <row r="823" spans="1:20" ht="15.75">
      <c r="A823" s="205">
        <v>798</v>
      </c>
      <c r="B823" s="177"/>
      <c r="C823" s="177"/>
      <c r="D823" s="192"/>
      <c r="E823" s="192"/>
      <c r="F823" s="192"/>
      <c r="G823" s="193"/>
      <c r="H823" s="193"/>
      <c r="I823" s="193"/>
      <c r="J823" s="193"/>
      <c r="K823" s="91">
        <f t="shared" si="87"/>
        <v>0</v>
      </c>
      <c r="L823" s="192"/>
      <c r="M823" s="178"/>
      <c r="N823" s="13" t="b">
        <f t="shared" si="90"/>
        <v>1</v>
      </c>
      <c r="O823" s="625" t="b">
        <f t="shared" si="88"/>
        <v>1</v>
      </c>
      <c r="P823" s="13" t="b">
        <f t="shared" si="91"/>
        <v>1</v>
      </c>
      <c r="Q823" s="13" t="b">
        <f t="shared" si="85"/>
        <v>1</v>
      </c>
      <c r="R823" s="13" t="b">
        <f t="shared" si="86"/>
        <v>1</v>
      </c>
      <c r="S823" s="13" t="str">
        <f t="shared" si="89"/>
        <v>-</v>
      </c>
      <c r="T823" s="13">
        <f>IF(S823="-",0,IF(COUNTIF(S823:$S$1025,S823)&gt;1,1,0))</f>
        <v>0</v>
      </c>
    </row>
    <row r="824" spans="1:20" ht="15.75">
      <c r="A824" s="205">
        <v>799</v>
      </c>
      <c r="B824" s="177"/>
      <c r="C824" s="177"/>
      <c r="D824" s="192"/>
      <c r="E824" s="192"/>
      <c r="F824" s="192"/>
      <c r="G824" s="193"/>
      <c r="H824" s="193"/>
      <c r="I824" s="193"/>
      <c r="J824" s="193"/>
      <c r="K824" s="91">
        <f t="shared" si="87"/>
        <v>0</v>
      </c>
      <c r="L824" s="192"/>
      <c r="M824" s="178"/>
      <c r="N824" s="13" t="b">
        <f t="shared" si="90"/>
        <v>1</v>
      </c>
      <c r="O824" s="625" t="b">
        <f t="shared" si="88"/>
        <v>1</v>
      </c>
      <c r="P824" s="13" t="b">
        <f t="shared" si="91"/>
        <v>1</v>
      </c>
      <c r="Q824" s="13" t="b">
        <f t="shared" si="85"/>
        <v>1</v>
      </c>
      <c r="R824" s="13" t="b">
        <f t="shared" si="86"/>
        <v>1</v>
      </c>
      <c r="S824" s="13" t="str">
        <f t="shared" si="89"/>
        <v>-</v>
      </c>
      <c r="T824" s="13">
        <f>IF(S824="-",0,IF(COUNTIF(S824:$S$1025,S824)&gt;1,1,0))</f>
        <v>0</v>
      </c>
    </row>
    <row r="825" spans="1:20" ht="15.75">
      <c r="A825" s="205">
        <v>800</v>
      </c>
      <c r="B825" s="177"/>
      <c r="C825" s="177"/>
      <c r="D825" s="192"/>
      <c r="E825" s="192"/>
      <c r="F825" s="192"/>
      <c r="G825" s="193"/>
      <c r="H825" s="193"/>
      <c r="I825" s="193"/>
      <c r="J825" s="193"/>
      <c r="K825" s="91">
        <f t="shared" si="87"/>
        <v>0</v>
      </c>
      <c r="L825" s="192"/>
      <c r="M825" s="178"/>
      <c r="N825" s="13" t="b">
        <f t="shared" si="90"/>
        <v>1</v>
      </c>
      <c r="O825" s="625" t="b">
        <f t="shared" si="88"/>
        <v>1</v>
      </c>
      <c r="P825" s="13" t="b">
        <f t="shared" si="91"/>
        <v>1</v>
      </c>
      <c r="Q825" s="13" t="b">
        <f t="shared" si="85"/>
        <v>1</v>
      </c>
      <c r="R825" s="13" t="b">
        <f t="shared" si="86"/>
        <v>1</v>
      </c>
      <c r="S825" s="13" t="str">
        <f t="shared" si="89"/>
        <v>-</v>
      </c>
      <c r="T825" s="13">
        <f>IF(S825="-",0,IF(COUNTIF(S825:$S$1025,S825)&gt;1,1,0))</f>
        <v>0</v>
      </c>
    </row>
    <row r="826" spans="1:20" ht="15.75">
      <c r="A826" s="205">
        <v>801</v>
      </c>
      <c r="B826" s="177"/>
      <c r="C826" s="177"/>
      <c r="D826" s="192"/>
      <c r="E826" s="192"/>
      <c r="F826" s="192"/>
      <c r="G826" s="193"/>
      <c r="H826" s="193"/>
      <c r="I826" s="193"/>
      <c r="J826" s="193"/>
      <c r="K826" s="91">
        <f t="shared" si="87"/>
        <v>0</v>
      </c>
      <c r="L826" s="192"/>
      <c r="M826" s="178"/>
      <c r="N826" s="13" t="b">
        <f t="shared" si="90"/>
        <v>1</v>
      </c>
      <c r="O826" s="625" t="b">
        <f t="shared" si="88"/>
        <v>1</v>
      </c>
      <c r="P826" s="13" t="b">
        <f t="shared" si="91"/>
        <v>1</v>
      </c>
      <c r="Q826" s="13" t="b">
        <f t="shared" si="85"/>
        <v>1</v>
      </c>
      <c r="R826" s="13" t="b">
        <f t="shared" si="86"/>
        <v>1</v>
      </c>
      <c r="S826" s="13" t="str">
        <f t="shared" si="89"/>
        <v>-</v>
      </c>
      <c r="T826" s="13">
        <f>IF(S826="-",0,IF(COUNTIF(S826:$S$1025,S826)&gt;1,1,0))</f>
        <v>0</v>
      </c>
    </row>
    <row r="827" spans="1:20" ht="15.75">
      <c r="A827" s="205">
        <v>802</v>
      </c>
      <c r="B827" s="177"/>
      <c r="C827" s="177"/>
      <c r="D827" s="192"/>
      <c r="E827" s="192"/>
      <c r="F827" s="192"/>
      <c r="G827" s="193"/>
      <c r="H827" s="193"/>
      <c r="I827" s="193"/>
      <c r="J827" s="193"/>
      <c r="K827" s="91">
        <f t="shared" si="87"/>
        <v>0</v>
      </c>
      <c r="L827" s="192"/>
      <c r="M827" s="178"/>
      <c r="N827" s="13" t="b">
        <f t="shared" si="90"/>
        <v>1</v>
      </c>
      <c r="O827" s="625" t="b">
        <f t="shared" si="88"/>
        <v>1</v>
      </c>
      <c r="P827" s="13" t="b">
        <f t="shared" si="91"/>
        <v>1</v>
      </c>
      <c r="Q827" s="13" t="b">
        <f t="shared" si="85"/>
        <v>1</v>
      </c>
      <c r="R827" s="13" t="b">
        <f t="shared" si="86"/>
        <v>1</v>
      </c>
      <c r="S827" s="13" t="str">
        <f t="shared" si="89"/>
        <v>-</v>
      </c>
      <c r="T827" s="13">
        <f>IF(S827="-",0,IF(COUNTIF(S827:$S$1025,S827)&gt;1,1,0))</f>
        <v>0</v>
      </c>
    </row>
    <row r="828" spans="1:20" ht="15.75">
      <c r="A828" s="205">
        <v>803</v>
      </c>
      <c r="B828" s="177"/>
      <c r="C828" s="177"/>
      <c r="D828" s="192"/>
      <c r="E828" s="192"/>
      <c r="F828" s="192"/>
      <c r="G828" s="193"/>
      <c r="H828" s="193"/>
      <c r="I828" s="193"/>
      <c r="J828" s="193"/>
      <c r="K828" s="91">
        <f t="shared" si="87"/>
        <v>0</v>
      </c>
      <c r="L828" s="192"/>
      <c r="M828" s="178"/>
      <c r="N828" s="13" t="b">
        <f t="shared" si="90"/>
        <v>1</v>
      </c>
      <c r="O828" s="625" t="b">
        <f t="shared" si="88"/>
        <v>1</v>
      </c>
      <c r="P828" s="13" t="b">
        <f t="shared" si="91"/>
        <v>1</v>
      </c>
      <c r="Q828" s="13" t="b">
        <f t="shared" si="85"/>
        <v>1</v>
      </c>
      <c r="R828" s="13" t="b">
        <f t="shared" si="86"/>
        <v>1</v>
      </c>
      <c r="S828" s="13" t="str">
        <f t="shared" si="89"/>
        <v>-</v>
      </c>
      <c r="T828" s="13">
        <f>IF(S828="-",0,IF(COUNTIF(S828:$S$1025,S828)&gt;1,1,0))</f>
        <v>0</v>
      </c>
    </row>
    <row r="829" spans="1:20" ht="15.75">
      <c r="A829" s="205">
        <v>804</v>
      </c>
      <c r="B829" s="177"/>
      <c r="C829" s="177"/>
      <c r="D829" s="192"/>
      <c r="E829" s="192"/>
      <c r="F829" s="192"/>
      <c r="G829" s="193"/>
      <c r="H829" s="193"/>
      <c r="I829" s="193"/>
      <c r="J829" s="193"/>
      <c r="K829" s="91">
        <f t="shared" si="87"/>
        <v>0</v>
      </c>
      <c r="L829" s="192"/>
      <c r="M829" s="178"/>
      <c r="N829" s="13" t="b">
        <f t="shared" si="90"/>
        <v>1</v>
      </c>
      <c r="O829" s="625" t="b">
        <f t="shared" si="88"/>
        <v>1</v>
      </c>
      <c r="P829" s="13" t="b">
        <f t="shared" si="91"/>
        <v>1</v>
      </c>
      <c r="Q829" s="13" t="b">
        <f t="shared" si="85"/>
        <v>1</v>
      </c>
      <c r="R829" s="13" t="b">
        <f t="shared" si="86"/>
        <v>1</v>
      </c>
      <c r="S829" s="13" t="str">
        <f t="shared" si="89"/>
        <v>-</v>
      </c>
      <c r="T829" s="13">
        <f>IF(S829="-",0,IF(COUNTIF(S829:$S$1025,S829)&gt;1,1,0))</f>
        <v>0</v>
      </c>
    </row>
    <row r="830" spans="1:20" ht="15.75">
      <c r="A830" s="205">
        <v>805</v>
      </c>
      <c r="B830" s="177"/>
      <c r="C830" s="177"/>
      <c r="D830" s="192"/>
      <c r="E830" s="192"/>
      <c r="F830" s="192"/>
      <c r="G830" s="193"/>
      <c r="H830" s="193"/>
      <c r="I830" s="193"/>
      <c r="J830" s="193"/>
      <c r="K830" s="91">
        <f t="shared" si="87"/>
        <v>0</v>
      </c>
      <c r="L830" s="192"/>
      <c r="M830" s="178"/>
      <c r="N830" s="13" t="b">
        <f t="shared" si="90"/>
        <v>1</v>
      </c>
      <c r="O830" s="625" t="b">
        <f t="shared" si="88"/>
        <v>1</v>
      </c>
      <c r="P830" s="13" t="b">
        <f t="shared" si="91"/>
        <v>1</v>
      </c>
      <c r="Q830" s="13" t="b">
        <f t="shared" si="85"/>
        <v>1</v>
      </c>
      <c r="R830" s="13" t="b">
        <f t="shared" si="86"/>
        <v>1</v>
      </c>
      <c r="S830" s="13" t="str">
        <f t="shared" si="89"/>
        <v>-</v>
      </c>
      <c r="T830" s="13">
        <f>IF(S830="-",0,IF(COUNTIF(S830:$S$1025,S830)&gt;1,1,0))</f>
        <v>0</v>
      </c>
    </row>
    <row r="831" spans="1:20" ht="15.75">
      <c r="A831" s="205">
        <v>806</v>
      </c>
      <c r="B831" s="177"/>
      <c r="C831" s="177"/>
      <c r="D831" s="192"/>
      <c r="E831" s="192"/>
      <c r="F831" s="192"/>
      <c r="G831" s="193"/>
      <c r="H831" s="193"/>
      <c r="I831" s="193"/>
      <c r="J831" s="193"/>
      <c r="K831" s="91">
        <f t="shared" si="87"/>
        <v>0</v>
      </c>
      <c r="L831" s="192"/>
      <c r="M831" s="178"/>
      <c r="N831" s="13" t="b">
        <f t="shared" si="90"/>
        <v>1</v>
      </c>
      <c r="O831" s="625" t="b">
        <f t="shared" si="88"/>
        <v>1</v>
      </c>
      <c r="P831" s="13" t="b">
        <f t="shared" si="91"/>
        <v>1</v>
      </c>
      <c r="Q831" s="13" t="b">
        <f t="shared" si="85"/>
        <v>1</v>
      </c>
      <c r="R831" s="13" t="b">
        <f t="shared" si="86"/>
        <v>1</v>
      </c>
      <c r="S831" s="13" t="str">
        <f t="shared" si="89"/>
        <v>-</v>
      </c>
      <c r="T831" s="13">
        <f>IF(S831="-",0,IF(COUNTIF(S831:$S$1025,S831)&gt;1,1,0))</f>
        <v>0</v>
      </c>
    </row>
    <row r="832" spans="1:20" ht="15.75">
      <c r="A832" s="205">
        <v>807</v>
      </c>
      <c r="B832" s="177"/>
      <c r="C832" s="177"/>
      <c r="D832" s="192"/>
      <c r="E832" s="192"/>
      <c r="F832" s="192"/>
      <c r="G832" s="193"/>
      <c r="H832" s="193"/>
      <c r="I832" s="193"/>
      <c r="J832" s="193"/>
      <c r="K832" s="91">
        <f t="shared" si="87"/>
        <v>0</v>
      </c>
      <c r="L832" s="192"/>
      <c r="M832" s="178"/>
      <c r="N832" s="13" t="b">
        <f t="shared" si="90"/>
        <v>1</v>
      </c>
      <c r="O832" s="625" t="b">
        <f t="shared" si="88"/>
        <v>1</v>
      </c>
      <c r="P832" s="13" t="b">
        <f t="shared" si="91"/>
        <v>1</v>
      </c>
      <c r="Q832" s="13" t="b">
        <f t="shared" si="85"/>
        <v>1</v>
      </c>
      <c r="R832" s="13" t="b">
        <f t="shared" si="86"/>
        <v>1</v>
      </c>
      <c r="S832" s="13" t="str">
        <f t="shared" si="89"/>
        <v>-</v>
      </c>
      <c r="T832" s="13">
        <f>IF(S832="-",0,IF(COUNTIF(S832:$S$1025,S832)&gt;1,1,0))</f>
        <v>0</v>
      </c>
    </row>
    <row r="833" spans="1:20" ht="15.75">
      <c r="A833" s="205">
        <v>808</v>
      </c>
      <c r="B833" s="177"/>
      <c r="C833" s="177"/>
      <c r="D833" s="192"/>
      <c r="E833" s="192"/>
      <c r="F833" s="192"/>
      <c r="G833" s="193"/>
      <c r="H833" s="193"/>
      <c r="I833" s="193"/>
      <c r="J833" s="193"/>
      <c r="K833" s="91">
        <f t="shared" si="87"/>
        <v>0</v>
      </c>
      <c r="L833" s="192"/>
      <c r="M833" s="178"/>
      <c r="N833" s="13" t="b">
        <f t="shared" si="90"/>
        <v>1</v>
      </c>
      <c r="O833" s="625" t="b">
        <f t="shared" si="88"/>
        <v>1</v>
      </c>
      <c r="P833" s="13" t="b">
        <f t="shared" si="91"/>
        <v>1</v>
      </c>
      <c r="Q833" s="13" t="b">
        <f t="shared" si="85"/>
        <v>1</v>
      </c>
      <c r="R833" s="13" t="b">
        <f t="shared" si="86"/>
        <v>1</v>
      </c>
      <c r="S833" s="13" t="str">
        <f t="shared" si="89"/>
        <v>-</v>
      </c>
      <c r="T833" s="13">
        <f>IF(S833="-",0,IF(COUNTIF(S833:$S$1025,S833)&gt;1,1,0))</f>
        <v>0</v>
      </c>
    </row>
    <row r="834" spans="1:20" ht="15.75">
      <c r="A834" s="205">
        <v>809</v>
      </c>
      <c r="B834" s="177"/>
      <c r="C834" s="177"/>
      <c r="D834" s="192"/>
      <c r="E834" s="192"/>
      <c r="F834" s="192"/>
      <c r="G834" s="193"/>
      <c r="H834" s="193"/>
      <c r="I834" s="193"/>
      <c r="J834" s="193"/>
      <c r="K834" s="91">
        <f t="shared" si="87"/>
        <v>0</v>
      </c>
      <c r="L834" s="192"/>
      <c r="M834" s="178"/>
      <c r="N834" s="13" t="b">
        <f t="shared" si="90"/>
        <v>1</v>
      </c>
      <c r="O834" s="625" t="b">
        <f t="shared" si="88"/>
        <v>1</v>
      </c>
      <c r="P834" s="13" t="b">
        <f t="shared" si="91"/>
        <v>1</v>
      </c>
      <c r="Q834" s="13" t="b">
        <f t="shared" si="85"/>
        <v>1</v>
      </c>
      <c r="R834" s="13" t="b">
        <f t="shared" si="86"/>
        <v>1</v>
      </c>
      <c r="S834" s="13" t="str">
        <f t="shared" si="89"/>
        <v>-</v>
      </c>
      <c r="T834" s="13">
        <f>IF(S834="-",0,IF(COUNTIF(S834:$S$1025,S834)&gt;1,1,0))</f>
        <v>0</v>
      </c>
    </row>
    <row r="835" spans="1:20" ht="15.75">
      <c r="A835" s="205">
        <v>810</v>
      </c>
      <c r="B835" s="177"/>
      <c r="C835" s="177"/>
      <c r="D835" s="192"/>
      <c r="E835" s="192"/>
      <c r="F835" s="192"/>
      <c r="G835" s="193"/>
      <c r="H835" s="193"/>
      <c r="I835" s="193"/>
      <c r="J835" s="193"/>
      <c r="K835" s="91">
        <f t="shared" si="87"/>
        <v>0</v>
      </c>
      <c r="L835" s="192"/>
      <c r="M835" s="178"/>
      <c r="N835" s="13" t="b">
        <f t="shared" si="90"/>
        <v>1</v>
      </c>
      <c r="O835" s="625" t="b">
        <f t="shared" si="88"/>
        <v>1</v>
      </c>
      <c r="P835" s="13" t="b">
        <f t="shared" si="91"/>
        <v>1</v>
      </c>
      <c r="Q835" s="13" t="b">
        <f t="shared" si="85"/>
        <v>1</v>
      </c>
      <c r="R835" s="13" t="b">
        <f t="shared" si="86"/>
        <v>1</v>
      </c>
      <c r="S835" s="13" t="str">
        <f t="shared" si="89"/>
        <v>-</v>
      </c>
      <c r="T835" s="13">
        <f>IF(S835="-",0,IF(COUNTIF(S835:$S$1025,S835)&gt;1,1,0))</f>
        <v>0</v>
      </c>
    </row>
    <row r="836" spans="1:20" ht="15.75">
      <c r="A836" s="205">
        <v>811</v>
      </c>
      <c r="B836" s="177"/>
      <c r="C836" s="177"/>
      <c r="D836" s="192"/>
      <c r="E836" s="192"/>
      <c r="F836" s="192"/>
      <c r="G836" s="193"/>
      <c r="H836" s="193"/>
      <c r="I836" s="193"/>
      <c r="J836" s="193"/>
      <c r="K836" s="91">
        <f t="shared" si="87"/>
        <v>0</v>
      </c>
      <c r="L836" s="192"/>
      <c r="M836" s="178"/>
      <c r="N836" s="13" t="b">
        <f t="shared" si="90"/>
        <v>1</v>
      </c>
      <c r="O836" s="625" t="b">
        <f t="shared" si="88"/>
        <v>1</v>
      </c>
      <c r="P836" s="13" t="b">
        <f t="shared" si="91"/>
        <v>1</v>
      </c>
      <c r="Q836" s="13" t="b">
        <f t="shared" si="85"/>
        <v>1</v>
      </c>
      <c r="R836" s="13" t="b">
        <f t="shared" si="86"/>
        <v>1</v>
      </c>
      <c r="S836" s="13" t="str">
        <f t="shared" si="89"/>
        <v>-</v>
      </c>
      <c r="T836" s="13">
        <f>IF(S836="-",0,IF(COUNTIF(S836:$S$1025,S836)&gt;1,1,0))</f>
        <v>0</v>
      </c>
    </row>
    <row r="837" spans="1:20" ht="15.75">
      <c r="A837" s="205">
        <v>812</v>
      </c>
      <c r="B837" s="177"/>
      <c r="C837" s="177"/>
      <c r="D837" s="192"/>
      <c r="E837" s="192"/>
      <c r="F837" s="192"/>
      <c r="G837" s="193"/>
      <c r="H837" s="193"/>
      <c r="I837" s="193"/>
      <c r="J837" s="193"/>
      <c r="K837" s="91">
        <f t="shared" si="87"/>
        <v>0</v>
      </c>
      <c r="L837" s="192"/>
      <c r="M837" s="178"/>
      <c r="N837" s="13" t="b">
        <f t="shared" si="90"/>
        <v>1</v>
      </c>
      <c r="O837" s="625" t="b">
        <f t="shared" si="88"/>
        <v>1</v>
      </c>
      <c r="P837" s="13" t="b">
        <f t="shared" si="91"/>
        <v>1</v>
      </c>
      <c r="Q837" s="13" t="b">
        <f t="shared" si="85"/>
        <v>1</v>
      </c>
      <c r="R837" s="13" t="b">
        <f t="shared" si="86"/>
        <v>1</v>
      </c>
      <c r="S837" s="13" t="str">
        <f t="shared" si="89"/>
        <v>-</v>
      </c>
      <c r="T837" s="13">
        <f>IF(S837="-",0,IF(COUNTIF(S837:$S$1025,S837)&gt;1,1,0))</f>
        <v>0</v>
      </c>
    </row>
    <row r="838" spans="1:20" ht="15.75">
      <c r="A838" s="205">
        <v>813</v>
      </c>
      <c r="B838" s="177"/>
      <c r="C838" s="177"/>
      <c r="D838" s="192"/>
      <c r="E838" s="192"/>
      <c r="F838" s="192"/>
      <c r="G838" s="193"/>
      <c r="H838" s="193"/>
      <c r="I838" s="193"/>
      <c r="J838" s="193"/>
      <c r="K838" s="91">
        <f t="shared" si="87"/>
        <v>0</v>
      </c>
      <c r="L838" s="192"/>
      <c r="M838" s="178"/>
      <c r="N838" s="13" t="b">
        <f t="shared" si="90"/>
        <v>1</v>
      </c>
      <c r="O838" s="625" t="b">
        <f t="shared" si="88"/>
        <v>1</v>
      </c>
      <c r="P838" s="13" t="b">
        <f t="shared" si="91"/>
        <v>1</v>
      </c>
      <c r="Q838" s="13" t="b">
        <f t="shared" si="85"/>
        <v>1</v>
      </c>
      <c r="R838" s="13" t="b">
        <f t="shared" si="86"/>
        <v>1</v>
      </c>
      <c r="S838" s="13" t="str">
        <f t="shared" si="89"/>
        <v>-</v>
      </c>
      <c r="T838" s="13">
        <f>IF(S838="-",0,IF(COUNTIF(S838:$S$1025,S838)&gt;1,1,0))</f>
        <v>0</v>
      </c>
    </row>
    <row r="839" spans="1:20" ht="15.75">
      <c r="A839" s="205">
        <v>814</v>
      </c>
      <c r="B839" s="177"/>
      <c r="C839" s="177"/>
      <c r="D839" s="192"/>
      <c r="E839" s="192"/>
      <c r="F839" s="192"/>
      <c r="G839" s="193"/>
      <c r="H839" s="193"/>
      <c r="I839" s="193"/>
      <c r="J839" s="193"/>
      <c r="K839" s="91">
        <f t="shared" si="87"/>
        <v>0</v>
      </c>
      <c r="L839" s="192"/>
      <c r="M839" s="178"/>
      <c r="N839" s="13" t="b">
        <f t="shared" si="90"/>
        <v>1</v>
      </c>
      <c r="O839" s="625" t="b">
        <f t="shared" si="88"/>
        <v>1</v>
      </c>
      <c r="P839" s="13" t="b">
        <f t="shared" si="91"/>
        <v>1</v>
      </c>
      <c r="Q839" s="13" t="b">
        <f t="shared" si="85"/>
        <v>1</v>
      </c>
      <c r="R839" s="13" t="b">
        <f t="shared" si="86"/>
        <v>1</v>
      </c>
      <c r="S839" s="13" t="str">
        <f t="shared" si="89"/>
        <v>-</v>
      </c>
      <c r="T839" s="13">
        <f>IF(S839="-",0,IF(COUNTIF(S839:$S$1025,S839)&gt;1,1,0))</f>
        <v>0</v>
      </c>
    </row>
    <row r="840" spans="1:20" ht="15.75">
      <c r="A840" s="205">
        <v>815</v>
      </c>
      <c r="B840" s="177"/>
      <c r="C840" s="177"/>
      <c r="D840" s="192"/>
      <c r="E840" s="192"/>
      <c r="F840" s="192"/>
      <c r="G840" s="193"/>
      <c r="H840" s="193"/>
      <c r="I840" s="193"/>
      <c r="J840" s="193"/>
      <c r="K840" s="91">
        <f t="shared" si="87"/>
        <v>0</v>
      </c>
      <c r="L840" s="192"/>
      <c r="M840" s="178"/>
      <c r="N840" s="13" t="b">
        <f t="shared" si="90"/>
        <v>1</v>
      </c>
      <c r="O840" s="625" t="b">
        <f t="shared" si="88"/>
        <v>1</v>
      </c>
      <c r="P840" s="13" t="b">
        <f t="shared" si="91"/>
        <v>1</v>
      </c>
      <c r="Q840" s="13" t="b">
        <f t="shared" si="85"/>
        <v>1</v>
      </c>
      <c r="R840" s="13" t="b">
        <f t="shared" si="86"/>
        <v>1</v>
      </c>
      <c r="S840" s="13" t="str">
        <f t="shared" si="89"/>
        <v>-</v>
      </c>
      <c r="T840" s="13">
        <f>IF(S840="-",0,IF(COUNTIF(S840:$S$1025,S840)&gt;1,1,0))</f>
        <v>0</v>
      </c>
    </row>
    <row r="841" spans="1:20" ht="15.75">
      <c r="A841" s="205">
        <v>816</v>
      </c>
      <c r="B841" s="177"/>
      <c r="C841" s="177"/>
      <c r="D841" s="192"/>
      <c r="E841" s="192"/>
      <c r="F841" s="192"/>
      <c r="G841" s="193"/>
      <c r="H841" s="193"/>
      <c r="I841" s="193"/>
      <c r="J841" s="193"/>
      <c r="K841" s="91">
        <f t="shared" si="87"/>
        <v>0</v>
      </c>
      <c r="L841" s="192"/>
      <c r="M841" s="178"/>
      <c r="N841" s="13" t="b">
        <f t="shared" si="90"/>
        <v>1</v>
      </c>
      <c r="O841" s="625" t="b">
        <f t="shared" si="88"/>
        <v>1</v>
      </c>
      <c r="P841" s="13" t="b">
        <f t="shared" si="91"/>
        <v>1</v>
      </c>
      <c r="Q841" s="13" t="b">
        <f t="shared" si="85"/>
        <v>1</v>
      </c>
      <c r="R841" s="13" t="b">
        <f t="shared" si="86"/>
        <v>1</v>
      </c>
      <c r="S841" s="13" t="str">
        <f t="shared" si="89"/>
        <v>-</v>
      </c>
      <c r="T841" s="13">
        <f>IF(S841="-",0,IF(COUNTIF(S841:$S$1025,S841)&gt;1,1,0))</f>
        <v>0</v>
      </c>
    </row>
    <row r="842" spans="1:20" ht="15.75">
      <c r="A842" s="205">
        <v>817</v>
      </c>
      <c r="B842" s="177"/>
      <c r="C842" s="177"/>
      <c r="D842" s="192"/>
      <c r="E842" s="192"/>
      <c r="F842" s="192"/>
      <c r="G842" s="193"/>
      <c r="H842" s="193"/>
      <c r="I842" s="193"/>
      <c r="J842" s="193"/>
      <c r="K842" s="91">
        <f t="shared" si="87"/>
        <v>0</v>
      </c>
      <c r="L842" s="192"/>
      <c r="M842" s="178"/>
      <c r="N842" s="13" t="b">
        <f t="shared" si="90"/>
        <v>1</v>
      </c>
      <c r="O842" s="625" t="b">
        <f t="shared" si="88"/>
        <v>1</v>
      </c>
      <c r="P842" s="13" t="b">
        <f t="shared" si="91"/>
        <v>1</v>
      </c>
      <c r="Q842" s="13" t="b">
        <f t="shared" si="85"/>
        <v>1</v>
      </c>
      <c r="R842" s="13" t="b">
        <f t="shared" si="86"/>
        <v>1</v>
      </c>
      <c r="S842" s="13" t="str">
        <f t="shared" si="89"/>
        <v>-</v>
      </c>
      <c r="T842" s="13">
        <f>IF(S842="-",0,IF(COUNTIF(S842:$S$1025,S842)&gt;1,1,0))</f>
        <v>0</v>
      </c>
    </row>
    <row r="843" spans="1:20" ht="15.75">
      <c r="A843" s="205">
        <v>818</v>
      </c>
      <c r="B843" s="177"/>
      <c r="C843" s="177"/>
      <c r="D843" s="192"/>
      <c r="E843" s="192"/>
      <c r="F843" s="192"/>
      <c r="G843" s="193"/>
      <c r="H843" s="193"/>
      <c r="I843" s="193"/>
      <c r="J843" s="193"/>
      <c r="K843" s="91">
        <f t="shared" si="87"/>
        <v>0</v>
      </c>
      <c r="L843" s="192"/>
      <c r="M843" s="178"/>
      <c r="N843" s="13" t="b">
        <f t="shared" si="90"/>
        <v>1</v>
      </c>
      <c r="O843" s="625" t="b">
        <f t="shared" si="88"/>
        <v>1</v>
      </c>
      <c r="P843" s="13" t="b">
        <f t="shared" si="91"/>
        <v>1</v>
      </c>
      <c r="Q843" s="13" t="b">
        <f t="shared" si="85"/>
        <v>1</v>
      </c>
      <c r="R843" s="13" t="b">
        <f t="shared" si="86"/>
        <v>1</v>
      </c>
      <c r="S843" s="13" t="str">
        <f t="shared" si="89"/>
        <v>-</v>
      </c>
      <c r="T843" s="13">
        <f>IF(S843="-",0,IF(COUNTIF(S843:$S$1025,S843)&gt;1,1,0))</f>
        <v>0</v>
      </c>
    </row>
    <row r="844" spans="1:20" ht="15.75">
      <c r="A844" s="205">
        <v>819</v>
      </c>
      <c r="B844" s="177"/>
      <c r="C844" s="177"/>
      <c r="D844" s="192"/>
      <c r="E844" s="192"/>
      <c r="F844" s="192"/>
      <c r="G844" s="193"/>
      <c r="H844" s="193"/>
      <c r="I844" s="193"/>
      <c r="J844" s="193"/>
      <c r="K844" s="91">
        <f t="shared" si="87"/>
        <v>0</v>
      </c>
      <c r="L844" s="192"/>
      <c r="M844" s="178"/>
      <c r="N844" s="13" t="b">
        <f t="shared" si="90"/>
        <v>1</v>
      </c>
      <c r="O844" s="625" t="b">
        <f t="shared" si="88"/>
        <v>1</v>
      </c>
      <c r="P844" s="13" t="b">
        <f t="shared" si="91"/>
        <v>1</v>
      </c>
      <c r="Q844" s="13" t="b">
        <f t="shared" si="85"/>
        <v>1</v>
      </c>
      <c r="R844" s="13" t="b">
        <f t="shared" si="86"/>
        <v>1</v>
      </c>
      <c r="S844" s="13" t="str">
        <f t="shared" si="89"/>
        <v>-</v>
      </c>
      <c r="T844" s="13">
        <f>IF(S844="-",0,IF(COUNTIF(S844:$S$1025,S844)&gt;1,1,0))</f>
        <v>0</v>
      </c>
    </row>
    <row r="845" spans="1:20" ht="15.75">
      <c r="A845" s="205">
        <v>820</v>
      </c>
      <c r="B845" s="177"/>
      <c r="C845" s="177"/>
      <c r="D845" s="192"/>
      <c r="E845" s="192"/>
      <c r="F845" s="192"/>
      <c r="G845" s="193"/>
      <c r="H845" s="193"/>
      <c r="I845" s="193"/>
      <c r="J845" s="193"/>
      <c r="K845" s="91">
        <f t="shared" si="87"/>
        <v>0</v>
      </c>
      <c r="L845" s="192"/>
      <c r="M845" s="178"/>
      <c r="N845" s="13" t="b">
        <f t="shared" si="90"/>
        <v>1</v>
      </c>
      <c r="O845" s="625" t="b">
        <f t="shared" si="88"/>
        <v>1</v>
      </c>
      <c r="P845" s="13" t="b">
        <f t="shared" si="91"/>
        <v>1</v>
      </c>
      <c r="Q845" s="13" t="b">
        <f t="shared" si="85"/>
        <v>1</v>
      </c>
      <c r="R845" s="13" t="b">
        <f t="shared" si="86"/>
        <v>1</v>
      </c>
      <c r="S845" s="13" t="str">
        <f t="shared" si="89"/>
        <v>-</v>
      </c>
      <c r="T845" s="13">
        <f>IF(S845="-",0,IF(COUNTIF(S845:$S$1025,S845)&gt;1,1,0))</f>
        <v>0</v>
      </c>
    </row>
    <row r="846" spans="1:20" ht="15.75">
      <c r="A846" s="205">
        <v>821</v>
      </c>
      <c r="B846" s="177"/>
      <c r="C846" s="177"/>
      <c r="D846" s="192"/>
      <c r="E846" s="192"/>
      <c r="F846" s="192"/>
      <c r="G846" s="193"/>
      <c r="H846" s="193"/>
      <c r="I846" s="193"/>
      <c r="J846" s="193"/>
      <c r="K846" s="91">
        <f t="shared" si="87"/>
        <v>0</v>
      </c>
      <c r="L846" s="192"/>
      <c r="M846" s="178"/>
      <c r="N846" s="13" t="b">
        <f t="shared" si="90"/>
        <v>1</v>
      </c>
      <c r="O846" s="625" t="b">
        <f t="shared" si="88"/>
        <v>1</v>
      </c>
      <c r="P846" s="13" t="b">
        <f t="shared" si="91"/>
        <v>1</v>
      </c>
      <c r="Q846" s="13" t="b">
        <f t="shared" si="85"/>
        <v>1</v>
      </c>
      <c r="R846" s="13" t="b">
        <f t="shared" si="86"/>
        <v>1</v>
      </c>
      <c r="S846" s="13" t="str">
        <f t="shared" si="89"/>
        <v>-</v>
      </c>
      <c r="T846" s="13">
        <f>IF(S846="-",0,IF(COUNTIF(S846:$S$1025,S846)&gt;1,1,0))</f>
        <v>0</v>
      </c>
    </row>
    <row r="847" spans="1:20" ht="15.75">
      <c r="A847" s="205">
        <v>822</v>
      </c>
      <c r="B847" s="177"/>
      <c r="C847" s="177"/>
      <c r="D847" s="192"/>
      <c r="E847" s="192"/>
      <c r="F847" s="192"/>
      <c r="G847" s="193"/>
      <c r="H847" s="193"/>
      <c r="I847" s="193"/>
      <c r="J847" s="193"/>
      <c r="K847" s="91">
        <f t="shared" si="87"/>
        <v>0</v>
      </c>
      <c r="L847" s="192"/>
      <c r="M847" s="178"/>
      <c r="N847" s="13" t="b">
        <f t="shared" si="90"/>
        <v>1</v>
      </c>
      <c r="O847" s="625" t="b">
        <f t="shared" si="88"/>
        <v>1</v>
      </c>
      <c r="P847" s="13" t="b">
        <f t="shared" si="91"/>
        <v>1</v>
      </c>
      <c r="Q847" s="13" t="b">
        <f t="shared" si="85"/>
        <v>1</v>
      </c>
      <c r="R847" s="13" t="b">
        <f t="shared" si="86"/>
        <v>1</v>
      </c>
      <c r="S847" s="13" t="str">
        <f t="shared" si="89"/>
        <v>-</v>
      </c>
      <c r="T847" s="13">
        <f>IF(S847="-",0,IF(COUNTIF(S847:$S$1025,S847)&gt;1,1,0))</f>
        <v>0</v>
      </c>
    </row>
    <row r="848" spans="1:20" ht="15.75">
      <c r="A848" s="205">
        <v>823</v>
      </c>
      <c r="B848" s="177"/>
      <c r="C848" s="177"/>
      <c r="D848" s="192"/>
      <c r="E848" s="192"/>
      <c r="F848" s="192"/>
      <c r="G848" s="193"/>
      <c r="H848" s="193"/>
      <c r="I848" s="193"/>
      <c r="J848" s="193"/>
      <c r="K848" s="91">
        <f t="shared" si="87"/>
        <v>0</v>
      </c>
      <c r="L848" s="192"/>
      <c r="M848" s="178"/>
      <c r="N848" s="13" t="b">
        <f t="shared" si="90"/>
        <v>1</v>
      </c>
      <c r="O848" s="625" t="b">
        <f t="shared" si="88"/>
        <v>1</v>
      </c>
      <c r="P848" s="13" t="b">
        <f t="shared" si="91"/>
        <v>1</v>
      </c>
      <c r="Q848" s="13" t="b">
        <f t="shared" si="85"/>
        <v>1</v>
      </c>
      <c r="R848" s="13" t="b">
        <f t="shared" si="86"/>
        <v>1</v>
      </c>
      <c r="S848" s="13" t="str">
        <f t="shared" si="89"/>
        <v>-</v>
      </c>
      <c r="T848" s="13">
        <f>IF(S848="-",0,IF(COUNTIF(S848:$S$1025,S848)&gt;1,1,0))</f>
        <v>0</v>
      </c>
    </row>
    <row r="849" spans="1:20" ht="15.75">
      <c r="A849" s="205">
        <v>824</v>
      </c>
      <c r="B849" s="177"/>
      <c r="C849" s="177"/>
      <c r="D849" s="192"/>
      <c r="E849" s="192"/>
      <c r="F849" s="192"/>
      <c r="G849" s="193"/>
      <c r="H849" s="193"/>
      <c r="I849" s="193"/>
      <c r="J849" s="193"/>
      <c r="K849" s="91">
        <f t="shared" si="87"/>
        <v>0</v>
      </c>
      <c r="L849" s="192"/>
      <c r="M849" s="178"/>
      <c r="N849" s="13" t="b">
        <f t="shared" si="90"/>
        <v>1</v>
      </c>
      <c r="O849" s="625" t="b">
        <f t="shared" si="88"/>
        <v>1</v>
      </c>
      <c r="P849" s="13" t="b">
        <f t="shared" si="91"/>
        <v>1</v>
      </c>
      <c r="Q849" s="13" t="b">
        <f t="shared" si="85"/>
        <v>1</v>
      </c>
      <c r="R849" s="13" t="b">
        <f t="shared" si="86"/>
        <v>1</v>
      </c>
      <c r="S849" s="13" t="str">
        <f t="shared" si="89"/>
        <v>-</v>
      </c>
      <c r="T849" s="13">
        <f>IF(S849="-",0,IF(COUNTIF(S849:$S$1025,S849)&gt;1,1,0))</f>
        <v>0</v>
      </c>
    </row>
    <row r="850" spans="1:20" ht="15.75">
      <c r="A850" s="205">
        <v>825</v>
      </c>
      <c r="B850" s="177"/>
      <c r="C850" s="177"/>
      <c r="D850" s="192"/>
      <c r="E850" s="192"/>
      <c r="F850" s="192"/>
      <c r="G850" s="193"/>
      <c r="H850" s="193"/>
      <c r="I850" s="193"/>
      <c r="J850" s="193"/>
      <c r="K850" s="91">
        <f t="shared" si="87"/>
        <v>0</v>
      </c>
      <c r="L850" s="192"/>
      <c r="M850" s="178"/>
      <c r="N850" s="13" t="b">
        <f t="shared" si="90"/>
        <v>1</v>
      </c>
      <c r="O850" s="625" t="b">
        <f t="shared" si="88"/>
        <v>1</v>
      </c>
      <c r="P850" s="13" t="b">
        <f t="shared" si="91"/>
        <v>1</v>
      </c>
      <c r="Q850" s="13" t="b">
        <f t="shared" si="85"/>
        <v>1</v>
      </c>
      <c r="R850" s="13" t="b">
        <f t="shared" si="86"/>
        <v>1</v>
      </c>
      <c r="S850" s="13" t="str">
        <f t="shared" si="89"/>
        <v>-</v>
      </c>
      <c r="T850" s="13">
        <f>IF(S850="-",0,IF(COUNTIF(S850:$S$1025,S850)&gt;1,1,0))</f>
        <v>0</v>
      </c>
    </row>
    <row r="851" spans="1:20" ht="15.75">
      <c r="A851" s="205">
        <v>826</v>
      </c>
      <c r="B851" s="177"/>
      <c r="C851" s="177"/>
      <c r="D851" s="192"/>
      <c r="E851" s="192"/>
      <c r="F851" s="192"/>
      <c r="G851" s="193"/>
      <c r="H851" s="193"/>
      <c r="I851" s="193"/>
      <c r="J851" s="193"/>
      <c r="K851" s="91">
        <f t="shared" si="87"/>
        <v>0</v>
      </c>
      <c r="L851" s="192"/>
      <c r="M851" s="178"/>
      <c r="N851" s="13" t="b">
        <f t="shared" si="90"/>
        <v>1</v>
      </c>
      <c r="O851" s="625" t="b">
        <f t="shared" si="88"/>
        <v>1</v>
      </c>
      <c r="P851" s="13" t="b">
        <f t="shared" si="91"/>
        <v>1</v>
      </c>
      <c r="Q851" s="13" t="b">
        <f t="shared" si="85"/>
        <v>1</v>
      </c>
      <c r="R851" s="13" t="b">
        <f t="shared" si="86"/>
        <v>1</v>
      </c>
      <c r="S851" s="13" t="str">
        <f t="shared" si="89"/>
        <v>-</v>
      </c>
      <c r="T851" s="13">
        <f>IF(S851="-",0,IF(COUNTIF(S851:$S$1025,S851)&gt;1,1,0))</f>
        <v>0</v>
      </c>
    </row>
    <row r="852" spans="1:20" ht="15.75">
      <c r="A852" s="205">
        <v>827</v>
      </c>
      <c r="B852" s="177"/>
      <c r="C852" s="177"/>
      <c r="D852" s="192"/>
      <c r="E852" s="192"/>
      <c r="F852" s="192"/>
      <c r="G852" s="193"/>
      <c r="H852" s="193"/>
      <c r="I852" s="193"/>
      <c r="J852" s="193"/>
      <c r="K852" s="91">
        <f t="shared" si="87"/>
        <v>0</v>
      </c>
      <c r="L852" s="192"/>
      <c r="M852" s="178"/>
      <c r="N852" s="13" t="b">
        <f t="shared" si="90"/>
        <v>1</v>
      </c>
      <c r="O852" s="625" t="b">
        <f t="shared" si="88"/>
        <v>1</v>
      </c>
      <c r="P852" s="13" t="b">
        <f t="shared" si="91"/>
        <v>1</v>
      </c>
      <c r="Q852" s="13" t="b">
        <f t="shared" si="85"/>
        <v>1</v>
      </c>
      <c r="R852" s="13" t="b">
        <f t="shared" si="86"/>
        <v>1</v>
      </c>
      <c r="S852" s="13" t="str">
        <f t="shared" si="89"/>
        <v>-</v>
      </c>
      <c r="T852" s="13">
        <f>IF(S852="-",0,IF(COUNTIF(S852:$S$1025,S852)&gt;1,1,0))</f>
        <v>0</v>
      </c>
    </row>
    <row r="853" spans="1:20" ht="15.75">
      <c r="A853" s="205">
        <v>828</v>
      </c>
      <c r="B853" s="177"/>
      <c r="C853" s="177"/>
      <c r="D853" s="192"/>
      <c r="E853" s="192"/>
      <c r="F853" s="192"/>
      <c r="G853" s="193"/>
      <c r="H853" s="193"/>
      <c r="I853" s="193"/>
      <c r="J853" s="193"/>
      <c r="K853" s="91">
        <f t="shared" si="87"/>
        <v>0</v>
      </c>
      <c r="L853" s="192"/>
      <c r="M853" s="178"/>
      <c r="N853" s="13" t="b">
        <f t="shared" si="90"/>
        <v>1</v>
      </c>
      <c r="O853" s="625" t="b">
        <f t="shared" si="88"/>
        <v>1</v>
      </c>
      <c r="P853" s="13" t="b">
        <f t="shared" si="91"/>
        <v>1</v>
      </c>
      <c r="Q853" s="13" t="b">
        <f t="shared" si="85"/>
        <v>1</v>
      </c>
      <c r="R853" s="13" t="b">
        <f t="shared" si="86"/>
        <v>1</v>
      </c>
      <c r="S853" s="13" t="str">
        <f t="shared" si="89"/>
        <v>-</v>
      </c>
      <c r="T853" s="13">
        <f>IF(S853="-",0,IF(COUNTIF(S853:$S$1025,S853)&gt;1,1,0))</f>
        <v>0</v>
      </c>
    </row>
    <row r="854" spans="1:20" ht="15.75">
      <c r="A854" s="205">
        <v>829</v>
      </c>
      <c r="B854" s="177"/>
      <c r="C854" s="177"/>
      <c r="D854" s="192"/>
      <c r="E854" s="192"/>
      <c r="F854" s="192"/>
      <c r="G854" s="193"/>
      <c r="H854" s="193"/>
      <c r="I854" s="193"/>
      <c r="J854" s="193"/>
      <c r="K854" s="91">
        <f t="shared" si="87"/>
        <v>0</v>
      </c>
      <c r="L854" s="192"/>
      <c r="M854" s="178"/>
      <c r="N854" s="13" t="b">
        <f t="shared" si="90"/>
        <v>1</v>
      </c>
      <c r="O854" s="625" t="b">
        <f t="shared" si="88"/>
        <v>1</v>
      </c>
      <c r="P854" s="13" t="b">
        <f t="shared" si="91"/>
        <v>1</v>
      </c>
      <c r="Q854" s="13" t="b">
        <f t="shared" si="85"/>
        <v>1</v>
      </c>
      <c r="R854" s="13" t="b">
        <f t="shared" si="86"/>
        <v>1</v>
      </c>
      <c r="S854" s="13" t="str">
        <f t="shared" si="89"/>
        <v>-</v>
      </c>
      <c r="T854" s="13">
        <f>IF(S854="-",0,IF(COUNTIF(S854:$S$1025,S854)&gt;1,1,0))</f>
        <v>0</v>
      </c>
    </row>
    <row r="855" spans="1:20" ht="15.75">
      <c r="A855" s="205">
        <v>830</v>
      </c>
      <c r="B855" s="177"/>
      <c r="C855" s="177"/>
      <c r="D855" s="192"/>
      <c r="E855" s="192"/>
      <c r="F855" s="192"/>
      <c r="G855" s="193"/>
      <c r="H855" s="193"/>
      <c r="I855" s="193"/>
      <c r="J855" s="193"/>
      <c r="K855" s="91">
        <f t="shared" si="87"/>
        <v>0</v>
      </c>
      <c r="L855" s="192"/>
      <c r="M855" s="178"/>
      <c r="N855" s="13" t="b">
        <f t="shared" si="90"/>
        <v>1</v>
      </c>
      <c r="O855" s="625" t="b">
        <f t="shared" si="88"/>
        <v>1</v>
      </c>
      <c r="P855" s="13" t="b">
        <f t="shared" si="91"/>
        <v>1</v>
      </c>
      <c r="Q855" s="13" t="b">
        <f t="shared" si="85"/>
        <v>1</v>
      </c>
      <c r="R855" s="13" t="b">
        <f t="shared" si="86"/>
        <v>1</v>
      </c>
      <c r="S855" s="13" t="str">
        <f t="shared" si="89"/>
        <v>-</v>
      </c>
      <c r="T855" s="13">
        <f>IF(S855="-",0,IF(COUNTIF(S855:$S$1025,S855)&gt;1,1,0))</f>
        <v>0</v>
      </c>
    </row>
    <row r="856" spans="1:20" ht="15.75">
      <c r="A856" s="205">
        <v>831</v>
      </c>
      <c r="B856" s="177"/>
      <c r="C856" s="177"/>
      <c r="D856" s="192"/>
      <c r="E856" s="192"/>
      <c r="F856" s="192"/>
      <c r="G856" s="193"/>
      <c r="H856" s="193"/>
      <c r="I856" s="193"/>
      <c r="J856" s="193"/>
      <c r="K856" s="91">
        <f t="shared" si="87"/>
        <v>0</v>
      </c>
      <c r="L856" s="192"/>
      <c r="M856" s="178"/>
      <c r="N856" s="13" t="b">
        <f t="shared" si="90"/>
        <v>1</v>
      </c>
      <c r="O856" s="625" t="b">
        <f t="shared" si="88"/>
        <v>1</v>
      </c>
      <c r="P856" s="13" t="b">
        <f t="shared" si="91"/>
        <v>1</v>
      </c>
      <c r="Q856" s="13" t="b">
        <f t="shared" si="85"/>
        <v>1</v>
      </c>
      <c r="R856" s="13" t="b">
        <f t="shared" si="86"/>
        <v>1</v>
      </c>
      <c r="S856" s="13" t="str">
        <f t="shared" si="89"/>
        <v>-</v>
      </c>
      <c r="T856" s="13">
        <f>IF(S856="-",0,IF(COUNTIF(S856:$S$1025,S856)&gt;1,1,0))</f>
        <v>0</v>
      </c>
    </row>
    <row r="857" spans="1:20" ht="15.75">
      <c r="A857" s="205">
        <v>832</v>
      </c>
      <c r="B857" s="177"/>
      <c r="C857" s="177"/>
      <c r="D857" s="192"/>
      <c r="E857" s="192"/>
      <c r="F857" s="192"/>
      <c r="G857" s="193"/>
      <c r="H857" s="193"/>
      <c r="I857" s="193"/>
      <c r="J857" s="193"/>
      <c r="K857" s="91">
        <f t="shared" si="87"/>
        <v>0</v>
      </c>
      <c r="L857" s="192"/>
      <c r="M857" s="178"/>
      <c r="N857" s="13" t="b">
        <f t="shared" si="90"/>
        <v>1</v>
      </c>
      <c r="O857" s="625" t="b">
        <f t="shared" si="88"/>
        <v>1</v>
      </c>
      <c r="P857" s="13" t="b">
        <f t="shared" si="91"/>
        <v>1</v>
      </c>
      <c r="Q857" s="13" t="b">
        <f t="shared" si="85"/>
        <v>1</v>
      </c>
      <c r="R857" s="13" t="b">
        <f t="shared" si="86"/>
        <v>1</v>
      </c>
      <c r="S857" s="13" t="str">
        <f t="shared" si="89"/>
        <v>-</v>
      </c>
      <c r="T857" s="13">
        <f>IF(S857="-",0,IF(COUNTIF(S857:$S$1025,S857)&gt;1,1,0))</f>
        <v>0</v>
      </c>
    </row>
    <row r="858" spans="1:20" ht="15.75">
      <c r="A858" s="205">
        <v>833</v>
      </c>
      <c r="B858" s="177"/>
      <c r="C858" s="177"/>
      <c r="D858" s="192"/>
      <c r="E858" s="192"/>
      <c r="F858" s="192"/>
      <c r="G858" s="193"/>
      <c r="H858" s="193"/>
      <c r="I858" s="193"/>
      <c r="J858" s="193"/>
      <c r="K858" s="91">
        <f t="shared" si="87"/>
        <v>0</v>
      </c>
      <c r="L858" s="192"/>
      <c r="M858" s="178"/>
      <c r="N858" s="13" t="b">
        <f t="shared" si="90"/>
        <v>1</v>
      </c>
      <c r="O858" s="625" t="b">
        <f t="shared" si="88"/>
        <v>1</v>
      </c>
      <c r="P858" s="13" t="b">
        <f t="shared" si="91"/>
        <v>1</v>
      </c>
      <c r="Q858" s="13" t="b">
        <f t="shared" ref="Q858:Q921" si="92">IF(B858="",TRUE,(IF(ISNUMBER(MATCH(B858,CountriesList,0)),TRUE,FALSE)))</f>
        <v>1</v>
      </c>
      <c r="R858" s="13" t="b">
        <f t="shared" ref="R858:R921" si="93">IF(C858="",TRUE,(IF(ISNUMBER(MATCH(C858,ClientCategorisationList,0)),TRUE,FALSE)))</f>
        <v>1</v>
      </c>
      <c r="S858" s="13" t="str">
        <f t="shared" si="89"/>
        <v>-</v>
      </c>
      <c r="T858" s="13">
        <f>IF(S858="-",0,IF(COUNTIF(S858:$S$1025,S858)&gt;1,1,0))</f>
        <v>0</v>
      </c>
    </row>
    <row r="859" spans="1:20" ht="15.75">
      <c r="A859" s="205">
        <v>834</v>
      </c>
      <c r="B859" s="177"/>
      <c r="C859" s="177"/>
      <c r="D859" s="192"/>
      <c r="E859" s="192"/>
      <c r="F859" s="192"/>
      <c r="G859" s="193"/>
      <c r="H859" s="193"/>
      <c r="I859" s="193"/>
      <c r="J859" s="193"/>
      <c r="K859" s="91">
        <f t="shared" ref="K859:K922" si="94">SUM(G859:J859)</f>
        <v>0</v>
      </c>
      <c r="L859" s="192"/>
      <c r="M859" s="178"/>
      <c r="N859" s="13" t="b">
        <f t="shared" si="90"/>
        <v>1</v>
      </c>
      <c r="O859" s="625" t="b">
        <f t="shared" ref="O859:O922" si="95">IF(OR(AND(B859="N/A",C859="N/A"),AND(B859&lt;&gt;"N/A",C859&lt;&gt;"N/A"),AND(ISBLANK(B859),ISBLANK(C859)),AND(NOT(ISBLANK(B859)),NOT(ISBLANK(C859)))),TRUE,FALSE)</f>
        <v>1</v>
      </c>
      <c r="P859" s="13" t="b">
        <f t="shared" si="91"/>
        <v>1</v>
      </c>
      <c r="Q859" s="13" t="b">
        <f t="shared" si="92"/>
        <v>1</v>
      </c>
      <c r="R859" s="13" t="b">
        <f t="shared" si="93"/>
        <v>1</v>
      </c>
      <c r="S859" s="13" t="str">
        <f t="shared" ref="S859:S922" si="96">CONCATENATE(B859,"-",C859)</f>
        <v>-</v>
      </c>
      <c r="T859" s="13">
        <f>IF(S859="-",0,IF(COUNTIF(S859:$S$1025,S859)&gt;1,1,0))</f>
        <v>0</v>
      </c>
    </row>
    <row r="860" spans="1:20" ht="15.75">
      <c r="A860" s="205">
        <v>835</v>
      </c>
      <c r="B860" s="177"/>
      <c r="C860" s="177"/>
      <c r="D860" s="192"/>
      <c r="E860" s="192"/>
      <c r="F860" s="192"/>
      <c r="G860" s="193"/>
      <c r="H860" s="193"/>
      <c r="I860" s="193"/>
      <c r="J860" s="193"/>
      <c r="K860" s="91">
        <f t="shared" si="94"/>
        <v>0</v>
      </c>
      <c r="L860" s="192"/>
      <c r="M860" s="178"/>
      <c r="N860" s="13" t="b">
        <f t="shared" ref="N860:N923" si="97">IF(ISBLANK(B860),TRUE,IF(OR(ISBLANK(C860),ISBLANK(D860),ISBLANK(E860),ISBLANK(F860),ISBLANK(G860),ISBLANK(H860),ISBLANK(I860),ISBLANK(J860),ISBLANK(K860),ISBLANK(L860),ISBLANK(M860)),FALSE,TRUE))</f>
        <v>1</v>
      </c>
      <c r="O860" s="625" t="b">
        <f t="shared" si="95"/>
        <v>1</v>
      </c>
      <c r="P860" s="13" t="b">
        <f t="shared" ref="P860:P923" si="98">IF(OR(AND(B860="N/A",C860="N/A",D860=0,E860=0,F860=0,K860=0,L860=0,M860=0),AND(ISBLANK(B860),ISBLANK(C860),ISBLANK(D860),ISBLANK(E860),ISBLANK(F860),ISBLANK(G860),ISBLANK(H860),ISBLANK(I860),ISBLANK(J860),K860=0,ISBLANK(L860),ISBLANK(M860)),AND(AND(NOT(ISBLANK(B860)),B860&lt;&gt;"N/A"),AND(NOT(ISBLANK(C860)),C860&lt;&gt;"N/A"),OR(D860&lt;&gt;0,E860&lt;&gt;0,F860&lt;&gt;0,K860&lt;&gt;0,L860&lt;&gt;0,M860&lt;&gt;0))),TRUE,FALSE)</f>
        <v>1</v>
      </c>
      <c r="Q860" s="13" t="b">
        <f t="shared" si="92"/>
        <v>1</v>
      </c>
      <c r="R860" s="13" t="b">
        <f t="shared" si="93"/>
        <v>1</v>
      </c>
      <c r="S860" s="13" t="str">
        <f t="shared" si="96"/>
        <v>-</v>
      </c>
      <c r="T860" s="13">
        <f>IF(S860="-",0,IF(COUNTIF(S860:$S$1025,S860)&gt;1,1,0))</f>
        <v>0</v>
      </c>
    </row>
    <row r="861" spans="1:20" ht="15.75">
      <c r="A861" s="205">
        <v>836</v>
      </c>
      <c r="B861" s="177"/>
      <c r="C861" s="177"/>
      <c r="D861" s="192"/>
      <c r="E861" s="192"/>
      <c r="F861" s="192"/>
      <c r="G861" s="193"/>
      <c r="H861" s="193"/>
      <c r="I861" s="193"/>
      <c r="J861" s="193"/>
      <c r="K861" s="91">
        <f t="shared" si="94"/>
        <v>0</v>
      </c>
      <c r="L861" s="192"/>
      <c r="M861" s="178"/>
      <c r="N861" s="13" t="b">
        <f t="shared" si="97"/>
        <v>1</v>
      </c>
      <c r="O861" s="625" t="b">
        <f t="shared" si="95"/>
        <v>1</v>
      </c>
      <c r="P861" s="13" t="b">
        <f t="shared" si="98"/>
        <v>1</v>
      </c>
      <c r="Q861" s="13" t="b">
        <f t="shared" si="92"/>
        <v>1</v>
      </c>
      <c r="R861" s="13" t="b">
        <f t="shared" si="93"/>
        <v>1</v>
      </c>
      <c r="S861" s="13" t="str">
        <f t="shared" si="96"/>
        <v>-</v>
      </c>
      <c r="T861" s="13">
        <f>IF(S861="-",0,IF(COUNTIF(S861:$S$1025,S861)&gt;1,1,0))</f>
        <v>0</v>
      </c>
    </row>
    <row r="862" spans="1:20" ht="15.75">
      <c r="A862" s="205">
        <v>837</v>
      </c>
      <c r="B862" s="177"/>
      <c r="C862" s="177"/>
      <c r="D862" s="192"/>
      <c r="E862" s="192"/>
      <c r="F862" s="192"/>
      <c r="G862" s="193"/>
      <c r="H862" s="193"/>
      <c r="I862" s="193"/>
      <c r="J862" s="193"/>
      <c r="K862" s="91">
        <f t="shared" si="94"/>
        <v>0</v>
      </c>
      <c r="L862" s="192"/>
      <c r="M862" s="178"/>
      <c r="N862" s="13" t="b">
        <f t="shared" si="97"/>
        <v>1</v>
      </c>
      <c r="O862" s="625" t="b">
        <f t="shared" si="95"/>
        <v>1</v>
      </c>
      <c r="P862" s="13" t="b">
        <f t="shared" si="98"/>
        <v>1</v>
      </c>
      <c r="Q862" s="13" t="b">
        <f t="shared" si="92"/>
        <v>1</v>
      </c>
      <c r="R862" s="13" t="b">
        <f t="shared" si="93"/>
        <v>1</v>
      </c>
      <c r="S862" s="13" t="str">
        <f t="shared" si="96"/>
        <v>-</v>
      </c>
      <c r="T862" s="13">
        <f>IF(S862="-",0,IF(COUNTIF(S862:$S$1025,S862)&gt;1,1,0))</f>
        <v>0</v>
      </c>
    </row>
    <row r="863" spans="1:20" ht="15.75">
      <c r="A863" s="205">
        <v>838</v>
      </c>
      <c r="B863" s="177"/>
      <c r="C863" s="177"/>
      <c r="D863" s="192"/>
      <c r="E863" s="192"/>
      <c r="F863" s="192"/>
      <c r="G863" s="193"/>
      <c r="H863" s="193"/>
      <c r="I863" s="193"/>
      <c r="J863" s="193"/>
      <c r="K863" s="91">
        <f t="shared" si="94"/>
        <v>0</v>
      </c>
      <c r="L863" s="192"/>
      <c r="M863" s="178"/>
      <c r="N863" s="13" t="b">
        <f t="shared" si="97"/>
        <v>1</v>
      </c>
      <c r="O863" s="625" t="b">
        <f t="shared" si="95"/>
        <v>1</v>
      </c>
      <c r="P863" s="13" t="b">
        <f t="shared" si="98"/>
        <v>1</v>
      </c>
      <c r="Q863" s="13" t="b">
        <f t="shared" si="92"/>
        <v>1</v>
      </c>
      <c r="R863" s="13" t="b">
        <f t="shared" si="93"/>
        <v>1</v>
      </c>
      <c r="S863" s="13" t="str">
        <f t="shared" si="96"/>
        <v>-</v>
      </c>
      <c r="T863" s="13">
        <f>IF(S863="-",0,IF(COUNTIF(S863:$S$1025,S863)&gt;1,1,0))</f>
        <v>0</v>
      </c>
    </row>
    <row r="864" spans="1:20" ht="15.75">
      <c r="A864" s="205">
        <v>839</v>
      </c>
      <c r="B864" s="177"/>
      <c r="C864" s="177"/>
      <c r="D864" s="192"/>
      <c r="E864" s="192"/>
      <c r="F864" s="192"/>
      <c r="G864" s="193"/>
      <c r="H864" s="193"/>
      <c r="I864" s="193"/>
      <c r="J864" s="193"/>
      <c r="K864" s="91">
        <f t="shared" si="94"/>
        <v>0</v>
      </c>
      <c r="L864" s="192"/>
      <c r="M864" s="178"/>
      <c r="N864" s="13" t="b">
        <f t="shared" si="97"/>
        <v>1</v>
      </c>
      <c r="O864" s="625" t="b">
        <f t="shared" si="95"/>
        <v>1</v>
      </c>
      <c r="P864" s="13" t="b">
        <f t="shared" si="98"/>
        <v>1</v>
      </c>
      <c r="Q864" s="13" t="b">
        <f t="shared" si="92"/>
        <v>1</v>
      </c>
      <c r="R864" s="13" t="b">
        <f t="shared" si="93"/>
        <v>1</v>
      </c>
      <c r="S864" s="13" t="str">
        <f t="shared" si="96"/>
        <v>-</v>
      </c>
      <c r="T864" s="13">
        <f>IF(S864="-",0,IF(COUNTIF(S864:$S$1025,S864)&gt;1,1,0))</f>
        <v>0</v>
      </c>
    </row>
    <row r="865" spans="1:20" ht="15.75">
      <c r="A865" s="205">
        <v>840</v>
      </c>
      <c r="B865" s="177"/>
      <c r="C865" s="177"/>
      <c r="D865" s="192"/>
      <c r="E865" s="192"/>
      <c r="F865" s="192"/>
      <c r="G865" s="193"/>
      <c r="H865" s="193"/>
      <c r="I865" s="193"/>
      <c r="J865" s="193"/>
      <c r="K865" s="91">
        <f t="shared" si="94"/>
        <v>0</v>
      </c>
      <c r="L865" s="192"/>
      <c r="M865" s="178"/>
      <c r="N865" s="13" t="b">
        <f t="shared" si="97"/>
        <v>1</v>
      </c>
      <c r="O865" s="625" t="b">
        <f t="shared" si="95"/>
        <v>1</v>
      </c>
      <c r="P865" s="13" t="b">
        <f t="shared" si="98"/>
        <v>1</v>
      </c>
      <c r="Q865" s="13" t="b">
        <f t="shared" si="92"/>
        <v>1</v>
      </c>
      <c r="R865" s="13" t="b">
        <f t="shared" si="93"/>
        <v>1</v>
      </c>
      <c r="S865" s="13" t="str">
        <f t="shared" si="96"/>
        <v>-</v>
      </c>
      <c r="T865" s="13">
        <f>IF(S865="-",0,IF(COUNTIF(S865:$S$1025,S865)&gt;1,1,0))</f>
        <v>0</v>
      </c>
    </row>
    <row r="866" spans="1:20" ht="15.75">
      <c r="A866" s="205">
        <v>841</v>
      </c>
      <c r="B866" s="177"/>
      <c r="C866" s="177"/>
      <c r="D866" s="192"/>
      <c r="E866" s="192"/>
      <c r="F866" s="192"/>
      <c r="G866" s="193"/>
      <c r="H866" s="193"/>
      <c r="I866" s="193"/>
      <c r="J866" s="193"/>
      <c r="K866" s="91">
        <f t="shared" si="94"/>
        <v>0</v>
      </c>
      <c r="L866" s="192"/>
      <c r="M866" s="178"/>
      <c r="N866" s="13" t="b">
        <f t="shared" si="97"/>
        <v>1</v>
      </c>
      <c r="O866" s="625" t="b">
        <f t="shared" si="95"/>
        <v>1</v>
      </c>
      <c r="P866" s="13" t="b">
        <f t="shared" si="98"/>
        <v>1</v>
      </c>
      <c r="Q866" s="13" t="b">
        <f t="shared" si="92"/>
        <v>1</v>
      </c>
      <c r="R866" s="13" t="b">
        <f t="shared" si="93"/>
        <v>1</v>
      </c>
      <c r="S866" s="13" t="str">
        <f t="shared" si="96"/>
        <v>-</v>
      </c>
      <c r="T866" s="13">
        <f>IF(S866="-",0,IF(COUNTIF(S866:$S$1025,S866)&gt;1,1,0))</f>
        <v>0</v>
      </c>
    </row>
    <row r="867" spans="1:20" ht="15.75">
      <c r="A867" s="205">
        <v>842</v>
      </c>
      <c r="B867" s="177"/>
      <c r="C867" s="177"/>
      <c r="D867" s="192"/>
      <c r="E867" s="192"/>
      <c r="F867" s="192"/>
      <c r="G867" s="193"/>
      <c r="H867" s="193"/>
      <c r="I867" s="193"/>
      <c r="J867" s="193"/>
      <c r="K867" s="91">
        <f t="shared" si="94"/>
        <v>0</v>
      </c>
      <c r="L867" s="192"/>
      <c r="M867" s="178"/>
      <c r="N867" s="13" t="b">
        <f t="shared" si="97"/>
        <v>1</v>
      </c>
      <c r="O867" s="625" t="b">
        <f t="shared" si="95"/>
        <v>1</v>
      </c>
      <c r="P867" s="13" t="b">
        <f t="shared" si="98"/>
        <v>1</v>
      </c>
      <c r="Q867" s="13" t="b">
        <f t="shared" si="92"/>
        <v>1</v>
      </c>
      <c r="R867" s="13" t="b">
        <f t="shared" si="93"/>
        <v>1</v>
      </c>
      <c r="S867" s="13" t="str">
        <f t="shared" si="96"/>
        <v>-</v>
      </c>
      <c r="T867" s="13">
        <f>IF(S867="-",0,IF(COUNTIF(S867:$S$1025,S867)&gt;1,1,0))</f>
        <v>0</v>
      </c>
    </row>
    <row r="868" spans="1:20" ht="15.75">
      <c r="A868" s="205">
        <v>843</v>
      </c>
      <c r="B868" s="177"/>
      <c r="C868" s="177"/>
      <c r="D868" s="192"/>
      <c r="E868" s="192"/>
      <c r="F868" s="192"/>
      <c r="G868" s="193"/>
      <c r="H868" s="193"/>
      <c r="I868" s="193"/>
      <c r="J868" s="193"/>
      <c r="K868" s="91">
        <f t="shared" si="94"/>
        <v>0</v>
      </c>
      <c r="L868" s="192"/>
      <c r="M868" s="178"/>
      <c r="N868" s="13" t="b">
        <f t="shared" si="97"/>
        <v>1</v>
      </c>
      <c r="O868" s="625" t="b">
        <f t="shared" si="95"/>
        <v>1</v>
      </c>
      <c r="P868" s="13" t="b">
        <f t="shared" si="98"/>
        <v>1</v>
      </c>
      <c r="Q868" s="13" t="b">
        <f t="shared" si="92"/>
        <v>1</v>
      </c>
      <c r="R868" s="13" t="b">
        <f t="shared" si="93"/>
        <v>1</v>
      </c>
      <c r="S868" s="13" t="str">
        <f t="shared" si="96"/>
        <v>-</v>
      </c>
      <c r="T868" s="13">
        <f>IF(S868="-",0,IF(COUNTIF(S868:$S$1025,S868)&gt;1,1,0))</f>
        <v>0</v>
      </c>
    </row>
    <row r="869" spans="1:20" ht="15.75">
      <c r="A869" s="205">
        <v>844</v>
      </c>
      <c r="B869" s="177"/>
      <c r="C869" s="177"/>
      <c r="D869" s="192"/>
      <c r="E869" s="192"/>
      <c r="F869" s="192"/>
      <c r="G869" s="193"/>
      <c r="H869" s="193"/>
      <c r="I869" s="193"/>
      <c r="J869" s="193"/>
      <c r="K869" s="91">
        <f t="shared" si="94"/>
        <v>0</v>
      </c>
      <c r="L869" s="192"/>
      <c r="M869" s="178"/>
      <c r="N869" s="13" t="b">
        <f t="shared" si="97"/>
        <v>1</v>
      </c>
      <c r="O869" s="625" t="b">
        <f t="shared" si="95"/>
        <v>1</v>
      </c>
      <c r="P869" s="13" t="b">
        <f t="shared" si="98"/>
        <v>1</v>
      </c>
      <c r="Q869" s="13" t="b">
        <f t="shared" si="92"/>
        <v>1</v>
      </c>
      <c r="R869" s="13" t="b">
        <f t="shared" si="93"/>
        <v>1</v>
      </c>
      <c r="S869" s="13" t="str">
        <f t="shared" si="96"/>
        <v>-</v>
      </c>
      <c r="T869" s="13">
        <f>IF(S869="-",0,IF(COUNTIF(S869:$S$1025,S869)&gt;1,1,0))</f>
        <v>0</v>
      </c>
    </row>
    <row r="870" spans="1:20" ht="15.75">
      <c r="A870" s="205">
        <v>845</v>
      </c>
      <c r="B870" s="177"/>
      <c r="C870" s="177"/>
      <c r="D870" s="192"/>
      <c r="E870" s="192"/>
      <c r="F870" s="192"/>
      <c r="G870" s="193"/>
      <c r="H870" s="193"/>
      <c r="I870" s="193"/>
      <c r="J870" s="193"/>
      <c r="K870" s="91">
        <f t="shared" si="94"/>
        <v>0</v>
      </c>
      <c r="L870" s="192"/>
      <c r="M870" s="178"/>
      <c r="N870" s="13" t="b">
        <f t="shared" si="97"/>
        <v>1</v>
      </c>
      <c r="O870" s="625" t="b">
        <f t="shared" si="95"/>
        <v>1</v>
      </c>
      <c r="P870" s="13" t="b">
        <f t="shared" si="98"/>
        <v>1</v>
      </c>
      <c r="Q870" s="13" t="b">
        <f t="shared" si="92"/>
        <v>1</v>
      </c>
      <c r="R870" s="13" t="b">
        <f t="shared" si="93"/>
        <v>1</v>
      </c>
      <c r="S870" s="13" t="str">
        <f t="shared" si="96"/>
        <v>-</v>
      </c>
      <c r="T870" s="13">
        <f>IF(S870="-",0,IF(COUNTIF(S870:$S$1025,S870)&gt;1,1,0))</f>
        <v>0</v>
      </c>
    </row>
    <row r="871" spans="1:20" ht="15.75">
      <c r="A871" s="205">
        <v>846</v>
      </c>
      <c r="B871" s="177"/>
      <c r="C871" s="177"/>
      <c r="D871" s="192"/>
      <c r="E871" s="192"/>
      <c r="F871" s="192"/>
      <c r="G871" s="193"/>
      <c r="H871" s="193"/>
      <c r="I871" s="193"/>
      <c r="J871" s="193"/>
      <c r="K871" s="91">
        <f t="shared" si="94"/>
        <v>0</v>
      </c>
      <c r="L871" s="192"/>
      <c r="M871" s="178"/>
      <c r="N871" s="13" t="b">
        <f t="shared" si="97"/>
        <v>1</v>
      </c>
      <c r="O871" s="625" t="b">
        <f t="shared" si="95"/>
        <v>1</v>
      </c>
      <c r="P871" s="13" t="b">
        <f t="shared" si="98"/>
        <v>1</v>
      </c>
      <c r="Q871" s="13" t="b">
        <f t="shared" si="92"/>
        <v>1</v>
      </c>
      <c r="R871" s="13" t="b">
        <f t="shared" si="93"/>
        <v>1</v>
      </c>
      <c r="S871" s="13" t="str">
        <f t="shared" si="96"/>
        <v>-</v>
      </c>
      <c r="T871" s="13">
        <f>IF(S871="-",0,IF(COUNTIF(S871:$S$1025,S871)&gt;1,1,0))</f>
        <v>0</v>
      </c>
    </row>
    <row r="872" spans="1:20" ht="15.75">
      <c r="A872" s="205">
        <v>847</v>
      </c>
      <c r="B872" s="177"/>
      <c r="C872" s="177"/>
      <c r="D872" s="192"/>
      <c r="E872" s="192"/>
      <c r="F872" s="192"/>
      <c r="G872" s="193"/>
      <c r="H872" s="193"/>
      <c r="I872" s="193"/>
      <c r="J872" s="193"/>
      <c r="K872" s="91">
        <f t="shared" si="94"/>
        <v>0</v>
      </c>
      <c r="L872" s="192"/>
      <c r="M872" s="178"/>
      <c r="N872" s="13" t="b">
        <f t="shared" si="97"/>
        <v>1</v>
      </c>
      <c r="O872" s="625" t="b">
        <f t="shared" si="95"/>
        <v>1</v>
      </c>
      <c r="P872" s="13" t="b">
        <f t="shared" si="98"/>
        <v>1</v>
      </c>
      <c r="Q872" s="13" t="b">
        <f t="shared" si="92"/>
        <v>1</v>
      </c>
      <c r="R872" s="13" t="b">
        <f t="shared" si="93"/>
        <v>1</v>
      </c>
      <c r="S872" s="13" t="str">
        <f t="shared" si="96"/>
        <v>-</v>
      </c>
      <c r="T872" s="13">
        <f>IF(S872="-",0,IF(COUNTIF(S872:$S$1025,S872)&gt;1,1,0))</f>
        <v>0</v>
      </c>
    </row>
    <row r="873" spans="1:20" ht="15.75">
      <c r="A873" s="205">
        <v>848</v>
      </c>
      <c r="B873" s="177"/>
      <c r="C873" s="177"/>
      <c r="D873" s="192"/>
      <c r="E873" s="192"/>
      <c r="F873" s="192"/>
      <c r="G873" s="193"/>
      <c r="H873" s="193"/>
      <c r="I873" s="193"/>
      <c r="J873" s="193"/>
      <c r="K873" s="91">
        <f t="shared" si="94"/>
        <v>0</v>
      </c>
      <c r="L873" s="192"/>
      <c r="M873" s="178"/>
      <c r="N873" s="13" t="b">
        <f t="shared" si="97"/>
        <v>1</v>
      </c>
      <c r="O873" s="625" t="b">
        <f t="shared" si="95"/>
        <v>1</v>
      </c>
      <c r="P873" s="13" t="b">
        <f t="shared" si="98"/>
        <v>1</v>
      </c>
      <c r="Q873" s="13" t="b">
        <f t="shared" si="92"/>
        <v>1</v>
      </c>
      <c r="R873" s="13" t="b">
        <f t="shared" si="93"/>
        <v>1</v>
      </c>
      <c r="S873" s="13" t="str">
        <f t="shared" si="96"/>
        <v>-</v>
      </c>
      <c r="T873" s="13">
        <f>IF(S873="-",0,IF(COUNTIF(S873:$S$1025,S873)&gt;1,1,0))</f>
        <v>0</v>
      </c>
    </row>
    <row r="874" spans="1:20" ht="15.75">
      <c r="A874" s="205">
        <v>849</v>
      </c>
      <c r="B874" s="177"/>
      <c r="C874" s="177"/>
      <c r="D874" s="192"/>
      <c r="E874" s="192"/>
      <c r="F874" s="192"/>
      <c r="G874" s="193"/>
      <c r="H874" s="193"/>
      <c r="I874" s="193"/>
      <c r="J874" s="193"/>
      <c r="K874" s="91">
        <f t="shared" si="94"/>
        <v>0</v>
      </c>
      <c r="L874" s="192"/>
      <c r="M874" s="178"/>
      <c r="N874" s="13" t="b">
        <f t="shared" si="97"/>
        <v>1</v>
      </c>
      <c r="O874" s="625" t="b">
        <f t="shared" si="95"/>
        <v>1</v>
      </c>
      <c r="P874" s="13" t="b">
        <f t="shared" si="98"/>
        <v>1</v>
      </c>
      <c r="Q874" s="13" t="b">
        <f t="shared" si="92"/>
        <v>1</v>
      </c>
      <c r="R874" s="13" t="b">
        <f t="shared" si="93"/>
        <v>1</v>
      </c>
      <c r="S874" s="13" t="str">
        <f t="shared" si="96"/>
        <v>-</v>
      </c>
      <c r="T874" s="13">
        <f>IF(S874="-",0,IF(COUNTIF(S874:$S$1025,S874)&gt;1,1,0))</f>
        <v>0</v>
      </c>
    </row>
    <row r="875" spans="1:20" ht="15.75">
      <c r="A875" s="205">
        <v>850</v>
      </c>
      <c r="B875" s="177"/>
      <c r="C875" s="177"/>
      <c r="D875" s="192"/>
      <c r="E875" s="192"/>
      <c r="F875" s="192"/>
      <c r="G875" s="193"/>
      <c r="H875" s="193"/>
      <c r="I875" s="193"/>
      <c r="J875" s="193"/>
      <c r="K875" s="91">
        <f t="shared" si="94"/>
        <v>0</v>
      </c>
      <c r="L875" s="192"/>
      <c r="M875" s="178"/>
      <c r="N875" s="13" t="b">
        <f t="shared" si="97"/>
        <v>1</v>
      </c>
      <c r="O875" s="625" t="b">
        <f t="shared" si="95"/>
        <v>1</v>
      </c>
      <c r="P875" s="13" t="b">
        <f t="shared" si="98"/>
        <v>1</v>
      </c>
      <c r="Q875" s="13" t="b">
        <f t="shared" si="92"/>
        <v>1</v>
      </c>
      <c r="R875" s="13" t="b">
        <f t="shared" si="93"/>
        <v>1</v>
      </c>
      <c r="S875" s="13" t="str">
        <f t="shared" si="96"/>
        <v>-</v>
      </c>
      <c r="T875" s="13">
        <f>IF(S875="-",0,IF(COUNTIF(S875:$S$1025,S875)&gt;1,1,0))</f>
        <v>0</v>
      </c>
    </row>
    <row r="876" spans="1:20" ht="15.75">
      <c r="A876" s="205">
        <v>851</v>
      </c>
      <c r="B876" s="177"/>
      <c r="C876" s="177"/>
      <c r="D876" s="192"/>
      <c r="E876" s="192"/>
      <c r="F876" s="192"/>
      <c r="G876" s="193"/>
      <c r="H876" s="193"/>
      <c r="I876" s="193"/>
      <c r="J876" s="193"/>
      <c r="K876" s="91">
        <f t="shared" si="94"/>
        <v>0</v>
      </c>
      <c r="L876" s="192"/>
      <c r="M876" s="178"/>
      <c r="N876" s="13" t="b">
        <f t="shared" si="97"/>
        <v>1</v>
      </c>
      <c r="O876" s="625" t="b">
        <f t="shared" si="95"/>
        <v>1</v>
      </c>
      <c r="P876" s="13" t="b">
        <f t="shared" si="98"/>
        <v>1</v>
      </c>
      <c r="Q876" s="13" t="b">
        <f t="shared" si="92"/>
        <v>1</v>
      </c>
      <c r="R876" s="13" t="b">
        <f t="shared" si="93"/>
        <v>1</v>
      </c>
      <c r="S876" s="13" t="str">
        <f t="shared" si="96"/>
        <v>-</v>
      </c>
      <c r="T876" s="13">
        <f>IF(S876="-",0,IF(COUNTIF(S876:$S$1025,S876)&gt;1,1,0))</f>
        <v>0</v>
      </c>
    </row>
    <row r="877" spans="1:20" ht="15.75">
      <c r="A877" s="205">
        <v>852</v>
      </c>
      <c r="B877" s="177"/>
      <c r="C877" s="177"/>
      <c r="D877" s="192"/>
      <c r="E877" s="192"/>
      <c r="F877" s="192"/>
      <c r="G877" s="193"/>
      <c r="H877" s="193"/>
      <c r="I877" s="193"/>
      <c r="J877" s="193"/>
      <c r="K877" s="91">
        <f t="shared" si="94"/>
        <v>0</v>
      </c>
      <c r="L877" s="192"/>
      <c r="M877" s="178"/>
      <c r="N877" s="13" t="b">
        <f t="shared" si="97"/>
        <v>1</v>
      </c>
      <c r="O877" s="625" t="b">
        <f t="shared" si="95"/>
        <v>1</v>
      </c>
      <c r="P877" s="13" t="b">
        <f t="shared" si="98"/>
        <v>1</v>
      </c>
      <c r="Q877" s="13" t="b">
        <f t="shared" si="92"/>
        <v>1</v>
      </c>
      <c r="R877" s="13" t="b">
        <f t="shared" si="93"/>
        <v>1</v>
      </c>
      <c r="S877" s="13" t="str">
        <f t="shared" si="96"/>
        <v>-</v>
      </c>
      <c r="T877" s="13">
        <f>IF(S877="-",0,IF(COUNTIF(S877:$S$1025,S877)&gt;1,1,0))</f>
        <v>0</v>
      </c>
    </row>
    <row r="878" spans="1:20" ht="15.75">
      <c r="A878" s="205">
        <v>853</v>
      </c>
      <c r="B878" s="177"/>
      <c r="C878" s="177"/>
      <c r="D878" s="192"/>
      <c r="E878" s="192"/>
      <c r="F878" s="192"/>
      <c r="G878" s="193"/>
      <c r="H878" s="193"/>
      <c r="I878" s="193"/>
      <c r="J878" s="193"/>
      <c r="K878" s="91">
        <f t="shared" si="94"/>
        <v>0</v>
      </c>
      <c r="L878" s="192"/>
      <c r="M878" s="178"/>
      <c r="N878" s="13" t="b">
        <f t="shared" si="97"/>
        <v>1</v>
      </c>
      <c r="O878" s="625" t="b">
        <f t="shared" si="95"/>
        <v>1</v>
      </c>
      <c r="P878" s="13" t="b">
        <f t="shared" si="98"/>
        <v>1</v>
      </c>
      <c r="Q878" s="13" t="b">
        <f t="shared" si="92"/>
        <v>1</v>
      </c>
      <c r="R878" s="13" t="b">
        <f t="shared" si="93"/>
        <v>1</v>
      </c>
      <c r="S878" s="13" t="str">
        <f t="shared" si="96"/>
        <v>-</v>
      </c>
      <c r="T878" s="13">
        <f>IF(S878="-",0,IF(COUNTIF(S878:$S$1025,S878)&gt;1,1,0))</f>
        <v>0</v>
      </c>
    </row>
    <row r="879" spans="1:20" ht="15.75">
      <c r="A879" s="205">
        <v>854</v>
      </c>
      <c r="B879" s="177"/>
      <c r="C879" s="177"/>
      <c r="D879" s="192"/>
      <c r="E879" s="192"/>
      <c r="F879" s="192"/>
      <c r="G879" s="193"/>
      <c r="H879" s="193"/>
      <c r="I879" s="193"/>
      <c r="J879" s="193"/>
      <c r="K879" s="91">
        <f t="shared" si="94"/>
        <v>0</v>
      </c>
      <c r="L879" s="192"/>
      <c r="M879" s="178"/>
      <c r="N879" s="13" t="b">
        <f t="shared" si="97"/>
        <v>1</v>
      </c>
      <c r="O879" s="625" t="b">
        <f t="shared" si="95"/>
        <v>1</v>
      </c>
      <c r="P879" s="13" t="b">
        <f t="shared" si="98"/>
        <v>1</v>
      </c>
      <c r="Q879" s="13" t="b">
        <f t="shared" si="92"/>
        <v>1</v>
      </c>
      <c r="R879" s="13" t="b">
        <f t="shared" si="93"/>
        <v>1</v>
      </c>
      <c r="S879" s="13" t="str">
        <f t="shared" si="96"/>
        <v>-</v>
      </c>
      <c r="T879" s="13">
        <f>IF(S879="-",0,IF(COUNTIF(S879:$S$1025,S879)&gt;1,1,0))</f>
        <v>0</v>
      </c>
    </row>
    <row r="880" spans="1:20" ht="15.75">
      <c r="A880" s="205">
        <v>855</v>
      </c>
      <c r="B880" s="177"/>
      <c r="C880" s="177"/>
      <c r="D880" s="192"/>
      <c r="E880" s="192"/>
      <c r="F880" s="192"/>
      <c r="G880" s="193"/>
      <c r="H880" s="193"/>
      <c r="I880" s="193"/>
      <c r="J880" s="193"/>
      <c r="K880" s="91">
        <f t="shared" si="94"/>
        <v>0</v>
      </c>
      <c r="L880" s="192"/>
      <c r="M880" s="178"/>
      <c r="N880" s="13" t="b">
        <f t="shared" si="97"/>
        <v>1</v>
      </c>
      <c r="O880" s="625" t="b">
        <f t="shared" si="95"/>
        <v>1</v>
      </c>
      <c r="P880" s="13" t="b">
        <f t="shared" si="98"/>
        <v>1</v>
      </c>
      <c r="Q880" s="13" t="b">
        <f t="shared" si="92"/>
        <v>1</v>
      </c>
      <c r="R880" s="13" t="b">
        <f t="shared" si="93"/>
        <v>1</v>
      </c>
      <c r="S880" s="13" t="str">
        <f t="shared" si="96"/>
        <v>-</v>
      </c>
      <c r="T880" s="13">
        <f>IF(S880="-",0,IF(COUNTIF(S880:$S$1025,S880)&gt;1,1,0))</f>
        <v>0</v>
      </c>
    </row>
    <row r="881" spans="1:20" ht="15.75">
      <c r="A881" s="205">
        <v>856</v>
      </c>
      <c r="B881" s="177"/>
      <c r="C881" s="177"/>
      <c r="D881" s="192"/>
      <c r="E881" s="192"/>
      <c r="F881" s="192"/>
      <c r="G881" s="193"/>
      <c r="H881" s="193"/>
      <c r="I881" s="193"/>
      <c r="J881" s="193"/>
      <c r="K881" s="91">
        <f t="shared" si="94"/>
        <v>0</v>
      </c>
      <c r="L881" s="192"/>
      <c r="M881" s="178"/>
      <c r="N881" s="13" t="b">
        <f t="shared" si="97"/>
        <v>1</v>
      </c>
      <c r="O881" s="625" t="b">
        <f t="shared" si="95"/>
        <v>1</v>
      </c>
      <c r="P881" s="13" t="b">
        <f t="shared" si="98"/>
        <v>1</v>
      </c>
      <c r="Q881" s="13" t="b">
        <f t="shared" si="92"/>
        <v>1</v>
      </c>
      <c r="R881" s="13" t="b">
        <f t="shared" si="93"/>
        <v>1</v>
      </c>
      <c r="S881" s="13" t="str">
        <f t="shared" si="96"/>
        <v>-</v>
      </c>
      <c r="T881" s="13">
        <f>IF(S881="-",0,IF(COUNTIF(S881:$S$1025,S881)&gt;1,1,0))</f>
        <v>0</v>
      </c>
    </row>
    <row r="882" spans="1:20" ht="15.75">
      <c r="A882" s="205">
        <v>857</v>
      </c>
      <c r="B882" s="177"/>
      <c r="C882" s="177"/>
      <c r="D882" s="192"/>
      <c r="E882" s="192"/>
      <c r="F882" s="192"/>
      <c r="G882" s="193"/>
      <c r="H882" s="193"/>
      <c r="I882" s="193"/>
      <c r="J882" s="193"/>
      <c r="K882" s="91">
        <f t="shared" si="94"/>
        <v>0</v>
      </c>
      <c r="L882" s="192"/>
      <c r="M882" s="178"/>
      <c r="N882" s="13" t="b">
        <f t="shared" si="97"/>
        <v>1</v>
      </c>
      <c r="O882" s="625" t="b">
        <f t="shared" si="95"/>
        <v>1</v>
      </c>
      <c r="P882" s="13" t="b">
        <f t="shared" si="98"/>
        <v>1</v>
      </c>
      <c r="Q882" s="13" t="b">
        <f t="shared" si="92"/>
        <v>1</v>
      </c>
      <c r="R882" s="13" t="b">
        <f t="shared" si="93"/>
        <v>1</v>
      </c>
      <c r="S882" s="13" t="str">
        <f t="shared" si="96"/>
        <v>-</v>
      </c>
      <c r="T882" s="13">
        <f>IF(S882="-",0,IF(COUNTIF(S882:$S$1025,S882)&gt;1,1,0))</f>
        <v>0</v>
      </c>
    </row>
    <row r="883" spans="1:20" ht="15.75">
      <c r="A883" s="205">
        <v>858</v>
      </c>
      <c r="B883" s="177"/>
      <c r="C883" s="177"/>
      <c r="D883" s="192"/>
      <c r="E883" s="192"/>
      <c r="F883" s="192"/>
      <c r="G883" s="193"/>
      <c r="H883" s="193"/>
      <c r="I883" s="193"/>
      <c r="J883" s="193"/>
      <c r="K883" s="91">
        <f t="shared" si="94"/>
        <v>0</v>
      </c>
      <c r="L883" s="192"/>
      <c r="M883" s="178"/>
      <c r="N883" s="13" t="b">
        <f t="shared" si="97"/>
        <v>1</v>
      </c>
      <c r="O883" s="625" t="b">
        <f t="shared" si="95"/>
        <v>1</v>
      </c>
      <c r="P883" s="13" t="b">
        <f t="shared" si="98"/>
        <v>1</v>
      </c>
      <c r="Q883" s="13" t="b">
        <f t="shared" si="92"/>
        <v>1</v>
      </c>
      <c r="R883" s="13" t="b">
        <f t="shared" si="93"/>
        <v>1</v>
      </c>
      <c r="S883" s="13" t="str">
        <f t="shared" si="96"/>
        <v>-</v>
      </c>
      <c r="T883" s="13">
        <f>IF(S883="-",0,IF(COUNTIF(S883:$S$1025,S883)&gt;1,1,0))</f>
        <v>0</v>
      </c>
    </row>
    <row r="884" spans="1:20" ht="15.75">
      <c r="A884" s="205">
        <v>859</v>
      </c>
      <c r="B884" s="177"/>
      <c r="C884" s="177"/>
      <c r="D884" s="192"/>
      <c r="E884" s="192"/>
      <c r="F884" s="192"/>
      <c r="G884" s="193"/>
      <c r="H884" s="193"/>
      <c r="I884" s="193"/>
      <c r="J884" s="193"/>
      <c r="K884" s="91">
        <f t="shared" si="94"/>
        <v>0</v>
      </c>
      <c r="L884" s="192"/>
      <c r="M884" s="178"/>
      <c r="N884" s="13" t="b">
        <f t="shared" si="97"/>
        <v>1</v>
      </c>
      <c r="O884" s="625" t="b">
        <f t="shared" si="95"/>
        <v>1</v>
      </c>
      <c r="P884" s="13" t="b">
        <f t="shared" si="98"/>
        <v>1</v>
      </c>
      <c r="Q884" s="13" t="b">
        <f t="shared" si="92"/>
        <v>1</v>
      </c>
      <c r="R884" s="13" t="b">
        <f t="shared" si="93"/>
        <v>1</v>
      </c>
      <c r="S884" s="13" t="str">
        <f t="shared" si="96"/>
        <v>-</v>
      </c>
      <c r="T884" s="13">
        <f>IF(S884="-",0,IF(COUNTIF(S884:$S$1025,S884)&gt;1,1,0))</f>
        <v>0</v>
      </c>
    </row>
    <row r="885" spans="1:20" ht="15.75">
      <c r="A885" s="205">
        <v>860</v>
      </c>
      <c r="B885" s="177"/>
      <c r="C885" s="177"/>
      <c r="D885" s="192"/>
      <c r="E885" s="192"/>
      <c r="F885" s="192"/>
      <c r="G885" s="193"/>
      <c r="H885" s="193"/>
      <c r="I885" s="193"/>
      <c r="J885" s="193"/>
      <c r="K885" s="91">
        <f t="shared" si="94"/>
        <v>0</v>
      </c>
      <c r="L885" s="192"/>
      <c r="M885" s="178"/>
      <c r="N885" s="13" t="b">
        <f t="shared" si="97"/>
        <v>1</v>
      </c>
      <c r="O885" s="625" t="b">
        <f t="shared" si="95"/>
        <v>1</v>
      </c>
      <c r="P885" s="13" t="b">
        <f t="shared" si="98"/>
        <v>1</v>
      </c>
      <c r="Q885" s="13" t="b">
        <f t="shared" si="92"/>
        <v>1</v>
      </c>
      <c r="R885" s="13" t="b">
        <f t="shared" si="93"/>
        <v>1</v>
      </c>
      <c r="S885" s="13" t="str">
        <f t="shared" si="96"/>
        <v>-</v>
      </c>
      <c r="T885" s="13">
        <f>IF(S885="-",0,IF(COUNTIF(S885:$S$1025,S885)&gt;1,1,0))</f>
        <v>0</v>
      </c>
    </row>
    <row r="886" spans="1:20" ht="15.75">
      <c r="A886" s="205">
        <v>861</v>
      </c>
      <c r="B886" s="177"/>
      <c r="C886" s="177"/>
      <c r="D886" s="192"/>
      <c r="E886" s="192"/>
      <c r="F886" s="192"/>
      <c r="G886" s="193"/>
      <c r="H886" s="193"/>
      <c r="I886" s="193"/>
      <c r="J886" s="193"/>
      <c r="K886" s="91">
        <f t="shared" si="94"/>
        <v>0</v>
      </c>
      <c r="L886" s="192"/>
      <c r="M886" s="178"/>
      <c r="N886" s="13" t="b">
        <f t="shared" si="97"/>
        <v>1</v>
      </c>
      <c r="O886" s="625" t="b">
        <f t="shared" si="95"/>
        <v>1</v>
      </c>
      <c r="P886" s="13" t="b">
        <f t="shared" si="98"/>
        <v>1</v>
      </c>
      <c r="Q886" s="13" t="b">
        <f t="shared" si="92"/>
        <v>1</v>
      </c>
      <c r="R886" s="13" t="b">
        <f t="shared" si="93"/>
        <v>1</v>
      </c>
      <c r="S886" s="13" t="str">
        <f t="shared" si="96"/>
        <v>-</v>
      </c>
      <c r="T886" s="13">
        <f>IF(S886="-",0,IF(COUNTIF(S886:$S$1025,S886)&gt;1,1,0))</f>
        <v>0</v>
      </c>
    </row>
    <row r="887" spans="1:20" ht="15.75">
      <c r="A887" s="205">
        <v>862</v>
      </c>
      <c r="B887" s="177"/>
      <c r="C887" s="177"/>
      <c r="D887" s="192"/>
      <c r="E887" s="192"/>
      <c r="F887" s="192"/>
      <c r="G887" s="193"/>
      <c r="H887" s="193"/>
      <c r="I887" s="193"/>
      <c r="J887" s="193"/>
      <c r="K887" s="91">
        <f t="shared" si="94"/>
        <v>0</v>
      </c>
      <c r="L887" s="192"/>
      <c r="M887" s="178"/>
      <c r="N887" s="13" t="b">
        <f t="shared" si="97"/>
        <v>1</v>
      </c>
      <c r="O887" s="625" t="b">
        <f t="shared" si="95"/>
        <v>1</v>
      </c>
      <c r="P887" s="13" t="b">
        <f t="shared" si="98"/>
        <v>1</v>
      </c>
      <c r="Q887" s="13" t="b">
        <f t="shared" si="92"/>
        <v>1</v>
      </c>
      <c r="R887" s="13" t="b">
        <f t="shared" si="93"/>
        <v>1</v>
      </c>
      <c r="S887" s="13" t="str">
        <f t="shared" si="96"/>
        <v>-</v>
      </c>
      <c r="T887" s="13">
        <f>IF(S887="-",0,IF(COUNTIF(S887:$S$1025,S887)&gt;1,1,0))</f>
        <v>0</v>
      </c>
    </row>
    <row r="888" spans="1:20" ht="15.75">
      <c r="A888" s="205">
        <v>863</v>
      </c>
      <c r="B888" s="177"/>
      <c r="C888" s="177"/>
      <c r="D888" s="192"/>
      <c r="E888" s="192"/>
      <c r="F888" s="192"/>
      <c r="G888" s="193"/>
      <c r="H888" s="193"/>
      <c r="I888" s="193"/>
      <c r="J888" s="193"/>
      <c r="K888" s="91">
        <f t="shared" si="94"/>
        <v>0</v>
      </c>
      <c r="L888" s="192"/>
      <c r="M888" s="178"/>
      <c r="N888" s="13" t="b">
        <f t="shared" si="97"/>
        <v>1</v>
      </c>
      <c r="O888" s="625" t="b">
        <f t="shared" si="95"/>
        <v>1</v>
      </c>
      <c r="P888" s="13" t="b">
        <f t="shared" si="98"/>
        <v>1</v>
      </c>
      <c r="Q888" s="13" t="b">
        <f t="shared" si="92"/>
        <v>1</v>
      </c>
      <c r="R888" s="13" t="b">
        <f t="shared" si="93"/>
        <v>1</v>
      </c>
      <c r="S888" s="13" t="str">
        <f t="shared" si="96"/>
        <v>-</v>
      </c>
      <c r="T888" s="13">
        <f>IF(S888="-",0,IF(COUNTIF(S888:$S$1025,S888)&gt;1,1,0))</f>
        <v>0</v>
      </c>
    </row>
    <row r="889" spans="1:20" ht="15.75">
      <c r="A889" s="205">
        <v>864</v>
      </c>
      <c r="B889" s="177"/>
      <c r="C889" s="177"/>
      <c r="D889" s="192"/>
      <c r="E889" s="192"/>
      <c r="F889" s="192"/>
      <c r="G889" s="193"/>
      <c r="H889" s="193"/>
      <c r="I889" s="193"/>
      <c r="J889" s="193"/>
      <c r="K889" s="91">
        <f t="shared" si="94"/>
        <v>0</v>
      </c>
      <c r="L889" s="192"/>
      <c r="M889" s="178"/>
      <c r="N889" s="13" t="b">
        <f t="shared" si="97"/>
        <v>1</v>
      </c>
      <c r="O889" s="625" t="b">
        <f t="shared" si="95"/>
        <v>1</v>
      </c>
      <c r="P889" s="13" t="b">
        <f t="shared" si="98"/>
        <v>1</v>
      </c>
      <c r="Q889" s="13" t="b">
        <f t="shared" si="92"/>
        <v>1</v>
      </c>
      <c r="R889" s="13" t="b">
        <f t="shared" si="93"/>
        <v>1</v>
      </c>
      <c r="S889" s="13" t="str">
        <f t="shared" si="96"/>
        <v>-</v>
      </c>
      <c r="T889" s="13">
        <f>IF(S889="-",0,IF(COUNTIF(S889:$S$1025,S889)&gt;1,1,0))</f>
        <v>0</v>
      </c>
    </row>
    <row r="890" spans="1:20" ht="15.75">
      <c r="A890" s="205">
        <v>865</v>
      </c>
      <c r="B890" s="177"/>
      <c r="C890" s="177"/>
      <c r="D890" s="192"/>
      <c r="E890" s="192"/>
      <c r="F890" s="192"/>
      <c r="G890" s="193"/>
      <c r="H890" s="193"/>
      <c r="I890" s="193"/>
      <c r="J890" s="193"/>
      <c r="K890" s="91">
        <f t="shared" si="94"/>
        <v>0</v>
      </c>
      <c r="L890" s="192"/>
      <c r="M890" s="178"/>
      <c r="N890" s="13" t="b">
        <f t="shared" si="97"/>
        <v>1</v>
      </c>
      <c r="O890" s="625" t="b">
        <f t="shared" si="95"/>
        <v>1</v>
      </c>
      <c r="P890" s="13" t="b">
        <f t="shared" si="98"/>
        <v>1</v>
      </c>
      <c r="Q890" s="13" t="b">
        <f t="shared" si="92"/>
        <v>1</v>
      </c>
      <c r="R890" s="13" t="b">
        <f t="shared" si="93"/>
        <v>1</v>
      </c>
      <c r="S890" s="13" t="str">
        <f t="shared" si="96"/>
        <v>-</v>
      </c>
      <c r="T890" s="13">
        <f>IF(S890="-",0,IF(COUNTIF(S890:$S$1025,S890)&gt;1,1,0))</f>
        <v>0</v>
      </c>
    </row>
    <row r="891" spans="1:20" ht="15.75">
      <c r="A891" s="205">
        <v>866</v>
      </c>
      <c r="B891" s="177"/>
      <c r="C891" s="177"/>
      <c r="D891" s="192"/>
      <c r="E891" s="192"/>
      <c r="F891" s="192"/>
      <c r="G891" s="193"/>
      <c r="H891" s="193"/>
      <c r="I891" s="193"/>
      <c r="J891" s="193"/>
      <c r="K891" s="91">
        <f t="shared" si="94"/>
        <v>0</v>
      </c>
      <c r="L891" s="192"/>
      <c r="M891" s="178"/>
      <c r="N891" s="13" t="b">
        <f t="shared" si="97"/>
        <v>1</v>
      </c>
      <c r="O891" s="625" t="b">
        <f t="shared" si="95"/>
        <v>1</v>
      </c>
      <c r="P891" s="13" t="b">
        <f t="shared" si="98"/>
        <v>1</v>
      </c>
      <c r="Q891" s="13" t="b">
        <f t="shared" si="92"/>
        <v>1</v>
      </c>
      <c r="R891" s="13" t="b">
        <f t="shared" si="93"/>
        <v>1</v>
      </c>
      <c r="S891" s="13" t="str">
        <f t="shared" si="96"/>
        <v>-</v>
      </c>
      <c r="T891" s="13">
        <f>IF(S891="-",0,IF(COUNTIF(S891:$S$1025,S891)&gt;1,1,0))</f>
        <v>0</v>
      </c>
    </row>
    <row r="892" spans="1:20" ht="15.75">
      <c r="A892" s="205">
        <v>867</v>
      </c>
      <c r="B892" s="177"/>
      <c r="C892" s="177"/>
      <c r="D892" s="192"/>
      <c r="E892" s="192"/>
      <c r="F892" s="192"/>
      <c r="G892" s="193"/>
      <c r="H892" s="193"/>
      <c r="I892" s="193"/>
      <c r="J892" s="193"/>
      <c r="K892" s="91">
        <f t="shared" si="94"/>
        <v>0</v>
      </c>
      <c r="L892" s="192"/>
      <c r="M892" s="178"/>
      <c r="N892" s="13" t="b">
        <f t="shared" si="97"/>
        <v>1</v>
      </c>
      <c r="O892" s="625" t="b">
        <f t="shared" si="95"/>
        <v>1</v>
      </c>
      <c r="P892" s="13" t="b">
        <f t="shared" si="98"/>
        <v>1</v>
      </c>
      <c r="Q892" s="13" t="b">
        <f t="shared" si="92"/>
        <v>1</v>
      </c>
      <c r="R892" s="13" t="b">
        <f t="shared" si="93"/>
        <v>1</v>
      </c>
      <c r="S892" s="13" t="str">
        <f t="shared" si="96"/>
        <v>-</v>
      </c>
      <c r="T892" s="13">
        <f>IF(S892="-",0,IF(COUNTIF(S892:$S$1025,S892)&gt;1,1,0))</f>
        <v>0</v>
      </c>
    </row>
    <row r="893" spans="1:20" ht="15.75">
      <c r="A893" s="205">
        <v>868</v>
      </c>
      <c r="B893" s="177"/>
      <c r="C893" s="177"/>
      <c r="D893" s="192"/>
      <c r="E893" s="192"/>
      <c r="F893" s="192"/>
      <c r="G893" s="193"/>
      <c r="H893" s="193"/>
      <c r="I893" s="193"/>
      <c r="J893" s="193"/>
      <c r="K893" s="91">
        <f t="shared" si="94"/>
        <v>0</v>
      </c>
      <c r="L893" s="192"/>
      <c r="M893" s="178"/>
      <c r="N893" s="13" t="b">
        <f t="shared" si="97"/>
        <v>1</v>
      </c>
      <c r="O893" s="625" t="b">
        <f t="shared" si="95"/>
        <v>1</v>
      </c>
      <c r="P893" s="13" t="b">
        <f t="shared" si="98"/>
        <v>1</v>
      </c>
      <c r="Q893" s="13" t="b">
        <f t="shared" si="92"/>
        <v>1</v>
      </c>
      <c r="R893" s="13" t="b">
        <f t="shared" si="93"/>
        <v>1</v>
      </c>
      <c r="S893" s="13" t="str">
        <f t="shared" si="96"/>
        <v>-</v>
      </c>
      <c r="T893" s="13">
        <f>IF(S893="-",0,IF(COUNTIF(S893:$S$1025,S893)&gt;1,1,0))</f>
        <v>0</v>
      </c>
    </row>
    <row r="894" spans="1:20" ht="15.75">
      <c r="A894" s="205">
        <v>869</v>
      </c>
      <c r="B894" s="177"/>
      <c r="C894" s="177"/>
      <c r="D894" s="192"/>
      <c r="E894" s="192"/>
      <c r="F894" s="192"/>
      <c r="G894" s="193"/>
      <c r="H894" s="193"/>
      <c r="I894" s="193"/>
      <c r="J894" s="193"/>
      <c r="K894" s="91">
        <f t="shared" si="94"/>
        <v>0</v>
      </c>
      <c r="L894" s="192"/>
      <c r="M894" s="178"/>
      <c r="N894" s="13" t="b">
        <f t="shared" si="97"/>
        <v>1</v>
      </c>
      <c r="O894" s="625" t="b">
        <f t="shared" si="95"/>
        <v>1</v>
      </c>
      <c r="P894" s="13" t="b">
        <f t="shared" si="98"/>
        <v>1</v>
      </c>
      <c r="Q894" s="13" t="b">
        <f t="shared" si="92"/>
        <v>1</v>
      </c>
      <c r="R894" s="13" t="b">
        <f t="shared" si="93"/>
        <v>1</v>
      </c>
      <c r="S894" s="13" t="str">
        <f t="shared" si="96"/>
        <v>-</v>
      </c>
      <c r="T894" s="13">
        <f>IF(S894="-",0,IF(COUNTIF(S894:$S$1025,S894)&gt;1,1,0))</f>
        <v>0</v>
      </c>
    </row>
    <row r="895" spans="1:20" ht="15.75">
      <c r="A895" s="205">
        <v>870</v>
      </c>
      <c r="B895" s="177"/>
      <c r="C895" s="177"/>
      <c r="D895" s="192"/>
      <c r="E895" s="192"/>
      <c r="F895" s="192"/>
      <c r="G895" s="193"/>
      <c r="H895" s="193"/>
      <c r="I895" s="193"/>
      <c r="J895" s="193"/>
      <c r="K895" s="91">
        <f t="shared" si="94"/>
        <v>0</v>
      </c>
      <c r="L895" s="192"/>
      <c r="M895" s="178"/>
      <c r="N895" s="13" t="b">
        <f t="shared" si="97"/>
        <v>1</v>
      </c>
      <c r="O895" s="625" t="b">
        <f t="shared" si="95"/>
        <v>1</v>
      </c>
      <c r="P895" s="13" t="b">
        <f t="shared" si="98"/>
        <v>1</v>
      </c>
      <c r="Q895" s="13" t="b">
        <f t="shared" si="92"/>
        <v>1</v>
      </c>
      <c r="R895" s="13" t="b">
        <f t="shared" si="93"/>
        <v>1</v>
      </c>
      <c r="S895" s="13" t="str">
        <f t="shared" si="96"/>
        <v>-</v>
      </c>
      <c r="T895" s="13">
        <f>IF(S895="-",0,IF(COUNTIF(S895:$S$1025,S895)&gt;1,1,0))</f>
        <v>0</v>
      </c>
    </row>
    <row r="896" spans="1:20" ht="15.75">
      <c r="A896" s="205">
        <v>871</v>
      </c>
      <c r="B896" s="177"/>
      <c r="C896" s="177"/>
      <c r="D896" s="192"/>
      <c r="E896" s="192"/>
      <c r="F896" s="192"/>
      <c r="G896" s="193"/>
      <c r="H896" s="193"/>
      <c r="I896" s="193"/>
      <c r="J896" s="193"/>
      <c r="K896" s="91">
        <f t="shared" si="94"/>
        <v>0</v>
      </c>
      <c r="L896" s="192"/>
      <c r="M896" s="178"/>
      <c r="N896" s="13" t="b">
        <f t="shared" si="97"/>
        <v>1</v>
      </c>
      <c r="O896" s="625" t="b">
        <f t="shared" si="95"/>
        <v>1</v>
      </c>
      <c r="P896" s="13" t="b">
        <f t="shared" si="98"/>
        <v>1</v>
      </c>
      <c r="Q896" s="13" t="b">
        <f t="shared" si="92"/>
        <v>1</v>
      </c>
      <c r="R896" s="13" t="b">
        <f t="shared" si="93"/>
        <v>1</v>
      </c>
      <c r="S896" s="13" t="str">
        <f t="shared" si="96"/>
        <v>-</v>
      </c>
      <c r="T896" s="13">
        <f>IF(S896="-",0,IF(COUNTIF(S896:$S$1025,S896)&gt;1,1,0))</f>
        <v>0</v>
      </c>
    </row>
    <row r="897" spans="1:20" ht="15.75">
      <c r="A897" s="205">
        <v>872</v>
      </c>
      <c r="B897" s="177"/>
      <c r="C897" s="177"/>
      <c r="D897" s="192"/>
      <c r="E897" s="192"/>
      <c r="F897" s="192"/>
      <c r="G897" s="193"/>
      <c r="H897" s="193"/>
      <c r="I897" s="193"/>
      <c r="J897" s="193"/>
      <c r="K897" s="91">
        <f t="shared" si="94"/>
        <v>0</v>
      </c>
      <c r="L897" s="192"/>
      <c r="M897" s="178"/>
      <c r="N897" s="13" t="b">
        <f t="shared" si="97"/>
        <v>1</v>
      </c>
      <c r="O897" s="625" t="b">
        <f t="shared" si="95"/>
        <v>1</v>
      </c>
      <c r="P897" s="13" t="b">
        <f t="shared" si="98"/>
        <v>1</v>
      </c>
      <c r="Q897" s="13" t="b">
        <f t="shared" si="92"/>
        <v>1</v>
      </c>
      <c r="R897" s="13" t="b">
        <f t="shared" si="93"/>
        <v>1</v>
      </c>
      <c r="S897" s="13" t="str">
        <f t="shared" si="96"/>
        <v>-</v>
      </c>
      <c r="T897" s="13">
        <f>IF(S897="-",0,IF(COUNTIF(S897:$S$1025,S897)&gt;1,1,0))</f>
        <v>0</v>
      </c>
    </row>
    <row r="898" spans="1:20" ht="15.75">
      <c r="A898" s="205">
        <v>873</v>
      </c>
      <c r="B898" s="177"/>
      <c r="C898" s="177"/>
      <c r="D898" s="192"/>
      <c r="E898" s="192"/>
      <c r="F898" s="192"/>
      <c r="G898" s="193"/>
      <c r="H898" s="193"/>
      <c r="I898" s="193"/>
      <c r="J898" s="193"/>
      <c r="K898" s="91">
        <f t="shared" si="94"/>
        <v>0</v>
      </c>
      <c r="L898" s="192"/>
      <c r="M898" s="178"/>
      <c r="N898" s="13" t="b">
        <f t="shared" si="97"/>
        <v>1</v>
      </c>
      <c r="O898" s="625" t="b">
        <f t="shared" si="95"/>
        <v>1</v>
      </c>
      <c r="P898" s="13" t="b">
        <f t="shared" si="98"/>
        <v>1</v>
      </c>
      <c r="Q898" s="13" t="b">
        <f t="shared" si="92"/>
        <v>1</v>
      </c>
      <c r="R898" s="13" t="b">
        <f t="shared" si="93"/>
        <v>1</v>
      </c>
      <c r="S898" s="13" t="str">
        <f t="shared" si="96"/>
        <v>-</v>
      </c>
      <c r="T898" s="13">
        <f>IF(S898="-",0,IF(COUNTIF(S898:$S$1025,S898)&gt;1,1,0))</f>
        <v>0</v>
      </c>
    </row>
    <row r="899" spans="1:20" ht="15.75">
      <c r="A899" s="205">
        <v>874</v>
      </c>
      <c r="B899" s="177"/>
      <c r="C899" s="177"/>
      <c r="D899" s="192"/>
      <c r="E899" s="192"/>
      <c r="F899" s="192"/>
      <c r="G899" s="193"/>
      <c r="H899" s="193"/>
      <c r="I899" s="193"/>
      <c r="J899" s="193"/>
      <c r="K899" s="91">
        <f t="shared" si="94"/>
        <v>0</v>
      </c>
      <c r="L899" s="192"/>
      <c r="M899" s="178"/>
      <c r="N899" s="13" t="b">
        <f t="shared" si="97"/>
        <v>1</v>
      </c>
      <c r="O899" s="625" t="b">
        <f t="shared" si="95"/>
        <v>1</v>
      </c>
      <c r="P899" s="13" t="b">
        <f t="shared" si="98"/>
        <v>1</v>
      </c>
      <c r="Q899" s="13" t="b">
        <f t="shared" si="92"/>
        <v>1</v>
      </c>
      <c r="R899" s="13" t="b">
        <f t="shared" si="93"/>
        <v>1</v>
      </c>
      <c r="S899" s="13" t="str">
        <f t="shared" si="96"/>
        <v>-</v>
      </c>
      <c r="T899" s="13">
        <f>IF(S899="-",0,IF(COUNTIF(S899:$S$1025,S899)&gt;1,1,0))</f>
        <v>0</v>
      </c>
    </row>
    <row r="900" spans="1:20" ht="15.75">
      <c r="A900" s="205">
        <v>875</v>
      </c>
      <c r="B900" s="177"/>
      <c r="C900" s="177"/>
      <c r="D900" s="192"/>
      <c r="E900" s="192"/>
      <c r="F900" s="192"/>
      <c r="G900" s="193"/>
      <c r="H900" s="193"/>
      <c r="I900" s="193"/>
      <c r="J900" s="193"/>
      <c r="K900" s="91">
        <f t="shared" si="94"/>
        <v>0</v>
      </c>
      <c r="L900" s="192"/>
      <c r="M900" s="178"/>
      <c r="N900" s="13" t="b">
        <f t="shared" si="97"/>
        <v>1</v>
      </c>
      <c r="O900" s="625" t="b">
        <f t="shared" si="95"/>
        <v>1</v>
      </c>
      <c r="P900" s="13" t="b">
        <f t="shared" si="98"/>
        <v>1</v>
      </c>
      <c r="Q900" s="13" t="b">
        <f t="shared" si="92"/>
        <v>1</v>
      </c>
      <c r="R900" s="13" t="b">
        <f t="shared" si="93"/>
        <v>1</v>
      </c>
      <c r="S900" s="13" t="str">
        <f t="shared" si="96"/>
        <v>-</v>
      </c>
      <c r="T900" s="13">
        <f>IF(S900="-",0,IF(COUNTIF(S900:$S$1025,S900)&gt;1,1,0))</f>
        <v>0</v>
      </c>
    </row>
    <row r="901" spans="1:20" ht="15.75">
      <c r="A901" s="205">
        <v>876</v>
      </c>
      <c r="B901" s="177"/>
      <c r="C901" s="177"/>
      <c r="D901" s="192"/>
      <c r="E901" s="192"/>
      <c r="F901" s="192"/>
      <c r="G901" s="193"/>
      <c r="H901" s="193"/>
      <c r="I901" s="193"/>
      <c r="J901" s="193"/>
      <c r="K901" s="91">
        <f t="shared" si="94"/>
        <v>0</v>
      </c>
      <c r="L901" s="192"/>
      <c r="M901" s="178"/>
      <c r="N901" s="13" t="b">
        <f t="shared" si="97"/>
        <v>1</v>
      </c>
      <c r="O901" s="625" t="b">
        <f t="shared" si="95"/>
        <v>1</v>
      </c>
      <c r="P901" s="13" t="b">
        <f t="shared" si="98"/>
        <v>1</v>
      </c>
      <c r="Q901" s="13" t="b">
        <f t="shared" si="92"/>
        <v>1</v>
      </c>
      <c r="R901" s="13" t="b">
        <f t="shared" si="93"/>
        <v>1</v>
      </c>
      <c r="S901" s="13" t="str">
        <f t="shared" si="96"/>
        <v>-</v>
      </c>
      <c r="T901" s="13">
        <f>IF(S901="-",0,IF(COUNTIF(S901:$S$1025,S901)&gt;1,1,0))</f>
        <v>0</v>
      </c>
    </row>
    <row r="902" spans="1:20" ht="15.75">
      <c r="A902" s="205">
        <v>877</v>
      </c>
      <c r="B902" s="177"/>
      <c r="C902" s="177"/>
      <c r="D902" s="192"/>
      <c r="E902" s="192"/>
      <c r="F902" s="192"/>
      <c r="G902" s="193"/>
      <c r="H902" s="193"/>
      <c r="I902" s="193"/>
      <c r="J902" s="193"/>
      <c r="K902" s="91">
        <f t="shared" si="94"/>
        <v>0</v>
      </c>
      <c r="L902" s="192"/>
      <c r="M902" s="178"/>
      <c r="N902" s="13" t="b">
        <f t="shared" si="97"/>
        <v>1</v>
      </c>
      <c r="O902" s="625" t="b">
        <f t="shared" si="95"/>
        <v>1</v>
      </c>
      <c r="P902" s="13" t="b">
        <f t="shared" si="98"/>
        <v>1</v>
      </c>
      <c r="Q902" s="13" t="b">
        <f t="shared" si="92"/>
        <v>1</v>
      </c>
      <c r="R902" s="13" t="b">
        <f t="shared" si="93"/>
        <v>1</v>
      </c>
      <c r="S902" s="13" t="str">
        <f t="shared" si="96"/>
        <v>-</v>
      </c>
      <c r="T902" s="13">
        <f>IF(S902="-",0,IF(COUNTIF(S902:$S$1025,S902)&gt;1,1,0))</f>
        <v>0</v>
      </c>
    </row>
    <row r="903" spans="1:20" ht="15.75">
      <c r="A903" s="205">
        <v>878</v>
      </c>
      <c r="B903" s="177"/>
      <c r="C903" s="177"/>
      <c r="D903" s="192"/>
      <c r="E903" s="192"/>
      <c r="F903" s="192"/>
      <c r="G903" s="193"/>
      <c r="H903" s="193"/>
      <c r="I903" s="193"/>
      <c r="J903" s="193"/>
      <c r="K903" s="91">
        <f t="shared" si="94"/>
        <v>0</v>
      </c>
      <c r="L903" s="192"/>
      <c r="M903" s="178"/>
      <c r="N903" s="13" t="b">
        <f t="shared" si="97"/>
        <v>1</v>
      </c>
      <c r="O903" s="625" t="b">
        <f t="shared" si="95"/>
        <v>1</v>
      </c>
      <c r="P903" s="13" t="b">
        <f t="shared" si="98"/>
        <v>1</v>
      </c>
      <c r="Q903" s="13" t="b">
        <f t="shared" si="92"/>
        <v>1</v>
      </c>
      <c r="R903" s="13" t="b">
        <f t="shared" si="93"/>
        <v>1</v>
      </c>
      <c r="S903" s="13" t="str">
        <f t="shared" si="96"/>
        <v>-</v>
      </c>
      <c r="T903" s="13">
        <f>IF(S903="-",0,IF(COUNTIF(S903:$S$1025,S903)&gt;1,1,0))</f>
        <v>0</v>
      </c>
    </row>
    <row r="904" spans="1:20" ht="15.75">
      <c r="A904" s="205">
        <v>879</v>
      </c>
      <c r="B904" s="177"/>
      <c r="C904" s="177"/>
      <c r="D904" s="192"/>
      <c r="E904" s="192"/>
      <c r="F904" s="192"/>
      <c r="G904" s="193"/>
      <c r="H904" s="193"/>
      <c r="I904" s="193"/>
      <c r="J904" s="193"/>
      <c r="K904" s="91">
        <f t="shared" si="94"/>
        <v>0</v>
      </c>
      <c r="L904" s="192"/>
      <c r="M904" s="178"/>
      <c r="N904" s="13" t="b">
        <f t="shared" si="97"/>
        <v>1</v>
      </c>
      <c r="O904" s="625" t="b">
        <f t="shared" si="95"/>
        <v>1</v>
      </c>
      <c r="P904" s="13" t="b">
        <f t="shared" si="98"/>
        <v>1</v>
      </c>
      <c r="Q904" s="13" t="b">
        <f t="shared" si="92"/>
        <v>1</v>
      </c>
      <c r="R904" s="13" t="b">
        <f t="shared" si="93"/>
        <v>1</v>
      </c>
      <c r="S904" s="13" t="str">
        <f t="shared" si="96"/>
        <v>-</v>
      </c>
      <c r="T904" s="13">
        <f>IF(S904="-",0,IF(COUNTIF(S904:$S$1025,S904)&gt;1,1,0))</f>
        <v>0</v>
      </c>
    </row>
    <row r="905" spans="1:20" ht="15.75">
      <c r="A905" s="205">
        <v>880</v>
      </c>
      <c r="B905" s="177"/>
      <c r="C905" s="177"/>
      <c r="D905" s="192"/>
      <c r="E905" s="192"/>
      <c r="F905" s="192"/>
      <c r="G905" s="193"/>
      <c r="H905" s="193"/>
      <c r="I905" s="193"/>
      <c r="J905" s="193"/>
      <c r="K905" s="91">
        <f t="shared" si="94"/>
        <v>0</v>
      </c>
      <c r="L905" s="192"/>
      <c r="M905" s="178"/>
      <c r="N905" s="13" t="b">
        <f t="shared" si="97"/>
        <v>1</v>
      </c>
      <c r="O905" s="625" t="b">
        <f t="shared" si="95"/>
        <v>1</v>
      </c>
      <c r="P905" s="13" t="b">
        <f t="shared" si="98"/>
        <v>1</v>
      </c>
      <c r="Q905" s="13" t="b">
        <f t="shared" si="92"/>
        <v>1</v>
      </c>
      <c r="R905" s="13" t="b">
        <f t="shared" si="93"/>
        <v>1</v>
      </c>
      <c r="S905" s="13" t="str">
        <f t="shared" si="96"/>
        <v>-</v>
      </c>
      <c r="T905" s="13">
        <f>IF(S905="-",0,IF(COUNTIF(S905:$S$1025,S905)&gt;1,1,0))</f>
        <v>0</v>
      </c>
    </row>
    <row r="906" spans="1:20" ht="15.75">
      <c r="A906" s="205">
        <v>881</v>
      </c>
      <c r="B906" s="177"/>
      <c r="C906" s="177"/>
      <c r="D906" s="192"/>
      <c r="E906" s="192"/>
      <c r="F906" s="192"/>
      <c r="G906" s="193"/>
      <c r="H906" s="193"/>
      <c r="I906" s="193"/>
      <c r="J906" s="193"/>
      <c r="K906" s="91">
        <f t="shared" si="94"/>
        <v>0</v>
      </c>
      <c r="L906" s="192"/>
      <c r="M906" s="178"/>
      <c r="N906" s="13" t="b">
        <f t="shared" si="97"/>
        <v>1</v>
      </c>
      <c r="O906" s="625" t="b">
        <f t="shared" si="95"/>
        <v>1</v>
      </c>
      <c r="P906" s="13" t="b">
        <f t="shared" si="98"/>
        <v>1</v>
      </c>
      <c r="Q906" s="13" t="b">
        <f t="shared" si="92"/>
        <v>1</v>
      </c>
      <c r="R906" s="13" t="b">
        <f t="shared" si="93"/>
        <v>1</v>
      </c>
      <c r="S906" s="13" t="str">
        <f t="shared" si="96"/>
        <v>-</v>
      </c>
      <c r="T906" s="13">
        <f>IF(S906="-",0,IF(COUNTIF(S906:$S$1025,S906)&gt;1,1,0))</f>
        <v>0</v>
      </c>
    </row>
    <row r="907" spans="1:20" ht="15.75">
      <c r="A907" s="205">
        <v>882</v>
      </c>
      <c r="B907" s="177"/>
      <c r="C907" s="177"/>
      <c r="D907" s="192"/>
      <c r="E907" s="192"/>
      <c r="F907" s="192"/>
      <c r="G907" s="193"/>
      <c r="H907" s="193"/>
      <c r="I907" s="193"/>
      <c r="J907" s="193"/>
      <c r="K907" s="91">
        <f t="shared" si="94"/>
        <v>0</v>
      </c>
      <c r="L907" s="192"/>
      <c r="M907" s="178"/>
      <c r="N907" s="13" t="b">
        <f t="shared" si="97"/>
        <v>1</v>
      </c>
      <c r="O907" s="625" t="b">
        <f t="shared" si="95"/>
        <v>1</v>
      </c>
      <c r="P907" s="13" t="b">
        <f t="shared" si="98"/>
        <v>1</v>
      </c>
      <c r="Q907" s="13" t="b">
        <f t="shared" si="92"/>
        <v>1</v>
      </c>
      <c r="R907" s="13" t="b">
        <f t="shared" si="93"/>
        <v>1</v>
      </c>
      <c r="S907" s="13" t="str">
        <f t="shared" si="96"/>
        <v>-</v>
      </c>
      <c r="T907" s="13">
        <f>IF(S907="-",0,IF(COUNTIF(S907:$S$1025,S907)&gt;1,1,0))</f>
        <v>0</v>
      </c>
    </row>
    <row r="908" spans="1:20" ht="15.75">
      <c r="A908" s="205">
        <v>883</v>
      </c>
      <c r="B908" s="177"/>
      <c r="C908" s="177"/>
      <c r="D908" s="192"/>
      <c r="E908" s="192"/>
      <c r="F908" s="192"/>
      <c r="G908" s="193"/>
      <c r="H908" s="193"/>
      <c r="I908" s="193"/>
      <c r="J908" s="193"/>
      <c r="K908" s="91">
        <f t="shared" si="94"/>
        <v>0</v>
      </c>
      <c r="L908" s="192"/>
      <c r="M908" s="178"/>
      <c r="N908" s="13" t="b">
        <f t="shared" si="97"/>
        <v>1</v>
      </c>
      <c r="O908" s="625" t="b">
        <f t="shared" si="95"/>
        <v>1</v>
      </c>
      <c r="P908" s="13" t="b">
        <f t="shared" si="98"/>
        <v>1</v>
      </c>
      <c r="Q908" s="13" t="b">
        <f t="shared" si="92"/>
        <v>1</v>
      </c>
      <c r="R908" s="13" t="b">
        <f t="shared" si="93"/>
        <v>1</v>
      </c>
      <c r="S908" s="13" t="str">
        <f t="shared" si="96"/>
        <v>-</v>
      </c>
      <c r="T908" s="13">
        <f>IF(S908="-",0,IF(COUNTIF(S908:$S$1025,S908)&gt;1,1,0))</f>
        <v>0</v>
      </c>
    </row>
    <row r="909" spans="1:20" ht="15.75">
      <c r="A909" s="205">
        <v>884</v>
      </c>
      <c r="B909" s="177"/>
      <c r="C909" s="177"/>
      <c r="D909" s="192"/>
      <c r="E909" s="192"/>
      <c r="F909" s="192"/>
      <c r="G909" s="193"/>
      <c r="H909" s="193"/>
      <c r="I909" s="193"/>
      <c r="J909" s="193"/>
      <c r="K909" s="91">
        <f t="shared" si="94"/>
        <v>0</v>
      </c>
      <c r="L909" s="192"/>
      <c r="M909" s="178"/>
      <c r="N909" s="13" t="b">
        <f t="shared" si="97"/>
        <v>1</v>
      </c>
      <c r="O909" s="625" t="b">
        <f t="shared" si="95"/>
        <v>1</v>
      </c>
      <c r="P909" s="13" t="b">
        <f t="shared" si="98"/>
        <v>1</v>
      </c>
      <c r="Q909" s="13" t="b">
        <f t="shared" si="92"/>
        <v>1</v>
      </c>
      <c r="R909" s="13" t="b">
        <f t="shared" si="93"/>
        <v>1</v>
      </c>
      <c r="S909" s="13" t="str">
        <f t="shared" si="96"/>
        <v>-</v>
      </c>
      <c r="T909" s="13">
        <f>IF(S909="-",0,IF(COUNTIF(S909:$S$1025,S909)&gt;1,1,0))</f>
        <v>0</v>
      </c>
    </row>
    <row r="910" spans="1:20" ht="15.75">
      <c r="A910" s="205">
        <v>885</v>
      </c>
      <c r="B910" s="177"/>
      <c r="C910" s="177"/>
      <c r="D910" s="192"/>
      <c r="E910" s="192"/>
      <c r="F910" s="192"/>
      <c r="G910" s="193"/>
      <c r="H910" s="193"/>
      <c r="I910" s="193"/>
      <c r="J910" s="193"/>
      <c r="K910" s="91">
        <f t="shared" si="94"/>
        <v>0</v>
      </c>
      <c r="L910" s="192"/>
      <c r="M910" s="178"/>
      <c r="N910" s="13" t="b">
        <f t="shared" si="97"/>
        <v>1</v>
      </c>
      <c r="O910" s="625" t="b">
        <f t="shared" si="95"/>
        <v>1</v>
      </c>
      <c r="P910" s="13" t="b">
        <f t="shared" si="98"/>
        <v>1</v>
      </c>
      <c r="Q910" s="13" t="b">
        <f t="shared" si="92"/>
        <v>1</v>
      </c>
      <c r="R910" s="13" t="b">
        <f t="shared" si="93"/>
        <v>1</v>
      </c>
      <c r="S910" s="13" t="str">
        <f t="shared" si="96"/>
        <v>-</v>
      </c>
      <c r="T910" s="13">
        <f>IF(S910="-",0,IF(COUNTIF(S910:$S$1025,S910)&gt;1,1,0))</f>
        <v>0</v>
      </c>
    </row>
    <row r="911" spans="1:20" ht="15.75">
      <c r="A911" s="205">
        <v>886</v>
      </c>
      <c r="B911" s="177"/>
      <c r="C911" s="177"/>
      <c r="D911" s="192"/>
      <c r="E911" s="192"/>
      <c r="F911" s="192"/>
      <c r="G911" s="193"/>
      <c r="H911" s="193"/>
      <c r="I911" s="193"/>
      <c r="J911" s="193"/>
      <c r="K911" s="91">
        <f t="shared" si="94"/>
        <v>0</v>
      </c>
      <c r="L911" s="192"/>
      <c r="M911" s="178"/>
      <c r="N911" s="13" t="b">
        <f t="shared" si="97"/>
        <v>1</v>
      </c>
      <c r="O911" s="625" t="b">
        <f t="shared" si="95"/>
        <v>1</v>
      </c>
      <c r="P911" s="13" t="b">
        <f t="shared" si="98"/>
        <v>1</v>
      </c>
      <c r="Q911" s="13" t="b">
        <f t="shared" si="92"/>
        <v>1</v>
      </c>
      <c r="R911" s="13" t="b">
        <f t="shared" si="93"/>
        <v>1</v>
      </c>
      <c r="S911" s="13" t="str">
        <f t="shared" si="96"/>
        <v>-</v>
      </c>
      <c r="T911" s="13">
        <f>IF(S911="-",0,IF(COUNTIF(S911:$S$1025,S911)&gt;1,1,0))</f>
        <v>0</v>
      </c>
    </row>
    <row r="912" spans="1:20" ht="15.75">
      <c r="A912" s="205">
        <v>887</v>
      </c>
      <c r="B912" s="177"/>
      <c r="C912" s="177"/>
      <c r="D912" s="192"/>
      <c r="E912" s="192"/>
      <c r="F912" s="192"/>
      <c r="G912" s="193"/>
      <c r="H912" s="193"/>
      <c r="I912" s="193"/>
      <c r="J912" s="193"/>
      <c r="K912" s="91">
        <f t="shared" si="94"/>
        <v>0</v>
      </c>
      <c r="L912" s="192"/>
      <c r="M912" s="178"/>
      <c r="N912" s="13" t="b">
        <f t="shared" si="97"/>
        <v>1</v>
      </c>
      <c r="O912" s="625" t="b">
        <f t="shared" si="95"/>
        <v>1</v>
      </c>
      <c r="P912" s="13" t="b">
        <f t="shared" si="98"/>
        <v>1</v>
      </c>
      <c r="Q912" s="13" t="b">
        <f t="shared" si="92"/>
        <v>1</v>
      </c>
      <c r="R912" s="13" t="b">
        <f t="shared" si="93"/>
        <v>1</v>
      </c>
      <c r="S912" s="13" t="str">
        <f t="shared" si="96"/>
        <v>-</v>
      </c>
      <c r="T912" s="13">
        <f>IF(S912="-",0,IF(COUNTIF(S912:$S$1025,S912)&gt;1,1,0))</f>
        <v>0</v>
      </c>
    </row>
    <row r="913" spans="1:20" ht="15.75">
      <c r="A913" s="205">
        <v>888</v>
      </c>
      <c r="B913" s="177"/>
      <c r="C913" s="177"/>
      <c r="D913" s="192"/>
      <c r="E913" s="192"/>
      <c r="F913" s="192"/>
      <c r="G913" s="193"/>
      <c r="H913" s="193"/>
      <c r="I913" s="193"/>
      <c r="J913" s="193"/>
      <c r="K913" s="91">
        <f t="shared" si="94"/>
        <v>0</v>
      </c>
      <c r="L913" s="192"/>
      <c r="M913" s="178"/>
      <c r="N913" s="13" t="b">
        <f t="shared" si="97"/>
        <v>1</v>
      </c>
      <c r="O913" s="625" t="b">
        <f t="shared" si="95"/>
        <v>1</v>
      </c>
      <c r="P913" s="13" t="b">
        <f t="shared" si="98"/>
        <v>1</v>
      </c>
      <c r="Q913" s="13" t="b">
        <f t="shared" si="92"/>
        <v>1</v>
      </c>
      <c r="R913" s="13" t="b">
        <f t="shared" si="93"/>
        <v>1</v>
      </c>
      <c r="S913" s="13" t="str">
        <f t="shared" si="96"/>
        <v>-</v>
      </c>
      <c r="T913" s="13">
        <f>IF(S913="-",0,IF(COUNTIF(S913:$S$1025,S913)&gt;1,1,0))</f>
        <v>0</v>
      </c>
    </row>
    <row r="914" spans="1:20" ht="15.75">
      <c r="A914" s="205">
        <v>889</v>
      </c>
      <c r="B914" s="177"/>
      <c r="C914" s="177"/>
      <c r="D914" s="192"/>
      <c r="E914" s="192"/>
      <c r="F914" s="192"/>
      <c r="G914" s="193"/>
      <c r="H914" s="193"/>
      <c r="I914" s="193"/>
      <c r="J914" s="193"/>
      <c r="K914" s="91">
        <f t="shared" si="94"/>
        <v>0</v>
      </c>
      <c r="L914" s="192"/>
      <c r="M914" s="178"/>
      <c r="N914" s="13" t="b">
        <f t="shared" si="97"/>
        <v>1</v>
      </c>
      <c r="O914" s="625" t="b">
        <f t="shared" si="95"/>
        <v>1</v>
      </c>
      <c r="P914" s="13" t="b">
        <f t="shared" si="98"/>
        <v>1</v>
      </c>
      <c r="Q914" s="13" t="b">
        <f t="shared" si="92"/>
        <v>1</v>
      </c>
      <c r="R914" s="13" t="b">
        <f t="shared" si="93"/>
        <v>1</v>
      </c>
      <c r="S914" s="13" t="str">
        <f t="shared" si="96"/>
        <v>-</v>
      </c>
      <c r="T914" s="13">
        <f>IF(S914="-",0,IF(COUNTIF(S914:$S$1025,S914)&gt;1,1,0))</f>
        <v>0</v>
      </c>
    </row>
    <row r="915" spans="1:20" ht="15.75">
      <c r="A915" s="205">
        <v>890</v>
      </c>
      <c r="B915" s="177"/>
      <c r="C915" s="177"/>
      <c r="D915" s="192"/>
      <c r="E915" s="192"/>
      <c r="F915" s="192"/>
      <c r="G915" s="193"/>
      <c r="H915" s="193"/>
      <c r="I915" s="193"/>
      <c r="J915" s="193"/>
      <c r="K915" s="91">
        <f t="shared" si="94"/>
        <v>0</v>
      </c>
      <c r="L915" s="192"/>
      <c r="M915" s="178"/>
      <c r="N915" s="13" t="b">
        <f t="shared" si="97"/>
        <v>1</v>
      </c>
      <c r="O915" s="625" t="b">
        <f t="shared" si="95"/>
        <v>1</v>
      </c>
      <c r="P915" s="13" t="b">
        <f t="shared" si="98"/>
        <v>1</v>
      </c>
      <c r="Q915" s="13" t="b">
        <f t="shared" si="92"/>
        <v>1</v>
      </c>
      <c r="R915" s="13" t="b">
        <f t="shared" si="93"/>
        <v>1</v>
      </c>
      <c r="S915" s="13" t="str">
        <f t="shared" si="96"/>
        <v>-</v>
      </c>
      <c r="T915" s="13">
        <f>IF(S915="-",0,IF(COUNTIF(S915:$S$1025,S915)&gt;1,1,0))</f>
        <v>0</v>
      </c>
    </row>
    <row r="916" spans="1:20" ht="15.75">
      <c r="A916" s="205">
        <v>891</v>
      </c>
      <c r="B916" s="177"/>
      <c r="C916" s="177"/>
      <c r="D916" s="192"/>
      <c r="E916" s="192"/>
      <c r="F916" s="192"/>
      <c r="G916" s="193"/>
      <c r="H916" s="193"/>
      <c r="I916" s="193"/>
      <c r="J916" s="193"/>
      <c r="K916" s="91">
        <f t="shared" si="94"/>
        <v>0</v>
      </c>
      <c r="L916" s="192"/>
      <c r="M916" s="178"/>
      <c r="N916" s="13" t="b">
        <f t="shared" si="97"/>
        <v>1</v>
      </c>
      <c r="O916" s="625" t="b">
        <f t="shared" si="95"/>
        <v>1</v>
      </c>
      <c r="P916" s="13" t="b">
        <f t="shared" si="98"/>
        <v>1</v>
      </c>
      <c r="Q916" s="13" t="b">
        <f t="shared" si="92"/>
        <v>1</v>
      </c>
      <c r="R916" s="13" t="b">
        <f t="shared" si="93"/>
        <v>1</v>
      </c>
      <c r="S916" s="13" t="str">
        <f t="shared" si="96"/>
        <v>-</v>
      </c>
      <c r="T916" s="13">
        <f>IF(S916="-",0,IF(COUNTIF(S916:$S$1025,S916)&gt;1,1,0))</f>
        <v>0</v>
      </c>
    </row>
    <row r="917" spans="1:20" ht="15.75">
      <c r="A917" s="205">
        <v>892</v>
      </c>
      <c r="B917" s="177"/>
      <c r="C917" s="177"/>
      <c r="D917" s="192"/>
      <c r="E917" s="192"/>
      <c r="F917" s="192"/>
      <c r="G917" s="193"/>
      <c r="H917" s="193"/>
      <c r="I917" s="193"/>
      <c r="J917" s="193"/>
      <c r="K917" s="91">
        <f t="shared" si="94"/>
        <v>0</v>
      </c>
      <c r="L917" s="192"/>
      <c r="M917" s="178"/>
      <c r="N917" s="13" t="b">
        <f t="shared" si="97"/>
        <v>1</v>
      </c>
      <c r="O917" s="625" t="b">
        <f t="shared" si="95"/>
        <v>1</v>
      </c>
      <c r="P917" s="13" t="b">
        <f t="shared" si="98"/>
        <v>1</v>
      </c>
      <c r="Q917" s="13" t="b">
        <f t="shared" si="92"/>
        <v>1</v>
      </c>
      <c r="R917" s="13" t="b">
        <f t="shared" si="93"/>
        <v>1</v>
      </c>
      <c r="S917" s="13" t="str">
        <f t="shared" si="96"/>
        <v>-</v>
      </c>
      <c r="T917" s="13">
        <f>IF(S917="-",0,IF(COUNTIF(S917:$S$1025,S917)&gt;1,1,0))</f>
        <v>0</v>
      </c>
    </row>
    <row r="918" spans="1:20" ht="15.75">
      <c r="A918" s="205">
        <v>893</v>
      </c>
      <c r="B918" s="177"/>
      <c r="C918" s="177"/>
      <c r="D918" s="192"/>
      <c r="E918" s="192"/>
      <c r="F918" s="192"/>
      <c r="G918" s="193"/>
      <c r="H918" s="193"/>
      <c r="I918" s="193"/>
      <c r="J918" s="193"/>
      <c r="K918" s="91">
        <f t="shared" si="94"/>
        <v>0</v>
      </c>
      <c r="L918" s="192"/>
      <c r="M918" s="178"/>
      <c r="N918" s="13" t="b">
        <f t="shared" si="97"/>
        <v>1</v>
      </c>
      <c r="O918" s="625" t="b">
        <f t="shared" si="95"/>
        <v>1</v>
      </c>
      <c r="P918" s="13" t="b">
        <f t="shared" si="98"/>
        <v>1</v>
      </c>
      <c r="Q918" s="13" t="b">
        <f t="shared" si="92"/>
        <v>1</v>
      </c>
      <c r="R918" s="13" t="b">
        <f t="shared" si="93"/>
        <v>1</v>
      </c>
      <c r="S918" s="13" t="str">
        <f t="shared" si="96"/>
        <v>-</v>
      </c>
      <c r="T918" s="13">
        <f>IF(S918="-",0,IF(COUNTIF(S918:$S$1025,S918)&gt;1,1,0))</f>
        <v>0</v>
      </c>
    </row>
    <row r="919" spans="1:20" ht="15.75">
      <c r="A919" s="205">
        <v>894</v>
      </c>
      <c r="B919" s="177"/>
      <c r="C919" s="177"/>
      <c r="D919" s="192"/>
      <c r="E919" s="192"/>
      <c r="F919" s="192"/>
      <c r="G919" s="193"/>
      <c r="H919" s="193"/>
      <c r="I919" s="193"/>
      <c r="J919" s="193"/>
      <c r="K919" s="91">
        <f t="shared" si="94"/>
        <v>0</v>
      </c>
      <c r="L919" s="192"/>
      <c r="M919" s="178"/>
      <c r="N919" s="13" t="b">
        <f t="shared" si="97"/>
        <v>1</v>
      </c>
      <c r="O919" s="625" t="b">
        <f t="shared" si="95"/>
        <v>1</v>
      </c>
      <c r="P919" s="13" t="b">
        <f t="shared" si="98"/>
        <v>1</v>
      </c>
      <c r="Q919" s="13" t="b">
        <f t="shared" si="92"/>
        <v>1</v>
      </c>
      <c r="R919" s="13" t="b">
        <f t="shared" si="93"/>
        <v>1</v>
      </c>
      <c r="S919" s="13" t="str">
        <f t="shared" si="96"/>
        <v>-</v>
      </c>
      <c r="T919" s="13">
        <f>IF(S919="-",0,IF(COUNTIF(S919:$S$1025,S919)&gt;1,1,0))</f>
        <v>0</v>
      </c>
    </row>
    <row r="920" spans="1:20" ht="15.75">
      <c r="A920" s="205">
        <v>895</v>
      </c>
      <c r="B920" s="177"/>
      <c r="C920" s="177"/>
      <c r="D920" s="192"/>
      <c r="E920" s="192"/>
      <c r="F920" s="192"/>
      <c r="G920" s="193"/>
      <c r="H920" s="193"/>
      <c r="I920" s="193"/>
      <c r="J920" s="193"/>
      <c r="K920" s="91">
        <f t="shared" si="94"/>
        <v>0</v>
      </c>
      <c r="L920" s="192"/>
      <c r="M920" s="178"/>
      <c r="N920" s="13" t="b">
        <f t="shared" si="97"/>
        <v>1</v>
      </c>
      <c r="O920" s="625" t="b">
        <f t="shared" si="95"/>
        <v>1</v>
      </c>
      <c r="P920" s="13" t="b">
        <f t="shared" si="98"/>
        <v>1</v>
      </c>
      <c r="Q920" s="13" t="b">
        <f t="shared" si="92"/>
        <v>1</v>
      </c>
      <c r="R920" s="13" t="b">
        <f t="shared" si="93"/>
        <v>1</v>
      </c>
      <c r="S920" s="13" t="str">
        <f t="shared" si="96"/>
        <v>-</v>
      </c>
      <c r="T920" s="13">
        <f>IF(S920="-",0,IF(COUNTIF(S920:$S$1025,S920)&gt;1,1,0))</f>
        <v>0</v>
      </c>
    </row>
    <row r="921" spans="1:20" ht="15.75">
      <c r="A921" s="205">
        <v>896</v>
      </c>
      <c r="B921" s="177"/>
      <c r="C921" s="177"/>
      <c r="D921" s="192"/>
      <c r="E921" s="192"/>
      <c r="F921" s="192"/>
      <c r="G921" s="193"/>
      <c r="H921" s="193"/>
      <c r="I921" s="193"/>
      <c r="J921" s="193"/>
      <c r="K921" s="91">
        <f t="shared" si="94"/>
        <v>0</v>
      </c>
      <c r="L921" s="192"/>
      <c r="M921" s="178"/>
      <c r="N921" s="13" t="b">
        <f t="shared" si="97"/>
        <v>1</v>
      </c>
      <c r="O921" s="625" t="b">
        <f t="shared" si="95"/>
        <v>1</v>
      </c>
      <c r="P921" s="13" t="b">
        <f t="shared" si="98"/>
        <v>1</v>
      </c>
      <c r="Q921" s="13" t="b">
        <f t="shared" si="92"/>
        <v>1</v>
      </c>
      <c r="R921" s="13" t="b">
        <f t="shared" si="93"/>
        <v>1</v>
      </c>
      <c r="S921" s="13" t="str">
        <f t="shared" si="96"/>
        <v>-</v>
      </c>
      <c r="T921" s="13">
        <f>IF(S921="-",0,IF(COUNTIF(S921:$S$1025,S921)&gt;1,1,0))</f>
        <v>0</v>
      </c>
    </row>
    <row r="922" spans="1:20" ht="15.75">
      <c r="A922" s="205">
        <v>897</v>
      </c>
      <c r="B922" s="177"/>
      <c r="C922" s="177"/>
      <c r="D922" s="192"/>
      <c r="E922" s="192"/>
      <c r="F922" s="192"/>
      <c r="G922" s="193"/>
      <c r="H922" s="193"/>
      <c r="I922" s="193"/>
      <c r="J922" s="193"/>
      <c r="K922" s="91">
        <f t="shared" si="94"/>
        <v>0</v>
      </c>
      <c r="L922" s="192"/>
      <c r="M922" s="178"/>
      <c r="N922" s="13" t="b">
        <f t="shared" si="97"/>
        <v>1</v>
      </c>
      <c r="O922" s="625" t="b">
        <f t="shared" si="95"/>
        <v>1</v>
      </c>
      <c r="P922" s="13" t="b">
        <f t="shared" si="98"/>
        <v>1</v>
      </c>
      <c r="Q922" s="13" t="b">
        <f t="shared" ref="Q922:Q985" si="99">IF(B922="",TRUE,(IF(ISNUMBER(MATCH(B922,CountriesList,0)),TRUE,FALSE)))</f>
        <v>1</v>
      </c>
      <c r="R922" s="13" t="b">
        <f t="shared" ref="R922:R985" si="100">IF(C922="",TRUE,(IF(ISNUMBER(MATCH(C922,ClientCategorisationList,0)),TRUE,FALSE)))</f>
        <v>1</v>
      </c>
      <c r="S922" s="13" t="str">
        <f t="shared" si="96"/>
        <v>-</v>
      </c>
      <c r="T922" s="13">
        <f>IF(S922="-",0,IF(COUNTIF(S922:$S$1025,S922)&gt;1,1,0))</f>
        <v>0</v>
      </c>
    </row>
    <row r="923" spans="1:20" ht="15.75">
      <c r="A923" s="205">
        <v>898</v>
      </c>
      <c r="B923" s="177"/>
      <c r="C923" s="177"/>
      <c r="D923" s="192"/>
      <c r="E923" s="192"/>
      <c r="F923" s="192"/>
      <c r="G923" s="193"/>
      <c r="H923" s="193"/>
      <c r="I923" s="193"/>
      <c r="J923" s="193"/>
      <c r="K923" s="91">
        <f t="shared" ref="K923:K986" si="101">SUM(G923:J923)</f>
        <v>0</v>
      </c>
      <c r="L923" s="192"/>
      <c r="M923" s="178"/>
      <c r="N923" s="13" t="b">
        <f t="shared" si="97"/>
        <v>1</v>
      </c>
      <c r="O923" s="625" t="b">
        <f t="shared" ref="O923:O986" si="102">IF(OR(AND(B923="N/A",C923="N/A"),AND(B923&lt;&gt;"N/A",C923&lt;&gt;"N/A"),AND(ISBLANK(B923),ISBLANK(C923)),AND(NOT(ISBLANK(B923)),NOT(ISBLANK(C923)))),TRUE,FALSE)</f>
        <v>1</v>
      </c>
      <c r="P923" s="13" t="b">
        <f t="shared" si="98"/>
        <v>1</v>
      </c>
      <c r="Q923" s="13" t="b">
        <f t="shared" si="99"/>
        <v>1</v>
      </c>
      <c r="R923" s="13" t="b">
        <f t="shared" si="100"/>
        <v>1</v>
      </c>
      <c r="S923" s="13" t="str">
        <f t="shared" ref="S923:S986" si="103">CONCATENATE(B923,"-",C923)</f>
        <v>-</v>
      </c>
      <c r="T923" s="13">
        <f>IF(S923="-",0,IF(COUNTIF(S923:$S$1025,S923)&gt;1,1,0))</f>
        <v>0</v>
      </c>
    </row>
    <row r="924" spans="1:20" ht="15.75">
      <c r="A924" s="205">
        <v>899</v>
      </c>
      <c r="B924" s="177"/>
      <c r="C924" s="177"/>
      <c r="D924" s="192"/>
      <c r="E924" s="192"/>
      <c r="F924" s="192"/>
      <c r="G924" s="193"/>
      <c r="H924" s="193"/>
      <c r="I924" s="193"/>
      <c r="J924" s="193"/>
      <c r="K924" s="91">
        <f t="shared" si="101"/>
        <v>0</v>
      </c>
      <c r="L924" s="192"/>
      <c r="M924" s="178"/>
      <c r="N924" s="13" t="b">
        <f t="shared" ref="N924:N987" si="104">IF(ISBLANK(B924),TRUE,IF(OR(ISBLANK(C924),ISBLANK(D924),ISBLANK(E924),ISBLANK(F924),ISBLANK(G924),ISBLANK(H924),ISBLANK(I924),ISBLANK(J924),ISBLANK(K924),ISBLANK(L924),ISBLANK(M924)),FALSE,TRUE))</f>
        <v>1</v>
      </c>
      <c r="O924" s="625" t="b">
        <f t="shared" si="102"/>
        <v>1</v>
      </c>
      <c r="P924" s="13" t="b">
        <f t="shared" ref="P924:P987" si="105">IF(OR(AND(B924="N/A",C924="N/A",D924=0,E924=0,F924=0,K924=0,L924=0,M924=0),AND(ISBLANK(B924),ISBLANK(C924),ISBLANK(D924),ISBLANK(E924),ISBLANK(F924),ISBLANK(G924),ISBLANK(H924),ISBLANK(I924),ISBLANK(J924),K924=0,ISBLANK(L924),ISBLANK(M924)),AND(AND(NOT(ISBLANK(B924)),B924&lt;&gt;"N/A"),AND(NOT(ISBLANK(C924)),C924&lt;&gt;"N/A"),OR(D924&lt;&gt;0,E924&lt;&gt;0,F924&lt;&gt;0,K924&lt;&gt;0,L924&lt;&gt;0,M924&lt;&gt;0))),TRUE,FALSE)</f>
        <v>1</v>
      </c>
      <c r="Q924" s="13" t="b">
        <f t="shared" si="99"/>
        <v>1</v>
      </c>
      <c r="R924" s="13" t="b">
        <f t="shared" si="100"/>
        <v>1</v>
      </c>
      <c r="S924" s="13" t="str">
        <f t="shared" si="103"/>
        <v>-</v>
      </c>
      <c r="T924" s="13">
        <f>IF(S924="-",0,IF(COUNTIF(S924:$S$1025,S924)&gt;1,1,0))</f>
        <v>0</v>
      </c>
    </row>
    <row r="925" spans="1:20" ht="15.75">
      <c r="A925" s="205">
        <v>900</v>
      </c>
      <c r="B925" s="177"/>
      <c r="C925" s="177"/>
      <c r="D925" s="192"/>
      <c r="E925" s="192"/>
      <c r="F925" s="192"/>
      <c r="G925" s="193"/>
      <c r="H925" s="193"/>
      <c r="I925" s="193"/>
      <c r="J925" s="193"/>
      <c r="K925" s="91">
        <f t="shared" si="101"/>
        <v>0</v>
      </c>
      <c r="L925" s="192"/>
      <c r="M925" s="178"/>
      <c r="N925" s="13" t="b">
        <f t="shared" si="104"/>
        <v>1</v>
      </c>
      <c r="O925" s="625" t="b">
        <f t="shared" si="102"/>
        <v>1</v>
      </c>
      <c r="P925" s="13" t="b">
        <f t="shared" si="105"/>
        <v>1</v>
      </c>
      <c r="Q925" s="13" t="b">
        <f t="shared" si="99"/>
        <v>1</v>
      </c>
      <c r="R925" s="13" t="b">
        <f t="shared" si="100"/>
        <v>1</v>
      </c>
      <c r="S925" s="13" t="str">
        <f t="shared" si="103"/>
        <v>-</v>
      </c>
      <c r="T925" s="13">
        <f>IF(S925="-",0,IF(COUNTIF(S925:$S$1025,S925)&gt;1,1,0))</f>
        <v>0</v>
      </c>
    </row>
    <row r="926" spans="1:20" ht="15.75">
      <c r="A926" s="205">
        <v>901</v>
      </c>
      <c r="B926" s="177"/>
      <c r="C926" s="177"/>
      <c r="D926" s="192"/>
      <c r="E926" s="192"/>
      <c r="F926" s="192"/>
      <c r="G926" s="193"/>
      <c r="H926" s="193"/>
      <c r="I926" s="193"/>
      <c r="J926" s="193"/>
      <c r="K926" s="91">
        <f t="shared" si="101"/>
        <v>0</v>
      </c>
      <c r="L926" s="192"/>
      <c r="M926" s="178"/>
      <c r="N926" s="13" t="b">
        <f t="shared" si="104"/>
        <v>1</v>
      </c>
      <c r="O926" s="625" t="b">
        <f t="shared" si="102"/>
        <v>1</v>
      </c>
      <c r="P926" s="13" t="b">
        <f t="shared" si="105"/>
        <v>1</v>
      </c>
      <c r="Q926" s="13" t="b">
        <f t="shared" si="99"/>
        <v>1</v>
      </c>
      <c r="R926" s="13" t="b">
        <f t="shared" si="100"/>
        <v>1</v>
      </c>
      <c r="S926" s="13" t="str">
        <f t="shared" si="103"/>
        <v>-</v>
      </c>
      <c r="T926" s="13">
        <f>IF(S926="-",0,IF(COUNTIF(S926:$S$1025,S926)&gt;1,1,0))</f>
        <v>0</v>
      </c>
    </row>
    <row r="927" spans="1:20" ht="15.75">
      <c r="A927" s="205">
        <v>902</v>
      </c>
      <c r="B927" s="177"/>
      <c r="C927" s="177"/>
      <c r="D927" s="192"/>
      <c r="E927" s="192"/>
      <c r="F927" s="192"/>
      <c r="G927" s="193"/>
      <c r="H927" s="193"/>
      <c r="I927" s="193"/>
      <c r="J927" s="193"/>
      <c r="K927" s="91">
        <f t="shared" si="101"/>
        <v>0</v>
      </c>
      <c r="L927" s="192"/>
      <c r="M927" s="178"/>
      <c r="N927" s="13" t="b">
        <f t="shared" si="104"/>
        <v>1</v>
      </c>
      <c r="O927" s="625" t="b">
        <f t="shared" si="102"/>
        <v>1</v>
      </c>
      <c r="P927" s="13" t="b">
        <f t="shared" si="105"/>
        <v>1</v>
      </c>
      <c r="Q927" s="13" t="b">
        <f t="shared" si="99"/>
        <v>1</v>
      </c>
      <c r="R927" s="13" t="b">
        <f t="shared" si="100"/>
        <v>1</v>
      </c>
      <c r="S927" s="13" t="str">
        <f t="shared" si="103"/>
        <v>-</v>
      </c>
      <c r="T927" s="13">
        <f>IF(S927="-",0,IF(COUNTIF(S927:$S$1025,S927)&gt;1,1,0))</f>
        <v>0</v>
      </c>
    </row>
    <row r="928" spans="1:20" ht="15.75">
      <c r="A928" s="205">
        <v>903</v>
      </c>
      <c r="B928" s="177"/>
      <c r="C928" s="177"/>
      <c r="D928" s="192"/>
      <c r="E928" s="192"/>
      <c r="F928" s="192"/>
      <c r="G928" s="193"/>
      <c r="H928" s="193"/>
      <c r="I928" s="193"/>
      <c r="J928" s="193"/>
      <c r="K928" s="91">
        <f t="shared" si="101"/>
        <v>0</v>
      </c>
      <c r="L928" s="192"/>
      <c r="M928" s="178"/>
      <c r="N928" s="13" t="b">
        <f t="shared" si="104"/>
        <v>1</v>
      </c>
      <c r="O928" s="625" t="b">
        <f t="shared" si="102"/>
        <v>1</v>
      </c>
      <c r="P928" s="13" t="b">
        <f t="shared" si="105"/>
        <v>1</v>
      </c>
      <c r="Q928" s="13" t="b">
        <f t="shared" si="99"/>
        <v>1</v>
      </c>
      <c r="R928" s="13" t="b">
        <f t="shared" si="100"/>
        <v>1</v>
      </c>
      <c r="S928" s="13" t="str">
        <f t="shared" si="103"/>
        <v>-</v>
      </c>
      <c r="T928" s="13">
        <f>IF(S928="-",0,IF(COUNTIF(S928:$S$1025,S928)&gt;1,1,0))</f>
        <v>0</v>
      </c>
    </row>
    <row r="929" spans="1:20" ht="15.75">
      <c r="A929" s="205">
        <v>904</v>
      </c>
      <c r="B929" s="177"/>
      <c r="C929" s="177"/>
      <c r="D929" s="192"/>
      <c r="E929" s="192"/>
      <c r="F929" s="192"/>
      <c r="G929" s="193"/>
      <c r="H929" s="193"/>
      <c r="I929" s="193"/>
      <c r="J929" s="193"/>
      <c r="K929" s="91">
        <f t="shared" si="101"/>
        <v>0</v>
      </c>
      <c r="L929" s="192"/>
      <c r="M929" s="178"/>
      <c r="N929" s="13" t="b">
        <f t="shared" si="104"/>
        <v>1</v>
      </c>
      <c r="O929" s="625" t="b">
        <f t="shared" si="102"/>
        <v>1</v>
      </c>
      <c r="P929" s="13" t="b">
        <f t="shared" si="105"/>
        <v>1</v>
      </c>
      <c r="Q929" s="13" t="b">
        <f t="shared" si="99"/>
        <v>1</v>
      </c>
      <c r="R929" s="13" t="b">
        <f t="shared" si="100"/>
        <v>1</v>
      </c>
      <c r="S929" s="13" t="str">
        <f t="shared" si="103"/>
        <v>-</v>
      </c>
      <c r="T929" s="13">
        <f>IF(S929="-",0,IF(COUNTIF(S929:$S$1025,S929)&gt;1,1,0))</f>
        <v>0</v>
      </c>
    </row>
    <row r="930" spans="1:20" ht="15.75">
      <c r="A930" s="205">
        <v>905</v>
      </c>
      <c r="B930" s="177"/>
      <c r="C930" s="177"/>
      <c r="D930" s="192"/>
      <c r="E930" s="192"/>
      <c r="F930" s="192"/>
      <c r="G930" s="193"/>
      <c r="H930" s="193"/>
      <c r="I930" s="193"/>
      <c r="J930" s="193"/>
      <c r="K930" s="91">
        <f t="shared" si="101"/>
        <v>0</v>
      </c>
      <c r="L930" s="192"/>
      <c r="M930" s="178"/>
      <c r="N930" s="13" t="b">
        <f t="shared" si="104"/>
        <v>1</v>
      </c>
      <c r="O930" s="625" t="b">
        <f t="shared" si="102"/>
        <v>1</v>
      </c>
      <c r="P930" s="13" t="b">
        <f t="shared" si="105"/>
        <v>1</v>
      </c>
      <c r="Q930" s="13" t="b">
        <f t="shared" si="99"/>
        <v>1</v>
      </c>
      <c r="R930" s="13" t="b">
        <f t="shared" si="100"/>
        <v>1</v>
      </c>
      <c r="S930" s="13" t="str">
        <f t="shared" si="103"/>
        <v>-</v>
      </c>
      <c r="T930" s="13">
        <f>IF(S930="-",0,IF(COUNTIF(S930:$S$1025,S930)&gt;1,1,0))</f>
        <v>0</v>
      </c>
    </row>
    <row r="931" spans="1:20" ht="15.75">
      <c r="A931" s="205">
        <v>906</v>
      </c>
      <c r="B931" s="177"/>
      <c r="C931" s="177"/>
      <c r="D931" s="192"/>
      <c r="E931" s="192"/>
      <c r="F931" s="192"/>
      <c r="G931" s="193"/>
      <c r="H931" s="193"/>
      <c r="I931" s="193"/>
      <c r="J931" s="193"/>
      <c r="K931" s="91">
        <f t="shared" si="101"/>
        <v>0</v>
      </c>
      <c r="L931" s="192"/>
      <c r="M931" s="178"/>
      <c r="N931" s="13" t="b">
        <f t="shared" si="104"/>
        <v>1</v>
      </c>
      <c r="O931" s="625" t="b">
        <f t="shared" si="102"/>
        <v>1</v>
      </c>
      <c r="P931" s="13" t="b">
        <f t="shared" si="105"/>
        <v>1</v>
      </c>
      <c r="Q931" s="13" t="b">
        <f t="shared" si="99"/>
        <v>1</v>
      </c>
      <c r="R931" s="13" t="b">
        <f t="shared" si="100"/>
        <v>1</v>
      </c>
      <c r="S931" s="13" t="str">
        <f t="shared" si="103"/>
        <v>-</v>
      </c>
      <c r="T931" s="13">
        <f>IF(S931="-",0,IF(COUNTIF(S931:$S$1025,S931)&gt;1,1,0))</f>
        <v>0</v>
      </c>
    </row>
    <row r="932" spans="1:20" ht="15.75">
      <c r="A932" s="205">
        <v>907</v>
      </c>
      <c r="B932" s="177"/>
      <c r="C932" s="177"/>
      <c r="D932" s="192"/>
      <c r="E932" s="192"/>
      <c r="F932" s="192"/>
      <c r="G932" s="193"/>
      <c r="H932" s="193"/>
      <c r="I932" s="193"/>
      <c r="J932" s="193"/>
      <c r="K932" s="91">
        <f t="shared" si="101"/>
        <v>0</v>
      </c>
      <c r="L932" s="192"/>
      <c r="M932" s="178"/>
      <c r="N932" s="13" t="b">
        <f t="shared" si="104"/>
        <v>1</v>
      </c>
      <c r="O932" s="625" t="b">
        <f t="shared" si="102"/>
        <v>1</v>
      </c>
      <c r="P932" s="13" t="b">
        <f t="shared" si="105"/>
        <v>1</v>
      </c>
      <c r="Q932" s="13" t="b">
        <f t="shared" si="99"/>
        <v>1</v>
      </c>
      <c r="R932" s="13" t="b">
        <f t="shared" si="100"/>
        <v>1</v>
      </c>
      <c r="S932" s="13" t="str">
        <f t="shared" si="103"/>
        <v>-</v>
      </c>
      <c r="T932" s="13">
        <f>IF(S932="-",0,IF(COUNTIF(S932:$S$1025,S932)&gt;1,1,0))</f>
        <v>0</v>
      </c>
    </row>
    <row r="933" spans="1:20" ht="15.75">
      <c r="A933" s="205">
        <v>908</v>
      </c>
      <c r="B933" s="177"/>
      <c r="C933" s="177"/>
      <c r="D933" s="192"/>
      <c r="E933" s="192"/>
      <c r="F933" s="192"/>
      <c r="G933" s="193"/>
      <c r="H933" s="193"/>
      <c r="I933" s="193"/>
      <c r="J933" s="193"/>
      <c r="K933" s="91">
        <f t="shared" si="101"/>
        <v>0</v>
      </c>
      <c r="L933" s="192"/>
      <c r="M933" s="178"/>
      <c r="N933" s="13" t="b">
        <f t="shared" si="104"/>
        <v>1</v>
      </c>
      <c r="O933" s="625" t="b">
        <f t="shared" si="102"/>
        <v>1</v>
      </c>
      <c r="P933" s="13" t="b">
        <f t="shared" si="105"/>
        <v>1</v>
      </c>
      <c r="Q933" s="13" t="b">
        <f t="shared" si="99"/>
        <v>1</v>
      </c>
      <c r="R933" s="13" t="b">
        <f t="shared" si="100"/>
        <v>1</v>
      </c>
      <c r="S933" s="13" t="str">
        <f t="shared" si="103"/>
        <v>-</v>
      </c>
      <c r="T933" s="13">
        <f>IF(S933="-",0,IF(COUNTIF(S933:$S$1025,S933)&gt;1,1,0))</f>
        <v>0</v>
      </c>
    </row>
    <row r="934" spans="1:20" ht="15.75">
      <c r="A934" s="205">
        <v>909</v>
      </c>
      <c r="B934" s="177"/>
      <c r="C934" s="177"/>
      <c r="D934" s="192"/>
      <c r="E934" s="192"/>
      <c r="F934" s="192"/>
      <c r="G934" s="193"/>
      <c r="H934" s="193"/>
      <c r="I934" s="193"/>
      <c r="J934" s="193"/>
      <c r="K934" s="91">
        <f t="shared" si="101"/>
        <v>0</v>
      </c>
      <c r="L934" s="192"/>
      <c r="M934" s="178"/>
      <c r="N934" s="13" t="b">
        <f t="shared" si="104"/>
        <v>1</v>
      </c>
      <c r="O934" s="625" t="b">
        <f t="shared" si="102"/>
        <v>1</v>
      </c>
      <c r="P934" s="13" t="b">
        <f t="shared" si="105"/>
        <v>1</v>
      </c>
      <c r="Q934" s="13" t="b">
        <f t="shared" si="99"/>
        <v>1</v>
      </c>
      <c r="R934" s="13" t="b">
        <f t="shared" si="100"/>
        <v>1</v>
      </c>
      <c r="S934" s="13" t="str">
        <f t="shared" si="103"/>
        <v>-</v>
      </c>
      <c r="T934" s="13">
        <f>IF(S934="-",0,IF(COUNTIF(S934:$S$1025,S934)&gt;1,1,0))</f>
        <v>0</v>
      </c>
    </row>
    <row r="935" spans="1:20" ht="15.75">
      <c r="A935" s="205">
        <v>910</v>
      </c>
      <c r="B935" s="177"/>
      <c r="C935" s="177"/>
      <c r="D935" s="192"/>
      <c r="E935" s="192"/>
      <c r="F935" s="192"/>
      <c r="G935" s="193"/>
      <c r="H935" s="193"/>
      <c r="I935" s="193"/>
      <c r="J935" s="193"/>
      <c r="K935" s="91">
        <f t="shared" si="101"/>
        <v>0</v>
      </c>
      <c r="L935" s="192"/>
      <c r="M935" s="178"/>
      <c r="N935" s="13" t="b">
        <f t="shared" si="104"/>
        <v>1</v>
      </c>
      <c r="O935" s="625" t="b">
        <f t="shared" si="102"/>
        <v>1</v>
      </c>
      <c r="P935" s="13" t="b">
        <f t="shared" si="105"/>
        <v>1</v>
      </c>
      <c r="Q935" s="13" t="b">
        <f t="shared" si="99"/>
        <v>1</v>
      </c>
      <c r="R935" s="13" t="b">
        <f t="shared" si="100"/>
        <v>1</v>
      </c>
      <c r="S935" s="13" t="str">
        <f t="shared" si="103"/>
        <v>-</v>
      </c>
      <c r="T935" s="13">
        <f>IF(S935="-",0,IF(COUNTIF(S935:$S$1025,S935)&gt;1,1,0))</f>
        <v>0</v>
      </c>
    </row>
    <row r="936" spans="1:20" ht="15.75">
      <c r="A936" s="205">
        <v>911</v>
      </c>
      <c r="B936" s="177"/>
      <c r="C936" s="177"/>
      <c r="D936" s="192"/>
      <c r="E936" s="192"/>
      <c r="F936" s="192"/>
      <c r="G936" s="193"/>
      <c r="H936" s="193"/>
      <c r="I936" s="193"/>
      <c r="J936" s="193"/>
      <c r="K936" s="91">
        <f t="shared" si="101"/>
        <v>0</v>
      </c>
      <c r="L936" s="192"/>
      <c r="M936" s="178"/>
      <c r="N936" s="13" t="b">
        <f t="shared" si="104"/>
        <v>1</v>
      </c>
      <c r="O936" s="625" t="b">
        <f t="shared" si="102"/>
        <v>1</v>
      </c>
      <c r="P936" s="13" t="b">
        <f t="shared" si="105"/>
        <v>1</v>
      </c>
      <c r="Q936" s="13" t="b">
        <f t="shared" si="99"/>
        <v>1</v>
      </c>
      <c r="R936" s="13" t="b">
        <f t="shared" si="100"/>
        <v>1</v>
      </c>
      <c r="S936" s="13" t="str">
        <f t="shared" si="103"/>
        <v>-</v>
      </c>
      <c r="T936" s="13">
        <f>IF(S936="-",0,IF(COUNTIF(S936:$S$1025,S936)&gt;1,1,0))</f>
        <v>0</v>
      </c>
    </row>
    <row r="937" spans="1:20" ht="15.75">
      <c r="A937" s="205">
        <v>912</v>
      </c>
      <c r="B937" s="177"/>
      <c r="C937" s="177"/>
      <c r="D937" s="192"/>
      <c r="E937" s="192"/>
      <c r="F937" s="192"/>
      <c r="G937" s="193"/>
      <c r="H937" s="193"/>
      <c r="I937" s="193"/>
      <c r="J937" s="193"/>
      <c r="K937" s="91">
        <f t="shared" si="101"/>
        <v>0</v>
      </c>
      <c r="L937" s="192"/>
      <c r="M937" s="178"/>
      <c r="N937" s="13" t="b">
        <f t="shared" si="104"/>
        <v>1</v>
      </c>
      <c r="O937" s="625" t="b">
        <f t="shared" si="102"/>
        <v>1</v>
      </c>
      <c r="P937" s="13" t="b">
        <f t="shared" si="105"/>
        <v>1</v>
      </c>
      <c r="Q937" s="13" t="b">
        <f t="shared" si="99"/>
        <v>1</v>
      </c>
      <c r="R937" s="13" t="b">
        <f t="shared" si="100"/>
        <v>1</v>
      </c>
      <c r="S937" s="13" t="str">
        <f t="shared" si="103"/>
        <v>-</v>
      </c>
      <c r="T937" s="13">
        <f>IF(S937="-",0,IF(COUNTIF(S937:$S$1025,S937)&gt;1,1,0))</f>
        <v>0</v>
      </c>
    </row>
    <row r="938" spans="1:20" ht="15.75">
      <c r="A938" s="205">
        <v>913</v>
      </c>
      <c r="B938" s="177"/>
      <c r="C938" s="177"/>
      <c r="D938" s="192"/>
      <c r="E938" s="192"/>
      <c r="F938" s="192"/>
      <c r="G938" s="193"/>
      <c r="H938" s="193"/>
      <c r="I938" s="193"/>
      <c r="J938" s="193"/>
      <c r="K938" s="91">
        <f t="shared" si="101"/>
        <v>0</v>
      </c>
      <c r="L938" s="192"/>
      <c r="M938" s="178"/>
      <c r="N938" s="13" t="b">
        <f t="shared" si="104"/>
        <v>1</v>
      </c>
      <c r="O938" s="625" t="b">
        <f t="shared" si="102"/>
        <v>1</v>
      </c>
      <c r="P938" s="13" t="b">
        <f t="shared" si="105"/>
        <v>1</v>
      </c>
      <c r="Q938" s="13" t="b">
        <f t="shared" si="99"/>
        <v>1</v>
      </c>
      <c r="R938" s="13" t="b">
        <f t="shared" si="100"/>
        <v>1</v>
      </c>
      <c r="S938" s="13" t="str">
        <f t="shared" si="103"/>
        <v>-</v>
      </c>
      <c r="T938" s="13">
        <f>IF(S938="-",0,IF(COUNTIF(S938:$S$1025,S938)&gt;1,1,0))</f>
        <v>0</v>
      </c>
    </row>
    <row r="939" spans="1:20" ht="15.75">
      <c r="A939" s="205">
        <v>914</v>
      </c>
      <c r="B939" s="177"/>
      <c r="C939" s="177"/>
      <c r="D939" s="192"/>
      <c r="E939" s="192"/>
      <c r="F939" s="192"/>
      <c r="G939" s="193"/>
      <c r="H939" s="193"/>
      <c r="I939" s="193"/>
      <c r="J939" s="193"/>
      <c r="K939" s="91">
        <f t="shared" si="101"/>
        <v>0</v>
      </c>
      <c r="L939" s="192"/>
      <c r="M939" s="178"/>
      <c r="N939" s="13" t="b">
        <f t="shared" si="104"/>
        <v>1</v>
      </c>
      <c r="O939" s="625" t="b">
        <f t="shared" si="102"/>
        <v>1</v>
      </c>
      <c r="P939" s="13" t="b">
        <f t="shared" si="105"/>
        <v>1</v>
      </c>
      <c r="Q939" s="13" t="b">
        <f t="shared" si="99"/>
        <v>1</v>
      </c>
      <c r="R939" s="13" t="b">
        <f t="shared" si="100"/>
        <v>1</v>
      </c>
      <c r="S939" s="13" t="str">
        <f t="shared" si="103"/>
        <v>-</v>
      </c>
      <c r="T939" s="13">
        <f>IF(S939="-",0,IF(COUNTIF(S939:$S$1025,S939)&gt;1,1,0))</f>
        <v>0</v>
      </c>
    </row>
    <row r="940" spans="1:20" ht="15.75">
      <c r="A940" s="205">
        <v>915</v>
      </c>
      <c r="B940" s="177"/>
      <c r="C940" s="177"/>
      <c r="D940" s="192"/>
      <c r="E940" s="192"/>
      <c r="F940" s="192"/>
      <c r="G940" s="193"/>
      <c r="H940" s="193"/>
      <c r="I940" s="193"/>
      <c r="J940" s="193"/>
      <c r="K940" s="91">
        <f t="shared" si="101"/>
        <v>0</v>
      </c>
      <c r="L940" s="192"/>
      <c r="M940" s="178"/>
      <c r="N940" s="13" t="b">
        <f t="shared" si="104"/>
        <v>1</v>
      </c>
      <c r="O940" s="625" t="b">
        <f t="shared" si="102"/>
        <v>1</v>
      </c>
      <c r="P940" s="13" t="b">
        <f t="shared" si="105"/>
        <v>1</v>
      </c>
      <c r="Q940" s="13" t="b">
        <f t="shared" si="99"/>
        <v>1</v>
      </c>
      <c r="R940" s="13" t="b">
        <f t="shared" si="100"/>
        <v>1</v>
      </c>
      <c r="S940" s="13" t="str">
        <f t="shared" si="103"/>
        <v>-</v>
      </c>
      <c r="T940" s="13">
        <f>IF(S940="-",0,IF(COUNTIF(S940:$S$1025,S940)&gt;1,1,0))</f>
        <v>0</v>
      </c>
    </row>
    <row r="941" spans="1:20" ht="15.75">
      <c r="A941" s="205">
        <v>916</v>
      </c>
      <c r="B941" s="177"/>
      <c r="C941" s="177"/>
      <c r="D941" s="192"/>
      <c r="E941" s="192"/>
      <c r="F941" s="192"/>
      <c r="G941" s="193"/>
      <c r="H941" s="193"/>
      <c r="I941" s="193"/>
      <c r="J941" s="193"/>
      <c r="K941" s="91">
        <f t="shared" si="101"/>
        <v>0</v>
      </c>
      <c r="L941" s="192"/>
      <c r="M941" s="178"/>
      <c r="N941" s="13" t="b">
        <f t="shared" si="104"/>
        <v>1</v>
      </c>
      <c r="O941" s="625" t="b">
        <f t="shared" si="102"/>
        <v>1</v>
      </c>
      <c r="P941" s="13" t="b">
        <f t="shared" si="105"/>
        <v>1</v>
      </c>
      <c r="Q941" s="13" t="b">
        <f t="shared" si="99"/>
        <v>1</v>
      </c>
      <c r="R941" s="13" t="b">
        <f t="shared" si="100"/>
        <v>1</v>
      </c>
      <c r="S941" s="13" t="str">
        <f t="shared" si="103"/>
        <v>-</v>
      </c>
      <c r="T941" s="13">
        <f>IF(S941="-",0,IF(COUNTIF(S941:$S$1025,S941)&gt;1,1,0))</f>
        <v>0</v>
      </c>
    </row>
    <row r="942" spans="1:20" ht="15.75">
      <c r="A942" s="205">
        <v>917</v>
      </c>
      <c r="B942" s="177"/>
      <c r="C942" s="177"/>
      <c r="D942" s="192"/>
      <c r="E942" s="192"/>
      <c r="F942" s="192"/>
      <c r="G942" s="193"/>
      <c r="H942" s="193"/>
      <c r="I942" s="193"/>
      <c r="J942" s="193"/>
      <c r="K942" s="91">
        <f t="shared" si="101"/>
        <v>0</v>
      </c>
      <c r="L942" s="192"/>
      <c r="M942" s="178"/>
      <c r="N942" s="13" t="b">
        <f t="shared" si="104"/>
        <v>1</v>
      </c>
      <c r="O942" s="625" t="b">
        <f t="shared" si="102"/>
        <v>1</v>
      </c>
      <c r="P942" s="13" t="b">
        <f t="shared" si="105"/>
        <v>1</v>
      </c>
      <c r="Q942" s="13" t="b">
        <f t="shared" si="99"/>
        <v>1</v>
      </c>
      <c r="R942" s="13" t="b">
        <f t="shared" si="100"/>
        <v>1</v>
      </c>
      <c r="S942" s="13" t="str">
        <f t="shared" si="103"/>
        <v>-</v>
      </c>
      <c r="T942" s="13">
        <f>IF(S942="-",0,IF(COUNTIF(S942:$S$1025,S942)&gt;1,1,0))</f>
        <v>0</v>
      </c>
    </row>
    <row r="943" spans="1:20" ht="15.75">
      <c r="A943" s="205">
        <v>918</v>
      </c>
      <c r="B943" s="177"/>
      <c r="C943" s="177"/>
      <c r="D943" s="192"/>
      <c r="E943" s="192"/>
      <c r="F943" s="192"/>
      <c r="G943" s="193"/>
      <c r="H943" s="193"/>
      <c r="I943" s="193"/>
      <c r="J943" s="193"/>
      <c r="K943" s="91">
        <f t="shared" si="101"/>
        <v>0</v>
      </c>
      <c r="L943" s="192"/>
      <c r="M943" s="178"/>
      <c r="N943" s="13" t="b">
        <f t="shared" si="104"/>
        <v>1</v>
      </c>
      <c r="O943" s="625" t="b">
        <f t="shared" si="102"/>
        <v>1</v>
      </c>
      <c r="P943" s="13" t="b">
        <f t="shared" si="105"/>
        <v>1</v>
      </c>
      <c r="Q943" s="13" t="b">
        <f t="shared" si="99"/>
        <v>1</v>
      </c>
      <c r="R943" s="13" t="b">
        <f t="shared" si="100"/>
        <v>1</v>
      </c>
      <c r="S943" s="13" t="str">
        <f t="shared" si="103"/>
        <v>-</v>
      </c>
      <c r="T943" s="13">
        <f>IF(S943="-",0,IF(COUNTIF(S943:$S$1025,S943)&gt;1,1,0))</f>
        <v>0</v>
      </c>
    </row>
    <row r="944" spans="1:20" ht="15.75">
      <c r="A944" s="205">
        <v>919</v>
      </c>
      <c r="B944" s="177"/>
      <c r="C944" s="177"/>
      <c r="D944" s="192"/>
      <c r="E944" s="192"/>
      <c r="F944" s="192"/>
      <c r="G944" s="193"/>
      <c r="H944" s="193"/>
      <c r="I944" s="193"/>
      <c r="J944" s="193"/>
      <c r="K944" s="91">
        <f t="shared" si="101"/>
        <v>0</v>
      </c>
      <c r="L944" s="192"/>
      <c r="M944" s="178"/>
      <c r="N944" s="13" t="b">
        <f t="shared" si="104"/>
        <v>1</v>
      </c>
      <c r="O944" s="625" t="b">
        <f t="shared" si="102"/>
        <v>1</v>
      </c>
      <c r="P944" s="13" t="b">
        <f t="shared" si="105"/>
        <v>1</v>
      </c>
      <c r="Q944" s="13" t="b">
        <f t="shared" si="99"/>
        <v>1</v>
      </c>
      <c r="R944" s="13" t="b">
        <f t="shared" si="100"/>
        <v>1</v>
      </c>
      <c r="S944" s="13" t="str">
        <f t="shared" si="103"/>
        <v>-</v>
      </c>
      <c r="T944" s="13">
        <f>IF(S944="-",0,IF(COUNTIF(S944:$S$1025,S944)&gt;1,1,0))</f>
        <v>0</v>
      </c>
    </row>
    <row r="945" spans="1:20" ht="15.75">
      <c r="A945" s="205">
        <v>920</v>
      </c>
      <c r="B945" s="177"/>
      <c r="C945" s="177"/>
      <c r="D945" s="192"/>
      <c r="E945" s="192"/>
      <c r="F945" s="192"/>
      <c r="G945" s="193"/>
      <c r="H945" s="193"/>
      <c r="I945" s="193"/>
      <c r="J945" s="193"/>
      <c r="K945" s="91">
        <f t="shared" si="101"/>
        <v>0</v>
      </c>
      <c r="L945" s="192"/>
      <c r="M945" s="178"/>
      <c r="N945" s="13" t="b">
        <f t="shared" si="104"/>
        <v>1</v>
      </c>
      <c r="O945" s="625" t="b">
        <f t="shared" si="102"/>
        <v>1</v>
      </c>
      <c r="P945" s="13" t="b">
        <f t="shared" si="105"/>
        <v>1</v>
      </c>
      <c r="Q945" s="13" t="b">
        <f t="shared" si="99"/>
        <v>1</v>
      </c>
      <c r="R945" s="13" t="b">
        <f t="shared" si="100"/>
        <v>1</v>
      </c>
      <c r="S945" s="13" t="str">
        <f t="shared" si="103"/>
        <v>-</v>
      </c>
      <c r="T945" s="13">
        <f>IF(S945="-",0,IF(COUNTIF(S945:$S$1025,S945)&gt;1,1,0))</f>
        <v>0</v>
      </c>
    </row>
    <row r="946" spans="1:20" ht="15.75">
      <c r="A946" s="205">
        <v>921</v>
      </c>
      <c r="B946" s="177"/>
      <c r="C946" s="177"/>
      <c r="D946" s="192"/>
      <c r="E946" s="192"/>
      <c r="F946" s="192"/>
      <c r="G946" s="193"/>
      <c r="H946" s="193"/>
      <c r="I946" s="193"/>
      <c r="J946" s="193"/>
      <c r="K946" s="91">
        <f t="shared" si="101"/>
        <v>0</v>
      </c>
      <c r="L946" s="192"/>
      <c r="M946" s="178"/>
      <c r="N946" s="13" t="b">
        <f t="shared" si="104"/>
        <v>1</v>
      </c>
      <c r="O946" s="625" t="b">
        <f t="shared" si="102"/>
        <v>1</v>
      </c>
      <c r="P946" s="13" t="b">
        <f t="shared" si="105"/>
        <v>1</v>
      </c>
      <c r="Q946" s="13" t="b">
        <f t="shared" si="99"/>
        <v>1</v>
      </c>
      <c r="R946" s="13" t="b">
        <f t="shared" si="100"/>
        <v>1</v>
      </c>
      <c r="S946" s="13" t="str">
        <f t="shared" si="103"/>
        <v>-</v>
      </c>
      <c r="T946" s="13">
        <f>IF(S946="-",0,IF(COUNTIF(S946:$S$1025,S946)&gt;1,1,0))</f>
        <v>0</v>
      </c>
    </row>
    <row r="947" spans="1:20" ht="15.75">
      <c r="A947" s="205">
        <v>922</v>
      </c>
      <c r="B947" s="177"/>
      <c r="C947" s="177"/>
      <c r="D947" s="192"/>
      <c r="E947" s="192"/>
      <c r="F947" s="192"/>
      <c r="G947" s="193"/>
      <c r="H947" s="193"/>
      <c r="I947" s="193"/>
      <c r="J947" s="193"/>
      <c r="K947" s="91">
        <f t="shared" si="101"/>
        <v>0</v>
      </c>
      <c r="L947" s="192"/>
      <c r="M947" s="178"/>
      <c r="N947" s="13" t="b">
        <f t="shared" si="104"/>
        <v>1</v>
      </c>
      <c r="O947" s="625" t="b">
        <f t="shared" si="102"/>
        <v>1</v>
      </c>
      <c r="P947" s="13" t="b">
        <f t="shared" si="105"/>
        <v>1</v>
      </c>
      <c r="Q947" s="13" t="b">
        <f t="shared" si="99"/>
        <v>1</v>
      </c>
      <c r="R947" s="13" t="b">
        <f t="shared" si="100"/>
        <v>1</v>
      </c>
      <c r="S947" s="13" t="str">
        <f t="shared" si="103"/>
        <v>-</v>
      </c>
      <c r="T947" s="13">
        <f>IF(S947="-",0,IF(COUNTIF(S947:$S$1025,S947)&gt;1,1,0))</f>
        <v>0</v>
      </c>
    </row>
    <row r="948" spans="1:20" ht="15.75">
      <c r="A948" s="205">
        <v>923</v>
      </c>
      <c r="B948" s="177"/>
      <c r="C948" s="177"/>
      <c r="D948" s="192"/>
      <c r="E948" s="192"/>
      <c r="F948" s="192"/>
      <c r="G948" s="193"/>
      <c r="H948" s="193"/>
      <c r="I948" s="193"/>
      <c r="J948" s="193"/>
      <c r="K948" s="91">
        <f t="shared" si="101"/>
        <v>0</v>
      </c>
      <c r="L948" s="192"/>
      <c r="M948" s="178"/>
      <c r="N948" s="13" t="b">
        <f t="shared" si="104"/>
        <v>1</v>
      </c>
      <c r="O948" s="625" t="b">
        <f t="shared" si="102"/>
        <v>1</v>
      </c>
      <c r="P948" s="13" t="b">
        <f t="shared" si="105"/>
        <v>1</v>
      </c>
      <c r="Q948" s="13" t="b">
        <f t="shared" si="99"/>
        <v>1</v>
      </c>
      <c r="R948" s="13" t="b">
        <f t="shared" si="100"/>
        <v>1</v>
      </c>
      <c r="S948" s="13" t="str">
        <f t="shared" si="103"/>
        <v>-</v>
      </c>
      <c r="T948" s="13">
        <f>IF(S948="-",0,IF(COUNTIF(S948:$S$1025,S948)&gt;1,1,0))</f>
        <v>0</v>
      </c>
    </row>
    <row r="949" spans="1:20" ht="15.75">
      <c r="A949" s="205">
        <v>924</v>
      </c>
      <c r="B949" s="177"/>
      <c r="C949" s="177"/>
      <c r="D949" s="192"/>
      <c r="E949" s="192"/>
      <c r="F949" s="192"/>
      <c r="G949" s="193"/>
      <c r="H949" s="193"/>
      <c r="I949" s="193"/>
      <c r="J949" s="193"/>
      <c r="K949" s="91">
        <f t="shared" si="101"/>
        <v>0</v>
      </c>
      <c r="L949" s="192"/>
      <c r="M949" s="178"/>
      <c r="N949" s="13" t="b">
        <f t="shared" si="104"/>
        <v>1</v>
      </c>
      <c r="O949" s="625" t="b">
        <f t="shared" si="102"/>
        <v>1</v>
      </c>
      <c r="P949" s="13" t="b">
        <f t="shared" si="105"/>
        <v>1</v>
      </c>
      <c r="Q949" s="13" t="b">
        <f t="shared" si="99"/>
        <v>1</v>
      </c>
      <c r="R949" s="13" t="b">
        <f t="shared" si="100"/>
        <v>1</v>
      </c>
      <c r="S949" s="13" t="str">
        <f t="shared" si="103"/>
        <v>-</v>
      </c>
      <c r="T949" s="13">
        <f>IF(S949="-",0,IF(COUNTIF(S949:$S$1025,S949)&gt;1,1,0))</f>
        <v>0</v>
      </c>
    </row>
    <row r="950" spans="1:20" ht="15.75">
      <c r="A950" s="205">
        <v>925</v>
      </c>
      <c r="B950" s="177"/>
      <c r="C950" s="177"/>
      <c r="D950" s="192"/>
      <c r="E950" s="192"/>
      <c r="F950" s="192"/>
      <c r="G950" s="193"/>
      <c r="H950" s="193"/>
      <c r="I950" s="193"/>
      <c r="J950" s="193"/>
      <c r="K950" s="91">
        <f t="shared" si="101"/>
        <v>0</v>
      </c>
      <c r="L950" s="192"/>
      <c r="M950" s="178"/>
      <c r="N950" s="13" t="b">
        <f t="shared" si="104"/>
        <v>1</v>
      </c>
      <c r="O950" s="625" t="b">
        <f t="shared" si="102"/>
        <v>1</v>
      </c>
      <c r="P950" s="13" t="b">
        <f t="shared" si="105"/>
        <v>1</v>
      </c>
      <c r="Q950" s="13" t="b">
        <f t="shared" si="99"/>
        <v>1</v>
      </c>
      <c r="R950" s="13" t="b">
        <f t="shared" si="100"/>
        <v>1</v>
      </c>
      <c r="S950" s="13" t="str">
        <f t="shared" si="103"/>
        <v>-</v>
      </c>
      <c r="T950" s="13">
        <f>IF(S950="-",0,IF(COUNTIF(S950:$S$1025,S950)&gt;1,1,0))</f>
        <v>0</v>
      </c>
    </row>
    <row r="951" spans="1:20" ht="15.75">
      <c r="A951" s="205">
        <v>926</v>
      </c>
      <c r="B951" s="177"/>
      <c r="C951" s="177"/>
      <c r="D951" s="192"/>
      <c r="E951" s="192"/>
      <c r="F951" s="192"/>
      <c r="G951" s="193"/>
      <c r="H951" s="193"/>
      <c r="I951" s="193"/>
      <c r="J951" s="193"/>
      <c r="K951" s="91">
        <f t="shared" si="101"/>
        <v>0</v>
      </c>
      <c r="L951" s="192"/>
      <c r="M951" s="178"/>
      <c r="N951" s="13" t="b">
        <f t="shared" si="104"/>
        <v>1</v>
      </c>
      <c r="O951" s="625" t="b">
        <f t="shared" si="102"/>
        <v>1</v>
      </c>
      <c r="P951" s="13" t="b">
        <f t="shared" si="105"/>
        <v>1</v>
      </c>
      <c r="Q951" s="13" t="b">
        <f t="shared" si="99"/>
        <v>1</v>
      </c>
      <c r="R951" s="13" t="b">
        <f t="shared" si="100"/>
        <v>1</v>
      </c>
      <c r="S951" s="13" t="str">
        <f t="shared" si="103"/>
        <v>-</v>
      </c>
      <c r="T951" s="13">
        <f>IF(S951="-",0,IF(COUNTIF(S951:$S$1025,S951)&gt;1,1,0))</f>
        <v>0</v>
      </c>
    </row>
    <row r="952" spans="1:20" ht="15.75">
      <c r="A952" s="205">
        <v>927</v>
      </c>
      <c r="B952" s="177"/>
      <c r="C952" s="177"/>
      <c r="D952" s="192"/>
      <c r="E952" s="192"/>
      <c r="F952" s="192"/>
      <c r="G952" s="193"/>
      <c r="H952" s="193"/>
      <c r="I952" s="193"/>
      <c r="J952" s="193"/>
      <c r="K952" s="91">
        <f t="shared" si="101"/>
        <v>0</v>
      </c>
      <c r="L952" s="192"/>
      <c r="M952" s="178"/>
      <c r="N952" s="13" t="b">
        <f t="shared" si="104"/>
        <v>1</v>
      </c>
      <c r="O952" s="625" t="b">
        <f t="shared" si="102"/>
        <v>1</v>
      </c>
      <c r="P952" s="13" t="b">
        <f t="shared" si="105"/>
        <v>1</v>
      </c>
      <c r="Q952" s="13" t="b">
        <f t="shared" si="99"/>
        <v>1</v>
      </c>
      <c r="R952" s="13" t="b">
        <f t="shared" si="100"/>
        <v>1</v>
      </c>
      <c r="S952" s="13" t="str">
        <f t="shared" si="103"/>
        <v>-</v>
      </c>
      <c r="T952" s="13">
        <f>IF(S952="-",0,IF(COUNTIF(S952:$S$1025,S952)&gt;1,1,0))</f>
        <v>0</v>
      </c>
    </row>
    <row r="953" spans="1:20" ht="15.75">
      <c r="A953" s="205">
        <v>928</v>
      </c>
      <c r="B953" s="177"/>
      <c r="C953" s="177"/>
      <c r="D953" s="192"/>
      <c r="E953" s="192"/>
      <c r="F953" s="192"/>
      <c r="G953" s="193"/>
      <c r="H953" s="193"/>
      <c r="I953" s="193"/>
      <c r="J953" s="193"/>
      <c r="K953" s="91">
        <f t="shared" si="101"/>
        <v>0</v>
      </c>
      <c r="L953" s="192"/>
      <c r="M953" s="178"/>
      <c r="N953" s="13" t="b">
        <f t="shared" si="104"/>
        <v>1</v>
      </c>
      <c r="O953" s="625" t="b">
        <f t="shared" si="102"/>
        <v>1</v>
      </c>
      <c r="P953" s="13" t="b">
        <f t="shared" si="105"/>
        <v>1</v>
      </c>
      <c r="Q953" s="13" t="b">
        <f t="shared" si="99"/>
        <v>1</v>
      </c>
      <c r="R953" s="13" t="b">
        <f t="shared" si="100"/>
        <v>1</v>
      </c>
      <c r="S953" s="13" t="str">
        <f t="shared" si="103"/>
        <v>-</v>
      </c>
      <c r="T953" s="13">
        <f>IF(S953="-",0,IF(COUNTIF(S953:$S$1025,S953)&gt;1,1,0))</f>
        <v>0</v>
      </c>
    </row>
    <row r="954" spans="1:20" ht="15.75">
      <c r="A954" s="205">
        <v>929</v>
      </c>
      <c r="B954" s="177"/>
      <c r="C954" s="177"/>
      <c r="D954" s="192"/>
      <c r="E954" s="192"/>
      <c r="F954" s="192"/>
      <c r="G954" s="193"/>
      <c r="H954" s="193"/>
      <c r="I954" s="193"/>
      <c r="J954" s="193"/>
      <c r="K954" s="91">
        <f t="shared" si="101"/>
        <v>0</v>
      </c>
      <c r="L954" s="192"/>
      <c r="M954" s="178"/>
      <c r="N954" s="13" t="b">
        <f t="shared" si="104"/>
        <v>1</v>
      </c>
      <c r="O954" s="625" t="b">
        <f t="shared" si="102"/>
        <v>1</v>
      </c>
      <c r="P954" s="13" t="b">
        <f t="shared" si="105"/>
        <v>1</v>
      </c>
      <c r="Q954" s="13" t="b">
        <f t="shared" si="99"/>
        <v>1</v>
      </c>
      <c r="R954" s="13" t="b">
        <f t="shared" si="100"/>
        <v>1</v>
      </c>
      <c r="S954" s="13" t="str">
        <f t="shared" si="103"/>
        <v>-</v>
      </c>
      <c r="T954" s="13">
        <f>IF(S954="-",0,IF(COUNTIF(S954:$S$1025,S954)&gt;1,1,0))</f>
        <v>0</v>
      </c>
    </row>
    <row r="955" spans="1:20" ht="15.75">
      <c r="A955" s="205">
        <v>930</v>
      </c>
      <c r="B955" s="177"/>
      <c r="C955" s="177"/>
      <c r="D955" s="192"/>
      <c r="E955" s="192"/>
      <c r="F955" s="192"/>
      <c r="G955" s="193"/>
      <c r="H955" s="193"/>
      <c r="I955" s="193"/>
      <c r="J955" s="193"/>
      <c r="K955" s="91">
        <f t="shared" si="101"/>
        <v>0</v>
      </c>
      <c r="L955" s="192"/>
      <c r="M955" s="178"/>
      <c r="N955" s="13" t="b">
        <f t="shared" si="104"/>
        <v>1</v>
      </c>
      <c r="O955" s="625" t="b">
        <f t="shared" si="102"/>
        <v>1</v>
      </c>
      <c r="P955" s="13" t="b">
        <f t="shared" si="105"/>
        <v>1</v>
      </c>
      <c r="Q955" s="13" t="b">
        <f t="shared" si="99"/>
        <v>1</v>
      </c>
      <c r="R955" s="13" t="b">
        <f t="shared" si="100"/>
        <v>1</v>
      </c>
      <c r="S955" s="13" t="str">
        <f t="shared" si="103"/>
        <v>-</v>
      </c>
      <c r="T955" s="13">
        <f>IF(S955="-",0,IF(COUNTIF(S955:$S$1025,S955)&gt;1,1,0))</f>
        <v>0</v>
      </c>
    </row>
    <row r="956" spans="1:20" ht="15.75">
      <c r="A956" s="205">
        <v>931</v>
      </c>
      <c r="B956" s="177"/>
      <c r="C956" s="177"/>
      <c r="D956" s="192"/>
      <c r="E956" s="192"/>
      <c r="F956" s="192"/>
      <c r="G956" s="193"/>
      <c r="H956" s="193"/>
      <c r="I956" s="193"/>
      <c r="J956" s="193"/>
      <c r="K956" s="91">
        <f t="shared" si="101"/>
        <v>0</v>
      </c>
      <c r="L956" s="192"/>
      <c r="M956" s="178"/>
      <c r="N956" s="13" t="b">
        <f t="shared" si="104"/>
        <v>1</v>
      </c>
      <c r="O956" s="625" t="b">
        <f t="shared" si="102"/>
        <v>1</v>
      </c>
      <c r="P956" s="13" t="b">
        <f t="shared" si="105"/>
        <v>1</v>
      </c>
      <c r="Q956" s="13" t="b">
        <f t="shared" si="99"/>
        <v>1</v>
      </c>
      <c r="R956" s="13" t="b">
        <f t="shared" si="100"/>
        <v>1</v>
      </c>
      <c r="S956" s="13" t="str">
        <f t="shared" si="103"/>
        <v>-</v>
      </c>
      <c r="T956" s="13">
        <f>IF(S956="-",0,IF(COUNTIF(S956:$S$1025,S956)&gt;1,1,0))</f>
        <v>0</v>
      </c>
    </row>
    <row r="957" spans="1:20" ht="15.75">
      <c r="A957" s="205">
        <v>932</v>
      </c>
      <c r="B957" s="177"/>
      <c r="C957" s="177"/>
      <c r="D957" s="192"/>
      <c r="E957" s="192"/>
      <c r="F957" s="192"/>
      <c r="G957" s="193"/>
      <c r="H957" s="193"/>
      <c r="I957" s="193"/>
      <c r="J957" s="193"/>
      <c r="K957" s="91">
        <f t="shared" si="101"/>
        <v>0</v>
      </c>
      <c r="L957" s="192"/>
      <c r="M957" s="178"/>
      <c r="N957" s="13" t="b">
        <f t="shared" si="104"/>
        <v>1</v>
      </c>
      <c r="O957" s="625" t="b">
        <f t="shared" si="102"/>
        <v>1</v>
      </c>
      <c r="P957" s="13" t="b">
        <f t="shared" si="105"/>
        <v>1</v>
      </c>
      <c r="Q957" s="13" t="b">
        <f t="shared" si="99"/>
        <v>1</v>
      </c>
      <c r="R957" s="13" t="b">
        <f t="shared" si="100"/>
        <v>1</v>
      </c>
      <c r="S957" s="13" t="str">
        <f t="shared" si="103"/>
        <v>-</v>
      </c>
      <c r="T957" s="13">
        <f>IF(S957="-",0,IF(COUNTIF(S957:$S$1025,S957)&gt;1,1,0))</f>
        <v>0</v>
      </c>
    </row>
    <row r="958" spans="1:20" ht="15.75">
      <c r="A958" s="205">
        <v>933</v>
      </c>
      <c r="B958" s="177"/>
      <c r="C958" s="177"/>
      <c r="D958" s="192"/>
      <c r="E958" s="192"/>
      <c r="F958" s="192"/>
      <c r="G958" s="193"/>
      <c r="H958" s="193"/>
      <c r="I958" s="193"/>
      <c r="J958" s="193"/>
      <c r="K958" s="91">
        <f t="shared" si="101"/>
        <v>0</v>
      </c>
      <c r="L958" s="192"/>
      <c r="M958" s="178"/>
      <c r="N958" s="13" t="b">
        <f t="shared" si="104"/>
        <v>1</v>
      </c>
      <c r="O958" s="625" t="b">
        <f t="shared" si="102"/>
        <v>1</v>
      </c>
      <c r="P958" s="13" t="b">
        <f t="shared" si="105"/>
        <v>1</v>
      </c>
      <c r="Q958" s="13" t="b">
        <f t="shared" si="99"/>
        <v>1</v>
      </c>
      <c r="R958" s="13" t="b">
        <f t="shared" si="100"/>
        <v>1</v>
      </c>
      <c r="S958" s="13" t="str">
        <f t="shared" si="103"/>
        <v>-</v>
      </c>
      <c r="T958" s="13">
        <f>IF(S958="-",0,IF(COUNTIF(S958:$S$1025,S958)&gt;1,1,0))</f>
        <v>0</v>
      </c>
    </row>
    <row r="959" spans="1:20" ht="15.75">
      <c r="A959" s="205">
        <v>934</v>
      </c>
      <c r="B959" s="177"/>
      <c r="C959" s="177"/>
      <c r="D959" s="192"/>
      <c r="E959" s="192"/>
      <c r="F959" s="192"/>
      <c r="G959" s="193"/>
      <c r="H959" s="193"/>
      <c r="I959" s="193"/>
      <c r="J959" s="193"/>
      <c r="K959" s="91">
        <f t="shared" si="101"/>
        <v>0</v>
      </c>
      <c r="L959" s="192"/>
      <c r="M959" s="178"/>
      <c r="N959" s="13" t="b">
        <f t="shared" si="104"/>
        <v>1</v>
      </c>
      <c r="O959" s="625" t="b">
        <f t="shared" si="102"/>
        <v>1</v>
      </c>
      <c r="P959" s="13" t="b">
        <f t="shared" si="105"/>
        <v>1</v>
      </c>
      <c r="Q959" s="13" t="b">
        <f t="shared" si="99"/>
        <v>1</v>
      </c>
      <c r="R959" s="13" t="b">
        <f t="shared" si="100"/>
        <v>1</v>
      </c>
      <c r="S959" s="13" t="str">
        <f t="shared" si="103"/>
        <v>-</v>
      </c>
      <c r="T959" s="13">
        <f>IF(S959="-",0,IF(COUNTIF(S959:$S$1025,S959)&gt;1,1,0))</f>
        <v>0</v>
      </c>
    </row>
    <row r="960" spans="1:20" ht="15.75">
      <c r="A960" s="205">
        <v>935</v>
      </c>
      <c r="B960" s="177"/>
      <c r="C960" s="177"/>
      <c r="D960" s="192"/>
      <c r="E960" s="192"/>
      <c r="F960" s="192"/>
      <c r="G960" s="193"/>
      <c r="H960" s="193"/>
      <c r="I960" s="193"/>
      <c r="J960" s="193"/>
      <c r="K960" s="91">
        <f t="shared" si="101"/>
        <v>0</v>
      </c>
      <c r="L960" s="192"/>
      <c r="M960" s="178"/>
      <c r="N960" s="13" t="b">
        <f t="shared" si="104"/>
        <v>1</v>
      </c>
      <c r="O960" s="625" t="b">
        <f t="shared" si="102"/>
        <v>1</v>
      </c>
      <c r="P960" s="13" t="b">
        <f t="shared" si="105"/>
        <v>1</v>
      </c>
      <c r="Q960" s="13" t="b">
        <f t="shared" si="99"/>
        <v>1</v>
      </c>
      <c r="R960" s="13" t="b">
        <f t="shared" si="100"/>
        <v>1</v>
      </c>
      <c r="S960" s="13" t="str">
        <f t="shared" si="103"/>
        <v>-</v>
      </c>
      <c r="T960" s="13">
        <f>IF(S960="-",0,IF(COUNTIF(S960:$S$1025,S960)&gt;1,1,0))</f>
        <v>0</v>
      </c>
    </row>
    <row r="961" spans="1:20" ht="15.75">
      <c r="A961" s="205">
        <v>936</v>
      </c>
      <c r="B961" s="177"/>
      <c r="C961" s="177"/>
      <c r="D961" s="192"/>
      <c r="E961" s="192"/>
      <c r="F961" s="192"/>
      <c r="G961" s="193"/>
      <c r="H961" s="193"/>
      <c r="I961" s="193"/>
      <c r="J961" s="193"/>
      <c r="K961" s="91">
        <f t="shared" si="101"/>
        <v>0</v>
      </c>
      <c r="L961" s="192"/>
      <c r="M961" s="178"/>
      <c r="N961" s="13" t="b">
        <f t="shared" si="104"/>
        <v>1</v>
      </c>
      <c r="O961" s="625" t="b">
        <f t="shared" si="102"/>
        <v>1</v>
      </c>
      <c r="P961" s="13" t="b">
        <f t="shared" si="105"/>
        <v>1</v>
      </c>
      <c r="Q961" s="13" t="b">
        <f t="shared" si="99"/>
        <v>1</v>
      </c>
      <c r="R961" s="13" t="b">
        <f t="shared" si="100"/>
        <v>1</v>
      </c>
      <c r="S961" s="13" t="str">
        <f t="shared" si="103"/>
        <v>-</v>
      </c>
      <c r="T961" s="13">
        <f>IF(S961="-",0,IF(COUNTIF(S961:$S$1025,S961)&gt;1,1,0))</f>
        <v>0</v>
      </c>
    </row>
    <row r="962" spans="1:20" ht="15.75">
      <c r="A962" s="205">
        <v>937</v>
      </c>
      <c r="B962" s="177"/>
      <c r="C962" s="177"/>
      <c r="D962" s="192"/>
      <c r="E962" s="192"/>
      <c r="F962" s="192"/>
      <c r="G962" s="193"/>
      <c r="H962" s="193"/>
      <c r="I962" s="193"/>
      <c r="J962" s="193"/>
      <c r="K962" s="91">
        <f t="shared" si="101"/>
        <v>0</v>
      </c>
      <c r="L962" s="192"/>
      <c r="M962" s="178"/>
      <c r="N962" s="13" t="b">
        <f t="shared" si="104"/>
        <v>1</v>
      </c>
      <c r="O962" s="625" t="b">
        <f t="shared" si="102"/>
        <v>1</v>
      </c>
      <c r="P962" s="13" t="b">
        <f t="shared" si="105"/>
        <v>1</v>
      </c>
      <c r="Q962" s="13" t="b">
        <f t="shared" si="99"/>
        <v>1</v>
      </c>
      <c r="R962" s="13" t="b">
        <f t="shared" si="100"/>
        <v>1</v>
      </c>
      <c r="S962" s="13" t="str">
        <f t="shared" si="103"/>
        <v>-</v>
      </c>
      <c r="T962" s="13">
        <f>IF(S962="-",0,IF(COUNTIF(S962:$S$1025,S962)&gt;1,1,0))</f>
        <v>0</v>
      </c>
    </row>
    <row r="963" spans="1:20" ht="15.75">
      <c r="A963" s="205">
        <v>938</v>
      </c>
      <c r="B963" s="177"/>
      <c r="C963" s="177"/>
      <c r="D963" s="192"/>
      <c r="E963" s="192"/>
      <c r="F963" s="192"/>
      <c r="G963" s="193"/>
      <c r="H963" s="193"/>
      <c r="I963" s="193"/>
      <c r="J963" s="193"/>
      <c r="K963" s="91">
        <f t="shared" si="101"/>
        <v>0</v>
      </c>
      <c r="L963" s="192"/>
      <c r="M963" s="178"/>
      <c r="N963" s="13" t="b">
        <f t="shared" si="104"/>
        <v>1</v>
      </c>
      <c r="O963" s="625" t="b">
        <f t="shared" si="102"/>
        <v>1</v>
      </c>
      <c r="P963" s="13" t="b">
        <f t="shared" si="105"/>
        <v>1</v>
      </c>
      <c r="Q963" s="13" t="b">
        <f t="shared" si="99"/>
        <v>1</v>
      </c>
      <c r="R963" s="13" t="b">
        <f t="shared" si="100"/>
        <v>1</v>
      </c>
      <c r="S963" s="13" t="str">
        <f t="shared" si="103"/>
        <v>-</v>
      </c>
      <c r="T963" s="13">
        <f>IF(S963="-",0,IF(COUNTIF(S963:$S$1025,S963)&gt;1,1,0))</f>
        <v>0</v>
      </c>
    </row>
    <row r="964" spans="1:20" ht="15.75">
      <c r="A964" s="205">
        <v>939</v>
      </c>
      <c r="B964" s="177"/>
      <c r="C964" s="177"/>
      <c r="D964" s="192"/>
      <c r="E964" s="192"/>
      <c r="F964" s="192"/>
      <c r="G964" s="193"/>
      <c r="H964" s="193"/>
      <c r="I964" s="193"/>
      <c r="J964" s="193"/>
      <c r="K964" s="91">
        <f t="shared" si="101"/>
        <v>0</v>
      </c>
      <c r="L964" s="192"/>
      <c r="M964" s="178"/>
      <c r="N964" s="13" t="b">
        <f t="shared" si="104"/>
        <v>1</v>
      </c>
      <c r="O964" s="625" t="b">
        <f t="shared" si="102"/>
        <v>1</v>
      </c>
      <c r="P964" s="13" t="b">
        <f t="shared" si="105"/>
        <v>1</v>
      </c>
      <c r="Q964" s="13" t="b">
        <f t="shared" si="99"/>
        <v>1</v>
      </c>
      <c r="R964" s="13" t="b">
        <f t="shared" si="100"/>
        <v>1</v>
      </c>
      <c r="S964" s="13" t="str">
        <f t="shared" si="103"/>
        <v>-</v>
      </c>
      <c r="T964" s="13">
        <f>IF(S964="-",0,IF(COUNTIF(S964:$S$1025,S964)&gt;1,1,0))</f>
        <v>0</v>
      </c>
    </row>
    <row r="965" spans="1:20" ht="15.75">
      <c r="A965" s="205">
        <v>940</v>
      </c>
      <c r="B965" s="177"/>
      <c r="C965" s="177"/>
      <c r="D965" s="192"/>
      <c r="E965" s="192"/>
      <c r="F965" s="192"/>
      <c r="G965" s="193"/>
      <c r="H965" s="193"/>
      <c r="I965" s="193"/>
      <c r="J965" s="193"/>
      <c r="K965" s="91">
        <f t="shared" si="101"/>
        <v>0</v>
      </c>
      <c r="L965" s="192"/>
      <c r="M965" s="178"/>
      <c r="N965" s="13" t="b">
        <f t="shared" si="104"/>
        <v>1</v>
      </c>
      <c r="O965" s="625" t="b">
        <f t="shared" si="102"/>
        <v>1</v>
      </c>
      <c r="P965" s="13" t="b">
        <f t="shared" si="105"/>
        <v>1</v>
      </c>
      <c r="Q965" s="13" t="b">
        <f t="shared" si="99"/>
        <v>1</v>
      </c>
      <c r="R965" s="13" t="b">
        <f t="shared" si="100"/>
        <v>1</v>
      </c>
      <c r="S965" s="13" t="str">
        <f t="shared" si="103"/>
        <v>-</v>
      </c>
      <c r="T965" s="13">
        <f>IF(S965="-",0,IF(COUNTIF(S965:$S$1025,S965)&gt;1,1,0))</f>
        <v>0</v>
      </c>
    </row>
    <row r="966" spans="1:20" ht="15.75">
      <c r="A966" s="205">
        <v>941</v>
      </c>
      <c r="B966" s="177"/>
      <c r="C966" s="177"/>
      <c r="D966" s="192"/>
      <c r="E966" s="192"/>
      <c r="F966" s="192"/>
      <c r="G966" s="193"/>
      <c r="H966" s="193"/>
      <c r="I966" s="193"/>
      <c r="J966" s="193"/>
      <c r="K966" s="91">
        <f t="shared" si="101"/>
        <v>0</v>
      </c>
      <c r="L966" s="192"/>
      <c r="M966" s="178"/>
      <c r="N966" s="13" t="b">
        <f t="shared" si="104"/>
        <v>1</v>
      </c>
      <c r="O966" s="625" t="b">
        <f t="shared" si="102"/>
        <v>1</v>
      </c>
      <c r="P966" s="13" t="b">
        <f t="shared" si="105"/>
        <v>1</v>
      </c>
      <c r="Q966" s="13" t="b">
        <f t="shared" si="99"/>
        <v>1</v>
      </c>
      <c r="R966" s="13" t="b">
        <f t="shared" si="100"/>
        <v>1</v>
      </c>
      <c r="S966" s="13" t="str">
        <f t="shared" si="103"/>
        <v>-</v>
      </c>
      <c r="T966" s="13">
        <f>IF(S966="-",0,IF(COUNTIF(S966:$S$1025,S966)&gt;1,1,0))</f>
        <v>0</v>
      </c>
    </row>
    <row r="967" spans="1:20" ht="15.75">
      <c r="A967" s="205">
        <v>942</v>
      </c>
      <c r="B967" s="177"/>
      <c r="C967" s="177"/>
      <c r="D967" s="192"/>
      <c r="E967" s="192"/>
      <c r="F967" s="192"/>
      <c r="G967" s="193"/>
      <c r="H967" s="193"/>
      <c r="I967" s="193"/>
      <c r="J967" s="193"/>
      <c r="K967" s="91">
        <f t="shared" si="101"/>
        <v>0</v>
      </c>
      <c r="L967" s="192"/>
      <c r="M967" s="178"/>
      <c r="N967" s="13" t="b">
        <f t="shared" si="104"/>
        <v>1</v>
      </c>
      <c r="O967" s="625" t="b">
        <f t="shared" si="102"/>
        <v>1</v>
      </c>
      <c r="P967" s="13" t="b">
        <f t="shared" si="105"/>
        <v>1</v>
      </c>
      <c r="Q967" s="13" t="b">
        <f t="shared" si="99"/>
        <v>1</v>
      </c>
      <c r="R967" s="13" t="b">
        <f t="shared" si="100"/>
        <v>1</v>
      </c>
      <c r="S967" s="13" t="str">
        <f t="shared" si="103"/>
        <v>-</v>
      </c>
      <c r="T967" s="13">
        <f>IF(S967="-",0,IF(COUNTIF(S967:$S$1025,S967)&gt;1,1,0))</f>
        <v>0</v>
      </c>
    </row>
    <row r="968" spans="1:20" ht="15.75">
      <c r="A968" s="205">
        <v>943</v>
      </c>
      <c r="B968" s="177"/>
      <c r="C968" s="177"/>
      <c r="D968" s="192"/>
      <c r="E968" s="192"/>
      <c r="F968" s="192"/>
      <c r="G968" s="193"/>
      <c r="H968" s="193"/>
      <c r="I968" s="193"/>
      <c r="J968" s="193"/>
      <c r="K968" s="91">
        <f t="shared" si="101"/>
        <v>0</v>
      </c>
      <c r="L968" s="192"/>
      <c r="M968" s="178"/>
      <c r="N968" s="13" t="b">
        <f t="shared" si="104"/>
        <v>1</v>
      </c>
      <c r="O968" s="625" t="b">
        <f t="shared" si="102"/>
        <v>1</v>
      </c>
      <c r="P968" s="13" t="b">
        <f t="shared" si="105"/>
        <v>1</v>
      </c>
      <c r="Q968" s="13" t="b">
        <f t="shared" si="99"/>
        <v>1</v>
      </c>
      <c r="R968" s="13" t="b">
        <f t="shared" si="100"/>
        <v>1</v>
      </c>
      <c r="S968" s="13" t="str">
        <f t="shared" si="103"/>
        <v>-</v>
      </c>
      <c r="T968" s="13">
        <f>IF(S968="-",0,IF(COUNTIF(S968:$S$1025,S968)&gt;1,1,0))</f>
        <v>0</v>
      </c>
    </row>
    <row r="969" spans="1:20" ht="15.75">
      <c r="A969" s="205">
        <v>944</v>
      </c>
      <c r="B969" s="177"/>
      <c r="C969" s="177"/>
      <c r="D969" s="192"/>
      <c r="E969" s="192"/>
      <c r="F969" s="192"/>
      <c r="G969" s="193"/>
      <c r="H969" s="193"/>
      <c r="I969" s="193"/>
      <c r="J969" s="193"/>
      <c r="K969" s="91">
        <f t="shared" si="101"/>
        <v>0</v>
      </c>
      <c r="L969" s="192"/>
      <c r="M969" s="178"/>
      <c r="N969" s="13" t="b">
        <f t="shared" si="104"/>
        <v>1</v>
      </c>
      <c r="O969" s="625" t="b">
        <f t="shared" si="102"/>
        <v>1</v>
      </c>
      <c r="P969" s="13" t="b">
        <f t="shared" si="105"/>
        <v>1</v>
      </c>
      <c r="Q969" s="13" t="b">
        <f t="shared" si="99"/>
        <v>1</v>
      </c>
      <c r="R969" s="13" t="b">
        <f t="shared" si="100"/>
        <v>1</v>
      </c>
      <c r="S969" s="13" t="str">
        <f t="shared" si="103"/>
        <v>-</v>
      </c>
      <c r="T969" s="13">
        <f>IF(S969="-",0,IF(COUNTIF(S969:$S$1025,S969)&gt;1,1,0))</f>
        <v>0</v>
      </c>
    </row>
    <row r="970" spans="1:20" ht="15.75">
      <c r="A970" s="205">
        <v>945</v>
      </c>
      <c r="B970" s="177"/>
      <c r="C970" s="177"/>
      <c r="D970" s="192"/>
      <c r="E970" s="192"/>
      <c r="F970" s="192"/>
      <c r="G970" s="193"/>
      <c r="H970" s="193"/>
      <c r="I970" s="193"/>
      <c r="J970" s="193"/>
      <c r="K970" s="91">
        <f t="shared" si="101"/>
        <v>0</v>
      </c>
      <c r="L970" s="192"/>
      <c r="M970" s="178"/>
      <c r="N970" s="13" t="b">
        <f t="shared" si="104"/>
        <v>1</v>
      </c>
      <c r="O970" s="625" t="b">
        <f t="shared" si="102"/>
        <v>1</v>
      </c>
      <c r="P970" s="13" t="b">
        <f t="shared" si="105"/>
        <v>1</v>
      </c>
      <c r="Q970" s="13" t="b">
        <f t="shared" si="99"/>
        <v>1</v>
      </c>
      <c r="R970" s="13" t="b">
        <f t="shared" si="100"/>
        <v>1</v>
      </c>
      <c r="S970" s="13" t="str">
        <f t="shared" si="103"/>
        <v>-</v>
      </c>
      <c r="T970" s="13">
        <f>IF(S970="-",0,IF(COUNTIF(S970:$S$1025,S970)&gt;1,1,0))</f>
        <v>0</v>
      </c>
    </row>
    <row r="971" spans="1:20" ht="15.75">
      <c r="A971" s="205">
        <v>946</v>
      </c>
      <c r="B971" s="177"/>
      <c r="C971" s="177"/>
      <c r="D971" s="192"/>
      <c r="E971" s="192"/>
      <c r="F971" s="192"/>
      <c r="G971" s="193"/>
      <c r="H971" s="193"/>
      <c r="I971" s="193"/>
      <c r="J971" s="193"/>
      <c r="K971" s="91">
        <f t="shared" si="101"/>
        <v>0</v>
      </c>
      <c r="L971" s="192"/>
      <c r="M971" s="178"/>
      <c r="N971" s="13" t="b">
        <f t="shared" si="104"/>
        <v>1</v>
      </c>
      <c r="O971" s="625" t="b">
        <f t="shared" si="102"/>
        <v>1</v>
      </c>
      <c r="P971" s="13" t="b">
        <f t="shared" si="105"/>
        <v>1</v>
      </c>
      <c r="Q971" s="13" t="b">
        <f t="shared" si="99"/>
        <v>1</v>
      </c>
      <c r="R971" s="13" t="b">
        <f t="shared" si="100"/>
        <v>1</v>
      </c>
      <c r="S971" s="13" t="str">
        <f t="shared" si="103"/>
        <v>-</v>
      </c>
      <c r="T971" s="13">
        <f>IF(S971="-",0,IF(COUNTIF(S971:$S$1025,S971)&gt;1,1,0))</f>
        <v>0</v>
      </c>
    </row>
    <row r="972" spans="1:20" ht="15.75">
      <c r="A972" s="205">
        <v>947</v>
      </c>
      <c r="B972" s="177"/>
      <c r="C972" s="177"/>
      <c r="D972" s="192"/>
      <c r="E972" s="192"/>
      <c r="F972" s="192"/>
      <c r="G972" s="193"/>
      <c r="H972" s="193"/>
      <c r="I972" s="193"/>
      <c r="J972" s="193"/>
      <c r="K972" s="91">
        <f t="shared" si="101"/>
        <v>0</v>
      </c>
      <c r="L972" s="192"/>
      <c r="M972" s="178"/>
      <c r="N972" s="13" t="b">
        <f t="shared" si="104"/>
        <v>1</v>
      </c>
      <c r="O972" s="625" t="b">
        <f t="shared" si="102"/>
        <v>1</v>
      </c>
      <c r="P972" s="13" t="b">
        <f t="shared" si="105"/>
        <v>1</v>
      </c>
      <c r="Q972" s="13" t="b">
        <f t="shared" si="99"/>
        <v>1</v>
      </c>
      <c r="R972" s="13" t="b">
        <f t="shared" si="100"/>
        <v>1</v>
      </c>
      <c r="S972" s="13" t="str">
        <f t="shared" si="103"/>
        <v>-</v>
      </c>
      <c r="T972" s="13">
        <f>IF(S972="-",0,IF(COUNTIF(S972:$S$1025,S972)&gt;1,1,0))</f>
        <v>0</v>
      </c>
    </row>
    <row r="973" spans="1:20" ht="15.75">
      <c r="A973" s="205">
        <v>948</v>
      </c>
      <c r="B973" s="177"/>
      <c r="C973" s="177"/>
      <c r="D973" s="192"/>
      <c r="E973" s="192"/>
      <c r="F973" s="192"/>
      <c r="G973" s="193"/>
      <c r="H973" s="193"/>
      <c r="I973" s="193"/>
      <c r="J973" s="193"/>
      <c r="K973" s="91">
        <f t="shared" si="101"/>
        <v>0</v>
      </c>
      <c r="L973" s="192"/>
      <c r="M973" s="178"/>
      <c r="N973" s="13" t="b">
        <f t="shared" si="104"/>
        <v>1</v>
      </c>
      <c r="O973" s="625" t="b">
        <f t="shared" si="102"/>
        <v>1</v>
      </c>
      <c r="P973" s="13" t="b">
        <f t="shared" si="105"/>
        <v>1</v>
      </c>
      <c r="Q973" s="13" t="b">
        <f t="shared" si="99"/>
        <v>1</v>
      </c>
      <c r="R973" s="13" t="b">
        <f t="shared" si="100"/>
        <v>1</v>
      </c>
      <c r="S973" s="13" t="str">
        <f t="shared" si="103"/>
        <v>-</v>
      </c>
      <c r="T973" s="13">
        <f>IF(S973="-",0,IF(COUNTIF(S973:$S$1025,S973)&gt;1,1,0))</f>
        <v>0</v>
      </c>
    </row>
    <row r="974" spans="1:20" ht="15.75">
      <c r="A974" s="205">
        <v>949</v>
      </c>
      <c r="B974" s="177"/>
      <c r="C974" s="177"/>
      <c r="D974" s="192"/>
      <c r="E974" s="192"/>
      <c r="F974" s="192"/>
      <c r="G974" s="193"/>
      <c r="H974" s="193"/>
      <c r="I974" s="193"/>
      <c r="J974" s="193"/>
      <c r="K974" s="91">
        <f t="shared" si="101"/>
        <v>0</v>
      </c>
      <c r="L974" s="192"/>
      <c r="M974" s="178"/>
      <c r="N974" s="13" t="b">
        <f t="shared" si="104"/>
        <v>1</v>
      </c>
      <c r="O974" s="625" t="b">
        <f t="shared" si="102"/>
        <v>1</v>
      </c>
      <c r="P974" s="13" t="b">
        <f t="shared" si="105"/>
        <v>1</v>
      </c>
      <c r="Q974" s="13" t="b">
        <f t="shared" si="99"/>
        <v>1</v>
      </c>
      <c r="R974" s="13" t="b">
        <f t="shared" si="100"/>
        <v>1</v>
      </c>
      <c r="S974" s="13" t="str">
        <f t="shared" si="103"/>
        <v>-</v>
      </c>
      <c r="T974" s="13">
        <f>IF(S974="-",0,IF(COUNTIF(S974:$S$1025,S974)&gt;1,1,0))</f>
        <v>0</v>
      </c>
    </row>
    <row r="975" spans="1:20" ht="15.75">
      <c r="A975" s="205">
        <v>950</v>
      </c>
      <c r="B975" s="177"/>
      <c r="C975" s="177"/>
      <c r="D975" s="192"/>
      <c r="E975" s="192"/>
      <c r="F975" s="192"/>
      <c r="G975" s="193"/>
      <c r="H975" s="193"/>
      <c r="I975" s="193"/>
      <c r="J975" s="193"/>
      <c r="K975" s="91">
        <f t="shared" si="101"/>
        <v>0</v>
      </c>
      <c r="L975" s="192"/>
      <c r="M975" s="178"/>
      <c r="N975" s="13" t="b">
        <f t="shared" si="104"/>
        <v>1</v>
      </c>
      <c r="O975" s="625" t="b">
        <f t="shared" si="102"/>
        <v>1</v>
      </c>
      <c r="P975" s="13" t="b">
        <f t="shared" si="105"/>
        <v>1</v>
      </c>
      <c r="Q975" s="13" t="b">
        <f t="shared" si="99"/>
        <v>1</v>
      </c>
      <c r="R975" s="13" t="b">
        <f t="shared" si="100"/>
        <v>1</v>
      </c>
      <c r="S975" s="13" t="str">
        <f t="shared" si="103"/>
        <v>-</v>
      </c>
      <c r="T975" s="13">
        <f>IF(S975="-",0,IF(COUNTIF(S975:$S$1025,S975)&gt;1,1,0))</f>
        <v>0</v>
      </c>
    </row>
    <row r="976" spans="1:20" ht="15.75">
      <c r="A976" s="205">
        <v>951</v>
      </c>
      <c r="B976" s="177"/>
      <c r="C976" s="177"/>
      <c r="D976" s="192"/>
      <c r="E976" s="192"/>
      <c r="F976" s="192"/>
      <c r="G976" s="193"/>
      <c r="H976" s="193"/>
      <c r="I976" s="193"/>
      <c r="J976" s="193"/>
      <c r="K976" s="91">
        <f t="shared" si="101"/>
        <v>0</v>
      </c>
      <c r="L976" s="192"/>
      <c r="M976" s="178"/>
      <c r="N976" s="13" t="b">
        <f t="shared" si="104"/>
        <v>1</v>
      </c>
      <c r="O976" s="625" t="b">
        <f t="shared" si="102"/>
        <v>1</v>
      </c>
      <c r="P976" s="13" t="b">
        <f t="shared" si="105"/>
        <v>1</v>
      </c>
      <c r="Q976" s="13" t="b">
        <f t="shared" si="99"/>
        <v>1</v>
      </c>
      <c r="R976" s="13" t="b">
        <f t="shared" si="100"/>
        <v>1</v>
      </c>
      <c r="S976" s="13" t="str">
        <f t="shared" si="103"/>
        <v>-</v>
      </c>
      <c r="T976" s="13">
        <f>IF(S976="-",0,IF(COUNTIF(S976:$S$1025,S976)&gt;1,1,0))</f>
        <v>0</v>
      </c>
    </row>
    <row r="977" spans="1:20" ht="15.75">
      <c r="A977" s="205">
        <v>952</v>
      </c>
      <c r="B977" s="177"/>
      <c r="C977" s="177"/>
      <c r="D977" s="192"/>
      <c r="E977" s="192"/>
      <c r="F977" s="192"/>
      <c r="G977" s="193"/>
      <c r="H977" s="193"/>
      <c r="I977" s="193"/>
      <c r="J977" s="193"/>
      <c r="K977" s="91">
        <f t="shared" si="101"/>
        <v>0</v>
      </c>
      <c r="L977" s="192"/>
      <c r="M977" s="178"/>
      <c r="N977" s="13" t="b">
        <f t="shared" si="104"/>
        <v>1</v>
      </c>
      <c r="O977" s="625" t="b">
        <f t="shared" si="102"/>
        <v>1</v>
      </c>
      <c r="P977" s="13" t="b">
        <f t="shared" si="105"/>
        <v>1</v>
      </c>
      <c r="Q977" s="13" t="b">
        <f t="shared" si="99"/>
        <v>1</v>
      </c>
      <c r="R977" s="13" t="b">
        <f t="shared" si="100"/>
        <v>1</v>
      </c>
      <c r="S977" s="13" t="str">
        <f t="shared" si="103"/>
        <v>-</v>
      </c>
      <c r="T977" s="13">
        <f>IF(S977="-",0,IF(COUNTIF(S977:$S$1025,S977)&gt;1,1,0))</f>
        <v>0</v>
      </c>
    </row>
    <row r="978" spans="1:20" ht="15.75">
      <c r="A978" s="205">
        <v>953</v>
      </c>
      <c r="B978" s="177"/>
      <c r="C978" s="177"/>
      <c r="D978" s="192"/>
      <c r="E978" s="192"/>
      <c r="F978" s="192"/>
      <c r="G978" s="193"/>
      <c r="H978" s="193"/>
      <c r="I978" s="193"/>
      <c r="J978" s="193"/>
      <c r="K978" s="91">
        <f t="shared" si="101"/>
        <v>0</v>
      </c>
      <c r="L978" s="192"/>
      <c r="M978" s="178"/>
      <c r="N978" s="13" t="b">
        <f t="shared" si="104"/>
        <v>1</v>
      </c>
      <c r="O978" s="625" t="b">
        <f t="shared" si="102"/>
        <v>1</v>
      </c>
      <c r="P978" s="13" t="b">
        <f t="shared" si="105"/>
        <v>1</v>
      </c>
      <c r="Q978" s="13" t="b">
        <f t="shared" si="99"/>
        <v>1</v>
      </c>
      <c r="R978" s="13" t="b">
        <f t="shared" si="100"/>
        <v>1</v>
      </c>
      <c r="S978" s="13" t="str">
        <f t="shared" si="103"/>
        <v>-</v>
      </c>
      <c r="T978" s="13">
        <f>IF(S978="-",0,IF(COUNTIF(S978:$S$1025,S978)&gt;1,1,0))</f>
        <v>0</v>
      </c>
    </row>
    <row r="979" spans="1:20" ht="15.75">
      <c r="A979" s="205">
        <v>954</v>
      </c>
      <c r="B979" s="177"/>
      <c r="C979" s="177"/>
      <c r="D979" s="192"/>
      <c r="E979" s="192"/>
      <c r="F979" s="192"/>
      <c r="G979" s="193"/>
      <c r="H979" s="193"/>
      <c r="I979" s="193"/>
      <c r="J979" s="193"/>
      <c r="K979" s="91">
        <f t="shared" si="101"/>
        <v>0</v>
      </c>
      <c r="L979" s="192"/>
      <c r="M979" s="178"/>
      <c r="N979" s="13" t="b">
        <f t="shared" si="104"/>
        <v>1</v>
      </c>
      <c r="O979" s="625" t="b">
        <f t="shared" si="102"/>
        <v>1</v>
      </c>
      <c r="P979" s="13" t="b">
        <f t="shared" si="105"/>
        <v>1</v>
      </c>
      <c r="Q979" s="13" t="b">
        <f t="shared" si="99"/>
        <v>1</v>
      </c>
      <c r="R979" s="13" t="b">
        <f t="shared" si="100"/>
        <v>1</v>
      </c>
      <c r="S979" s="13" t="str">
        <f t="shared" si="103"/>
        <v>-</v>
      </c>
      <c r="T979" s="13">
        <f>IF(S979="-",0,IF(COUNTIF(S979:$S$1025,S979)&gt;1,1,0))</f>
        <v>0</v>
      </c>
    </row>
    <row r="980" spans="1:20" ht="15.75">
      <c r="A980" s="205">
        <v>955</v>
      </c>
      <c r="B980" s="177"/>
      <c r="C980" s="177"/>
      <c r="D980" s="192"/>
      <c r="E980" s="192"/>
      <c r="F980" s="192"/>
      <c r="G980" s="193"/>
      <c r="H980" s="193"/>
      <c r="I980" s="193"/>
      <c r="J980" s="193"/>
      <c r="K980" s="91">
        <f t="shared" si="101"/>
        <v>0</v>
      </c>
      <c r="L980" s="192"/>
      <c r="M980" s="178"/>
      <c r="N980" s="13" t="b">
        <f t="shared" si="104"/>
        <v>1</v>
      </c>
      <c r="O980" s="625" t="b">
        <f t="shared" si="102"/>
        <v>1</v>
      </c>
      <c r="P980" s="13" t="b">
        <f t="shared" si="105"/>
        <v>1</v>
      </c>
      <c r="Q980" s="13" t="b">
        <f t="shared" si="99"/>
        <v>1</v>
      </c>
      <c r="R980" s="13" t="b">
        <f t="shared" si="100"/>
        <v>1</v>
      </c>
      <c r="S980" s="13" t="str">
        <f t="shared" si="103"/>
        <v>-</v>
      </c>
      <c r="T980" s="13">
        <f>IF(S980="-",0,IF(COUNTIF(S980:$S$1025,S980)&gt;1,1,0))</f>
        <v>0</v>
      </c>
    </row>
    <row r="981" spans="1:20" ht="15.75">
      <c r="A981" s="205">
        <v>956</v>
      </c>
      <c r="B981" s="177"/>
      <c r="C981" s="177"/>
      <c r="D981" s="192"/>
      <c r="E981" s="192"/>
      <c r="F981" s="192"/>
      <c r="G981" s="193"/>
      <c r="H981" s="193"/>
      <c r="I981" s="193"/>
      <c r="J981" s="193"/>
      <c r="K981" s="91">
        <f t="shared" si="101"/>
        <v>0</v>
      </c>
      <c r="L981" s="192"/>
      <c r="M981" s="178"/>
      <c r="N981" s="13" t="b">
        <f t="shared" si="104"/>
        <v>1</v>
      </c>
      <c r="O981" s="625" t="b">
        <f t="shared" si="102"/>
        <v>1</v>
      </c>
      <c r="P981" s="13" t="b">
        <f t="shared" si="105"/>
        <v>1</v>
      </c>
      <c r="Q981" s="13" t="b">
        <f t="shared" si="99"/>
        <v>1</v>
      </c>
      <c r="R981" s="13" t="b">
        <f t="shared" si="100"/>
        <v>1</v>
      </c>
      <c r="S981" s="13" t="str">
        <f t="shared" si="103"/>
        <v>-</v>
      </c>
      <c r="T981" s="13">
        <f>IF(S981="-",0,IF(COUNTIF(S981:$S$1025,S981)&gt;1,1,0))</f>
        <v>0</v>
      </c>
    </row>
    <row r="982" spans="1:20" ht="15.75">
      <c r="A982" s="205">
        <v>957</v>
      </c>
      <c r="B982" s="177"/>
      <c r="C982" s="177"/>
      <c r="D982" s="192"/>
      <c r="E982" s="192"/>
      <c r="F982" s="192"/>
      <c r="G982" s="193"/>
      <c r="H982" s="193"/>
      <c r="I982" s="193"/>
      <c r="J982" s="193"/>
      <c r="K982" s="91">
        <f t="shared" si="101"/>
        <v>0</v>
      </c>
      <c r="L982" s="192"/>
      <c r="M982" s="178"/>
      <c r="N982" s="13" t="b">
        <f t="shared" si="104"/>
        <v>1</v>
      </c>
      <c r="O982" s="625" t="b">
        <f t="shared" si="102"/>
        <v>1</v>
      </c>
      <c r="P982" s="13" t="b">
        <f t="shared" si="105"/>
        <v>1</v>
      </c>
      <c r="Q982" s="13" t="b">
        <f t="shared" si="99"/>
        <v>1</v>
      </c>
      <c r="R982" s="13" t="b">
        <f t="shared" si="100"/>
        <v>1</v>
      </c>
      <c r="S982" s="13" t="str">
        <f t="shared" si="103"/>
        <v>-</v>
      </c>
      <c r="T982" s="13">
        <f>IF(S982="-",0,IF(COUNTIF(S982:$S$1025,S982)&gt;1,1,0))</f>
        <v>0</v>
      </c>
    </row>
    <row r="983" spans="1:20" ht="15.75">
      <c r="A983" s="205">
        <v>958</v>
      </c>
      <c r="B983" s="177"/>
      <c r="C983" s="177"/>
      <c r="D983" s="192"/>
      <c r="E983" s="192"/>
      <c r="F983" s="192"/>
      <c r="G983" s="193"/>
      <c r="H983" s="193"/>
      <c r="I983" s="193"/>
      <c r="J983" s="193"/>
      <c r="K983" s="91">
        <f t="shared" si="101"/>
        <v>0</v>
      </c>
      <c r="L983" s="192"/>
      <c r="M983" s="178"/>
      <c r="N983" s="13" t="b">
        <f t="shared" si="104"/>
        <v>1</v>
      </c>
      <c r="O983" s="625" t="b">
        <f t="shared" si="102"/>
        <v>1</v>
      </c>
      <c r="P983" s="13" t="b">
        <f t="shared" si="105"/>
        <v>1</v>
      </c>
      <c r="Q983" s="13" t="b">
        <f t="shared" si="99"/>
        <v>1</v>
      </c>
      <c r="R983" s="13" t="b">
        <f t="shared" si="100"/>
        <v>1</v>
      </c>
      <c r="S983" s="13" t="str">
        <f t="shared" si="103"/>
        <v>-</v>
      </c>
      <c r="T983" s="13">
        <f>IF(S983="-",0,IF(COUNTIF(S983:$S$1025,S983)&gt;1,1,0))</f>
        <v>0</v>
      </c>
    </row>
    <row r="984" spans="1:20" ht="15.75">
      <c r="A984" s="205">
        <v>959</v>
      </c>
      <c r="B984" s="177"/>
      <c r="C984" s="177"/>
      <c r="D984" s="192"/>
      <c r="E984" s="192"/>
      <c r="F984" s="192"/>
      <c r="G984" s="193"/>
      <c r="H984" s="193"/>
      <c r="I984" s="193"/>
      <c r="J984" s="193"/>
      <c r="K984" s="91">
        <f t="shared" si="101"/>
        <v>0</v>
      </c>
      <c r="L984" s="192"/>
      <c r="M984" s="178"/>
      <c r="N984" s="13" t="b">
        <f t="shared" si="104"/>
        <v>1</v>
      </c>
      <c r="O984" s="625" t="b">
        <f t="shared" si="102"/>
        <v>1</v>
      </c>
      <c r="P984" s="13" t="b">
        <f t="shared" si="105"/>
        <v>1</v>
      </c>
      <c r="Q984" s="13" t="b">
        <f t="shared" si="99"/>
        <v>1</v>
      </c>
      <c r="R984" s="13" t="b">
        <f t="shared" si="100"/>
        <v>1</v>
      </c>
      <c r="S984" s="13" t="str">
        <f t="shared" si="103"/>
        <v>-</v>
      </c>
      <c r="T984" s="13">
        <f>IF(S984="-",0,IF(COUNTIF(S984:$S$1025,S984)&gt;1,1,0))</f>
        <v>0</v>
      </c>
    </row>
    <row r="985" spans="1:20" ht="15.75">
      <c r="A985" s="205">
        <v>960</v>
      </c>
      <c r="B985" s="177"/>
      <c r="C985" s="177"/>
      <c r="D985" s="192"/>
      <c r="E985" s="192"/>
      <c r="F985" s="192"/>
      <c r="G985" s="193"/>
      <c r="H985" s="193"/>
      <c r="I985" s="193"/>
      <c r="J985" s="193"/>
      <c r="K985" s="91">
        <f t="shared" si="101"/>
        <v>0</v>
      </c>
      <c r="L985" s="192"/>
      <c r="M985" s="178"/>
      <c r="N985" s="13" t="b">
        <f t="shared" si="104"/>
        <v>1</v>
      </c>
      <c r="O985" s="625" t="b">
        <f t="shared" si="102"/>
        <v>1</v>
      </c>
      <c r="P985" s="13" t="b">
        <f t="shared" si="105"/>
        <v>1</v>
      </c>
      <c r="Q985" s="13" t="b">
        <f t="shared" si="99"/>
        <v>1</v>
      </c>
      <c r="R985" s="13" t="b">
        <f t="shared" si="100"/>
        <v>1</v>
      </c>
      <c r="S985" s="13" t="str">
        <f t="shared" si="103"/>
        <v>-</v>
      </c>
      <c r="T985" s="13">
        <f>IF(S985="-",0,IF(COUNTIF(S985:$S$1025,S985)&gt;1,1,0))</f>
        <v>0</v>
      </c>
    </row>
    <row r="986" spans="1:20" ht="15.75">
      <c r="A986" s="205">
        <v>961</v>
      </c>
      <c r="B986" s="177"/>
      <c r="C986" s="177"/>
      <c r="D986" s="192"/>
      <c r="E986" s="192"/>
      <c r="F986" s="192"/>
      <c r="G986" s="193"/>
      <c r="H986" s="193"/>
      <c r="I986" s="193"/>
      <c r="J986" s="193"/>
      <c r="K986" s="91">
        <f t="shared" si="101"/>
        <v>0</v>
      </c>
      <c r="L986" s="192"/>
      <c r="M986" s="178"/>
      <c r="N986" s="13" t="b">
        <f t="shared" si="104"/>
        <v>1</v>
      </c>
      <c r="O986" s="625" t="b">
        <f t="shared" si="102"/>
        <v>1</v>
      </c>
      <c r="P986" s="13" t="b">
        <f t="shared" si="105"/>
        <v>1</v>
      </c>
      <c r="Q986" s="13" t="b">
        <f t="shared" ref="Q986:Q1025" si="106">IF(B986="",TRUE,(IF(ISNUMBER(MATCH(B986,CountriesList,0)),TRUE,FALSE)))</f>
        <v>1</v>
      </c>
      <c r="R986" s="13" t="b">
        <f t="shared" ref="R986:R1025" si="107">IF(C986="",TRUE,(IF(ISNUMBER(MATCH(C986,ClientCategorisationList,0)),TRUE,FALSE)))</f>
        <v>1</v>
      </c>
      <c r="S986" s="13" t="str">
        <f t="shared" si="103"/>
        <v>-</v>
      </c>
      <c r="T986" s="13">
        <f>IF(S986="-",0,IF(COUNTIF(S986:$S$1025,S986)&gt;1,1,0))</f>
        <v>0</v>
      </c>
    </row>
    <row r="987" spans="1:20" ht="15.75">
      <c r="A987" s="205">
        <v>962</v>
      </c>
      <c r="B987" s="177"/>
      <c r="C987" s="177"/>
      <c r="D987" s="192"/>
      <c r="E987" s="192"/>
      <c r="F987" s="192"/>
      <c r="G987" s="193"/>
      <c r="H987" s="193"/>
      <c r="I987" s="193"/>
      <c r="J987" s="193"/>
      <c r="K987" s="91">
        <f t="shared" ref="K987:K1025" si="108">SUM(G987:J987)</f>
        <v>0</v>
      </c>
      <c r="L987" s="192"/>
      <c r="M987" s="178"/>
      <c r="N987" s="13" t="b">
        <f t="shared" si="104"/>
        <v>1</v>
      </c>
      <c r="O987" s="625" t="b">
        <f t="shared" ref="O987:O1025" si="109">IF(OR(AND(B987="N/A",C987="N/A"),AND(B987&lt;&gt;"N/A",C987&lt;&gt;"N/A"),AND(ISBLANK(B987),ISBLANK(C987)),AND(NOT(ISBLANK(B987)),NOT(ISBLANK(C987)))),TRUE,FALSE)</f>
        <v>1</v>
      </c>
      <c r="P987" s="13" t="b">
        <f t="shared" si="105"/>
        <v>1</v>
      </c>
      <c r="Q987" s="13" t="b">
        <f t="shared" si="106"/>
        <v>1</v>
      </c>
      <c r="R987" s="13" t="b">
        <f t="shared" si="107"/>
        <v>1</v>
      </c>
      <c r="S987" s="13" t="str">
        <f t="shared" ref="S987:S1025" si="110">CONCATENATE(B987,"-",C987)</f>
        <v>-</v>
      </c>
      <c r="T987" s="13">
        <f>IF(S987="-",0,IF(COUNTIF(S987:$S$1025,S987)&gt;1,1,0))</f>
        <v>0</v>
      </c>
    </row>
    <row r="988" spans="1:20" ht="15.75">
      <c r="A988" s="205">
        <v>963</v>
      </c>
      <c r="B988" s="177"/>
      <c r="C988" s="177"/>
      <c r="D988" s="192"/>
      <c r="E988" s="192"/>
      <c r="F988" s="192"/>
      <c r="G988" s="193"/>
      <c r="H988" s="193"/>
      <c r="I988" s="193"/>
      <c r="J988" s="193"/>
      <c r="K988" s="91">
        <f t="shared" si="108"/>
        <v>0</v>
      </c>
      <c r="L988" s="192"/>
      <c r="M988" s="178"/>
      <c r="N988" s="13" t="b">
        <f t="shared" ref="N988:N1025" si="111">IF(ISBLANK(B988),TRUE,IF(OR(ISBLANK(C988),ISBLANK(D988),ISBLANK(E988),ISBLANK(F988),ISBLANK(G988),ISBLANK(H988),ISBLANK(I988),ISBLANK(J988),ISBLANK(K988),ISBLANK(L988),ISBLANK(M988)),FALSE,TRUE))</f>
        <v>1</v>
      </c>
      <c r="O988" s="625" t="b">
        <f t="shared" si="109"/>
        <v>1</v>
      </c>
      <c r="P988" s="13" t="b">
        <f t="shared" ref="P988:P1025" si="112">IF(OR(AND(B988="N/A",C988="N/A",D988=0,E988=0,F988=0,K988=0,L988=0,M988=0),AND(ISBLANK(B988),ISBLANK(C988),ISBLANK(D988),ISBLANK(E988),ISBLANK(F988),ISBLANK(G988),ISBLANK(H988),ISBLANK(I988),ISBLANK(J988),K988=0,ISBLANK(L988),ISBLANK(M988)),AND(AND(NOT(ISBLANK(B988)),B988&lt;&gt;"N/A"),AND(NOT(ISBLANK(C988)),C988&lt;&gt;"N/A"),OR(D988&lt;&gt;0,E988&lt;&gt;0,F988&lt;&gt;0,K988&lt;&gt;0,L988&lt;&gt;0,M988&lt;&gt;0))),TRUE,FALSE)</f>
        <v>1</v>
      </c>
      <c r="Q988" s="13" t="b">
        <f t="shared" si="106"/>
        <v>1</v>
      </c>
      <c r="R988" s="13" t="b">
        <f t="shared" si="107"/>
        <v>1</v>
      </c>
      <c r="S988" s="13" t="str">
        <f t="shared" si="110"/>
        <v>-</v>
      </c>
      <c r="T988" s="13">
        <f>IF(S988="-",0,IF(COUNTIF(S988:$S$1025,S988)&gt;1,1,0))</f>
        <v>0</v>
      </c>
    </row>
    <row r="989" spans="1:20" ht="15.75">
      <c r="A989" s="205">
        <v>964</v>
      </c>
      <c r="B989" s="177"/>
      <c r="C989" s="177"/>
      <c r="D989" s="192"/>
      <c r="E989" s="192"/>
      <c r="F989" s="192"/>
      <c r="G989" s="193"/>
      <c r="H989" s="193"/>
      <c r="I989" s="193"/>
      <c r="J989" s="193"/>
      <c r="K989" s="91">
        <f t="shared" si="108"/>
        <v>0</v>
      </c>
      <c r="L989" s="192"/>
      <c r="M989" s="178"/>
      <c r="N989" s="13" t="b">
        <f t="shared" si="111"/>
        <v>1</v>
      </c>
      <c r="O989" s="625" t="b">
        <f t="shared" si="109"/>
        <v>1</v>
      </c>
      <c r="P989" s="13" t="b">
        <f t="shared" si="112"/>
        <v>1</v>
      </c>
      <c r="Q989" s="13" t="b">
        <f t="shared" si="106"/>
        <v>1</v>
      </c>
      <c r="R989" s="13" t="b">
        <f t="shared" si="107"/>
        <v>1</v>
      </c>
      <c r="S989" s="13" t="str">
        <f t="shared" si="110"/>
        <v>-</v>
      </c>
      <c r="T989" s="13">
        <f>IF(S989="-",0,IF(COUNTIF(S989:$S$1025,S989)&gt;1,1,0))</f>
        <v>0</v>
      </c>
    </row>
    <row r="990" spans="1:20" ht="15.75">
      <c r="A990" s="205">
        <v>965</v>
      </c>
      <c r="B990" s="177"/>
      <c r="C990" s="177"/>
      <c r="D990" s="192"/>
      <c r="E990" s="192"/>
      <c r="F990" s="192"/>
      <c r="G990" s="193"/>
      <c r="H990" s="193"/>
      <c r="I990" s="193"/>
      <c r="J990" s="193"/>
      <c r="K990" s="91">
        <f t="shared" si="108"/>
        <v>0</v>
      </c>
      <c r="L990" s="192"/>
      <c r="M990" s="178"/>
      <c r="N990" s="13" t="b">
        <f t="shared" si="111"/>
        <v>1</v>
      </c>
      <c r="O990" s="625" t="b">
        <f t="shared" si="109"/>
        <v>1</v>
      </c>
      <c r="P990" s="13" t="b">
        <f t="shared" si="112"/>
        <v>1</v>
      </c>
      <c r="Q990" s="13" t="b">
        <f t="shared" si="106"/>
        <v>1</v>
      </c>
      <c r="R990" s="13" t="b">
        <f t="shared" si="107"/>
        <v>1</v>
      </c>
      <c r="S990" s="13" t="str">
        <f t="shared" si="110"/>
        <v>-</v>
      </c>
      <c r="T990" s="13">
        <f>IF(S990="-",0,IF(COUNTIF(S990:$S$1025,S990)&gt;1,1,0))</f>
        <v>0</v>
      </c>
    </row>
    <row r="991" spans="1:20" ht="15.75">
      <c r="A991" s="205">
        <v>966</v>
      </c>
      <c r="B991" s="177"/>
      <c r="C991" s="177"/>
      <c r="D991" s="192"/>
      <c r="E991" s="192"/>
      <c r="F991" s="192"/>
      <c r="G991" s="193"/>
      <c r="H991" s="193"/>
      <c r="I991" s="193"/>
      <c r="J991" s="193"/>
      <c r="K991" s="91">
        <f t="shared" si="108"/>
        <v>0</v>
      </c>
      <c r="L991" s="192"/>
      <c r="M991" s="178"/>
      <c r="N991" s="13" t="b">
        <f t="shared" si="111"/>
        <v>1</v>
      </c>
      <c r="O991" s="625" t="b">
        <f t="shared" si="109"/>
        <v>1</v>
      </c>
      <c r="P991" s="13" t="b">
        <f t="shared" si="112"/>
        <v>1</v>
      </c>
      <c r="Q991" s="13" t="b">
        <f t="shared" si="106"/>
        <v>1</v>
      </c>
      <c r="R991" s="13" t="b">
        <f t="shared" si="107"/>
        <v>1</v>
      </c>
      <c r="S991" s="13" t="str">
        <f t="shared" si="110"/>
        <v>-</v>
      </c>
      <c r="T991" s="13">
        <f>IF(S991="-",0,IF(COUNTIF(S991:$S$1025,S991)&gt;1,1,0))</f>
        <v>0</v>
      </c>
    </row>
    <row r="992" spans="1:20" ht="15.75">
      <c r="A992" s="205">
        <v>967</v>
      </c>
      <c r="B992" s="177"/>
      <c r="C992" s="177"/>
      <c r="D992" s="192"/>
      <c r="E992" s="192"/>
      <c r="F992" s="192"/>
      <c r="G992" s="193"/>
      <c r="H992" s="193"/>
      <c r="I992" s="193"/>
      <c r="J992" s="193"/>
      <c r="K992" s="91">
        <f t="shared" si="108"/>
        <v>0</v>
      </c>
      <c r="L992" s="192"/>
      <c r="M992" s="178"/>
      <c r="N992" s="13" t="b">
        <f t="shared" si="111"/>
        <v>1</v>
      </c>
      <c r="O992" s="625" t="b">
        <f t="shared" si="109"/>
        <v>1</v>
      </c>
      <c r="P992" s="13" t="b">
        <f t="shared" si="112"/>
        <v>1</v>
      </c>
      <c r="Q992" s="13" t="b">
        <f t="shared" si="106"/>
        <v>1</v>
      </c>
      <c r="R992" s="13" t="b">
        <f t="shared" si="107"/>
        <v>1</v>
      </c>
      <c r="S992" s="13" t="str">
        <f t="shared" si="110"/>
        <v>-</v>
      </c>
      <c r="T992" s="13">
        <f>IF(S992="-",0,IF(COUNTIF(S992:$S$1025,S992)&gt;1,1,0))</f>
        <v>0</v>
      </c>
    </row>
    <row r="993" spans="1:20" ht="15.75">
      <c r="A993" s="205">
        <v>968</v>
      </c>
      <c r="B993" s="177"/>
      <c r="C993" s="177"/>
      <c r="D993" s="192"/>
      <c r="E993" s="192"/>
      <c r="F993" s="192"/>
      <c r="G993" s="193"/>
      <c r="H993" s="193"/>
      <c r="I993" s="193"/>
      <c r="J993" s="193"/>
      <c r="K993" s="91">
        <f t="shared" si="108"/>
        <v>0</v>
      </c>
      <c r="L993" s="192"/>
      <c r="M993" s="178"/>
      <c r="N993" s="13" t="b">
        <f t="shared" si="111"/>
        <v>1</v>
      </c>
      <c r="O993" s="625" t="b">
        <f t="shared" si="109"/>
        <v>1</v>
      </c>
      <c r="P993" s="13" t="b">
        <f t="shared" si="112"/>
        <v>1</v>
      </c>
      <c r="Q993" s="13" t="b">
        <f t="shared" si="106"/>
        <v>1</v>
      </c>
      <c r="R993" s="13" t="b">
        <f t="shared" si="107"/>
        <v>1</v>
      </c>
      <c r="S993" s="13" t="str">
        <f t="shared" si="110"/>
        <v>-</v>
      </c>
      <c r="T993" s="13">
        <f>IF(S993="-",0,IF(COUNTIF(S993:$S$1025,S993)&gt;1,1,0))</f>
        <v>0</v>
      </c>
    </row>
    <row r="994" spans="1:20" ht="15.75">
      <c r="A994" s="205">
        <v>969</v>
      </c>
      <c r="B994" s="177"/>
      <c r="C994" s="177"/>
      <c r="D994" s="192"/>
      <c r="E994" s="192"/>
      <c r="F994" s="192"/>
      <c r="G994" s="193"/>
      <c r="H994" s="193"/>
      <c r="I994" s="193"/>
      <c r="J994" s="193"/>
      <c r="K994" s="91">
        <f t="shared" si="108"/>
        <v>0</v>
      </c>
      <c r="L994" s="192"/>
      <c r="M994" s="178"/>
      <c r="N994" s="13" t="b">
        <f t="shared" si="111"/>
        <v>1</v>
      </c>
      <c r="O994" s="625" t="b">
        <f t="shared" si="109"/>
        <v>1</v>
      </c>
      <c r="P994" s="13" t="b">
        <f t="shared" si="112"/>
        <v>1</v>
      </c>
      <c r="Q994" s="13" t="b">
        <f t="shared" si="106"/>
        <v>1</v>
      </c>
      <c r="R994" s="13" t="b">
        <f t="shared" si="107"/>
        <v>1</v>
      </c>
      <c r="S994" s="13" t="str">
        <f t="shared" si="110"/>
        <v>-</v>
      </c>
      <c r="T994" s="13">
        <f>IF(S994="-",0,IF(COUNTIF(S994:$S$1025,S994)&gt;1,1,0))</f>
        <v>0</v>
      </c>
    </row>
    <row r="995" spans="1:20" ht="15.75">
      <c r="A995" s="205">
        <v>970</v>
      </c>
      <c r="B995" s="177"/>
      <c r="C995" s="177"/>
      <c r="D995" s="192"/>
      <c r="E995" s="192"/>
      <c r="F995" s="192"/>
      <c r="G995" s="193"/>
      <c r="H995" s="193"/>
      <c r="I995" s="193"/>
      <c r="J995" s="193"/>
      <c r="K995" s="91">
        <f t="shared" si="108"/>
        <v>0</v>
      </c>
      <c r="L995" s="192"/>
      <c r="M995" s="178"/>
      <c r="N995" s="13" t="b">
        <f t="shared" si="111"/>
        <v>1</v>
      </c>
      <c r="O995" s="625" t="b">
        <f t="shared" si="109"/>
        <v>1</v>
      </c>
      <c r="P995" s="13" t="b">
        <f t="shared" si="112"/>
        <v>1</v>
      </c>
      <c r="Q995" s="13" t="b">
        <f t="shared" si="106"/>
        <v>1</v>
      </c>
      <c r="R995" s="13" t="b">
        <f t="shared" si="107"/>
        <v>1</v>
      </c>
      <c r="S995" s="13" t="str">
        <f t="shared" si="110"/>
        <v>-</v>
      </c>
      <c r="T995" s="13">
        <f>IF(S995="-",0,IF(COUNTIF(S995:$S$1025,S995)&gt;1,1,0))</f>
        <v>0</v>
      </c>
    </row>
    <row r="996" spans="1:20" ht="15.75">
      <c r="A996" s="205">
        <v>971</v>
      </c>
      <c r="B996" s="177"/>
      <c r="C996" s="177"/>
      <c r="D996" s="192"/>
      <c r="E996" s="192"/>
      <c r="F996" s="192"/>
      <c r="G996" s="193"/>
      <c r="H996" s="193"/>
      <c r="I996" s="193"/>
      <c r="J996" s="193"/>
      <c r="K996" s="91">
        <f t="shared" si="108"/>
        <v>0</v>
      </c>
      <c r="L996" s="192"/>
      <c r="M996" s="178"/>
      <c r="N996" s="13" t="b">
        <f t="shared" si="111"/>
        <v>1</v>
      </c>
      <c r="O996" s="625" t="b">
        <f t="shared" si="109"/>
        <v>1</v>
      </c>
      <c r="P996" s="13" t="b">
        <f t="shared" si="112"/>
        <v>1</v>
      </c>
      <c r="Q996" s="13" t="b">
        <f t="shared" si="106"/>
        <v>1</v>
      </c>
      <c r="R996" s="13" t="b">
        <f t="shared" si="107"/>
        <v>1</v>
      </c>
      <c r="S996" s="13" t="str">
        <f t="shared" si="110"/>
        <v>-</v>
      </c>
      <c r="T996" s="13">
        <f>IF(S996="-",0,IF(COUNTIF(S996:$S$1025,S996)&gt;1,1,0))</f>
        <v>0</v>
      </c>
    </row>
    <row r="997" spans="1:20" ht="15.75">
      <c r="A997" s="205">
        <v>972</v>
      </c>
      <c r="B997" s="177"/>
      <c r="C997" s="177"/>
      <c r="D997" s="192"/>
      <c r="E997" s="192"/>
      <c r="F997" s="192"/>
      <c r="G997" s="193"/>
      <c r="H997" s="193"/>
      <c r="I997" s="193"/>
      <c r="J997" s="193"/>
      <c r="K997" s="91">
        <f t="shared" si="108"/>
        <v>0</v>
      </c>
      <c r="L997" s="192"/>
      <c r="M997" s="178"/>
      <c r="N997" s="13" t="b">
        <f t="shared" si="111"/>
        <v>1</v>
      </c>
      <c r="O997" s="625" t="b">
        <f t="shared" si="109"/>
        <v>1</v>
      </c>
      <c r="P997" s="13" t="b">
        <f t="shared" si="112"/>
        <v>1</v>
      </c>
      <c r="Q997" s="13" t="b">
        <f t="shared" si="106"/>
        <v>1</v>
      </c>
      <c r="R997" s="13" t="b">
        <f t="shared" si="107"/>
        <v>1</v>
      </c>
      <c r="S997" s="13" t="str">
        <f t="shared" si="110"/>
        <v>-</v>
      </c>
      <c r="T997" s="13">
        <f>IF(S997="-",0,IF(COUNTIF(S997:$S$1025,S997)&gt;1,1,0))</f>
        <v>0</v>
      </c>
    </row>
    <row r="998" spans="1:20" ht="15.75">
      <c r="A998" s="205">
        <v>973</v>
      </c>
      <c r="B998" s="177"/>
      <c r="C998" s="177"/>
      <c r="D998" s="192"/>
      <c r="E998" s="192"/>
      <c r="F998" s="192"/>
      <c r="G998" s="193"/>
      <c r="H998" s="193"/>
      <c r="I998" s="193"/>
      <c r="J998" s="193"/>
      <c r="K998" s="91">
        <f t="shared" si="108"/>
        <v>0</v>
      </c>
      <c r="L998" s="192"/>
      <c r="M998" s="178"/>
      <c r="N998" s="13" t="b">
        <f t="shared" si="111"/>
        <v>1</v>
      </c>
      <c r="O998" s="625" t="b">
        <f t="shared" si="109"/>
        <v>1</v>
      </c>
      <c r="P998" s="13" t="b">
        <f t="shared" si="112"/>
        <v>1</v>
      </c>
      <c r="Q998" s="13" t="b">
        <f t="shared" si="106"/>
        <v>1</v>
      </c>
      <c r="R998" s="13" t="b">
        <f t="shared" si="107"/>
        <v>1</v>
      </c>
      <c r="S998" s="13" t="str">
        <f t="shared" si="110"/>
        <v>-</v>
      </c>
      <c r="T998" s="13">
        <f>IF(S998="-",0,IF(COUNTIF(S998:$S$1025,S998)&gt;1,1,0))</f>
        <v>0</v>
      </c>
    </row>
    <row r="999" spans="1:20" ht="15.75">
      <c r="A999" s="205">
        <v>974</v>
      </c>
      <c r="B999" s="177"/>
      <c r="C999" s="177"/>
      <c r="D999" s="192"/>
      <c r="E999" s="192"/>
      <c r="F999" s="192"/>
      <c r="G999" s="193"/>
      <c r="H999" s="193"/>
      <c r="I999" s="193"/>
      <c r="J999" s="193"/>
      <c r="K999" s="91">
        <f t="shared" si="108"/>
        <v>0</v>
      </c>
      <c r="L999" s="192"/>
      <c r="M999" s="178"/>
      <c r="N999" s="13" t="b">
        <f t="shared" si="111"/>
        <v>1</v>
      </c>
      <c r="O999" s="625" t="b">
        <f t="shared" si="109"/>
        <v>1</v>
      </c>
      <c r="P999" s="13" t="b">
        <f t="shared" si="112"/>
        <v>1</v>
      </c>
      <c r="Q999" s="13" t="b">
        <f t="shared" si="106"/>
        <v>1</v>
      </c>
      <c r="R999" s="13" t="b">
        <f t="shared" si="107"/>
        <v>1</v>
      </c>
      <c r="S999" s="13" t="str">
        <f t="shared" si="110"/>
        <v>-</v>
      </c>
      <c r="T999" s="13">
        <f>IF(S999="-",0,IF(COUNTIF(S999:$S$1025,S999)&gt;1,1,0))</f>
        <v>0</v>
      </c>
    </row>
    <row r="1000" spans="1:20" ht="15.75">
      <c r="A1000" s="205">
        <v>975</v>
      </c>
      <c r="B1000" s="177"/>
      <c r="C1000" s="177"/>
      <c r="D1000" s="192"/>
      <c r="E1000" s="192"/>
      <c r="F1000" s="192"/>
      <c r="G1000" s="193"/>
      <c r="H1000" s="193"/>
      <c r="I1000" s="193"/>
      <c r="J1000" s="193"/>
      <c r="K1000" s="91">
        <f t="shared" si="108"/>
        <v>0</v>
      </c>
      <c r="L1000" s="192"/>
      <c r="M1000" s="178"/>
      <c r="N1000" s="13" t="b">
        <f t="shared" si="111"/>
        <v>1</v>
      </c>
      <c r="O1000" s="625" t="b">
        <f t="shared" si="109"/>
        <v>1</v>
      </c>
      <c r="P1000" s="13" t="b">
        <f t="shared" si="112"/>
        <v>1</v>
      </c>
      <c r="Q1000" s="13" t="b">
        <f t="shared" si="106"/>
        <v>1</v>
      </c>
      <c r="R1000" s="13" t="b">
        <f t="shared" si="107"/>
        <v>1</v>
      </c>
      <c r="S1000" s="13" t="str">
        <f t="shared" si="110"/>
        <v>-</v>
      </c>
      <c r="T1000" s="13">
        <f>IF(S1000="-",0,IF(COUNTIF(S1000:$S$1025,S1000)&gt;1,1,0))</f>
        <v>0</v>
      </c>
    </row>
    <row r="1001" spans="1:20" ht="15.75">
      <c r="A1001" s="205">
        <v>976</v>
      </c>
      <c r="B1001" s="177"/>
      <c r="C1001" s="177"/>
      <c r="D1001" s="192"/>
      <c r="E1001" s="192"/>
      <c r="F1001" s="192"/>
      <c r="G1001" s="193"/>
      <c r="H1001" s="193"/>
      <c r="I1001" s="193"/>
      <c r="J1001" s="193"/>
      <c r="K1001" s="91">
        <f t="shared" si="108"/>
        <v>0</v>
      </c>
      <c r="L1001" s="192"/>
      <c r="M1001" s="178"/>
      <c r="N1001" s="13" t="b">
        <f t="shared" si="111"/>
        <v>1</v>
      </c>
      <c r="O1001" s="625" t="b">
        <f t="shared" si="109"/>
        <v>1</v>
      </c>
      <c r="P1001" s="13" t="b">
        <f t="shared" si="112"/>
        <v>1</v>
      </c>
      <c r="Q1001" s="13" t="b">
        <f t="shared" si="106"/>
        <v>1</v>
      </c>
      <c r="R1001" s="13" t="b">
        <f t="shared" si="107"/>
        <v>1</v>
      </c>
      <c r="S1001" s="13" t="str">
        <f t="shared" si="110"/>
        <v>-</v>
      </c>
      <c r="T1001" s="13">
        <f>IF(S1001="-",0,IF(COUNTIF(S1001:$S$1025,S1001)&gt;1,1,0))</f>
        <v>0</v>
      </c>
    </row>
    <row r="1002" spans="1:20" ht="15.75">
      <c r="A1002" s="205">
        <v>977</v>
      </c>
      <c r="B1002" s="177"/>
      <c r="C1002" s="177"/>
      <c r="D1002" s="192"/>
      <c r="E1002" s="192"/>
      <c r="F1002" s="192"/>
      <c r="G1002" s="193"/>
      <c r="H1002" s="193"/>
      <c r="I1002" s="193"/>
      <c r="J1002" s="193"/>
      <c r="K1002" s="91">
        <f t="shared" si="108"/>
        <v>0</v>
      </c>
      <c r="L1002" s="192"/>
      <c r="M1002" s="178"/>
      <c r="N1002" s="13" t="b">
        <f t="shared" si="111"/>
        <v>1</v>
      </c>
      <c r="O1002" s="625" t="b">
        <f t="shared" si="109"/>
        <v>1</v>
      </c>
      <c r="P1002" s="13" t="b">
        <f t="shared" si="112"/>
        <v>1</v>
      </c>
      <c r="Q1002" s="13" t="b">
        <f t="shared" si="106"/>
        <v>1</v>
      </c>
      <c r="R1002" s="13" t="b">
        <f t="shared" si="107"/>
        <v>1</v>
      </c>
      <c r="S1002" s="13" t="str">
        <f t="shared" si="110"/>
        <v>-</v>
      </c>
      <c r="T1002" s="13">
        <f>IF(S1002="-",0,IF(COUNTIF(S1002:$S$1025,S1002)&gt;1,1,0))</f>
        <v>0</v>
      </c>
    </row>
    <row r="1003" spans="1:20" ht="15.75">
      <c r="A1003" s="205">
        <v>978</v>
      </c>
      <c r="B1003" s="177"/>
      <c r="C1003" s="177"/>
      <c r="D1003" s="192"/>
      <c r="E1003" s="192"/>
      <c r="F1003" s="192"/>
      <c r="G1003" s="193"/>
      <c r="H1003" s="193"/>
      <c r="I1003" s="193"/>
      <c r="J1003" s="193"/>
      <c r="K1003" s="91">
        <f t="shared" si="108"/>
        <v>0</v>
      </c>
      <c r="L1003" s="192"/>
      <c r="M1003" s="178"/>
      <c r="N1003" s="13" t="b">
        <f t="shared" si="111"/>
        <v>1</v>
      </c>
      <c r="O1003" s="625" t="b">
        <f t="shared" si="109"/>
        <v>1</v>
      </c>
      <c r="P1003" s="13" t="b">
        <f t="shared" si="112"/>
        <v>1</v>
      </c>
      <c r="Q1003" s="13" t="b">
        <f t="shared" si="106"/>
        <v>1</v>
      </c>
      <c r="R1003" s="13" t="b">
        <f t="shared" si="107"/>
        <v>1</v>
      </c>
      <c r="S1003" s="13" t="str">
        <f t="shared" si="110"/>
        <v>-</v>
      </c>
      <c r="T1003" s="13">
        <f>IF(S1003="-",0,IF(COUNTIF(S1003:$S$1025,S1003)&gt;1,1,0))</f>
        <v>0</v>
      </c>
    </row>
    <row r="1004" spans="1:20" ht="15.75">
      <c r="A1004" s="205">
        <v>979</v>
      </c>
      <c r="B1004" s="177"/>
      <c r="C1004" s="177"/>
      <c r="D1004" s="192"/>
      <c r="E1004" s="192"/>
      <c r="F1004" s="192"/>
      <c r="G1004" s="193"/>
      <c r="H1004" s="193"/>
      <c r="I1004" s="193"/>
      <c r="J1004" s="193"/>
      <c r="K1004" s="91">
        <f t="shared" si="108"/>
        <v>0</v>
      </c>
      <c r="L1004" s="192"/>
      <c r="M1004" s="178"/>
      <c r="N1004" s="13" t="b">
        <f t="shared" si="111"/>
        <v>1</v>
      </c>
      <c r="O1004" s="625" t="b">
        <f t="shared" si="109"/>
        <v>1</v>
      </c>
      <c r="P1004" s="13" t="b">
        <f t="shared" si="112"/>
        <v>1</v>
      </c>
      <c r="Q1004" s="13" t="b">
        <f t="shared" si="106"/>
        <v>1</v>
      </c>
      <c r="R1004" s="13" t="b">
        <f t="shared" si="107"/>
        <v>1</v>
      </c>
      <c r="S1004" s="13" t="str">
        <f t="shared" si="110"/>
        <v>-</v>
      </c>
      <c r="T1004" s="13">
        <f>IF(S1004="-",0,IF(COUNTIF(S1004:$S$1025,S1004)&gt;1,1,0))</f>
        <v>0</v>
      </c>
    </row>
    <row r="1005" spans="1:20" ht="15.75">
      <c r="A1005" s="205">
        <v>980</v>
      </c>
      <c r="B1005" s="177"/>
      <c r="C1005" s="177"/>
      <c r="D1005" s="192"/>
      <c r="E1005" s="192"/>
      <c r="F1005" s="192"/>
      <c r="G1005" s="193"/>
      <c r="H1005" s="193"/>
      <c r="I1005" s="193"/>
      <c r="J1005" s="193"/>
      <c r="K1005" s="91">
        <f t="shared" si="108"/>
        <v>0</v>
      </c>
      <c r="L1005" s="192"/>
      <c r="M1005" s="178"/>
      <c r="N1005" s="13" t="b">
        <f t="shared" si="111"/>
        <v>1</v>
      </c>
      <c r="O1005" s="625" t="b">
        <f t="shared" si="109"/>
        <v>1</v>
      </c>
      <c r="P1005" s="13" t="b">
        <f t="shared" si="112"/>
        <v>1</v>
      </c>
      <c r="Q1005" s="13" t="b">
        <f t="shared" si="106"/>
        <v>1</v>
      </c>
      <c r="R1005" s="13" t="b">
        <f t="shared" si="107"/>
        <v>1</v>
      </c>
      <c r="S1005" s="13" t="str">
        <f t="shared" si="110"/>
        <v>-</v>
      </c>
      <c r="T1005" s="13">
        <f>IF(S1005="-",0,IF(COUNTIF(S1005:$S$1025,S1005)&gt;1,1,0))</f>
        <v>0</v>
      </c>
    </row>
    <row r="1006" spans="1:20" ht="15.75">
      <c r="A1006" s="205">
        <v>981</v>
      </c>
      <c r="B1006" s="177"/>
      <c r="C1006" s="177"/>
      <c r="D1006" s="192"/>
      <c r="E1006" s="192"/>
      <c r="F1006" s="192"/>
      <c r="G1006" s="193"/>
      <c r="H1006" s="193"/>
      <c r="I1006" s="193"/>
      <c r="J1006" s="193"/>
      <c r="K1006" s="91">
        <f t="shared" si="108"/>
        <v>0</v>
      </c>
      <c r="L1006" s="192"/>
      <c r="M1006" s="178"/>
      <c r="N1006" s="13" t="b">
        <f t="shared" si="111"/>
        <v>1</v>
      </c>
      <c r="O1006" s="625" t="b">
        <f t="shared" si="109"/>
        <v>1</v>
      </c>
      <c r="P1006" s="13" t="b">
        <f t="shared" si="112"/>
        <v>1</v>
      </c>
      <c r="Q1006" s="13" t="b">
        <f t="shared" si="106"/>
        <v>1</v>
      </c>
      <c r="R1006" s="13" t="b">
        <f t="shared" si="107"/>
        <v>1</v>
      </c>
      <c r="S1006" s="13" t="str">
        <f t="shared" si="110"/>
        <v>-</v>
      </c>
      <c r="T1006" s="13">
        <f>IF(S1006="-",0,IF(COUNTIF(S1006:$S$1025,S1006)&gt;1,1,0))</f>
        <v>0</v>
      </c>
    </row>
    <row r="1007" spans="1:20" ht="15.75">
      <c r="A1007" s="205">
        <v>982</v>
      </c>
      <c r="B1007" s="177"/>
      <c r="C1007" s="177"/>
      <c r="D1007" s="192"/>
      <c r="E1007" s="192"/>
      <c r="F1007" s="192"/>
      <c r="G1007" s="193"/>
      <c r="H1007" s="193"/>
      <c r="I1007" s="193"/>
      <c r="J1007" s="193"/>
      <c r="K1007" s="91">
        <f t="shared" si="108"/>
        <v>0</v>
      </c>
      <c r="L1007" s="192"/>
      <c r="M1007" s="178"/>
      <c r="N1007" s="13" t="b">
        <f t="shared" si="111"/>
        <v>1</v>
      </c>
      <c r="O1007" s="625" t="b">
        <f t="shared" si="109"/>
        <v>1</v>
      </c>
      <c r="P1007" s="13" t="b">
        <f t="shared" si="112"/>
        <v>1</v>
      </c>
      <c r="Q1007" s="13" t="b">
        <f t="shared" si="106"/>
        <v>1</v>
      </c>
      <c r="R1007" s="13" t="b">
        <f t="shared" si="107"/>
        <v>1</v>
      </c>
      <c r="S1007" s="13" t="str">
        <f t="shared" si="110"/>
        <v>-</v>
      </c>
      <c r="T1007" s="13">
        <f>IF(S1007="-",0,IF(COUNTIF(S1007:$S$1025,S1007)&gt;1,1,0))</f>
        <v>0</v>
      </c>
    </row>
    <row r="1008" spans="1:20" ht="15.75">
      <c r="A1008" s="205">
        <v>983</v>
      </c>
      <c r="B1008" s="177"/>
      <c r="C1008" s="177"/>
      <c r="D1008" s="192"/>
      <c r="E1008" s="192"/>
      <c r="F1008" s="192"/>
      <c r="G1008" s="193"/>
      <c r="H1008" s="193"/>
      <c r="I1008" s="193"/>
      <c r="J1008" s="193"/>
      <c r="K1008" s="91">
        <f t="shared" si="108"/>
        <v>0</v>
      </c>
      <c r="L1008" s="192"/>
      <c r="M1008" s="178"/>
      <c r="N1008" s="13" t="b">
        <f t="shared" si="111"/>
        <v>1</v>
      </c>
      <c r="O1008" s="625" t="b">
        <f t="shared" si="109"/>
        <v>1</v>
      </c>
      <c r="P1008" s="13" t="b">
        <f t="shared" si="112"/>
        <v>1</v>
      </c>
      <c r="Q1008" s="13" t="b">
        <f t="shared" si="106"/>
        <v>1</v>
      </c>
      <c r="R1008" s="13" t="b">
        <f t="shared" si="107"/>
        <v>1</v>
      </c>
      <c r="S1008" s="13" t="str">
        <f t="shared" si="110"/>
        <v>-</v>
      </c>
      <c r="T1008" s="13">
        <f>IF(S1008="-",0,IF(COUNTIF(S1008:$S$1025,S1008)&gt;1,1,0))</f>
        <v>0</v>
      </c>
    </row>
    <row r="1009" spans="1:20" ht="15.75">
      <c r="A1009" s="205">
        <v>984</v>
      </c>
      <c r="B1009" s="177"/>
      <c r="C1009" s="177"/>
      <c r="D1009" s="192"/>
      <c r="E1009" s="192"/>
      <c r="F1009" s="192"/>
      <c r="G1009" s="193"/>
      <c r="H1009" s="193"/>
      <c r="I1009" s="193"/>
      <c r="J1009" s="193"/>
      <c r="K1009" s="91">
        <f t="shared" si="108"/>
        <v>0</v>
      </c>
      <c r="L1009" s="192"/>
      <c r="M1009" s="178"/>
      <c r="N1009" s="13" t="b">
        <f t="shared" si="111"/>
        <v>1</v>
      </c>
      <c r="O1009" s="625" t="b">
        <f t="shared" si="109"/>
        <v>1</v>
      </c>
      <c r="P1009" s="13" t="b">
        <f t="shared" si="112"/>
        <v>1</v>
      </c>
      <c r="Q1009" s="13" t="b">
        <f t="shared" si="106"/>
        <v>1</v>
      </c>
      <c r="R1009" s="13" t="b">
        <f t="shared" si="107"/>
        <v>1</v>
      </c>
      <c r="S1009" s="13" t="str">
        <f t="shared" si="110"/>
        <v>-</v>
      </c>
      <c r="T1009" s="13">
        <f>IF(S1009="-",0,IF(COUNTIF(S1009:$S$1025,S1009)&gt;1,1,0))</f>
        <v>0</v>
      </c>
    </row>
    <row r="1010" spans="1:20" ht="15.75">
      <c r="A1010" s="205">
        <v>985</v>
      </c>
      <c r="B1010" s="177"/>
      <c r="C1010" s="177"/>
      <c r="D1010" s="192"/>
      <c r="E1010" s="192"/>
      <c r="F1010" s="192"/>
      <c r="G1010" s="193"/>
      <c r="H1010" s="193"/>
      <c r="I1010" s="193"/>
      <c r="J1010" s="193"/>
      <c r="K1010" s="91">
        <f t="shared" si="108"/>
        <v>0</v>
      </c>
      <c r="L1010" s="192"/>
      <c r="M1010" s="178"/>
      <c r="N1010" s="13" t="b">
        <f t="shared" si="111"/>
        <v>1</v>
      </c>
      <c r="O1010" s="625" t="b">
        <f t="shared" si="109"/>
        <v>1</v>
      </c>
      <c r="P1010" s="13" t="b">
        <f t="shared" si="112"/>
        <v>1</v>
      </c>
      <c r="Q1010" s="13" t="b">
        <f t="shared" si="106"/>
        <v>1</v>
      </c>
      <c r="R1010" s="13" t="b">
        <f t="shared" si="107"/>
        <v>1</v>
      </c>
      <c r="S1010" s="13" t="str">
        <f t="shared" si="110"/>
        <v>-</v>
      </c>
      <c r="T1010" s="13">
        <f>IF(S1010="-",0,IF(COUNTIF(S1010:$S$1025,S1010)&gt;1,1,0))</f>
        <v>0</v>
      </c>
    </row>
    <row r="1011" spans="1:20" ht="15.75">
      <c r="A1011" s="205">
        <v>986</v>
      </c>
      <c r="B1011" s="177"/>
      <c r="C1011" s="177"/>
      <c r="D1011" s="192"/>
      <c r="E1011" s="192"/>
      <c r="F1011" s="192"/>
      <c r="G1011" s="193"/>
      <c r="H1011" s="193"/>
      <c r="I1011" s="193"/>
      <c r="J1011" s="193"/>
      <c r="K1011" s="91">
        <f t="shared" si="108"/>
        <v>0</v>
      </c>
      <c r="L1011" s="192"/>
      <c r="M1011" s="178"/>
      <c r="N1011" s="13" t="b">
        <f t="shared" si="111"/>
        <v>1</v>
      </c>
      <c r="O1011" s="625" t="b">
        <f t="shared" si="109"/>
        <v>1</v>
      </c>
      <c r="P1011" s="13" t="b">
        <f t="shared" si="112"/>
        <v>1</v>
      </c>
      <c r="Q1011" s="13" t="b">
        <f t="shared" si="106"/>
        <v>1</v>
      </c>
      <c r="R1011" s="13" t="b">
        <f t="shared" si="107"/>
        <v>1</v>
      </c>
      <c r="S1011" s="13" t="str">
        <f t="shared" si="110"/>
        <v>-</v>
      </c>
      <c r="T1011" s="13">
        <f>IF(S1011="-",0,IF(COUNTIF(S1011:$S$1025,S1011)&gt;1,1,0))</f>
        <v>0</v>
      </c>
    </row>
    <row r="1012" spans="1:20" ht="15.75">
      <c r="A1012" s="205">
        <v>987</v>
      </c>
      <c r="B1012" s="177"/>
      <c r="C1012" s="177"/>
      <c r="D1012" s="192"/>
      <c r="E1012" s="192"/>
      <c r="F1012" s="192"/>
      <c r="G1012" s="193"/>
      <c r="H1012" s="193"/>
      <c r="I1012" s="193"/>
      <c r="J1012" s="193"/>
      <c r="K1012" s="91">
        <f t="shared" si="108"/>
        <v>0</v>
      </c>
      <c r="L1012" s="192"/>
      <c r="M1012" s="178"/>
      <c r="N1012" s="13" t="b">
        <f t="shared" si="111"/>
        <v>1</v>
      </c>
      <c r="O1012" s="625" t="b">
        <f t="shared" si="109"/>
        <v>1</v>
      </c>
      <c r="P1012" s="13" t="b">
        <f t="shared" si="112"/>
        <v>1</v>
      </c>
      <c r="Q1012" s="13" t="b">
        <f t="shared" si="106"/>
        <v>1</v>
      </c>
      <c r="R1012" s="13" t="b">
        <f t="shared" si="107"/>
        <v>1</v>
      </c>
      <c r="S1012" s="13" t="str">
        <f t="shared" si="110"/>
        <v>-</v>
      </c>
      <c r="T1012" s="13">
        <f>IF(S1012="-",0,IF(COUNTIF(S1012:$S$1025,S1012)&gt;1,1,0))</f>
        <v>0</v>
      </c>
    </row>
    <row r="1013" spans="1:20" ht="15.75">
      <c r="A1013" s="205">
        <v>988</v>
      </c>
      <c r="B1013" s="177"/>
      <c r="C1013" s="177"/>
      <c r="D1013" s="192"/>
      <c r="E1013" s="192"/>
      <c r="F1013" s="192"/>
      <c r="G1013" s="193"/>
      <c r="H1013" s="193"/>
      <c r="I1013" s="193"/>
      <c r="J1013" s="193"/>
      <c r="K1013" s="91">
        <f t="shared" si="108"/>
        <v>0</v>
      </c>
      <c r="L1013" s="192"/>
      <c r="M1013" s="178"/>
      <c r="N1013" s="13" t="b">
        <f t="shared" si="111"/>
        <v>1</v>
      </c>
      <c r="O1013" s="625" t="b">
        <f t="shared" si="109"/>
        <v>1</v>
      </c>
      <c r="P1013" s="13" t="b">
        <f t="shared" si="112"/>
        <v>1</v>
      </c>
      <c r="Q1013" s="13" t="b">
        <f t="shared" si="106"/>
        <v>1</v>
      </c>
      <c r="R1013" s="13" t="b">
        <f t="shared" si="107"/>
        <v>1</v>
      </c>
      <c r="S1013" s="13" t="str">
        <f t="shared" si="110"/>
        <v>-</v>
      </c>
      <c r="T1013" s="13">
        <f>IF(S1013="-",0,IF(COUNTIF(S1013:$S$1025,S1013)&gt;1,1,0))</f>
        <v>0</v>
      </c>
    </row>
    <row r="1014" spans="1:20" ht="15.75">
      <c r="A1014" s="205">
        <v>989</v>
      </c>
      <c r="B1014" s="177"/>
      <c r="C1014" s="177"/>
      <c r="D1014" s="192"/>
      <c r="E1014" s="192"/>
      <c r="F1014" s="192"/>
      <c r="G1014" s="193"/>
      <c r="H1014" s="193"/>
      <c r="I1014" s="193"/>
      <c r="J1014" s="193"/>
      <c r="K1014" s="91">
        <f t="shared" si="108"/>
        <v>0</v>
      </c>
      <c r="L1014" s="192"/>
      <c r="M1014" s="178"/>
      <c r="N1014" s="13" t="b">
        <f t="shared" si="111"/>
        <v>1</v>
      </c>
      <c r="O1014" s="625" t="b">
        <f t="shared" si="109"/>
        <v>1</v>
      </c>
      <c r="P1014" s="13" t="b">
        <f t="shared" si="112"/>
        <v>1</v>
      </c>
      <c r="Q1014" s="13" t="b">
        <f t="shared" si="106"/>
        <v>1</v>
      </c>
      <c r="R1014" s="13" t="b">
        <f t="shared" si="107"/>
        <v>1</v>
      </c>
      <c r="S1014" s="13" t="str">
        <f t="shared" si="110"/>
        <v>-</v>
      </c>
      <c r="T1014" s="13">
        <f>IF(S1014="-",0,IF(COUNTIF(S1014:$S$1025,S1014)&gt;1,1,0))</f>
        <v>0</v>
      </c>
    </row>
    <row r="1015" spans="1:20" ht="15.75">
      <c r="A1015" s="205">
        <v>990</v>
      </c>
      <c r="B1015" s="177"/>
      <c r="C1015" s="177"/>
      <c r="D1015" s="192"/>
      <c r="E1015" s="192"/>
      <c r="F1015" s="192"/>
      <c r="G1015" s="193"/>
      <c r="H1015" s="193"/>
      <c r="I1015" s="193"/>
      <c r="J1015" s="193"/>
      <c r="K1015" s="91">
        <f t="shared" si="108"/>
        <v>0</v>
      </c>
      <c r="L1015" s="192"/>
      <c r="M1015" s="178"/>
      <c r="N1015" s="13" t="b">
        <f t="shared" si="111"/>
        <v>1</v>
      </c>
      <c r="O1015" s="625" t="b">
        <f t="shared" si="109"/>
        <v>1</v>
      </c>
      <c r="P1015" s="13" t="b">
        <f t="shared" si="112"/>
        <v>1</v>
      </c>
      <c r="Q1015" s="13" t="b">
        <f t="shared" si="106"/>
        <v>1</v>
      </c>
      <c r="R1015" s="13" t="b">
        <f t="shared" si="107"/>
        <v>1</v>
      </c>
      <c r="S1015" s="13" t="str">
        <f t="shared" si="110"/>
        <v>-</v>
      </c>
      <c r="T1015" s="13">
        <f>IF(S1015="-",0,IF(COUNTIF(S1015:$S$1025,S1015)&gt;1,1,0))</f>
        <v>0</v>
      </c>
    </row>
    <row r="1016" spans="1:20" ht="15.75">
      <c r="A1016" s="205">
        <v>991</v>
      </c>
      <c r="B1016" s="177"/>
      <c r="C1016" s="177"/>
      <c r="D1016" s="192"/>
      <c r="E1016" s="192"/>
      <c r="F1016" s="192"/>
      <c r="G1016" s="193"/>
      <c r="H1016" s="193"/>
      <c r="I1016" s="193"/>
      <c r="J1016" s="193"/>
      <c r="K1016" s="91">
        <f t="shared" si="108"/>
        <v>0</v>
      </c>
      <c r="L1016" s="192"/>
      <c r="M1016" s="178"/>
      <c r="N1016" s="13" t="b">
        <f t="shared" si="111"/>
        <v>1</v>
      </c>
      <c r="O1016" s="625" t="b">
        <f t="shared" si="109"/>
        <v>1</v>
      </c>
      <c r="P1016" s="13" t="b">
        <f t="shared" si="112"/>
        <v>1</v>
      </c>
      <c r="Q1016" s="13" t="b">
        <f t="shared" si="106"/>
        <v>1</v>
      </c>
      <c r="R1016" s="13" t="b">
        <f t="shared" si="107"/>
        <v>1</v>
      </c>
      <c r="S1016" s="13" t="str">
        <f t="shared" si="110"/>
        <v>-</v>
      </c>
      <c r="T1016" s="13">
        <f>IF(S1016="-",0,IF(COUNTIF(S1016:$S$1025,S1016)&gt;1,1,0))</f>
        <v>0</v>
      </c>
    </row>
    <row r="1017" spans="1:20" ht="15.75">
      <c r="A1017" s="205">
        <v>992</v>
      </c>
      <c r="B1017" s="177"/>
      <c r="C1017" s="177"/>
      <c r="D1017" s="192"/>
      <c r="E1017" s="192"/>
      <c r="F1017" s="192"/>
      <c r="G1017" s="193"/>
      <c r="H1017" s="193"/>
      <c r="I1017" s="193"/>
      <c r="J1017" s="193"/>
      <c r="K1017" s="91">
        <f t="shared" si="108"/>
        <v>0</v>
      </c>
      <c r="L1017" s="192"/>
      <c r="M1017" s="178"/>
      <c r="N1017" s="13" t="b">
        <f t="shared" si="111"/>
        <v>1</v>
      </c>
      <c r="O1017" s="625" t="b">
        <f t="shared" si="109"/>
        <v>1</v>
      </c>
      <c r="P1017" s="13" t="b">
        <f t="shared" si="112"/>
        <v>1</v>
      </c>
      <c r="Q1017" s="13" t="b">
        <f t="shared" si="106"/>
        <v>1</v>
      </c>
      <c r="R1017" s="13" t="b">
        <f t="shared" si="107"/>
        <v>1</v>
      </c>
      <c r="S1017" s="13" t="str">
        <f t="shared" si="110"/>
        <v>-</v>
      </c>
      <c r="T1017" s="13">
        <f>IF(S1017="-",0,IF(COUNTIF(S1017:$S$1025,S1017)&gt;1,1,0))</f>
        <v>0</v>
      </c>
    </row>
    <row r="1018" spans="1:20" ht="15.75">
      <c r="A1018" s="205">
        <v>993</v>
      </c>
      <c r="B1018" s="177"/>
      <c r="C1018" s="177"/>
      <c r="D1018" s="192"/>
      <c r="E1018" s="192"/>
      <c r="F1018" s="192"/>
      <c r="G1018" s="193"/>
      <c r="H1018" s="193"/>
      <c r="I1018" s="193"/>
      <c r="J1018" s="193"/>
      <c r="K1018" s="91">
        <f t="shared" si="108"/>
        <v>0</v>
      </c>
      <c r="L1018" s="192"/>
      <c r="M1018" s="178"/>
      <c r="N1018" s="13" t="b">
        <f t="shared" si="111"/>
        <v>1</v>
      </c>
      <c r="O1018" s="625" t="b">
        <f t="shared" si="109"/>
        <v>1</v>
      </c>
      <c r="P1018" s="13" t="b">
        <f t="shared" si="112"/>
        <v>1</v>
      </c>
      <c r="Q1018" s="13" t="b">
        <f t="shared" si="106"/>
        <v>1</v>
      </c>
      <c r="R1018" s="13" t="b">
        <f t="shared" si="107"/>
        <v>1</v>
      </c>
      <c r="S1018" s="13" t="str">
        <f t="shared" si="110"/>
        <v>-</v>
      </c>
      <c r="T1018" s="13">
        <f>IF(S1018="-",0,IF(COUNTIF(S1018:$S$1025,S1018)&gt;1,1,0))</f>
        <v>0</v>
      </c>
    </row>
    <row r="1019" spans="1:20" ht="15.75">
      <c r="A1019" s="205">
        <v>994</v>
      </c>
      <c r="B1019" s="177"/>
      <c r="C1019" s="177"/>
      <c r="D1019" s="192"/>
      <c r="E1019" s="192"/>
      <c r="F1019" s="192"/>
      <c r="G1019" s="193"/>
      <c r="H1019" s="193"/>
      <c r="I1019" s="193"/>
      <c r="J1019" s="193"/>
      <c r="K1019" s="91">
        <f t="shared" si="108"/>
        <v>0</v>
      </c>
      <c r="L1019" s="192"/>
      <c r="M1019" s="178"/>
      <c r="N1019" s="13" t="b">
        <f t="shared" si="111"/>
        <v>1</v>
      </c>
      <c r="O1019" s="625" t="b">
        <f t="shared" si="109"/>
        <v>1</v>
      </c>
      <c r="P1019" s="13" t="b">
        <f t="shared" si="112"/>
        <v>1</v>
      </c>
      <c r="Q1019" s="13" t="b">
        <f t="shared" si="106"/>
        <v>1</v>
      </c>
      <c r="R1019" s="13" t="b">
        <f t="shared" si="107"/>
        <v>1</v>
      </c>
      <c r="S1019" s="13" t="str">
        <f t="shared" si="110"/>
        <v>-</v>
      </c>
      <c r="T1019" s="13">
        <f>IF(S1019="-",0,IF(COUNTIF(S1019:$S$1025,S1019)&gt;1,1,0))</f>
        <v>0</v>
      </c>
    </row>
    <row r="1020" spans="1:20" ht="15.75">
      <c r="A1020" s="205">
        <v>995</v>
      </c>
      <c r="B1020" s="177"/>
      <c r="C1020" s="177"/>
      <c r="D1020" s="192"/>
      <c r="E1020" s="192"/>
      <c r="F1020" s="192"/>
      <c r="G1020" s="193"/>
      <c r="H1020" s="193"/>
      <c r="I1020" s="193"/>
      <c r="J1020" s="193"/>
      <c r="K1020" s="91">
        <f t="shared" si="108"/>
        <v>0</v>
      </c>
      <c r="L1020" s="192"/>
      <c r="M1020" s="178"/>
      <c r="N1020" s="13" t="b">
        <f t="shared" si="111"/>
        <v>1</v>
      </c>
      <c r="O1020" s="625" t="b">
        <f t="shared" si="109"/>
        <v>1</v>
      </c>
      <c r="P1020" s="13" t="b">
        <f t="shared" si="112"/>
        <v>1</v>
      </c>
      <c r="Q1020" s="13" t="b">
        <f t="shared" si="106"/>
        <v>1</v>
      </c>
      <c r="R1020" s="13" t="b">
        <f t="shared" si="107"/>
        <v>1</v>
      </c>
      <c r="S1020" s="13" t="str">
        <f t="shared" si="110"/>
        <v>-</v>
      </c>
      <c r="T1020" s="13">
        <f>IF(S1020="-",0,IF(COUNTIF(S1020:$S$1025,S1020)&gt;1,1,0))</f>
        <v>0</v>
      </c>
    </row>
    <row r="1021" spans="1:20" ht="15.75">
      <c r="A1021" s="205">
        <v>996</v>
      </c>
      <c r="B1021" s="177"/>
      <c r="C1021" s="177"/>
      <c r="D1021" s="192"/>
      <c r="E1021" s="192"/>
      <c r="F1021" s="192"/>
      <c r="G1021" s="193"/>
      <c r="H1021" s="193"/>
      <c r="I1021" s="193"/>
      <c r="J1021" s="193"/>
      <c r="K1021" s="91">
        <f t="shared" si="108"/>
        <v>0</v>
      </c>
      <c r="L1021" s="192"/>
      <c r="M1021" s="178"/>
      <c r="N1021" s="13" t="b">
        <f t="shared" si="111"/>
        <v>1</v>
      </c>
      <c r="O1021" s="625" t="b">
        <f t="shared" si="109"/>
        <v>1</v>
      </c>
      <c r="P1021" s="13" t="b">
        <f t="shared" si="112"/>
        <v>1</v>
      </c>
      <c r="Q1021" s="13" t="b">
        <f t="shared" si="106"/>
        <v>1</v>
      </c>
      <c r="R1021" s="13" t="b">
        <f t="shared" si="107"/>
        <v>1</v>
      </c>
      <c r="S1021" s="13" t="str">
        <f t="shared" si="110"/>
        <v>-</v>
      </c>
      <c r="T1021" s="13">
        <f>IF(S1021="-",0,IF(COUNTIF(S1021:$S$1025,S1021)&gt;1,1,0))</f>
        <v>0</v>
      </c>
    </row>
    <row r="1022" spans="1:20" ht="15.75">
      <c r="A1022" s="205">
        <v>997</v>
      </c>
      <c r="B1022" s="177"/>
      <c r="C1022" s="177"/>
      <c r="D1022" s="192"/>
      <c r="E1022" s="192"/>
      <c r="F1022" s="192"/>
      <c r="G1022" s="193"/>
      <c r="H1022" s="193"/>
      <c r="I1022" s="193"/>
      <c r="J1022" s="193"/>
      <c r="K1022" s="91">
        <f t="shared" si="108"/>
        <v>0</v>
      </c>
      <c r="L1022" s="192"/>
      <c r="M1022" s="178"/>
      <c r="N1022" s="13" t="b">
        <f t="shared" si="111"/>
        <v>1</v>
      </c>
      <c r="O1022" s="625" t="b">
        <f t="shared" si="109"/>
        <v>1</v>
      </c>
      <c r="P1022" s="13" t="b">
        <f t="shared" si="112"/>
        <v>1</v>
      </c>
      <c r="Q1022" s="13" t="b">
        <f t="shared" si="106"/>
        <v>1</v>
      </c>
      <c r="R1022" s="13" t="b">
        <f t="shared" si="107"/>
        <v>1</v>
      </c>
      <c r="S1022" s="13" t="str">
        <f t="shared" si="110"/>
        <v>-</v>
      </c>
      <c r="T1022" s="13">
        <f>IF(S1022="-",0,IF(COUNTIF(S1022:$S$1025,S1022)&gt;1,1,0))</f>
        <v>0</v>
      </c>
    </row>
    <row r="1023" spans="1:20" ht="15.75">
      <c r="A1023" s="205">
        <v>998</v>
      </c>
      <c r="B1023" s="177"/>
      <c r="C1023" s="177"/>
      <c r="D1023" s="192"/>
      <c r="E1023" s="192"/>
      <c r="F1023" s="192"/>
      <c r="G1023" s="193"/>
      <c r="H1023" s="193"/>
      <c r="I1023" s="193"/>
      <c r="J1023" s="193"/>
      <c r="K1023" s="91">
        <f t="shared" si="108"/>
        <v>0</v>
      </c>
      <c r="L1023" s="192"/>
      <c r="M1023" s="178"/>
      <c r="N1023" s="13" t="b">
        <f t="shared" si="111"/>
        <v>1</v>
      </c>
      <c r="O1023" s="625" t="b">
        <f t="shared" si="109"/>
        <v>1</v>
      </c>
      <c r="P1023" s="13" t="b">
        <f t="shared" si="112"/>
        <v>1</v>
      </c>
      <c r="Q1023" s="13" t="b">
        <f t="shared" si="106"/>
        <v>1</v>
      </c>
      <c r="R1023" s="13" t="b">
        <f t="shared" si="107"/>
        <v>1</v>
      </c>
      <c r="S1023" s="13" t="str">
        <f t="shared" si="110"/>
        <v>-</v>
      </c>
      <c r="T1023" s="13">
        <f>IF(S1023="-",0,IF(COUNTIF(S1023:$S$1025,S1023)&gt;1,1,0))</f>
        <v>0</v>
      </c>
    </row>
    <row r="1024" spans="1:20" ht="15.75">
      <c r="A1024" s="205">
        <v>999</v>
      </c>
      <c r="B1024" s="177"/>
      <c r="C1024" s="177"/>
      <c r="D1024" s="192"/>
      <c r="E1024" s="192"/>
      <c r="F1024" s="192"/>
      <c r="G1024" s="193"/>
      <c r="H1024" s="193"/>
      <c r="I1024" s="193"/>
      <c r="J1024" s="193"/>
      <c r="K1024" s="91">
        <f t="shared" si="108"/>
        <v>0</v>
      </c>
      <c r="L1024" s="192"/>
      <c r="M1024" s="178"/>
      <c r="N1024" s="13" t="b">
        <f t="shared" si="111"/>
        <v>1</v>
      </c>
      <c r="O1024" s="625" t="b">
        <f t="shared" si="109"/>
        <v>1</v>
      </c>
      <c r="P1024" s="13" t="b">
        <f t="shared" si="112"/>
        <v>1</v>
      </c>
      <c r="Q1024" s="13" t="b">
        <f t="shared" si="106"/>
        <v>1</v>
      </c>
      <c r="R1024" s="13" t="b">
        <f t="shared" si="107"/>
        <v>1</v>
      </c>
      <c r="S1024" s="13" t="str">
        <f t="shared" si="110"/>
        <v>-</v>
      </c>
      <c r="T1024" s="13">
        <f>IF(S1024="-",0,IF(COUNTIF(S1024:$S$1025,S1024)&gt;1,1,0))</f>
        <v>0</v>
      </c>
    </row>
    <row r="1025" spans="1:20" ht="16.5" thickBot="1">
      <c r="A1025" s="206">
        <v>1000</v>
      </c>
      <c r="B1025" s="180"/>
      <c r="C1025" s="180"/>
      <c r="D1025" s="194"/>
      <c r="E1025" s="194"/>
      <c r="F1025" s="194"/>
      <c r="G1025" s="195"/>
      <c r="H1025" s="195"/>
      <c r="I1025" s="195"/>
      <c r="J1025" s="195"/>
      <c r="K1025" s="92">
        <f t="shared" si="108"/>
        <v>0</v>
      </c>
      <c r="L1025" s="194"/>
      <c r="M1025" s="181"/>
      <c r="N1025" s="13" t="b">
        <f t="shared" si="111"/>
        <v>1</v>
      </c>
      <c r="O1025" s="625" t="b">
        <f t="shared" si="109"/>
        <v>1</v>
      </c>
      <c r="P1025" s="13" t="b">
        <f t="shared" si="112"/>
        <v>1</v>
      </c>
      <c r="Q1025" s="13" t="b">
        <f t="shared" si="106"/>
        <v>1</v>
      </c>
      <c r="R1025" s="13" t="b">
        <f t="shared" si="107"/>
        <v>1</v>
      </c>
      <c r="S1025" s="13" t="str">
        <f t="shared" si="110"/>
        <v>-</v>
      </c>
      <c r="T1025" s="13">
        <f>IF(S1025="-",0,IF(COUNTIF(S1025:$S$1025,S1025)&gt;1,1,0))</f>
        <v>0</v>
      </c>
    </row>
  </sheetData>
  <sheetProtection algorithmName="SHA-512" hashValue="IJerQEobuhlNOIw+ZK+ISZiB/YoK2fFx3aznGqIXeMdXg0o51+L47etM2EhNNgVduHjAARNRcs9TzwY6M4Jsbg==" saltValue="S3nHO/jKELm6Wl5XjXJ7kA==" spinCount="100000" sheet="1" objects="1" scenarios="1"/>
  <mergeCells count="8">
    <mergeCell ref="T10:T13"/>
    <mergeCell ref="D21:K21"/>
    <mergeCell ref="L21:M21"/>
    <mergeCell ref="D1:E1"/>
    <mergeCell ref="K13:L13"/>
    <mergeCell ref="A6:M6"/>
    <mergeCell ref="B21:C21"/>
    <mergeCell ref="K14:L14"/>
  </mergeCells>
  <conditionalFormatting sqref="K14">
    <cfRule type="cellIs" dxfId="150" priority="1" operator="equal">
      <formula>TRUE</formula>
    </cfRule>
    <cfRule type="cellIs" dxfId="149" priority="2" operator="equal">
      <formula>FALSE</formula>
    </cfRule>
  </conditionalFormatting>
  <dataValidations count="3">
    <dataValidation type="list" allowBlank="1" showInputMessage="1" showErrorMessage="1" sqref="C26:C1025" xr:uid="{00000000-0002-0000-0A00-000000000000}">
      <formula1>ClientCategorisationList</formula1>
    </dataValidation>
    <dataValidation type="list" allowBlank="1" showInputMessage="1" showErrorMessage="1" sqref="B26:B1025" xr:uid="{00000000-0002-0000-0A00-000001000000}">
      <formula1>CountriesList</formula1>
    </dataValidation>
    <dataValidation type="whole" operator="greaterThanOrEqual" allowBlank="1" showInputMessage="1" showErrorMessage="1" sqref="D26:M1025" xr:uid="{00000000-0002-0000-0A00-000002000000}">
      <formula1>0</formula1>
    </dataValidation>
  </dataValidations>
  <pageMargins left="0.7" right="0.7" top="0.75" bottom="0.75" header="0.3" footer="0.3"/>
  <pageSetup paperSize="9" scale="52" fitToHeight="0" orientation="landscape" r:id="rId1"/>
  <ignoredErrors>
    <ignoredError sqref="K26:K27" formulaRange="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3000000}">
          <x14:formula1>
            <xm:f>'Allowed Values'!$B$11:$B$259</xm:f>
          </x14:formula1>
          <xm:sqref>B26:B45</xm:sqref>
        </x14:dataValidation>
        <x14:dataValidation type="list" allowBlank="1" showInputMessage="1" showErrorMessage="1" xr:uid="{00000000-0002-0000-0A00-000004000000}">
          <x14:formula1>
            <xm:f>'Allowed Values'!$B$263:$B$266</xm:f>
          </x14:formula1>
          <xm:sqref>C26:C45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8" tint="0.59999389629810485"/>
    <pageSetUpPr fitToPage="1"/>
  </sheetPr>
  <dimension ref="A1:G64"/>
  <sheetViews>
    <sheetView showGridLines="0" zoomScaleNormal="100" workbookViewId="0"/>
  </sheetViews>
  <sheetFormatPr defaultColWidth="9.140625" defaultRowHeight="15"/>
  <cols>
    <col min="1" max="1" width="4.140625" style="10" customWidth="1"/>
    <col min="2" max="2" width="71.42578125" style="10" customWidth="1"/>
    <col min="3" max="3" width="21.140625" style="10" customWidth="1"/>
    <col min="4" max="4" width="1.5703125" style="10" customWidth="1"/>
    <col min="5" max="5" width="21.140625" style="10" customWidth="1"/>
    <col min="6" max="10" width="9.140625" style="10" customWidth="1"/>
    <col min="11" max="16384" width="9.140625" style="10"/>
  </cols>
  <sheetData>
    <row r="1" spans="1:5" ht="18" customHeight="1">
      <c r="A1" s="1" t="s">
        <v>537</v>
      </c>
      <c r="B1" s="1"/>
      <c r="C1" s="49"/>
      <c r="D1" s="49"/>
      <c r="E1" s="49"/>
    </row>
    <row r="2" spans="1:5" ht="18" customHeight="1">
      <c r="A2" s="49"/>
      <c r="B2" s="49"/>
      <c r="C2" s="49"/>
      <c r="D2" s="49"/>
      <c r="E2" s="49"/>
    </row>
    <row r="3" spans="1:5" ht="18" customHeight="1">
      <c r="A3" s="822">
        <f>'General Info'!D22</f>
        <v>0</v>
      </c>
      <c r="B3" s="822"/>
      <c r="C3" s="49"/>
      <c r="D3" s="49"/>
      <c r="E3" s="49"/>
    </row>
    <row r="4" spans="1:5" ht="18" customHeight="1">
      <c r="A4" s="49"/>
      <c r="B4" s="49"/>
      <c r="C4" s="49"/>
      <c r="D4" s="49"/>
      <c r="E4" s="49"/>
    </row>
    <row r="5" spans="1:5" ht="18" customHeight="1">
      <c r="A5" s="49"/>
      <c r="B5" s="49"/>
      <c r="C5" s="49"/>
      <c r="D5" s="49"/>
      <c r="E5" s="49"/>
    </row>
    <row r="6" spans="1:5" ht="18" customHeight="1">
      <c r="A6" s="821" t="s">
        <v>1485</v>
      </c>
      <c r="B6" s="821"/>
      <c r="C6" s="821"/>
      <c r="D6" s="821"/>
      <c r="E6" s="821"/>
    </row>
    <row r="7" spans="1:5" ht="18" customHeight="1">
      <c r="A7" s="19" t="s">
        <v>78</v>
      </c>
      <c r="B7" s="49"/>
      <c r="C7" s="49"/>
      <c r="D7" s="49"/>
      <c r="E7" s="49"/>
    </row>
    <row r="8" spans="1:5">
      <c r="A8" s="94"/>
      <c r="B8" s="131"/>
      <c r="C8" s="49"/>
      <c r="D8" s="49"/>
      <c r="E8" s="49"/>
    </row>
    <row r="9" spans="1:5">
      <c r="A9" s="94"/>
      <c r="B9" s="131"/>
      <c r="C9" s="49"/>
      <c r="D9" s="49"/>
      <c r="E9" s="49"/>
    </row>
    <row r="10" spans="1:5">
      <c r="A10" s="55"/>
      <c r="B10" s="49"/>
      <c r="C10" s="49"/>
      <c r="D10" s="49"/>
      <c r="E10" s="49"/>
    </row>
    <row r="11" spans="1:5" ht="15.75">
      <c r="A11" s="19"/>
      <c r="B11" s="49"/>
      <c r="C11" s="49"/>
      <c r="D11" s="49"/>
      <c r="E11" s="49"/>
    </row>
    <row r="12" spans="1:5" ht="18.75">
      <c r="A12" s="132"/>
      <c r="B12" s="52"/>
      <c r="C12" s="52"/>
      <c r="D12" s="52"/>
      <c r="E12" s="52"/>
    </row>
    <row r="13" spans="1:5" ht="18.75">
      <c r="A13" s="132"/>
      <c r="B13" s="52"/>
      <c r="C13" s="52"/>
      <c r="D13" s="52"/>
      <c r="E13" s="52"/>
    </row>
    <row r="14" spans="1:5" ht="19.5" customHeight="1">
      <c r="A14" s="133"/>
      <c r="B14" s="134"/>
      <c r="C14" s="218" t="s">
        <v>74</v>
      </c>
      <c r="D14" s="218"/>
      <c r="E14" s="218" t="s">
        <v>76</v>
      </c>
    </row>
    <row r="15" spans="1:5" ht="35.25" customHeight="1" thickBot="1">
      <c r="A15" s="11"/>
      <c r="B15" s="11"/>
      <c r="C15" s="135">
        <f>'General Info'!D16</f>
        <v>0</v>
      </c>
      <c r="D15" s="135"/>
      <c r="E15" s="135">
        <f>'General Info'!D17</f>
        <v>0</v>
      </c>
    </row>
    <row r="16" spans="1:5" ht="16.5" thickBot="1">
      <c r="A16" s="238" t="s">
        <v>26</v>
      </c>
      <c r="B16" s="236" t="s">
        <v>360</v>
      </c>
      <c r="C16" s="196"/>
      <c r="D16" s="242"/>
      <c r="E16" s="196"/>
    </row>
    <row r="17" spans="1:5" ht="60.75" customHeight="1">
      <c r="A17" s="234"/>
      <c r="B17" s="136" t="s">
        <v>630</v>
      </c>
      <c r="C17" s="11"/>
      <c r="D17" s="11"/>
      <c r="E17" s="11"/>
    </row>
    <row r="18" spans="1:5" ht="16.5" thickBot="1">
      <c r="A18" s="234"/>
      <c r="B18" s="136"/>
      <c r="C18" s="11"/>
      <c r="D18" s="11"/>
      <c r="E18" s="11"/>
    </row>
    <row r="19" spans="1:5" ht="17.25" customHeight="1" thickBot="1">
      <c r="A19" s="238"/>
      <c r="B19" s="240" t="s">
        <v>515</v>
      </c>
      <c r="C19" s="196"/>
      <c r="D19" s="242"/>
      <c r="E19" s="196"/>
    </row>
    <row r="20" spans="1:5" ht="17.25" customHeight="1">
      <c r="A20" s="234"/>
      <c r="B20" s="240" t="s">
        <v>631</v>
      </c>
      <c r="C20" s="11"/>
      <c r="D20" s="11"/>
      <c r="E20" s="11"/>
    </row>
    <row r="21" spans="1:5" ht="15.75">
      <c r="A21" s="234"/>
      <c r="B21" s="136"/>
      <c r="C21" s="11"/>
      <c r="D21" s="11"/>
      <c r="E21" s="11"/>
    </row>
    <row r="22" spans="1:5" ht="48.75" customHeight="1">
      <c r="A22" s="238"/>
      <c r="B22" s="240" t="s">
        <v>632</v>
      </c>
      <c r="C22" s="11"/>
      <c r="D22" s="11"/>
      <c r="E22" s="11"/>
    </row>
    <row r="23" spans="1:5" ht="10.5" customHeight="1" thickBot="1">
      <c r="A23" s="234"/>
      <c r="B23" s="240"/>
      <c r="C23" s="11"/>
      <c r="D23" s="11"/>
      <c r="E23" s="11"/>
    </row>
    <row r="24" spans="1:5" ht="32.25" thickBot="1">
      <c r="A24" s="234"/>
      <c r="B24" s="236" t="s">
        <v>645</v>
      </c>
      <c r="C24" s="196"/>
      <c r="D24" s="242"/>
      <c r="E24" s="196"/>
    </row>
    <row r="25" spans="1:5" ht="16.5" thickBot="1">
      <c r="A25" s="234"/>
      <c r="B25" s="236" t="s">
        <v>644</v>
      </c>
      <c r="C25" s="11"/>
      <c r="D25" s="11"/>
      <c r="E25" s="11"/>
    </row>
    <row r="26" spans="1:5" ht="16.5" hidden="1" thickBot="1">
      <c r="A26" s="234"/>
      <c r="B26" s="247"/>
      <c r="C26" s="11"/>
      <c r="D26" s="11"/>
      <c r="E26" s="11"/>
    </row>
    <row r="27" spans="1:5" ht="16.5" hidden="1" thickBot="1">
      <c r="A27" s="234"/>
      <c r="B27" s="236" t="s">
        <v>514</v>
      </c>
      <c r="C27" s="254">
        <v>0</v>
      </c>
      <c r="D27" s="242"/>
      <c r="E27" s="254">
        <v>0</v>
      </c>
    </row>
    <row r="28" spans="1:5" ht="16.5" hidden="1" thickBot="1">
      <c r="A28" s="234"/>
      <c r="B28" s="236"/>
      <c r="C28" s="11"/>
      <c r="D28" s="11"/>
      <c r="E28" s="11"/>
    </row>
    <row r="29" spans="1:5" ht="16.5" thickBot="1">
      <c r="A29" s="234"/>
      <c r="B29" s="236" t="s">
        <v>540</v>
      </c>
      <c r="C29" s="196"/>
      <c r="D29" s="242"/>
      <c r="E29" s="196"/>
    </row>
    <row r="30" spans="1:5" ht="16.5" thickBot="1">
      <c r="A30" s="234"/>
      <c r="B30" s="236"/>
      <c r="C30" s="11"/>
      <c r="D30" s="11"/>
      <c r="E30" s="11"/>
    </row>
    <row r="31" spans="1:5" ht="16.5" thickBot="1">
      <c r="A31" s="234"/>
      <c r="B31" s="236" t="s">
        <v>541</v>
      </c>
      <c r="C31" s="196"/>
      <c r="D31" s="242"/>
      <c r="E31" s="196"/>
    </row>
    <row r="32" spans="1:5" ht="16.5" thickBot="1">
      <c r="A32" s="234"/>
      <c r="B32" s="236"/>
      <c r="C32" s="11"/>
      <c r="D32" s="11"/>
      <c r="E32" s="11"/>
    </row>
    <row r="33" spans="1:7" ht="16.5" thickBot="1">
      <c r="A33" s="234"/>
      <c r="B33" s="236" t="s">
        <v>542</v>
      </c>
      <c r="C33" s="196"/>
      <c r="D33" s="242"/>
      <c r="E33" s="196"/>
    </row>
    <row r="34" spans="1:7" ht="15.75">
      <c r="A34" s="234"/>
      <c r="B34" s="236"/>
      <c r="C34" s="11"/>
      <c r="D34" s="11"/>
      <c r="E34" s="11"/>
    </row>
    <row r="35" spans="1:7" ht="14.25" customHeight="1">
      <c r="A35" s="234"/>
      <c r="B35" s="236" t="s">
        <v>543</v>
      </c>
      <c r="C35" s="11"/>
      <c r="D35" s="11"/>
      <c r="E35" s="11"/>
    </row>
    <row r="36" spans="1:7" ht="14.25" customHeight="1">
      <c r="A36" s="234"/>
      <c r="B36" s="222" t="s">
        <v>516</v>
      </c>
      <c r="C36" s="11"/>
      <c r="D36" s="11"/>
      <c r="E36" s="11"/>
    </row>
    <row r="37" spans="1:7" ht="14.25" customHeight="1">
      <c r="A37" s="234"/>
      <c r="B37" s="222" t="s">
        <v>517</v>
      </c>
      <c r="C37" s="11"/>
      <c r="D37" s="11"/>
      <c r="E37" s="11"/>
    </row>
    <row r="38" spans="1:7" ht="21" customHeight="1" thickBot="1">
      <c r="A38" s="234"/>
      <c r="B38" s="221" t="s">
        <v>618</v>
      </c>
      <c r="C38" s="11"/>
      <c r="D38" s="11"/>
      <c r="E38" s="11"/>
    </row>
    <row r="39" spans="1:7" ht="30.75" customHeight="1" thickBot="1">
      <c r="A39" s="234"/>
      <c r="B39" s="239"/>
      <c r="C39" s="237">
        <f>C19-C24-C27-C29-C31-C33</f>
        <v>0</v>
      </c>
      <c r="D39" s="11"/>
      <c r="E39" s="11"/>
      <c r="G39" s="13" t="b">
        <f>IF(OR(AND(C39=0,B39&lt;&gt;"N/A"),AND(C39&lt;&gt;0,B39="N/A")),FALSE,TRUE)</f>
        <v>0</v>
      </c>
    </row>
    <row r="40" spans="1:7" ht="30.75" customHeight="1" thickBot="1">
      <c r="A40" s="234"/>
      <c r="B40" s="239"/>
      <c r="C40" s="11"/>
      <c r="D40" s="11"/>
      <c r="E40" s="237">
        <f>E19-E24-E27-E29-E31-E33</f>
        <v>0</v>
      </c>
      <c r="G40" s="13" t="b">
        <f>IF(OR(AND(E40=0,B40&lt;&gt;"N/A"),AND(E40&lt;&gt;0,B40="N/A")),FALSE,TRUE)</f>
        <v>0</v>
      </c>
    </row>
    <row r="41" spans="1:7" ht="30.75" customHeight="1" thickBot="1">
      <c r="A41" s="234"/>
      <c r="B41" s="136"/>
      <c r="C41" s="11"/>
      <c r="D41" s="11"/>
      <c r="E41" s="11"/>
    </row>
    <row r="42" spans="1:7" ht="16.5" thickBot="1">
      <c r="A42" s="238" t="s">
        <v>27</v>
      </c>
      <c r="B42" s="137" t="s">
        <v>361</v>
      </c>
      <c r="C42" s="196"/>
      <c r="D42" s="242"/>
      <c r="E42" s="196"/>
    </row>
    <row r="43" spans="1:7" ht="55.5" customHeight="1" thickBot="1">
      <c r="A43" s="234"/>
      <c r="B43" s="138" t="s">
        <v>450</v>
      </c>
      <c r="C43" s="11"/>
      <c r="D43" s="11"/>
      <c r="E43" s="11"/>
    </row>
    <row r="44" spans="1:7" ht="16.5" thickBot="1">
      <c r="A44" s="238" t="s">
        <v>28</v>
      </c>
      <c r="B44" s="236" t="s">
        <v>452</v>
      </c>
      <c r="C44" s="139">
        <f>C16+C42</f>
        <v>0</v>
      </c>
      <c r="D44" s="219"/>
      <c r="E44" s="139">
        <f>E16+E42</f>
        <v>0</v>
      </c>
    </row>
    <row r="45" spans="1:7" ht="16.5" thickBot="1">
      <c r="A45" s="234"/>
      <c r="B45" s="11"/>
      <c r="C45" s="11"/>
      <c r="D45" s="11"/>
      <c r="E45" s="11"/>
    </row>
    <row r="46" spans="1:7" ht="16.5" thickBot="1">
      <c r="A46" s="238" t="s">
        <v>29</v>
      </c>
      <c r="B46" s="236" t="s">
        <v>448</v>
      </c>
      <c r="C46" s="196"/>
      <c r="D46" s="242"/>
      <c r="E46" s="196"/>
    </row>
    <row r="47" spans="1:7" ht="57.75" customHeight="1" thickBot="1">
      <c r="A47" s="234"/>
      <c r="B47" s="140" t="s">
        <v>449</v>
      </c>
      <c r="C47" s="11"/>
      <c r="D47" s="11"/>
      <c r="E47" s="11"/>
    </row>
    <row r="48" spans="1:7" ht="16.5" thickBot="1">
      <c r="A48" s="238" t="s">
        <v>30</v>
      </c>
      <c r="B48" s="137" t="s">
        <v>362</v>
      </c>
      <c r="C48" s="196"/>
      <c r="D48" s="242"/>
      <c r="E48" s="196"/>
    </row>
    <row r="49" spans="1:5" ht="39" thickBot="1">
      <c r="A49" s="234"/>
      <c r="B49" s="138" t="s">
        <v>508</v>
      </c>
      <c r="C49" s="11"/>
      <c r="D49" s="11"/>
      <c r="E49" s="11"/>
    </row>
    <row r="50" spans="1:5" ht="16.5" thickBot="1">
      <c r="A50" s="238" t="s">
        <v>410</v>
      </c>
      <c r="B50" s="236" t="s">
        <v>363</v>
      </c>
      <c r="C50" s="139">
        <f>C44+C46+C48</f>
        <v>0</v>
      </c>
      <c r="D50" s="219"/>
      <c r="E50" s="139">
        <f>E44+E46+E48</f>
        <v>0</v>
      </c>
    </row>
    <row r="51" spans="1:5" ht="16.5" thickBot="1">
      <c r="A51" s="234"/>
      <c r="B51" s="141" t="s">
        <v>416</v>
      </c>
      <c r="C51" s="11"/>
      <c r="D51" s="11"/>
      <c r="E51" s="11"/>
    </row>
    <row r="52" spans="1:5" ht="16.5" thickBot="1">
      <c r="A52" s="238" t="s">
        <v>412</v>
      </c>
      <c r="B52" s="236" t="s">
        <v>364</v>
      </c>
      <c r="C52" s="196"/>
      <c r="D52" s="242"/>
      <c r="E52" s="196"/>
    </row>
    <row r="53" spans="1:5" ht="26.25" thickBot="1">
      <c r="A53" s="234"/>
      <c r="B53" s="142" t="s">
        <v>518</v>
      </c>
      <c r="C53" s="11"/>
      <c r="D53" s="11"/>
      <c r="E53" s="11"/>
    </row>
    <row r="54" spans="1:5" ht="16.5" thickBot="1">
      <c r="A54" s="238" t="s">
        <v>509</v>
      </c>
      <c r="B54" s="236" t="s">
        <v>365</v>
      </c>
      <c r="C54" s="196"/>
      <c r="D54" s="242"/>
      <c r="E54" s="196"/>
    </row>
    <row r="55" spans="1:5" ht="26.25" thickBot="1">
      <c r="A55" s="234"/>
      <c r="B55" s="142" t="s">
        <v>519</v>
      </c>
      <c r="C55" s="11"/>
      <c r="D55" s="11"/>
      <c r="E55" s="11"/>
    </row>
    <row r="56" spans="1:5" ht="16.5" thickBot="1">
      <c r="A56" s="238" t="s">
        <v>425</v>
      </c>
      <c r="B56" s="137" t="s">
        <v>366</v>
      </c>
      <c r="C56" s="196"/>
      <c r="D56" s="242"/>
      <c r="E56" s="196"/>
    </row>
    <row r="57" spans="1:5" ht="16.5" thickBot="1">
      <c r="A57" s="234"/>
      <c r="B57" s="143" t="s">
        <v>451</v>
      </c>
      <c r="C57" s="11"/>
      <c r="D57" s="11"/>
      <c r="E57" s="11"/>
    </row>
    <row r="58" spans="1:5" ht="16.5" thickBot="1">
      <c r="A58" s="238" t="s">
        <v>475</v>
      </c>
      <c r="B58" s="236" t="s">
        <v>453</v>
      </c>
      <c r="C58" s="139">
        <f>C50+C52+C54+C56</f>
        <v>0</v>
      </c>
      <c r="D58" s="219"/>
      <c r="E58" s="139">
        <f>E50+E52+E54+E56</f>
        <v>0</v>
      </c>
    </row>
    <row r="59" spans="1:5" ht="15.75">
      <c r="A59" s="235"/>
      <c r="B59" s="144"/>
      <c r="C59" s="145"/>
      <c r="D59" s="147"/>
      <c r="E59" s="145"/>
    </row>
    <row r="60" spans="1:5" ht="15.75">
      <c r="A60" s="11"/>
      <c r="B60" s="144"/>
      <c r="C60" s="11"/>
      <c r="D60" s="11"/>
      <c r="E60" s="11"/>
    </row>
    <row r="61" spans="1:5">
      <c r="A61" s="11"/>
      <c r="B61" s="11"/>
      <c r="C61" s="11"/>
      <c r="D61" s="11"/>
      <c r="E61" s="11"/>
    </row>
    <row r="62" spans="1:5" ht="15.75">
      <c r="A62" s="11"/>
      <c r="B62" s="253" t="s">
        <v>67</v>
      </c>
      <c r="C62" s="11"/>
      <c r="D62" s="11"/>
      <c r="E62" s="11"/>
    </row>
    <row r="63" spans="1:5" ht="15.75">
      <c r="A63" s="11"/>
      <c r="B63" s="170" t="b">
        <f>IF(OR(ISBLANK(C16),ISBLANK(C19),ISBLANK(E19),ISBLANK(C24),ISBLANK(C42),ISBLANK(E40),ISBLANK(C44),ISBLANK(C46),ISBLANK(C48),ISBLANK(C50),ISBLANK(C52),ISBLANK(C54),ISBLANK(C56),ISBLANK(C58),G39=FALSE,G40=FALSE,ISBLANK(E16),ISBLANK(E24),ISBLANK(B39),ISBLANK(B40),ISBLANK(C39),ISBLANK(E42),ISBLANK(E44),ISBLANK(E46),ISBLANK(E48),ISBLANK(E50),ISBLANK(E52),ISBLANK(E54),ISBLANK(E56),ISBLANK(E58),ISBLANK(C27),ISBLANK(C29),ISBLANK(C31),ISBLANK(C33),ISBLANK(E27),ISBLANK(E29),ISBLANK(E31),ISBLANK(E33)),FALSE,TRUE)</f>
        <v>0</v>
      </c>
      <c r="C63" s="11"/>
      <c r="D63" s="11"/>
      <c r="E63" s="11"/>
    </row>
    <row r="64" spans="1:5" ht="15.75">
      <c r="A64" s="11"/>
      <c r="B64" s="15"/>
      <c r="C64" s="144"/>
      <c r="D64" s="220"/>
      <c r="E64" s="144"/>
    </row>
  </sheetData>
  <sheetProtection algorithmName="SHA-512" hashValue="o5f16RJigHLFYDsqtYyfEPZdtTrGUZOXH1Rbtzs7yaAIuXYnIJ4NXEYn3TY2A0TL7fJgisXEEI+AERlOiwUOiQ==" saltValue="us5bZpKsN89BvNPMdVgyCw==" spinCount="100000" sheet="1" objects="1" scenarios="1"/>
  <mergeCells count="2">
    <mergeCell ref="A3:B3"/>
    <mergeCell ref="A6:E6"/>
  </mergeCells>
  <conditionalFormatting sqref="B63">
    <cfRule type="cellIs" dxfId="148" priority="1" operator="equal">
      <formula>TRUE</formula>
    </cfRule>
    <cfRule type="cellIs" dxfId="147" priority="2" operator="equal">
      <formula>FALSE</formula>
    </cfRule>
  </conditionalFormatting>
  <dataValidations count="13">
    <dataValidation type="whole" operator="greaterThanOrEqual" allowBlank="1" showInputMessage="1" showErrorMessage="1" promptTitle="Input Data" prompt="Insert non-negative integer value" sqref="C52:E52" xr:uid="{00000000-0002-0000-0B00-000000000000}">
      <formula1>0</formula1>
    </dataValidation>
    <dataValidation type="whole" allowBlank="1" showInputMessage="1" showErrorMessage="1" promptTitle="Input Data" prompt="Insert an integer value" sqref="C56:E56" xr:uid="{00000000-0002-0000-0B00-000001000000}">
      <formula1>-100000000000000000</formula1>
      <formula2>1000000000000000000</formula2>
    </dataValidation>
    <dataValidation type="whole" allowBlank="1" showInputMessage="1" showErrorMessage="1" promptTitle="Input Data" prompt="Insert an integer value." sqref="C46:E46" xr:uid="{00000000-0002-0000-0B00-000002000000}">
      <formula1>-10000000000000000000</formula1>
      <formula2>100000000000000000000</formula2>
    </dataValidation>
    <dataValidation operator="greaterThanOrEqual" showInputMessage="1" showErrorMessage="1" sqref="C34 C38 C25:E26 C28:E28 C30:E30 C32:E32 D34:D40 E34:E38" xr:uid="{00000000-0002-0000-0B00-000003000000}"/>
    <dataValidation type="whole" operator="lessThanOrEqual" allowBlank="1" showInputMessage="1" showErrorMessage="1" promptTitle="Input Data" prompt="Insert a negative integer value" sqref="C42:E42 C54:E54" xr:uid="{00000000-0002-0000-0B00-000004000000}">
      <formula1>0</formula1>
    </dataValidation>
    <dataValidation type="whole" allowBlank="1" showInputMessage="1" showErrorMessage="1" promptTitle="Input Data" prompt="Insert an integer value." sqref="C16:E16 C24:E24 C27:E27 C29:E29 C31:E31 C33:E33 C19:E20" xr:uid="{00000000-0002-0000-0B00-000005000000}">
      <formula1>-1E+30</formula1>
      <formula2>1E+33</formula2>
    </dataValidation>
    <dataValidation type="whole" allowBlank="1" showInputMessage="1" showErrorMessage="1" promptTitle="Input Data" prompt="Insert an integer value." sqref="D22" xr:uid="{00000000-0002-0000-0B00-000006000000}">
      <formula1>-1E+37</formula1>
      <formula2>1E+53</formula2>
    </dataValidation>
    <dataValidation operator="greaterThanOrEqual" showInputMessage="1" showErrorMessage="1" prompt="Insert an integer negative value._x000a_" sqref="C42:E42" xr:uid="{00000000-0002-0000-0B00-000007000000}"/>
    <dataValidation type="whole" operator="lessThanOrEqual" allowBlank="1" showInputMessage="1" showErrorMessage="1" promptTitle="Input Data" prompt="Insert a negative integer value." sqref="C48:E48" xr:uid="{00000000-0002-0000-0B00-000008000000}">
      <formula1>0</formula1>
    </dataValidation>
    <dataValidation type="whole" allowBlank="1" showInputMessage="1" showErrorMessage="1" sqref="C23:E23" xr:uid="{00000000-0002-0000-0B00-000009000000}">
      <formula1>-1E+37</formula1>
      <formula2>1E+53</formula2>
    </dataValidation>
    <dataValidation type="whole" operator="greaterThanOrEqual" allowBlank="1" showInputMessage="1" showErrorMessage="1" promptTitle="Input Data" prompt="Insert a positive integer value." sqref="C22" xr:uid="{00000000-0002-0000-0B00-00000A000000}">
      <formula1>0</formula1>
    </dataValidation>
    <dataValidation type="whole" allowBlank="1" showInputMessage="1" showErrorMessage="1" promptTitle="Input Data" prompt="Insert an integer value." sqref="E22" xr:uid="{00000000-0002-0000-0B00-00000B000000}">
      <formula1>0</formula1>
      <formula2>1E+53</formula2>
    </dataValidation>
    <dataValidation showInputMessage="1" showErrorMessage="1" sqref="E40" xr:uid="{00000000-0002-0000-0B00-00000C000000}"/>
  </dataValidations>
  <pageMargins left="0.7" right="0.7" top="0.75" bottom="0.75" header="0.3" footer="0.3"/>
  <pageSetup paperSize="9" scale="59" orientation="portrait" r:id="rId1"/>
  <colBreaks count="1" manualBreakCount="1">
    <brk id="5"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8" tint="0.59999389629810485"/>
    <pageSetUpPr fitToPage="1"/>
  </sheetPr>
  <dimension ref="A1:C42"/>
  <sheetViews>
    <sheetView showGridLines="0" zoomScaleNormal="100" workbookViewId="0"/>
  </sheetViews>
  <sheetFormatPr defaultColWidth="9.140625" defaultRowHeight="15"/>
  <cols>
    <col min="1" max="1" width="3.42578125" style="10" customWidth="1"/>
    <col min="2" max="2" width="64.28515625" style="10" customWidth="1"/>
    <col min="3" max="3" width="22" style="10" customWidth="1"/>
    <col min="4" max="8" width="9.140625" style="10" customWidth="1"/>
    <col min="9" max="16384" width="9.140625" style="10"/>
  </cols>
  <sheetData>
    <row r="1" spans="1:3" ht="18" customHeight="1">
      <c r="A1" s="1" t="s">
        <v>537</v>
      </c>
      <c r="B1" s="1"/>
      <c r="C1" s="49"/>
    </row>
    <row r="2" spans="1:3" ht="18" customHeight="1">
      <c r="A2" s="49"/>
      <c r="B2" s="49"/>
      <c r="C2" s="49"/>
    </row>
    <row r="3" spans="1:3" ht="18" customHeight="1">
      <c r="A3" s="822">
        <f>'General Info'!D22</f>
        <v>0</v>
      </c>
      <c r="B3" s="822"/>
      <c r="C3" s="49"/>
    </row>
    <row r="4" spans="1:3" ht="18" customHeight="1">
      <c r="A4" s="49"/>
      <c r="B4" s="49"/>
      <c r="C4" s="49"/>
    </row>
    <row r="5" spans="1:3" ht="18" customHeight="1">
      <c r="A5" s="49"/>
      <c r="B5" s="49"/>
      <c r="C5" s="49"/>
    </row>
    <row r="6" spans="1:3" ht="18" customHeight="1">
      <c r="A6" s="821" t="s">
        <v>1486</v>
      </c>
      <c r="B6" s="821"/>
      <c r="C6" s="821"/>
    </row>
    <row r="7" spans="1:3" ht="18" customHeight="1">
      <c r="A7" s="19" t="s">
        <v>78</v>
      </c>
      <c r="B7" s="49"/>
      <c r="C7" s="49"/>
    </row>
    <row r="8" spans="1:3">
      <c r="A8" s="94"/>
      <c r="B8" s="131"/>
      <c r="C8" s="49"/>
    </row>
    <row r="9" spans="1:3">
      <c r="A9" s="94"/>
      <c r="B9" s="131"/>
      <c r="C9" s="49"/>
    </row>
    <row r="10" spans="1:3">
      <c r="A10" s="55"/>
      <c r="B10" s="49"/>
      <c r="C10" s="49"/>
    </row>
    <row r="11" spans="1:3" ht="15.75">
      <c r="A11" s="19"/>
      <c r="B11" s="49"/>
      <c r="C11" s="49"/>
    </row>
    <row r="12" spans="1:3" ht="18.75">
      <c r="A12" s="132"/>
      <c r="B12" s="52"/>
      <c r="C12" s="52"/>
    </row>
    <row r="13" spans="1:3" ht="18.75">
      <c r="A13" s="132"/>
      <c r="B13" s="52"/>
      <c r="C13" s="52"/>
    </row>
    <row r="14" spans="1:3" ht="15" customHeight="1">
      <c r="A14" s="132"/>
      <c r="B14" s="52"/>
      <c r="C14" s="52"/>
    </row>
    <row r="15" spans="1:3">
      <c r="A15" s="133"/>
      <c r="B15" s="134"/>
      <c r="C15" s="218" t="s">
        <v>74</v>
      </c>
    </row>
    <row r="16" spans="1:3">
      <c r="A16" s="11"/>
      <c r="B16" s="11"/>
      <c r="C16" s="146">
        <f>'General Info'!D18</f>
        <v>0</v>
      </c>
    </row>
    <row r="17" spans="1:3" ht="15.75" thickBot="1">
      <c r="A17" s="11"/>
      <c r="B17" s="11"/>
      <c r="C17" s="147"/>
    </row>
    <row r="18" spans="1:3" ht="16.5" thickBot="1">
      <c r="A18" s="11"/>
      <c r="B18" s="252" t="s">
        <v>367</v>
      </c>
      <c r="C18" s="196"/>
    </row>
    <row r="19" spans="1:3" ht="16.5" thickBot="1">
      <c r="A19" s="11"/>
      <c r="B19" s="252" t="s">
        <v>368</v>
      </c>
      <c r="C19" s="196"/>
    </row>
    <row r="20" spans="1:3" ht="16.5" thickBot="1">
      <c r="A20" s="11"/>
      <c r="B20" s="236"/>
      <c r="C20" s="11"/>
    </row>
    <row r="21" spans="1:3" ht="16.5" thickBot="1">
      <c r="A21" s="11"/>
      <c r="B21" s="252" t="s">
        <v>369</v>
      </c>
      <c r="C21" s="139">
        <f>C18+C19</f>
        <v>0</v>
      </c>
    </row>
    <row r="22" spans="1:3" ht="16.5" thickBot="1">
      <c r="A22" s="11"/>
      <c r="B22" s="236"/>
      <c r="C22" s="11"/>
    </row>
    <row r="23" spans="1:3" ht="16.5" thickBot="1">
      <c r="A23" s="11"/>
      <c r="B23" s="252" t="s">
        <v>370</v>
      </c>
      <c r="C23" s="196"/>
    </row>
    <row r="24" spans="1:3" ht="16.5" thickBot="1">
      <c r="A24" s="11"/>
      <c r="B24" s="252" t="s">
        <v>371</v>
      </c>
      <c r="C24" s="196"/>
    </row>
    <row r="25" spans="1:3" ht="16.5" thickBot="1">
      <c r="A25" s="11"/>
      <c r="B25" s="252"/>
      <c r="C25" s="11"/>
    </row>
    <row r="26" spans="1:3" ht="16.5" thickBot="1">
      <c r="A26" s="11"/>
      <c r="B26" s="252" t="s">
        <v>372</v>
      </c>
      <c r="C26" s="139">
        <f>C23+C24</f>
        <v>0</v>
      </c>
    </row>
    <row r="27" spans="1:3" ht="15.75" thickBot="1">
      <c r="A27" s="11"/>
      <c r="B27" s="148"/>
      <c r="C27" s="11"/>
    </row>
    <row r="28" spans="1:3" ht="16.5" thickBot="1">
      <c r="A28" s="11"/>
      <c r="B28" s="149" t="s">
        <v>373</v>
      </c>
      <c r="C28" s="196"/>
    </row>
    <row r="29" spans="1:3" ht="16.5" thickBot="1">
      <c r="A29" s="11"/>
      <c r="B29" s="149" t="s">
        <v>374</v>
      </c>
      <c r="C29" s="196"/>
    </row>
    <row r="30" spans="1:3" ht="16.5" thickBot="1">
      <c r="A30" s="11"/>
      <c r="B30" s="149" t="s">
        <v>492</v>
      </c>
      <c r="C30" s="196"/>
    </row>
    <row r="31" spans="1:3" ht="16.5" thickBot="1">
      <c r="A31" s="11"/>
      <c r="B31" s="149" t="s">
        <v>493</v>
      </c>
      <c r="C31" s="196"/>
    </row>
    <row r="32" spans="1:3" ht="26.25" thickBot="1">
      <c r="A32" s="11"/>
      <c r="B32" s="251" t="s">
        <v>536</v>
      </c>
      <c r="C32" s="11"/>
    </row>
    <row r="33" spans="1:3" ht="16.5" thickBot="1">
      <c r="A33" s="11"/>
      <c r="B33" s="149" t="s">
        <v>513</v>
      </c>
      <c r="C33" s="139">
        <f>C30+C31</f>
        <v>0</v>
      </c>
    </row>
    <row r="34" spans="1:3" ht="16.5" thickBot="1">
      <c r="A34" s="11"/>
      <c r="B34" s="149"/>
      <c r="C34" s="11"/>
    </row>
    <row r="35" spans="1:3" ht="16.5" thickBot="1">
      <c r="A35" s="11"/>
      <c r="B35" s="150" t="s">
        <v>375</v>
      </c>
      <c r="C35" s="139">
        <f>C28+C29+C33</f>
        <v>0</v>
      </c>
    </row>
    <row r="36" spans="1:3" ht="15.75" thickBot="1">
      <c r="A36" s="11"/>
      <c r="B36" s="151"/>
      <c r="C36" s="11"/>
    </row>
    <row r="37" spans="1:3" ht="16.5" thickBot="1">
      <c r="A37" s="11"/>
      <c r="B37" s="252" t="s">
        <v>376</v>
      </c>
      <c r="C37" s="152">
        <f>C26+C35</f>
        <v>0</v>
      </c>
    </row>
    <row r="38" spans="1:3">
      <c r="A38" s="11"/>
      <c r="B38" s="11"/>
      <c r="C38" s="11"/>
    </row>
    <row r="39" spans="1:3" ht="15.75">
      <c r="A39" s="11"/>
      <c r="B39" s="153"/>
      <c r="C39" s="11"/>
    </row>
    <row r="40" spans="1:3" ht="15.75">
      <c r="A40" s="11"/>
      <c r="B40" s="253" t="s">
        <v>67</v>
      </c>
      <c r="C40" s="11"/>
    </row>
    <row r="41" spans="1:3" ht="15.75">
      <c r="A41" s="11"/>
      <c r="B41" s="76" t="b">
        <f>IF(OR(ISBLANK(C18),ISBLANK(C19),ISBLANK(C21),ISBLANK(C23),ISBLANK(C24),ISBLANK(C26),ISBLANK(C28),ISBLANK(C29),ISBLANK(C30),ISBLANK(C31),ISBLANK(C33),ISBLANK(C35),ISBLANK(C37)),FALSE,TRUE)</f>
        <v>0</v>
      </c>
      <c r="C41" s="11"/>
    </row>
    <row r="42" spans="1:3" ht="15.75">
      <c r="A42" s="11"/>
      <c r="B42" s="15"/>
      <c r="C42" s="154"/>
    </row>
  </sheetData>
  <sheetProtection algorithmName="SHA-512" hashValue="mXLFYXadbq01BGpkNrkGnO40ab8T2HyNU2p4+o482Txy22MepBTGIae5Bz0hl+ODknI3gryAQDCkQX7R2h61iQ==" saltValue="ggfTcg67eIWd98kTzZ8Stg==" spinCount="100000" sheet="1" objects="1" scenarios="1"/>
  <mergeCells count="2">
    <mergeCell ref="A6:C6"/>
    <mergeCell ref="A3:B3"/>
  </mergeCells>
  <conditionalFormatting sqref="B41">
    <cfRule type="cellIs" dxfId="146" priority="1" operator="equal">
      <formula>TRUE</formula>
    </cfRule>
    <cfRule type="cellIs" dxfId="145" priority="2" operator="equal">
      <formula>FALSE</formula>
    </cfRule>
  </conditionalFormatting>
  <dataValidations count="3">
    <dataValidation type="whole" operator="greaterThanOrEqual" allowBlank="1" showInputMessage="1" showErrorMessage="1" sqref="C23:C24 C18:C19" xr:uid="{00000000-0002-0000-0C00-000000000000}">
      <formula1>0</formula1>
    </dataValidation>
    <dataValidation allowBlank="1" showInputMessage="1" showErrorMessage="1" promptTitle="Input data" prompt="Insert an integer value" sqref="C30:C31" xr:uid="{00000000-0002-0000-0C00-000001000000}"/>
    <dataValidation type="whole" operator="greaterThanOrEqual" allowBlank="1" showInputMessage="1" showErrorMessage="1" promptTitle="Input data" prompt="Insert a non-negative integer value" sqref="C28:C29" xr:uid="{00000000-0002-0000-0C00-000002000000}">
      <formula1>0</formula1>
    </dataValidation>
  </dataValidations>
  <pageMargins left="0.7" right="0.7" top="0.75" bottom="0.75" header="0.3" footer="0.3"/>
  <pageSetup paperSize="9" scale="97"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pageSetUpPr fitToPage="1"/>
  </sheetPr>
  <dimension ref="A1:G19"/>
  <sheetViews>
    <sheetView zoomScaleNormal="100" workbookViewId="0"/>
  </sheetViews>
  <sheetFormatPr defaultColWidth="9.140625" defaultRowHeight="15"/>
  <cols>
    <col min="1" max="1" width="7.7109375" style="257" customWidth="1"/>
    <col min="2" max="2" width="87.140625" style="257" bestFit="1" customWidth="1"/>
    <col min="3" max="6" width="26.140625" style="257" customWidth="1"/>
    <col min="7" max="7" width="3.28515625" style="257" customWidth="1"/>
    <col min="8" max="8" width="39" style="257" customWidth="1"/>
    <col min="9" max="16384" width="9.140625" style="257"/>
  </cols>
  <sheetData>
    <row r="1" spans="1:7" ht="21">
      <c r="A1" s="262" t="s">
        <v>537</v>
      </c>
      <c r="B1" s="1"/>
      <c r="C1" s="256"/>
      <c r="D1" s="274"/>
      <c r="E1" s="274"/>
      <c r="F1" s="274"/>
      <c r="G1" s="274"/>
    </row>
    <row r="2" spans="1:7">
      <c r="A2" s="263"/>
      <c r="B2" s="258"/>
      <c r="C2" s="258"/>
    </row>
    <row r="3" spans="1:7" ht="15.75">
      <c r="A3" s="822">
        <f>'General Info'!D22</f>
        <v>0</v>
      </c>
      <c r="B3" s="822"/>
      <c r="C3" s="258"/>
    </row>
    <row r="4" spans="1:7">
      <c r="A4" s="258"/>
      <c r="B4" s="258"/>
      <c r="C4" s="258"/>
    </row>
    <row r="5" spans="1:7" ht="18.75">
      <c r="A5" s="798" t="s">
        <v>1487</v>
      </c>
      <c r="B5" s="798"/>
      <c r="C5" s="798"/>
      <c r="D5" s="272"/>
      <c r="E5" s="272"/>
      <c r="F5" s="272"/>
      <c r="G5" s="272"/>
    </row>
    <row r="6" spans="1:7" s="260" customFormat="1" ht="15.75">
      <c r="A6" s="213"/>
      <c r="B6" s="259"/>
      <c r="C6" s="259"/>
      <c r="D6" s="275"/>
      <c r="E6" s="275"/>
      <c r="F6" s="275"/>
      <c r="G6" s="275"/>
    </row>
    <row r="7" spans="1:7" s="260" customFormat="1" ht="24" customHeight="1">
      <c r="A7" s="882" t="s">
        <v>647</v>
      </c>
      <c r="B7" s="882"/>
      <c r="C7" s="882"/>
      <c r="D7" s="276"/>
      <c r="E7" s="276"/>
      <c r="F7" s="276"/>
      <c r="G7" s="275"/>
    </row>
    <row r="8" spans="1:7" s="260" customFormat="1" ht="24" customHeight="1">
      <c r="A8" s="882"/>
      <c r="B8" s="882"/>
      <c r="C8" s="882"/>
      <c r="D8" s="276"/>
      <c r="E8" s="276"/>
      <c r="F8" s="276"/>
      <c r="G8" s="275"/>
    </row>
    <row r="9" spans="1:7" s="260" customFormat="1" ht="15.75">
      <c r="A9" s="213"/>
      <c r="B9" s="259"/>
      <c r="C9" s="259"/>
      <c r="D9" s="275"/>
      <c r="E9" s="275"/>
      <c r="F9" s="275"/>
      <c r="G9" s="275"/>
    </row>
    <row r="10" spans="1:7" s="260" customFormat="1" ht="15.75">
      <c r="A10" s="881"/>
      <c r="B10" s="881"/>
      <c r="C10" s="261">
        <f>'General Info'!D16</f>
        <v>0</v>
      </c>
      <c r="G10" s="275"/>
    </row>
    <row r="11" spans="1:7" s="260" customFormat="1" ht="36" customHeight="1">
      <c r="A11" s="312" t="s">
        <v>26</v>
      </c>
      <c r="B11" s="273" t="s">
        <v>571</v>
      </c>
      <c r="C11" s="265"/>
      <c r="G11" s="275"/>
    </row>
    <row r="12" spans="1:7" s="260" customFormat="1" ht="36" customHeight="1">
      <c r="A12" s="312" t="s">
        <v>27</v>
      </c>
      <c r="B12" s="277" t="s">
        <v>570</v>
      </c>
      <c r="C12" s="266"/>
      <c r="G12" s="275"/>
    </row>
    <row r="13" spans="1:7" s="260" customFormat="1" ht="36" customHeight="1">
      <c r="A13" s="264" t="s">
        <v>562</v>
      </c>
      <c r="B13" s="277" t="s">
        <v>563</v>
      </c>
      <c r="C13" s="267"/>
      <c r="G13" s="275"/>
    </row>
    <row r="14" spans="1:7" s="260" customFormat="1" ht="36" customHeight="1">
      <c r="A14" s="312" t="s">
        <v>28</v>
      </c>
      <c r="B14" s="278" t="s">
        <v>564</v>
      </c>
      <c r="C14" s="267"/>
      <c r="G14" s="275"/>
    </row>
    <row r="15" spans="1:7" s="260" customFormat="1" ht="36" customHeight="1">
      <c r="A15" s="264" t="s">
        <v>565</v>
      </c>
      <c r="B15" s="277" t="s">
        <v>566</v>
      </c>
      <c r="C15" s="266"/>
      <c r="G15" s="275"/>
    </row>
    <row r="16" spans="1:7" s="260" customFormat="1" ht="15.75">
      <c r="A16" s="213"/>
      <c r="B16" s="259"/>
      <c r="C16" s="259"/>
      <c r="D16" s="275"/>
      <c r="E16" s="275"/>
      <c r="F16" s="275"/>
      <c r="G16" s="275"/>
    </row>
    <row r="17" spans="1:7" s="260" customFormat="1" ht="15.75">
      <c r="A17" s="213"/>
      <c r="B17" s="269" t="s">
        <v>67</v>
      </c>
      <c r="C17" s="270"/>
      <c r="G17" s="275"/>
    </row>
    <row r="18" spans="1:7" s="260" customFormat="1" ht="15.75">
      <c r="A18" s="213"/>
      <c r="B18" s="271" t="b">
        <f>IF(OR(ISBLANK(C11),ISBLANK(C12),ISBLANK(C13),ISBLANK(C14),ISBLANK(C15)),FALSE,TRUE)</f>
        <v>0</v>
      </c>
      <c r="C18" s="213"/>
      <c r="G18" s="275"/>
    </row>
    <row r="19" spans="1:7" s="260" customFormat="1" ht="15.75">
      <c r="A19" s="213"/>
      <c r="B19" s="213"/>
      <c r="C19" s="213"/>
    </row>
  </sheetData>
  <sheetProtection algorithmName="SHA-512" hashValue="oUzv2PqVqqyv13dkDDud+AfPTfMPeat0df+gWbvVH+u1dKDaEC2IqtlsHzJgbUDMeJhKe/+Hj8kqHCpT9gLS5A==" saltValue="HR65C+yu/uoksUo4gPI0Tw==" spinCount="100000" sheet="1" objects="1" scenarios="1"/>
  <mergeCells count="4">
    <mergeCell ref="A10:B10"/>
    <mergeCell ref="A5:C5"/>
    <mergeCell ref="A7:C8"/>
    <mergeCell ref="A3:B3"/>
  </mergeCells>
  <conditionalFormatting sqref="B18">
    <cfRule type="cellIs" dxfId="144" priority="1" operator="equal">
      <formula>TRUE</formula>
    </cfRule>
    <cfRule type="cellIs" dxfId="143" priority="2" operator="equal">
      <formula>FALSE</formula>
    </cfRule>
  </conditionalFormatting>
  <dataValidations count="2">
    <dataValidation type="whole" operator="greaterThanOrEqual" allowBlank="1" showInputMessage="1" showErrorMessage="1" sqref="C12:F15 D11:F11" xr:uid="{00000000-0002-0000-0D00-000000000000}">
      <formula1>0</formula1>
    </dataValidation>
    <dataValidation type="list" allowBlank="1" showInputMessage="1" showErrorMessage="1" sqref="C11" xr:uid="{00000000-0002-0000-0D00-000001000000}">
      <formula1>List_YesNo</formula1>
    </dataValidation>
  </dataValidations>
  <pageMargins left="0.7" right="0.7" top="0.75" bottom="0.75" header="0.3" footer="0.3"/>
  <pageSetup paperSize="9" orientation="landscape" horizontalDpi="300" verticalDpi="300" r:id="rId1"/>
  <colBreaks count="1" manualBreakCount="1">
    <brk id="7" max="1048575" man="1"/>
  </col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O1019"/>
  <sheetViews>
    <sheetView zoomScaleNormal="100" workbookViewId="0"/>
  </sheetViews>
  <sheetFormatPr defaultColWidth="9.140625" defaultRowHeight="15.75"/>
  <cols>
    <col min="1" max="1" width="7.28515625" style="199" customWidth="1"/>
    <col min="2" max="2" width="24.5703125" style="198" customWidth="1"/>
    <col min="3" max="3" width="19.7109375" style="198" customWidth="1"/>
    <col min="4" max="4" width="21.28515625" style="198" customWidth="1"/>
    <col min="5" max="5" width="27.140625" style="198" customWidth="1"/>
    <col min="6" max="6" width="22.140625" style="198" customWidth="1"/>
    <col min="7" max="7" width="22.42578125" style="198" customWidth="1"/>
    <col min="8" max="8" width="22.7109375" style="294" customWidth="1"/>
    <col min="9" max="9" width="8.140625" style="294" customWidth="1"/>
    <col min="10" max="12" width="11.140625" style="13" bestFit="1" customWidth="1"/>
    <col min="13" max="13" width="21" style="13" bestFit="1" customWidth="1"/>
    <col min="14" max="14" width="22.42578125" style="13" bestFit="1" customWidth="1"/>
    <col min="15" max="15" width="19.85546875" style="13" bestFit="1" customWidth="1"/>
    <col min="16" max="16384" width="9.140625" style="13"/>
  </cols>
  <sheetData>
    <row r="1" spans="1:15" ht="21">
      <c r="A1" s="1" t="s">
        <v>537</v>
      </c>
      <c r="B1" s="1"/>
      <c r="C1" s="49"/>
      <c r="D1" s="822">
        <f>'General Info'!D22</f>
        <v>0</v>
      </c>
      <c r="E1" s="822"/>
      <c r="F1" s="49"/>
      <c r="G1" s="49"/>
      <c r="H1" s="49"/>
      <c r="I1" s="198"/>
    </row>
    <row r="2" spans="1:15" ht="18" customHeight="1">
      <c r="A2" s="50"/>
      <c r="B2" s="49"/>
      <c r="C2" s="49"/>
      <c r="D2" s="49"/>
      <c r="E2" s="49"/>
      <c r="F2" s="49"/>
      <c r="G2" s="49"/>
      <c r="H2" s="49"/>
      <c r="I2" s="198"/>
    </row>
    <row r="3" spans="1:15" ht="18" customHeight="1">
      <c r="A3" s="50"/>
      <c r="B3" s="49"/>
      <c r="C3" s="49"/>
      <c r="D3" s="49"/>
      <c r="E3" s="49"/>
      <c r="F3" s="49"/>
      <c r="G3" s="49"/>
      <c r="H3" s="49"/>
      <c r="I3" s="198"/>
    </row>
    <row r="4" spans="1:15" ht="18" customHeight="1">
      <c r="A4" s="50"/>
      <c r="B4" s="49"/>
      <c r="C4" s="49"/>
      <c r="D4" s="49"/>
      <c r="E4" s="49"/>
      <c r="F4" s="49"/>
      <c r="G4" s="49"/>
      <c r="H4" s="49"/>
      <c r="I4" s="198"/>
    </row>
    <row r="5" spans="1:15" ht="20.25" customHeight="1">
      <c r="A5" s="50"/>
      <c r="B5" s="49"/>
      <c r="C5" s="49"/>
      <c r="D5" s="49"/>
      <c r="E5" s="49"/>
      <c r="F5" s="49"/>
      <c r="G5" s="49"/>
      <c r="H5" s="49"/>
      <c r="I5" s="198"/>
    </row>
    <row r="6" spans="1:15" ht="18.75" customHeight="1">
      <c r="A6" s="821" t="s">
        <v>1488</v>
      </c>
      <c r="B6" s="821"/>
      <c r="C6" s="821"/>
      <c r="D6" s="821"/>
      <c r="E6" s="821"/>
      <c r="F6" s="821"/>
      <c r="G6" s="821"/>
      <c r="H6" s="821"/>
      <c r="I6" s="295"/>
    </row>
    <row r="7" spans="1:15" ht="18" customHeight="1">
      <c r="A7" s="51"/>
      <c r="B7" s="19" t="s">
        <v>78</v>
      </c>
      <c r="C7" s="49"/>
      <c r="D7" s="49"/>
      <c r="E7" s="52"/>
      <c r="F7" s="52"/>
      <c r="G7" s="52"/>
      <c r="H7" s="49"/>
      <c r="I7" s="198"/>
    </row>
    <row r="8" spans="1:15">
      <c r="A8" s="51"/>
      <c r="B8" s="53" t="s">
        <v>598</v>
      </c>
      <c r="C8" s="54"/>
      <c r="D8" s="5"/>
      <c r="E8" s="18"/>
      <c r="F8" s="18"/>
      <c r="G8" s="5"/>
      <c r="H8" s="5"/>
      <c r="I8" s="3"/>
    </row>
    <row r="9" spans="1:15">
      <c r="A9" s="51"/>
      <c r="B9" s="53" t="s">
        <v>599</v>
      </c>
      <c r="C9" s="54"/>
      <c r="D9" s="5"/>
      <c r="E9" s="18"/>
      <c r="F9" s="18"/>
      <c r="G9" s="5"/>
      <c r="H9" s="5"/>
      <c r="I9" s="3"/>
    </row>
    <row r="10" spans="1:15" ht="7.5" customHeight="1">
      <c r="A10" s="51"/>
      <c r="B10" s="55"/>
      <c r="C10" s="49"/>
      <c r="D10" s="49"/>
      <c r="E10" s="56"/>
      <c r="F10" s="56"/>
      <c r="G10" s="49"/>
      <c r="H10" s="49"/>
      <c r="I10" s="198"/>
    </row>
    <row r="11" spans="1:15">
      <c r="A11" s="51"/>
      <c r="B11" s="19" t="s">
        <v>79</v>
      </c>
      <c r="C11" s="49"/>
      <c r="D11" s="49"/>
      <c r="E11" s="56"/>
      <c r="F11" s="839" t="s">
        <v>67</v>
      </c>
      <c r="G11" s="839"/>
      <c r="H11" s="49"/>
      <c r="I11" s="198"/>
      <c r="L11" s="255"/>
    </row>
    <row r="12" spans="1:15" ht="18.75">
      <c r="A12" s="51"/>
      <c r="B12" s="132" t="s">
        <v>602</v>
      </c>
      <c r="C12" s="52"/>
      <c r="D12" s="52"/>
      <c r="E12" s="56"/>
      <c r="F12" s="840" t="b">
        <f>IF(AND(J12=TRUE,K12=TRUE,L12=TRUE,M12=TRUE,N12=TRUE,O12=TRUE),TRUE,FALSE)</f>
        <v>0</v>
      </c>
      <c r="G12" s="840"/>
      <c r="H12" s="49"/>
      <c r="I12" s="198"/>
      <c r="J12" s="13" t="b">
        <f>IF(ISNA(MATCH(FALSE,J20:J1019,0)),TRUE,FALSE)</f>
        <v>0</v>
      </c>
      <c r="K12" s="13" t="b">
        <f t="shared" ref="K12:O12" si="0">IF(ISNA(MATCH(FALSE,K20:K1019,0)),TRUE,FALSE)</f>
        <v>1</v>
      </c>
      <c r="L12" s="13" t="b">
        <f t="shared" si="0"/>
        <v>0</v>
      </c>
      <c r="M12" s="13" t="b">
        <f t="shared" si="0"/>
        <v>1</v>
      </c>
      <c r="N12" s="13" t="b">
        <f t="shared" si="0"/>
        <v>1</v>
      </c>
      <c r="O12" s="13" t="b">
        <f t="shared" si="0"/>
        <v>1</v>
      </c>
    </row>
    <row r="13" spans="1:15" ht="27.75" customHeight="1">
      <c r="A13" s="51"/>
      <c r="B13" s="291" t="s">
        <v>405</v>
      </c>
      <c r="C13" s="52"/>
      <c r="D13" s="52"/>
      <c r="E13" s="49"/>
      <c r="F13" s="49"/>
      <c r="G13" s="49"/>
      <c r="H13" s="49"/>
      <c r="I13" s="198"/>
    </row>
    <row r="14" spans="1:15" ht="16.5" thickBot="1">
      <c r="A14" s="51"/>
      <c r="B14" s="281" t="s">
        <v>70</v>
      </c>
      <c r="C14" s="281" t="s">
        <v>74</v>
      </c>
      <c r="D14" s="281" t="s">
        <v>75</v>
      </c>
      <c r="E14" s="281" t="s">
        <v>76</v>
      </c>
      <c r="F14" s="281" t="s">
        <v>77</v>
      </c>
      <c r="G14" s="281" t="s">
        <v>329</v>
      </c>
      <c r="H14" s="281" t="s">
        <v>330</v>
      </c>
      <c r="I14" s="296"/>
    </row>
    <row r="15" spans="1:15" ht="16.5" thickBot="1">
      <c r="A15" s="58"/>
      <c r="B15" s="59"/>
      <c r="C15" s="59"/>
      <c r="D15" s="59"/>
      <c r="E15" s="59"/>
      <c r="F15" s="59"/>
      <c r="G15" s="59"/>
      <c r="H15" s="59"/>
      <c r="I15" s="297"/>
    </row>
    <row r="16" spans="1:15" ht="47.25">
      <c r="A16" s="207" t="s">
        <v>403</v>
      </c>
      <c r="B16" s="35" t="s">
        <v>600</v>
      </c>
      <c r="C16" s="207" t="s">
        <v>11</v>
      </c>
      <c r="D16" s="35" t="s">
        <v>17</v>
      </c>
      <c r="E16" s="207" t="s">
        <v>9</v>
      </c>
      <c r="F16" s="35" t="s">
        <v>69</v>
      </c>
      <c r="G16" s="207" t="s">
        <v>12</v>
      </c>
      <c r="H16" s="207" t="s">
        <v>382</v>
      </c>
      <c r="I16" s="298"/>
    </row>
    <row r="17" spans="1:15" ht="24" customHeight="1">
      <c r="A17" s="90"/>
      <c r="B17" s="62"/>
      <c r="C17" s="62"/>
      <c r="D17" s="62"/>
      <c r="E17" s="62"/>
      <c r="F17" s="62"/>
      <c r="G17" s="62"/>
      <c r="H17" s="364">
        <f>'General Info'!D18</f>
        <v>0</v>
      </c>
      <c r="I17" s="299"/>
    </row>
    <row r="18" spans="1:15" ht="21.75" thickBot="1">
      <c r="A18" s="81"/>
      <c r="B18" s="317"/>
      <c r="C18" s="317"/>
      <c r="D18" s="317"/>
      <c r="E18" s="317"/>
      <c r="F18" s="317"/>
      <c r="G18" s="317"/>
      <c r="H18" s="318" t="s">
        <v>65</v>
      </c>
      <c r="I18" s="300"/>
    </row>
    <row r="19" spans="1:15" ht="16.5" thickBot="1">
      <c r="A19" s="45" t="s">
        <v>14</v>
      </c>
      <c r="B19" s="313"/>
      <c r="C19" s="314"/>
      <c r="D19" s="315"/>
      <c r="E19" s="314"/>
      <c r="F19" s="315"/>
      <c r="G19" s="314"/>
      <c r="H19" s="316">
        <f>SUM(H20:H1019)</f>
        <v>0</v>
      </c>
      <c r="I19" s="301"/>
      <c r="J19" s="13" t="s">
        <v>597</v>
      </c>
      <c r="K19" s="13" t="s">
        <v>597</v>
      </c>
      <c r="L19" s="13" t="s">
        <v>597</v>
      </c>
      <c r="M19" s="13" t="s">
        <v>546</v>
      </c>
      <c r="N19" s="13" t="s">
        <v>548</v>
      </c>
      <c r="O19" s="13" t="s">
        <v>549</v>
      </c>
    </row>
    <row r="20" spans="1:15" ht="16.5" thickTop="1">
      <c r="A20" s="67">
        <v>1</v>
      </c>
      <c r="B20" s="183"/>
      <c r="C20" s="183"/>
      <c r="D20" s="177"/>
      <c r="E20" s="177"/>
      <c r="F20" s="183"/>
      <c r="G20" s="177"/>
      <c r="H20" s="292"/>
      <c r="I20" s="341"/>
      <c r="J20" s="13" t="b">
        <f>IF(ISBLANK(B20),FALSE,IF(OR(ISBLANK(C20),ISBLANK(D20),ISBLANK(E20),ISBLANK(F20),ISBLANK(G20),ISBLANK(H20)),FALSE,TRUE))</f>
        <v>0</v>
      </c>
      <c r="K20" s="13" t="b">
        <f>IF(OR(AND(B20="N/A",D20="N/A",E20="N/A",G20="N/A"),(AND(B20&lt;&gt;"N/A",D20&lt;&gt;"N/A",E20&lt;&gt;"N/A",G20&lt;&gt;"N/A"))),TRUE,FALSE)</f>
        <v>1</v>
      </c>
      <c r="L20" s="13" t="b">
        <f>IF(OR(AND(B20="N/A",H20=0),AND(NOT(ISBLANK(B20)),B20&lt;&gt;"N/A",H20&lt;&gt;0)),TRUE,FALSE)</f>
        <v>0</v>
      </c>
      <c r="M20" s="13" t="b">
        <f t="shared" ref="M20:M83" si="1">IF(D20="",TRUE,(IF(ISNUMBER(MATCH(D20,CountriesList,0)),TRUE,FALSE)))</f>
        <v>1</v>
      </c>
      <c r="N20" s="13" t="b">
        <f t="shared" ref="N20:N83" si="2">IF(E20="",TRUE,(IF(ISNUMBER(MATCH(E20,type_list,0)),TRUE,FALSE)))</f>
        <v>1</v>
      </c>
      <c r="O20" s="13" t="b">
        <f t="shared" ref="O20:O83" si="3">IF(G20="",TRUE,(IF(ISNUMBER(MATCH(G20,ShortRelationList,0)),TRUE,FALSE)))</f>
        <v>1</v>
      </c>
    </row>
    <row r="21" spans="1:15">
      <c r="A21" s="67">
        <v>2</v>
      </c>
      <c r="B21" s="183"/>
      <c r="C21" s="183"/>
      <c r="D21" s="177"/>
      <c r="E21" s="177"/>
      <c r="F21" s="183"/>
      <c r="G21" s="177"/>
      <c r="H21" s="292"/>
      <c r="I21" s="341"/>
      <c r="J21" s="13" t="b">
        <f>IF(ISBLANK(B21),TRUE,IF(OR(ISBLANK(C21),ISBLANK(D21),ISBLANK(E21),ISBLANK(F21),ISBLANK(G21),ISBLANK(H21)),FALSE,TRUE))</f>
        <v>1</v>
      </c>
      <c r="K21" s="13" t="b">
        <f>IF(OR(AND(B21="N/A",D21="N/A",E21="N/A",G21="N/A"),AND(ISBLANK(B21),ISBLANK(D21),ISBLANK(E21),ISBLANK(G21)),AND(NOT(ISBLANK(B21)),NOT(ISBLANK(D21)),NOT(ISBLANK(E21)),NOT(ISBLANK(G21)),B21&lt;&gt;"N/A",D21&lt;&gt;"N/A",E21&lt;&gt;"N/A",G21&lt;&gt;"N/A")),TRUE,FALSE)</f>
        <v>1</v>
      </c>
      <c r="L21" s="13" t="b">
        <f>IF(OR(AND(ISBLANK(B21),H21=0),AND(B21="N/A",H21=0),AND(NOT(ISBLANK(B21)),B21&lt;&gt;"N/A",H21&lt;&gt;0)),TRUE,FALSE)</f>
        <v>1</v>
      </c>
      <c r="M21" s="13" t="b">
        <f t="shared" si="1"/>
        <v>1</v>
      </c>
      <c r="N21" s="13" t="b">
        <f t="shared" si="2"/>
        <v>1</v>
      </c>
      <c r="O21" s="13" t="b">
        <f t="shared" si="3"/>
        <v>1</v>
      </c>
    </row>
    <row r="22" spans="1:15">
      <c r="A22" s="67">
        <v>3</v>
      </c>
      <c r="B22" s="183"/>
      <c r="C22" s="183"/>
      <c r="D22" s="177"/>
      <c r="E22" s="177"/>
      <c r="F22" s="183"/>
      <c r="G22" s="177"/>
      <c r="H22" s="292"/>
      <c r="I22" s="341"/>
      <c r="J22" s="13" t="b">
        <f t="shared" ref="J22:J85" si="4">IF(ISBLANK(B22),TRUE,IF(OR(ISBLANK(C22),ISBLANK(D22),ISBLANK(E22),ISBLANK(F22),ISBLANK(G22),ISBLANK(H22)),FALSE,TRUE))</f>
        <v>1</v>
      </c>
      <c r="K22" s="13" t="b">
        <f t="shared" ref="K22:K85" si="5">IF(OR(AND(B22="N/A",D22="N/A",E22="N/A",G22="N/A"),AND(ISBLANK(B22),ISBLANK(D22),ISBLANK(E22),ISBLANK(G22)),AND(NOT(ISBLANK(B22)),NOT(ISBLANK(D22)),NOT(ISBLANK(E22)),NOT(ISBLANK(G22)),B22&lt;&gt;"N/A",D22&lt;&gt;"N/A",E22&lt;&gt;"N/A",G22&lt;&gt;"N/A")),TRUE,FALSE)</f>
        <v>1</v>
      </c>
      <c r="L22" s="13" t="b">
        <f t="shared" ref="L22:L85" si="6">IF(OR(AND(ISBLANK(B22),H22=0),AND(B22="N/A",H22=0),AND(NOT(ISBLANK(B22)),B22&lt;&gt;"N/A",H22&lt;&gt;0)),TRUE,FALSE)</f>
        <v>1</v>
      </c>
      <c r="M22" s="13" t="b">
        <f t="shared" si="1"/>
        <v>1</v>
      </c>
      <c r="N22" s="13" t="b">
        <f t="shared" si="2"/>
        <v>1</v>
      </c>
      <c r="O22" s="13" t="b">
        <f t="shared" si="3"/>
        <v>1</v>
      </c>
    </row>
    <row r="23" spans="1:15">
      <c r="A23" s="67">
        <v>4</v>
      </c>
      <c r="B23" s="183"/>
      <c r="C23" s="183"/>
      <c r="D23" s="177"/>
      <c r="E23" s="177"/>
      <c r="F23" s="183"/>
      <c r="G23" s="177"/>
      <c r="H23" s="292"/>
      <c r="I23" s="341"/>
      <c r="J23" s="13" t="b">
        <f t="shared" si="4"/>
        <v>1</v>
      </c>
      <c r="K23" s="13" t="b">
        <f t="shared" si="5"/>
        <v>1</v>
      </c>
      <c r="L23" s="13" t="b">
        <f t="shared" si="6"/>
        <v>1</v>
      </c>
      <c r="M23" s="13" t="b">
        <f t="shared" si="1"/>
        <v>1</v>
      </c>
      <c r="N23" s="13" t="b">
        <f t="shared" si="2"/>
        <v>1</v>
      </c>
      <c r="O23" s="13" t="b">
        <f t="shared" si="3"/>
        <v>1</v>
      </c>
    </row>
    <row r="24" spans="1:15">
      <c r="A24" s="67">
        <v>5</v>
      </c>
      <c r="B24" s="183"/>
      <c r="C24" s="183"/>
      <c r="D24" s="177"/>
      <c r="E24" s="177"/>
      <c r="F24" s="183"/>
      <c r="G24" s="177"/>
      <c r="H24" s="292"/>
      <c r="I24" s="341"/>
      <c r="J24" s="13" t="b">
        <f t="shared" si="4"/>
        <v>1</v>
      </c>
      <c r="K24" s="13" t="b">
        <f t="shared" si="5"/>
        <v>1</v>
      </c>
      <c r="L24" s="13" t="b">
        <f t="shared" si="6"/>
        <v>1</v>
      </c>
      <c r="M24" s="13" t="b">
        <f t="shared" si="1"/>
        <v>1</v>
      </c>
      <c r="N24" s="13" t="b">
        <f t="shared" si="2"/>
        <v>1</v>
      </c>
      <c r="O24" s="13" t="b">
        <f t="shared" si="3"/>
        <v>1</v>
      </c>
    </row>
    <row r="25" spans="1:15">
      <c r="A25" s="67">
        <v>6</v>
      </c>
      <c r="B25" s="183"/>
      <c r="C25" s="183"/>
      <c r="D25" s="177"/>
      <c r="E25" s="177"/>
      <c r="F25" s="183"/>
      <c r="G25" s="177"/>
      <c r="H25" s="292"/>
      <c r="I25" s="341"/>
      <c r="J25" s="13" t="b">
        <f t="shared" si="4"/>
        <v>1</v>
      </c>
      <c r="K25" s="13" t="b">
        <f t="shared" si="5"/>
        <v>1</v>
      </c>
      <c r="L25" s="13" t="b">
        <f t="shared" si="6"/>
        <v>1</v>
      </c>
      <c r="M25" s="13" t="b">
        <f t="shared" si="1"/>
        <v>1</v>
      </c>
      <c r="N25" s="13" t="b">
        <f t="shared" si="2"/>
        <v>1</v>
      </c>
      <c r="O25" s="13" t="b">
        <f t="shared" si="3"/>
        <v>1</v>
      </c>
    </row>
    <row r="26" spans="1:15">
      <c r="A26" s="67">
        <v>7</v>
      </c>
      <c r="B26" s="183"/>
      <c r="C26" s="183"/>
      <c r="D26" s="177"/>
      <c r="E26" s="177"/>
      <c r="F26" s="183"/>
      <c r="G26" s="177"/>
      <c r="H26" s="292"/>
      <c r="I26" s="341"/>
      <c r="J26" s="13" t="b">
        <f t="shared" si="4"/>
        <v>1</v>
      </c>
      <c r="K26" s="13" t="b">
        <f t="shared" si="5"/>
        <v>1</v>
      </c>
      <c r="L26" s="13" t="b">
        <f t="shared" si="6"/>
        <v>1</v>
      </c>
      <c r="M26" s="13" t="b">
        <f t="shared" si="1"/>
        <v>1</v>
      </c>
      <c r="N26" s="13" t="b">
        <f t="shared" si="2"/>
        <v>1</v>
      </c>
      <c r="O26" s="13" t="b">
        <f t="shared" si="3"/>
        <v>1</v>
      </c>
    </row>
    <row r="27" spans="1:15">
      <c r="A27" s="67">
        <v>8</v>
      </c>
      <c r="B27" s="183"/>
      <c r="C27" s="183"/>
      <c r="D27" s="177"/>
      <c r="E27" s="177"/>
      <c r="F27" s="183"/>
      <c r="G27" s="177"/>
      <c r="H27" s="292"/>
      <c r="I27" s="341"/>
      <c r="J27" s="13" t="b">
        <f t="shared" si="4"/>
        <v>1</v>
      </c>
      <c r="K27" s="13" t="b">
        <f t="shared" si="5"/>
        <v>1</v>
      </c>
      <c r="L27" s="13" t="b">
        <f t="shared" si="6"/>
        <v>1</v>
      </c>
      <c r="M27" s="13" t="b">
        <f t="shared" si="1"/>
        <v>1</v>
      </c>
      <c r="N27" s="13" t="b">
        <f t="shared" si="2"/>
        <v>1</v>
      </c>
      <c r="O27" s="13" t="b">
        <f t="shared" si="3"/>
        <v>1</v>
      </c>
    </row>
    <row r="28" spans="1:15">
      <c r="A28" s="67">
        <v>9</v>
      </c>
      <c r="B28" s="183"/>
      <c r="C28" s="183"/>
      <c r="D28" s="177"/>
      <c r="E28" s="177"/>
      <c r="F28" s="183"/>
      <c r="G28" s="177"/>
      <c r="H28" s="292"/>
      <c r="I28" s="341"/>
      <c r="J28" s="13" t="b">
        <f t="shared" si="4"/>
        <v>1</v>
      </c>
      <c r="K28" s="13" t="b">
        <f t="shared" si="5"/>
        <v>1</v>
      </c>
      <c r="L28" s="13" t="b">
        <f t="shared" si="6"/>
        <v>1</v>
      </c>
      <c r="M28" s="13" t="b">
        <f t="shared" si="1"/>
        <v>1</v>
      </c>
      <c r="N28" s="13" t="b">
        <f t="shared" si="2"/>
        <v>1</v>
      </c>
      <c r="O28" s="13" t="b">
        <f t="shared" si="3"/>
        <v>1</v>
      </c>
    </row>
    <row r="29" spans="1:15">
      <c r="A29" s="67">
        <v>10</v>
      </c>
      <c r="B29" s="183"/>
      <c r="C29" s="183"/>
      <c r="D29" s="177"/>
      <c r="E29" s="177"/>
      <c r="F29" s="183"/>
      <c r="G29" s="177"/>
      <c r="H29" s="292"/>
      <c r="I29" s="341"/>
      <c r="J29" s="13" t="b">
        <f t="shared" si="4"/>
        <v>1</v>
      </c>
      <c r="K29" s="13" t="b">
        <f t="shared" si="5"/>
        <v>1</v>
      </c>
      <c r="L29" s="13" t="b">
        <f t="shared" si="6"/>
        <v>1</v>
      </c>
      <c r="M29" s="13" t="b">
        <f t="shared" si="1"/>
        <v>1</v>
      </c>
      <c r="N29" s="13" t="b">
        <f t="shared" si="2"/>
        <v>1</v>
      </c>
      <c r="O29" s="13" t="b">
        <f t="shared" si="3"/>
        <v>1</v>
      </c>
    </row>
    <row r="30" spans="1:15">
      <c r="A30" s="67">
        <v>11</v>
      </c>
      <c r="B30" s="183"/>
      <c r="C30" s="183"/>
      <c r="D30" s="177"/>
      <c r="E30" s="177"/>
      <c r="F30" s="183"/>
      <c r="G30" s="177"/>
      <c r="H30" s="292"/>
      <c r="I30" s="341"/>
      <c r="J30" s="13" t="b">
        <f t="shared" si="4"/>
        <v>1</v>
      </c>
      <c r="K30" s="13" t="b">
        <f t="shared" si="5"/>
        <v>1</v>
      </c>
      <c r="L30" s="13" t="b">
        <f t="shared" si="6"/>
        <v>1</v>
      </c>
      <c r="M30" s="13" t="b">
        <f t="shared" si="1"/>
        <v>1</v>
      </c>
      <c r="N30" s="13" t="b">
        <f t="shared" si="2"/>
        <v>1</v>
      </c>
      <c r="O30" s="13" t="b">
        <f t="shared" si="3"/>
        <v>1</v>
      </c>
    </row>
    <row r="31" spans="1:15">
      <c r="A31" s="67">
        <v>12</v>
      </c>
      <c r="B31" s="183"/>
      <c r="C31" s="183"/>
      <c r="D31" s="177"/>
      <c r="E31" s="177"/>
      <c r="F31" s="183"/>
      <c r="G31" s="177"/>
      <c r="H31" s="292"/>
      <c r="I31" s="341"/>
      <c r="J31" s="13" t="b">
        <f t="shared" si="4"/>
        <v>1</v>
      </c>
      <c r="K31" s="13" t="b">
        <f t="shared" si="5"/>
        <v>1</v>
      </c>
      <c r="L31" s="13" t="b">
        <f t="shared" si="6"/>
        <v>1</v>
      </c>
      <c r="M31" s="13" t="b">
        <f t="shared" si="1"/>
        <v>1</v>
      </c>
      <c r="N31" s="13" t="b">
        <f t="shared" si="2"/>
        <v>1</v>
      </c>
      <c r="O31" s="13" t="b">
        <f t="shared" si="3"/>
        <v>1</v>
      </c>
    </row>
    <row r="32" spans="1:15">
      <c r="A32" s="67">
        <v>13</v>
      </c>
      <c r="B32" s="183"/>
      <c r="C32" s="183"/>
      <c r="D32" s="177"/>
      <c r="E32" s="177"/>
      <c r="F32" s="183"/>
      <c r="G32" s="177"/>
      <c r="H32" s="292"/>
      <c r="I32" s="341"/>
      <c r="J32" s="13" t="b">
        <f t="shared" si="4"/>
        <v>1</v>
      </c>
      <c r="K32" s="13" t="b">
        <f t="shared" si="5"/>
        <v>1</v>
      </c>
      <c r="L32" s="13" t="b">
        <f t="shared" si="6"/>
        <v>1</v>
      </c>
      <c r="M32" s="13" t="b">
        <f t="shared" si="1"/>
        <v>1</v>
      </c>
      <c r="N32" s="13" t="b">
        <f t="shared" si="2"/>
        <v>1</v>
      </c>
      <c r="O32" s="13" t="b">
        <f t="shared" si="3"/>
        <v>1</v>
      </c>
    </row>
    <row r="33" spans="1:15">
      <c r="A33" s="67">
        <v>14</v>
      </c>
      <c r="B33" s="183"/>
      <c r="C33" s="183"/>
      <c r="D33" s="177"/>
      <c r="E33" s="177"/>
      <c r="F33" s="183"/>
      <c r="G33" s="177"/>
      <c r="H33" s="292"/>
      <c r="I33" s="341"/>
      <c r="J33" s="13" t="b">
        <f t="shared" si="4"/>
        <v>1</v>
      </c>
      <c r="K33" s="13" t="b">
        <f t="shared" si="5"/>
        <v>1</v>
      </c>
      <c r="L33" s="13" t="b">
        <f t="shared" si="6"/>
        <v>1</v>
      </c>
      <c r="M33" s="13" t="b">
        <f t="shared" si="1"/>
        <v>1</v>
      </c>
      <c r="N33" s="13" t="b">
        <f t="shared" si="2"/>
        <v>1</v>
      </c>
      <c r="O33" s="13" t="b">
        <f t="shared" si="3"/>
        <v>1</v>
      </c>
    </row>
    <row r="34" spans="1:15">
      <c r="A34" s="67">
        <v>15</v>
      </c>
      <c r="B34" s="183"/>
      <c r="C34" s="183"/>
      <c r="D34" s="177"/>
      <c r="E34" s="177"/>
      <c r="F34" s="183"/>
      <c r="G34" s="177"/>
      <c r="H34" s="292"/>
      <c r="I34" s="341"/>
      <c r="J34" s="13" t="b">
        <f t="shared" si="4"/>
        <v>1</v>
      </c>
      <c r="K34" s="13" t="b">
        <f t="shared" si="5"/>
        <v>1</v>
      </c>
      <c r="L34" s="13" t="b">
        <f t="shared" si="6"/>
        <v>1</v>
      </c>
      <c r="M34" s="13" t="b">
        <f t="shared" si="1"/>
        <v>1</v>
      </c>
      <c r="N34" s="13" t="b">
        <f t="shared" si="2"/>
        <v>1</v>
      </c>
      <c r="O34" s="13" t="b">
        <f t="shared" si="3"/>
        <v>1</v>
      </c>
    </row>
    <row r="35" spans="1:15">
      <c r="A35" s="67">
        <v>16</v>
      </c>
      <c r="B35" s="183"/>
      <c r="C35" s="183"/>
      <c r="D35" s="177"/>
      <c r="E35" s="177"/>
      <c r="F35" s="183"/>
      <c r="G35" s="177"/>
      <c r="H35" s="292"/>
      <c r="I35" s="341"/>
      <c r="J35" s="13" t="b">
        <f t="shared" si="4"/>
        <v>1</v>
      </c>
      <c r="K35" s="13" t="b">
        <f t="shared" si="5"/>
        <v>1</v>
      </c>
      <c r="L35" s="13" t="b">
        <f t="shared" si="6"/>
        <v>1</v>
      </c>
      <c r="M35" s="13" t="b">
        <f t="shared" si="1"/>
        <v>1</v>
      </c>
      <c r="N35" s="13" t="b">
        <f t="shared" si="2"/>
        <v>1</v>
      </c>
      <c r="O35" s="13" t="b">
        <f t="shared" si="3"/>
        <v>1</v>
      </c>
    </row>
    <row r="36" spans="1:15">
      <c r="A36" s="67">
        <v>17</v>
      </c>
      <c r="B36" s="183"/>
      <c r="C36" s="183"/>
      <c r="D36" s="177"/>
      <c r="E36" s="177"/>
      <c r="F36" s="183"/>
      <c r="G36" s="177"/>
      <c r="H36" s="292"/>
      <c r="I36" s="341"/>
      <c r="J36" s="13" t="b">
        <f t="shared" si="4"/>
        <v>1</v>
      </c>
      <c r="K36" s="13" t="b">
        <f t="shared" si="5"/>
        <v>1</v>
      </c>
      <c r="L36" s="13" t="b">
        <f t="shared" si="6"/>
        <v>1</v>
      </c>
      <c r="M36" s="13" t="b">
        <f t="shared" si="1"/>
        <v>1</v>
      </c>
      <c r="N36" s="13" t="b">
        <f t="shared" si="2"/>
        <v>1</v>
      </c>
      <c r="O36" s="13" t="b">
        <f t="shared" si="3"/>
        <v>1</v>
      </c>
    </row>
    <row r="37" spans="1:15">
      <c r="A37" s="67">
        <v>18</v>
      </c>
      <c r="B37" s="183"/>
      <c r="C37" s="183"/>
      <c r="D37" s="177"/>
      <c r="E37" s="177"/>
      <c r="F37" s="183"/>
      <c r="G37" s="177"/>
      <c r="H37" s="292"/>
      <c r="I37" s="341"/>
      <c r="J37" s="13" t="b">
        <f t="shared" si="4"/>
        <v>1</v>
      </c>
      <c r="K37" s="13" t="b">
        <f t="shared" si="5"/>
        <v>1</v>
      </c>
      <c r="L37" s="13" t="b">
        <f t="shared" si="6"/>
        <v>1</v>
      </c>
      <c r="M37" s="13" t="b">
        <f t="shared" si="1"/>
        <v>1</v>
      </c>
      <c r="N37" s="13" t="b">
        <f t="shared" si="2"/>
        <v>1</v>
      </c>
      <c r="O37" s="13" t="b">
        <f t="shared" si="3"/>
        <v>1</v>
      </c>
    </row>
    <row r="38" spans="1:15">
      <c r="A38" s="67">
        <v>19</v>
      </c>
      <c r="B38" s="183"/>
      <c r="C38" s="183"/>
      <c r="D38" s="177"/>
      <c r="E38" s="177"/>
      <c r="F38" s="183"/>
      <c r="G38" s="177"/>
      <c r="H38" s="292"/>
      <c r="I38" s="341"/>
      <c r="J38" s="13" t="b">
        <f t="shared" si="4"/>
        <v>1</v>
      </c>
      <c r="K38" s="13" t="b">
        <f t="shared" si="5"/>
        <v>1</v>
      </c>
      <c r="L38" s="13" t="b">
        <f t="shared" si="6"/>
        <v>1</v>
      </c>
      <c r="M38" s="13" t="b">
        <f t="shared" si="1"/>
        <v>1</v>
      </c>
      <c r="N38" s="13" t="b">
        <f t="shared" si="2"/>
        <v>1</v>
      </c>
      <c r="O38" s="13" t="b">
        <f t="shared" si="3"/>
        <v>1</v>
      </c>
    </row>
    <row r="39" spans="1:15">
      <c r="A39" s="67">
        <v>20</v>
      </c>
      <c r="B39" s="183"/>
      <c r="C39" s="183"/>
      <c r="D39" s="177"/>
      <c r="E39" s="177"/>
      <c r="F39" s="183"/>
      <c r="G39" s="177"/>
      <c r="H39" s="292"/>
      <c r="I39" s="341"/>
      <c r="J39" s="13" t="b">
        <f t="shared" si="4"/>
        <v>1</v>
      </c>
      <c r="K39" s="13" t="b">
        <f t="shared" si="5"/>
        <v>1</v>
      </c>
      <c r="L39" s="13" t="b">
        <f t="shared" si="6"/>
        <v>1</v>
      </c>
      <c r="M39" s="13" t="b">
        <f t="shared" si="1"/>
        <v>1</v>
      </c>
      <c r="N39" s="13" t="b">
        <f t="shared" si="2"/>
        <v>1</v>
      </c>
      <c r="O39" s="13" t="b">
        <f t="shared" si="3"/>
        <v>1</v>
      </c>
    </row>
    <row r="40" spans="1:15">
      <c r="A40" s="67">
        <v>21</v>
      </c>
      <c r="B40" s="183"/>
      <c r="C40" s="183"/>
      <c r="D40" s="177"/>
      <c r="E40" s="177"/>
      <c r="F40" s="183"/>
      <c r="G40" s="177"/>
      <c r="H40" s="292"/>
      <c r="I40" s="341"/>
      <c r="J40" s="13" t="b">
        <f t="shared" si="4"/>
        <v>1</v>
      </c>
      <c r="K40" s="13" t="b">
        <f t="shared" si="5"/>
        <v>1</v>
      </c>
      <c r="L40" s="13" t="b">
        <f t="shared" si="6"/>
        <v>1</v>
      </c>
      <c r="M40" s="13" t="b">
        <f t="shared" si="1"/>
        <v>1</v>
      </c>
      <c r="N40" s="13" t="b">
        <f t="shared" si="2"/>
        <v>1</v>
      </c>
      <c r="O40" s="13" t="b">
        <f t="shared" si="3"/>
        <v>1</v>
      </c>
    </row>
    <row r="41" spans="1:15">
      <c r="A41" s="67">
        <v>22</v>
      </c>
      <c r="B41" s="183"/>
      <c r="C41" s="183"/>
      <c r="D41" s="177"/>
      <c r="E41" s="177"/>
      <c r="F41" s="183"/>
      <c r="G41" s="177"/>
      <c r="H41" s="292"/>
      <c r="I41" s="341"/>
      <c r="J41" s="13" t="b">
        <f t="shared" si="4"/>
        <v>1</v>
      </c>
      <c r="K41" s="13" t="b">
        <f t="shared" si="5"/>
        <v>1</v>
      </c>
      <c r="L41" s="13" t="b">
        <f t="shared" si="6"/>
        <v>1</v>
      </c>
      <c r="M41" s="13" t="b">
        <f t="shared" si="1"/>
        <v>1</v>
      </c>
      <c r="N41" s="13" t="b">
        <f t="shared" si="2"/>
        <v>1</v>
      </c>
      <c r="O41" s="13" t="b">
        <f t="shared" si="3"/>
        <v>1</v>
      </c>
    </row>
    <row r="42" spans="1:15">
      <c r="A42" s="67">
        <v>23</v>
      </c>
      <c r="B42" s="183"/>
      <c r="C42" s="183"/>
      <c r="D42" s="177"/>
      <c r="E42" s="177"/>
      <c r="F42" s="183"/>
      <c r="G42" s="177"/>
      <c r="H42" s="292"/>
      <c r="I42" s="341"/>
      <c r="J42" s="13" t="b">
        <f t="shared" si="4"/>
        <v>1</v>
      </c>
      <c r="K42" s="13" t="b">
        <f t="shared" si="5"/>
        <v>1</v>
      </c>
      <c r="L42" s="13" t="b">
        <f t="shared" si="6"/>
        <v>1</v>
      </c>
      <c r="M42" s="13" t="b">
        <f t="shared" si="1"/>
        <v>1</v>
      </c>
      <c r="N42" s="13" t="b">
        <f t="shared" si="2"/>
        <v>1</v>
      </c>
      <c r="O42" s="13" t="b">
        <f t="shared" si="3"/>
        <v>1</v>
      </c>
    </row>
    <row r="43" spans="1:15">
      <c r="A43" s="67">
        <v>24</v>
      </c>
      <c r="B43" s="183"/>
      <c r="C43" s="183"/>
      <c r="D43" s="177"/>
      <c r="E43" s="177"/>
      <c r="F43" s="183"/>
      <c r="G43" s="177"/>
      <c r="H43" s="292"/>
      <c r="I43" s="341"/>
      <c r="J43" s="13" t="b">
        <f t="shared" si="4"/>
        <v>1</v>
      </c>
      <c r="K43" s="13" t="b">
        <f t="shared" si="5"/>
        <v>1</v>
      </c>
      <c r="L43" s="13" t="b">
        <f t="shared" si="6"/>
        <v>1</v>
      </c>
      <c r="M43" s="13" t="b">
        <f t="shared" si="1"/>
        <v>1</v>
      </c>
      <c r="N43" s="13" t="b">
        <f t="shared" si="2"/>
        <v>1</v>
      </c>
      <c r="O43" s="13" t="b">
        <f t="shared" si="3"/>
        <v>1</v>
      </c>
    </row>
    <row r="44" spans="1:15">
      <c r="A44" s="67">
        <v>25</v>
      </c>
      <c r="B44" s="183"/>
      <c r="C44" s="183"/>
      <c r="D44" s="177"/>
      <c r="E44" s="177"/>
      <c r="F44" s="183"/>
      <c r="G44" s="177"/>
      <c r="H44" s="292"/>
      <c r="I44" s="341"/>
      <c r="J44" s="13" t="b">
        <f t="shared" si="4"/>
        <v>1</v>
      </c>
      <c r="K44" s="13" t="b">
        <f t="shared" si="5"/>
        <v>1</v>
      </c>
      <c r="L44" s="13" t="b">
        <f t="shared" si="6"/>
        <v>1</v>
      </c>
      <c r="M44" s="13" t="b">
        <f t="shared" si="1"/>
        <v>1</v>
      </c>
      <c r="N44" s="13" t="b">
        <f t="shared" si="2"/>
        <v>1</v>
      </c>
      <c r="O44" s="13" t="b">
        <f t="shared" si="3"/>
        <v>1</v>
      </c>
    </row>
    <row r="45" spans="1:15">
      <c r="A45" s="67">
        <v>26</v>
      </c>
      <c r="B45" s="183"/>
      <c r="C45" s="183"/>
      <c r="D45" s="177"/>
      <c r="E45" s="177"/>
      <c r="F45" s="183"/>
      <c r="G45" s="177"/>
      <c r="H45" s="292"/>
      <c r="I45" s="341"/>
      <c r="J45" s="13" t="b">
        <f t="shared" si="4"/>
        <v>1</v>
      </c>
      <c r="K45" s="13" t="b">
        <f t="shared" si="5"/>
        <v>1</v>
      </c>
      <c r="L45" s="13" t="b">
        <f t="shared" si="6"/>
        <v>1</v>
      </c>
      <c r="M45" s="13" t="b">
        <f t="shared" si="1"/>
        <v>1</v>
      </c>
      <c r="N45" s="13" t="b">
        <f t="shared" si="2"/>
        <v>1</v>
      </c>
      <c r="O45" s="13" t="b">
        <f t="shared" si="3"/>
        <v>1</v>
      </c>
    </row>
    <row r="46" spans="1:15">
      <c r="A46" s="67">
        <v>27</v>
      </c>
      <c r="B46" s="183"/>
      <c r="C46" s="183"/>
      <c r="D46" s="177"/>
      <c r="E46" s="177"/>
      <c r="F46" s="183"/>
      <c r="G46" s="177"/>
      <c r="H46" s="292"/>
      <c r="I46" s="341"/>
      <c r="J46" s="13" t="b">
        <f t="shared" si="4"/>
        <v>1</v>
      </c>
      <c r="K46" s="13" t="b">
        <f t="shared" si="5"/>
        <v>1</v>
      </c>
      <c r="L46" s="13" t="b">
        <f t="shared" si="6"/>
        <v>1</v>
      </c>
      <c r="M46" s="13" t="b">
        <f t="shared" si="1"/>
        <v>1</v>
      </c>
      <c r="N46" s="13" t="b">
        <f t="shared" si="2"/>
        <v>1</v>
      </c>
      <c r="O46" s="13" t="b">
        <f t="shared" si="3"/>
        <v>1</v>
      </c>
    </row>
    <row r="47" spans="1:15">
      <c r="A47" s="67">
        <v>28</v>
      </c>
      <c r="B47" s="183"/>
      <c r="C47" s="183"/>
      <c r="D47" s="177"/>
      <c r="E47" s="177"/>
      <c r="F47" s="183"/>
      <c r="G47" s="177"/>
      <c r="H47" s="292"/>
      <c r="I47" s="341"/>
      <c r="J47" s="13" t="b">
        <f t="shared" si="4"/>
        <v>1</v>
      </c>
      <c r="K47" s="13" t="b">
        <f t="shared" si="5"/>
        <v>1</v>
      </c>
      <c r="L47" s="13" t="b">
        <f t="shared" si="6"/>
        <v>1</v>
      </c>
      <c r="M47" s="13" t="b">
        <f t="shared" si="1"/>
        <v>1</v>
      </c>
      <c r="N47" s="13" t="b">
        <f t="shared" si="2"/>
        <v>1</v>
      </c>
      <c r="O47" s="13" t="b">
        <f t="shared" si="3"/>
        <v>1</v>
      </c>
    </row>
    <row r="48" spans="1:15">
      <c r="A48" s="67">
        <v>29</v>
      </c>
      <c r="B48" s="183"/>
      <c r="C48" s="183"/>
      <c r="D48" s="177"/>
      <c r="E48" s="177"/>
      <c r="F48" s="183"/>
      <c r="G48" s="177"/>
      <c r="H48" s="292"/>
      <c r="I48" s="341"/>
      <c r="J48" s="13" t="b">
        <f t="shared" si="4"/>
        <v>1</v>
      </c>
      <c r="K48" s="13" t="b">
        <f t="shared" si="5"/>
        <v>1</v>
      </c>
      <c r="L48" s="13" t="b">
        <f t="shared" si="6"/>
        <v>1</v>
      </c>
      <c r="M48" s="13" t="b">
        <f t="shared" si="1"/>
        <v>1</v>
      </c>
      <c r="N48" s="13" t="b">
        <f t="shared" si="2"/>
        <v>1</v>
      </c>
      <c r="O48" s="13" t="b">
        <f t="shared" si="3"/>
        <v>1</v>
      </c>
    </row>
    <row r="49" spans="1:15">
      <c r="A49" s="67">
        <v>30</v>
      </c>
      <c r="B49" s="183"/>
      <c r="C49" s="183"/>
      <c r="D49" s="177"/>
      <c r="E49" s="177"/>
      <c r="F49" s="183"/>
      <c r="G49" s="177"/>
      <c r="H49" s="292"/>
      <c r="I49" s="341"/>
      <c r="J49" s="13" t="b">
        <f t="shared" si="4"/>
        <v>1</v>
      </c>
      <c r="K49" s="13" t="b">
        <f t="shared" si="5"/>
        <v>1</v>
      </c>
      <c r="L49" s="13" t="b">
        <f t="shared" si="6"/>
        <v>1</v>
      </c>
      <c r="M49" s="13" t="b">
        <f t="shared" si="1"/>
        <v>1</v>
      </c>
      <c r="N49" s="13" t="b">
        <f t="shared" si="2"/>
        <v>1</v>
      </c>
      <c r="O49" s="13" t="b">
        <f t="shared" si="3"/>
        <v>1</v>
      </c>
    </row>
    <row r="50" spans="1:15">
      <c r="A50" s="67">
        <v>31</v>
      </c>
      <c r="B50" s="183"/>
      <c r="C50" s="183"/>
      <c r="D50" s="177"/>
      <c r="E50" s="177"/>
      <c r="F50" s="183"/>
      <c r="G50" s="177"/>
      <c r="H50" s="292"/>
      <c r="I50" s="341"/>
      <c r="J50" s="13" t="b">
        <f t="shared" si="4"/>
        <v>1</v>
      </c>
      <c r="K50" s="13" t="b">
        <f t="shared" si="5"/>
        <v>1</v>
      </c>
      <c r="L50" s="13" t="b">
        <f t="shared" si="6"/>
        <v>1</v>
      </c>
      <c r="M50" s="13" t="b">
        <f t="shared" si="1"/>
        <v>1</v>
      </c>
      <c r="N50" s="13" t="b">
        <f t="shared" si="2"/>
        <v>1</v>
      </c>
      <c r="O50" s="13" t="b">
        <f t="shared" si="3"/>
        <v>1</v>
      </c>
    </row>
    <row r="51" spans="1:15">
      <c r="A51" s="67">
        <v>32</v>
      </c>
      <c r="B51" s="183"/>
      <c r="C51" s="183"/>
      <c r="D51" s="177"/>
      <c r="E51" s="177"/>
      <c r="F51" s="183"/>
      <c r="G51" s="177"/>
      <c r="H51" s="292"/>
      <c r="I51" s="341"/>
      <c r="J51" s="13" t="b">
        <f t="shared" si="4"/>
        <v>1</v>
      </c>
      <c r="K51" s="13" t="b">
        <f t="shared" si="5"/>
        <v>1</v>
      </c>
      <c r="L51" s="13" t="b">
        <f t="shared" si="6"/>
        <v>1</v>
      </c>
      <c r="M51" s="13" t="b">
        <f t="shared" si="1"/>
        <v>1</v>
      </c>
      <c r="N51" s="13" t="b">
        <f t="shared" si="2"/>
        <v>1</v>
      </c>
      <c r="O51" s="13" t="b">
        <f t="shared" si="3"/>
        <v>1</v>
      </c>
    </row>
    <row r="52" spans="1:15">
      <c r="A52" s="67">
        <v>33</v>
      </c>
      <c r="B52" s="183"/>
      <c r="C52" s="183"/>
      <c r="D52" s="177"/>
      <c r="E52" s="177"/>
      <c r="F52" s="183"/>
      <c r="G52" s="177"/>
      <c r="H52" s="292"/>
      <c r="I52" s="341"/>
      <c r="J52" s="13" t="b">
        <f t="shared" si="4"/>
        <v>1</v>
      </c>
      <c r="K52" s="13" t="b">
        <f t="shared" si="5"/>
        <v>1</v>
      </c>
      <c r="L52" s="13" t="b">
        <f t="shared" si="6"/>
        <v>1</v>
      </c>
      <c r="M52" s="13" t="b">
        <f t="shared" si="1"/>
        <v>1</v>
      </c>
      <c r="N52" s="13" t="b">
        <f t="shared" si="2"/>
        <v>1</v>
      </c>
      <c r="O52" s="13" t="b">
        <f t="shared" si="3"/>
        <v>1</v>
      </c>
    </row>
    <row r="53" spans="1:15">
      <c r="A53" s="67">
        <v>34</v>
      </c>
      <c r="B53" s="183"/>
      <c r="C53" s="183"/>
      <c r="D53" s="177"/>
      <c r="E53" s="177"/>
      <c r="F53" s="183"/>
      <c r="G53" s="177"/>
      <c r="H53" s="292"/>
      <c r="I53" s="341"/>
      <c r="J53" s="13" t="b">
        <f t="shared" si="4"/>
        <v>1</v>
      </c>
      <c r="K53" s="13" t="b">
        <f t="shared" si="5"/>
        <v>1</v>
      </c>
      <c r="L53" s="13" t="b">
        <f t="shared" si="6"/>
        <v>1</v>
      </c>
      <c r="M53" s="13" t="b">
        <f t="shared" si="1"/>
        <v>1</v>
      </c>
      <c r="N53" s="13" t="b">
        <f t="shared" si="2"/>
        <v>1</v>
      </c>
      <c r="O53" s="13" t="b">
        <f t="shared" si="3"/>
        <v>1</v>
      </c>
    </row>
    <row r="54" spans="1:15">
      <c r="A54" s="67">
        <v>35</v>
      </c>
      <c r="B54" s="183"/>
      <c r="C54" s="183"/>
      <c r="D54" s="177"/>
      <c r="E54" s="177"/>
      <c r="F54" s="183"/>
      <c r="G54" s="177"/>
      <c r="H54" s="292"/>
      <c r="I54" s="341"/>
      <c r="J54" s="13" t="b">
        <f t="shared" si="4"/>
        <v>1</v>
      </c>
      <c r="K54" s="13" t="b">
        <f t="shared" si="5"/>
        <v>1</v>
      </c>
      <c r="L54" s="13" t="b">
        <f t="shared" si="6"/>
        <v>1</v>
      </c>
      <c r="M54" s="13" t="b">
        <f t="shared" si="1"/>
        <v>1</v>
      </c>
      <c r="N54" s="13" t="b">
        <f t="shared" si="2"/>
        <v>1</v>
      </c>
      <c r="O54" s="13" t="b">
        <f t="shared" si="3"/>
        <v>1</v>
      </c>
    </row>
    <row r="55" spans="1:15">
      <c r="A55" s="67">
        <v>36</v>
      </c>
      <c r="B55" s="183"/>
      <c r="C55" s="183"/>
      <c r="D55" s="177"/>
      <c r="E55" s="177"/>
      <c r="F55" s="183"/>
      <c r="G55" s="177"/>
      <c r="H55" s="292"/>
      <c r="I55" s="341"/>
      <c r="J55" s="13" t="b">
        <f t="shared" si="4"/>
        <v>1</v>
      </c>
      <c r="K55" s="13" t="b">
        <f t="shared" si="5"/>
        <v>1</v>
      </c>
      <c r="L55" s="13" t="b">
        <f t="shared" si="6"/>
        <v>1</v>
      </c>
      <c r="M55" s="13" t="b">
        <f t="shared" si="1"/>
        <v>1</v>
      </c>
      <c r="N55" s="13" t="b">
        <f t="shared" si="2"/>
        <v>1</v>
      </c>
      <c r="O55" s="13" t="b">
        <f t="shared" si="3"/>
        <v>1</v>
      </c>
    </row>
    <row r="56" spans="1:15">
      <c r="A56" s="67">
        <v>37</v>
      </c>
      <c r="B56" s="183"/>
      <c r="C56" s="183"/>
      <c r="D56" s="177"/>
      <c r="E56" s="177"/>
      <c r="F56" s="183"/>
      <c r="G56" s="177"/>
      <c r="H56" s="292"/>
      <c r="I56" s="341"/>
      <c r="J56" s="13" t="b">
        <f t="shared" si="4"/>
        <v>1</v>
      </c>
      <c r="K56" s="13" t="b">
        <f t="shared" si="5"/>
        <v>1</v>
      </c>
      <c r="L56" s="13" t="b">
        <f t="shared" si="6"/>
        <v>1</v>
      </c>
      <c r="M56" s="13" t="b">
        <f t="shared" si="1"/>
        <v>1</v>
      </c>
      <c r="N56" s="13" t="b">
        <f t="shared" si="2"/>
        <v>1</v>
      </c>
      <c r="O56" s="13" t="b">
        <f t="shared" si="3"/>
        <v>1</v>
      </c>
    </row>
    <row r="57" spans="1:15">
      <c r="A57" s="67">
        <v>38</v>
      </c>
      <c r="B57" s="183"/>
      <c r="C57" s="183"/>
      <c r="D57" s="177"/>
      <c r="E57" s="177"/>
      <c r="F57" s="183"/>
      <c r="G57" s="177"/>
      <c r="H57" s="292"/>
      <c r="I57" s="341"/>
      <c r="J57" s="13" t="b">
        <f t="shared" si="4"/>
        <v>1</v>
      </c>
      <c r="K57" s="13" t="b">
        <f t="shared" si="5"/>
        <v>1</v>
      </c>
      <c r="L57" s="13" t="b">
        <f t="shared" si="6"/>
        <v>1</v>
      </c>
      <c r="M57" s="13" t="b">
        <f t="shared" si="1"/>
        <v>1</v>
      </c>
      <c r="N57" s="13" t="b">
        <f t="shared" si="2"/>
        <v>1</v>
      </c>
      <c r="O57" s="13" t="b">
        <f t="shared" si="3"/>
        <v>1</v>
      </c>
    </row>
    <row r="58" spans="1:15">
      <c r="A58" s="67">
        <v>39</v>
      </c>
      <c r="B58" s="183"/>
      <c r="C58" s="183"/>
      <c r="D58" s="177"/>
      <c r="E58" s="177"/>
      <c r="F58" s="183"/>
      <c r="G58" s="177"/>
      <c r="H58" s="292"/>
      <c r="I58" s="341"/>
      <c r="J58" s="13" t="b">
        <f t="shared" si="4"/>
        <v>1</v>
      </c>
      <c r="K58" s="13" t="b">
        <f t="shared" si="5"/>
        <v>1</v>
      </c>
      <c r="L58" s="13" t="b">
        <f t="shared" si="6"/>
        <v>1</v>
      </c>
      <c r="M58" s="13" t="b">
        <f t="shared" si="1"/>
        <v>1</v>
      </c>
      <c r="N58" s="13" t="b">
        <f t="shared" si="2"/>
        <v>1</v>
      </c>
      <c r="O58" s="13" t="b">
        <f t="shared" si="3"/>
        <v>1</v>
      </c>
    </row>
    <row r="59" spans="1:15">
      <c r="A59" s="67">
        <v>40</v>
      </c>
      <c r="B59" s="183"/>
      <c r="C59" s="183"/>
      <c r="D59" s="177"/>
      <c r="E59" s="177"/>
      <c r="F59" s="183"/>
      <c r="G59" s="177"/>
      <c r="H59" s="292"/>
      <c r="I59" s="341"/>
      <c r="J59" s="13" t="b">
        <f t="shared" si="4"/>
        <v>1</v>
      </c>
      <c r="K59" s="13" t="b">
        <f t="shared" si="5"/>
        <v>1</v>
      </c>
      <c r="L59" s="13" t="b">
        <f t="shared" si="6"/>
        <v>1</v>
      </c>
      <c r="M59" s="13" t="b">
        <f t="shared" si="1"/>
        <v>1</v>
      </c>
      <c r="N59" s="13" t="b">
        <f t="shared" si="2"/>
        <v>1</v>
      </c>
      <c r="O59" s="13" t="b">
        <f t="shared" si="3"/>
        <v>1</v>
      </c>
    </row>
    <row r="60" spans="1:15">
      <c r="A60" s="67">
        <v>41</v>
      </c>
      <c r="B60" s="183"/>
      <c r="C60" s="183"/>
      <c r="D60" s="177"/>
      <c r="E60" s="177"/>
      <c r="F60" s="183"/>
      <c r="G60" s="177"/>
      <c r="H60" s="292"/>
      <c r="I60" s="341"/>
      <c r="J60" s="13" t="b">
        <f t="shared" si="4"/>
        <v>1</v>
      </c>
      <c r="K60" s="13" t="b">
        <f t="shared" si="5"/>
        <v>1</v>
      </c>
      <c r="L60" s="13" t="b">
        <f t="shared" si="6"/>
        <v>1</v>
      </c>
      <c r="M60" s="13" t="b">
        <f t="shared" si="1"/>
        <v>1</v>
      </c>
      <c r="N60" s="13" t="b">
        <f t="shared" si="2"/>
        <v>1</v>
      </c>
      <c r="O60" s="13" t="b">
        <f t="shared" si="3"/>
        <v>1</v>
      </c>
    </row>
    <row r="61" spans="1:15">
      <c r="A61" s="67">
        <v>42</v>
      </c>
      <c r="B61" s="183"/>
      <c r="C61" s="183"/>
      <c r="D61" s="177"/>
      <c r="E61" s="177"/>
      <c r="F61" s="183"/>
      <c r="G61" s="177"/>
      <c r="H61" s="292"/>
      <c r="I61" s="341"/>
      <c r="J61" s="13" t="b">
        <f t="shared" si="4"/>
        <v>1</v>
      </c>
      <c r="K61" s="13" t="b">
        <f t="shared" si="5"/>
        <v>1</v>
      </c>
      <c r="L61" s="13" t="b">
        <f t="shared" si="6"/>
        <v>1</v>
      </c>
      <c r="M61" s="13" t="b">
        <f t="shared" si="1"/>
        <v>1</v>
      </c>
      <c r="N61" s="13" t="b">
        <f t="shared" si="2"/>
        <v>1</v>
      </c>
      <c r="O61" s="13" t="b">
        <f t="shared" si="3"/>
        <v>1</v>
      </c>
    </row>
    <row r="62" spans="1:15">
      <c r="A62" s="67">
        <v>43</v>
      </c>
      <c r="B62" s="183"/>
      <c r="C62" s="183"/>
      <c r="D62" s="177"/>
      <c r="E62" s="177"/>
      <c r="F62" s="183"/>
      <c r="G62" s="177"/>
      <c r="H62" s="292"/>
      <c r="I62" s="341"/>
      <c r="J62" s="13" t="b">
        <f t="shared" si="4"/>
        <v>1</v>
      </c>
      <c r="K62" s="13" t="b">
        <f t="shared" si="5"/>
        <v>1</v>
      </c>
      <c r="L62" s="13" t="b">
        <f t="shared" si="6"/>
        <v>1</v>
      </c>
      <c r="M62" s="13" t="b">
        <f t="shared" si="1"/>
        <v>1</v>
      </c>
      <c r="N62" s="13" t="b">
        <f t="shared" si="2"/>
        <v>1</v>
      </c>
      <c r="O62" s="13" t="b">
        <f t="shared" si="3"/>
        <v>1</v>
      </c>
    </row>
    <row r="63" spans="1:15">
      <c r="A63" s="67">
        <v>44</v>
      </c>
      <c r="B63" s="183"/>
      <c r="C63" s="183"/>
      <c r="D63" s="177"/>
      <c r="E63" s="177"/>
      <c r="F63" s="183"/>
      <c r="G63" s="177"/>
      <c r="H63" s="292"/>
      <c r="I63" s="341"/>
      <c r="J63" s="13" t="b">
        <f t="shared" si="4"/>
        <v>1</v>
      </c>
      <c r="K63" s="13" t="b">
        <f t="shared" si="5"/>
        <v>1</v>
      </c>
      <c r="L63" s="13" t="b">
        <f t="shared" si="6"/>
        <v>1</v>
      </c>
      <c r="M63" s="13" t="b">
        <f t="shared" si="1"/>
        <v>1</v>
      </c>
      <c r="N63" s="13" t="b">
        <f t="shared" si="2"/>
        <v>1</v>
      </c>
      <c r="O63" s="13" t="b">
        <f t="shared" si="3"/>
        <v>1</v>
      </c>
    </row>
    <row r="64" spans="1:15">
      <c r="A64" s="67">
        <v>45</v>
      </c>
      <c r="B64" s="183"/>
      <c r="C64" s="183"/>
      <c r="D64" s="177"/>
      <c r="E64" s="177"/>
      <c r="F64" s="183"/>
      <c r="G64" s="177"/>
      <c r="H64" s="292"/>
      <c r="I64" s="341"/>
      <c r="J64" s="13" t="b">
        <f t="shared" si="4"/>
        <v>1</v>
      </c>
      <c r="K64" s="13" t="b">
        <f t="shared" si="5"/>
        <v>1</v>
      </c>
      <c r="L64" s="13" t="b">
        <f t="shared" si="6"/>
        <v>1</v>
      </c>
      <c r="M64" s="13" t="b">
        <f t="shared" si="1"/>
        <v>1</v>
      </c>
      <c r="N64" s="13" t="b">
        <f t="shared" si="2"/>
        <v>1</v>
      </c>
      <c r="O64" s="13" t="b">
        <f t="shared" si="3"/>
        <v>1</v>
      </c>
    </row>
    <row r="65" spans="1:15">
      <c r="A65" s="67">
        <v>46</v>
      </c>
      <c r="B65" s="183"/>
      <c r="C65" s="183"/>
      <c r="D65" s="177"/>
      <c r="E65" s="177"/>
      <c r="F65" s="183"/>
      <c r="G65" s="177"/>
      <c r="H65" s="292"/>
      <c r="I65" s="341"/>
      <c r="J65" s="13" t="b">
        <f t="shared" si="4"/>
        <v>1</v>
      </c>
      <c r="K65" s="13" t="b">
        <f t="shared" si="5"/>
        <v>1</v>
      </c>
      <c r="L65" s="13" t="b">
        <f t="shared" si="6"/>
        <v>1</v>
      </c>
      <c r="M65" s="13" t="b">
        <f t="shared" si="1"/>
        <v>1</v>
      </c>
      <c r="N65" s="13" t="b">
        <f t="shared" si="2"/>
        <v>1</v>
      </c>
      <c r="O65" s="13" t="b">
        <f t="shared" si="3"/>
        <v>1</v>
      </c>
    </row>
    <row r="66" spans="1:15">
      <c r="A66" s="67">
        <v>47</v>
      </c>
      <c r="B66" s="183"/>
      <c r="C66" s="183"/>
      <c r="D66" s="177"/>
      <c r="E66" s="177"/>
      <c r="F66" s="183"/>
      <c r="G66" s="177"/>
      <c r="H66" s="292"/>
      <c r="I66" s="341"/>
      <c r="J66" s="13" t="b">
        <f t="shared" si="4"/>
        <v>1</v>
      </c>
      <c r="K66" s="13" t="b">
        <f t="shared" si="5"/>
        <v>1</v>
      </c>
      <c r="L66" s="13" t="b">
        <f t="shared" si="6"/>
        <v>1</v>
      </c>
      <c r="M66" s="13" t="b">
        <f t="shared" si="1"/>
        <v>1</v>
      </c>
      <c r="N66" s="13" t="b">
        <f t="shared" si="2"/>
        <v>1</v>
      </c>
      <c r="O66" s="13" t="b">
        <f t="shared" si="3"/>
        <v>1</v>
      </c>
    </row>
    <row r="67" spans="1:15">
      <c r="A67" s="67">
        <v>48</v>
      </c>
      <c r="B67" s="183"/>
      <c r="C67" s="183"/>
      <c r="D67" s="177"/>
      <c r="E67" s="177"/>
      <c r="F67" s="183"/>
      <c r="G67" s="177"/>
      <c r="H67" s="292"/>
      <c r="I67" s="341"/>
      <c r="J67" s="13" t="b">
        <f t="shared" si="4"/>
        <v>1</v>
      </c>
      <c r="K67" s="13" t="b">
        <f t="shared" si="5"/>
        <v>1</v>
      </c>
      <c r="L67" s="13" t="b">
        <f t="shared" si="6"/>
        <v>1</v>
      </c>
      <c r="M67" s="13" t="b">
        <f t="shared" si="1"/>
        <v>1</v>
      </c>
      <c r="N67" s="13" t="b">
        <f t="shared" si="2"/>
        <v>1</v>
      </c>
      <c r="O67" s="13" t="b">
        <f t="shared" si="3"/>
        <v>1</v>
      </c>
    </row>
    <row r="68" spans="1:15">
      <c r="A68" s="67">
        <v>49</v>
      </c>
      <c r="B68" s="183"/>
      <c r="C68" s="183"/>
      <c r="D68" s="177"/>
      <c r="E68" s="177"/>
      <c r="F68" s="183"/>
      <c r="G68" s="177"/>
      <c r="H68" s="292"/>
      <c r="I68" s="341"/>
      <c r="J68" s="13" t="b">
        <f t="shared" si="4"/>
        <v>1</v>
      </c>
      <c r="K68" s="13" t="b">
        <f t="shared" si="5"/>
        <v>1</v>
      </c>
      <c r="L68" s="13" t="b">
        <f t="shared" si="6"/>
        <v>1</v>
      </c>
      <c r="M68" s="13" t="b">
        <f t="shared" si="1"/>
        <v>1</v>
      </c>
      <c r="N68" s="13" t="b">
        <f t="shared" si="2"/>
        <v>1</v>
      </c>
      <c r="O68" s="13" t="b">
        <f t="shared" si="3"/>
        <v>1</v>
      </c>
    </row>
    <row r="69" spans="1:15">
      <c r="A69" s="67">
        <v>50</v>
      </c>
      <c r="B69" s="183"/>
      <c r="C69" s="183"/>
      <c r="D69" s="177"/>
      <c r="E69" s="177"/>
      <c r="F69" s="183"/>
      <c r="G69" s="177"/>
      <c r="H69" s="292"/>
      <c r="I69" s="341"/>
      <c r="J69" s="13" t="b">
        <f t="shared" si="4"/>
        <v>1</v>
      </c>
      <c r="K69" s="13" t="b">
        <f t="shared" si="5"/>
        <v>1</v>
      </c>
      <c r="L69" s="13" t="b">
        <f t="shared" si="6"/>
        <v>1</v>
      </c>
      <c r="M69" s="13" t="b">
        <f t="shared" si="1"/>
        <v>1</v>
      </c>
      <c r="N69" s="13" t="b">
        <f t="shared" si="2"/>
        <v>1</v>
      </c>
      <c r="O69" s="13" t="b">
        <f t="shared" si="3"/>
        <v>1</v>
      </c>
    </row>
    <row r="70" spans="1:15">
      <c r="A70" s="67">
        <v>51</v>
      </c>
      <c r="B70" s="183"/>
      <c r="C70" s="183"/>
      <c r="D70" s="177"/>
      <c r="E70" s="177"/>
      <c r="F70" s="183"/>
      <c r="G70" s="177"/>
      <c r="H70" s="292"/>
      <c r="I70" s="341"/>
      <c r="J70" s="13" t="b">
        <f t="shared" si="4"/>
        <v>1</v>
      </c>
      <c r="K70" s="13" t="b">
        <f t="shared" si="5"/>
        <v>1</v>
      </c>
      <c r="L70" s="13" t="b">
        <f t="shared" si="6"/>
        <v>1</v>
      </c>
      <c r="M70" s="13" t="b">
        <f t="shared" si="1"/>
        <v>1</v>
      </c>
      <c r="N70" s="13" t="b">
        <f t="shared" si="2"/>
        <v>1</v>
      </c>
      <c r="O70" s="13" t="b">
        <f t="shared" si="3"/>
        <v>1</v>
      </c>
    </row>
    <row r="71" spans="1:15">
      <c r="A71" s="67">
        <v>52</v>
      </c>
      <c r="B71" s="183"/>
      <c r="C71" s="183"/>
      <c r="D71" s="177"/>
      <c r="E71" s="177"/>
      <c r="F71" s="183"/>
      <c r="G71" s="177"/>
      <c r="H71" s="292"/>
      <c r="I71" s="341"/>
      <c r="J71" s="13" t="b">
        <f t="shared" si="4"/>
        <v>1</v>
      </c>
      <c r="K71" s="13" t="b">
        <f t="shared" si="5"/>
        <v>1</v>
      </c>
      <c r="L71" s="13" t="b">
        <f t="shared" si="6"/>
        <v>1</v>
      </c>
      <c r="M71" s="13" t="b">
        <f t="shared" si="1"/>
        <v>1</v>
      </c>
      <c r="N71" s="13" t="b">
        <f t="shared" si="2"/>
        <v>1</v>
      </c>
      <c r="O71" s="13" t="b">
        <f t="shared" si="3"/>
        <v>1</v>
      </c>
    </row>
    <row r="72" spans="1:15">
      <c r="A72" s="67">
        <v>53</v>
      </c>
      <c r="B72" s="183"/>
      <c r="C72" s="183"/>
      <c r="D72" s="177"/>
      <c r="E72" s="177"/>
      <c r="F72" s="183"/>
      <c r="G72" s="177"/>
      <c r="H72" s="292"/>
      <c r="I72" s="341"/>
      <c r="J72" s="13" t="b">
        <f t="shared" si="4"/>
        <v>1</v>
      </c>
      <c r="K72" s="13" t="b">
        <f t="shared" si="5"/>
        <v>1</v>
      </c>
      <c r="L72" s="13" t="b">
        <f t="shared" si="6"/>
        <v>1</v>
      </c>
      <c r="M72" s="13" t="b">
        <f t="shared" si="1"/>
        <v>1</v>
      </c>
      <c r="N72" s="13" t="b">
        <f t="shared" si="2"/>
        <v>1</v>
      </c>
      <c r="O72" s="13" t="b">
        <f t="shared" si="3"/>
        <v>1</v>
      </c>
    </row>
    <row r="73" spans="1:15">
      <c r="A73" s="67">
        <v>54</v>
      </c>
      <c r="B73" s="183"/>
      <c r="C73" s="183"/>
      <c r="D73" s="177"/>
      <c r="E73" s="177"/>
      <c r="F73" s="183"/>
      <c r="G73" s="177"/>
      <c r="H73" s="292"/>
      <c r="I73" s="341"/>
      <c r="J73" s="13" t="b">
        <f t="shared" si="4"/>
        <v>1</v>
      </c>
      <c r="K73" s="13" t="b">
        <f t="shared" si="5"/>
        <v>1</v>
      </c>
      <c r="L73" s="13" t="b">
        <f t="shared" si="6"/>
        <v>1</v>
      </c>
      <c r="M73" s="13" t="b">
        <f t="shared" si="1"/>
        <v>1</v>
      </c>
      <c r="N73" s="13" t="b">
        <f t="shared" si="2"/>
        <v>1</v>
      </c>
      <c r="O73" s="13" t="b">
        <f t="shared" si="3"/>
        <v>1</v>
      </c>
    </row>
    <row r="74" spans="1:15">
      <c r="A74" s="67">
        <v>55</v>
      </c>
      <c r="B74" s="183"/>
      <c r="C74" s="183"/>
      <c r="D74" s="177"/>
      <c r="E74" s="177"/>
      <c r="F74" s="183"/>
      <c r="G74" s="177"/>
      <c r="H74" s="292"/>
      <c r="I74" s="341"/>
      <c r="J74" s="13" t="b">
        <f t="shared" si="4"/>
        <v>1</v>
      </c>
      <c r="K74" s="13" t="b">
        <f t="shared" si="5"/>
        <v>1</v>
      </c>
      <c r="L74" s="13" t="b">
        <f t="shared" si="6"/>
        <v>1</v>
      </c>
      <c r="M74" s="13" t="b">
        <f t="shared" si="1"/>
        <v>1</v>
      </c>
      <c r="N74" s="13" t="b">
        <f t="shared" si="2"/>
        <v>1</v>
      </c>
      <c r="O74" s="13" t="b">
        <f t="shared" si="3"/>
        <v>1</v>
      </c>
    </row>
    <row r="75" spans="1:15">
      <c r="A75" s="67">
        <v>56</v>
      </c>
      <c r="B75" s="183"/>
      <c r="C75" s="183"/>
      <c r="D75" s="177"/>
      <c r="E75" s="177"/>
      <c r="F75" s="183"/>
      <c r="G75" s="177"/>
      <c r="H75" s="292"/>
      <c r="I75" s="341"/>
      <c r="J75" s="13" t="b">
        <f t="shared" si="4"/>
        <v>1</v>
      </c>
      <c r="K75" s="13" t="b">
        <f t="shared" si="5"/>
        <v>1</v>
      </c>
      <c r="L75" s="13" t="b">
        <f t="shared" si="6"/>
        <v>1</v>
      </c>
      <c r="M75" s="13" t="b">
        <f t="shared" si="1"/>
        <v>1</v>
      </c>
      <c r="N75" s="13" t="b">
        <f t="shared" si="2"/>
        <v>1</v>
      </c>
      <c r="O75" s="13" t="b">
        <f t="shared" si="3"/>
        <v>1</v>
      </c>
    </row>
    <row r="76" spans="1:15">
      <c r="A76" s="67">
        <v>57</v>
      </c>
      <c r="B76" s="183"/>
      <c r="C76" s="183"/>
      <c r="D76" s="177"/>
      <c r="E76" s="177"/>
      <c r="F76" s="183"/>
      <c r="G76" s="177"/>
      <c r="H76" s="292"/>
      <c r="I76" s="341"/>
      <c r="J76" s="13" t="b">
        <f t="shared" si="4"/>
        <v>1</v>
      </c>
      <c r="K76" s="13" t="b">
        <f t="shared" si="5"/>
        <v>1</v>
      </c>
      <c r="L76" s="13" t="b">
        <f t="shared" si="6"/>
        <v>1</v>
      </c>
      <c r="M76" s="13" t="b">
        <f t="shared" si="1"/>
        <v>1</v>
      </c>
      <c r="N76" s="13" t="b">
        <f t="shared" si="2"/>
        <v>1</v>
      </c>
      <c r="O76" s="13" t="b">
        <f t="shared" si="3"/>
        <v>1</v>
      </c>
    </row>
    <row r="77" spans="1:15">
      <c r="A77" s="67">
        <v>58</v>
      </c>
      <c r="B77" s="183"/>
      <c r="C77" s="183"/>
      <c r="D77" s="177"/>
      <c r="E77" s="177"/>
      <c r="F77" s="183"/>
      <c r="G77" s="177"/>
      <c r="H77" s="292"/>
      <c r="I77" s="341"/>
      <c r="J77" s="13" t="b">
        <f t="shared" si="4"/>
        <v>1</v>
      </c>
      <c r="K77" s="13" t="b">
        <f t="shared" si="5"/>
        <v>1</v>
      </c>
      <c r="L77" s="13" t="b">
        <f t="shared" si="6"/>
        <v>1</v>
      </c>
      <c r="M77" s="13" t="b">
        <f t="shared" si="1"/>
        <v>1</v>
      </c>
      <c r="N77" s="13" t="b">
        <f t="shared" si="2"/>
        <v>1</v>
      </c>
      <c r="O77" s="13" t="b">
        <f t="shared" si="3"/>
        <v>1</v>
      </c>
    </row>
    <row r="78" spans="1:15">
      <c r="A78" s="67">
        <v>59</v>
      </c>
      <c r="B78" s="183"/>
      <c r="C78" s="183"/>
      <c r="D78" s="177"/>
      <c r="E78" s="177"/>
      <c r="F78" s="183"/>
      <c r="G78" s="177"/>
      <c r="H78" s="292"/>
      <c r="I78" s="341"/>
      <c r="J78" s="13" t="b">
        <f t="shared" si="4"/>
        <v>1</v>
      </c>
      <c r="K78" s="13" t="b">
        <f t="shared" si="5"/>
        <v>1</v>
      </c>
      <c r="L78" s="13" t="b">
        <f t="shared" si="6"/>
        <v>1</v>
      </c>
      <c r="M78" s="13" t="b">
        <f t="shared" si="1"/>
        <v>1</v>
      </c>
      <c r="N78" s="13" t="b">
        <f t="shared" si="2"/>
        <v>1</v>
      </c>
      <c r="O78" s="13" t="b">
        <f t="shared" si="3"/>
        <v>1</v>
      </c>
    </row>
    <row r="79" spans="1:15">
      <c r="A79" s="67">
        <v>60</v>
      </c>
      <c r="B79" s="183"/>
      <c r="C79" s="183"/>
      <c r="D79" s="177"/>
      <c r="E79" s="177"/>
      <c r="F79" s="183"/>
      <c r="G79" s="177"/>
      <c r="H79" s="292"/>
      <c r="I79" s="341"/>
      <c r="J79" s="13" t="b">
        <f t="shared" si="4"/>
        <v>1</v>
      </c>
      <c r="K79" s="13" t="b">
        <f t="shared" si="5"/>
        <v>1</v>
      </c>
      <c r="L79" s="13" t="b">
        <f t="shared" si="6"/>
        <v>1</v>
      </c>
      <c r="M79" s="13" t="b">
        <f t="shared" si="1"/>
        <v>1</v>
      </c>
      <c r="N79" s="13" t="b">
        <f t="shared" si="2"/>
        <v>1</v>
      </c>
      <c r="O79" s="13" t="b">
        <f t="shared" si="3"/>
        <v>1</v>
      </c>
    </row>
    <row r="80" spans="1:15">
      <c r="A80" s="67">
        <v>61</v>
      </c>
      <c r="B80" s="183"/>
      <c r="C80" s="183"/>
      <c r="D80" s="177"/>
      <c r="E80" s="177"/>
      <c r="F80" s="183"/>
      <c r="G80" s="177"/>
      <c r="H80" s="292"/>
      <c r="I80" s="341"/>
      <c r="J80" s="13" t="b">
        <f t="shared" si="4"/>
        <v>1</v>
      </c>
      <c r="K80" s="13" t="b">
        <f t="shared" si="5"/>
        <v>1</v>
      </c>
      <c r="L80" s="13" t="b">
        <f t="shared" si="6"/>
        <v>1</v>
      </c>
      <c r="M80" s="13" t="b">
        <f t="shared" si="1"/>
        <v>1</v>
      </c>
      <c r="N80" s="13" t="b">
        <f t="shared" si="2"/>
        <v>1</v>
      </c>
      <c r="O80" s="13" t="b">
        <f t="shared" si="3"/>
        <v>1</v>
      </c>
    </row>
    <row r="81" spans="1:15">
      <c r="A81" s="67">
        <v>62</v>
      </c>
      <c r="B81" s="183"/>
      <c r="C81" s="183"/>
      <c r="D81" s="177"/>
      <c r="E81" s="177"/>
      <c r="F81" s="183"/>
      <c r="G81" s="177"/>
      <c r="H81" s="292"/>
      <c r="I81" s="341"/>
      <c r="J81" s="13" t="b">
        <f t="shared" si="4"/>
        <v>1</v>
      </c>
      <c r="K81" s="13" t="b">
        <f t="shared" si="5"/>
        <v>1</v>
      </c>
      <c r="L81" s="13" t="b">
        <f t="shared" si="6"/>
        <v>1</v>
      </c>
      <c r="M81" s="13" t="b">
        <f t="shared" si="1"/>
        <v>1</v>
      </c>
      <c r="N81" s="13" t="b">
        <f t="shared" si="2"/>
        <v>1</v>
      </c>
      <c r="O81" s="13" t="b">
        <f t="shared" si="3"/>
        <v>1</v>
      </c>
    </row>
    <row r="82" spans="1:15">
      <c r="A82" s="67">
        <v>63</v>
      </c>
      <c r="B82" s="183"/>
      <c r="C82" s="183"/>
      <c r="D82" s="177"/>
      <c r="E82" s="177"/>
      <c r="F82" s="183"/>
      <c r="G82" s="177"/>
      <c r="H82" s="292"/>
      <c r="I82" s="341"/>
      <c r="J82" s="13" t="b">
        <f t="shared" si="4"/>
        <v>1</v>
      </c>
      <c r="K82" s="13" t="b">
        <f t="shared" si="5"/>
        <v>1</v>
      </c>
      <c r="L82" s="13" t="b">
        <f t="shared" si="6"/>
        <v>1</v>
      </c>
      <c r="M82" s="13" t="b">
        <f t="shared" si="1"/>
        <v>1</v>
      </c>
      <c r="N82" s="13" t="b">
        <f t="shared" si="2"/>
        <v>1</v>
      </c>
      <c r="O82" s="13" t="b">
        <f t="shared" si="3"/>
        <v>1</v>
      </c>
    </row>
    <row r="83" spans="1:15">
      <c r="A83" s="67">
        <v>64</v>
      </c>
      <c r="B83" s="183"/>
      <c r="C83" s="183"/>
      <c r="D83" s="177"/>
      <c r="E83" s="177"/>
      <c r="F83" s="183"/>
      <c r="G83" s="177"/>
      <c r="H83" s="292"/>
      <c r="I83" s="341"/>
      <c r="J83" s="13" t="b">
        <f t="shared" si="4"/>
        <v>1</v>
      </c>
      <c r="K83" s="13" t="b">
        <f t="shared" si="5"/>
        <v>1</v>
      </c>
      <c r="L83" s="13" t="b">
        <f t="shared" si="6"/>
        <v>1</v>
      </c>
      <c r="M83" s="13" t="b">
        <f t="shared" si="1"/>
        <v>1</v>
      </c>
      <c r="N83" s="13" t="b">
        <f t="shared" si="2"/>
        <v>1</v>
      </c>
      <c r="O83" s="13" t="b">
        <f t="shared" si="3"/>
        <v>1</v>
      </c>
    </row>
    <row r="84" spans="1:15">
      <c r="A84" s="67">
        <v>65</v>
      </c>
      <c r="B84" s="183"/>
      <c r="C84" s="183"/>
      <c r="D84" s="177"/>
      <c r="E84" s="177"/>
      <c r="F84" s="183"/>
      <c r="G84" s="177"/>
      <c r="H84" s="292"/>
      <c r="I84" s="341"/>
      <c r="J84" s="13" t="b">
        <f t="shared" si="4"/>
        <v>1</v>
      </c>
      <c r="K84" s="13" t="b">
        <f t="shared" si="5"/>
        <v>1</v>
      </c>
      <c r="L84" s="13" t="b">
        <f t="shared" si="6"/>
        <v>1</v>
      </c>
      <c r="M84" s="13" t="b">
        <f t="shared" ref="M84:M147" si="7">IF(D84="",TRUE,(IF(ISNUMBER(MATCH(D84,CountriesList,0)),TRUE,FALSE)))</f>
        <v>1</v>
      </c>
      <c r="N84" s="13" t="b">
        <f t="shared" ref="N84:N147" si="8">IF(E84="",TRUE,(IF(ISNUMBER(MATCH(E84,type_list,0)),TRUE,FALSE)))</f>
        <v>1</v>
      </c>
      <c r="O84" s="13" t="b">
        <f t="shared" ref="O84:O147" si="9">IF(G84="",TRUE,(IF(ISNUMBER(MATCH(G84,ShortRelationList,0)),TRUE,FALSE)))</f>
        <v>1</v>
      </c>
    </row>
    <row r="85" spans="1:15">
      <c r="A85" s="67">
        <v>66</v>
      </c>
      <c r="B85" s="183"/>
      <c r="C85" s="183"/>
      <c r="D85" s="177"/>
      <c r="E85" s="177"/>
      <c r="F85" s="183"/>
      <c r="G85" s="177"/>
      <c r="H85" s="292"/>
      <c r="I85" s="341"/>
      <c r="J85" s="13" t="b">
        <f t="shared" si="4"/>
        <v>1</v>
      </c>
      <c r="K85" s="13" t="b">
        <f t="shared" si="5"/>
        <v>1</v>
      </c>
      <c r="L85" s="13" t="b">
        <f t="shared" si="6"/>
        <v>1</v>
      </c>
      <c r="M85" s="13" t="b">
        <f t="shared" si="7"/>
        <v>1</v>
      </c>
      <c r="N85" s="13" t="b">
        <f t="shared" si="8"/>
        <v>1</v>
      </c>
      <c r="O85" s="13" t="b">
        <f t="shared" si="9"/>
        <v>1</v>
      </c>
    </row>
    <row r="86" spans="1:15">
      <c r="A86" s="67">
        <v>67</v>
      </c>
      <c r="B86" s="183"/>
      <c r="C86" s="183"/>
      <c r="D86" s="177"/>
      <c r="E86" s="177"/>
      <c r="F86" s="183"/>
      <c r="G86" s="177"/>
      <c r="H86" s="292"/>
      <c r="I86" s="341"/>
      <c r="J86" s="13" t="b">
        <f t="shared" ref="J86:J149" si="10">IF(ISBLANK(B86),TRUE,IF(OR(ISBLANK(C86),ISBLANK(D86),ISBLANK(E86),ISBLANK(F86),ISBLANK(G86),ISBLANK(H86)),FALSE,TRUE))</f>
        <v>1</v>
      </c>
      <c r="K86" s="13" t="b">
        <f t="shared" ref="K86:K149" si="11">IF(OR(AND(B86="N/A",D86="N/A",E86="N/A",G86="N/A"),AND(ISBLANK(B86),ISBLANK(D86),ISBLANK(E86),ISBLANK(G86)),AND(NOT(ISBLANK(B86)),NOT(ISBLANK(D86)),NOT(ISBLANK(E86)),NOT(ISBLANK(G86)),B86&lt;&gt;"N/A",D86&lt;&gt;"N/A",E86&lt;&gt;"N/A",G86&lt;&gt;"N/A")),TRUE,FALSE)</f>
        <v>1</v>
      </c>
      <c r="L86" s="13" t="b">
        <f t="shared" ref="L86:L149" si="12">IF(OR(AND(ISBLANK(B86),H86=0),AND(B86="N/A",H86=0),AND(NOT(ISBLANK(B86)),B86&lt;&gt;"N/A",H86&lt;&gt;0)),TRUE,FALSE)</f>
        <v>1</v>
      </c>
      <c r="M86" s="13" t="b">
        <f t="shared" si="7"/>
        <v>1</v>
      </c>
      <c r="N86" s="13" t="b">
        <f t="shared" si="8"/>
        <v>1</v>
      </c>
      <c r="O86" s="13" t="b">
        <f t="shared" si="9"/>
        <v>1</v>
      </c>
    </row>
    <row r="87" spans="1:15">
      <c r="A87" s="67">
        <v>68</v>
      </c>
      <c r="B87" s="183"/>
      <c r="C87" s="183"/>
      <c r="D87" s="177"/>
      <c r="E87" s="177"/>
      <c r="F87" s="183"/>
      <c r="G87" s="177"/>
      <c r="H87" s="292"/>
      <c r="I87" s="341"/>
      <c r="J87" s="13" t="b">
        <f t="shared" si="10"/>
        <v>1</v>
      </c>
      <c r="K87" s="13" t="b">
        <f t="shared" si="11"/>
        <v>1</v>
      </c>
      <c r="L87" s="13" t="b">
        <f t="shared" si="12"/>
        <v>1</v>
      </c>
      <c r="M87" s="13" t="b">
        <f t="shared" si="7"/>
        <v>1</v>
      </c>
      <c r="N87" s="13" t="b">
        <f t="shared" si="8"/>
        <v>1</v>
      </c>
      <c r="O87" s="13" t="b">
        <f t="shared" si="9"/>
        <v>1</v>
      </c>
    </row>
    <row r="88" spans="1:15">
      <c r="A88" s="67">
        <v>69</v>
      </c>
      <c r="B88" s="183"/>
      <c r="C88" s="183"/>
      <c r="D88" s="177"/>
      <c r="E88" s="177"/>
      <c r="F88" s="183"/>
      <c r="G88" s="177"/>
      <c r="H88" s="292"/>
      <c r="I88" s="341"/>
      <c r="J88" s="13" t="b">
        <f t="shared" si="10"/>
        <v>1</v>
      </c>
      <c r="K88" s="13" t="b">
        <f t="shared" si="11"/>
        <v>1</v>
      </c>
      <c r="L88" s="13" t="b">
        <f t="shared" si="12"/>
        <v>1</v>
      </c>
      <c r="M88" s="13" t="b">
        <f t="shared" si="7"/>
        <v>1</v>
      </c>
      <c r="N88" s="13" t="b">
        <f t="shared" si="8"/>
        <v>1</v>
      </c>
      <c r="O88" s="13" t="b">
        <f t="shared" si="9"/>
        <v>1</v>
      </c>
    </row>
    <row r="89" spans="1:15">
      <c r="A89" s="67">
        <v>70</v>
      </c>
      <c r="B89" s="183"/>
      <c r="C89" s="183"/>
      <c r="D89" s="177"/>
      <c r="E89" s="177"/>
      <c r="F89" s="183"/>
      <c r="G89" s="177"/>
      <c r="H89" s="292"/>
      <c r="I89" s="341"/>
      <c r="J89" s="13" t="b">
        <f t="shared" si="10"/>
        <v>1</v>
      </c>
      <c r="K89" s="13" t="b">
        <f t="shared" si="11"/>
        <v>1</v>
      </c>
      <c r="L89" s="13" t="b">
        <f t="shared" si="12"/>
        <v>1</v>
      </c>
      <c r="M89" s="13" t="b">
        <f t="shared" si="7"/>
        <v>1</v>
      </c>
      <c r="N89" s="13" t="b">
        <f t="shared" si="8"/>
        <v>1</v>
      </c>
      <c r="O89" s="13" t="b">
        <f t="shared" si="9"/>
        <v>1</v>
      </c>
    </row>
    <row r="90" spans="1:15">
      <c r="A90" s="67">
        <v>71</v>
      </c>
      <c r="B90" s="183"/>
      <c r="C90" s="183"/>
      <c r="D90" s="177"/>
      <c r="E90" s="177"/>
      <c r="F90" s="183"/>
      <c r="G90" s="177"/>
      <c r="H90" s="292"/>
      <c r="I90" s="341"/>
      <c r="J90" s="13" t="b">
        <f t="shared" si="10"/>
        <v>1</v>
      </c>
      <c r="K90" s="13" t="b">
        <f t="shared" si="11"/>
        <v>1</v>
      </c>
      <c r="L90" s="13" t="b">
        <f t="shared" si="12"/>
        <v>1</v>
      </c>
      <c r="M90" s="13" t="b">
        <f t="shared" si="7"/>
        <v>1</v>
      </c>
      <c r="N90" s="13" t="b">
        <f t="shared" si="8"/>
        <v>1</v>
      </c>
      <c r="O90" s="13" t="b">
        <f t="shared" si="9"/>
        <v>1</v>
      </c>
    </row>
    <row r="91" spans="1:15">
      <c r="A91" s="67">
        <v>72</v>
      </c>
      <c r="B91" s="183"/>
      <c r="C91" s="183"/>
      <c r="D91" s="177"/>
      <c r="E91" s="177"/>
      <c r="F91" s="183"/>
      <c r="G91" s="177"/>
      <c r="H91" s="292"/>
      <c r="I91" s="341"/>
      <c r="J91" s="13" t="b">
        <f t="shared" si="10"/>
        <v>1</v>
      </c>
      <c r="K91" s="13" t="b">
        <f t="shared" si="11"/>
        <v>1</v>
      </c>
      <c r="L91" s="13" t="b">
        <f t="shared" si="12"/>
        <v>1</v>
      </c>
      <c r="M91" s="13" t="b">
        <f t="shared" si="7"/>
        <v>1</v>
      </c>
      <c r="N91" s="13" t="b">
        <f t="shared" si="8"/>
        <v>1</v>
      </c>
      <c r="O91" s="13" t="b">
        <f t="shared" si="9"/>
        <v>1</v>
      </c>
    </row>
    <row r="92" spans="1:15">
      <c r="A92" s="67">
        <v>73</v>
      </c>
      <c r="B92" s="183"/>
      <c r="C92" s="183"/>
      <c r="D92" s="177"/>
      <c r="E92" s="177"/>
      <c r="F92" s="183"/>
      <c r="G92" s="177"/>
      <c r="H92" s="292"/>
      <c r="I92" s="341"/>
      <c r="J92" s="13" t="b">
        <f t="shared" si="10"/>
        <v>1</v>
      </c>
      <c r="K92" s="13" t="b">
        <f t="shared" si="11"/>
        <v>1</v>
      </c>
      <c r="L92" s="13" t="b">
        <f t="shared" si="12"/>
        <v>1</v>
      </c>
      <c r="M92" s="13" t="b">
        <f t="shared" si="7"/>
        <v>1</v>
      </c>
      <c r="N92" s="13" t="b">
        <f t="shared" si="8"/>
        <v>1</v>
      </c>
      <c r="O92" s="13" t="b">
        <f t="shared" si="9"/>
        <v>1</v>
      </c>
    </row>
    <row r="93" spans="1:15">
      <c r="A93" s="67">
        <v>74</v>
      </c>
      <c r="B93" s="183"/>
      <c r="C93" s="183"/>
      <c r="D93" s="177"/>
      <c r="E93" s="177"/>
      <c r="F93" s="183"/>
      <c r="G93" s="177"/>
      <c r="H93" s="292"/>
      <c r="I93" s="341"/>
      <c r="J93" s="13" t="b">
        <f t="shared" si="10"/>
        <v>1</v>
      </c>
      <c r="K93" s="13" t="b">
        <f t="shared" si="11"/>
        <v>1</v>
      </c>
      <c r="L93" s="13" t="b">
        <f t="shared" si="12"/>
        <v>1</v>
      </c>
      <c r="M93" s="13" t="b">
        <f t="shared" si="7"/>
        <v>1</v>
      </c>
      <c r="N93" s="13" t="b">
        <f t="shared" si="8"/>
        <v>1</v>
      </c>
      <c r="O93" s="13" t="b">
        <f t="shared" si="9"/>
        <v>1</v>
      </c>
    </row>
    <row r="94" spans="1:15">
      <c r="A94" s="67">
        <v>75</v>
      </c>
      <c r="B94" s="183"/>
      <c r="C94" s="183"/>
      <c r="D94" s="177"/>
      <c r="E94" s="177"/>
      <c r="F94" s="183"/>
      <c r="G94" s="177"/>
      <c r="H94" s="292"/>
      <c r="I94" s="341"/>
      <c r="J94" s="13" t="b">
        <f t="shared" si="10"/>
        <v>1</v>
      </c>
      <c r="K94" s="13" t="b">
        <f t="shared" si="11"/>
        <v>1</v>
      </c>
      <c r="L94" s="13" t="b">
        <f t="shared" si="12"/>
        <v>1</v>
      </c>
      <c r="M94" s="13" t="b">
        <f t="shared" si="7"/>
        <v>1</v>
      </c>
      <c r="N94" s="13" t="b">
        <f t="shared" si="8"/>
        <v>1</v>
      </c>
      <c r="O94" s="13" t="b">
        <f t="shared" si="9"/>
        <v>1</v>
      </c>
    </row>
    <row r="95" spans="1:15">
      <c r="A95" s="67">
        <v>76</v>
      </c>
      <c r="B95" s="183"/>
      <c r="C95" s="183"/>
      <c r="D95" s="177"/>
      <c r="E95" s="177"/>
      <c r="F95" s="183"/>
      <c r="G95" s="177"/>
      <c r="H95" s="292"/>
      <c r="I95" s="341"/>
      <c r="J95" s="13" t="b">
        <f t="shared" si="10"/>
        <v>1</v>
      </c>
      <c r="K95" s="13" t="b">
        <f t="shared" si="11"/>
        <v>1</v>
      </c>
      <c r="L95" s="13" t="b">
        <f t="shared" si="12"/>
        <v>1</v>
      </c>
      <c r="M95" s="13" t="b">
        <f t="shared" si="7"/>
        <v>1</v>
      </c>
      <c r="N95" s="13" t="b">
        <f t="shared" si="8"/>
        <v>1</v>
      </c>
      <c r="O95" s="13" t="b">
        <f t="shared" si="9"/>
        <v>1</v>
      </c>
    </row>
    <row r="96" spans="1:15">
      <c r="A96" s="67">
        <v>77</v>
      </c>
      <c r="B96" s="183"/>
      <c r="C96" s="183"/>
      <c r="D96" s="177"/>
      <c r="E96" s="177"/>
      <c r="F96" s="183"/>
      <c r="G96" s="177"/>
      <c r="H96" s="292"/>
      <c r="I96" s="341"/>
      <c r="J96" s="13" t="b">
        <f t="shared" si="10"/>
        <v>1</v>
      </c>
      <c r="K96" s="13" t="b">
        <f t="shared" si="11"/>
        <v>1</v>
      </c>
      <c r="L96" s="13" t="b">
        <f t="shared" si="12"/>
        <v>1</v>
      </c>
      <c r="M96" s="13" t="b">
        <f t="shared" si="7"/>
        <v>1</v>
      </c>
      <c r="N96" s="13" t="b">
        <f t="shared" si="8"/>
        <v>1</v>
      </c>
      <c r="O96" s="13" t="b">
        <f t="shared" si="9"/>
        <v>1</v>
      </c>
    </row>
    <row r="97" spans="1:15">
      <c r="A97" s="67">
        <v>78</v>
      </c>
      <c r="B97" s="183"/>
      <c r="C97" s="183"/>
      <c r="D97" s="177"/>
      <c r="E97" s="177"/>
      <c r="F97" s="183"/>
      <c r="G97" s="177"/>
      <c r="H97" s="292"/>
      <c r="I97" s="341"/>
      <c r="J97" s="13" t="b">
        <f t="shared" si="10"/>
        <v>1</v>
      </c>
      <c r="K97" s="13" t="b">
        <f t="shared" si="11"/>
        <v>1</v>
      </c>
      <c r="L97" s="13" t="b">
        <f t="shared" si="12"/>
        <v>1</v>
      </c>
      <c r="M97" s="13" t="b">
        <f t="shared" si="7"/>
        <v>1</v>
      </c>
      <c r="N97" s="13" t="b">
        <f t="shared" si="8"/>
        <v>1</v>
      </c>
      <c r="O97" s="13" t="b">
        <f t="shared" si="9"/>
        <v>1</v>
      </c>
    </row>
    <row r="98" spans="1:15">
      <c r="A98" s="67">
        <v>79</v>
      </c>
      <c r="B98" s="183"/>
      <c r="C98" s="183"/>
      <c r="D98" s="177"/>
      <c r="E98" s="177"/>
      <c r="F98" s="183"/>
      <c r="G98" s="177"/>
      <c r="H98" s="292"/>
      <c r="I98" s="341"/>
      <c r="J98" s="13" t="b">
        <f t="shared" si="10"/>
        <v>1</v>
      </c>
      <c r="K98" s="13" t="b">
        <f t="shared" si="11"/>
        <v>1</v>
      </c>
      <c r="L98" s="13" t="b">
        <f t="shared" si="12"/>
        <v>1</v>
      </c>
      <c r="M98" s="13" t="b">
        <f t="shared" si="7"/>
        <v>1</v>
      </c>
      <c r="N98" s="13" t="b">
        <f t="shared" si="8"/>
        <v>1</v>
      </c>
      <c r="O98" s="13" t="b">
        <f t="shared" si="9"/>
        <v>1</v>
      </c>
    </row>
    <row r="99" spans="1:15">
      <c r="A99" s="67">
        <v>80</v>
      </c>
      <c r="B99" s="183"/>
      <c r="C99" s="183"/>
      <c r="D99" s="177"/>
      <c r="E99" s="177"/>
      <c r="F99" s="183"/>
      <c r="G99" s="177"/>
      <c r="H99" s="292"/>
      <c r="I99" s="341"/>
      <c r="J99" s="13" t="b">
        <f t="shared" si="10"/>
        <v>1</v>
      </c>
      <c r="K99" s="13" t="b">
        <f t="shared" si="11"/>
        <v>1</v>
      </c>
      <c r="L99" s="13" t="b">
        <f t="shared" si="12"/>
        <v>1</v>
      </c>
      <c r="M99" s="13" t="b">
        <f t="shared" si="7"/>
        <v>1</v>
      </c>
      <c r="N99" s="13" t="b">
        <f t="shared" si="8"/>
        <v>1</v>
      </c>
      <c r="O99" s="13" t="b">
        <f t="shared" si="9"/>
        <v>1</v>
      </c>
    </row>
    <row r="100" spans="1:15">
      <c r="A100" s="67">
        <v>81</v>
      </c>
      <c r="B100" s="183"/>
      <c r="C100" s="183"/>
      <c r="D100" s="177"/>
      <c r="E100" s="177"/>
      <c r="F100" s="183"/>
      <c r="G100" s="177"/>
      <c r="H100" s="292"/>
      <c r="I100" s="341"/>
      <c r="J100" s="13" t="b">
        <f t="shared" si="10"/>
        <v>1</v>
      </c>
      <c r="K100" s="13" t="b">
        <f t="shared" si="11"/>
        <v>1</v>
      </c>
      <c r="L100" s="13" t="b">
        <f t="shared" si="12"/>
        <v>1</v>
      </c>
      <c r="M100" s="13" t="b">
        <f t="shared" si="7"/>
        <v>1</v>
      </c>
      <c r="N100" s="13" t="b">
        <f t="shared" si="8"/>
        <v>1</v>
      </c>
      <c r="O100" s="13" t="b">
        <f t="shared" si="9"/>
        <v>1</v>
      </c>
    </row>
    <row r="101" spans="1:15">
      <c r="A101" s="67">
        <v>82</v>
      </c>
      <c r="B101" s="183"/>
      <c r="C101" s="183"/>
      <c r="D101" s="177"/>
      <c r="E101" s="177"/>
      <c r="F101" s="183"/>
      <c r="G101" s="177"/>
      <c r="H101" s="292"/>
      <c r="I101" s="341"/>
      <c r="J101" s="13" t="b">
        <f t="shared" si="10"/>
        <v>1</v>
      </c>
      <c r="K101" s="13" t="b">
        <f t="shared" si="11"/>
        <v>1</v>
      </c>
      <c r="L101" s="13" t="b">
        <f t="shared" si="12"/>
        <v>1</v>
      </c>
      <c r="M101" s="13" t="b">
        <f t="shared" si="7"/>
        <v>1</v>
      </c>
      <c r="N101" s="13" t="b">
        <f t="shared" si="8"/>
        <v>1</v>
      </c>
      <c r="O101" s="13" t="b">
        <f t="shared" si="9"/>
        <v>1</v>
      </c>
    </row>
    <row r="102" spans="1:15">
      <c r="A102" s="67">
        <v>83</v>
      </c>
      <c r="B102" s="183"/>
      <c r="C102" s="183"/>
      <c r="D102" s="177"/>
      <c r="E102" s="177"/>
      <c r="F102" s="183"/>
      <c r="G102" s="177"/>
      <c r="H102" s="292"/>
      <c r="I102" s="341"/>
      <c r="J102" s="13" t="b">
        <f t="shared" si="10"/>
        <v>1</v>
      </c>
      <c r="K102" s="13" t="b">
        <f t="shared" si="11"/>
        <v>1</v>
      </c>
      <c r="L102" s="13" t="b">
        <f t="shared" si="12"/>
        <v>1</v>
      </c>
      <c r="M102" s="13" t="b">
        <f t="shared" si="7"/>
        <v>1</v>
      </c>
      <c r="N102" s="13" t="b">
        <f t="shared" si="8"/>
        <v>1</v>
      </c>
      <c r="O102" s="13" t="b">
        <f t="shared" si="9"/>
        <v>1</v>
      </c>
    </row>
    <row r="103" spans="1:15">
      <c r="A103" s="67">
        <v>84</v>
      </c>
      <c r="B103" s="183"/>
      <c r="C103" s="183"/>
      <c r="D103" s="177"/>
      <c r="E103" s="177"/>
      <c r="F103" s="183"/>
      <c r="G103" s="177"/>
      <c r="H103" s="292"/>
      <c r="I103" s="341"/>
      <c r="J103" s="13" t="b">
        <f t="shared" si="10"/>
        <v>1</v>
      </c>
      <c r="K103" s="13" t="b">
        <f t="shared" si="11"/>
        <v>1</v>
      </c>
      <c r="L103" s="13" t="b">
        <f t="shared" si="12"/>
        <v>1</v>
      </c>
      <c r="M103" s="13" t="b">
        <f t="shared" si="7"/>
        <v>1</v>
      </c>
      <c r="N103" s="13" t="b">
        <f t="shared" si="8"/>
        <v>1</v>
      </c>
      <c r="O103" s="13" t="b">
        <f t="shared" si="9"/>
        <v>1</v>
      </c>
    </row>
    <row r="104" spans="1:15">
      <c r="A104" s="67">
        <v>85</v>
      </c>
      <c r="B104" s="183"/>
      <c r="C104" s="183"/>
      <c r="D104" s="177"/>
      <c r="E104" s="177"/>
      <c r="F104" s="183"/>
      <c r="G104" s="177"/>
      <c r="H104" s="292"/>
      <c r="I104" s="341"/>
      <c r="J104" s="13" t="b">
        <f t="shared" si="10"/>
        <v>1</v>
      </c>
      <c r="K104" s="13" t="b">
        <f t="shared" si="11"/>
        <v>1</v>
      </c>
      <c r="L104" s="13" t="b">
        <f t="shared" si="12"/>
        <v>1</v>
      </c>
      <c r="M104" s="13" t="b">
        <f t="shared" si="7"/>
        <v>1</v>
      </c>
      <c r="N104" s="13" t="b">
        <f t="shared" si="8"/>
        <v>1</v>
      </c>
      <c r="O104" s="13" t="b">
        <f t="shared" si="9"/>
        <v>1</v>
      </c>
    </row>
    <row r="105" spans="1:15">
      <c r="A105" s="67">
        <v>86</v>
      </c>
      <c r="B105" s="183"/>
      <c r="C105" s="183"/>
      <c r="D105" s="177"/>
      <c r="E105" s="177"/>
      <c r="F105" s="183"/>
      <c r="G105" s="177"/>
      <c r="H105" s="292"/>
      <c r="I105" s="341"/>
      <c r="J105" s="13" t="b">
        <f t="shared" si="10"/>
        <v>1</v>
      </c>
      <c r="K105" s="13" t="b">
        <f t="shared" si="11"/>
        <v>1</v>
      </c>
      <c r="L105" s="13" t="b">
        <f t="shared" si="12"/>
        <v>1</v>
      </c>
      <c r="M105" s="13" t="b">
        <f t="shared" si="7"/>
        <v>1</v>
      </c>
      <c r="N105" s="13" t="b">
        <f t="shared" si="8"/>
        <v>1</v>
      </c>
      <c r="O105" s="13" t="b">
        <f t="shared" si="9"/>
        <v>1</v>
      </c>
    </row>
    <row r="106" spans="1:15">
      <c r="A106" s="67">
        <v>87</v>
      </c>
      <c r="B106" s="183"/>
      <c r="C106" s="183"/>
      <c r="D106" s="177"/>
      <c r="E106" s="177"/>
      <c r="F106" s="183"/>
      <c r="G106" s="177"/>
      <c r="H106" s="292"/>
      <c r="I106" s="341"/>
      <c r="J106" s="13" t="b">
        <f t="shared" si="10"/>
        <v>1</v>
      </c>
      <c r="K106" s="13" t="b">
        <f t="shared" si="11"/>
        <v>1</v>
      </c>
      <c r="L106" s="13" t="b">
        <f t="shared" si="12"/>
        <v>1</v>
      </c>
      <c r="M106" s="13" t="b">
        <f t="shared" si="7"/>
        <v>1</v>
      </c>
      <c r="N106" s="13" t="b">
        <f t="shared" si="8"/>
        <v>1</v>
      </c>
      <c r="O106" s="13" t="b">
        <f t="shared" si="9"/>
        <v>1</v>
      </c>
    </row>
    <row r="107" spans="1:15">
      <c r="A107" s="67">
        <v>88</v>
      </c>
      <c r="B107" s="183"/>
      <c r="C107" s="183"/>
      <c r="D107" s="177"/>
      <c r="E107" s="177"/>
      <c r="F107" s="183"/>
      <c r="G107" s="177"/>
      <c r="H107" s="292"/>
      <c r="I107" s="341"/>
      <c r="J107" s="13" t="b">
        <f t="shared" si="10"/>
        <v>1</v>
      </c>
      <c r="K107" s="13" t="b">
        <f t="shared" si="11"/>
        <v>1</v>
      </c>
      <c r="L107" s="13" t="b">
        <f t="shared" si="12"/>
        <v>1</v>
      </c>
      <c r="M107" s="13" t="b">
        <f t="shared" si="7"/>
        <v>1</v>
      </c>
      <c r="N107" s="13" t="b">
        <f t="shared" si="8"/>
        <v>1</v>
      </c>
      <c r="O107" s="13" t="b">
        <f t="shared" si="9"/>
        <v>1</v>
      </c>
    </row>
    <row r="108" spans="1:15">
      <c r="A108" s="67">
        <v>89</v>
      </c>
      <c r="B108" s="183"/>
      <c r="C108" s="183"/>
      <c r="D108" s="177"/>
      <c r="E108" s="177"/>
      <c r="F108" s="183"/>
      <c r="G108" s="177"/>
      <c r="H108" s="292"/>
      <c r="I108" s="341"/>
      <c r="J108" s="13" t="b">
        <f t="shared" si="10"/>
        <v>1</v>
      </c>
      <c r="K108" s="13" t="b">
        <f t="shared" si="11"/>
        <v>1</v>
      </c>
      <c r="L108" s="13" t="b">
        <f t="shared" si="12"/>
        <v>1</v>
      </c>
      <c r="M108" s="13" t="b">
        <f t="shared" si="7"/>
        <v>1</v>
      </c>
      <c r="N108" s="13" t="b">
        <f t="shared" si="8"/>
        <v>1</v>
      </c>
      <c r="O108" s="13" t="b">
        <f t="shared" si="9"/>
        <v>1</v>
      </c>
    </row>
    <row r="109" spans="1:15">
      <c r="A109" s="67">
        <v>90</v>
      </c>
      <c r="B109" s="183"/>
      <c r="C109" s="183"/>
      <c r="D109" s="177"/>
      <c r="E109" s="177"/>
      <c r="F109" s="183"/>
      <c r="G109" s="177"/>
      <c r="H109" s="292"/>
      <c r="I109" s="341"/>
      <c r="J109" s="13" t="b">
        <f t="shared" si="10"/>
        <v>1</v>
      </c>
      <c r="K109" s="13" t="b">
        <f t="shared" si="11"/>
        <v>1</v>
      </c>
      <c r="L109" s="13" t="b">
        <f t="shared" si="12"/>
        <v>1</v>
      </c>
      <c r="M109" s="13" t="b">
        <f t="shared" si="7"/>
        <v>1</v>
      </c>
      <c r="N109" s="13" t="b">
        <f t="shared" si="8"/>
        <v>1</v>
      </c>
      <c r="O109" s="13" t="b">
        <f t="shared" si="9"/>
        <v>1</v>
      </c>
    </row>
    <row r="110" spans="1:15">
      <c r="A110" s="67">
        <v>91</v>
      </c>
      <c r="B110" s="183"/>
      <c r="C110" s="183"/>
      <c r="D110" s="177"/>
      <c r="E110" s="177"/>
      <c r="F110" s="183"/>
      <c r="G110" s="177"/>
      <c r="H110" s="292"/>
      <c r="I110" s="341"/>
      <c r="J110" s="13" t="b">
        <f t="shared" si="10"/>
        <v>1</v>
      </c>
      <c r="K110" s="13" t="b">
        <f t="shared" si="11"/>
        <v>1</v>
      </c>
      <c r="L110" s="13" t="b">
        <f t="shared" si="12"/>
        <v>1</v>
      </c>
      <c r="M110" s="13" t="b">
        <f t="shared" si="7"/>
        <v>1</v>
      </c>
      <c r="N110" s="13" t="b">
        <f t="shared" si="8"/>
        <v>1</v>
      </c>
      <c r="O110" s="13" t="b">
        <f t="shared" si="9"/>
        <v>1</v>
      </c>
    </row>
    <row r="111" spans="1:15">
      <c r="A111" s="67">
        <v>92</v>
      </c>
      <c r="B111" s="183"/>
      <c r="C111" s="183"/>
      <c r="D111" s="177"/>
      <c r="E111" s="177"/>
      <c r="F111" s="183"/>
      <c r="G111" s="177"/>
      <c r="H111" s="292"/>
      <c r="I111" s="341"/>
      <c r="J111" s="13" t="b">
        <f t="shared" si="10"/>
        <v>1</v>
      </c>
      <c r="K111" s="13" t="b">
        <f t="shared" si="11"/>
        <v>1</v>
      </c>
      <c r="L111" s="13" t="b">
        <f t="shared" si="12"/>
        <v>1</v>
      </c>
      <c r="M111" s="13" t="b">
        <f t="shared" si="7"/>
        <v>1</v>
      </c>
      <c r="N111" s="13" t="b">
        <f t="shared" si="8"/>
        <v>1</v>
      </c>
      <c r="O111" s="13" t="b">
        <f t="shared" si="9"/>
        <v>1</v>
      </c>
    </row>
    <row r="112" spans="1:15">
      <c r="A112" s="67">
        <v>93</v>
      </c>
      <c r="B112" s="183"/>
      <c r="C112" s="183"/>
      <c r="D112" s="177"/>
      <c r="E112" s="177"/>
      <c r="F112" s="183"/>
      <c r="G112" s="177"/>
      <c r="H112" s="292"/>
      <c r="I112" s="341"/>
      <c r="J112" s="13" t="b">
        <f t="shared" si="10"/>
        <v>1</v>
      </c>
      <c r="K112" s="13" t="b">
        <f t="shared" si="11"/>
        <v>1</v>
      </c>
      <c r="L112" s="13" t="b">
        <f t="shared" si="12"/>
        <v>1</v>
      </c>
      <c r="M112" s="13" t="b">
        <f t="shared" si="7"/>
        <v>1</v>
      </c>
      <c r="N112" s="13" t="b">
        <f t="shared" si="8"/>
        <v>1</v>
      </c>
      <c r="O112" s="13" t="b">
        <f t="shared" si="9"/>
        <v>1</v>
      </c>
    </row>
    <row r="113" spans="1:15">
      <c r="A113" s="67">
        <v>94</v>
      </c>
      <c r="B113" s="183"/>
      <c r="C113" s="183"/>
      <c r="D113" s="177"/>
      <c r="E113" s="177"/>
      <c r="F113" s="183"/>
      <c r="G113" s="177"/>
      <c r="H113" s="292"/>
      <c r="I113" s="341"/>
      <c r="J113" s="13" t="b">
        <f t="shared" si="10"/>
        <v>1</v>
      </c>
      <c r="K113" s="13" t="b">
        <f t="shared" si="11"/>
        <v>1</v>
      </c>
      <c r="L113" s="13" t="b">
        <f t="shared" si="12"/>
        <v>1</v>
      </c>
      <c r="M113" s="13" t="b">
        <f t="shared" si="7"/>
        <v>1</v>
      </c>
      <c r="N113" s="13" t="b">
        <f t="shared" si="8"/>
        <v>1</v>
      </c>
      <c r="O113" s="13" t="b">
        <f t="shared" si="9"/>
        <v>1</v>
      </c>
    </row>
    <row r="114" spans="1:15">
      <c r="A114" s="67">
        <v>95</v>
      </c>
      <c r="B114" s="183"/>
      <c r="C114" s="183"/>
      <c r="D114" s="177"/>
      <c r="E114" s="177"/>
      <c r="F114" s="183"/>
      <c r="G114" s="177"/>
      <c r="H114" s="292"/>
      <c r="I114" s="341"/>
      <c r="J114" s="13" t="b">
        <f t="shared" si="10"/>
        <v>1</v>
      </c>
      <c r="K114" s="13" t="b">
        <f t="shared" si="11"/>
        <v>1</v>
      </c>
      <c r="L114" s="13" t="b">
        <f t="shared" si="12"/>
        <v>1</v>
      </c>
      <c r="M114" s="13" t="b">
        <f t="shared" si="7"/>
        <v>1</v>
      </c>
      <c r="N114" s="13" t="b">
        <f t="shared" si="8"/>
        <v>1</v>
      </c>
      <c r="O114" s="13" t="b">
        <f t="shared" si="9"/>
        <v>1</v>
      </c>
    </row>
    <row r="115" spans="1:15">
      <c r="A115" s="67">
        <v>96</v>
      </c>
      <c r="B115" s="183"/>
      <c r="C115" s="183"/>
      <c r="D115" s="177"/>
      <c r="E115" s="177"/>
      <c r="F115" s="183"/>
      <c r="G115" s="177"/>
      <c r="H115" s="292"/>
      <c r="I115" s="341"/>
      <c r="J115" s="13" t="b">
        <f t="shared" si="10"/>
        <v>1</v>
      </c>
      <c r="K115" s="13" t="b">
        <f t="shared" si="11"/>
        <v>1</v>
      </c>
      <c r="L115" s="13" t="b">
        <f t="shared" si="12"/>
        <v>1</v>
      </c>
      <c r="M115" s="13" t="b">
        <f t="shared" si="7"/>
        <v>1</v>
      </c>
      <c r="N115" s="13" t="b">
        <f t="shared" si="8"/>
        <v>1</v>
      </c>
      <c r="O115" s="13" t="b">
        <f t="shared" si="9"/>
        <v>1</v>
      </c>
    </row>
    <row r="116" spans="1:15">
      <c r="A116" s="67">
        <v>97</v>
      </c>
      <c r="B116" s="183"/>
      <c r="C116" s="183"/>
      <c r="D116" s="177"/>
      <c r="E116" s="177"/>
      <c r="F116" s="183"/>
      <c r="G116" s="177"/>
      <c r="H116" s="292"/>
      <c r="I116" s="341"/>
      <c r="J116" s="13" t="b">
        <f t="shared" si="10"/>
        <v>1</v>
      </c>
      <c r="K116" s="13" t="b">
        <f t="shared" si="11"/>
        <v>1</v>
      </c>
      <c r="L116" s="13" t="b">
        <f t="shared" si="12"/>
        <v>1</v>
      </c>
      <c r="M116" s="13" t="b">
        <f t="shared" si="7"/>
        <v>1</v>
      </c>
      <c r="N116" s="13" t="b">
        <f t="shared" si="8"/>
        <v>1</v>
      </c>
      <c r="O116" s="13" t="b">
        <f t="shared" si="9"/>
        <v>1</v>
      </c>
    </row>
    <row r="117" spans="1:15">
      <c r="A117" s="67">
        <v>98</v>
      </c>
      <c r="B117" s="183"/>
      <c r="C117" s="183"/>
      <c r="D117" s="177"/>
      <c r="E117" s="177"/>
      <c r="F117" s="183"/>
      <c r="G117" s="177"/>
      <c r="H117" s="292"/>
      <c r="I117" s="341"/>
      <c r="J117" s="13" t="b">
        <f t="shared" si="10"/>
        <v>1</v>
      </c>
      <c r="K117" s="13" t="b">
        <f t="shared" si="11"/>
        <v>1</v>
      </c>
      <c r="L117" s="13" t="b">
        <f t="shared" si="12"/>
        <v>1</v>
      </c>
      <c r="M117" s="13" t="b">
        <f t="shared" si="7"/>
        <v>1</v>
      </c>
      <c r="N117" s="13" t="b">
        <f t="shared" si="8"/>
        <v>1</v>
      </c>
      <c r="O117" s="13" t="b">
        <f t="shared" si="9"/>
        <v>1</v>
      </c>
    </row>
    <row r="118" spans="1:15">
      <c r="A118" s="67">
        <v>99</v>
      </c>
      <c r="B118" s="183"/>
      <c r="C118" s="183"/>
      <c r="D118" s="177"/>
      <c r="E118" s="177"/>
      <c r="F118" s="183"/>
      <c r="G118" s="177"/>
      <c r="H118" s="292"/>
      <c r="I118" s="341"/>
      <c r="J118" s="13" t="b">
        <f t="shared" si="10"/>
        <v>1</v>
      </c>
      <c r="K118" s="13" t="b">
        <f t="shared" si="11"/>
        <v>1</v>
      </c>
      <c r="L118" s="13" t="b">
        <f t="shared" si="12"/>
        <v>1</v>
      </c>
      <c r="M118" s="13" t="b">
        <f t="shared" si="7"/>
        <v>1</v>
      </c>
      <c r="N118" s="13" t="b">
        <f t="shared" si="8"/>
        <v>1</v>
      </c>
      <c r="O118" s="13" t="b">
        <f t="shared" si="9"/>
        <v>1</v>
      </c>
    </row>
    <row r="119" spans="1:15">
      <c r="A119" s="67">
        <v>100</v>
      </c>
      <c r="B119" s="183"/>
      <c r="C119" s="183"/>
      <c r="D119" s="177"/>
      <c r="E119" s="177"/>
      <c r="F119" s="183"/>
      <c r="G119" s="177"/>
      <c r="H119" s="292"/>
      <c r="I119" s="341"/>
      <c r="J119" s="13" t="b">
        <f t="shared" si="10"/>
        <v>1</v>
      </c>
      <c r="K119" s="13" t="b">
        <f t="shared" si="11"/>
        <v>1</v>
      </c>
      <c r="L119" s="13" t="b">
        <f t="shared" si="12"/>
        <v>1</v>
      </c>
      <c r="M119" s="13" t="b">
        <f t="shared" si="7"/>
        <v>1</v>
      </c>
      <c r="N119" s="13" t="b">
        <f t="shared" si="8"/>
        <v>1</v>
      </c>
      <c r="O119" s="13" t="b">
        <f t="shared" si="9"/>
        <v>1</v>
      </c>
    </row>
    <row r="120" spans="1:15">
      <c r="A120" s="67">
        <v>101</v>
      </c>
      <c r="B120" s="183"/>
      <c r="C120" s="183"/>
      <c r="D120" s="177"/>
      <c r="E120" s="177"/>
      <c r="F120" s="183"/>
      <c r="G120" s="177"/>
      <c r="H120" s="292"/>
      <c r="I120" s="341"/>
      <c r="J120" s="13" t="b">
        <f t="shared" si="10"/>
        <v>1</v>
      </c>
      <c r="K120" s="13" t="b">
        <f t="shared" si="11"/>
        <v>1</v>
      </c>
      <c r="L120" s="13" t="b">
        <f t="shared" si="12"/>
        <v>1</v>
      </c>
      <c r="M120" s="13" t="b">
        <f t="shared" si="7"/>
        <v>1</v>
      </c>
      <c r="N120" s="13" t="b">
        <f t="shared" si="8"/>
        <v>1</v>
      </c>
      <c r="O120" s="13" t="b">
        <f t="shared" si="9"/>
        <v>1</v>
      </c>
    </row>
    <row r="121" spans="1:15">
      <c r="A121" s="67">
        <v>102</v>
      </c>
      <c r="B121" s="183"/>
      <c r="C121" s="183"/>
      <c r="D121" s="177"/>
      <c r="E121" s="177"/>
      <c r="F121" s="183"/>
      <c r="G121" s="177"/>
      <c r="H121" s="292"/>
      <c r="I121" s="341"/>
      <c r="J121" s="13" t="b">
        <f t="shared" si="10"/>
        <v>1</v>
      </c>
      <c r="K121" s="13" t="b">
        <f t="shared" si="11"/>
        <v>1</v>
      </c>
      <c r="L121" s="13" t="b">
        <f t="shared" si="12"/>
        <v>1</v>
      </c>
      <c r="M121" s="13" t="b">
        <f t="shared" si="7"/>
        <v>1</v>
      </c>
      <c r="N121" s="13" t="b">
        <f t="shared" si="8"/>
        <v>1</v>
      </c>
      <c r="O121" s="13" t="b">
        <f t="shared" si="9"/>
        <v>1</v>
      </c>
    </row>
    <row r="122" spans="1:15">
      <c r="A122" s="67">
        <v>103</v>
      </c>
      <c r="B122" s="183"/>
      <c r="C122" s="183"/>
      <c r="D122" s="177"/>
      <c r="E122" s="177"/>
      <c r="F122" s="183"/>
      <c r="G122" s="177"/>
      <c r="H122" s="292"/>
      <c r="I122" s="341"/>
      <c r="J122" s="13" t="b">
        <f t="shared" si="10"/>
        <v>1</v>
      </c>
      <c r="K122" s="13" t="b">
        <f t="shared" si="11"/>
        <v>1</v>
      </c>
      <c r="L122" s="13" t="b">
        <f t="shared" si="12"/>
        <v>1</v>
      </c>
      <c r="M122" s="13" t="b">
        <f t="shared" si="7"/>
        <v>1</v>
      </c>
      <c r="N122" s="13" t="b">
        <f t="shared" si="8"/>
        <v>1</v>
      </c>
      <c r="O122" s="13" t="b">
        <f t="shared" si="9"/>
        <v>1</v>
      </c>
    </row>
    <row r="123" spans="1:15">
      <c r="A123" s="67">
        <v>104</v>
      </c>
      <c r="B123" s="183"/>
      <c r="C123" s="183"/>
      <c r="D123" s="177"/>
      <c r="E123" s="177"/>
      <c r="F123" s="183"/>
      <c r="G123" s="177"/>
      <c r="H123" s="292"/>
      <c r="I123" s="341"/>
      <c r="J123" s="13" t="b">
        <f t="shared" si="10"/>
        <v>1</v>
      </c>
      <c r="K123" s="13" t="b">
        <f t="shared" si="11"/>
        <v>1</v>
      </c>
      <c r="L123" s="13" t="b">
        <f t="shared" si="12"/>
        <v>1</v>
      </c>
      <c r="M123" s="13" t="b">
        <f t="shared" si="7"/>
        <v>1</v>
      </c>
      <c r="N123" s="13" t="b">
        <f t="shared" si="8"/>
        <v>1</v>
      </c>
      <c r="O123" s="13" t="b">
        <f t="shared" si="9"/>
        <v>1</v>
      </c>
    </row>
    <row r="124" spans="1:15">
      <c r="A124" s="67">
        <v>105</v>
      </c>
      <c r="B124" s="183"/>
      <c r="C124" s="183"/>
      <c r="D124" s="177"/>
      <c r="E124" s="177"/>
      <c r="F124" s="183"/>
      <c r="G124" s="177"/>
      <c r="H124" s="292"/>
      <c r="I124" s="341"/>
      <c r="J124" s="13" t="b">
        <f t="shared" si="10"/>
        <v>1</v>
      </c>
      <c r="K124" s="13" t="b">
        <f t="shared" si="11"/>
        <v>1</v>
      </c>
      <c r="L124" s="13" t="b">
        <f t="shared" si="12"/>
        <v>1</v>
      </c>
      <c r="M124" s="13" t="b">
        <f t="shared" si="7"/>
        <v>1</v>
      </c>
      <c r="N124" s="13" t="b">
        <f t="shared" si="8"/>
        <v>1</v>
      </c>
      <c r="O124" s="13" t="b">
        <f t="shared" si="9"/>
        <v>1</v>
      </c>
    </row>
    <row r="125" spans="1:15">
      <c r="A125" s="67">
        <v>106</v>
      </c>
      <c r="B125" s="183"/>
      <c r="C125" s="183"/>
      <c r="D125" s="177"/>
      <c r="E125" s="177"/>
      <c r="F125" s="183"/>
      <c r="G125" s="177"/>
      <c r="H125" s="292"/>
      <c r="I125" s="341"/>
      <c r="J125" s="13" t="b">
        <f t="shared" si="10"/>
        <v>1</v>
      </c>
      <c r="K125" s="13" t="b">
        <f t="shared" si="11"/>
        <v>1</v>
      </c>
      <c r="L125" s="13" t="b">
        <f t="shared" si="12"/>
        <v>1</v>
      </c>
      <c r="M125" s="13" t="b">
        <f t="shared" si="7"/>
        <v>1</v>
      </c>
      <c r="N125" s="13" t="b">
        <f t="shared" si="8"/>
        <v>1</v>
      </c>
      <c r="O125" s="13" t="b">
        <f t="shared" si="9"/>
        <v>1</v>
      </c>
    </row>
    <row r="126" spans="1:15">
      <c r="A126" s="67">
        <v>107</v>
      </c>
      <c r="B126" s="183"/>
      <c r="C126" s="183"/>
      <c r="D126" s="177"/>
      <c r="E126" s="177"/>
      <c r="F126" s="183"/>
      <c r="G126" s="177"/>
      <c r="H126" s="292"/>
      <c r="I126" s="341"/>
      <c r="J126" s="13" t="b">
        <f t="shared" si="10"/>
        <v>1</v>
      </c>
      <c r="K126" s="13" t="b">
        <f t="shared" si="11"/>
        <v>1</v>
      </c>
      <c r="L126" s="13" t="b">
        <f t="shared" si="12"/>
        <v>1</v>
      </c>
      <c r="M126" s="13" t="b">
        <f t="shared" si="7"/>
        <v>1</v>
      </c>
      <c r="N126" s="13" t="b">
        <f t="shared" si="8"/>
        <v>1</v>
      </c>
      <c r="O126" s="13" t="b">
        <f t="shared" si="9"/>
        <v>1</v>
      </c>
    </row>
    <row r="127" spans="1:15">
      <c r="A127" s="67">
        <v>108</v>
      </c>
      <c r="B127" s="183"/>
      <c r="C127" s="183"/>
      <c r="D127" s="177"/>
      <c r="E127" s="177"/>
      <c r="F127" s="183"/>
      <c r="G127" s="177"/>
      <c r="H127" s="292"/>
      <c r="I127" s="341"/>
      <c r="J127" s="13" t="b">
        <f t="shared" si="10"/>
        <v>1</v>
      </c>
      <c r="K127" s="13" t="b">
        <f t="shared" si="11"/>
        <v>1</v>
      </c>
      <c r="L127" s="13" t="b">
        <f t="shared" si="12"/>
        <v>1</v>
      </c>
      <c r="M127" s="13" t="b">
        <f t="shared" si="7"/>
        <v>1</v>
      </c>
      <c r="N127" s="13" t="b">
        <f t="shared" si="8"/>
        <v>1</v>
      </c>
      <c r="O127" s="13" t="b">
        <f t="shared" si="9"/>
        <v>1</v>
      </c>
    </row>
    <row r="128" spans="1:15">
      <c r="A128" s="67">
        <v>109</v>
      </c>
      <c r="B128" s="183"/>
      <c r="C128" s="183"/>
      <c r="D128" s="177"/>
      <c r="E128" s="177"/>
      <c r="F128" s="183"/>
      <c r="G128" s="177"/>
      <c r="H128" s="292"/>
      <c r="I128" s="341"/>
      <c r="J128" s="13" t="b">
        <f t="shared" si="10"/>
        <v>1</v>
      </c>
      <c r="K128" s="13" t="b">
        <f t="shared" si="11"/>
        <v>1</v>
      </c>
      <c r="L128" s="13" t="b">
        <f t="shared" si="12"/>
        <v>1</v>
      </c>
      <c r="M128" s="13" t="b">
        <f t="shared" si="7"/>
        <v>1</v>
      </c>
      <c r="N128" s="13" t="b">
        <f t="shared" si="8"/>
        <v>1</v>
      </c>
      <c r="O128" s="13" t="b">
        <f t="shared" si="9"/>
        <v>1</v>
      </c>
    </row>
    <row r="129" spans="1:15">
      <c r="A129" s="67">
        <v>110</v>
      </c>
      <c r="B129" s="183"/>
      <c r="C129" s="183"/>
      <c r="D129" s="177"/>
      <c r="E129" s="177"/>
      <c r="F129" s="183"/>
      <c r="G129" s="177"/>
      <c r="H129" s="292"/>
      <c r="I129" s="341"/>
      <c r="J129" s="13" t="b">
        <f t="shared" si="10"/>
        <v>1</v>
      </c>
      <c r="K129" s="13" t="b">
        <f t="shared" si="11"/>
        <v>1</v>
      </c>
      <c r="L129" s="13" t="b">
        <f t="shared" si="12"/>
        <v>1</v>
      </c>
      <c r="M129" s="13" t="b">
        <f t="shared" si="7"/>
        <v>1</v>
      </c>
      <c r="N129" s="13" t="b">
        <f t="shared" si="8"/>
        <v>1</v>
      </c>
      <c r="O129" s="13" t="b">
        <f t="shared" si="9"/>
        <v>1</v>
      </c>
    </row>
    <row r="130" spans="1:15">
      <c r="A130" s="67">
        <v>111</v>
      </c>
      <c r="B130" s="183"/>
      <c r="C130" s="183"/>
      <c r="D130" s="177"/>
      <c r="E130" s="177"/>
      <c r="F130" s="183"/>
      <c r="G130" s="177"/>
      <c r="H130" s="292"/>
      <c r="I130" s="341"/>
      <c r="J130" s="13" t="b">
        <f t="shared" si="10"/>
        <v>1</v>
      </c>
      <c r="K130" s="13" t="b">
        <f t="shared" si="11"/>
        <v>1</v>
      </c>
      <c r="L130" s="13" t="b">
        <f t="shared" si="12"/>
        <v>1</v>
      </c>
      <c r="M130" s="13" t="b">
        <f t="shared" si="7"/>
        <v>1</v>
      </c>
      <c r="N130" s="13" t="b">
        <f t="shared" si="8"/>
        <v>1</v>
      </c>
      <c r="O130" s="13" t="b">
        <f t="shared" si="9"/>
        <v>1</v>
      </c>
    </row>
    <row r="131" spans="1:15">
      <c r="A131" s="67">
        <v>112</v>
      </c>
      <c r="B131" s="183"/>
      <c r="C131" s="183"/>
      <c r="D131" s="177"/>
      <c r="E131" s="177"/>
      <c r="F131" s="183"/>
      <c r="G131" s="177"/>
      <c r="H131" s="292"/>
      <c r="I131" s="341"/>
      <c r="J131" s="13" t="b">
        <f t="shared" si="10"/>
        <v>1</v>
      </c>
      <c r="K131" s="13" t="b">
        <f t="shared" si="11"/>
        <v>1</v>
      </c>
      <c r="L131" s="13" t="b">
        <f t="shared" si="12"/>
        <v>1</v>
      </c>
      <c r="M131" s="13" t="b">
        <f t="shared" si="7"/>
        <v>1</v>
      </c>
      <c r="N131" s="13" t="b">
        <f t="shared" si="8"/>
        <v>1</v>
      </c>
      <c r="O131" s="13" t="b">
        <f t="shared" si="9"/>
        <v>1</v>
      </c>
    </row>
    <row r="132" spans="1:15">
      <c r="A132" s="67">
        <v>113</v>
      </c>
      <c r="B132" s="183"/>
      <c r="C132" s="183"/>
      <c r="D132" s="177"/>
      <c r="E132" s="177"/>
      <c r="F132" s="183"/>
      <c r="G132" s="177"/>
      <c r="H132" s="292"/>
      <c r="I132" s="341"/>
      <c r="J132" s="13" t="b">
        <f t="shared" si="10"/>
        <v>1</v>
      </c>
      <c r="K132" s="13" t="b">
        <f t="shared" si="11"/>
        <v>1</v>
      </c>
      <c r="L132" s="13" t="b">
        <f t="shared" si="12"/>
        <v>1</v>
      </c>
      <c r="M132" s="13" t="b">
        <f t="shared" si="7"/>
        <v>1</v>
      </c>
      <c r="N132" s="13" t="b">
        <f t="shared" si="8"/>
        <v>1</v>
      </c>
      <c r="O132" s="13" t="b">
        <f t="shared" si="9"/>
        <v>1</v>
      </c>
    </row>
    <row r="133" spans="1:15">
      <c r="A133" s="67">
        <v>114</v>
      </c>
      <c r="B133" s="183"/>
      <c r="C133" s="183"/>
      <c r="D133" s="177"/>
      <c r="E133" s="177"/>
      <c r="F133" s="183"/>
      <c r="G133" s="177"/>
      <c r="H133" s="292"/>
      <c r="I133" s="341"/>
      <c r="J133" s="13" t="b">
        <f t="shared" si="10"/>
        <v>1</v>
      </c>
      <c r="K133" s="13" t="b">
        <f t="shared" si="11"/>
        <v>1</v>
      </c>
      <c r="L133" s="13" t="b">
        <f t="shared" si="12"/>
        <v>1</v>
      </c>
      <c r="M133" s="13" t="b">
        <f t="shared" si="7"/>
        <v>1</v>
      </c>
      <c r="N133" s="13" t="b">
        <f t="shared" si="8"/>
        <v>1</v>
      </c>
      <c r="O133" s="13" t="b">
        <f t="shared" si="9"/>
        <v>1</v>
      </c>
    </row>
    <row r="134" spans="1:15">
      <c r="A134" s="67">
        <v>115</v>
      </c>
      <c r="B134" s="183"/>
      <c r="C134" s="183"/>
      <c r="D134" s="177"/>
      <c r="E134" s="177"/>
      <c r="F134" s="183"/>
      <c r="G134" s="177"/>
      <c r="H134" s="292"/>
      <c r="I134" s="341"/>
      <c r="J134" s="13" t="b">
        <f t="shared" si="10"/>
        <v>1</v>
      </c>
      <c r="K134" s="13" t="b">
        <f t="shared" si="11"/>
        <v>1</v>
      </c>
      <c r="L134" s="13" t="b">
        <f t="shared" si="12"/>
        <v>1</v>
      </c>
      <c r="M134" s="13" t="b">
        <f t="shared" si="7"/>
        <v>1</v>
      </c>
      <c r="N134" s="13" t="b">
        <f t="shared" si="8"/>
        <v>1</v>
      </c>
      <c r="O134" s="13" t="b">
        <f t="shared" si="9"/>
        <v>1</v>
      </c>
    </row>
    <row r="135" spans="1:15">
      <c r="A135" s="67">
        <v>116</v>
      </c>
      <c r="B135" s="183"/>
      <c r="C135" s="183"/>
      <c r="D135" s="177"/>
      <c r="E135" s="177"/>
      <c r="F135" s="183"/>
      <c r="G135" s="177"/>
      <c r="H135" s="292"/>
      <c r="I135" s="341"/>
      <c r="J135" s="13" t="b">
        <f t="shared" si="10"/>
        <v>1</v>
      </c>
      <c r="K135" s="13" t="b">
        <f t="shared" si="11"/>
        <v>1</v>
      </c>
      <c r="L135" s="13" t="b">
        <f t="shared" si="12"/>
        <v>1</v>
      </c>
      <c r="M135" s="13" t="b">
        <f t="shared" si="7"/>
        <v>1</v>
      </c>
      <c r="N135" s="13" t="b">
        <f t="shared" si="8"/>
        <v>1</v>
      </c>
      <c r="O135" s="13" t="b">
        <f t="shared" si="9"/>
        <v>1</v>
      </c>
    </row>
    <row r="136" spans="1:15">
      <c r="A136" s="67">
        <v>117</v>
      </c>
      <c r="B136" s="183"/>
      <c r="C136" s="183"/>
      <c r="D136" s="177"/>
      <c r="E136" s="177"/>
      <c r="F136" s="183"/>
      <c r="G136" s="177"/>
      <c r="H136" s="292"/>
      <c r="I136" s="341"/>
      <c r="J136" s="13" t="b">
        <f t="shared" si="10"/>
        <v>1</v>
      </c>
      <c r="K136" s="13" t="b">
        <f t="shared" si="11"/>
        <v>1</v>
      </c>
      <c r="L136" s="13" t="b">
        <f t="shared" si="12"/>
        <v>1</v>
      </c>
      <c r="M136" s="13" t="b">
        <f t="shared" si="7"/>
        <v>1</v>
      </c>
      <c r="N136" s="13" t="b">
        <f t="shared" si="8"/>
        <v>1</v>
      </c>
      <c r="O136" s="13" t="b">
        <f t="shared" si="9"/>
        <v>1</v>
      </c>
    </row>
    <row r="137" spans="1:15">
      <c r="A137" s="67">
        <v>118</v>
      </c>
      <c r="B137" s="183"/>
      <c r="C137" s="183"/>
      <c r="D137" s="177"/>
      <c r="E137" s="177"/>
      <c r="F137" s="183"/>
      <c r="G137" s="177"/>
      <c r="H137" s="292"/>
      <c r="I137" s="341"/>
      <c r="J137" s="13" t="b">
        <f t="shared" si="10"/>
        <v>1</v>
      </c>
      <c r="K137" s="13" t="b">
        <f t="shared" si="11"/>
        <v>1</v>
      </c>
      <c r="L137" s="13" t="b">
        <f t="shared" si="12"/>
        <v>1</v>
      </c>
      <c r="M137" s="13" t="b">
        <f t="shared" si="7"/>
        <v>1</v>
      </c>
      <c r="N137" s="13" t="b">
        <f t="shared" si="8"/>
        <v>1</v>
      </c>
      <c r="O137" s="13" t="b">
        <f t="shared" si="9"/>
        <v>1</v>
      </c>
    </row>
    <row r="138" spans="1:15">
      <c r="A138" s="67">
        <v>119</v>
      </c>
      <c r="B138" s="183"/>
      <c r="C138" s="183"/>
      <c r="D138" s="177"/>
      <c r="E138" s="177"/>
      <c r="F138" s="183"/>
      <c r="G138" s="177"/>
      <c r="H138" s="292"/>
      <c r="I138" s="341"/>
      <c r="J138" s="13" t="b">
        <f t="shared" si="10"/>
        <v>1</v>
      </c>
      <c r="K138" s="13" t="b">
        <f t="shared" si="11"/>
        <v>1</v>
      </c>
      <c r="L138" s="13" t="b">
        <f t="shared" si="12"/>
        <v>1</v>
      </c>
      <c r="M138" s="13" t="b">
        <f t="shared" si="7"/>
        <v>1</v>
      </c>
      <c r="N138" s="13" t="b">
        <f t="shared" si="8"/>
        <v>1</v>
      </c>
      <c r="O138" s="13" t="b">
        <f t="shared" si="9"/>
        <v>1</v>
      </c>
    </row>
    <row r="139" spans="1:15">
      <c r="A139" s="67">
        <v>120</v>
      </c>
      <c r="B139" s="183"/>
      <c r="C139" s="183"/>
      <c r="D139" s="177"/>
      <c r="E139" s="177"/>
      <c r="F139" s="183"/>
      <c r="G139" s="177"/>
      <c r="H139" s="292"/>
      <c r="I139" s="341"/>
      <c r="J139" s="13" t="b">
        <f t="shared" si="10"/>
        <v>1</v>
      </c>
      <c r="K139" s="13" t="b">
        <f t="shared" si="11"/>
        <v>1</v>
      </c>
      <c r="L139" s="13" t="b">
        <f t="shared" si="12"/>
        <v>1</v>
      </c>
      <c r="M139" s="13" t="b">
        <f t="shared" si="7"/>
        <v>1</v>
      </c>
      <c r="N139" s="13" t="b">
        <f t="shared" si="8"/>
        <v>1</v>
      </c>
      <c r="O139" s="13" t="b">
        <f t="shared" si="9"/>
        <v>1</v>
      </c>
    </row>
    <row r="140" spans="1:15">
      <c r="A140" s="67">
        <v>121</v>
      </c>
      <c r="B140" s="183"/>
      <c r="C140" s="183"/>
      <c r="D140" s="177"/>
      <c r="E140" s="177"/>
      <c r="F140" s="183"/>
      <c r="G140" s="177"/>
      <c r="H140" s="292"/>
      <c r="I140" s="341"/>
      <c r="J140" s="13" t="b">
        <f t="shared" si="10"/>
        <v>1</v>
      </c>
      <c r="K140" s="13" t="b">
        <f t="shared" si="11"/>
        <v>1</v>
      </c>
      <c r="L140" s="13" t="b">
        <f t="shared" si="12"/>
        <v>1</v>
      </c>
      <c r="M140" s="13" t="b">
        <f t="shared" si="7"/>
        <v>1</v>
      </c>
      <c r="N140" s="13" t="b">
        <f t="shared" si="8"/>
        <v>1</v>
      </c>
      <c r="O140" s="13" t="b">
        <f t="shared" si="9"/>
        <v>1</v>
      </c>
    </row>
    <row r="141" spans="1:15">
      <c r="A141" s="67">
        <v>122</v>
      </c>
      <c r="B141" s="183"/>
      <c r="C141" s="183"/>
      <c r="D141" s="177"/>
      <c r="E141" s="177"/>
      <c r="F141" s="183"/>
      <c r="G141" s="177"/>
      <c r="H141" s="292"/>
      <c r="I141" s="341"/>
      <c r="J141" s="13" t="b">
        <f t="shared" si="10"/>
        <v>1</v>
      </c>
      <c r="K141" s="13" t="b">
        <f t="shared" si="11"/>
        <v>1</v>
      </c>
      <c r="L141" s="13" t="b">
        <f t="shared" si="12"/>
        <v>1</v>
      </c>
      <c r="M141" s="13" t="b">
        <f t="shared" si="7"/>
        <v>1</v>
      </c>
      <c r="N141" s="13" t="b">
        <f t="shared" si="8"/>
        <v>1</v>
      </c>
      <c r="O141" s="13" t="b">
        <f t="shared" si="9"/>
        <v>1</v>
      </c>
    </row>
    <row r="142" spans="1:15">
      <c r="A142" s="67">
        <v>123</v>
      </c>
      <c r="B142" s="183"/>
      <c r="C142" s="183"/>
      <c r="D142" s="177"/>
      <c r="E142" s="177"/>
      <c r="F142" s="183"/>
      <c r="G142" s="177"/>
      <c r="H142" s="292"/>
      <c r="I142" s="341"/>
      <c r="J142" s="13" t="b">
        <f t="shared" si="10"/>
        <v>1</v>
      </c>
      <c r="K142" s="13" t="b">
        <f t="shared" si="11"/>
        <v>1</v>
      </c>
      <c r="L142" s="13" t="b">
        <f t="shared" si="12"/>
        <v>1</v>
      </c>
      <c r="M142" s="13" t="b">
        <f t="shared" si="7"/>
        <v>1</v>
      </c>
      <c r="N142" s="13" t="b">
        <f t="shared" si="8"/>
        <v>1</v>
      </c>
      <c r="O142" s="13" t="b">
        <f t="shared" si="9"/>
        <v>1</v>
      </c>
    </row>
    <row r="143" spans="1:15">
      <c r="A143" s="67">
        <v>124</v>
      </c>
      <c r="B143" s="183"/>
      <c r="C143" s="183"/>
      <c r="D143" s="177"/>
      <c r="E143" s="177"/>
      <c r="F143" s="183"/>
      <c r="G143" s="177"/>
      <c r="H143" s="292"/>
      <c r="I143" s="341"/>
      <c r="J143" s="13" t="b">
        <f t="shared" si="10"/>
        <v>1</v>
      </c>
      <c r="K143" s="13" t="b">
        <f t="shared" si="11"/>
        <v>1</v>
      </c>
      <c r="L143" s="13" t="b">
        <f t="shared" si="12"/>
        <v>1</v>
      </c>
      <c r="M143" s="13" t="b">
        <f t="shared" si="7"/>
        <v>1</v>
      </c>
      <c r="N143" s="13" t="b">
        <f t="shared" si="8"/>
        <v>1</v>
      </c>
      <c r="O143" s="13" t="b">
        <f t="shared" si="9"/>
        <v>1</v>
      </c>
    </row>
    <row r="144" spans="1:15">
      <c r="A144" s="67">
        <v>125</v>
      </c>
      <c r="B144" s="183"/>
      <c r="C144" s="183"/>
      <c r="D144" s="177"/>
      <c r="E144" s="177"/>
      <c r="F144" s="183"/>
      <c r="G144" s="177"/>
      <c r="H144" s="292"/>
      <c r="I144" s="341"/>
      <c r="J144" s="13" t="b">
        <f t="shared" si="10"/>
        <v>1</v>
      </c>
      <c r="K144" s="13" t="b">
        <f t="shared" si="11"/>
        <v>1</v>
      </c>
      <c r="L144" s="13" t="b">
        <f t="shared" si="12"/>
        <v>1</v>
      </c>
      <c r="M144" s="13" t="b">
        <f t="shared" si="7"/>
        <v>1</v>
      </c>
      <c r="N144" s="13" t="b">
        <f t="shared" si="8"/>
        <v>1</v>
      </c>
      <c r="O144" s="13" t="b">
        <f t="shared" si="9"/>
        <v>1</v>
      </c>
    </row>
    <row r="145" spans="1:15">
      <c r="A145" s="67">
        <v>126</v>
      </c>
      <c r="B145" s="183"/>
      <c r="C145" s="183"/>
      <c r="D145" s="177"/>
      <c r="E145" s="177"/>
      <c r="F145" s="183"/>
      <c r="G145" s="177"/>
      <c r="H145" s="292"/>
      <c r="I145" s="341"/>
      <c r="J145" s="13" t="b">
        <f t="shared" si="10"/>
        <v>1</v>
      </c>
      <c r="K145" s="13" t="b">
        <f t="shared" si="11"/>
        <v>1</v>
      </c>
      <c r="L145" s="13" t="b">
        <f t="shared" si="12"/>
        <v>1</v>
      </c>
      <c r="M145" s="13" t="b">
        <f t="shared" si="7"/>
        <v>1</v>
      </c>
      <c r="N145" s="13" t="b">
        <f t="shared" si="8"/>
        <v>1</v>
      </c>
      <c r="O145" s="13" t="b">
        <f t="shared" si="9"/>
        <v>1</v>
      </c>
    </row>
    <row r="146" spans="1:15">
      <c r="A146" s="67">
        <v>127</v>
      </c>
      <c r="B146" s="183"/>
      <c r="C146" s="183"/>
      <c r="D146" s="177"/>
      <c r="E146" s="177"/>
      <c r="F146" s="183"/>
      <c r="G146" s="177"/>
      <c r="H146" s="292"/>
      <c r="I146" s="341"/>
      <c r="J146" s="13" t="b">
        <f t="shared" si="10"/>
        <v>1</v>
      </c>
      <c r="K146" s="13" t="b">
        <f t="shared" si="11"/>
        <v>1</v>
      </c>
      <c r="L146" s="13" t="b">
        <f t="shared" si="12"/>
        <v>1</v>
      </c>
      <c r="M146" s="13" t="b">
        <f t="shared" si="7"/>
        <v>1</v>
      </c>
      <c r="N146" s="13" t="b">
        <f t="shared" si="8"/>
        <v>1</v>
      </c>
      <c r="O146" s="13" t="b">
        <f t="shared" si="9"/>
        <v>1</v>
      </c>
    </row>
    <row r="147" spans="1:15">
      <c r="A147" s="67">
        <v>128</v>
      </c>
      <c r="B147" s="183"/>
      <c r="C147" s="183"/>
      <c r="D147" s="177"/>
      <c r="E147" s="177"/>
      <c r="F147" s="183"/>
      <c r="G147" s="177"/>
      <c r="H147" s="292"/>
      <c r="I147" s="341"/>
      <c r="J147" s="13" t="b">
        <f t="shared" si="10"/>
        <v>1</v>
      </c>
      <c r="K147" s="13" t="b">
        <f t="shared" si="11"/>
        <v>1</v>
      </c>
      <c r="L147" s="13" t="b">
        <f t="shared" si="12"/>
        <v>1</v>
      </c>
      <c r="M147" s="13" t="b">
        <f t="shared" si="7"/>
        <v>1</v>
      </c>
      <c r="N147" s="13" t="b">
        <f t="shared" si="8"/>
        <v>1</v>
      </c>
      <c r="O147" s="13" t="b">
        <f t="shared" si="9"/>
        <v>1</v>
      </c>
    </row>
    <row r="148" spans="1:15">
      <c r="A148" s="67">
        <v>129</v>
      </c>
      <c r="B148" s="183"/>
      <c r="C148" s="183"/>
      <c r="D148" s="177"/>
      <c r="E148" s="177"/>
      <c r="F148" s="183"/>
      <c r="G148" s="177"/>
      <c r="H148" s="292"/>
      <c r="I148" s="341"/>
      <c r="J148" s="13" t="b">
        <f t="shared" si="10"/>
        <v>1</v>
      </c>
      <c r="K148" s="13" t="b">
        <f t="shared" si="11"/>
        <v>1</v>
      </c>
      <c r="L148" s="13" t="b">
        <f t="shared" si="12"/>
        <v>1</v>
      </c>
      <c r="M148" s="13" t="b">
        <f t="shared" ref="M148:M211" si="13">IF(D148="",TRUE,(IF(ISNUMBER(MATCH(D148,CountriesList,0)),TRUE,FALSE)))</f>
        <v>1</v>
      </c>
      <c r="N148" s="13" t="b">
        <f t="shared" ref="N148:N211" si="14">IF(E148="",TRUE,(IF(ISNUMBER(MATCH(E148,type_list,0)),TRUE,FALSE)))</f>
        <v>1</v>
      </c>
      <c r="O148" s="13" t="b">
        <f t="shared" ref="O148:O211" si="15">IF(G148="",TRUE,(IF(ISNUMBER(MATCH(G148,ShortRelationList,0)),TRUE,FALSE)))</f>
        <v>1</v>
      </c>
    </row>
    <row r="149" spans="1:15">
      <c r="A149" s="67">
        <v>130</v>
      </c>
      <c r="B149" s="183"/>
      <c r="C149" s="183"/>
      <c r="D149" s="177"/>
      <c r="E149" s="177"/>
      <c r="F149" s="183"/>
      <c r="G149" s="177"/>
      <c r="H149" s="292"/>
      <c r="I149" s="341"/>
      <c r="J149" s="13" t="b">
        <f t="shared" si="10"/>
        <v>1</v>
      </c>
      <c r="K149" s="13" t="b">
        <f t="shared" si="11"/>
        <v>1</v>
      </c>
      <c r="L149" s="13" t="b">
        <f t="shared" si="12"/>
        <v>1</v>
      </c>
      <c r="M149" s="13" t="b">
        <f t="shared" si="13"/>
        <v>1</v>
      </c>
      <c r="N149" s="13" t="b">
        <f t="shared" si="14"/>
        <v>1</v>
      </c>
      <c r="O149" s="13" t="b">
        <f t="shared" si="15"/>
        <v>1</v>
      </c>
    </row>
    <row r="150" spans="1:15">
      <c r="A150" s="67">
        <v>131</v>
      </c>
      <c r="B150" s="183"/>
      <c r="C150" s="183"/>
      <c r="D150" s="177"/>
      <c r="E150" s="177"/>
      <c r="F150" s="183"/>
      <c r="G150" s="177"/>
      <c r="H150" s="292"/>
      <c r="I150" s="341"/>
      <c r="J150" s="13" t="b">
        <f t="shared" ref="J150:J213" si="16">IF(ISBLANK(B150),TRUE,IF(OR(ISBLANK(C150),ISBLANK(D150),ISBLANK(E150),ISBLANK(F150),ISBLANK(G150),ISBLANK(H150)),FALSE,TRUE))</f>
        <v>1</v>
      </c>
      <c r="K150" s="13" t="b">
        <f t="shared" ref="K150:K213" si="17">IF(OR(AND(B150="N/A",D150="N/A",E150="N/A",G150="N/A"),AND(ISBLANK(B150),ISBLANK(D150),ISBLANK(E150),ISBLANK(G150)),AND(NOT(ISBLANK(B150)),NOT(ISBLANK(D150)),NOT(ISBLANK(E150)),NOT(ISBLANK(G150)),B150&lt;&gt;"N/A",D150&lt;&gt;"N/A",E150&lt;&gt;"N/A",G150&lt;&gt;"N/A")),TRUE,FALSE)</f>
        <v>1</v>
      </c>
      <c r="L150" s="13" t="b">
        <f t="shared" ref="L150:L213" si="18">IF(OR(AND(ISBLANK(B150),H150=0),AND(B150="N/A",H150=0),AND(NOT(ISBLANK(B150)),B150&lt;&gt;"N/A",H150&lt;&gt;0)),TRUE,FALSE)</f>
        <v>1</v>
      </c>
      <c r="M150" s="13" t="b">
        <f t="shared" si="13"/>
        <v>1</v>
      </c>
      <c r="N150" s="13" t="b">
        <f t="shared" si="14"/>
        <v>1</v>
      </c>
      <c r="O150" s="13" t="b">
        <f t="shared" si="15"/>
        <v>1</v>
      </c>
    </row>
    <row r="151" spans="1:15">
      <c r="A151" s="67">
        <v>132</v>
      </c>
      <c r="B151" s="183"/>
      <c r="C151" s="183"/>
      <c r="D151" s="177"/>
      <c r="E151" s="177"/>
      <c r="F151" s="183"/>
      <c r="G151" s="177"/>
      <c r="H151" s="292"/>
      <c r="I151" s="341"/>
      <c r="J151" s="13" t="b">
        <f t="shared" si="16"/>
        <v>1</v>
      </c>
      <c r="K151" s="13" t="b">
        <f t="shared" si="17"/>
        <v>1</v>
      </c>
      <c r="L151" s="13" t="b">
        <f t="shared" si="18"/>
        <v>1</v>
      </c>
      <c r="M151" s="13" t="b">
        <f t="shared" si="13"/>
        <v>1</v>
      </c>
      <c r="N151" s="13" t="b">
        <f t="shared" si="14"/>
        <v>1</v>
      </c>
      <c r="O151" s="13" t="b">
        <f t="shared" si="15"/>
        <v>1</v>
      </c>
    </row>
    <row r="152" spans="1:15">
      <c r="A152" s="67">
        <v>133</v>
      </c>
      <c r="B152" s="183"/>
      <c r="C152" s="183"/>
      <c r="D152" s="177"/>
      <c r="E152" s="177"/>
      <c r="F152" s="183"/>
      <c r="G152" s="177"/>
      <c r="H152" s="292"/>
      <c r="I152" s="341"/>
      <c r="J152" s="13" t="b">
        <f t="shared" si="16"/>
        <v>1</v>
      </c>
      <c r="K152" s="13" t="b">
        <f t="shared" si="17"/>
        <v>1</v>
      </c>
      <c r="L152" s="13" t="b">
        <f t="shared" si="18"/>
        <v>1</v>
      </c>
      <c r="M152" s="13" t="b">
        <f t="shared" si="13"/>
        <v>1</v>
      </c>
      <c r="N152" s="13" t="b">
        <f t="shared" si="14"/>
        <v>1</v>
      </c>
      <c r="O152" s="13" t="b">
        <f t="shared" si="15"/>
        <v>1</v>
      </c>
    </row>
    <row r="153" spans="1:15">
      <c r="A153" s="67">
        <v>134</v>
      </c>
      <c r="B153" s="183"/>
      <c r="C153" s="183"/>
      <c r="D153" s="177"/>
      <c r="E153" s="177"/>
      <c r="F153" s="183"/>
      <c r="G153" s="177"/>
      <c r="H153" s="292"/>
      <c r="I153" s="341"/>
      <c r="J153" s="13" t="b">
        <f t="shared" si="16"/>
        <v>1</v>
      </c>
      <c r="K153" s="13" t="b">
        <f t="shared" si="17"/>
        <v>1</v>
      </c>
      <c r="L153" s="13" t="b">
        <f t="shared" si="18"/>
        <v>1</v>
      </c>
      <c r="M153" s="13" t="b">
        <f t="shared" si="13"/>
        <v>1</v>
      </c>
      <c r="N153" s="13" t="b">
        <f t="shared" si="14"/>
        <v>1</v>
      </c>
      <c r="O153" s="13" t="b">
        <f t="shared" si="15"/>
        <v>1</v>
      </c>
    </row>
    <row r="154" spans="1:15">
      <c r="A154" s="67">
        <v>135</v>
      </c>
      <c r="B154" s="183"/>
      <c r="C154" s="183"/>
      <c r="D154" s="177"/>
      <c r="E154" s="177"/>
      <c r="F154" s="183"/>
      <c r="G154" s="177"/>
      <c r="H154" s="292"/>
      <c r="I154" s="341"/>
      <c r="J154" s="13" t="b">
        <f t="shared" si="16"/>
        <v>1</v>
      </c>
      <c r="K154" s="13" t="b">
        <f t="shared" si="17"/>
        <v>1</v>
      </c>
      <c r="L154" s="13" t="b">
        <f t="shared" si="18"/>
        <v>1</v>
      </c>
      <c r="M154" s="13" t="b">
        <f t="shared" si="13"/>
        <v>1</v>
      </c>
      <c r="N154" s="13" t="b">
        <f t="shared" si="14"/>
        <v>1</v>
      </c>
      <c r="O154" s="13" t="b">
        <f t="shared" si="15"/>
        <v>1</v>
      </c>
    </row>
    <row r="155" spans="1:15">
      <c r="A155" s="67">
        <v>136</v>
      </c>
      <c r="B155" s="183"/>
      <c r="C155" s="183"/>
      <c r="D155" s="177"/>
      <c r="E155" s="177"/>
      <c r="F155" s="183"/>
      <c r="G155" s="177"/>
      <c r="H155" s="292"/>
      <c r="I155" s="341"/>
      <c r="J155" s="13" t="b">
        <f t="shared" si="16"/>
        <v>1</v>
      </c>
      <c r="K155" s="13" t="b">
        <f t="shared" si="17"/>
        <v>1</v>
      </c>
      <c r="L155" s="13" t="b">
        <f t="shared" si="18"/>
        <v>1</v>
      </c>
      <c r="M155" s="13" t="b">
        <f t="shared" si="13"/>
        <v>1</v>
      </c>
      <c r="N155" s="13" t="b">
        <f t="shared" si="14"/>
        <v>1</v>
      </c>
      <c r="O155" s="13" t="b">
        <f t="shared" si="15"/>
        <v>1</v>
      </c>
    </row>
    <row r="156" spans="1:15">
      <c r="A156" s="67">
        <v>137</v>
      </c>
      <c r="B156" s="183"/>
      <c r="C156" s="183"/>
      <c r="D156" s="177"/>
      <c r="E156" s="177"/>
      <c r="F156" s="183"/>
      <c r="G156" s="177"/>
      <c r="H156" s="292"/>
      <c r="I156" s="341"/>
      <c r="J156" s="13" t="b">
        <f t="shared" si="16"/>
        <v>1</v>
      </c>
      <c r="K156" s="13" t="b">
        <f t="shared" si="17"/>
        <v>1</v>
      </c>
      <c r="L156" s="13" t="b">
        <f t="shared" si="18"/>
        <v>1</v>
      </c>
      <c r="M156" s="13" t="b">
        <f t="shared" si="13"/>
        <v>1</v>
      </c>
      <c r="N156" s="13" t="b">
        <f t="shared" si="14"/>
        <v>1</v>
      </c>
      <c r="O156" s="13" t="b">
        <f t="shared" si="15"/>
        <v>1</v>
      </c>
    </row>
    <row r="157" spans="1:15">
      <c r="A157" s="67">
        <v>138</v>
      </c>
      <c r="B157" s="183"/>
      <c r="C157" s="183"/>
      <c r="D157" s="177"/>
      <c r="E157" s="177"/>
      <c r="F157" s="183"/>
      <c r="G157" s="177"/>
      <c r="H157" s="292"/>
      <c r="I157" s="341"/>
      <c r="J157" s="13" t="b">
        <f t="shared" si="16"/>
        <v>1</v>
      </c>
      <c r="K157" s="13" t="b">
        <f t="shared" si="17"/>
        <v>1</v>
      </c>
      <c r="L157" s="13" t="b">
        <f t="shared" si="18"/>
        <v>1</v>
      </c>
      <c r="M157" s="13" t="b">
        <f t="shared" si="13"/>
        <v>1</v>
      </c>
      <c r="N157" s="13" t="b">
        <f t="shared" si="14"/>
        <v>1</v>
      </c>
      <c r="O157" s="13" t="b">
        <f t="shared" si="15"/>
        <v>1</v>
      </c>
    </row>
    <row r="158" spans="1:15">
      <c r="A158" s="67">
        <v>139</v>
      </c>
      <c r="B158" s="183"/>
      <c r="C158" s="183"/>
      <c r="D158" s="177"/>
      <c r="E158" s="177"/>
      <c r="F158" s="183"/>
      <c r="G158" s="177"/>
      <c r="H158" s="292"/>
      <c r="I158" s="341"/>
      <c r="J158" s="13" t="b">
        <f t="shared" si="16"/>
        <v>1</v>
      </c>
      <c r="K158" s="13" t="b">
        <f t="shared" si="17"/>
        <v>1</v>
      </c>
      <c r="L158" s="13" t="b">
        <f t="shared" si="18"/>
        <v>1</v>
      </c>
      <c r="M158" s="13" t="b">
        <f t="shared" si="13"/>
        <v>1</v>
      </c>
      <c r="N158" s="13" t="b">
        <f t="shared" si="14"/>
        <v>1</v>
      </c>
      <c r="O158" s="13" t="b">
        <f t="shared" si="15"/>
        <v>1</v>
      </c>
    </row>
    <row r="159" spans="1:15">
      <c r="A159" s="67">
        <v>140</v>
      </c>
      <c r="B159" s="183"/>
      <c r="C159" s="183"/>
      <c r="D159" s="177"/>
      <c r="E159" s="177"/>
      <c r="F159" s="183"/>
      <c r="G159" s="177"/>
      <c r="H159" s="292"/>
      <c r="I159" s="341"/>
      <c r="J159" s="13" t="b">
        <f t="shared" si="16"/>
        <v>1</v>
      </c>
      <c r="K159" s="13" t="b">
        <f t="shared" si="17"/>
        <v>1</v>
      </c>
      <c r="L159" s="13" t="b">
        <f t="shared" si="18"/>
        <v>1</v>
      </c>
      <c r="M159" s="13" t="b">
        <f t="shared" si="13"/>
        <v>1</v>
      </c>
      <c r="N159" s="13" t="b">
        <f t="shared" si="14"/>
        <v>1</v>
      </c>
      <c r="O159" s="13" t="b">
        <f t="shared" si="15"/>
        <v>1</v>
      </c>
    </row>
    <row r="160" spans="1:15">
      <c r="A160" s="67">
        <v>141</v>
      </c>
      <c r="B160" s="183"/>
      <c r="C160" s="183"/>
      <c r="D160" s="177"/>
      <c r="E160" s="177"/>
      <c r="F160" s="183"/>
      <c r="G160" s="177"/>
      <c r="H160" s="292"/>
      <c r="I160" s="341"/>
      <c r="J160" s="13" t="b">
        <f t="shared" si="16"/>
        <v>1</v>
      </c>
      <c r="K160" s="13" t="b">
        <f t="shared" si="17"/>
        <v>1</v>
      </c>
      <c r="L160" s="13" t="b">
        <f t="shared" si="18"/>
        <v>1</v>
      </c>
      <c r="M160" s="13" t="b">
        <f t="shared" si="13"/>
        <v>1</v>
      </c>
      <c r="N160" s="13" t="b">
        <f t="shared" si="14"/>
        <v>1</v>
      </c>
      <c r="O160" s="13" t="b">
        <f t="shared" si="15"/>
        <v>1</v>
      </c>
    </row>
    <row r="161" spans="1:15">
      <c r="A161" s="67">
        <v>142</v>
      </c>
      <c r="B161" s="183"/>
      <c r="C161" s="183"/>
      <c r="D161" s="177"/>
      <c r="E161" s="177"/>
      <c r="F161" s="183"/>
      <c r="G161" s="177"/>
      <c r="H161" s="292"/>
      <c r="I161" s="341"/>
      <c r="J161" s="13" t="b">
        <f t="shared" si="16"/>
        <v>1</v>
      </c>
      <c r="K161" s="13" t="b">
        <f t="shared" si="17"/>
        <v>1</v>
      </c>
      <c r="L161" s="13" t="b">
        <f t="shared" si="18"/>
        <v>1</v>
      </c>
      <c r="M161" s="13" t="b">
        <f t="shared" si="13"/>
        <v>1</v>
      </c>
      <c r="N161" s="13" t="b">
        <f t="shared" si="14"/>
        <v>1</v>
      </c>
      <c r="O161" s="13" t="b">
        <f t="shared" si="15"/>
        <v>1</v>
      </c>
    </row>
    <row r="162" spans="1:15">
      <c r="A162" s="67">
        <v>143</v>
      </c>
      <c r="B162" s="183"/>
      <c r="C162" s="183"/>
      <c r="D162" s="177"/>
      <c r="E162" s="177"/>
      <c r="F162" s="183"/>
      <c r="G162" s="177"/>
      <c r="H162" s="292"/>
      <c r="I162" s="341"/>
      <c r="J162" s="13" t="b">
        <f t="shared" si="16"/>
        <v>1</v>
      </c>
      <c r="K162" s="13" t="b">
        <f t="shared" si="17"/>
        <v>1</v>
      </c>
      <c r="L162" s="13" t="b">
        <f t="shared" si="18"/>
        <v>1</v>
      </c>
      <c r="M162" s="13" t="b">
        <f t="shared" si="13"/>
        <v>1</v>
      </c>
      <c r="N162" s="13" t="b">
        <f t="shared" si="14"/>
        <v>1</v>
      </c>
      <c r="O162" s="13" t="b">
        <f t="shared" si="15"/>
        <v>1</v>
      </c>
    </row>
    <row r="163" spans="1:15">
      <c r="A163" s="67">
        <v>144</v>
      </c>
      <c r="B163" s="183"/>
      <c r="C163" s="183"/>
      <c r="D163" s="177"/>
      <c r="E163" s="177"/>
      <c r="F163" s="183"/>
      <c r="G163" s="177"/>
      <c r="H163" s="292"/>
      <c r="I163" s="341"/>
      <c r="J163" s="13" t="b">
        <f t="shared" si="16"/>
        <v>1</v>
      </c>
      <c r="K163" s="13" t="b">
        <f t="shared" si="17"/>
        <v>1</v>
      </c>
      <c r="L163" s="13" t="b">
        <f t="shared" si="18"/>
        <v>1</v>
      </c>
      <c r="M163" s="13" t="b">
        <f t="shared" si="13"/>
        <v>1</v>
      </c>
      <c r="N163" s="13" t="b">
        <f t="shared" si="14"/>
        <v>1</v>
      </c>
      <c r="O163" s="13" t="b">
        <f t="shared" si="15"/>
        <v>1</v>
      </c>
    </row>
    <row r="164" spans="1:15">
      <c r="A164" s="67">
        <v>145</v>
      </c>
      <c r="B164" s="183"/>
      <c r="C164" s="183"/>
      <c r="D164" s="177"/>
      <c r="E164" s="177"/>
      <c r="F164" s="183"/>
      <c r="G164" s="177"/>
      <c r="H164" s="292"/>
      <c r="I164" s="341"/>
      <c r="J164" s="13" t="b">
        <f t="shared" si="16"/>
        <v>1</v>
      </c>
      <c r="K164" s="13" t="b">
        <f t="shared" si="17"/>
        <v>1</v>
      </c>
      <c r="L164" s="13" t="b">
        <f t="shared" si="18"/>
        <v>1</v>
      </c>
      <c r="M164" s="13" t="b">
        <f t="shared" si="13"/>
        <v>1</v>
      </c>
      <c r="N164" s="13" t="b">
        <f t="shared" si="14"/>
        <v>1</v>
      </c>
      <c r="O164" s="13" t="b">
        <f t="shared" si="15"/>
        <v>1</v>
      </c>
    </row>
    <row r="165" spans="1:15">
      <c r="A165" s="67">
        <v>146</v>
      </c>
      <c r="B165" s="183"/>
      <c r="C165" s="183"/>
      <c r="D165" s="177"/>
      <c r="E165" s="177"/>
      <c r="F165" s="183"/>
      <c r="G165" s="177"/>
      <c r="H165" s="292"/>
      <c r="I165" s="341"/>
      <c r="J165" s="13" t="b">
        <f t="shared" si="16"/>
        <v>1</v>
      </c>
      <c r="K165" s="13" t="b">
        <f t="shared" si="17"/>
        <v>1</v>
      </c>
      <c r="L165" s="13" t="b">
        <f t="shared" si="18"/>
        <v>1</v>
      </c>
      <c r="M165" s="13" t="b">
        <f t="shared" si="13"/>
        <v>1</v>
      </c>
      <c r="N165" s="13" t="b">
        <f t="shared" si="14"/>
        <v>1</v>
      </c>
      <c r="O165" s="13" t="b">
        <f t="shared" si="15"/>
        <v>1</v>
      </c>
    </row>
    <row r="166" spans="1:15">
      <c r="A166" s="67">
        <v>147</v>
      </c>
      <c r="B166" s="183"/>
      <c r="C166" s="183"/>
      <c r="D166" s="177"/>
      <c r="E166" s="177"/>
      <c r="F166" s="183"/>
      <c r="G166" s="177"/>
      <c r="H166" s="292"/>
      <c r="I166" s="341"/>
      <c r="J166" s="13" t="b">
        <f t="shared" si="16"/>
        <v>1</v>
      </c>
      <c r="K166" s="13" t="b">
        <f t="shared" si="17"/>
        <v>1</v>
      </c>
      <c r="L166" s="13" t="b">
        <f t="shared" si="18"/>
        <v>1</v>
      </c>
      <c r="M166" s="13" t="b">
        <f t="shared" si="13"/>
        <v>1</v>
      </c>
      <c r="N166" s="13" t="b">
        <f t="shared" si="14"/>
        <v>1</v>
      </c>
      <c r="O166" s="13" t="b">
        <f t="shared" si="15"/>
        <v>1</v>
      </c>
    </row>
    <row r="167" spans="1:15">
      <c r="A167" s="67">
        <v>148</v>
      </c>
      <c r="B167" s="183"/>
      <c r="C167" s="183"/>
      <c r="D167" s="177"/>
      <c r="E167" s="177"/>
      <c r="F167" s="183"/>
      <c r="G167" s="177"/>
      <c r="H167" s="292"/>
      <c r="I167" s="341"/>
      <c r="J167" s="13" t="b">
        <f t="shared" si="16"/>
        <v>1</v>
      </c>
      <c r="K167" s="13" t="b">
        <f t="shared" si="17"/>
        <v>1</v>
      </c>
      <c r="L167" s="13" t="b">
        <f t="shared" si="18"/>
        <v>1</v>
      </c>
      <c r="M167" s="13" t="b">
        <f t="shared" si="13"/>
        <v>1</v>
      </c>
      <c r="N167" s="13" t="b">
        <f t="shared" si="14"/>
        <v>1</v>
      </c>
      <c r="O167" s="13" t="b">
        <f t="shared" si="15"/>
        <v>1</v>
      </c>
    </row>
    <row r="168" spans="1:15">
      <c r="A168" s="67">
        <v>149</v>
      </c>
      <c r="B168" s="183"/>
      <c r="C168" s="183"/>
      <c r="D168" s="177"/>
      <c r="E168" s="177"/>
      <c r="F168" s="183"/>
      <c r="G168" s="177"/>
      <c r="H168" s="292"/>
      <c r="I168" s="341"/>
      <c r="J168" s="13" t="b">
        <f t="shared" si="16"/>
        <v>1</v>
      </c>
      <c r="K168" s="13" t="b">
        <f t="shared" si="17"/>
        <v>1</v>
      </c>
      <c r="L168" s="13" t="b">
        <f t="shared" si="18"/>
        <v>1</v>
      </c>
      <c r="M168" s="13" t="b">
        <f t="shared" si="13"/>
        <v>1</v>
      </c>
      <c r="N168" s="13" t="b">
        <f t="shared" si="14"/>
        <v>1</v>
      </c>
      <c r="O168" s="13" t="b">
        <f t="shared" si="15"/>
        <v>1</v>
      </c>
    </row>
    <row r="169" spans="1:15">
      <c r="A169" s="67">
        <v>150</v>
      </c>
      <c r="B169" s="183"/>
      <c r="C169" s="183"/>
      <c r="D169" s="177"/>
      <c r="E169" s="177"/>
      <c r="F169" s="183"/>
      <c r="G169" s="177"/>
      <c r="H169" s="292"/>
      <c r="I169" s="341"/>
      <c r="J169" s="13" t="b">
        <f t="shared" si="16"/>
        <v>1</v>
      </c>
      <c r="K169" s="13" t="b">
        <f t="shared" si="17"/>
        <v>1</v>
      </c>
      <c r="L169" s="13" t="b">
        <f t="shared" si="18"/>
        <v>1</v>
      </c>
      <c r="M169" s="13" t="b">
        <f t="shared" si="13"/>
        <v>1</v>
      </c>
      <c r="N169" s="13" t="b">
        <f t="shared" si="14"/>
        <v>1</v>
      </c>
      <c r="O169" s="13" t="b">
        <f t="shared" si="15"/>
        <v>1</v>
      </c>
    </row>
    <row r="170" spans="1:15">
      <c r="A170" s="67">
        <v>151</v>
      </c>
      <c r="B170" s="183"/>
      <c r="C170" s="183"/>
      <c r="D170" s="177"/>
      <c r="E170" s="177"/>
      <c r="F170" s="183"/>
      <c r="G170" s="177"/>
      <c r="H170" s="292"/>
      <c r="I170" s="341"/>
      <c r="J170" s="13" t="b">
        <f t="shared" si="16"/>
        <v>1</v>
      </c>
      <c r="K170" s="13" t="b">
        <f t="shared" si="17"/>
        <v>1</v>
      </c>
      <c r="L170" s="13" t="b">
        <f t="shared" si="18"/>
        <v>1</v>
      </c>
      <c r="M170" s="13" t="b">
        <f t="shared" si="13"/>
        <v>1</v>
      </c>
      <c r="N170" s="13" t="b">
        <f t="shared" si="14"/>
        <v>1</v>
      </c>
      <c r="O170" s="13" t="b">
        <f t="shared" si="15"/>
        <v>1</v>
      </c>
    </row>
    <row r="171" spans="1:15">
      <c r="A171" s="67">
        <v>152</v>
      </c>
      <c r="B171" s="183"/>
      <c r="C171" s="183"/>
      <c r="D171" s="177"/>
      <c r="E171" s="177"/>
      <c r="F171" s="183"/>
      <c r="G171" s="177"/>
      <c r="H171" s="292"/>
      <c r="I171" s="341"/>
      <c r="J171" s="13" t="b">
        <f t="shared" si="16"/>
        <v>1</v>
      </c>
      <c r="K171" s="13" t="b">
        <f t="shared" si="17"/>
        <v>1</v>
      </c>
      <c r="L171" s="13" t="b">
        <f t="shared" si="18"/>
        <v>1</v>
      </c>
      <c r="M171" s="13" t="b">
        <f t="shared" si="13"/>
        <v>1</v>
      </c>
      <c r="N171" s="13" t="b">
        <f t="shared" si="14"/>
        <v>1</v>
      </c>
      <c r="O171" s="13" t="b">
        <f t="shared" si="15"/>
        <v>1</v>
      </c>
    </row>
    <row r="172" spans="1:15">
      <c r="A172" s="67">
        <v>153</v>
      </c>
      <c r="B172" s="183"/>
      <c r="C172" s="183"/>
      <c r="D172" s="177"/>
      <c r="E172" s="177"/>
      <c r="F172" s="183"/>
      <c r="G172" s="177"/>
      <c r="H172" s="292"/>
      <c r="I172" s="341"/>
      <c r="J172" s="13" t="b">
        <f t="shared" si="16"/>
        <v>1</v>
      </c>
      <c r="K172" s="13" t="b">
        <f t="shared" si="17"/>
        <v>1</v>
      </c>
      <c r="L172" s="13" t="b">
        <f t="shared" si="18"/>
        <v>1</v>
      </c>
      <c r="M172" s="13" t="b">
        <f t="shared" si="13"/>
        <v>1</v>
      </c>
      <c r="N172" s="13" t="b">
        <f t="shared" si="14"/>
        <v>1</v>
      </c>
      <c r="O172" s="13" t="b">
        <f t="shared" si="15"/>
        <v>1</v>
      </c>
    </row>
    <row r="173" spans="1:15">
      <c r="A173" s="67">
        <v>154</v>
      </c>
      <c r="B173" s="183"/>
      <c r="C173" s="183"/>
      <c r="D173" s="177"/>
      <c r="E173" s="177"/>
      <c r="F173" s="183"/>
      <c r="G173" s="177"/>
      <c r="H173" s="292"/>
      <c r="I173" s="341"/>
      <c r="J173" s="13" t="b">
        <f t="shared" si="16"/>
        <v>1</v>
      </c>
      <c r="K173" s="13" t="b">
        <f t="shared" si="17"/>
        <v>1</v>
      </c>
      <c r="L173" s="13" t="b">
        <f t="shared" si="18"/>
        <v>1</v>
      </c>
      <c r="M173" s="13" t="b">
        <f t="shared" si="13"/>
        <v>1</v>
      </c>
      <c r="N173" s="13" t="b">
        <f t="shared" si="14"/>
        <v>1</v>
      </c>
      <c r="O173" s="13" t="b">
        <f t="shared" si="15"/>
        <v>1</v>
      </c>
    </row>
    <row r="174" spans="1:15">
      <c r="A174" s="67">
        <v>155</v>
      </c>
      <c r="B174" s="183"/>
      <c r="C174" s="183"/>
      <c r="D174" s="177"/>
      <c r="E174" s="177"/>
      <c r="F174" s="183"/>
      <c r="G174" s="177"/>
      <c r="H174" s="292"/>
      <c r="I174" s="341"/>
      <c r="J174" s="13" t="b">
        <f t="shared" si="16"/>
        <v>1</v>
      </c>
      <c r="K174" s="13" t="b">
        <f t="shared" si="17"/>
        <v>1</v>
      </c>
      <c r="L174" s="13" t="b">
        <f t="shared" si="18"/>
        <v>1</v>
      </c>
      <c r="M174" s="13" t="b">
        <f t="shared" si="13"/>
        <v>1</v>
      </c>
      <c r="N174" s="13" t="b">
        <f t="shared" si="14"/>
        <v>1</v>
      </c>
      <c r="O174" s="13" t="b">
        <f t="shared" si="15"/>
        <v>1</v>
      </c>
    </row>
    <row r="175" spans="1:15">
      <c r="A175" s="67">
        <v>156</v>
      </c>
      <c r="B175" s="183"/>
      <c r="C175" s="183"/>
      <c r="D175" s="177"/>
      <c r="E175" s="177"/>
      <c r="F175" s="183"/>
      <c r="G175" s="177"/>
      <c r="H175" s="292"/>
      <c r="I175" s="341"/>
      <c r="J175" s="13" t="b">
        <f t="shared" si="16"/>
        <v>1</v>
      </c>
      <c r="K175" s="13" t="b">
        <f t="shared" si="17"/>
        <v>1</v>
      </c>
      <c r="L175" s="13" t="b">
        <f t="shared" si="18"/>
        <v>1</v>
      </c>
      <c r="M175" s="13" t="b">
        <f t="shared" si="13"/>
        <v>1</v>
      </c>
      <c r="N175" s="13" t="b">
        <f t="shared" si="14"/>
        <v>1</v>
      </c>
      <c r="O175" s="13" t="b">
        <f t="shared" si="15"/>
        <v>1</v>
      </c>
    </row>
    <row r="176" spans="1:15">
      <c r="A176" s="67">
        <v>157</v>
      </c>
      <c r="B176" s="183"/>
      <c r="C176" s="183"/>
      <c r="D176" s="177"/>
      <c r="E176" s="177"/>
      <c r="F176" s="183"/>
      <c r="G176" s="177"/>
      <c r="H176" s="292"/>
      <c r="I176" s="341"/>
      <c r="J176" s="13" t="b">
        <f t="shared" si="16"/>
        <v>1</v>
      </c>
      <c r="K176" s="13" t="b">
        <f t="shared" si="17"/>
        <v>1</v>
      </c>
      <c r="L176" s="13" t="b">
        <f t="shared" si="18"/>
        <v>1</v>
      </c>
      <c r="M176" s="13" t="b">
        <f t="shared" si="13"/>
        <v>1</v>
      </c>
      <c r="N176" s="13" t="b">
        <f t="shared" si="14"/>
        <v>1</v>
      </c>
      <c r="O176" s="13" t="b">
        <f t="shared" si="15"/>
        <v>1</v>
      </c>
    </row>
    <row r="177" spans="1:15">
      <c r="A177" s="67">
        <v>158</v>
      </c>
      <c r="B177" s="183"/>
      <c r="C177" s="183"/>
      <c r="D177" s="177"/>
      <c r="E177" s="177"/>
      <c r="F177" s="183"/>
      <c r="G177" s="177"/>
      <c r="H177" s="292"/>
      <c r="I177" s="341"/>
      <c r="J177" s="13" t="b">
        <f t="shared" si="16"/>
        <v>1</v>
      </c>
      <c r="K177" s="13" t="b">
        <f t="shared" si="17"/>
        <v>1</v>
      </c>
      <c r="L177" s="13" t="b">
        <f t="shared" si="18"/>
        <v>1</v>
      </c>
      <c r="M177" s="13" t="b">
        <f t="shared" si="13"/>
        <v>1</v>
      </c>
      <c r="N177" s="13" t="b">
        <f t="shared" si="14"/>
        <v>1</v>
      </c>
      <c r="O177" s="13" t="b">
        <f t="shared" si="15"/>
        <v>1</v>
      </c>
    </row>
    <row r="178" spans="1:15">
      <c r="A178" s="67">
        <v>159</v>
      </c>
      <c r="B178" s="183"/>
      <c r="C178" s="183"/>
      <c r="D178" s="177"/>
      <c r="E178" s="177"/>
      <c r="F178" s="183"/>
      <c r="G178" s="177"/>
      <c r="H178" s="292"/>
      <c r="I178" s="341"/>
      <c r="J178" s="13" t="b">
        <f t="shared" si="16"/>
        <v>1</v>
      </c>
      <c r="K178" s="13" t="b">
        <f t="shared" si="17"/>
        <v>1</v>
      </c>
      <c r="L178" s="13" t="b">
        <f t="shared" si="18"/>
        <v>1</v>
      </c>
      <c r="M178" s="13" t="b">
        <f t="shared" si="13"/>
        <v>1</v>
      </c>
      <c r="N178" s="13" t="b">
        <f t="shared" si="14"/>
        <v>1</v>
      </c>
      <c r="O178" s="13" t="b">
        <f t="shared" si="15"/>
        <v>1</v>
      </c>
    </row>
    <row r="179" spans="1:15">
      <c r="A179" s="67">
        <v>160</v>
      </c>
      <c r="B179" s="183"/>
      <c r="C179" s="183"/>
      <c r="D179" s="177"/>
      <c r="E179" s="177"/>
      <c r="F179" s="183"/>
      <c r="G179" s="177"/>
      <c r="H179" s="292"/>
      <c r="I179" s="341"/>
      <c r="J179" s="13" t="b">
        <f t="shared" si="16"/>
        <v>1</v>
      </c>
      <c r="K179" s="13" t="b">
        <f t="shared" si="17"/>
        <v>1</v>
      </c>
      <c r="L179" s="13" t="b">
        <f t="shared" si="18"/>
        <v>1</v>
      </c>
      <c r="M179" s="13" t="b">
        <f t="shared" si="13"/>
        <v>1</v>
      </c>
      <c r="N179" s="13" t="b">
        <f t="shared" si="14"/>
        <v>1</v>
      </c>
      <c r="O179" s="13" t="b">
        <f t="shared" si="15"/>
        <v>1</v>
      </c>
    </row>
    <row r="180" spans="1:15">
      <c r="A180" s="67">
        <v>161</v>
      </c>
      <c r="B180" s="183"/>
      <c r="C180" s="183"/>
      <c r="D180" s="177"/>
      <c r="E180" s="177"/>
      <c r="F180" s="183"/>
      <c r="G180" s="177"/>
      <c r="H180" s="292"/>
      <c r="I180" s="341"/>
      <c r="J180" s="13" t="b">
        <f t="shared" si="16"/>
        <v>1</v>
      </c>
      <c r="K180" s="13" t="b">
        <f t="shared" si="17"/>
        <v>1</v>
      </c>
      <c r="L180" s="13" t="b">
        <f t="shared" si="18"/>
        <v>1</v>
      </c>
      <c r="M180" s="13" t="b">
        <f t="shared" si="13"/>
        <v>1</v>
      </c>
      <c r="N180" s="13" t="b">
        <f t="shared" si="14"/>
        <v>1</v>
      </c>
      <c r="O180" s="13" t="b">
        <f t="shared" si="15"/>
        <v>1</v>
      </c>
    </row>
    <row r="181" spans="1:15">
      <c r="A181" s="67">
        <v>162</v>
      </c>
      <c r="B181" s="183"/>
      <c r="C181" s="183"/>
      <c r="D181" s="177"/>
      <c r="E181" s="177"/>
      <c r="F181" s="183"/>
      <c r="G181" s="177"/>
      <c r="H181" s="292"/>
      <c r="I181" s="341"/>
      <c r="J181" s="13" t="b">
        <f t="shared" si="16"/>
        <v>1</v>
      </c>
      <c r="K181" s="13" t="b">
        <f t="shared" si="17"/>
        <v>1</v>
      </c>
      <c r="L181" s="13" t="b">
        <f t="shared" si="18"/>
        <v>1</v>
      </c>
      <c r="M181" s="13" t="b">
        <f t="shared" si="13"/>
        <v>1</v>
      </c>
      <c r="N181" s="13" t="b">
        <f t="shared" si="14"/>
        <v>1</v>
      </c>
      <c r="O181" s="13" t="b">
        <f t="shared" si="15"/>
        <v>1</v>
      </c>
    </row>
    <row r="182" spans="1:15">
      <c r="A182" s="67">
        <v>163</v>
      </c>
      <c r="B182" s="183"/>
      <c r="C182" s="183"/>
      <c r="D182" s="177"/>
      <c r="E182" s="177"/>
      <c r="F182" s="183"/>
      <c r="G182" s="177"/>
      <c r="H182" s="292"/>
      <c r="I182" s="341"/>
      <c r="J182" s="13" t="b">
        <f t="shared" si="16"/>
        <v>1</v>
      </c>
      <c r="K182" s="13" t="b">
        <f t="shared" si="17"/>
        <v>1</v>
      </c>
      <c r="L182" s="13" t="b">
        <f t="shared" si="18"/>
        <v>1</v>
      </c>
      <c r="M182" s="13" t="b">
        <f t="shared" si="13"/>
        <v>1</v>
      </c>
      <c r="N182" s="13" t="b">
        <f t="shared" si="14"/>
        <v>1</v>
      </c>
      <c r="O182" s="13" t="b">
        <f t="shared" si="15"/>
        <v>1</v>
      </c>
    </row>
    <row r="183" spans="1:15">
      <c r="A183" s="67">
        <v>164</v>
      </c>
      <c r="B183" s="183"/>
      <c r="C183" s="183"/>
      <c r="D183" s="177"/>
      <c r="E183" s="177"/>
      <c r="F183" s="183"/>
      <c r="G183" s="177"/>
      <c r="H183" s="292"/>
      <c r="I183" s="341"/>
      <c r="J183" s="13" t="b">
        <f t="shared" si="16"/>
        <v>1</v>
      </c>
      <c r="K183" s="13" t="b">
        <f t="shared" si="17"/>
        <v>1</v>
      </c>
      <c r="L183" s="13" t="b">
        <f t="shared" si="18"/>
        <v>1</v>
      </c>
      <c r="M183" s="13" t="b">
        <f t="shared" si="13"/>
        <v>1</v>
      </c>
      <c r="N183" s="13" t="b">
        <f t="shared" si="14"/>
        <v>1</v>
      </c>
      <c r="O183" s="13" t="b">
        <f t="shared" si="15"/>
        <v>1</v>
      </c>
    </row>
    <row r="184" spans="1:15">
      <c r="A184" s="67">
        <v>165</v>
      </c>
      <c r="B184" s="183"/>
      <c r="C184" s="183"/>
      <c r="D184" s="177"/>
      <c r="E184" s="177"/>
      <c r="F184" s="183"/>
      <c r="G184" s="177"/>
      <c r="H184" s="292"/>
      <c r="I184" s="341"/>
      <c r="J184" s="13" t="b">
        <f t="shared" si="16"/>
        <v>1</v>
      </c>
      <c r="K184" s="13" t="b">
        <f t="shared" si="17"/>
        <v>1</v>
      </c>
      <c r="L184" s="13" t="b">
        <f t="shared" si="18"/>
        <v>1</v>
      </c>
      <c r="M184" s="13" t="b">
        <f t="shared" si="13"/>
        <v>1</v>
      </c>
      <c r="N184" s="13" t="b">
        <f t="shared" si="14"/>
        <v>1</v>
      </c>
      <c r="O184" s="13" t="b">
        <f t="shared" si="15"/>
        <v>1</v>
      </c>
    </row>
    <row r="185" spans="1:15">
      <c r="A185" s="67">
        <v>166</v>
      </c>
      <c r="B185" s="183"/>
      <c r="C185" s="183"/>
      <c r="D185" s="177"/>
      <c r="E185" s="177"/>
      <c r="F185" s="183"/>
      <c r="G185" s="177"/>
      <c r="H185" s="292"/>
      <c r="I185" s="341"/>
      <c r="J185" s="13" t="b">
        <f t="shared" si="16"/>
        <v>1</v>
      </c>
      <c r="K185" s="13" t="b">
        <f t="shared" si="17"/>
        <v>1</v>
      </c>
      <c r="L185" s="13" t="b">
        <f t="shared" si="18"/>
        <v>1</v>
      </c>
      <c r="M185" s="13" t="b">
        <f t="shared" si="13"/>
        <v>1</v>
      </c>
      <c r="N185" s="13" t="b">
        <f t="shared" si="14"/>
        <v>1</v>
      </c>
      <c r="O185" s="13" t="b">
        <f t="shared" si="15"/>
        <v>1</v>
      </c>
    </row>
    <row r="186" spans="1:15">
      <c r="A186" s="67">
        <v>167</v>
      </c>
      <c r="B186" s="183"/>
      <c r="C186" s="183"/>
      <c r="D186" s="177"/>
      <c r="E186" s="177"/>
      <c r="F186" s="183"/>
      <c r="G186" s="177"/>
      <c r="H186" s="292"/>
      <c r="I186" s="341"/>
      <c r="J186" s="13" t="b">
        <f t="shared" si="16"/>
        <v>1</v>
      </c>
      <c r="K186" s="13" t="b">
        <f t="shared" si="17"/>
        <v>1</v>
      </c>
      <c r="L186" s="13" t="b">
        <f t="shared" si="18"/>
        <v>1</v>
      </c>
      <c r="M186" s="13" t="b">
        <f t="shared" si="13"/>
        <v>1</v>
      </c>
      <c r="N186" s="13" t="b">
        <f t="shared" si="14"/>
        <v>1</v>
      </c>
      <c r="O186" s="13" t="b">
        <f t="shared" si="15"/>
        <v>1</v>
      </c>
    </row>
    <row r="187" spans="1:15">
      <c r="A187" s="67">
        <v>168</v>
      </c>
      <c r="B187" s="183"/>
      <c r="C187" s="183"/>
      <c r="D187" s="177"/>
      <c r="E187" s="177"/>
      <c r="F187" s="183"/>
      <c r="G187" s="177"/>
      <c r="H187" s="292"/>
      <c r="I187" s="341"/>
      <c r="J187" s="13" t="b">
        <f t="shared" si="16"/>
        <v>1</v>
      </c>
      <c r="K187" s="13" t="b">
        <f t="shared" si="17"/>
        <v>1</v>
      </c>
      <c r="L187" s="13" t="b">
        <f t="shared" si="18"/>
        <v>1</v>
      </c>
      <c r="M187" s="13" t="b">
        <f t="shared" si="13"/>
        <v>1</v>
      </c>
      <c r="N187" s="13" t="b">
        <f t="shared" si="14"/>
        <v>1</v>
      </c>
      <c r="O187" s="13" t="b">
        <f t="shared" si="15"/>
        <v>1</v>
      </c>
    </row>
    <row r="188" spans="1:15">
      <c r="A188" s="67">
        <v>169</v>
      </c>
      <c r="B188" s="183"/>
      <c r="C188" s="183"/>
      <c r="D188" s="177"/>
      <c r="E188" s="177"/>
      <c r="F188" s="183"/>
      <c r="G188" s="177"/>
      <c r="H188" s="292"/>
      <c r="I188" s="341"/>
      <c r="J188" s="13" t="b">
        <f t="shared" si="16"/>
        <v>1</v>
      </c>
      <c r="K188" s="13" t="b">
        <f t="shared" si="17"/>
        <v>1</v>
      </c>
      <c r="L188" s="13" t="b">
        <f t="shared" si="18"/>
        <v>1</v>
      </c>
      <c r="M188" s="13" t="b">
        <f t="shared" si="13"/>
        <v>1</v>
      </c>
      <c r="N188" s="13" t="b">
        <f t="shared" si="14"/>
        <v>1</v>
      </c>
      <c r="O188" s="13" t="b">
        <f t="shared" si="15"/>
        <v>1</v>
      </c>
    </row>
    <row r="189" spans="1:15">
      <c r="A189" s="67">
        <v>170</v>
      </c>
      <c r="B189" s="183"/>
      <c r="C189" s="183"/>
      <c r="D189" s="177"/>
      <c r="E189" s="177"/>
      <c r="F189" s="183"/>
      <c r="G189" s="177"/>
      <c r="H189" s="292"/>
      <c r="I189" s="341"/>
      <c r="J189" s="13" t="b">
        <f t="shared" si="16"/>
        <v>1</v>
      </c>
      <c r="K189" s="13" t="b">
        <f t="shared" si="17"/>
        <v>1</v>
      </c>
      <c r="L189" s="13" t="b">
        <f t="shared" si="18"/>
        <v>1</v>
      </c>
      <c r="M189" s="13" t="b">
        <f t="shared" si="13"/>
        <v>1</v>
      </c>
      <c r="N189" s="13" t="b">
        <f t="shared" si="14"/>
        <v>1</v>
      </c>
      <c r="O189" s="13" t="b">
        <f t="shared" si="15"/>
        <v>1</v>
      </c>
    </row>
    <row r="190" spans="1:15">
      <c r="A190" s="67">
        <v>171</v>
      </c>
      <c r="B190" s="183"/>
      <c r="C190" s="183"/>
      <c r="D190" s="177"/>
      <c r="E190" s="177"/>
      <c r="F190" s="183"/>
      <c r="G190" s="177"/>
      <c r="H190" s="292"/>
      <c r="I190" s="341"/>
      <c r="J190" s="13" t="b">
        <f t="shared" si="16"/>
        <v>1</v>
      </c>
      <c r="K190" s="13" t="b">
        <f t="shared" si="17"/>
        <v>1</v>
      </c>
      <c r="L190" s="13" t="b">
        <f t="shared" si="18"/>
        <v>1</v>
      </c>
      <c r="M190" s="13" t="b">
        <f t="shared" si="13"/>
        <v>1</v>
      </c>
      <c r="N190" s="13" t="b">
        <f t="shared" si="14"/>
        <v>1</v>
      </c>
      <c r="O190" s="13" t="b">
        <f t="shared" si="15"/>
        <v>1</v>
      </c>
    </row>
    <row r="191" spans="1:15">
      <c r="A191" s="67">
        <v>172</v>
      </c>
      <c r="B191" s="183"/>
      <c r="C191" s="183"/>
      <c r="D191" s="177"/>
      <c r="E191" s="177"/>
      <c r="F191" s="183"/>
      <c r="G191" s="177"/>
      <c r="H191" s="292"/>
      <c r="I191" s="341"/>
      <c r="J191" s="13" t="b">
        <f t="shared" si="16"/>
        <v>1</v>
      </c>
      <c r="K191" s="13" t="b">
        <f t="shared" si="17"/>
        <v>1</v>
      </c>
      <c r="L191" s="13" t="b">
        <f t="shared" si="18"/>
        <v>1</v>
      </c>
      <c r="M191" s="13" t="b">
        <f t="shared" si="13"/>
        <v>1</v>
      </c>
      <c r="N191" s="13" t="b">
        <f t="shared" si="14"/>
        <v>1</v>
      </c>
      <c r="O191" s="13" t="b">
        <f t="shared" si="15"/>
        <v>1</v>
      </c>
    </row>
    <row r="192" spans="1:15">
      <c r="A192" s="67">
        <v>173</v>
      </c>
      <c r="B192" s="183"/>
      <c r="C192" s="183"/>
      <c r="D192" s="177"/>
      <c r="E192" s="177"/>
      <c r="F192" s="183"/>
      <c r="G192" s="177"/>
      <c r="H192" s="292"/>
      <c r="I192" s="341"/>
      <c r="J192" s="13" t="b">
        <f t="shared" si="16"/>
        <v>1</v>
      </c>
      <c r="K192" s="13" t="b">
        <f t="shared" si="17"/>
        <v>1</v>
      </c>
      <c r="L192" s="13" t="b">
        <f t="shared" si="18"/>
        <v>1</v>
      </c>
      <c r="M192" s="13" t="b">
        <f t="shared" si="13"/>
        <v>1</v>
      </c>
      <c r="N192" s="13" t="b">
        <f t="shared" si="14"/>
        <v>1</v>
      </c>
      <c r="O192" s="13" t="b">
        <f t="shared" si="15"/>
        <v>1</v>
      </c>
    </row>
    <row r="193" spans="1:15">
      <c r="A193" s="67">
        <v>174</v>
      </c>
      <c r="B193" s="183"/>
      <c r="C193" s="183"/>
      <c r="D193" s="177"/>
      <c r="E193" s="177"/>
      <c r="F193" s="183"/>
      <c r="G193" s="177"/>
      <c r="H193" s="292"/>
      <c r="I193" s="341"/>
      <c r="J193" s="13" t="b">
        <f t="shared" si="16"/>
        <v>1</v>
      </c>
      <c r="K193" s="13" t="b">
        <f t="shared" si="17"/>
        <v>1</v>
      </c>
      <c r="L193" s="13" t="b">
        <f t="shared" si="18"/>
        <v>1</v>
      </c>
      <c r="M193" s="13" t="b">
        <f t="shared" si="13"/>
        <v>1</v>
      </c>
      <c r="N193" s="13" t="b">
        <f t="shared" si="14"/>
        <v>1</v>
      </c>
      <c r="O193" s="13" t="b">
        <f t="shared" si="15"/>
        <v>1</v>
      </c>
    </row>
    <row r="194" spans="1:15">
      <c r="A194" s="67">
        <v>175</v>
      </c>
      <c r="B194" s="183"/>
      <c r="C194" s="183"/>
      <c r="D194" s="177"/>
      <c r="E194" s="177"/>
      <c r="F194" s="183"/>
      <c r="G194" s="177"/>
      <c r="H194" s="292"/>
      <c r="I194" s="341"/>
      <c r="J194" s="13" t="b">
        <f t="shared" si="16"/>
        <v>1</v>
      </c>
      <c r="K194" s="13" t="b">
        <f t="shared" si="17"/>
        <v>1</v>
      </c>
      <c r="L194" s="13" t="b">
        <f t="shared" si="18"/>
        <v>1</v>
      </c>
      <c r="M194" s="13" t="b">
        <f t="shared" si="13"/>
        <v>1</v>
      </c>
      <c r="N194" s="13" t="b">
        <f t="shared" si="14"/>
        <v>1</v>
      </c>
      <c r="O194" s="13" t="b">
        <f t="shared" si="15"/>
        <v>1</v>
      </c>
    </row>
    <row r="195" spans="1:15">
      <c r="A195" s="67">
        <v>176</v>
      </c>
      <c r="B195" s="183"/>
      <c r="C195" s="183"/>
      <c r="D195" s="177"/>
      <c r="E195" s="177"/>
      <c r="F195" s="183"/>
      <c r="G195" s="177"/>
      <c r="H195" s="292"/>
      <c r="I195" s="341"/>
      <c r="J195" s="13" t="b">
        <f t="shared" si="16"/>
        <v>1</v>
      </c>
      <c r="K195" s="13" t="b">
        <f t="shared" si="17"/>
        <v>1</v>
      </c>
      <c r="L195" s="13" t="b">
        <f t="shared" si="18"/>
        <v>1</v>
      </c>
      <c r="M195" s="13" t="b">
        <f t="shared" si="13"/>
        <v>1</v>
      </c>
      <c r="N195" s="13" t="b">
        <f t="shared" si="14"/>
        <v>1</v>
      </c>
      <c r="O195" s="13" t="b">
        <f t="shared" si="15"/>
        <v>1</v>
      </c>
    </row>
    <row r="196" spans="1:15">
      <c r="A196" s="67">
        <v>177</v>
      </c>
      <c r="B196" s="183"/>
      <c r="C196" s="183"/>
      <c r="D196" s="177"/>
      <c r="E196" s="177"/>
      <c r="F196" s="183"/>
      <c r="G196" s="177"/>
      <c r="H196" s="292"/>
      <c r="I196" s="341"/>
      <c r="J196" s="13" t="b">
        <f t="shared" si="16"/>
        <v>1</v>
      </c>
      <c r="K196" s="13" t="b">
        <f t="shared" si="17"/>
        <v>1</v>
      </c>
      <c r="L196" s="13" t="b">
        <f t="shared" si="18"/>
        <v>1</v>
      </c>
      <c r="M196" s="13" t="b">
        <f t="shared" si="13"/>
        <v>1</v>
      </c>
      <c r="N196" s="13" t="b">
        <f t="shared" si="14"/>
        <v>1</v>
      </c>
      <c r="O196" s="13" t="b">
        <f t="shared" si="15"/>
        <v>1</v>
      </c>
    </row>
    <row r="197" spans="1:15">
      <c r="A197" s="67">
        <v>178</v>
      </c>
      <c r="B197" s="183"/>
      <c r="C197" s="183"/>
      <c r="D197" s="177"/>
      <c r="E197" s="177"/>
      <c r="F197" s="183"/>
      <c r="G197" s="177"/>
      <c r="H197" s="292"/>
      <c r="I197" s="341"/>
      <c r="J197" s="13" t="b">
        <f t="shared" si="16"/>
        <v>1</v>
      </c>
      <c r="K197" s="13" t="b">
        <f t="shared" si="17"/>
        <v>1</v>
      </c>
      <c r="L197" s="13" t="b">
        <f t="shared" si="18"/>
        <v>1</v>
      </c>
      <c r="M197" s="13" t="b">
        <f t="shared" si="13"/>
        <v>1</v>
      </c>
      <c r="N197" s="13" t="b">
        <f t="shared" si="14"/>
        <v>1</v>
      </c>
      <c r="O197" s="13" t="b">
        <f t="shared" si="15"/>
        <v>1</v>
      </c>
    </row>
    <row r="198" spans="1:15">
      <c r="A198" s="67">
        <v>179</v>
      </c>
      <c r="B198" s="183"/>
      <c r="C198" s="183"/>
      <c r="D198" s="177"/>
      <c r="E198" s="177"/>
      <c r="F198" s="183"/>
      <c r="G198" s="177"/>
      <c r="H198" s="292"/>
      <c r="I198" s="341"/>
      <c r="J198" s="13" t="b">
        <f t="shared" si="16"/>
        <v>1</v>
      </c>
      <c r="K198" s="13" t="b">
        <f t="shared" si="17"/>
        <v>1</v>
      </c>
      <c r="L198" s="13" t="b">
        <f t="shared" si="18"/>
        <v>1</v>
      </c>
      <c r="M198" s="13" t="b">
        <f t="shared" si="13"/>
        <v>1</v>
      </c>
      <c r="N198" s="13" t="b">
        <f t="shared" si="14"/>
        <v>1</v>
      </c>
      <c r="O198" s="13" t="b">
        <f t="shared" si="15"/>
        <v>1</v>
      </c>
    </row>
    <row r="199" spans="1:15">
      <c r="A199" s="67">
        <v>180</v>
      </c>
      <c r="B199" s="183"/>
      <c r="C199" s="183"/>
      <c r="D199" s="177"/>
      <c r="E199" s="177"/>
      <c r="F199" s="183"/>
      <c r="G199" s="177"/>
      <c r="H199" s="292"/>
      <c r="I199" s="341"/>
      <c r="J199" s="13" t="b">
        <f t="shared" si="16"/>
        <v>1</v>
      </c>
      <c r="K199" s="13" t="b">
        <f t="shared" si="17"/>
        <v>1</v>
      </c>
      <c r="L199" s="13" t="b">
        <f t="shared" si="18"/>
        <v>1</v>
      </c>
      <c r="M199" s="13" t="b">
        <f t="shared" si="13"/>
        <v>1</v>
      </c>
      <c r="N199" s="13" t="b">
        <f t="shared" si="14"/>
        <v>1</v>
      </c>
      <c r="O199" s="13" t="b">
        <f t="shared" si="15"/>
        <v>1</v>
      </c>
    </row>
    <row r="200" spans="1:15">
      <c r="A200" s="67">
        <v>181</v>
      </c>
      <c r="B200" s="183"/>
      <c r="C200" s="183"/>
      <c r="D200" s="177"/>
      <c r="E200" s="177"/>
      <c r="F200" s="183"/>
      <c r="G200" s="177"/>
      <c r="H200" s="292"/>
      <c r="I200" s="341"/>
      <c r="J200" s="13" t="b">
        <f t="shared" si="16"/>
        <v>1</v>
      </c>
      <c r="K200" s="13" t="b">
        <f t="shared" si="17"/>
        <v>1</v>
      </c>
      <c r="L200" s="13" t="b">
        <f t="shared" si="18"/>
        <v>1</v>
      </c>
      <c r="M200" s="13" t="b">
        <f t="shared" si="13"/>
        <v>1</v>
      </c>
      <c r="N200" s="13" t="b">
        <f t="shared" si="14"/>
        <v>1</v>
      </c>
      <c r="O200" s="13" t="b">
        <f t="shared" si="15"/>
        <v>1</v>
      </c>
    </row>
    <row r="201" spans="1:15">
      <c r="A201" s="67">
        <v>182</v>
      </c>
      <c r="B201" s="183"/>
      <c r="C201" s="183"/>
      <c r="D201" s="177"/>
      <c r="E201" s="177"/>
      <c r="F201" s="183"/>
      <c r="G201" s="177"/>
      <c r="H201" s="292"/>
      <c r="I201" s="341"/>
      <c r="J201" s="13" t="b">
        <f t="shared" si="16"/>
        <v>1</v>
      </c>
      <c r="K201" s="13" t="b">
        <f t="shared" si="17"/>
        <v>1</v>
      </c>
      <c r="L201" s="13" t="b">
        <f t="shared" si="18"/>
        <v>1</v>
      </c>
      <c r="M201" s="13" t="b">
        <f t="shared" si="13"/>
        <v>1</v>
      </c>
      <c r="N201" s="13" t="b">
        <f t="shared" si="14"/>
        <v>1</v>
      </c>
      <c r="O201" s="13" t="b">
        <f t="shared" si="15"/>
        <v>1</v>
      </c>
    </row>
    <row r="202" spans="1:15">
      <c r="A202" s="67">
        <v>183</v>
      </c>
      <c r="B202" s="183"/>
      <c r="C202" s="183"/>
      <c r="D202" s="177"/>
      <c r="E202" s="177"/>
      <c r="F202" s="183"/>
      <c r="G202" s="177"/>
      <c r="H202" s="292"/>
      <c r="I202" s="341"/>
      <c r="J202" s="13" t="b">
        <f t="shared" si="16"/>
        <v>1</v>
      </c>
      <c r="K202" s="13" t="b">
        <f t="shared" si="17"/>
        <v>1</v>
      </c>
      <c r="L202" s="13" t="b">
        <f t="shared" si="18"/>
        <v>1</v>
      </c>
      <c r="M202" s="13" t="b">
        <f t="shared" si="13"/>
        <v>1</v>
      </c>
      <c r="N202" s="13" t="b">
        <f t="shared" si="14"/>
        <v>1</v>
      </c>
      <c r="O202" s="13" t="b">
        <f t="shared" si="15"/>
        <v>1</v>
      </c>
    </row>
    <row r="203" spans="1:15">
      <c r="A203" s="67">
        <v>184</v>
      </c>
      <c r="B203" s="183"/>
      <c r="C203" s="183"/>
      <c r="D203" s="177"/>
      <c r="E203" s="177"/>
      <c r="F203" s="183"/>
      <c r="G203" s="177"/>
      <c r="H203" s="292"/>
      <c r="I203" s="341"/>
      <c r="J203" s="13" t="b">
        <f t="shared" si="16"/>
        <v>1</v>
      </c>
      <c r="K203" s="13" t="b">
        <f t="shared" si="17"/>
        <v>1</v>
      </c>
      <c r="L203" s="13" t="b">
        <f t="shared" si="18"/>
        <v>1</v>
      </c>
      <c r="M203" s="13" t="b">
        <f t="shared" si="13"/>
        <v>1</v>
      </c>
      <c r="N203" s="13" t="b">
        <f t="shared" si="14"/>
        <v>1</v>
      </c>
      <c r="O203" s="13" t="b">
        <f t="shared" si="15"/>
        <v>1</v>
      </c>
    </row>
    <row r="204" spans="1:15">
      <c r="A204" s="67">
        <v>185</v>
      </c>
      <c r="B204" s="183"/>
      <c r="C204" s="183"/>
      <c r="D204" s="177"/>
      <c r="E204" s="177"/>
      <c r="F204" s="183"/>
      <c r="G204" s="177"/>
      <c r="H204" s="292"/>
      <c r="I204" s="341"/>
      <c r="J204" s="13" t="b">
        <f t="shared" si="16"/>
        <v>1</v>
      </c>
      <c r="K204" s="13" t="b">
        <f t="shared" si="17"/>
        <v>1</v>
      </c>
      <c r="L204" s="13" t="b">
        <f t="shared" si="18"/>
        <v>1</v>
      </c>
      <c r="M204" s="13" t="b">
        <f t="shared" si="13"/>
        <v>1</v>
      </c>
      <c r="N204" s="13" t="b">
        <f t="shared" si="14"/>
        <v>1</v>
      </c>
      <c r="O204" s="13" t="b">
        <f t="shared" si="15"/>
        <v>1</v>
      </c>
    </row>
    <row r="205" spans="1:15">
      <c r="A205" s="67">
        <v>186</v>
      </c>
      <c r="B205" s="183"/>
      <c r="C205" s="183"/>
      <c r="D205" s="177"/>
      <c r="E205" s="177"/>
      <c r="F205" s="183"/>
      <c r="G205" s="177"/>
      <c r="H205" s="292"/>
      <c r="I205" s="341"/>
      <c r="J205" s="13" t="b">
        <f t="shared" si="16"/>
        <v>1</v>
      </c>
      <c r="K205" s="13" t="b">
        <f t="shared" si="17"/>
        <v>1</v>
      </c>
      <c r="L205" s="13" t="b">
        <f t="shared" si="18"/>
        <v>1</v>
      </c>
      <c r="M205" s="13" t="b">
        <f t="shared" si="13"/>
        <v>1</v>
      </c>
      <c r="N205" s="13" t="b">
        <f t="shared" si="14"/>
        <v>1</v>
      </c>
      <c r="O205" s="13" t="b">
        <f t="shared" si="15"/>
        <v>1</v>
      </c>
    </row>
    <row r="206" spans="1:15">
      <c r="A206" s="67">
        <v>187</v>
      </c>
      <c r="B206" s="183"/>
      <c r="C206" s="183"/>
      <c r="D206" s="177"/>
      <c r="E206" s="177"/>
      <c r="F206" s="183"/>
      <c r="G206" s="177"/>
      <c r="H206" s="292"/>
      <c r="I206" s="341"/>
      <c r="J206" s="13" t="b">
        <f t="shared" si="16"/>
        <v>1</v>
      </c>
      <c r="K206" s="13" t="b">
        <f t="shared" si="17"/>
        <v>1</v>
      </c>
      <c r="L206" s="13" t="b">
        <f t="shared" si="18"/>
        <v>1</v>
      </c>
      <c r="M206" s="13" t="b">
        <f t="shared" si="13"/>
        <v>1</v>
      </c>
      <c r="N206" s="13" t="b">
        <f t="shared" si="14"/>
        <v>1</v>
      </c>
      <c r="O206" s="13" t="b">
        <f t="shared" si="15"/>
        <v>1</v>
      </c>
    </row>
    <row r="207" spans="1:15">
      <c r="A207" s="67">
        <v>188</v>
      </c>
      <c r="B207" s="183"/>
      <c r="C207" s="183"/>
      <c r="D207" s="177"/>
      <c r="E207" s="177"/>
      <c r="F207" s="183"/>
      <c r="G207" s="177"/>
      <c r="H207" s="292"/>
      <c r="I207" s="341"/>
      <c r="J207" s="13" t="b">
        <f t="shared" si="16"/>
        <v>1</v>
      </c>
      <c r="K207" s="13" t="b">
        <f t="shared" si="17"/>
        <v>1</v>
      </c>
      <c r="L207" s="13" t="b">
        <f t="shared" si="18"/>
        <v>1</v>
      </c>
      <c r="M207" s="13" t="b">
        <f t="shared" si="13"/>
        <v>1</v>
      </c>
      <c r="N207" s="13" t="b">
        <f t="shared" si="14"/>
        <v>1</v>
      </c>
      <c r="O207" s="13" t="b">
        <f t="shared" si="15"/>
        <v>1</v>
      </c>
    </row>
    <row r="208" spans="1:15">
      <c r="A208" s="67">
        <v>189</v>
      </c>
      <c r="B208" s="183"/>
      <c r="C208" s="183"/>
      <c r="D208" s="177"/>
      <c r="E208" s="177"/>
      <c r="F208" s="183"/>
      <c r="G208" s="177"/>
      <c r="H208" s="292"/>
      <c r="I208" s="341"/>
      <c r="J208" s="13" t="b">
        <f t="shared" si="16"/>
        <v>1</v>
      </c>
      <c r="K208" s="13" t="b">
        <f t="shared" si="17"/>
        <v>1</v>
      </c>
      <c r="L208" s="13" t="b">
        <f t="shared" si="18"/>
        <v>1</v>
      </c>
      <c r="M208" s="13" t="b">
        <f t="shared" si="13"/>
        <v>1</v>
      </c>
      <c r="N208" s="13" t="b">
        <f t="shared" si="14"/>
        <v>1</v>
      </c>
      <c r="O208" s="13" t="b">
        <f t="shared" si="15"/>
        <v>1</v>
      </c>
    </row>
    <row r="209" spans="1:15">
      <c r="A209" s="67">
        <v>190</v>
      </c>
      <c r="B209" s="183"/>
      <c r="C209" s="183"/>
      <c r="D209" s="177"/>
      <c r="E209" s="177"/>
      <c r="F209" s="183"/>
      <c r="G209" s="177"/>
      <c r="H209" s="292"/>
      <c r="I209" s="341"/>
      <c r="J209" s="13" t="b">
        <f t="shared" si="16"/>
        <v>1</v>
      </c>
      <c r="K209" s="13" t="b">
        <f t="shared" si="17"/>
        <v>1</v>
      </c>
      <c r="L209" s="13" t="b">
        <f t="shared" si="18"/>
        <v>1</v>
      </c>
      <c r="M209" s="13" t="b">
        <f t="shared" si="13"/>
        <v>1</v>
      </c>
      <c r="N209" s="13" t="b">
        <f t="shared" si="14"/>
        <v>1</v>
      </c>
      <c r="O209" s="13" t="b">
        <f t="shared" si="15"/>
        <v>1</v>
      </c>
    </row>
    <row r="210" spans="1:15">
      <c r="A210" s="67">
        <v>191</v>
      </c>
      <c r="B210" s="183"/>
      <c r="C210" s="183"/>
      <c r="D210" s="177"/>
      <c r="E210" s="177"/>
      <c r="F210" s="183"/>
      <c r="G210" s="177"/>
      <c r="H210" s="292"/>
      <c r="I210" s="341"/>
      <c r="J210" s="13" t="b">
        <f t="shared" si="16"/>
        <v>1</v>
      </c>
      <c r="K210" s="13" t="b">
        <f t="shared" si="17"/>
        <v>1</v>
      </c>
      <c r="L210" s="13" t="b">
        <f t="shared" si="18"/>
        <v>1</v>
      </c>
      <c r="M210" s="13" t="b">
        <f t="shared" si="13"/>
        <v>1</v>
      </c>
      <c r="N210" s="13" t="b">
        <f t="shared" si="14"/>
        <v>1</v>
      </c>
      <c r="O210" s="13" t="b">
        <f t="shared" si="15"/>
        <v>1</v>
      </c>
    </row>
    <row r="211" spans="1:15">
      <c r="A211" s="67">
        <v>192</v>
      </c>
      <c r="B211" s="183"/>
      <c r="C211" s="183"/>
      <c r="D211" s="177"/>
      <c r="E211" s="177"/>
      <c r="F211" s="183"/>
      <c r="G211" s="177"/>
      <c r="H211" s="292"/>
      <c r="I211" s="341"/>
      <c r="J211" s="13" t="b">
        <f t="shared" si="16"/>
        <v>1</v>
      </c>
      <c r="K211" s="13" t="b">
        <f t="shared" si="17"/>
        <v>1</v>
      </c>
      <c r="L211" s="13" t="b">
        <f t="shared" si="18"/>
        <v>1</v>
      </c>
      <c r="M211" s="13" t="b">
        <f t="shared" si="13"/>
        <v>1</v>
      </c>
      <c r="N211" s="13" t="b">
        <f t="shared" si="14"/>
        <v>1</v>
      </c>
      <c r="O211" s="13" t="b">
        <f t="shared" si="15"/>
        <v>1</v>
      </c>
    </row>
    <row r="212" spans="1:15">
      <c r="A212" s="67">
        <v>193</v>
      </c>
      <c r="B212" s="183"/>
      <c r="C212" s="183"/>
      <c r="D212" s="177"/>
      <c r="E212" s="177"/>
      <c r="F212" s="183"/>
      <c r="G212" s="177"/>
      <c r="H212" s="292"/>
      <c r="I212" s="341"/>
      <c r="J212" s="13" t="b">
        <f t="shared" si="16"/>
        <v>1</v>
      </c>
      <c r="K212" s="13" t="b">
        <f t="shared" si="17"/>
        <v>1</v>
      </c>
      <c r="L212" s="13" t="b">
        <f t="shared" si="18"/>
        <v>1</v>
      </c>
      <c r="M212" s="13" t="b">
        <f t="shared" ref="M212:M275" si="19">IF(D212="",TRUE,(IF(ISNUMBER(MATCH(D212,CountriesList,0)),TRUE,FALSE)))</f>
        <v>1</v>
      </c>
      <c r="N212" s="13" t="b">
        <f t="shared" ref="N212:N275" si="20">IF(E212="",TRUE,(IF(ISNUMBER(MATCH(E212,type_list,0)),TRUE,FALSE)))</f>
        <v>1</v>
      </c>
      <c r="O212" s="13" t="b">
        <f t="shared" ref="O212:O275" si="21">IF(G212="",TRUE,(IF(ISNUMBER(MATCH(G212,ShortRelationList,0)),TRUE,FALSE)))</f>
        <v>1</v>
      </c>
    </row>
    <row r="213" spans="1:15">
      <c r="A213" s="67">
        <v>194</v>
      </c>
      <c r="B213" s="183"/>
      <c r="C213" s="183"/>
      <c r="D213" s="177"/>
      <c r="E213" s="177"/>
      <c r="F213" s="183"/>
      <c r="G213" s="177"/>
      <c r="H213" s="292"/>
      <c r="I213" s="341"/>
      <c r="J213" s="13" t="b">
        <f t="shared" si="16"/>
        <v>1</v>
      </c>
      <c r="K213" s="13" t="b">
        <f t="shared" si="17"/>
        <v>1</v>
      </c>
      <c r="L213" s="13" t="b">
        <f t="shared" si="18"/>
        <v>1</v>
      </c>
      <c r="M213" s="13" t="b">
        <f t="shared" si="19"/>
        <v>1</v>
      </c>
      <c r="N213" s="13" t="b">
        <f t="shared" si="20"/>
        <v>1</v>
      </c>
      <c r="O213" s="13" t="b">
        <f t="shared" si="21"/>
        <v>1</v>
      </c>
    </row>
    <row r="214" spans="1:15">
      <c r="A214" s="67">
        <v>195</v>
      </c>
      <c r="B214" s="183"/>
      <c r="C214" s="183"/>
      <c r="D214" s="177"/>
      <c r="E214" s="177"/>
      <c r="F214" s="183"/>
      <c r="G214" s="177"/>
      <c r="H214" s="292"/>
      <c r="I214" s="341"/>
      <c r="J214" s="13" t="b">
        <f t="shared" ref="J214:J277" si="22">IF(ISBLANK(B214),TRUE,IF(OR(ISBLANK(C214),ISBLANK(D214),ISBLANK(E214),ISBLANK(F214),ISBLANK(G214),ISBLANK(H214)),FALSE,TRUE))</f>
        <v>1</v>
      </c>
      <c r="K214" s="13" t="b">
        <f t="shared" ref="K214:K277" si="23">IF(OR(AND(B214="N/A",D214="N/A",E214="N/A",G214="N/A"),AND(ISBLANK(B214),ISBLANK(D214),ISBLANK(E214),ISBLANK(G214)),AND(NOT(ISBLANK(B214)),NOT(ISBLANK(D214)),NOT(ISBLANK(E214)),NOT(ISBLANK(G214)),B214&lt;&gt;"N/A",D214&lt;&gt;"N/A",E214&lt;&gt;"N/A",G214&lt;&gt;"N/A")),TRUE,FALSE)</f>
        <v>1</v>
      </c>
      <c r="L214" s="13" t="b">
        <f t="shared" ref="L214:L277" si="24">IF(OR(AND(ISBLANK(B214),H214=0),AND(B214="N/A",H214=0),AND(NOT(ISBLANK(B214)),B214&lt;&gt;"N/A",H214&lt;&gt;0)),TRUE,FALSE)</f>
        <v>1</v>
      </c>
      <c r="M214" s="13" t="b">
        <f t="shared" si="19"/>
        <v>1</v>
      </c>
      <c r="N214" s="13" t="b">
        <f t="shared" si="20"/>
        <v>1</v>
      </c>
      <c r="O214" s="13" t="b">
        <f t="shared" si="21"/>
        <v>1</v>
      </c>
    </row>
    <row r="215" spans="1:15">
      <c r="A215" s="67">
        <v>196</v>
      </c>
      <c r="B215" s="183"/>
      <c r="C215" s="183"/>
      <c r="D215" s="177"/>
      <c r="E215" s="177"/>
      <c r="F215" s="183"/>
      <c r="G215" s="177"/>
      <c r="H215" s="292"/>
      <c r="I215" s="341"/>
      <c r="J215" s="13" t="b">
        <f t="shared" si="22"/>
        <v>1</v>
      </c>
      <c r="K215" s="13" t="b">
        <f t="shared" si="23"/>
        <v>1</v>
      </c>
      <c r="L215" s="13" t="b">
        <f t="shared" si="24"/>
        <v>1</v>
      </c>
      <c r="M215" s="13" t="b">
        <f t="shared" si="19"/>
        <v>1</v>
      </c>
      <c r="N215" s="13" t="b">
        <f t="shared" si="20"/>
        <v>1</v>
      </c>
      <c r="O215" s="13" t="b">
        <f t="shared" si="21"/>
        <v>1</v>
      </c>
    </row>
    <row r="216" spans="1:15">
      <c r="A216" s="67">
        <v>197</v>
      </c>
      <c r="B216" s="183"/>
      <c r="C216" s="183"/>
      <c r="D216" s="177"/>
      <c r="E216" s="177"/>
      <c r="F216" s="183"/>
      <c r="G216" s="177"/>
      <c r="H216" s="292"/>
      <c r="I216" s="341"/>
      <c r="J216" s="13" t="b">
        <f t="shared" si="22"/>
        <v>1</v>
      </c>
      <c r="K216" s="13" t="b">
        <f t="shared" si="23"/>
        <v>1</v>
      </c>
      <c r="L216" s="13" t="b">
        <f t="shared" si="24"/>
        <v>1</v>
      </c>
      <c r="M216" s="13" t="b">
        <f t="shared" si="19"/>
        <v>1</v>
      </c>
      <c r="N216" s="13" t="b">
        <f t="shared" si="20"/>
        <v>1</v>
      </c>
      <c r="O216" s="13" t="b">
        <f t="shared" si="21"/>
        <v>1</v>
      </c>
    </row>
    <row r="217" spans="1:15">
      <c r="A217" s="67">
        <v>198</v>
      </c>
      <c r="B217" s="183"/>
      <c r="C217" s="183"/>
      <c r="D217" s="177"/>
      <c r="E217" s="177"/>
      <c r="F217" s="183"/>
      <c r="G217" s="177"/>
      <c r="H217" s="292"/>
      <c r="I217" s="341"/>
      <c r="J217" s="13" t="b">
        <f t="shared" si="22"/>
        <v>1</v>
      </c>
      <c r="K217" s="13" t="b">
        <f t="shared" si="23"/>
        <v>1</v>
      </c>
      <c r="L217" s="13" t="b">
        <f t="shared" si="24"/>
        <v>1</v>
      </c>
      <c r="M217" s="13" t="b">
        <f t="shared" si="19"/>
        <v>1</v>
      </c>
      <c r="N217" s="13" t="b">
        <f t="shared" si="20"/>
        <v>1</v>
      </c>
      <c r="O217" s="13" t="b">
        <f t="shared" si="21"/>
        <v>1</v>
      </c>
    </row>
    <row r="218" spans="1:15">
      <c r="A218" s="67">
        <v>199</v>
      </c>
      <c r="B218" s="183"/>
      <c r="C218" s="183"/>
      <c r="D218" s="177"/>
      <c r="E218" s="177"/>
      <c r="F218" s="183"/>
      <c r="G218" s="177"/>
      <c r="H218" s="292"/>
      <c r="I218" s="341"/>
      <c r="J218" s="13" t="b">
        <f t="shared" si="22"/>
        <v>1</v>
      </c>
      <c r="K218" s="13" t="b">
        <f t="shared" si="23"/>
        <v>1</v>
      </c>
      <c r="L218" s="13" t="b">
        <f t="shared" si="24"/>
        <v>1</v>
      </c>
      <c r="M218" s="13" t="b">
        <f t="shared" si="19"/>
        <v>1</v>
      </c>
      <c r="N218" s="13" t="b">
        <f t="shared" si="20"/>
        <v>1</v>
      </c>
      <c r="O218" s="13" t="b">
        <f t="shared" si="21"/>
        <v>1</v>
      </c>
    </row>
    <row r="219" spans="1:15">
      <c r="A219" s="67">
        <v>200</v>
      </c>
      <c r="B219" s="183"/>
      <c r="C219" s="183"/>
      <c r="D219" s="177"/>
      <c r="E219" s="177"/>
      <c r="F219" s="183"/>
      <c r="G219" s="177"/>
      <c r="H219" s="292"/>
      <c r="I219" s="341"/>
      <c r="J219" s="13" t="b">
        <f t="shared" si="22"/>
        <v>1</v>
      </c>
      <c r="K219" s="13" t="b">
        <f t="shared" si="23"/>
        <v>1</v>
      </c>
      <c r="L219" s="13" t="b">
        <f t="shared" si="24"/>
        <v>1</v>
      </c>
      <c r="M219" s="13" t="b">
        <f t="shared" si="19"/>
        <v>1</v>
      </c>
      <c r="N219" s="13" t="b">
        <f t="shared" si="20"/>
        <v>1</v>
      </c>
      <c r="O219" s="13" t="b">
        <f t="shared" si="21"/>
        <v>1</v>
      </c>
    </row>
    <row r="220" spans="1:15">
      <c r="A220" s="67">
        <v>201</v>
      </c>
      <c r="B220" s="183"/>
      <c r="C220" s="183"/>
      <c r="D220" s="177"/>
      <c r="E220" s="177"/>
      <c r="F220" s="183"/>
      <c r="G220" s="177"/>
      <c r="H220" s="292"/>
      <c r="I220" s="341"/>
      <c r="J220" s="13" t="b">
        <f t="shared" si="22"/>
        <v>1</v>
      </c>
      <c r="K220" s="13" t="b">
        <f t="shared" si="23"/>
        <v>1</v>
      </c>
      <c r="L220" s="13" t="b">
        <f t="shared" si="24"/>
        <v>1</v>
      </c>
      <c r="M220" s="13" t="b">
        <f t="shared" si="19"/>
        <v>1</v>
      </c>
      <c r="N220" s="13" t="b">
        <f t="shared" si="20"/>
        <v>1</v>
      </c>
      <c r="O220" s="13" t="b">
        <f t="shared" si="21"/>
        <v>1</v>
      </c>
    </row>
    <row r="221" spans="1:15">
      <c r="A221" s="67">
        <v>202</v>
      </c>
      <c r="B221" s="183"/>
      <c r="C221" s="183"/>
      <c r="D221" s="177"/>
      <c r="E221" s="177"/>
      <c r="F221" s="183"/>
      <c r="G221" s="177"/>
      <c r="H221" s="292"/>
      <c r="I221" s="341"/>
      <c r="J221" s="13" t="b">
        <f t="shared" si="22"/>
        <v>1</v>
      </c>
      <c r="K221" s="13" t="b">
        <f t="shared" si="23"/>
        <v>1</v>
      </c>
      <c r="L221" s="13" t="b">
        <f t="shared" si="24"/>
        <v>1</v>
      </c>
      <c r="M221" s="13" t="b">
        <f t="shared" si="19"/>
        <v>1</v>
      </c>
      <c r="N221" s="13" t="b">
        <f t="shared" si="20"/>
        <v>1</v>
      </c>
      <c r="O221" s="13" t="b">
        <f t="shared" si="21"/>
        <v>1</v>
      </c>
    </row>
    <row r="222" spans="1:15">
      <c r="A222" s="67">
        <v>203</v>
      </c>
      <c r="B222" s="183"/>
      <c r="C222" s="183"/>
      <c r="D222" s="177"/>
      <c r="E222" s="177"/>
      <c r="F222" s="183"/>
      <c r="G222" s="177"/>
      <c r="H222" s="292"/>
      <c r="I222" s="341"/>
      <c r="J222" s="13" t="b">
        <f t="shared" si="22"/>
        <v>1</v>
      </c>
      <c r="K222" s="13" t="b">
        <f t="shared" si="23"/>
        <v>1</v>
      </c>
      <c r="L222" s="13" t="b">
        <f t="shared" si="24"/>
        <v>1</v>
      </c>
      <c r="M222" s="13" t="b">
        <f t="shared" si="19"/>
        <v>1</v>
      </c>
      <c r="N222" s="13" t="b">
        <f t="shared" si="20"/>
        <v>1</v>
      </c>
      <c r="O222" s="13" t="b">
        <f t="shared" si="21"/>
        <v>1</v>
      </c>
    </row>
    <row r="223" spans="1:15">
      <c r="A223" s="67">
        <v>204</v>
      </c>
      <c r="B223" s="183"/>
      <c r="C223" s="183"/>
      <c r="D223" s="177"/>
      <c r="E223" s="177"/>
      <c r="F223" s="183"/>
      <c r="G223" s="177"/>
      <c r="H223" s="292"/>
      <c r="I223" s="341"/>
      <c r="J223" s="13" t="b">
        <f t="shared" si="22"/>
        <v>1</v>
      </c>
      <c r="K223" s="13" t="b">
        <f t="shared" si="23"/>
        <v>1</v>
      </c>
      <c r="L223" s="13" t="b">
        <f t="shared" si="24"/>
        <v>1</v>
      </c>
      <c r="M223" s="13" t="b">
        <f t="shared" si="19"/>
        <v>1</v>
      </c>
      <c r="N223" s="13" t="b">
        <f t="shared" si="20"/>
        <v>1</v>
      </c>
      <c r="O223" s="13" t="b">
        <f t="shared" si="21"/>
        <v>1</v>
      </c>
    </row>
    <row r="224" spans="1:15">
      <c r="A224" s="67">
        <v>205</v>
      </c>
      <c r="B224" s="183"/>
      <c r="C224" s="183"/>
      <c r="D224" s="177"/>
      <c r="E224" s="177"/>
      <c r="F224" s="183"/>
      <c r="G224" s="177"/>
      <c r="H224" s="292"/>
      <c r="I224" s="341"/>
      <c r="J224" s="13" t="b">
        <f t="shared" si="22"/>
        <v>1</v>
      </c>
      <c r="K224" s="13" t="b">
        <f t="shared" si="23"/>
        <v>1</v>
      </c>
      <c r="L224" s="13" t="b">
        <f t="shared" si="24"/>
        <v>1</v>
      </c>
      <c r="M224" s="13" t="b">
        <f t="shared" si="19"/>
        <v>1</v>
      </c>
      <c r="N224" s="13" t="b">
        <f t="shared" si="20"/>
        <v>1</v>
      </c>
      <c r="O224" s="13" t="b">
        <f t="shared" si="21"/>
        <v>1</v>
      </c>
    </row>
    <row r="225" spans="1:15">
      <c r="A225" s="67">
        <v>206</v>
      </c>
      <c r="B225" s="183"/>
      <c r="C225" s="183"/>
      <c r="D225" s="177"/>
      <c r="E225" s="177"/>
      <c r="F225" s="183"/>
      <c r="G225" s="177"/>
      <c r="H225" s="292"/>
      <c r="I225" s="341"/>
      <c r="J225" s="13" t="b">
        <f t="shared" si="22"/>
        <v>1</v>
      </c>
      <c r="K225" s="13" t="b">
        <f t="shared" si="23"/>
        <v>1</v>
      </c>
      <c r="L225" s="13" t="b">
        <f t="shared" si="24"/>
        <v>1</v>
      </c>
      <c r="M225" s="13" t="b">
        <f t="shared" si="19"/>
        <v>1</v>
      </c>
      <c r="N225" s="13" t="b">
        <f t="shared" si="20"/>
        <v>1</v>
      </c>
      <c r="O225" s="13" t="b">
        <f t="shared" si="21"/>
        <v>1</v>
      </c>
    </row>
    <row r="226" spans="1:15">
      <c r="A226" s="67">
        <v>207</v>
      </c>
      <c r="B226" s="183"/>
      <c r="C226" s="183"/>
      <c r="D226" s="177"/>
      <c r="E226" s="177"/>
      <c r="F226" s="183"/>
      <c r="G226" s="177"/>
      <c r="H226" s="292"/>
      <c r="I226" s="341"/>
      <c r="J226" s="13" t="b">
        <f t="shared" si="22"/>
        <v>1</v>
      </c>
      <c r="K226" s="13" t="b">
        <f t="shared" si="23"/>
        <v>1</v>
      </c>
      <c r="L226" s="13" t="b">
        <f t="shared" si="24"/>
        <v>1</v>
      </c>
      <c r="M226" s="13" t="b">
        <f t="shared" si="19"/>
        <v>1</v>
      </c>
      <c r="N226" s="13" t="b">
        <f t="shared" si="20"/>
        <v>1</v>
      </c>
      <c r="O226" s="13" t="b">
        <f t="shared" si="21"/>
        <v>1</v>
      </c>
    </row>
    <row r="227" spans="1:15">
      <c r="A227" s="67">
        <v>208</v>
      </c>
      <c r="B227" s="183"/>
      <c r="C227" s="183"/>
      <c r="D227" s="177"/>
      <c r="E227" s="177"/>
      <c r="F227" s="183"/>
      <c r="G227" s="177"/>
      <c r="H227" s="292"/>
      <c r="I227" s="341"/>
      <c r="J227" s="13" t="b">
        <f t="shared" si="22"/>
        <v>1</v>
      </c>
      <c r="K227" s="13" t="b">
        <f t="shared" si="23"/>
        <v>1</v>
      </c>
      <c r="L227" s="13" t="b">
        <f t="shared" si="24"/>
        <v>1</v>
      </c>
      <c r="M227" s="13" t="b">
        <f t="shared" si="19"/>
        <v>1</v>
      </c>
      <c r="N227" s="13" t="b">
        <f t="shared" si="20"/>
        <v>1</v>
      </c>
      <c r="O227" s="13" t="b">
        <f t="shared" si="21"/>
        <v>1</v>
      </c>
    </row>
    <row r="228" spans="1:15">
      <c r="A228" s="67">
        <v>209</v>
      </c>
      <c r="B228" s="183"/>
      <c r="C228" s="183"/>
      <c r="D228" s="177"/>
      <c r="E228" s="177"/>
      <c r="F228" s="183"/>
      <c r="G228" s="177"/>
      <c r="H228" s="292"/>
      <c r="I228" s="341"/>
      <c r="J228" s="13" t="b">
        <f t="shared" si="22"/>
        <v>1</v>
      </c>
      <c r="K228" s="13" t="b">
        <f t="shared" si="23"/>
        <v>1</v>
      </c>
      <c r="L228" s="13" t="b">
        <f t="shared" si="24"/>
        <v>1</v>
      </c>
      <c r="M228" s="13" t="b">
        <f t="shared" si="19"/>
        <v>1</v>
      </c>
      <c r="N228" s="13" t="b">
        <f t="shared" si="20"/>
        <v>1</v>
      </c>
      <c r="O228" s="13" t="b">
        <f t="shared" si="21"/>
        <v>1</v>
      </c>
    </row>
    <row r="229" spans="1:15">
      <c r="A229" s="67">
        <v>210</v>
      </c>
      <c r="B229" s="183"/>
      <c r="C229" s="183"/>
      <c r="D229" s="177"/>
      <c r="E229" s="177"/>
      <c r="F229" s="183"/>
      <c r="G229" s="177"/>
      <c r="H229" s="292"/>
      <c r="I229" s="341"/>
      <c r="J229" s="13" t="b">
        <f t="shared" si="22"/>
        <v>1</v>
      </c>
      <c r="K229" s="13" t="b">
        <f t="shared" si="23"/>
        <v>1</v>
      </c>
      <c r="L229" s="13" t="b">
        <f t="shared" si="24"/>
        <v>1</v>
      </c>
      <c r="M229" s="13" t="b">
        <f t="shared" si="19"/>
        <v>1</v>
      </c>
      <c r="N229" s="13" t="b">
        <f t="shared" si="20"/>
        <v>1</v>
      </c>
      <c r="O229" s="13" t="b">
        <f t="shared" si="21"/>
        <v>1</v>
      </c>
    </row>
    <row r="230" spans="1:15">
      <c r="A230" s="67">
        <v>211</v>
      </c>
      <c r="B230" s="183"/>
      <c r="C230" s="183"/>
      <c r="D230" s="177"/>
      <c r="E230" s="177"/>
      <c r="F230" s="183"/>
      <c r="G230" s="177"/>
      <c r="H230" s="292"/>
      <c r="I230" s="341"/>
      <c r="J230" s="13" t="b">
        <f t="shared" si="22"/>
        <v>1</v>
      </c>
      <c r="K230" s="13" t="b">
        <f t="shared" si="23"/>
        <v>1</v>
      </c>
      <c r="L230" s="13" t="b">
        <f t="shared" si="24"/>
        <v>1</v>
      </c>
      <c r="M230" s="13" t="b">
        <f t="shared" si="19"/>
        <v>1</v>
      </c>
      <c r="N230" s="13" t="b">
        <f t="shared" si="20"/>
        <v>1</v>
      </c>
      <c r="O230" s="13" t="b">
        <f t="shared" si="21"/>
        <v>1</v>
      </c>
    </row>
    <row r="231" spans="1:15">
      <c r="A231" s="67">
        <v>212</v>
      </c>
      <c r="B231" s="183"/>
      <c r="C231" s="183"/>
      <c r="D231" s="177"/>
      <c r="E231" s="177"/>
      <c r="F231" s="183"/>
      <c r="G231" s="177"/>
      <c r="H231" s="292"/>
      <c r="I231" s="341"/>
      <c r="J231" s="13" t="b">
        <f t="shared" si="22"/>
        <v>1</v>
      </c>
      <c r="K231" s="13" t="b">
        <f t="shared" si="23"/>
        <v>1</v>
      </c>
      <c r="L231" s="13" t="b">
        <f t="shared" si="24"/>
        <v>1</v>
      </c>
      <c r="M231" s="13" t="b">
        <f t="shared" si="19"/>
        <v>1</v>
      </c>
      <c r="N231" s="13" t="b">
        <f t="shared" si="20"/>
        <v>1</v>
      </c>
      <c r="O231" s="13" t="b">
        <f t="shared" si="21"/>
        <v>1</v>
      </c>
    </row>
    <row r="232" spans="1:15">
      <c r="A232" s="67">
        <v>213</v>
      </c>
      <c r="B232" s="183"/>
      <c r="C232" s="183"/>
      <c r="D232" s="177"/>
      <c r="E232" s="177"/>
      <c r="F232" s="183"/>
      <c r="G232" s="177"/>
      <c r="H232" s="292"/>
      <c r="I232" s="341"/>
      <c r="J232" s="13" t="b">
        <f t="shared" si="22"/>
        <v>1</v>
      </c>
      <c r="K232" s="13" t="b">
        <f t="shared" si="23"/>
        <v>1</v>
      </c>
      <c r="L232" s="13" t="b">
        <f t="shared" si="24"/>
        <v>1</v>
      </c>
      <c r="M232" s="13" t="b">
        <f t="shared" si="19"/>
        <v>1</v>
      </c>
      <c r="N232" s="13" t="b">
        <f t="shared" si="20"/>
        <v>1</v>
      </c>
      <c r="O232" s="13" t="b">
        <f t="shared" si="21"/>
        <v>1</v>
      </c>
    </row>
    <row r="233" spans="1:15">
      <c r="A233" s="67">
        <v>214</v>
      </c>
      <c r="B233" s="183"/>
      <c r="C233" s="183"/>
      <c r="D233" s="177"/>
      <c r="E233" s="177"/>
      <c r="F233" s="183"/>
      <c r="G233" s="177"/>
      <c r="H233" s="292"/>
      <c r="I233" s="341"/>
      <c r="J233" s="13" t="b">
        <f t="shared" si="22"/>
        <v>1</v>
      </c>
      <c r="K233" s="13" t="b">
        <f t="shared" si="23"/>
        <v>1</v>
      </c>
      <c r="L233" s="13" t="b">
        <f t="shared" si="24"/>
        <v>1</v>
      </c>
      <c r="M233" s="13" t="b">
        <f t="shared" si="19"/>
        <v>1</v>
      </c>
      <c r="N233" s="13" t="b">
        <f t="shared" si="20"/>
        <v>1</v>
      </c>
      <c r="O233" s="13" t="b">
        <f t="shared" si="21"/>
        <v>1</v>
      </c>
    </row>
    <row r="234" spans="1:15">
      <c r="A234" s="67">
        <v>215</v>
      </c>
      <c r="B234" s="183"/>
      <c r="C234" s="183"/>
      <c r="D234" s="177"/>
      <c r="E234" s="177"/>
      <c r="F234" s="183"/>
      <c r="G234" s="177"/>
      <c r="H234" s="292"/>
      <c r="I234" s="341"/>
      <c r="J234" s="13" t="b">
        <f t="shared" si="22"/>
        <v>1</v>
      </c>
      <c r="K234" s="13" t="b">
        <f t="shared" si="23"/>
        <v>1</v>
      </c>
      <c r="L234" s="13" t="b">
        <f t="shared" si="24"/>
        <v>1</v>
      </c>
      <c r="M234" s="13" t="b">
        <f t="shared" si="19"/>
        <v>1</v>
      </c>
      <c r="N234" s="13" t="b">
        <f t="shared" si="20"/>
        <v>1</v>
      </c>
      <c r="O234" s="13" t="b">
        <f t="shared" si="21"/>
        <v>1</v>
      </c>
    </row>
    <row r="235" spans="1:15">
      <c r="A235" s="67">
        <v>216</v>
      </c>
      <c r="B235" s="183"/>
      <c r="C235" s="183"/>
      <c r="D235" s="177"/>
      <c r="E235" s="177"/>
      <c r="F235" s="183"/>
      <c r="G235" s="177"/>
      <c r="H235" s="292"/>
      <c r="I235" s="341"/>
      <c r="J235" s="13" t="b">
        <f t="shared" si="22"/>
        <v>1</v>
      </c>
      <c r="K235" s="13" t="b">
        <f t="shared" si="23"/>
        <v>1</v>
      </c>
      <c r="L235" s="13" t="b">
        <f t="shared" si="24"/>
        <v>1</v>
      </c>
      <c r="M235" s="13" t="b">
        <f t="shared" si="19"/>
        <v>1</v>
      </c>
      <c r="N235" s="13" t="b">
        <f t="shared" si="20"/>
        <v>1</v>
      </c>
      <c r="O235" s="13" t="b">
        <f t="shared" si="21"/>
        <v>1</v>
      </c>
    </row>
    <row r="236" spans="1:15">
      <c r="A236" s="67">
        <v>217</v>
      </c>
      <c r="B236" s="183"/>
      <c r="C236" s="183"/>
      <c r="D236" s="177"/>
      <c r="E236" s="177"/>
      <c r="F236" s="183"/>
      <c r="G236" s="177"/>
      <c r="H236" s="292"/>
      <c r="I236" s="341"/>
      <c r="J236" s="13" t="b">
        <f t="shared" si="22"/>
        <v>1</v>
      </c>
      <c r="K236" s="13" t="b">
        <f t="shared" si="23"/>
        <v>1</v>
      </c>
      <c r="L236" s="13" t="b">
        <f t="shared" si="24"/>
        <v>1</v>
      </c>
      <c r="M236" s="13" t="b">
        <f t="shared" si="19"/>
        <v>1</v>
      </c>
      <c r="N236" s="13" t="b">
        <f t="shared" si="20"/>
        <v>1</v>
      </c>
      <c r="O236" s="13" t="b">
        <f t="shared" si="21"/>
        <v>1</v>
      </c>
    </row>
    <row r="237" spans="1:15">
      <c r="A237" s="67">
        <v>218</v>
      </c>
      <c r="B237" s="183"/>
      <c r="C237" s="183"/>
      <c r="D237" s="177"/>
      <c r="E237" s="177"/>
      <c r="F237" s="183"/>
      <c r="G237" s="177"/>
      <c r="H237" s="292"/>
      <c r="I237" s="341"/>
      <c r="J237" s="13" t="b">
        <f t="shared" si="22"/>
        <v>1</v>
      </c>
      <c r="K237" s="13" t="b">
        <f t="shared" si="23"/>
        <v>1</v>
      </c>
      <c r="L237" s="13" t="b">
        <f t="shared" si="24"/>
        <v>1</v>
      </c>
      <c r="M237" s="13" t="b">
        <f t="shared" si="19"/>
        <v>1</v>
      </c>
      <c r="N237" s="13" t="b">
        <f t="shared" si="20"/>
        <v>1</v>
      </c>
      <c r="O237" s="13" t="b">
        <f t="shared" si="21"/>
        <v>1</v>
      </c>
    </row>
    <row r="238" spans="1:15">
      <c r="A238" s="67">
        <v>219</v>
      </c>
      <c r="B238" s="183"/>
      <c r="C238" s="183"/>
      <c r="D238" s="177"/>
      <c r="E238" s="177"/>
      <c r="F238" s="183"/>
      <c r="G238" s="177"/>
      <c r="H238" s="292"/>
      <c r="I238" s="341"/>
      <c r="J238" s="13" t="b">
        <f t="shared" si="22"/>
        <v>1</v>
      </c>
      <c r="K238" s="13" t="b">
        <f t="shared" si="23"/>
        <v>1</v>
      </c>
      <c r="L238" s="13" t="b">
        <f t="shared" si="24"/>
        <v>1</v>
      </c>
      <c r="M238" s="13" t="b">
        <f t="shared" si="19"/>
        <v>1</v>
      </c>
      <c r="N238" s="13" t="b">
        <f t="shared" si="20"/>
        <v>1</v>
      </c>
      <c r="O238" s="13" t="b">
        <f t="shared" si="21"/>
        <v>1</v>
      </c>
    </row>
    <row r="239" spans="1:15">
      <c r="A239" s="67">
        <v>220</v>
      </c>
      <c r="B239" s="183"/>
      <c r="C239" s="183"/>
      <c r="D239" s="177"/>
      <c r="E239" s="177"/>
      <c r="F239" s="183"/>
      <c r="G239" s="177"/>
      <c r="H239" s="292"/>
      <c r="I239" s="341"/>
      <c r="J239" s="13" t="b">
        <f t="shared" si="22"/>
        <v>1</v>
      </c>
      <c r="K239" s="13" t="b">
        <f t="shared" si="23"/>
        <v>1</v>
      </c>
      <c r="L239" s="13" t="b">
        <f t="shared" si="24"/>
        <v>1</v>
      </c>
      <c r="M239" s="13" t="b">
        <f t="shared" si="19"/>
        <v>1</v>
      </c>
      <c r="N239" s="13" t="b">
        <f t="shared" si="20"/>
        <v>1</v>
      </c>
      <c r="O239" s="13" t="b">
        <f t="shared" si="21"/>
        <v>1</v>
      </c>
    </row>
    <row r="240" spans="1:15">
      <c r="A240" s="67">
        <v>221</v>
      </c>
      <c r="B240" s="183"/>
      <c r="C240" s="183"/>
      <c r="D240" s="177"/>
      <c r="E240" s="177"/>
      <c r="F240" s="183"/>
      <c r="G240" s="177"/>
      <c r="H240" s="292"/>
      <c r="I240" s="341"/>
      <c r="J240" s="13" t="b">
        <f t="shared" si="22"/>
        <v>1</v>
      </c>
      <c r="K240" s="13" t="b">
        <f t="shared" si="23"/>
        <v>1</v>
      </c>
      <c r="L240" s="13" t="b">
        <f t="shared" si="24"/>
        <v>1</v>
      </c>
      <c r="M240" s="13" t="b">
        <f t="shared" si="19"/>
        <v>1</v>
      </c>
      <c r="N240" s="13" t="b">
        <f t="shared" si="20"/>
        <v>1</v>
      </c>
      <c r="O240" s="13" t="b">
        <f t="shared" si="21"/>
        <v>1</v>
      </c>
    </row>
    <row r="241" spans="1:15">
      <c r="A241" s="67">
        <v>222</v>
      </c>
      <c r="B241" s="183"/>
      <c r="C241" s="183"/>
      <c r="D241" s="177"/>
      <c r="E241" s="177"/>
      <c r="F241" s="183"/>
      <c r="G241" s="177"/>
      <c r="H241" s="292"/>
      <c r="I241" s="341"/>
      <c r="J241" s="13" t="b">
        <f t="shared" si="22"/>
        <v>1</v>
      </c>
      <c r="K241" s="13" t="b">
        <f t="shared" si="23"/>
        <v>1</v>
      </c>
      <c r="L241" s="13" t="b">
        <f t="shared" si="24"/>
        <v>1</v>
      </c>
      <c r="M241" s="13" t="b">
        <f t="shared" si="19"/>
        <v>1</v>
      </c>
      <c r="N241" s="13" t="b">
        <f t="shared" si="20"/>
        <v>1</v>
      </c>
      <c r="O241" s="13" t="b">
        <f t="shared" si="21"/>
        <v>1</v>
      </c>
    </row>
    <row r="242" spans="1:15">
      <c r="A242" s="67">
        <v>223</v>
      </c>
      <c r="B242" s="183"/>
      <c r="C242" s="183"/>
      <c r="D242" s="177"/>
      <c r="E242" s="177"/>
      <c r="F242" s="183"/>
      <c r="G242" s="177"/>
      <c r="H242" s="292"/>
      <c r="I242" s="341"/>
      <c r="J242" s="13" t="b">
        <f t="shared" si="22"/>
        <v>1</v>
      </c>
      <c r="K242" s="13" t="b">
        <f t="shared" si="23"/>
        <v>1</v>
      </c>
      <c r="L242" s="13" t="b">
        <f t="shared" si="24"/>
        <v>1</v>
      </c>
      <c r="M242" s="13" t="b">
        <f t="shared" si="19"/>
        <v>1</v>
      </c>
      <c r="N242" s="13" t="b">
        <f t="shared" si="20"/>
        <v>1</v>
      </c>
      <c r="O242" s="13" t="b">
        <f t="shared" si="21"/>
        <v>1</v>
      </c>
    </row>
    <row r="243" spans="1:15">
      <c r="A243" s="67">
        <v>224</v>
      </c>
      <c r="B243" s="183"/>
      <c r="C243" s="183"/>
      <c r="D243" s="177"/>
      <c r="E243" s="177"/>
      <c r="F243" s="183"/>
      <c r="G243" s="177"/>
      <c r="H243" s="292"/>
      <c r="I243" s="341"/>
      <c r="J243" s="13" t="b">
        <f t="shared" si="22"/>
        <v>1</v>
      </c>
      <c r="K243" s="13" t="b">
        <f t="shared" si="23"/>
        <v>1</v>
      </c>
      <c r="L243" s="13" t="b">
        <f t="shared" si="24"/>
        <v>1</v>
      </c>
      <c r="M243" s="13" t="b">
        <f t="shared" si="19"/>
        <v>1</v>
      </c>
      <c r="N243" s="13" t="b">
        <f t="shared" si="20"/>
        <v>1</v>
      </c>
      <c r="O243" s="13" t="b">
        <f t="shared" si="21"/>
        <v>1</v>
      </c>
    </row>
    <row r="244" spans="1:15">
      <c r="A244" s="67">
        <v>225</v>
      </c>
      <c r="B244" s="183"/>
      <c r="C244" s="183"/>
      <c r="D244" s="177"/>
      <c r="E244" s="177"/>
      <c r="F244" s="183"/>
      <c r="G244" s="177"/>
      <c r="H244" s="292"/>
      <c r="I244" s="341"/>
      <c r="J244" s="13" t="b">
        <f t="shared" si="22"/>
        <v>1</v>
      </c>
      <c r="K244" s="13" t="b">
        <f t="shared" si="23"/>
        <v>1</v>
      </c>
      <c r="L244" s="13" t="b">
        <f t="shared" si="24"/>
        <v>1</v>
      </c>
      <c r="M244" s="13" t="b">
        <f t="shared" si="19"/>
        <v>1</v>
      </c>
      <c r="N244" s="13" t="b">
        <f t="shared" si="20"/>
        <v>1</v>
      </c>
      <c r="O244" s="13" t="b">
        <f t="shared" si="21"/>
        <v>1</v>
      </c>
    </row>
    <row r="245" spans="1:15">
      <c r="A245" s="67">
        <v>226</v>
      </c>
      <c r="B245" s="183"/>
      <c r="C245" s="183"/>
      <c r="D245" s="177"/>
      <c r="E245" s="177"/>
      <c r="F245" s="183"/>
      <c r="G245" s="177"/>
      <c r="H245" s="292"/>
      <c r="I245" s="341"/>
      <c r="J245" s="13" t="b">
        <f t="shared" si="22"/>
        <v>1</v>
      </c>
      <c r="K245" s="13" t="b">
        <f t="shared" si="23"/>
        <v>1</v>
      </c>
      <c r="L245" s="13" t="b">
        <f t="shared" si="24"/>
        <v>1</v>
      </c>
      <c r="M245" s="13" t="b">
        <f t="shared" si="19"/>
        <v>1</v>
      </c>
      <c r="N245" s="13" t="b">
        <f t="shared" si="20"/>
        <v>1</v>
      </c>
      <c r="O245" s="13" t="b">
        <f t="shared" si="21"/>
        <v>1</v>
      </c>
    </row>
    <row r="246" spans="1:15">
      <c r="A246" s="67">
        <v>227</v>
      </c>
      <c r="B246" s="183"/>
      <c r="C246" s="183"/>
      <c r="D246" s="177"/>
      <c r="E246" s="177"/>
      <c r="F246" s="183"/>
      <c r="G246" s="177"/>
      <c r="H246" s="292"/>
      <c r="I246" s="341"/>
      <c r="J246" s="13" t="b">
        <f t="shared" si="22"/>
        <v>1</v>
      </c>
      <c r="K246" s="13" t="b">
        <f t="shared" si="23"/>
        <v>1</v>
      </c>
      <c r="L246" s="13" t="b">
        <f t="shared" si="24"/>
        <v>1</v>
      </c>
      <c r="M246" s="13" t="b">
        <f t="shared" si="19"/>
        <v>1</v>
      </c>
      <c r="N246" s="13" t="b">
        <f t="shared" si="20"/>
        <v>1</v>
      </c>
      <c r="O246" s="13" t="b">
        <f t="shared" si="21"/>
        <v>1</v>
      </c>
    </row>
    <row r="247" spans="1:15">
      <c r="A247" s="67">
        <v>228</v>
      </c>
      <c r="B247" s="183"/>
      <c r="C247" s="183"/>
      <c r="D247" s="177"/>
      <c r="E247" s="177"/>
      <c r="F247" s="183"/>
      <c r="G247" s="177"/>
      <c r="H247" s="292"/>
      <c r="I247" s="341"/>
      <c r="J247" s="13" t="b">
        <f t="shared" si="22"/>
        <v>1</v>
      </c>
      <c r="K247" s="13" t="b">
        <f t="shared" si="23"/>
        <v>1</v>
      </c>
      <c r="L247" s="13" t="b">
        <f t="shared" si="24"/>
        <v>1</v>
      </c>
      <c r="M247" s="13" t="b">
        <f t="shared" si="19"/>
        <v>1</v>
      </c>
      <c r="N247" s="13" t="b">
        <f t="shared" si="20"/>
        <v>1</v>
      </c>
      <c r="O247" s="13" t="b">
        <f t="shared" si="21"/>
        <v>1</v>
      </c>
    </row>
    <row r="248" spans="1:15">
      <c r="A248" s="67">
        <v>229</v>
      </c>
      <c r="B248" s="183"/>
      <c r="C248" s="183"/>
      <c r="D248" s="177"/>
      <c r="E248" s="177"/>
      <c r="F248" s="183"/>
      <c r="G248" s="177"/>
      <c r="H248" s="292"/>
      <c r="I248" s="341"/>
      <c r="J248" s="13" t="b">
        <f t="shared" si="22"/>
        <v>1</v>
      </c>
      <c r="K248" s="13" t="b">
        <f t="shared" si="23"/>
        <v>1</v>
      </c>
      <c r="L248" s="13" t="b">
        <f t="shared" si="24"/>
        <v>1</v>
      </c>
      <c r="M248" s="13" t="b">
        <f t="shared" si="19"/>
        <v>1</v>
      </c>
      <c r="N248" s="13" t="b">
        <f t="shared" si="20"/>
        <v>1</v>
      </c>
      <c r="O248" s="13" t="b">
        <f t="shared" si="21"/>
        <v>1</v>
      </c>
    </row>
    <row r="249" spans="1:15">
      <c r="A249" s="67">
        <v>230</v>
      </c>
      <c r="B249" s="183"/>
      <c r="C249" s="183"/>
      <c r="D249" s="177"/>
      <c r="E249" s="177"/>
      <c r="F249" s="183"/>
      <c r="G249" s="177"/>
      <c r="H249" s="292"/>
      <c r="I249" s="341"/>
      <c r="J249" s="13" t="b">
        <f t="shared" si="22"/>
        <v>1</v>
      </c>
      <c r="K249" s="13" t="b">
        <f t="shared" si="23"/>
        <v>1</v>
      </c>
      <c r="L249" s="13" t="b">
        <f t="shared" si="24"/>
        <v>1</v>
      </c>
      <c r="M249" s="13" t="b">
        <f t="shared" si="19"/>
        <v>1</v>
      </c>
      <c r="N249" s="13" t="b">
        <f t="shared" si="20"/>
        <v>1</v>
      </c>
      <c r="O249" s="13" t="b">
        <f t="shared" si="21"/>
        <v>1</v>
      </c>
    </row>
    <row r="250" spans="1:15">
      <c r="A250" s="67">
        <v>231</v>
      </c>
      <c r="B250" s="183"/>
      <c r="C250" s="183"/>
      <c r="D250" s="177"/>
      <c r="E250" s="177"/>
      <c r="F250" s="183"/>
      <c r="G250" s="177"/>
      <c r="H250" s="292"/>
      <c r="I250" s="341"/>
      <c r="J250" s="13" t="b">
        <f t="shared" si="22"/>
        <v>1</v>
      </c>
      <c r="K250" s="13" t="b">
        <f t="shared" si="23"/>
        <v>1</v>
      </c>
      <c r="L250" s="13" t="b">
        <f t="shared" si="24"/>
        <v>1</v>
      </c>
      <c r="M250" s="13" t="b">
        <f t="shared" si="19"/>
        <v>1</v>
      </c>
      <c r="N250" s="13" t="b">
        <f t="shared" si="20"/>
        <v>1</v>
      </c>
      <c r="O250" s="13" t="b">
        <f t="shared" si="21"/>
        <v>1</v>
      </c>
    </row>
    <row r="251" spans="1:15">
      <c r="A251" s="67">
        <v>232</v>
      </c>
      <c r="B251" s="183"/>
      <c r="C251" s="183"/>
      <c r="D251" s="177"/>
      <c r="E251" s="177"/>
      <c r="F251" s="183"/>
      <c r="G251" s="177"/>
      <c r="H251" s="292"/>
      <c r="I251" s="341"/>
      <c r="J251" s="13" t="b">
        <f t="shared" si="22"/>
        <v>1</v>
      </c>
      <c r="K251" s="13" t="b">
        <f t="shared" si="23"/>
        <v>1</v>
      </c>
      <c r="L251" s="13" t="b">
        <f t="shared" si="24"/>
        <v>1</v>
      </c>
      <c r="M251" s="13" t="b">
        <f t="shared" si="19"/>
        <v>1</v>
      </c>
      <c r="N251" s="13" t="b">
        <f t="shared" si="20"/>
        <v>1</v>
      </c>
      <c r="O251" s="13" t="b">
        <f t="shared" si="21"/>
        <v>1</v>
      </c>
    </row>
    <row r="252" spans="1:15">
      <c r="A252" s="67">
        <v>233</v>
      </c>
      <c r="B252" s="183"/>
      <c r="C252" s="183"/>
      <c r="D252" s="177"/>
      <c r="E252" s="177"/>
      <c r="F252" s="183"/>
      <c r="G252" s="177"/>
      <c r="H252" s="292"/>
      <c r="I252" s="341"/>
      <c r="J252" s="13" t="b">
        <f t="shared" si="22"/>
        <v>1</v>
      </c>
      <c r="K252" s="13" t="b">
        <f t="shared" si="23"/>
        <v>1</v>
      </c>
      <c r="L252" s="13" t="b">
        <f t="shared" si="24"/>
        <v>1</v>
      </c>
      <c r="M252" s="13" t="b">
        <f t="shared" si="19"/>
        <v>1</v>
      </c>
      <c r="N252" s="13" t="b">
        <f t="shared" si="20"/>
        <v>1</v>
      </c>
      <c r="O252" s="13" t="b">
        <f t="shared" si="21"/>
        <v>1</v>
      </c>
    </row>
    <row r="253" spans="1:15">
      <c r="A253" s="67">
        <v>234</v>
      </c>
      <c r="B253" s="183"/>
      <c r="C253" s="183"/>
      <c r="D253" s="177"/>
      <c r="E253" s="177"/>
      <c r="F253" s="183"/>
      <c r="G253" s="177"/>
      <c r="H253" s="292"/>
      <c r="I253" s="341"/>
      <c r="J253" s="13" t="b">
        <f t="shared" si="22"/>
        <v>1</v>
      </c>
      <c r="K253" s="13" t="b">
        <f t="shared" si="23"/>
        <v>1</v>
      </c>
      <c r="L253" s="13" t="b">
        <f t="shared" si="24"/>
        <v>1</v>
      </c>
      <c r="M253" s="13" t="b">
        <f t="shared" si="19"/>
        <v>1</v>
      </c>
      <c r="N253" s="13" t="b">
        <f t="shared" si="20"/>
        <v>1</v>
      </c>
      <c r="O253" s="13" t="b">
        <f t="shared" si="21"/>
        <v>1</v>
      </c>
    </row>
    <row r="254" spans="1:15">
      <c r="A254" s="67">
        <v>235</v>
      </c>
      <c r="B254" s="183"/>
      <c r="C254" s="183"/>
      <c r="D254" s="177"/>
      <c r="E254" s="177"/>
      <c r="F254" s="183"/>
      <c r="G254" s="177"/>
      <c r="H254" s="292"/>
      <c r="I254" s="341"/>
      <c r="J254" s="13" t="b">
        <f t="shared" si="22"/>
        <v>1</v>
      </c>
      <c r="K254" s="13" t="b">
        <f t="shared" si="23"/>
        <v>1</v>
      </c>
      <c r="L254" s="13" t="b">
        <f t="shared" si="24"/>
        <v>1</v>
      </c>
      <c r="M254" s="13" t="b">
        <f t="shared" si="19"/>
        <v>1</v>
      </c>
      <c r="N254" s="13" t="b">
        <f t="shared" si="20"/>
        <v>1</v>
      </c>
      <c r="O254" s="13" t="b">
        <f t="shared" si="21"/>
        <v>1</v>
      </c>
    </row>
    <row r="255" spans="1:15">
      <c r="A255" s="67">
        <v>236</v>
      </c>
      <c r="B255" s="183"/>
      <c r="C255" s="183"/>
      <c r="D255" s="177"/>
      <c r="E255" s="177"/>
      <c r="F255" s="183"/>
      <c r="G255" s="177"/>
      <c r="H255" s="292"/>
      <c r="I255" s="341"/>
      <c r="J255" s="13" t="b">
        <f t="shared" si="22"/>
        <v>1</v>
      </c>
      <c r="K255" s="13" t="b">
        <f t="shared" si="23"/>
        <v>1</v>
      </c>
      <c r="L255" s="13" t="b">
        <f t="shared" si="24"/>
        <v>1</v>
      </c>
      <c r="M255" s="13" t="b">
        <f t="shared" si="19"/>
        <v>1</v>
      </c>
      <c r="N255" s="13" t="b">
        <f t="shared" si="20"/>
        <v>1</v>
      </c>
      <c r="O255" s="13" t="b">
        <f t="shared" si="21"/>
        <v>1</v>
      </c>
    </row>
    <row r="256" spans="1:15">
      <c r="A256" s="67">
        <v>237</v>
      </c>
      <c r="B256" s="183"/>
      <c r="C256" s="183"/>
      <c r="D256" s="177"/>
      <c r="E256" s="177"/>
      <c r="F256" s="183"/>
      <c r="G256" s="177"/>
      <c r="H256" s="292"/>
      <c r="I256" s="341"/>
      <c r="J256" s="13" t="b">
        <f t="shared" si="22"/>
        <v>1</v>
      </c>
      <c r="K256" s="13" t="b">
        <f t="shared" si="23"/>
        <v>1</v>
      </c>
      <c r="L256" s="13" t="b">
        <f t="shared" si="24"/>
        <v>1</v>
      </c>
      <c r="M256" s="13" t="b">
        <f t="shared" si="19"/>
        <v>1</v>
      </c>
      <c r="N256" s="13" t="b">
        <f t="shared" si="20"/>
        <v>1</v>
      </c>
      <c r="O256" s="13" t="b">
        <f t="shared" si="21"/>
        <v>1</v>
      </c>
    </row>
    <row r="257" spans="1:15">
      <c r="A257" s="67">
        <v>238</v>
      </c>
      <c r="B257" s="183"/>
      <c r="C257" s="183"/>
      <c r="D257" s="177"/>
      <c r="E257" s="177"/>
      <c r="F257" s="183"/>
      <c r="G257" s="177"/>
      <c r="H257" s="292"/>
      <c r="I257" s="341"/>
      <c r="J257" s="13" t="b">
        <f t="shared" si="22"/>
        <v>1</v>
      </c>
      <c r="K257" s="13" t="b">
        <f t="shared" si="23"/>
        <v>1</v>
      </c>
      <c r="L257" s="13" t="b">
        <f t="shared" si="24"/>
        <v>1</v>
      </c>
      <c r="M257" s="13" t="b">
        <f t="shared" si="19"/>
        <v>1</v>
      </c>
      <c r="N257" s="13" t="b">
        <f t="shared" si="20"/>
        <v>1</v>
      </c>
      <c r="O257" s="13" t="b">
        <f t="shared" si="21"/>
        <v>1</v>
      </c>
    </row>
    <row r="258" spans="1:15">
      <c r="A258" s="67">
        <v>239</v>
      </c>
      <c r="B258" s="183"/>
      <c r="C258" s="183"/>
      <c r="D258" s="177"/>
      <c r="E258" s="177"/>
      <c r="F258" s="183"/>
      <c r="G258" s="177"/>
      <c r="H258" s="292"/>
      <c r="I258" s="341"/>
      <c r="J258" s="13" t="b">
        <f t="shared" si="22"/>
        <v>1</v>
      </c>
      <c r="K258" s="13" t="b">
        <f t="shared" si="23"/>
        <v>1</v>
      </c>
      <c r="L258" s="13" t="b">
        <f t="shared" si="24"/>
        <v>1</v>
      </c>
      <c r="M258" s="13" t="b">
        <f t="shared" si="19"/>
        <v>1</v>
      </c>
      <c r="N258" s="13" t="b">
        <f t="shared" si="20"/>
        <v>1</v>
      </c>
      <c r="O258" s="13" t="b">
        <f t="shared" si="21"/>
        <v>1</v>
      </c>
    </row>
    <row r="259" spans="1:15">
      <c r="A259" s="67">
        <v>240</v>
      </c>
      <c r="B259" s="183"/>
      <c r="C259" s="183"/>
      <c r="D259" s="177"/>
      <c r="E259" s="177"/>
      <c r="F259" s="183"/>
      <c r="G259" s="177"/>
      <c r="H259" s="292"/>
      <c r="I259" s="341"/>
      <c r="J259" s="13" t="b">
        <f t="shared" si="22"/>
        <v>1</v>
      </c>
      <c r="K259" s="13" t="b">
        <f t="shared" si="23"/>
        <v>1</v>
      </c>
      <c r="L259" s="13" t="b">
        <f t="shared" si="24"/>
        <v>1</v>
      </c>
      <c r="M259" s="13" t="b">
        <f t="shared" si="19"/>
        <v>1</v>
      </c>
      <c r="N259" s="13" t="b">
        <f t="shared" si="20"/>
        <v>1</v>
      </c>
      <c r="O259" s="13" t="b">
        <f t="shared" si="21"/>
        <v>1</v>
      </c>
    </row>
    <row r="260" spans="1:15">
      <c r="A260" s="67">
        <v>241</v>
      </c>
      <c r="B260" s="183"/>
      <c r="C260" s="183"/>
      <c r="D260" s="177"/>
      <c r="E260" s="177"/>
      <c r="F260" s="183"/>
      <c r="G260" s="177"/>
      <c r="H260" s="292"/>
      <c r="I260" s="341"/>
      <c r="J260" s="13" t="b">
        <f t="shared" si="22"/>
        <v>1</v>
      </c>
      <c r="K260" s="13" t="b">
        <f t="shared" si="23"/>
        <v>1</v>
      </c>
      <c r="L260" s="13" t="b">
        <f t="shared" si="24"/>
        <v>1</v>
      </c>
      <c r="M260" s="13" t="b">
        <f t="shared" si="19"/>
        <v>1</v>
      </c>
      <c r="N260" s="13" t="b">
        <f t="shared" si="20"/>
        <v>1</v>
      </c>
      <c r="O260" s="13" t="b">
        <f t="shared" si="21"/>
        <v>1</v>
      </c>
    </row>
    <row r="261" spans="1:15">
      <c r="A261" s="67">
        <v>242</v>
      </c>
      <c r="B261" s="183"/>
      <c r="C261" s="183"/>
      <c r="D261" s="177"/>
      <c r="E261" s="177"/>
      <c r="F261" s="183"/>
      <c r="G261" s="177"/>
      <c r="H261" s="292"/>
      <c r="I261" s="341"/>
      <c r="J261" s="13" t="b">
        <f t="shared" si="22"/>
        <v>1</v>
      </c>
      <c r="K261" s="13" t="b">
        <f t="shared" si="23"/>
        <v>1</v>
      </c>
      <c r="L261" s="13" t="b">
        <f t="shared" si="24"/>
        <v>1</v>
      </c>
      <c r="M261" s="13" t="b">
        <f t="shared" si="19"/>
        <v>1</v>
      </c>
      <c r="N261" s="13" t="b">
        <f t="shared" si="20"/>
        <v>1</v>
      </c>
      <c r="O261" s="13" t="b">
        <f t="shared" si="21"/>
        <v>1</v>
      </c>
    </row>
    <row r="262" spans="1:15">
      <c r="A262" s="67">
        <v>243</v>
      </c>
      <c r="B262" s="183"/>
      <c r="C262" s="183"/>
      <c r="D262" s="177"/>
      <c r="E262" s="177"/>
      <c r="F262" s="183"/>
      <c r="G262" s="177"/>
      <c r="H262" s="292"/>
      <c r="I262" s="341"/>
      <c r="J262" s="13" t="b">
        <f t="shared" si="22"/>
        <v>1</v>
      </c>
      <c r="K262" s="13" t="b">
        <f t="shared" si="23"/>
        <v>1</v>
      </c>
      <c r="L262" s="13" t="b">
        <f t="shared" si="24"/>
        <v>1</v>
      </c>
      <c r="M262" s="13" t="b">
        <f t="shared" si="19"/>
        <v>1</v>
      </c>
      <c r="N262" s="13" t="b">
        <f t="shared" si="20"/>
        <v>1</v>
      </c>
      <c r="O262" s="13" t="b">
        <f t="shared" si="21"/>
        <v>1</v>
      </c>
    </row>
    <row r="263" spans="1:15">
      <c r="A263" s="67">
        <v>244</v>
      </c>
      <c r="B263" s="183"/>
      <c r="C263" s="183"/>
      <c r="D263" s="177"/>
      <c r="E263" s="177"/>
      <c r="F263" s="183"/>
      <c r="G263" s="177"/>
      <c r="H263" s="292"/>
      <c r="I263" s="341"/>
      <c r="J263" s="13" t="b">
        <f t="shared" si="22"/>
        <v>1</v>
      </c>
      <c r="K263" s="13" t="b">
        <f t="shared" si="23"/>
        <v>1</v>
      </c>
      <c r="L263" s="13" t="b">
        <f t="shared" si="24"/>
        <v>1</v>
      </c>
      <c r="M263" s="13" t="b">
        <f t="shared" si="19"/>
        <v>1</v>
      </c>
      <c r="N263" s="13" t="b">
        <f t="shared" si="20"/>
        <v>1</v>
      </c>
      <c r="O263" s="13" t="b">
        <f t="shared" si="21"/>
        <v>1</v>
      </c>
    </row>
    <row r="264" spans="1:15">
      <c r="A264" s="67">
        <v>245</v>
      </c>
      <c r="B264" s="183"/>
      <c r="C264" s="183"/>
      <c r="D264" s="177"/>
      <c r="E264" s="177"/>
      <c r="F264" s="183"/>
      <c r="G264" s="177"/>
      <c r="H264" s="292"/>
      <c r="I264" s="341"/>
      <c r="J264" s="13" t="b">
        <f t="shared" si="22"/>
        <v>1</v>
      </c>
      <c r="K264" s="13" t="b">
        <f t="shared" si="23"/>
        <v>1</v>
      </c>
      <c r="L264" s="13" t="b">
        <f t="shared" si="24"/>
        <v>1</v>
      </c>
      <c r="M264" s="13" t="b">
        <f t="shared" si="19"/>
        <v>1</v>
      </c>
      <c r="N264" s="13" t="b">
        <f t="shared" si="20"/>
        <v>1</v>
      </c>
      <c r="O264" s="13" t="b">
        <f t="shared" si="21"/>
        <v>1</v>
      </c>
    </row>
    <row r="265" spans="1:15">
      <c r="A265" s="67">
        <v>246</v>
      </c>
      <c r="B265" s="183"/>
      <c r="C265" s="183"/>
      <c r="D265" s="177"/>
      <c r="E265" s="177"/>
      <c r="F265" s="183"/>
      <c r="G265" s="177"/>
      <c r="H265" s="292"/>
      <c r="I265" s="341"/>
      <c r="J265" s="13" t="b">
        <f t="shared" si="22"/>
        <v>1</v>
      </c>
      <c r="K265" s="13" t="b">
        <f t="shared" si="23"/>
        <v>1</v>
      </c>
      <c r="L265" s="13" t="b">
        <f t="shared" si="24"/>
        <v>1</v>
      </c>
      <c r="M265" s="13" t="b">
        <f t="shared" si="19"/>
        <v>1</v>
      </c>
      <c r="N265" s="13" t="b">
        <f t="shared" si="20"/>
        <v>1</v>
      </c>
      <c r="O265" s="13" t="b">
        <f t="shared" si="21"/>
        <v>1</v>
      </c>
    </row>
    <row r="266" spans="1:15">
      <c r="A266" s="67">
        <v>247</v>
      </c>
      <c r="B266" s="183"/>
      <c r="C266" s="183"/>
      <c r="D266" s="177"/>
      <c r="E266" s="177"/>
      <c r="F266" s="183"/>
      <c r="G266" s="177"/>
      <c r="H266" s="292"/>
      <c r="I266" s="341"/>
      <c r="J266" s="13" t="b">
        <f t="shared" si="22"/>
        <v>1</v>
      </c>
      <c r="K266" s="13" t="b">
        <f t="shared" si="23"/>
        <v>1</v>
      </c>
      <c r="L266" s="13" t="b">
        <f t="shared" si="24"/>
        <v>1</v>
      </c>
      <c r="M266" s="13" t="b">
        <f t="shared" si="19"/>
        <v>1</v>
      </c>
      <c r="N266" s="13" t="b">
        <f t="shared" si="20"/>
        <v>1</v>
      </c>
      <c r="O266" s="13" t="b">
        <f t="shared" si="21"/>
        <v>1</v>
      </c>
    </row>
    <row r="267" spans="1:15">
      <c r="A267" s="67">
        <v>248</v>
      </c>
      <c r="B267" s="183"/>
      <c r="C267" s="183"/>
      <c r="D267" s="177"/>
      <c r="E267" s="177"/>
      <c r="F267" s="183"/>
      <c r="G267" s="177"/>
      <c r="H267" s="292"/>
      <c r="I267" s="341"/>
      <c r="J267" s="13" t="b">
        <f t="shared" si="22"/>
        <v>1</v>
      </c>
      <c r="K267" s="13" t="b">
        <f t="shared" si="23"/>
        <v>1</v>
      </c>
      <c r="L267" s="13" t="b">
        <f t="shared" si="24"/>
        <v>1</v>
      </c>
      <c r="M267" s="13" t="b">
        <f t="shared" si="19"/>
        <v>1</v>
      </c>
      <c r="N267" s="13" t="b">
        <f t="shared" si="20"/>
        <v>1</v>
      </c>
      <c r="O267" s="13" t="b">
        <f t="shared" si="21"/>
        <v>1</v>
      </c>
    </row>
    <row r="268" spans="1:15">
      <c r="A268" s="67">
        <v>249</v>
      </c>
      <c r="B268" s="183"/>
      <c r="C268" s="183"/>
      <c r="D268" s="177"/>
      <c r="E268" s="177"/>
      <c r="F268" s="183"/>
      <c r="G268" s="177"/>
      <c r="H268" s="292"/>
      <c r="I268" s="341"/>
      <c r="J268" s="13" t="b">
        <f t="shared" si="22"/>
        <v>1</v>
      </c>
      <c r="K268" s="13" t="b">
        <f t="shared" si="23"/>
        <v>1</v>
      </c>
      <c r="L268" s="13" t="b">
        <f t="shared" si="24"/>
        <v>1</v>
      </c>
      <c r="M268" s="13" t="b">
        <f t="shared" si="19"/>
        <v>1</v>
      </c>
      <c r="N268" s="13" t="b">
        <f t="shared" si="20"/>
        <v>1</v>
      </c>
      <c r="O268" s="13" t="b">
        <f t="shared" si="21"/>
        <v>1</v>
      </c>
    </row>
    <row r="269" spans="1:15">
      <c r="A269" s="67">
        <v>250</v>
      </c>
      <c r="B269" s="183"/>
      <c r="C269" s="183"/>
      <c r="D269" s="177"/>
      <c r="E269" s="177"/>
      <c r="F269" s="183"/>
      <c r="G269" s="177"/>
      <c r="H269" s="292"/>
      <c r="I269" s="341"/>
      <c r="J269" s="13" t="b">
        <f t="shared" si="22"/>
        <v>1</v>
      </c>
      <c r="K269" s="13" t="b">
        <f t="shared" si="23"/>
        <v>1</v>
      </c>
      <c r="L269" s="13" t="b">
        <f t="shared" si="24"/>
        <v>1</v>
      </c>
      <c r="M269" s="13" t="b">
        <f t="shared" si="19"/>
        <v>1</v>
      </c>
      <c r="N269" s="13" t="b">
        <f t="shared" si="20"/>
        <v>1</v>
      </c>
      <c r="O269" s="13" t="b">
        <f t="shared" si="21"/>
        <v>1</v>
      </c>
    </row>
    <row r="270" spans="1:15">
      <c r="A270" s="67">
        <v>251</v>
      </c>
      <c r="B270" s="183"/>
      <c r="C270" s="183"/>
      <c r="D270" s="177"/>
      <c r="E270" s="177"/>
      <c r="F270" s="183"/>
      <c r="G270" s="177"/>
      <c r="H270" s="292"/>
      <c r="I270" s="341"/>
      <c r="J270" s="13" t="b">
        <f t="shared" si="22"/>
        <v>1</v>
      </c>
      <c r="K270" s="13" t="b">
        <f t="shared" si="23"/>
        <v>1</v>
      </c>
      <c r="L270" s="13" t="b">
        <f t="shared" si="24"/>
        <v>1</v>
      </c>
      <c r="M270" s="13" t="b">
        <f t="shared" si="19"/>
        <v>1</v>
      </c>
      <c r="N270" s="13" t="b">
        <f t="shared" si="20"/>
        <v>1</v>
      </c>
      <c r="O270" s="13" t="b">
        <f t="shared" si="21"/>
        <v>1</v>
      </c>
    </row>
    <row r="271" spans="1:15">
      <c r="A271" s="67">
        <v>252</v>
      </c>
      <c r="B271" s="183"/>
      <c r="C271" s="183"/>
      <c r="D271" s="177"/>
      <c r="E271" s="177"/>
      <c r="F271" s="183"/>
      <c r="G271" s="177"/>
      <c r="H271" s="292"/>
      <c r="I271" s="341"/>
      <c r="J271" s="13" t="b">
        <f t="shared" si="22"/>
        <v>1</v>
      </c>
      <c r="K271" s="13" t="b">
        <f t="shared" si="23"/>
        <v>1</v>
      </c>
      <c r="L271" s="13" t="b">
        <f t="shared" si="24"/>
        <v>1</v>
      </c>
      <c r="M271" s="13" t="b">
        <f t="shared" si="19"/>
        <v>1</v>
      </c>
      <c r="N271" s="13" t="b">
        <f t="shared" si="20"/>
        <v>1</v>
      </c>
      <c r="O271" s="13" t="b">
        <f t="shared" si="21"/>
        <v>1</v>
      </c>
    </row>
    <row r="272" spans="1:15">
      <c r="A272" s="67">
        <v>253</v>
      </c>
      <c r="B272" s="183"/>
      <c r="C272" s="183"/>
      <c r="D272" s="177"/>
      <c r="E272" s="177"/>
      <c r="F272" s="183"/>
      <c r="G272" s="177"/>
      <c r="H272" s="292"/>
      <c r="I272" s="341"/>
      <c r="J272" s="13" t="b">
        <f t="shared" si="22"/>
        <v>1</v>
      </c>
      <c r="K272" s="13" t="b">
        <f t="shared" si="23"/>
        <v>1</v>
      </c>
      <c r="L272" s="13" t="b">
        <f t="shared" si="24"/>
        <v>1</v>
      </c>
      <c r="M272" s="13" t="b">
        <f t="shared" si="19"/>
        <v>1</v>
      </c>
      <c r="N272" s="13" t="b">
        <f t="shared" si="20"/>
        <v>1</v>
      </c>
      <c r="O272" s="13" t="b">
        <f t="shared" si="21"/>
        <v>1</v>
      </c>
    </row>
    <row r="273" spans="1:15">
      <c r="A273" s="67">
        <v>254</v>
      </c>
      <c r="B273" s="183"/>
      <c r="C273" s="183"/>
      <c r="D273" s="177"/>
      <c r="E273" s="177"/>
      <c r="F273" s="183"/>
      <c r="G273" s="177"/>
      <c r="H273" s="292"/>
      <c r="I273" s="341"/>
      <c r="J273" s="13" t="b">
        <f t="shared" si="22"/>
        <v>1</v>
      </c>
      <c r="K273" s="13" t="b">
        <f t="shared" si="23"/>
        <v>1</v>
      </c>
      <c r="L273" s="13" t="b">
        <f t="shared" si="24"/>
        <v>1</v>
      </c>
      <c r="M273" s="13" t="b">
        <f t="shared" si="19"/>
        <v>1</v>
      </c>
      <c r="N273" s="13" t="b">
        <f t="shared" si="20"/>
        <v>1</v>
      </c>
      <c r="O273" s="13" t="b">
        <f t="shared" si="21"/>
        <v>1</v>
      </c>
    </row>
    <row r="274" spans="1:15">
      <c r="A274" s="67">
        <v>255</v>
      </c>
      <c r="B274" s="183"/>
      <c r="C274" s="183"/>
      <c r="D274" s="177"/>
      <c r="E274" s="177"/>
      <c r="F274" s="183"/>
      <c r="G274" s="177"/>
      <c r="H274" s="292"/>
      <c r="I274" s="341"/>
      <c r="J274" s="13" t="b">
        <f t="shared" si="22"/>
        <v>1</v>
      </c>
      <c r="K274" s="13" t="b">
        <f t="shared" si="23"/>
        <v>1</v>
      </c>
      <c r="L274" s="13" t="b">
        <f t="shared" si="24"/>
        <v>1</v>
      </c>
      <c r="M274" s="13" t="b">
        <f t="shared" si="19"/>
        <v>1</v>
      </c>
      <c r="N274" s="13" t="b">
        <f t="shared" si="20"/>
        <v>1</v>
      </c>
      <c r="O274" s="13" t="b">
        <f t="shared" si="21"/>
        <v>1</v>
      </c>
    </row>
    <row r="275" spans="1:15">
      <c r="A275" s="67">
        <v>256</v>
      </c>
      <c r="B275" s="183"/>
      <c r="C275" s="183"/>
      <c r="D275" s="177"/>
      <c r="E275" s="177"/>
      <c r="F275" s="183"/>
      <c r="G275" s="177"/>
      <c r="H275" s="292"/>
      <c r="I275" s="341"/>
      <c r="J275" s="13" t="b">
        <f t="shared" si="22"/>
        <v>1</v>
      </c>
      <c r="K275" s="13" t="b">
        <f t="shared" si="23"/>
        <v>1</v>
      </c>
      <c r="L275" s="13" t="b">
        <f t="shared" si="24"/>
        <v>1</v>
      </c>
      <c r="M275" s="13" t="b">
        <f t="shared" si="19"/>
        <v>1</v>
      </c>
      <c r="N275" s="13" t="b">
        <f t="shared" si="20"/>
        <v>1</v>
      </c>
      <c r="O275" s="13" t="b">
        <f t="shared" si="21"/>
        <v>1</v>
      </c>
    </row>
    <row r="276" spans="1:15">
      <c r="A276" s="67">
        <v>257</v>
      </c>
      <c r="B276" s="183"/>
      <c r="C276" s="183"/>
      <c r="D276" s="177"/>
      <c r="E276" s="177"/>
      <c r="F276" s="183"/>
      <c r="G276" s="177"/>
      <c r="H276" s="292"/>
      <c r="I276" s="341"/>
      <c r="J276" s="13" t="b">
        <f t="shared" si="22"/>
        <v>1</v>
      </c>
      <c r="K276" s="13" t="b">
        <f t="shared" si="23"/>
        <v>1</v>
      </c>
      <c r="L276" s="13" t="b">
        <f t="shared" si="24"/>
        <v>1</v>
      </c>
      <c r="M276" s="13" t="b">
        <f t="shared" ref="M276:M339" si="25">IF(D276="",TRUE,(IF(ISNUMBER(MATCH(D276,CountriesList,0)),TRUE,FALSE)))</f>
        <v>1</v>
      </c>
      <c r="N276" s="13" t="b">
        <f t="shared" ref="N276:N339" si="26">IF(E276="",TRUE,(IF(ISNUMBER(MATCH(E276,type_list,0)),TRUE,FALSE)))</f>
        <v>1</v>
      </c>
      <c r="O276" s="13" t="b">
        <f t="shared" ref="O276:O339" si="27">IF(G276="",TRUE,(IF(ISNUMBER(MATCH(G276,ShortRelationList,0)),TRUE,FALSE)))</f>
        <v>1</v>
      </c>
    </row>
    <row r="277" spans="1:15">
      <c r="A277" s="67">
        <v>258</v>
      </c>
      <c r="B277" s="183"/>
      <c r="C277" s="183"/>
      <c r="D277" s="177"/>
      <c r="E277" s="177"/>
      <c r="F277" s="183"/>
      <c r="G277" s="177"/>
      <c r="H277" s="292"/>
      <c r="I277" s="341"/>
      <c r="J277" s="13" t="b">
        <f t="shared" si="22"/>
        <v>1</v>
      </c>
      <c r="K277" s="13" t="b">
        <f t="shared" si="23"/>
        <v>1</v>
      </c>
      <c r="L277" s="13" t="b">
        <f t="shared" si="24"/>
        <v>1</v>
      </c>
      <c r="M277" s="13" t="b">
        <f t="shared" si="25"/>
        <v>1</v>
      </c>
      <c r="N277" s="13" t="b">
        <f t="shared" si="26"/>
        <v>1</v>
      </c>
      <c r="O277" s="13" t="b">
        <f t="shared" si="27"/>
        <v>1</v>
      </c>
    </row>
    <row r="278" spans="1:15">
      <c r="A278" s="67">
        <v>259</v>
      </c>
      <c r="B278" s="183"/>
      <c r="C278" s="183"/>
      <c r="D278" s="177"/>
      <c r="E278" s="177"/>
      <c r="F278" s="183"/>
      <c r="G278" s="177"/>
      <c r="H278" s="292"/>
      <c r="I278" s="341"/>
      <c r="J278" s="13" t="b">
        <f t="shared" ref="J278:J341" si="28">IF(ISBLANK(B278),TRUE,IF(OR(ISBLANK(C278),ISBLANK(D278),ISBLANK(E278),ISBLANK(F278),ISBLANK(G278),ISBLANK(H278)),FALSE,TRUE))</f>
        <v>1</v>
      </c>
      <c r="K278" s="13" t="b">
        <f t="shared" ref="K278:K341" si="29">IF(OR(AND(B278="N/A",D278="N/A",E278="N/A",G278="N/A"),AND(ISBLANK(B278),ISBLANK(D278),ISBLANK(E278),ISBLANK(G278)),AND(NOT(ISBLANK(B278)),NOT(ISBLANK(D278)),NOT(ISBLANK(E278)),NOT(ISBLANK(G278)),B278&lt;&gt;"N/A",D278&lt;&gt;"N/A",E278&lt;&gt;"N/A",G278&lt;&gt;"N/A")),TRUE,FALSE)</f>
        <v>1</v>
      </c>
      <c r="L278" s="13" t="b">
        <f t="shared" ref="L278:L341" si="30">IF(OR(AND(ISBLANK(B278),H278=0),AND(B278="N/A",H278=0),AND(NOT(ISBLANK(B278)),B278&lt;&gt;"N/A",H278&lt;&gt;0)),TRUE,FALSE)</f>
        <v>1</v>
      </c>
      <c r="M278" s="13" t="b">
        <f t="shared" si="25"/>
        <v>1</v>
      </c>
      <c r="N278" s="13" t="b">
        <f t="shared" si="26"/>
        <v>1</v>
      </c>
      <c r="O278" s="13" t="b">
        <f t="shared" si="27"/>
        <v>1</v>
      </c>
    </row>
    <row r="279" spans="1:15">
      <c r="A279" s="67">
        <v>260</v>
      </c>
      <c r="B279" s="183"/>
      <c r="C279" s="183"/>
      <c r="D279" s="177"/>
      <c r="E279" s="177"/>
      <c r="F279" s="183"/>
      <c r="G279" s="177"/>
      <c r="H279" s="292"/>
      <c r="I279" s="341"/>
      <c r="J279" s="13" t="b">
        <f t="shared" si="28"/>
        <v>1</v>
      </c>
      <c r="K279" s="13" t="b">
        <f t="shared" si="29"/>
        <v>1</v>
      </c>
      <c r="L279" s="13" t="b">
        <f t="shared" si="30"/>
        <v>1</v>
      </c>
      <c r="M279" s="13" t="b">
        <f t="shared" si="25"/>
        <v>1</v>
      </c>
      <c r="N279" s="13" t="b">
        <f t="shared" si="26"/>
        <v>1</v>
      </c>
      <c r="O279" s="13" t="b">
        <f t="shared" si="27"/>
        <v>1</v>
      </c>
    </row>
    <row r="280" spans="1:15">
      <c r="A280" s="67">
        <v>261</v>
      </c>
      <c r="B280" s="183"/>
      <c r="C280" s="183"/>
      <c r="D280" s="177"/>
      <c r="E280" s="177"/>
      <c r="F280" s="183"/>
      <c r="G280" s="177"/>
      <c r="H280" s="292"/>
      <c r="I280" s="341"/>
      <c r="J280" s="13" t="b">
        <f t="shared" si="28"/>
        <v>1</v>
      </c>
      <c r="K280" s="13" t="b">
        <f t="shared" si="29"/>
        <v>1</v>
      </c>
      <c r="L280" s="13" t="b">
        <f t="shared" si="30"/>
        <v>1</v>
      </c>
      <c r="M280" s="13" t="b">
        <f t="shared" si="25"/>
        <v>1</v>
      </c>
      <c r="N280" s="13" t="b">
        <f t="shared" si="26"/>
        <v>1</v>
      </c>
      <c r="O280" s="13" t="b">
        <f t="shared" si="27"/>
        <v>1</v>
      </c>
    </row>
    <row r="281" spans="1:15">
      <c r="A281" s="67">
        <v>262</v>
      </c>
      <c r="B281" s="183"/>
      <c r="C281" s="183"/>
      <c r="D281" s="177"/>
      <c r="E281" s="177"/>
      <c r="F281" s="183"/>
      <c r="G281" s="177"/>
      <c r="H281" s="292"/>
      <c r="I281" s="341"/>
      <c r="J281" s="13" t="b">
        <f t="shared" si="28"/>
        <v>1</v>
      </c>
      <c r="K281" s="13" t="b">
        <f t="shared" si="29"/>
        <v>1</v>
      </c>
      <c r="L281" s="13" t="b">
        <f t="shared" si="30"/>
        <v>1</v>
      </c>
      <c r="M281" s="13" t="b">
        <f t="shared" si="25"/>
        <v>1</v>
      </c>
      <c r="N281" s="13" t="b">
        <f t="shared" si="26"/>
        <v>1</v>
      </c>
      <c r="O281" s="13" t="b">
        <f t="shared" si="27"/>
        <v>1</v>
      </c>
    </row>
    <row r="282" spans="1:15">
      <c r="A282" s="67">
        <v>263</v>
      </c>
      <c r="B282" s="183"/>
      <c r="C282" s="183"/>
      <c r="D282" s="177"/>
      <c r="E282" s="177"/>
      <c r="F282" s="183"/>
      <c r="G282" s="177"/>
      <c r="H282" s="292"/>
      <c r="I282" s="341"/>
      <c r="J282" s="13" t="b">
        <f t="shared" si="28"/>
        <v>1</v>
      </c>
      <c r="K282" s="13" t="b">
        <f t="shared" si="29"/>
        <v>1</v>
      </c>
      <c r="L282" s="13" t="b">
        <f t="shared" si="30"/>
        <v>1</v>
      </c>
      <c r="M282" s="13" t="b">
        <f t="shared" si="25"/>
        <v>1</v>
      </c>
      <c r="N282" s="13" t="b">
        <f t="shared" si="26"/>
        <v>1</v>
      </c>
      <c r="O282" s="13" t="b">
        <f t="shared" si="27"/>
        <v>1</v>
      </c>
    </row>
    <row r="283" spans="1:15">
      <c r="A283" s="67">
        <v>264</v>
      </c>
      <c r="B283" s="183"/>
      <c r="C283" s="183"/>
      <c r="D283" s="177"/>
      <c r="E283" s="177"/>
      <c r="F283" s="183"/>
      <c r="G283" s="177"/>
      <c r="H283" s="292"/>
      <c r="I283" s="341"/>
      <c r="J283" s="13" t="b">
        <f t="shared" si="28"/>
        <v>1</v>
      </c>
      <c r="K283" s="13" t="b">
        <f t="shared" si="29"/>
        <v>1</v>
      </c>
      <c r="L283" s="13" t="b">
        <f t="shared" si="30"/>
        <v>1</v>
      </c>
      <c r="M283" s="13" t="b">
        <f t="shared" si="25"/>
        <v>1</v>
      </c>
      <c r="N283" s="13" t="b">
        <f t="shared" si="26"/>
        <v>1</v>
      </c>
      <c r="O283" s="13" t="b">
        <f t="shared" si="27"/>
        <v>1</v>
      </c>
    </row>
    <row r="284" spans="1:15">
      <c r="A284" s="67">
        <v>265</v>
      </c>
      <c r="B284" s="183"/>
      <c r="C284" s="183"/>
      <c r="D284" s="177"/>
      <c r="E284" s="177"/>
      <c r="F284" s="183"/>
      <c r="G284" s="177"/>
      <c r="H284" s="292"/>
      <c r="I284" s="341"/>
      <c r="J284" s="13" t="b">
        <f t="shared" si="28"/>
        <v>1</v>
      </c>
      <c r="K284" s="13" t="b">
        <f t="shared" si="29"/>
        <v>1</v>
      </c>
      <c r="L284" s="13" t="b">
        <f t="shared" si="30"/>
        <v>1</v>
      </c>
      <c r="M284" s="13" t="b">
        <f t="shared" si="25"/>
        <v>1</v>
      </c>
      <c r="N284" s="13" t="b">
        <f t="shared" si="26"/>
        <v>1</v>
      </c>
      <c r="O284" s="13" t="b">
        <f t="shared" si="27"/>
        <v>1</v>
      </c>
    </row>
    <row r="285" spans="1:15">
      <c r="A285" s="67">
        <v>266</v>
      </c>
      <c r="B285" s="183"/>
      <c r="C285" s="183"/>
      <c r="D285" s="177"/>
      <c r="E285" s="177"/>
      <c r="F285" s="183"/>
      <c r="G285" s="177"/>
      <c r="H285" s="292"/>
      <c r="I285" s="341"/>
      <c r="J285" s="13" t="b">
        <f t="shared" si="28"/>
        <v>1</v>
      </c>
      <c r="K285" s="13" t="b">
        <f t="shared" si="29"/>
        <v>1</v>
      </c>
      <c r="L285" s="13" t="b">
        <f t="shared" si="30"/>
        <v>1</v>
      </c>
      <c r="M285" s="13" t="b">
        <f t="shared" si="25"/>
        <v>1</v>
      </c>
      <c r="N285" s="13" t="b">
        <f t="shared" si="26"/>
        <v>1</v>
      </c>
      <c r="O285" s="13" t="b">
        <f t="shared" si="27"/>
        <v>1</v>
      </c>
    </row>
    <row r="286" spans="1:15">
      <c r="A286" s="67">
        <v>267</v>
      </c>
      <c r="B286" s="183"/>
      <c r="C286" s="183"/>
      <c r="D286" s="177"/>
      <c r="E286" s="177"/>
      <c r="F286" s="183"/>
      <c r="G286" s="177"/>
      <c r="H286" s="292"/>
      <c r="I286" s="341"/>
      <c r="J286" s="13" t="b">
        <f t="shared" si="28"/>
        <v>1</v>
      </c>
      <c r="K286" s="13" t="b">
        <f t="shared" si="29"/>
        <v>1</v>
      </c>
      <c r="L286" s="13" t="b">
        <f t="shared" si="30"/>
        <v>1</v>
      </c>
      <c r="M286" s="13" t="b">
        <f t="shared" si="25"/>
        <v>1</v>
      </c>
      <c r="N286" s="13" t="b">
        <f t="shared" si="26"/>
        <v>1</v>
      </c>
      <c r="O286" s="13" t="b">
        <f t="shared" si="27"/>
        <v>1</v>
      </c>
    </row>
    <row r="287" spans="1:15">
      <c r="A287" s="67">
        <v>268</v>
      </c>
      <c r="B287" s="183"/>
      <c r="C287" s="183"/>
      <c r="D287" s="177"/>
      <c r="E287" s="177"/>
      <c r="F287" s="183"/>
      <c r="G287" s="177"/>
      <c r="H287" s="292"/>
      <c r="I287" s="341"/>
      <c r="J287" s="13" t="b">
        <f t="shared" si="28"/>
        <v>1</v>
      </c>
      <c r="K287" s="13" t="b">
        <f t="shared" si="29"/>
        <v>1</v>
      </c>
      <c r="L287" s="13" t="b">
        <f t="shared" si="30"/>
        <v>1</v>
      </c>
      <c r="M287" s="13" t="b">
        <f t="shared" si="25"/>
        <v>1</v>
      </c>
      <c r="N287" s="13" t="b">
        <f t="shared" si="26"/>
        <v>1</v>
      </c>
      <c r="O287" s="13" t="b">
        <f t="shared" si="27"/>
        <v>1</v>
      </c>
    </row>
    <row r="288" spans="1:15">
      <c r="A288" s="67">
        <v>269</v>
      </c>
      <c r="B288" s="183"/>
      <c r="C288" s="183"/>
      <c r="D288" s="177"/>
      <c r="E288" s="177"/>
      <c r="F288" s="183"/>
      <c r="G288" s="177"/>
      <c r="H288" s="292"/>
      <c r="I288" s="341"/>
      <c r="J288" s="13" t="b">
        <f t="shared" si="28"/>
        <v>1</v>
      </c>
      <c r="K288" s="13" t="b">
        <f t="shared" si="29"/>
        <v>1</v>
      </c>
      <c r="L288" s="13" t="b">
        <f t="shared" si="30"/>
        <v>1</v>
      </c>
      <c r="M288" s="13" t="b">
        <f t="shared" si="25"/>
        <v>1</v>
      </c>
      <c r="N288" s="13" t="b">
        <f t="shared" si="26"/>
        <v>1</v>
      </c>
      <c r="O288" s="13" t="b">
        <f t="shared" si="27"/>
        <v>1</v>
      </c>
    </row>
    <row r="289" spans="1:15">
      <c r="A289" s="67">
        <v>270</v>
      </c>
      <c r="B289" s="183"/>
      <c r="C289" s="183"/>
      <c r="D289" s="177"/>
      <c r="E289" s="177"/>
      <c r="F289" s="183"/>
      <c r="G289" s="177"/>
      <c r="H289" s="292"/>
      <c r="I289" s="341"/>
      <c r="J289" s="13" t="b">
        <f t="shared" si="28"/>
        <v>1</v>
      </c>
      <c r="K289" s="13" t="b">
        <f t="shared" si="29"/>
        <v>1</v>
      </c>
      <c r="L289" s="13" t="b">
        <f t="shared" si="30"/>
        <v>1</v>
      </c>
      <c r="M289" s="13" t="b">
        <f t="shared" si="25"/>
        <v>1</v>
      </c>
      <c r="N289" s="13" t="b">
        <f t="shared" si="26"/>
        <v>1</v>
      </c>
      <c r="O289" s="13" t="b">
        <f t="shared" si="27"/>
        <v>1</v>
      </c>
    </row>
    <row r="290" spans="1:15">
      <c r="A290" s="67">
        <v>271</v>
      </c>
      <c r="B290" s="183"/>
      <c r="C290" s="183"/>
      <c r="D290" s="177"/>
      <c r="E290" s="177"/>
      <c r="F290" s="183"/>
      <c r="G290" s="177"/>
      <c r="H290" s="292"/>
      <c r="I290" s="341"/>
      <c r="J290" s="13" t="b">
        <f t="shared" si="28"/>
        <v>1</v>
      </c>
      <c r="K290" s="13" t="b">
        <f t="shared" si="29"/>
        <v>1</v>
      </c>
      <c r="L290" s="13" t="b">
        <f t="shared" si="30"/>
        <v>1</v>
      </c>
      <c r="M290" s="13" t="b">
        <f t="shared" si="25"/>
        <v>1</v>
      </c>
      <c r="N290" s="13" t="b">
        <f t="shared" si="26"/>
        <v>1</v>
      </c>
      <c r="O290" s="13" t="b">
        <f t="shared" si="27"/>
        <v>1</v>
      </c>
    </row>
    <row r="291" spans="1:15">
      <c r="A291" s="67">
        <v>272</v>
      </c>
      <c r="B291" s="183"/>
      <c r="C291" s="183"/>
      <c r="D291" s="177"/>
      <c r="E291" s="177"/>
      <c r="F291" s="183"/>
      <c r="G291" s="177"/>
      <c r="H291" s="292"/>
      <c r="I291" s="341"/>
      <c r="J291" s="13" t="b">
        <f t="shared" si="28"/>
        <v>1</v>
      </c>
      <c r="K291" s="13" t="b">
        <f t="shared" si="29"/>
        <v>1</v>
      </c>
      <c r="L291" s="13" t="b">
        <f t="shared" si="30"/>
        <v>1</v>
      </c>
      <c r="M291" s="13" t="b">
        <f t="shared" si="25"/>
        <v>1</v>
      </c>
      <c r="N291" s="13" t="b">
        <f t="shared" si="26"/>
        <v>1</v>
      </c>
      <c r="O291" s="13" t="b">
        <f t="shared" si="27"/>
        <v>1</v>
      </c>
    </row>
    <row r="292" spans="1:15">
      <c r="A292" s="67">
        <v>273</v>
      </c>
      <c r="B292" s="183"/>
      <c r="C292" s="183"/>
      <c r="D292" s="177"/>
      <c r="E292" s="177"/>
      <c r="F292" s="183"/>
      <c r="G292" s="177"/>
      <c r="H292" s="292"/>
      <c r="I292" s="341"/>
      <c r="J292" s="13" t="b">
        <f t="shared" si="28"/>
        <v>1</v>
      </c>
      <c r="K292" s="13" t="b">
        <f t="shared" si="29"/>
        <v>1</v>
      </c>
      <c r="L292" s="13" t="b">
        <f t="shared" si="30"/>
        <v>1</v>
      </c>
      <c r="M292" s="13" t="b">
        <f t="shared" si="25"/>
        <v>1</v>
      </c>
      <c r="N292" s="13" t="b">
        <f t="shared" si="26"/>
        <v>1</v>
      </c>
      <c r="O292" s="13" t="b">
        <f t="shared" si="27"/>
        <v>1</v>
      </c>
    </row>
    <row r="293" spans="1:15">
      <c r="A293" s="67">
        <v>274</v>
      </c>
      <c r="B293" s="183"/>
      <c r="C293" s="183"/>
      <c r="D293" s="177"/>
      <c r="E293" s="177"/>
      <c r="F293" s="183"/>
      <c r="G293" s="177"/>
      <c r="H293" s="292"/>
      <c r="I293" s="341"/>
      <c r="J293" s="13" t="b">
        <f t="shared" si="28"/>
        <v>1</v>
      </c>
      <c r="K293" s="13" t="b">
        <f t="shared" si="29"/>
        <v>1</v>
      </c>
      <c r="L293" s="13" t="b">
        <f t="shared" si="30"/>
        <v>1</v>
      </c>
      <c r="M293" s="13" t="b">
        <f t="shared" si="25"/>
        <v>1</v>
      </c>
      <c r="N293" s="13" t="b">
        <f t="shared" si="26"/>
        <v>1</v>
      </c>
      <c r="O293" s="13" t="b">
        <f t="shared" si="27"/>
        <v>1</v>
      </c>
    </row>
    <row r="294" spans="1:15">
      <c r="A294" s="67">
        <v>275</v>
      </c>
      <c r="B294" s="183"/>
      <c r="C294" s="183"/>
      <c r="D294" s="177"/>
      <c r="E294" s="177"/>
      <c r="F294" s="183"/>
      <c r="G294" s="177"/>
      <c r="H294" s="292"/>
      <c r="I294" s="341"/>
      <c r="J294" s="13" t="b">
        <f t="shared" si="28"/>
        <v>1</v>
      </c>
      <c r="K294" s="13" t="b">
        <f t="shared" si="29"/>
        <v>1</v>
      </c>
      <c r="L294" s="13" t="b">
        <f t="shared" si="30"/>
        <v>1</v>
      </c>
      <c r="M294" s="13" t="b">
        <f t="shared" si="25"/>
        <v>1</v>
      </c>
      <c r="N294" s="13" t="b">
        <f t="shared" si="26"/>
        <v>1</v>
      </c>
      <c r="O294" s="13" t="b">
        <f t="shared" si="27"/>
        <v>1</v>
      </c>
    </row>
    <row r="295" spans="1:15">
      <c r="A295" s="67">
        <v>276</v>
      </c>
      <c r="B295" s="183"/>
      <c r="C295" s="183"/>
      <c r="D295" s="177"/>
      <c r="E295" s="177"/>
      <c r="F295" s="183"/>
      <c r="G295" s="177"/>
      <c r="H295" s="292"/>
      <c r="I295" s="341"/>
      <c r="J295" s="13" t="b">
        <f t="shared" si="28"/>
        <v>1</v>
      </c>
      <c r="K295" s="13" t="b">
        <f t="shared" si="29"/>
        <v>1</v>
      </c>
      <c r="L295" s="13" t="b">
        <f t="shared" si="30"/>
        <v>1</v>
      </c>
      <c r="M295" s="13" t="b">
        <f t="shared" si="25"/>
        <v>1</v>
      </c>
      <c r="N295" s="13" t="b">
        <f t="shared" si="26"/>
        <v>1</v>
      </c>
      <c r="O295" s="13" t="b">
        <f t="shared" si="27"/>
        <v>1</v>
      </c>
    </row>
    <row r="296" spans="1:15">
      <c r="A296" s="67">
        <v>277</v>
      </c>
      <c r="B296" s="183"/>
      <c r="C296" s="183"/>
      <c r="D296" s="177"/>
      <c r="E296" s="177"/>
      <c r="F296" s="183"/>
      <c r="G296" s="177"/>
      <c r="H296" s="292"/>
      <c r="I296" s="341"/>
      <c r="J296" s="13" t="b">
        <f t="shared" si="28"/>
        <v>1</v>
      </c>
      <c r="K296" s="13" t="b">
        <f t="shared" si="29"/>
        <v>1</v>
      </c>
      <c r="L296" s="13" t="b">
        <f t="shared" si="30"/>
        <v>1</v>
      </c>
      <c r="M296" s="13" t="b">
        <f t="shared" si="25"/>
        <v>1</v>
      </c>
      <c r="N296" s="13" t="b">
        <f t="shared" si="26"/>
        <v>1</v>
      </c>
      <c r="O296" s="13" t="b">
        <f t="shared" si="27"/>
        <v>1</v>
      </c>
    </row>
    <row r="297" spans="1:15">
      <c r="A297" s="67">
        <v>278</v>
      </c>
      <c r="B297" s="183"/>
      <c r="C297" s="183"/>
      <c r="D297" s="177"/>
      <c r="E297" s="177"/>
      <c r="F297" s="183"/>
      <c r="G297" s="177"/>
      <c r="H297" s="292"/>
      <c r="I297" s="341"/>
      <c r="J297" s="13" t="b">
        <f t="shared" si="28"/>
        <v>1</v>
      </c>
      <c r="K297" s="13" t="b">
        <f t="shared" si="29"/>
        <v>1</v>
      </c>
      <c r="L297" s="13" t="b">
        <f t="shared" si="30"/>
        <v>1</v>
      </c>
      <c r="M297" s="13" t="b">
        <f t="shared" si="25"/>
        <v>1</v>
      </c>
      <c r="N297" s="13" t="b">
        <f t="shared" si="26"/>
        <v>1</v>
      </c>
      <c r="O297" s="13" t="b">
        <f t="shared" si="27"/>
        <v>1</v>
      </c>
    </row>
    <row r="298" spans="1:15">
      <c r="A298" s="67">
        <v>279</v>
      </c>
      <c r="B298" s="183"/>
      <c r="C298" s="183"/>
      <c r="D298" s="177"/>
      <c r="E298" s="177"/>
      <c r="F298" s="183"/>
      <c r="G298" s="177"/>
      <c r="H298" s="292"/>
      <c r="I298" s="341"/>
      <c r="J298" s="13" t="b">
        <f t="shared" si="28"/>
        <v>1</v>
      </c>
      <c r="K298" s="13" t="b">
        <f t="shared" si="29"/>
        <v>1</v>
      </c>
      <c r="L298" s="13" t="b">
        <f t="shared" si="30"/>
        <v>1</v>
      </c>
      <c r="M298" s="13" t="b">
        <f t="shared" si="25"/>
        <v>1</v>
      </c>
      <c r="N298" s="13" t="b">
        <f t="shared" si="26"/>
        <v>1</v>
      </c>
      <c r="O298" s="13" t="b">
        <f t="shared" si="27"/>
        <v>1</v>
      </c>
    </row>
    <row r="299" spans="1:15">
      <c r="A299" s="67">
        <v>280</v>
      </c>
      <c r="B299" s="183"/>
      <c r="C299" s="183"/>
      <c r="D299" s="177"/>
      <c r="E299" s="177"/>
      <c r="F299" s="183"/>
      <c r="G299" s="177"/>
      <c r="H299" s="292"/>
      <c r="I299" s="341"/>
      <c r="J299" s="13" t="b">
        <f t="shared" si="28"/>
        <v>1</v>
      </c>
      <c r="K299" s="13" t="b">
        <f t="shared" si="29"/>
        <v>1</v>
      </c>
      <c r="L299" s="13" t="b">
        <f t="shared" si="30"/>
        <v>1</v>
      </c>
      <c r="M299" s="13" t="b">
        <f t="shared" si="25"/>
        <v>1</v>
      </c>
      <c r="N299" s="13" t="b">
        <f t="shared" si="26"/>
        <v>1</v>
      </c>
      <c r="O299" s="13" t="b">
        <f t="shared" si="27"/>
        <v>1</v>
      </c>
    </row>
    <row r="300" spans="1:15">
      <c r="A300" s="67">
        <v>281</v>
      </c>
      <c r="B300" s="183"/>
      <c r="C300" s="183"/>
      <c r="D300" s="177"/>
      <c r="E300" s="177"/>
      <c r="F300" s="183"/>
      <c r="G300" s="177"/>
      <c r="H300" s="292"/>
      <c r="I300" s="341"/>
      <c r="J300" s="13" t="b">
        <f t="shared" si="28"/>
        <v>1</v>
      </c>
      <c r="K300" s="13" t="b">
        <f t="shared" si="29"/>
        <v>1</v>
      </c>
      <c r="L300" s="13" t="b">
        <f t="shared" si="30"/>
        <v>1</v>
      </c>
      <c r="M300" s="13" t="b">
        <f t="shared" si="25"/>
        <v>1</v>
      </c>
      <c r="N300" s="13" t="b">
        <f t="shared" si="26"/>
        <v>1</v>
      </c>
      <c r="O300" s="13" t="b">
        <f t="shared" si="27"/>
        <v>1</v>
      </c>
    </row>
    <row r="301" spans="1:15">
      <c r="A301" s="67">
        <v>282</v>
      </c>
      <c r="B301" s="183"/>
      <c r="C301" s="183"/>
      <c r="D301" s="177"/>
      <c r="E301" s="177"/>
      <c r="F301" s="183"/>
      <c r="G301" s="177"/>
      <c r="H301" s="292"/>
      <c r="I301" s="341"/>
      <c r="J301" s="13" t="b">
        <f t="shared" si="28"/>
        <v>1</v>
      </c>
      <c r="K301" s="13" t="b">
        <f t="shared" si="29"/>
        <v>1</v>
      </c>
      <c r="L301" s="13" t="b">
        <f t="shared" si="30"/>
        <v>1</v>
      </c>
      <c r="M301" s="13" t="b">
        <f t="shared" si="25"/>
        <v>1</v>
      </c>
      <c r="N301" s="13" t="b">
        <f t="shared" si="26"/>
        <v>1</v>
      </c>
      <c r="O301" s="13" t="b">
        <f t="shared" si="27"/>
        <v>1</v>
      </c>
    </row>
    <row r="302" spans="1:15">
      <c r="A302" s="67">
        <v>283</v>
      </c>
      <c r="B302" s="183"/>
      <c r="C302" s="183"/>
      <c r="D302" s="177"/>
      <c r="E302" s="177"/>
      <c r="F302" s="183"/>
      <c r="G302" s="177"/>
      <c r="H302" s="292"/>
      <c r="I302" s="341"/>
      <c r="J302" s="13" t="b">
        <f t="shared" si="28"/>
        <v>1</v>
      </c>
      <c r="K302" s="13" t="b">
        <f t="shared" si="29"/>
        <v>1</v>
      </c>
      <c r="L302" s="13" t="b">
        <f t="shared" si="30"/>
        <v>1</v>
      </c>
      <c r="M302" s="13" t="b">
        <f t="shared" si="25"/>
        <v>1</v>
      </c>
      <c r="N302" s="13" t="b">
        <f t="shared" si="26"/>
        <v>1</v>
      </c>
      <c r="O302" s="13" t="b">
        <f t="shared" si="27"/>
        <v>1</v>
      </c>
    </row>
    <row r="303" spans="1:15">
      <c r="A303" s="67">
        <v>284</v>
      </c>
      <c r="B303" s="183"/>
      <c r="C303" s="183"/>
      <c r="D303" s="177"/>
      <c r="E303" s="177"/>
      <c r="F303" s="183"/>
      <c r="G303" s="177"/>
      <c r="H303" s="292"/>
      <c r="I303" s="341"/>
      <c r="J303" s="13" t="b">
        <f t="shared" si="28"/>
        <v>1</v>
      </c>
      <c r="K303" s="13" t="b">
        <f t="shared" si="29"/>
        <v>1</v>
      </c>
      <c r="L303" s="13" t="b">
        <f t="shared" si="30"/>
        <v>1</v>
      </c>
      <c r="M303" s="13" t="b">
        <f t="shared" si="25"/>
        <v>1</v>
      </c>
      <c r="N303" s="13" t="b">
        <f t="shared" si="26"/>
        <v>1</v>
      </c>
      <c r="O303" s="13" t="b">
        <f t="shared" si="27"/>
        <v>1</v>
      </c>
    </row>
    <row r="304" spans="1:15">
      <c r="A304" s="67">
        <v>285</v>
      </c>
      <c r="B304" s="183"/>
      <c r="C304" s="183"/>
      <c r="D304" s="177"/>
      <c r="E304" s="177"/>
      <c r="F304" s="183"/>
      <c r="G304" s="177"/>
      <c r="H304" s="292"/>
      <c r="I304" s="341"/>
      <c r="J304" s="13" t="b">
        <f t="shared" si="28"/>
        <v>1</v>
      </c>
      <c r="K304" s="13" t="b">
        <f t="shared" si="29"/>
        <v>1</v>
      </c>
      <c r="L304" s="13" t="b">
        <f t="shared" si="30"/>
        <v>1</v>
      </c>
      <c r="M304" s="13" t="b">
        <f t="shared" si="25"/>
        <v>1</v>
      </c>
      <c r="N304" s="13" t="b">
        <f t="shared" si="26"/>
        <v>1</v>
      </c>
      <c r="O304" s="13" t="b">
        <f t="shared" si="27"/>
        <v>1</v>
      </c>
    </row>
    <row r="305" spans="1:15">
      <c r="A305" s="67">
        <v>286</v>
      </c>
      <c r="B305" s="183"/>
      <c r="C305" s="183"/>
      <c r="D305" s="177"/>
      <c r="E305" s="177"/>
      <c r="F305" s="183"/>
      <c r="G305" s="177"/>
      <c r="H305" s="292"/>
      <c r="I305" s="341"/>
      <c r="J305" s="13" t="b">
        <f t="shared" si="28"/>
        <v>1</v>
      </c>
      <c r="K305" s="13" t="b">
        <f t="shared" si="29"/>
        <v>1</v>
      </c>
      <c r="L305" s="13" t="b">
        <f t="shared" si="30"/>
        <v>1</v>
      </c>
      <c r="M305" s="13" t="b">
        <f t="shared" si="25"/>
        <v>1</v>
      </c>
      <c r="N305" s="13" t="b">
        <f t="shared" si="26"/>
        <v>1</v>
      </c>
      <c r="O305" s="13" t="b">
        <f t="shared" si="27"/>
        <v>1</v>
      </c>
    </row>
    <row r="306" spans="1:15">
      <c r="A306" s="67">
        <v>287</v>
      </c>
      <c r="B306" s="183"/>
      <c r="C306" s="183"/>
      <c r="D306" s="177"/>
      <c r="E306" s="177"/>
      <c r="F306" s="183"/>
      <c r="G306" s="177"/>
      <c r="H306" s="292"/>
      <c r="I306" s="341"/>
      <c r="J306" s="13" t="b">
        <f t="shared" si="28"/>
        <v>1</v>
      </c>
      <c r="K306" s="13" t="b">
        <f t="shared" si="29"/>
        <v>1</v>
      </c>
      <c r="L306" s="13" t="b">
        <f t="shared" si="30"/>
        <v>1</v>
      </c>
      <c r="M306" s="13" t="b">
        <f t="shared" si="25"/>
        <v>1</v>
      </c>
      <c r="N306" s="13" t="b">
        <f t="shared" si="26"/>
        <v>1</v>
      </c>
      <c r="O306" s="13" t="b">
        <f t="shared" si="27"/>
        <v>1</v>
      </c>
    </row>
    <row r="307" spans="1:15">
      <c r="A307" s="67">
        <v>288</v>
      </c>
      <c r="B307" s="183"/>
      <c r="C307" s="183"/>
      <c r="D307" s="177"/>
      <c r="E307" s="177"/>
      <c r="F307" s="183"/>
      <c r="G307" s="177"/>
      <c r="H307" s="292"/>
      <c r="I307" s="341"/>
      <c r="J307" s="13" t="b">
        <f t="shared" si="28"/>
        <v>1</v>
      </c>
      <c r="K307" s="13" t="b">
        <f t="shared" si="29"/>
        <v>1</v>
      </c>
      <c r="L307" s="13" t="b">
        <f t="shared" si="30"/>
        <v>1</v>
      </c>
      <c r="M307" s="13" t="b">
        <f t="shared" si="25"/>
        <v>1</v>
      </c>
      <c r="N307" s="13" t="b">
        <f t="shared" si="26"/>
        <v>1</v>
      </c>
      <c r="O307" s="13" t="b">
        <f t="shared" si="27"/>
        <v>1</v>
      </c>
    </row>
    <row r="308" spans="1:15">
      <c r="A308" s="67">
        <v>289</v>
      </c>
      <c r="B308" s="183"/>
      <c r="C308" s="183"/>
      <c r="D308" s="177"/>
      <c r="E308" s="177"/>
      <c r="F308" s="183"/>
      <c r="G308" s="177"/>
      <c r="H308" s="292"/>
      <c r="I308" s="341"/>
      <c r="J308" s="13" t="b">
        <f t="shared" si="28"/>
        <v>1</v>
      </c>
      <c r="K308" s="13" t="b">
        <f t="shared" si="29"/>
        <v>1</v>
      </c>
      <c r="L308" s="13" t="b">
        <f t="shared" si="30"/>
        <v>1</v>
      </c>
      <c r="M308" s="13" t="b">
        <f t="shared" si="25"/>
        <v>1</v>
      </c>
      <c r="N308" s="13" t="b">
        <f t="shared" si="26"/>
        <v>1</v>
      </c>
      <c r="O308" s="13" t="b">
        <f t="shared" si="27"/>
        <v>1</v>
      </c>
    </row>
    <row r="309" spans="1:15">
      <c r="A309" s="67">
        <v>290</v>
      </c>
      <c r="B309" s="183"/>
      <c r="C309" s="183"/>
      <c r="D309" s="177"/>
      <c r="E309" s="177"/>
      <c r="F309" s="183"/>
      <c r="G309" s="177"/>
      <c r="H309" s="292"/>
      <c r="I309" s="341"/>
      <c r="J309" s="13" t="b">
        <f t="shared" si="28"/>
        <v>1</v>
      </c>
      <c r="K309" s="13" t="b">
        <f t="shared" si="29"/>
        <v>1</v>
      </c>
      <c r="L309" s="13" t="b">
        <f t="shared" si="30"/>
        <v>1</v>
      </c>
      <c r="M309" s="13" t="b">
        <f t="shared" si="25"/>
        <v>1</v>
      </c>
      <c r="N309" s="13" t="b">
        <f t="shared" si="26"/>
        <v>1</v>
      </c>
      <c r="O309" s="13" t="b">
        <f t="shared" si="27"/>
        <v>1</v>
      </c>
    </row>
    <row r="310" spans="1:15">
      <c r="A310" s="67">
        <v>291</v>
      </c>
      <c r="B310" s="183"/>
      <c r="C310" s="183"/>
      <c r="D310" s="177"/>
      <c r="E310" s="177"/>
      <c r="F310" s="183"/>
      <c r="G310" s="177"/>
      <c r="H310" s="292"/>
      <c r="I310" s="341"/>
      <c r="J310" s="13" t="b">
        <f t="shared" si="28"/>
        <v>1</v>
      </c>
      <c r="K310" s="13" t="b">
        <f t="shared" si="29"/>
        <v>1</v>
      </c>
      <c r="L310" s="13" t="b">
        <f t="shared" si="30"/>
        <v>1</v>
      </c>
      <c r="M310" s="13" t="b">
        <f t="shared" si="25"/>
        <v>1</v>
      </c>
      <c r="N310" s="13" t="b">
        <f t="shared" si="26"/>
        <v>1</v>
      </c>
      <c r="O310" s="13" t="b">
        <f t="shared" si="27"/>
        <v>1</v>
      </c>
    </row>
    <row r="311" spans="1:15">
      <c r="A311" s="67">
        <v>292</v>
      </c>
      <c r="B311" s="183"/>
      <c r="C311" s="183"/>
      <c r="D311" s="177"/>
      <c r="E311" s="177"/>
      <c r="F311" s="183"/>
      <c r="G311" s="177"/>
      <c r="H311" s="292"/>
      <c r="I311" s="341"/>
      <c r="J311" s="13" t="b">
        <f t="shared" si="28"/>
        <v>1</v>
      </c>
      <c r="K311" s="13" t="b">
        <f t="shared" si="29"/>
        <v>1</v>
      </c>
      <c r="L311" s="13" t="b">
        <f t="shared" si="30"/>
        <v>1</v>
      </c>
      <c r="M311" s="13" t="b">
        <f t="shared" si="25"/>
        <v>1</v>
      </c>
      <c r="N311" s="13" t="b">
        <f t="shared" si="26"/>
        <v>1</v>
      </c>
      <c r="O311" s="13" t="b">
        <f t="shared" si="27"/>
        <v>1</v>
      </c>
    </row>
    <row r="312" spans="1:15">
      <c r="A312" s="67">
        <v>293</v>
      </c>
      <c r="B312" s="183"/>
      <c r="C312" s="183"/>
      <c r="D312" s="177"/>
      <c r="E312" s="177"/>
      <c r="F312" s="183"/>
      <c r="G312" s="177"/>
      <c r="H312" s="292"/>
      <c r="I312" s="341"/>
      <c r="J312" s="13" t="b">
        <f t="shared" si="28"/>
        <v>1</v>
      </c>
      <c r="K312" s="13" t="b">
        <f t="shared" si="29"/>
        <v>1</v>
      </c>
      <c r="L312" s="13" t="b">
        <f t="shared" si="30"/>
        <v>1</v>
      </c>
      <c r="M312" s="13" t="b">
        <f t="shared" si="25"/>
        <v>1</v>
      </c>
      <c r="N312" s="13" t="b">
        <f t="shared" si="26"/>
        <v>1</v>
      </c>
      <c r="O312" s="13" t="b">
        <f t="shared" si="27"/>
        <v>1</v>
      </c>
    </row>
    <row r="313" spans="1:15">
      <c r="A313" s="67">
        <v>294</v>
      </c>
      <c r="B313" s="183"/>
      <c r="C313" s="183"/>
      <c r="D313" s="177"/>
      <c r="E313" s="177"/>
      <c r="F313" s="183"/>
      <c r="G313" s="177"/>
      <c r="H313" s="292"/>
      <c r="I313" s="341"/>
      <c r="J313" s="13" t="b">
        <f t="shared" si="28"/>
        <v>1</v>
      </c>
      <c r="K313" s="13" t="b">
        <f t="shared" si="29"/>
        <v>1</v>
      </c>
      <c r="L313" s="13" t="b">
        <f t="shared" si="30"/>
        <v>1</v>
      </c>
      <c r="M313" s="13" t="b">
        <f t="shared" si="25"/>
        <v>1</v>
      </c>
      <c r="N313" s="13" t="b">
        <f t="shared" si="26"/>
        <v>1</v>
      </c>
      <c r="O313" s="13" t="b">
        <f t="shared" si="27"/>
        <v>1</v>
      </c>
    </row>
    <row r="314" spans="1:15">
      <c r="A314" s="67">
        <v>295</v>
      </c>
      <c r="B314" s="183"/>
      <c r="C314" s="183"/>
      <c r="D314" s="177"/>
      <c r="E314" s="177"/>
      <c r="F314" s="183"/>
      <c r="G314" s="177"/>
      <c r="H314" s="292"/>
      <c r="I314" s="341"/>
      <c r="J314" s="13" t="b">
        <f t="shared" si="28"/>
        <v>1</v>
      </c>
      <c r="K314" s="13" t="b">
        <f t="shared" si="29"/>
        <v>1</v>
      </c>
      <c r="L314" s="13" t="b">
        <f t="shared" si="30"/>
        <v>1</v>
      </c>
      <c r="M314" s="13" t="b">
        <f t="shared" si="25"/>
        <v>1</v>
      </c>
      <c r="N314" s="13" t="b">
        <f t="shared" si="26"/>
        <v>1</v>
      </c>
      <c r="O314" s="13" t="b">
        <f t="shared" si="27"/>
        <v>1</v>
      </c>
    </row>
    <row r="315" spans="1:15">
      <c r="A315" s="67">
        <v>296</v>
      </c>
      <c r="B315" s="183"/>
      <c r="C315" s="183"/>
      <c r="D315" s="177"/>
      <c r="E315" s="177"/>
      <c r="F315" s="183"/>
      <c r="G315" s="177"/>
      <c r="H315" s="292"/>
      <c r="I315" s="341"/>
      <c r="J315" s="13" t="b">
        <f t="shared" si="28"/>
        <v>1</v>
      </c>
      <c r="K315" s="13" t="b">
        <f t="shared" si="29"/>
        <v>1</v>
      </c>
      <c r="L315" s="13" t="b">
        <f t="shared" si="30"/>
        <v>1</v>
      </c>
      <c r="M315" s="13" t="b">
        <f t="shared" si="25"/>
        <v>1</v>
      </c>
      <c r="N315" s="13" t="b">
        <f t="shared" si="26"/>
        <v>1</v>
      </c>
      <c r="O315" s="13" t="b">
        <f t="shared" si="27"/>
        <v>1</v>
      </c>
    </row>
    <row r="316" spans="1:15">
      <c r="A316" s="67">
        <v>297</v>
      </c>
      <c r="B316" s="183"/>
      <c r="C316" s="183"/>
      <c r="D316" s="177"/>
      <c r="E316" s="177"/>
      <c r="F316" s="183"/>
      <c r="G316" s="177"/>
      <c r="H316" s="292"/>
      <c r="I316" s="341"/>
      <c r="J316" s="13" t="b">
        <f t="shared" si="28"/>
        <v>1</v>
      </c>
      <c r="K316" s="13" t="b">
        <f t="shared" si="29"/>
        <v>1</v>
      </c>
      <c r="L316" s="13" t="b">
        <f t="shared" si="30"/>
        <v>1</v>
      </c>
      <c r="M316" s="13" t="b">
        <f t="shared" si="25"/>
        <v>1</v>
      </c>
      <c r="N316" s="13" t="b">
        <f t="shared" si="26"/>
        <v>1</v>
      </c>
      <c r="O316" s="13" t="b">
        <f t="shared" si="27"/>
        <v>1</v>
      </c>
    </row>
    <row r="317" spans="1:15">
      <c r="A317" s="67">
        <v>298</v>
      </c>
      <c r="B317" s="183"/>
      <c r="C317" s="183"/>
      <c r="D317" s="177"/>
      <c r="E317" s="177"/>
      <c r="F317" s="183"/>
      <c r="G317" s="177"/>
      <c r="H317" s="292"/>
      <c r="I317" s="341"/>
      <c r="J317" s="13" t="b">
        <f t="shared" si="28"/>
        <v>1</v>
      </c>
      <c r="K317" s="13" t="b">
        <f t="shared" si="29"/>
        <v>1</v>
      </c>
      <c r="L317" s="13" t="b">
        <f t="shared" si="30"/>
        <v>1</v>
      </c>
      <c r="M317" s="13" t="b">
        <f t="shared" si="25"/>
        <v>1</v>
      </c>
      <c r="N317" s="13" t="b">
        <f t="shared" si="26"/>
        <v>1</v>
      </c>
      <c r="O317" s="13" t="b">
        <f t="shared" si="27"/>
        <v>1</v>
      </c>
    </row>
    <row r="318" spans="1:15">
      <c r="A318" s="67">
        <v>299</v>
      </c>
      <c r="B318" s="183"/>
      <c r="C318" s="183"/>
      <c r="D318" s="177"/>
      <c r="E318" s="177"/>
      <c r="F318" s="183"/>
      <c r="G318" s="177"/>
      <c r="H318" s="292"/>
      <c r="I318" s="341"/>
      <c r="J318" s="13" t="b">
        <f t="shared" si="28"/>
        <v>1</v>
      </c>
      <c r="K318" s="13" t="b">
        <f t="shared" si="29"/>
        <v>1</v>
      </c>
      <c r="L318" s="13" t="b">
        <f t="shared" si="30"/>
        <v>1</v>
      </c>
      <c r="M318" s="13" t="b">
        <f t="shared" si="25"/>
        <v>1</v>
      </c>
      <c r="N318" s="13" t="b">
        <f t="shared" si="26"/>
        <v>1</v>
      </c>
      <c r="O318" s="13" t="b">
        <f t="shared" si="27"/>
        <v>1</v>
      </c>
    </row>
    <row r="319" spans="1:15">
      <c r="A319" s="67">
        <v>300</v>
      </c>
      <c r="B319" s="183"/>
      <c r="C319" s="183"/>
      <c r="D319" s="177"/>
      <c r="E319" s="177"/>
      <c r="F319" s="183"/>
      <c r="G319" s="177"/>
      <c r="H319" s="292"/>
      <c r="I319" s="341"/>
      <c r="J319" s="13" t="b">
        <f t="shared" si="28"/>
        <v>1</v>
      </c>
      <c r="K319" s="13" t="b">
        <f t="shared" si="29"/>
        <v>1</v>
      </c>
      <c r="L319" s="13" t="b">
        <f t="shared" si="30"/>
        <v>1</v>
      </c>
      <c r="M319" s="13" t="b">
        <f t="shared" si="25"/>
        <v>1</v>
      </c>
      <c r="N319" s="13" t="b">
        <f t="shared" si="26"/>
        <v>1</v>
      </c>
      <c r="O319" s="13" t="b">
        <f t="shared" si="27"/>
        <v>1</v>
      </c>
    </row>
    <row r="320" spans="1:15">
      <c r="A320" s="67">
        <v>301</v>
      </c>
      <c r="B320" s="183"/>
      <c r="C320" s="183"/>
      <c r="D320" s="177"/>
      <c r="E320" s="177"/>
      <c r="F320" s="183"/>
      <c r="G320" s="177"/>
      <c r="H320" s="292"/>
      <c r="I320" s="341"/>
      <c r="J320" s="13" t="b">
        <f t="shared" si="28"/>
        <v>1</v>
      </c>
      <c r="K320" s="13" t="b">
        <f t="shared" si="29"/>
        <v>1</v>
      </c>
      <c r="L320" s="13" t="b">
        <f t="shared" si="30"/>
        <v>1</v>
      </c>
      <c r="M320" s="13" t="b">
        <f t="shared" si="25"/>
        <v>1</v>
      </c>
      <c r="N320" s="13" t="b">
        <f t="shared" si="26"/>
        <v>1</v>
      </c>
      <c r="O320" s="13" t="b">
        <f t="shared" si="27"/>
        <v>1</v>
      </c>
    </row>
    <row r="321" spans="1:15">
      <c r="A321" s="67">
        <v>302</v>
      </c>
      <c r="B321" s="183"/>
      <c r="C321" s="183"/>
      <c r="D321" s="177"/>
      <c r="E321" s="177"/>
      <c r="F321" s="183"/>
      <c r="G321" s="177"/>
      <c r="H321" s="292"/>
      <c r="I321" s="341"/>
      <c r="J321" s="13" t="b">
        <f t="shared" si="28"/>
        <v>1</v>
      </c>
      <c r="K321" s="13" t="b">
        <f t="shared" si="29"/>
        <v>1</v>
      </c>
      <c r="L321" s="13" t="b">
        <f t="shared" si="30"/>
        <v>1</v>
      </c>
      <c r="M321" s="13" t="b">
        <f t="shared" si="25"/>
        <v>1</v>
      </c>
      <c r="N321" s="13" t="b">
        <f t="shared" si="26"/>
        <v>1</v>
      </c>
      <c r="O321" s="13" t="b">
        <f t="shared" si="27"/>
        <v>1</v>
      </c>
    </row>
    <row r="322" spans="1:15">
      <c r="A322" s="67">
        <v>303</v>
      </c>
      <c r="B322" s="183"/>
      <c r="C322" s="183"/>
      <c r="D322" s="177"/>
      <c r="E322" s="177"/>
      <c r="F322" s="183"/>
      <c r="G322" s="177"/>
      <c r="H322" s="292"/>
      <c r="I322" s="341"/>
      <c r="J322" s="13" t="b">
        <f t="shared" si="28"/>
        <v>1</v>
      </c>
      <c r="K322" s="13" t="b">
        <f t="shared" si="29"/>
        <v>1</v>
      </c>
      <c r="L322" s="13" t="b">
        <f t="shared" si="30"/>
        <v>1</v>
      </c>
      <c r="M322" s="13" t="b">
        <f t="shared" si="25"/>
        <v>1</v>
      </c>
      <c r="N322" s="13" t="b">
        <f t="shared" si="26"/>
        <v>1</v>
      </c>
      <c r="O322" s="13" t="b">
        <f t="shared" si="27"/>
        <v>1</v>
      </c>
    </row>
    <row r="323" spans="1:15">
      <c r="A323" s="67">
        <v>304</v>
      </c>
      <c r="B323" s="183"/>
      <c r="C323" s="183"/>
      <c r="D323" s="177"/>
      <c r="E323" s="177"/>
      <c r="F323" s="183"/>
      <c r="G323" s="177"/>
      <c r="H323" s="292"/>
      <c r="I323" s="341"/>
      <c r="J323" s="13" t="b">
        <f t="shared" si="28"/>
        <v>1</v>
      </c>
      <c r="K323" s="13" t="b">
        <f t="shared" si="29"/>
        <v>1</v>
      </c>
      <c r="L323" s="13" t="b">
        <f t="shared" si="30"/>
        <v>1</v>
      </c>
      <c r="M323" s="13" t="b">
        <f t="shared" si="25"/>
        <v>1</v>
      </c>
      <c r="N323" s="13" t="b">
        <f t="shared" si="26"/>
        <v>1</v>
      </c>
      <c r="O323" s="13" t="b">
        <f t="shared" si="27"/>
        <v>1</v>
      </c>
    </row>
    <row r="324" spans="1:15">
      <c r="A324" s="67">
        <v>305</v>
      </c>
      <c r="B324" s="183"/>
      <c r="C324" s="183"/>
      <c r="D324" s="177"/>
      <c r="E324" s="177"/>
      <c r="F324" s="183"/>
      <c r="G324" s="177"/>
      <c r="H324" s="292"/>
      <c r="I324" s="341"/>
      <c r="J324" s="13" t="b">
        <f t="shared" si="28"/>
        <v>1</v>
      </c>
      <c r="K324" s="13" t="b">
        <f t="shared" si="29"/>
        <v>1</v>
      </c>
      <c r="L324" s="13" t="b">
        <f t="shared" si="30"/>
        <v>1</v>
      </c>
      <c r="M324" s="13" t="b">
        <f t="shared" si="25"/>
        <v>1</v>
      </c>
      <c r="N324" s="13" t="b">
        <f t="shared" si="26"/>
        <v>1</v>
      </c>
      <c r="O324" s="13" t="b">
        <f t="shared" si="27"/>
        <v>1</v>
      </c>
    </row>
    <row r="325" spans="1:15">
      <c r="A325" s="67">
        <v>306</v>
      </c>
      <c r="B325" s="183"/>
      <c r="C325" s="183"/>
      <c r="D325" s="177"/>
      <c r="E325" s="177"/>
      <c r="F325" s="183"/>
      <c r="G325" s="177"/>
      <c r="H325" s="292"/>
      <c r="I325" s="341"/>
      <c r="J325" s="13" t="b">
        <f t="shared" si="28"/>
        <v>1</v>
      </c>
      <c r="K325" s="13" t="b">
        <f t="shared" si="29"/>
        <v>1</v>
      </c>
      <c r="L325" s="13" t="b">
        <f t="shared" si="30"/>
        <v>1</v>
      </c>
      <c r="M325" s="13" t="b">
        <f t="shared" si="25"/>
        <v>1</v>
      </c>
      <c r="N325" s="13" t="b">
        <f t="shared" si="26"/>
        <v>1</v>
      </c>
      <c r="O325" s="13" t="b">
        <f t="shared" si="27"/>
        <v>1</v>
      </c>
    </row>
    <row r="326" spans="1:15">
      <c r="A326" s="67">
        <v>307</v>
      </c>
      <c r="B326" s="183"/>
      <c r="C326" s="183"/>
      <c r="D326" s="177"/>
      <c r="E326" s="177"/>
      <c r="F326" s="183"/>
      <c r="G326" s="177"/>
      <c r="H326" s="292"/>
      <c r="I326" s="341"/>
      <c r="J326" s="13" t="b">
        <f t="shared" si="28"/>
        <v>1</v>
      </c>
      <c r="K326" s="13" t="b">
        <f t="shared" si="29"/>
        <v>1</v>
      </c>
      <c r="L326" s="13" t="b">
        <f t="shared" si="30"/>
        <v>1</v>
      </c>
      <c r="M326" s="13" t="b">
        <f t="shared" si="25"/>
        <v>1</v>
      </c>
      <c r="N326" s="13" t="b">
        <f t="shared" si="26"/>
        <v>1</v>
      </c>
      <c r="O326" s="13" t="b">
        <f t="shared" si="27"/>
        <v>1</v>
      </c>
    </row>
    <row r="327" spans="1:15">
      <c r="A327" s="67">
        <v>308</v>
      </c>
      <c r="B327" s="183"/>
      <c r="C327" s="183"/>
      <c r="D327" s="177"/>
      <c r="E327" s="177"/>
      <c r="F327" s="183"/>
      <c r="G327" s="177"/>
      <c r="H327" s="292"/>
      <c r="I327" s="341"/>
      <c r="J327" s="13" t="b">
        <f t="shared" si="28"/>
        <v>1</v>
      </c>
      <c r="K327" s="13" t="b">
        <f t="shared" si="29"/>
        <v>1</v>
      </c>
      <c r="L327" s="13" t="b">
        <f t="shared" si="30"/>
        <v>1</v>
      </c>
      <c r="M327" s="13" t="b">
        <f t="shared" si="25"/>
        <v>1</v>
      </c>
      <c r="N327" s="13" t="b">
        <f t="shared" si="26"/>
        <v>1</v>
      </c>
      <c r="O327" s="13" t="b">
        <f t="shared" si="27"/>
        <v>1</v>
      </c>
    </row>
    <row r="328" spans="1:15">
      <c r="A328" s="67">
        <v>309</v>
      </c>
      <c r="B328" s="183"/>
      <c r="C328" s="183"/>
      <c r="D328" s="177"/>
      <c r="E328" s="177"/>
      <c r="F328" s="183"/>
      <c r="G328" s="177"/>
      <c r="H328" s="292"/>
      <c r="I328" s="341"/>
      <c r="J328" s="13" t="b">
        <f t="shared" si="28"/>
        <v>1</v>
      </c>
      <c r="K328" s="13" t="b">
        <f t="shared" si="29"/>
        <v>1</v>
      </c>
      <c r="L328" s="13" t="b">
        <f t="shared" si="30"/>
        <v>1</v>
      </c>
      <c r="M328" s="13" t="b">
        <f t="shared" si="25"/>
        <v>1</v>
      </c>
      <c r="N328" s="13" t="b">
        <f t="shared" si="26"/>
        <v>1</v>
      </c>
      <c r="O328" s="13" t="b">
        <f t="shared" si="27"/>
        <v>1</v>
      </c>
    </row>
    <row r="329" spans="1:15">
      <c r="A329" s="67">
        <v>310</v>
      </c>
      <c r="B329" s="183"/>
      <c r="C329" s="183"/>
      <c r="D329" s="177"/>
      <c r="E329" s="177"/>
      <c r="F329" s="183"/>
      <c r="G329" s="177"/>
      <c r="H329" s="292"/>
      <c r="I329" s="341"/>
      <c r="J329" s="13" t="b">
        <f t="shared" si="28"/>
        <v>1</v>
      </c>
      <c r="K329" s="13" t="b">
        <f t="shared" si="29"/>
        <v>1</v>
      </c>
      <c r="L329" s="13" t="b">
        <f t="shared" si="30"/>
        <v>1</v>
      </c>
      <c r="M329" s="13" t="b">
        <f t="shared" si="25"/>
        <v>1</v>
      </c>
      <c r="N329" s="13" t="b">
        <f t="shared" si="26"/>
        <v>1</v>
      </c>
      <c r="O329" s="13" t="b">
        <f t="shared" si="27"/>
        <v>1</v>
      </c>
    </row>
    <row r="330" spans="1:15">
      <c r="A330" s="67">
        <v>311</v>
      </c>
      <c r="B330" s="183"/>
      <c r="C330" s="183"/>
      <c r="D330" s="177"/>
      <c r="E330" s="177"/>
      <c r="F330" s="183"/>
      <c r="G330" s="177"/>
      <c r="H330" s="292"/>
      <c r="I330" s="341"/>
      <c r="J330" s="13" t="b">
        <f t="shared" si="28"/>
        <v>1</v>
      </c>
      <c r="K330" s="13" t="b">
        <f t="shared" si="29"/>
        <v>1</v>
      </c>
      <c r="L330" s="13" t="b">
        <f t="shared" si="30"/>
        <v>1</v>
      </c>
      <c r="M330" s="13" t="b">
        <f t="shared" si="25"/>
        <v>1</v>
      </c>
      <c r="N330" s="13" t="b">
        <f t="shared" si="26"/>
        <v>1</v>
      </c>
      <c r="O330" s="13" t="b">
        <f t="shared" si="27"/>
        <v>1</v>
      </c>
    </row>
    <row r="331" spans="1:15">
      <c r="A331" s="67">
        <v>312</v>
      </c>
      <c r="B331" s="183"/>
      <c r="C331" s="183"/>
      <c r="D331" s="177"/>
      <c r="E331" s="177"/>
      <c r="F331" s="183"/>
      <c r="G331" s="177"/>
      <c r="H331" s="292"/>
      <c r="I331" s="341"/>
      <c r="J331" s="13" t="b">
        <f t="shared" si="28"/>
        <v>1</v>
      </c>
      <c r="K331" s="13" t="b">
        <f t="shared" si="29"/>
        <v>1</v>
      </c>
      <c r="L331" s="13" t="b">
        <f t="shared" si="30"/>
        <v>1</v>
      </c>
      <c r="M331" s="13" t="b">
        <f t="shared" si="25"/>
        <v>1</v>
      </c>
      <c r="N331" s="13" t="b">
        <f t="shared" si="26"/>
        <v>1</v>
      </c>
      <c r="O331" s="13" t="b">
        <f t="shared" si="27"/>
        <v>1</v>
      </c>
    </row>
    <row r="332" spans="1:15">
      <c r="A332" s="67">
        <v>313</v>
      </c>
      <c r="B332" s="183"/>
      <c r="C332" s="183"/>
      <c r="D332" s="177"/>
      <c r="E332" s="177"/>
      <c r="F332" s="183"/>
      <c r="G332" s="177"/>
      <c r="H332" s="292"/>
      <c r="I332" s="341"/>
      <c r="J332" s="13" t="b">
        <f t="shared" si="28"/>
        <v>1</v>
      </c>
      <c r="K332" s="13" t="b">
        <f t="shared" si="29"/>
        <v>1</v>
      </c>
      <c r="L332" s="13" t="b">
        <f t="shared" si="30"/>
        <v>1</v>
      </c>
      <c r="M332" s="13" t="b">
        <f t="shared" si="25"/>
        <v>1</v>
      </c>
      <c r="N332" s="13" t="b">
        <f t="shared" si="26"/>
        <v>1</v>
      </c>
      <c r="O332" s="13" t="b">
        <f t="shared" si="27"/>
        <v>1</v>
      </c>
    </row>
    <row r="333" spans="1:15">
      <c r="A333" s="67">
        <v>314</v>
      </c>
      <c r="B333" s="183"/>
      <c r="C333" s="183"/>
      <c r="D333" s="177"/>
      <c r="E333" s="177"/>
      <c r="F333" s="183"/>
      <c r="G333" s="177"/>
      <c r="H333" s="292"/>
      <c r="I333" s="341"/>
      <c r="J333" s="13" t="b">
        <f t="shared" si="28"/>
        <v>1</v>
      </c>
      <c r="K333" s="13" t="b">
        <f t="shared" si="29"/>
        <v>1</v>
      </c>
      <c r="L333" s="13" t="b">
        <f t="shared" si="30"/>
        <v>1</v>
      </c>
      <c r="M333" s="13" t="b">
        <f t="shared" si="25"/>
        <v>1</v>
      </c>
      <c r="N333" s="13" t="b">
        <f t="shared" si="26"/>
        <v>1</v>
      </c>
      <c r="O333" s="13" t="b">
        <f t="shared" si="27"/>
        <v>1</v>
      </c>
    </row>
    <row r="334" spans="1:15">
      <c r="A334" s="67">
        <v>315</v>
      </c>
      <c r="B334" s="183"/>
      <c r="C334" s="183"/>
      <c r="D334" s="177"/>
      <c r="E334" s="177"/>
      <c r="F334" s="183"/>
      <c r="G334" s="177"/>
      <c r="H334" s="292"/>
      <c r="I334" s="341"/>
      <c r="J334" s="13" t="b">
        <f t="shared" si="28"/>
        <v>1</v>
      </c>
      <c r="K334" s="13" t="b">
        <f t="shared" si="29"/>
        <v>1</v>
      </c>
      <c r="L334" s="13" t="b">
        <f t="shared" si="30"/>
        <v>1</v>
      </c>
      <c r="M334" s="13" t="b">
        <f t="shared" si="25"/>
        <v>1</v>
      </c>
      <c r="N334" s="13" t="b">
        <f t="shared" si="26"/>
        <v>1</v>
      </c>
      <c r="O334" s="13" t="b">
        <f t="shared" si="27"/>
        <v>1</v>
      </c>
    </row>
    <row r="335" spans="1:15">
      <c r="A335" s="67">
        <v>316</v>
      </c>
      <c r="B335" s="183"/>
      <c r="C335" s="183"/>
      <c r="D335" s="177"/>
      <c r="E335" s="177"/>
      <c r="F335" s="183"/>
      <c r="G335" s="177"/>
      <c r="H335" s="292"/>
      <c r="I335" s="341"/>
      <c r="J335" s="13" t="b">
        <f t="shared" si="28"/>
        <v>1</v>
      </c>
      <c r="K335" s="13" t="b">
        <f t="shared" si="29"/>
        <v>1</v>
      </c>
      <c r="L335" s="13" t="b">
        <f t="shared" si="30"/>
        <v>1</v>
      </c>
      <c r="M335" s="13" t="b">
        <f t="shared" si="25"/>
        <v>1</v>
      </c>
      <c r="N335" s="13" t="b">
        <f t="shared" si="26"/>
        <v>1</v>
      </c>
      <c r="O335" s="13" t="b">
        <f t="shared" si="27"/>
        <v>1</v>
      </c>
    </row>
    <row r="336" spans="1:15">
      <c r="A336" s="67">
        <v>317</v>
      </c>
      <c r="B336" s="183"/>
      <c r="C336" s="183"/>
      <c r="D336" s="177"/>
      <c r="E336" s="177"/>
      <c r="F336" s="183"/>
      <c r="G336" s="177"/>
      <c r="H336" s="292"/>
      <c r="I336" s="341"/>
      <c r="J336" s="13" t="b">
        <f t="shared" si="28"/>
        <v>1</v>
      </c>
      <c r="K336" s="13" t="b">
        <f t="shared" si="29"/>
        <v>1</v>
      </c>
      <c r="L336" s="13" t="b">
        <f t="shared" si="30"/>
        <v>1</v>
      </c>
      <c r="M336" s="13" t="b">
        <f t="shared" si="25"/>
        <v>1</v>
      </c>
      <c r="N336" s="13" t="b">
        <f t="shared" si="26"/>
        <v>1</v>
      </c>
      <c r="O336" s="13" t="b">
        <f t="shared" si="27"/>
        <v>1</v>
      </c>
    </row>
    <row r="337" spans="1:15">
      <c r="A337" s="67">
        <v>318</v>
      </c>
      <c r="B337" s="183"/>
      <c r="C337" s="183"/>
      <c r="D337" s="177"/>
      <c r="E337" s="177"/>
      <c r="F337" s="183"/>
      <c r="G337" s="177"/>
      <c r="H337" s="292"/>
      <c r="I337" s="341"/>
      <c r="J337" s="13" t="b">
        <f t="shared" si="28"/>
        <v>1</v>
      </c>
      <c r="K337" s="13" t="b">
        <f t="shared" si="29"/>
        <v>1</v>
      </c>
      <c r="L337" s="13" t="b">
        <f t="shared" si="30"/>
        <v>1</v>
      </c>
      <c r="M337" s="13" t="b">
        <f t="shared" si="25"/>
        <v>1</v>
      </c>
      <c r="N337" s="13" t="b">
        <f t="shared" si="26"/>
        <v>1</v>
      </c>
      <c r="O337" s="13" t="b">
        <f t="shared" si="27"/>
        <v>1</v>
      </c>
    </row>
    <row r="338" spans="1:15">
      <c r="A338" s="67">
        <v>319</v>
      </c>
      <c r="B338" s="183"/>
      <c r="C338" s="183"/>
      <c r="D338" s="177"/>
      <c r="E338" s="177"/>
      <c r="F338" s="183"/>
      <c r="G338" s="177"/>
      <c r="H338" s="292"/>
      <c r="I338" s="341"/>
      <c r="J338" s="13" t="b">
        <f t="shared" si="28"/>
        <v>1</v>
      </c>
      <c r="K338" s="13" t="b">
        <f t="shared" si="29"/>
        <v>1</v>
      </c>
      <c r="L338" s="13" t="b">
        <f t="shared" si="30"/>
        <v>1</v>
      </c>
      <c r="M338" s="13" t="b">
        <f t="shared" si="25"/>
        <v>1</v>
      </c>
      <c r="N338" s="13" t="b">
        <f t="shared" si="26"/>
        <v>1</v>
      </c>
      <c r="O338" s="13" t="b">
        <f t="shared" si="27"/>
        <v>1</v>
      </c>
    </row>
    <row r="339" spans="1:15">
      <c r="A339" s="67">
        <v>320</v>
      </c>
      <c r="B339" s="183"/>
      <c r="C339" s="183"/>
      <c r="D339" s="177"/>
      <c r="E339" s="177"/>
      <c r="F339" s="183"/>
      <c r="G339" s="177"/>
      <c r="H339" s="292"/>
      <c r="I339" s="341"/>
      <c r="J339" s="13" t="b">
        <f t="shared" si="28"/>
        <v>1</v>
      </c>
      <c r="K339" s="13" t="b">
        <f t="shared" si="29"/>
        <v>1</v>
      </c>
      <c r="L339" s="13" t="b">
        <f t="shared" si="30"/>
        <v>1</v>
      </c>
      <c r="M339" s="13" t="b">
        <f t="shared" si="25"/>
        <v>1</v>
      </c>
      <c r="N339" s="13" t="b">
        <f t="shared" si="26"/>
        <v>1</v>
      </c>
      <c r="O339" s="13" t="b">
        <f t="shared" si="27"/>
        <v>1</v>
      </c>
    </row>
    <row r="340" spans="1:15">
      <c r="A340" s="67">
        <v>321</v>
      </c>
      <c r="B340" s="183"/>
      <c r="C340" s="183"/>
      <c r="D340" s="177"/>
      <c r="E340" s="177"/>
      <c r="F340" s="183"/>
      <c r="G340" s="177"/>
      <c r="H340" s="292"/>
      <c r="I340" s="341"/>
      <c r="J340" s="13" t="b">
        <f t="shared" si="28"/>
        <v>1</v>
      </c>
      <c r="K340" s="13" t="b">
        <f t="shared" si="29"/>
        <v>1</v>
      </c>
      <c r="L340" s="13" t="b">
        <f t="shared" si="30"/>
        <v>1</v>
      </c>
      <c r="M340" s="13" t="b">
        <f t="shared" ref="M340:M403" si="31">IF(D340="",TRUE,(IF(ISNUMBER(MATCH(D340,CountriesList,0)),TRUE,FALSE)))</f>
        <v>1</v>
      </c>
      <c r="N340" s="13" t="b">
        <f t="shared" ref="N340:N403" si="32">IF(E340="",TRUE,(IF(ISNUMBER(MATCH(E340,type_list,0)),TRUE,FALSE)))</f>
        <v>1</v>
      </c>
      <c r="O340" s="13" t="b">
        <f t="shared" ref="O340:O403" si="33">IF(G340="",TRUE,(IF(ISNUMBER(MATCH(G340,ShortRelationList,0)),TRUE,FALSE)))</f>
        <v>1</v>
      </c>
    </row>
    <row r="341" spans="1:15">
      <c r="A341" s="67">
        <v>322</v>
      </c>
      <c r="B341" s="183"/>
      <c r="C341" s="183"/>
      <c r="D341" s="177"/>
      <c r="E341" s="177"/>
      <c r="F341" s="183"/>
      <c r="G341" s="177"/>
      <c r="H341" s="292"/>
      <c r="I341" s="341"/>
      <c r="J341" s="13" t="b">
        <f t="shared" si="28"/>
        <v>1</v>
      </c>
      <c r="K341" s="13" t="b">
        <f t="shared" si="29"/>
        <v>1</v>
      </c>
      <c r="L341" s="13" t="b">
        <f t="shared" si="30"/>
        <v>1</v>
      </c>
      <c r="M341" s="13" t="b">
        <f t="shared" si="31"/>
        <v>1</v>
      </c>
      <c r="N341" s="13" t="b">
        <f t="shared" si="32"/>
        <v>1</v>
      </c>
      <c r="O341" s="13" t="b">
        <f t="shared" si="33"/>
        <v>1</v>
      </c>
    </row>
    <row r="342" spans="1:15">
      <c r="A342" s="67">
        <v>323</v>
      </c>
      <c r="B342" s="183"/>
      <c r="C342" s="183"/>
      <c r="D342" s="177"/>
      <c r="E342" s="177"/>
      <c r="F342" s="183"/>
      <c r="G342" s="177"/>
      <c r="H342" s="292"/>
      <c r="I342" s="341"/>
      <c r="J342" s="13" t="b">
        <f t="shared" ref="J342:J405" si="34">IF(ISBLANK(B342),TRUE,IF(OR(ISBLANK(C342),ISBLANK(D342),ISBLANK(E342),ISBLANK(F342),ISBLANK(G342),ISBLANK(H342)),FALSE,TRUE))</f>
        <v>1</v>
      </c>
      <c r="K342" s="13" t="b">
        <f t="shared" ref="K342:K405" si="35">IF(OR(AND(B342="N/A",D342="N/A",E342="N/A",G342="N/A"),AND(ISBLANK(B342),ISBLANK(D342),ISBLANK(E342),ISBLANK(G342)),AND(NOT(ISBLANK(B342)),NOT(ISBLANK(D342)),NOT(ISBLANK(E342)),NOT(ISBLANK(G342)),B342&lt;&gt;"N/A",D342&lt;&gt;"N/A",E342&lt;&gt;"N/A",G342&lt;&gt;"N/A")),TRUE,FALSE)</f>
        <v>1</v>
      </c>
      <c r="L342" s="13" t="b">
        <f t="shared" ref="L342:L405" si="36">IF(OR(AND(ISBLANK(B342),H342=0),AND(B342="N/A",H342=0),AND(NOT(ISBLANK(B342)),B342&lt;&gt;"N/A",H342&lt;&gt;0)),TRUE,FALSE)</f>
        <v>1</v>
      </c>
      <c r="M342" s="13" t="b">
        <f t="shared" si="31"/>
        <v>1</v>
      </c>
      <c r="N342" s="13" t="b">
        <f t="shared" si="32"/>
        <v>1</v>
      </c>
      <c r="O342" s="13" t="b">
        <f t="shared" si="33"/>
        <v>1</v>
      </c>
    </row>
    <row r="343" spans="1:15">
      <c r="A343" s="67">
        <v>324</v>
      </c>
      <c r="B343" s="183"/>
      <c r="C343" s="183"/>
      <c r="D343" s="177"/>
      <c r="E343" s="177"/>
      <c r="F343" s="183"/>
      <c r="G343" s="177"/>
      <c r="H343" s="292"/>
      <c r="I343" s="341"/>
      <c r="J343" s="13" t="b">
        <f t="shared" si="34"/>
        <v>1</v>
      </c>
      <c r="K343" s="13" t="b">
        <f t="shared" si="35"/>
        <v>1</v>
      </c>
      <c r="L343" s="13" t="b">
        <f t="shared" si="36"/>
        <v>1</v>
      </c>
      <c r="M343" s="13" t="b">
        <f t="shared" si="31"/>
        <v>1</v>
      </c>
      <c r="N343" s="13" t="b">
        <f t="shared" si="32"/>
        <v>1</v>
      </c>
      <c r="O343" s="13" t="b">
        <f t="shared" si="33"/>
        <v>1</v>
      </c>
    </row>
    <row r="344" spans="1:15">
      <c r="A344" s="67">
        <v>325</v>
      </c>
      <c r="B344" s="183"/>
      <c r="C344" s="183"/>
      <c r="D344" s="177"/>
      <c r="E344" s="177"/>
      <c r="F344" s="183"/>
      <c r="G344" s="177"/>
      <c r="H344" s="292"/>
      <c r="I344" s="341"/>
      <c r="J344" s="13" t="b">
        <f t="shared" si="34"/>
        <v>1</v>
      </c>
      <c r="K344" s="13" t="b">
        <f t="shared" si="35"/>
        <v>1</v>
      </c>
      <c r="L344" s="13" t="b">
        <f t="shared" si="36"/>
        <v>1</v>
      </c>
      <c r="M344" s="13" t="b">
        <f t="shared" si="31"/>
        <v>1</v>
      </c>
      <c r="N344" s="13" t="b">
        <f t="shared" si="32"/>
        <v>1</v>
      </c>
      <c r="O344" s="13" t="b">
        <f t="shared" si="33"/>
        <v>1</v>
      </c>
    </row>
    <row r="345" spans="1:15">
      <c r="A345" s="67">
        <v>326</v>
      </c>
      <c r="B345" s="183"/>
      <c r="C345" s="183"/>
      <c r="D345" s="177"/>
      <c r="E345" s="177"/>
      <c r="F345" s="183"/>
      <c r="G345" s="177"/>
      <c r="H345" s="292"/>
      <c r="I345" s="341"/>
      <c r="J345" s="13" t="b">
        <f t="shared" si="34"/>
        <v>1</v>
      </c>
      <c r="K345" s="13" t="b">
        <f t="shared" si="35"/>
        <v>1</v>
      </c>
      <c r="L345" s="13" t="b">
        <f t="shared" si="36"/>
        <v>1</v>
      </c>
      <c r="M345" s="13" t="b">
        <f t="shared" si="31"/>
        <v>1</v>
      </c>
      <c r="N345" s="13" t="b">
        <f t="shared" si="32"/>
        <v>1</v>
      </c>
      <c r="O345" s="13" t="b">
        <f t="shared" si="33"/>
        <v>1</v>
      </c>
    </row>
    <row r="346" spans="1:15">
      <c r="A346" s="67">
        <v>327</v>
      </c>
      <c r="B346" s="183"/>
      <c r="C346" s="183"/>
      <c r="D346" s="177"/>
      <c r="E346" s="177"/>
      <c r="F346" s="183"/>
      <c r="G346" s="177"/>
      <c r="H346" s="292"/>
      <c r="I346" s="341"/>
      <c r="J346" s="13" t="b">
        <f t="shared" si="34"/>
        <v>1</v>
      </c>
      <c r="K346" s="13" t="b">
        <f t="shared" si="35"/>
        <v>1</v>
      </c>
      <c r="L346" s="13" t="b">
        <f t="shared" si="36"/>
        <v>1</v>
      </c>
      <c r="M346" s="13" t="b">
        <f t="shared" si="31"/>
        <v>1</v>
      </c>
      <c r="N346" s="13" t="b">
        <f t="shared" si="32"/>
        <v>1</v>
      </c>
      <c r="O346" s="13" t="b">
        <f t="shared" si="33"/>
        <v>1</v>
      </c>
    </row>
    <row r="347" spans="1:15">
      <c r="A347" s="67">
        <v>328</v>
      </c>
      <c r="B347" s="183"/>
      <c r="C347" s="183"/>
      <c r="D347" s="177"/>
      <c r="E347" s="177"/>
      <c r="F347" s="183"/>
      <c r="G347" s="177"/>
      <c r="H347" s="292"/>
      <c r="I347" s="341"/>
      <c r="J347" s="13" t="b">
        <f t="shared" si="34"/>
        <v>1</v>
      </c>
      <c r="K347" s="13" t="b">
        <f t="shared" si="35"/>
        <v>1</v>
      </c>
      <c r="L347" s="13" t="b">
        <f t="shared" si="36"/>
        <v>1</v>
      </c>
      <c r="M347" s="13" t="b">
        <f t="shared" si="31"/>
        <v>1</v>
      </c>
      <c r="N347" s="13" t="b">
        <f t="shared" si="32"/>
        <v>1</v>
      </c>
      <c r="O347" s="13" t="b">
        <f t="shared" si="33"/>
        <v>1</v>
      </c>
    </row>
    <row r="348" spans="1:15">
      <c r="A348" s="67">
        <v>329</v>
      </c>
      <c r="B348" s="183"/>
      <c r="C348" s="183"/>
      <c r="D348" s="177"/>
      <c r="E348" s="177"/>
      <c r="F348" s="183"/>
      <c r="G348" s="177"/>
      <c r="H348" s="292"/>
      <c r="I348" s="341"/>
      <c r="J348" s="13" t="b">
        <f t="shared" si="34"/>
        <v>1</v>
      </c>
      <c r="K348" s="13" t="b">
        <f t="shared" si="35"/>
        <v>1</v>
      </c>
      <c r="L348" s="13" t="b">
        <f t="shared" si="36"/>
        <v>1</v>
      </c>
      <c r="M348" s="13" t="b">
        <f t="shared" si="31"/>
        <v>1</v>
      </c>
      <c r="N348" s="13" t="b">
        <f t="shared" si="32"/>
        <v>1</v>
      </c>
      <c r="O348" s="13" t="b">
        <f t="shared" si="33"/>
        <v>1</v>
      </c>
    </row>
    <row r="349" spans="1:15">
      <c r="A349" s="67">
        <v>330</v>
      </c>
      <c r="B349" s="183"/>
      <c r="C349" s="183"/>
      <c r="D349" s="177"/>
      <c r="E349" s="177"/>
      <c r="F349" s="183"/>
      <c r="G349" s="177"/>
      <c r="H349" s="292"/>
      <c r="I349" s="341"/>
      <c r="J349" s="13" t="b">
        <f t="shared" si="34"/>
        <v>1</v>
      </c>
      <c r="K349" s="13" t="b">
        <f t="shared" si="35"/>
        <v>1</v>
      </c>
      <c r="L349" s="13" t="b">
        <f t="shared" si="36"/>
        <v>1</v>
      </c>
      <c r="M349" s="13" t="b">
        <f t="shared" si="31"/>
        <v>1</v>
      </c>
      <c r="N349" s="13" t="b">
        <f t="shared" si="32"/>
        <v>1</v>
      </c>
      <c r="O349" s="13" t="b">
        <f t="shared" si="33"/>
        <v>1</v>
      </c>
    </row>
    <row r="350" spans="1:15">
      <c r="A350" s="67">
        <v>331</v>
      </c>
      <c r="B350" s="183"/>
      <c r="C350" s="183"/>
      <c r="D350" s="177"/>
      <c r="E350" s="177"/>
      <c r="F350" s="183"/>
      <c r="G350" s="177"/>
      <c r="H350" s="292"/>
      <c r="I350" s="341"/>
      <c r="J350" s="13" t="b">
        <f t="shared" si="34"/>
        <v>1</v>
      </c>
      <c r="K350" s="13" t="b">
        <f t="shared" si="35"/>
        <v>1</v>
      </c>
      <c r="L350" s="13" t="b">
        <f t="shared" si="36"/>
        <v>1</v>
      </c>
      <c r="M350" s="13" t="b">
        <f t="shared" si="31"/>
        <v>1</v>
      </c>
      <c r="N350" s="13" t="b">
        <f t="shared" si="32"/>
        <v>1</v>
      </c>
      <c r="O350" s="13" t="b">
        <f t="shared" si="33"/>
        <v>1</v>
      </c>
    </row>
    <row r="351" spans="1:15">
      <c r="A351" s="67">
        <v>332</v>
      </c>
      <c r="B351" s="183"/>
      <c r="C351" s="183"/>
      <c r="D351" s="177"/>
      <c r="E351" s="177"/>
      <c r="F351" s="183"/>
      <c r="G351" s="177"/>
      <c r="H351" s="292"/>
      <c r="I351" s="341"/>
      <c r="J351" s="13" t="b">
        <f t="shared" si="34"/>
        <v>1</v>
      </c>
      <c r="K351" s="13" t="b">
        <f t="shared" si="35"/>
        <v>1</v>
      </c>
      <c r="L351" s="13" t="b">
        <f t="shared" si="36"/>
        <v>1</v>
      </c>
      <c r="M351" s="13" t="b">
        <f t="shared" si="31"/>
        <v>1</v>
      </c>
      <c r="N351" s="13" t="b">
        <f t="shared" si="32"/>
        <v>1</v>
      </c>
      <c r="O351" s="13" t="b">
        <f t="shared" si="33"/>
        <v>1</v>
      </c>
    </row>
    <row r="352" spans="1:15">
      <c r="A352" s="67">
        <v>333</v>
      </c>
      <c r="B352" s="183"/>
      <c r="C352" s="183"/>
      <c r="D352" s="177"/>
      <c r="E352" s="177"/>
      <c r="F352" s="183"/>
      <c r="G352" s="177"/>
      <c r="H352" s="292"/>
      <c r="I352" s="341"/>
      <c r="J352" s="13" t="b">
        <f t="shared" si="34"/>
        <v>1</v>
      </c>
      <c r="K352" s="13" t="b">
        <f t="shared" si="35"/>
        <v>1</v>
      </c>
      <c r="L352" s="13" t="b">
        <f t="shared" si="36"/>
        <v>1</v>
      </c>
      <c r="M352" s="13" t="b">
        <f t="shared" si="31"/>
        <v>1</v>
      </c>
      <c r="N352" s="13" t="b">
        <f t="shared" si="32"/>
        <v>1</v>
      </c>
      <c r="O352" s="13" t="b">
        <f t="shared" si="33"/>
        <v>1</v>
      </c>
    </row>
    <row r="353" spans="1:15">
      <c r="A353" s="67">
        <v>334</v>
      </c>
      <c r="B353" s="183"/>
      <c r="C353" s="183"/>
      <c r="D353" s="177"/>
      <c r="E353" s="177"/>
      <c r="F353" s="183"/>
      <c r="G353" s="177"/>
      <c r="H353" s="292"/>
      <c r="I353" s="341"/>
      <c r="J353" s="13" t="b">
        <f t="shared" si="34"/>
        <v>1</v>
      </c>
      <c r="K353" s="13" t="b">
        <f t="shared" si="35"/>
        <v>1</v>
      </c>
      <c r="L353" s="13" t="b">
        <f t="shared" si="36"/>
        <v>1</v>
      </c>
      <c r="M353" s="13" t="b">
        <f t="shared" si="31"/>
        <v>1</v>
      </c>
      <c r="N353" s="13" t="b">
        <f t="shared" si="32"/>
        <v>1</v>
      </c>
      <c r="O353" s="13" t="b">
        <f t="shared" si="33"/>
        <v>1</v>
      </c>
    </row>
    <row r="354" spans="1:15">
      <c r="A354" s="67">
        <v>335</v>
      </c>
      <c r="B354" s="183"/>
      <c r="C354" s="183"/>
      <c r="D354" s="177"/>
      <c r="E354" s="177"/>
      <c r="F354" s="183"/>
      <c r="G354" s="177"/>
      <c r="H354" s="292"/>
      <c r="I354" s="341"/>
      <c r="J354" s="13" t="b">
        <f t="shared" si="34"/>
        <v>1</v>
      </c>
      <c r="K354" s="13" t="b">
        <f t="shared" si="35"/>
        <v>1</v>
      </c>
      <c r="L354" s="13" t="b">
        <f t="shared" si="36"/>
        <v>1</v>
      </c>
      <c r="M354" s="13" t="b">
        <f t="shared" si="31"/>
        <v>1</v>
      </c>
      <c r="N354" s="13" t="b">
        <f t="shared" si="32"/>
        <v>1</v>
      </c>
      <c r="O354" s="13" t="b">
        <f t="shared" si="33"/>
        <v>1</v>
      </c>
    </row>
    <row r="355" spans="1:15">
      <c r="A355" s="67">
        <v>336</v>
      </c>
      <c r="B355" s="183"/>
      <c r="C355" s="183"/>
      <c r="D355" s="177"/>
      <c r="E355" s="177"/>
      <c r="F355" s="183"/>
      <c r="G355" s="177"/>
      <c r="H355" s="292"/>
      <c r="I355" s="341"/>
      <c r="J355" s="13" t="b">
        <f t="shared" si="34"/>
        <v>1</v>
      </c>
      <c r="K355" s="13" t="b">
        <f t="shared" si="35"/>
        <v>1</v>
      </c>
      <c r="L355" s="13" t="b">
        <f t="shared" si="36"/>
        <v>1</v>
      </c>
      <c r="M355" s="13" t="b">
        <f t="shared" si="31"/>
        <v>1</v>
      </c>
      <c r="N355" s="13" t="b">
        <f t="shared" si="32"/>
        <v>1</v>
      </c>
      <c r="O355" s="13" t="b">
        <f t="shared" si="33"/>
        <v>1</v>
      </c>
    </row>
    <row r="356" spans="1:15">
      <c r="A356" s="67">
        <v>337</v>
      </c>
      <c r="B356" s="183"/>
      <c r="C356" s="183"/>
      <c r="D356" s="177"/>
      <c r="E356" s="177"/>
      <c r="F356" s="183"/>
      <c r="G356" s="177"/>
      <c r="H356" s="292"/>
      <c r="I356" s="341"/>
      <c r="J356" s="13" t="b">
        <f t="shared" si="34"/>
        <v>1</v>
      </c>
      <c r="K356" s="13" t="b">
        <f t="shared" si="35"/>
        <v>1</v>
      </c>
      <c r="L356" s="13" t="b">
        <f t="shared" si="36"/>
        <v>1</v>
      </c>
      <c r="M356" s="13" t="b">
        <f t="shared" si="31"/>
        <v>1</v>
      </c>
      <c r="N356" s="13" t="b">
        <f t="shared" si="32"/>
        <v>1</v>
      </c>
      <c r="O356" s="13" t="b">
        <f t="shared" si="33"/>
        <v>1</v>
      </c>
    </row>
    <row r="357" spans="1:15">
      <c r="A357" s="67">
        <v>338</v>
      </c>
      <c r="B357" s="183"/>
      <c r="C357" s="183"/>
      <c r="D357" s="177"/>
      <c r="E357" s="177"/>
      <c r="F357" s="183"/>
      <c r="G357" s="177"/>
      <c r="H357" s="292"/>
      <c r="I357" s="341"/>
      <c r="J357" s="13" t="b">
        <f t="shared" si="34"/>
        <v>1</v>
      </c>
      <c r="K357" s="13" t="b">
        <f t="shared" si="35"/>
        <v>1</v>
      </c>
      <c r="L357" s="13" t="b">
        <f t="shared" si="36"/>
        <v>1</v>
      </c>
      <c r="M357" s="13" t="b">
        <f t="shared" si="31"/>
        <v>1</v>
      </c>
      <c r="N357" s="13" t="b">
        <f t="shared" si="32"/>
        <v>1</v>
      </c>
      <c r="O357" s="13" t="b">
        <f t="shared" si="33"/>
        <v>1</v>
      </c>
    </row>
    <row r="358" spans="1:15">
      <c r="A358" s="67">
        <v>339</v>
      </c>
      <c r="B358" s="183"/>
      <c r="C358" s="183"/>
      <c r="D358" s="177"/>
      <c r="E358" s="177"/>
      <c r="F358" s="183"/>
      <c r="G358" s="177"/>
      <c r="H358" s="292"/>
      <c r="I358" s="341"/>
      <c r="J358" s="13" t="b">
        <f t="shared" si="34"/>
        <v>1</v>
      </c>
      <c r="K358" s="13" t="b">
        <f t="shared" si="35"/>
        <v>1</v>
      </c>
      <c r="L358" s="13" t="b">
        <f t="shared" si="36"/>
        <v>1</v>
      </c>
      <c r="M358" s="13" t="b">
        <f t="shared" si="31"/>
        <v>1</v>
      </c>
      <c r="N358" s="13" t="b">
        <f t="shared" si="32"/>
        <v>1</v>
      </c>
      <c r="O358" s="13" t="b">
        <f t="shared" si="33"/>
        <v>1</v>
      </c>
    </row>
    <row r="359" spans="1:15">
      <c r="A359" s="67">
        <v>340</v>
      </c>
      <c r="B359" s="183"/>
      <c r="C359" s="183"/>
      <c r="D359" s="177"/>
      <c r="E359" s="177"/>
      <c r="F359" s="183"/>
      <c r="G359" s="177"/>
      <c r="H359" s="292"/>
      <c r="I359" s="341"/>
      <c r="J359" s="13" t="b">
        <f t="shared" si="34"/>
        <v>1</v>
      </c>
      <c r="K359" s="13" t="b">
        <f t="shared" si="35"/>
        <v>1</v>
      </c>
      <c r="L359" s="13" t="b">
        <f t="shared" si="36"/>
        <v>1</v>
      </c>
      <c r="M359" s="13" t="b">
        <f t="shared" si="31"/>
        <v>1</v>
      </c>
      <c r="N359" s="13" t="b">
        <f t="shared" si="32"/>
        <v>1</v>
      </c>
      <c r="O359" s="13" t="b">
        <f t="shared" si="33"/>
        <v>1</v>
      </c>
    </row>
    <row r="360" spans="1:15">
      <c r="A360" s="67">
        <v>341</v>
      </c>
      <c r="B360" s="183"/>
      <c r="C360" s="183"/>
      <c r="D360" s="177"/>
      <c r="E360" s="177"/>
      <c r="F360" s="183"/>
      <c r="G360" s="177"/>
      <c r="H360" s="292"/>
      <c r="I360" s="341"/>
      <c r="J360" s="13" t="b">
        <f t="shared" si="34"/>
        <v>1</v>
      </c>
      <c r="K360" s="13" t="b">
        <f t="shared" si="35"/>
        <v>1</v>
      </c>
      <c r="L360" s="13" t="b">
        <f t="shared" si="36"/>
        <v>1</v>
      </c>
      <c r="M360" s="13" t="b">
        <f t="shared" si="31"/>
        <v>1</v>
      </c>
      <c r="N360" s="13" t="b">
        <f t="shared" si="32"/>
        <v>1</v>
      </c>
      <c r="O360" s="13" t="b">
        <f t="shared" si="33"/>
        <v>1</v>
      </c>
    </row>
    <row r="361" spans="1:15">
      <c r="A361" s="67">
        <v>342</v>
      </c>
      <c r="B361" s="183"/>
      <c r="C361" s="183"/>
      <c r="D361" s="177"/>
      <c r="E361" s="177"/>
      <c r="F361" s="183"/>
      <c r="G361" s="177"/>
      <c r="H361" s="292"/>
      <c r="I361" s="341"/>
      <c r="J361" s="13" t="b">
        <f t="shared" si="34"/>
        <v>1</v>
      </c>
      <c r="K361" s="13" t="b">
        <f t="shared" si="35"/>
        <v>1</v>
      </c>
      <c r="L361" s="13" t="b">
        <f t="shared" si="36"/>
        <v>1</v>
      </c>
      <c r="M361" s="13" t="b">
        <f t="shared" si="31"/>
        <v>1</v>
      </c>
      <c r="N361" s="13" t="b">
        <f t="shared" si="32"/>
        <v>1</v>
      </c>
      <c r="O361" s="13" t="b">
        <f t="shared" si="33"/>
        <v>1</v>
      </c>
    </row>
    <row r="362" spans="1:15">
      <c r="A362" s="67">
        <v>343</v>
      </c>
      <c r="B362" s="183"/>
      <c r="C362" s="183"/>
      <c r="D362" s="177"/>
      <c r="E362" s="177"/>
      <c r="F362" s="183"/>
      <c r="G362" s="177"/>
      <c r="H362" s="292"/>
      <c r="I362" s="341"/>
      <c r="J362" s="13" t="b">
        <f t="shared" si="34"/>
        <v>1</v>
      </c>
      <c r="K362" s="13" t="b">
        <f t="shared" si="35"/>
        <v>1</v>
      </c>
      <c r="L362" s="13" t="b">
        <f t="shared" si="36"/>
        <v>1</v>
      </c>
      <c r="M362" s="13" t="b">
        <f t="shared" si="31"/>
        <v>1</v>
      </c>
      <c r="N362" s="13" t="b">
        <f t="shared" si="32"/>
        <v>1</v>
      </c>
      <c r="O362" s="13" t="b">
        <f t="shared" si="33"/>
        <v>1</v>
      </c>
    </row>
    <row r="363" spans="1:15">
      <c r="A363" s="67">
        <v>344</v>
      </c>
      <c r="B363" s="183"/>
      <c r="C363" s="183"/>
      <c r="D363" s="177"/>
      <c r="E363" s="177"/>
      <c r="F363" s="183"/>
      <c r="G363" s="177"/>
      <c r="H363" s="292"/>
      <c r="I363" s="341"/>
      <c r="J363" s="13" t="b">
        <f t="shared" si="34"/>
        <v>1</v>
      </c>
      <c r="K363" s="13" t="b">
        <f t="shared" si="35"/>
        <v>1</v>
      </c>
      <c r="L363" s="13" t="b">
        <f t="shared" si="36"/>
        <v>1</v>
      </c>
      <c r="M363" s="13" t="b">
        <f t="shared" si="31"/>
        <v>1</v>
      </c>
      <c r="N363" s="13" t="b">
        <f t="shared" si="32"/>
        <v>1</v>
      </c>
      <c r="O363" s="13" t="b">
        <f t="shared" si="33"/>
        <v>1</v>
      </c>
    </row>
    <row r="364" spans="1:15">
      <c r="A364" s="67">
        <v>345</v>
      </c>
      <c r="B364" s="183"/>
      <c r="C364" s="183"/>
      <c r="D364" s="177"/>
      <c r="E364" s="177"/>
      <c r="F364" s="183"/>
      <c r="G364" s="177"/>
      <c r="H364" s="292"/>
      <c r="I364" s="341"/>
      <c r="J364" s="13" t="b">
        <f t="shared" si="34"/>
        <v>1</v>
      </c>
      <c r="K364" s="13" t="b">
        <f t="shared" si="35"/>
        <v>1</v>
      </c>
      <c r="L364" s="13" t="b">
        <f t="shared" si="36"/>
        <v>1</v>
      </c>
      <c r="M364" s="13" t="b">
        <f t="shared" si="31"/>
        <v>1</v>
      </c>
      <c r="N364" s="13" t="b">
        <f t="shared" si="32"/>
        <v>1</v>
      </c>
      <c r="O364" s="13" t="b">
        <f t="shared" si="33"/>
        <v>1</v>
      </c>
    </row>
    <row r="365" spans="1:15">
      <c r="A365" s="67">
        <v>346</v>
      </c>
      <c r="B365" s="183"/>
      <c r="C365" s="183"/>
      <c r="D365" s="177"/>
      <c r="E365" s="177"/>
      <c r="F365" s="183"/>
      <c r="G365" s="177"/>
      <c r="H365" s="292"/>
      <c r="I365" s="341"/>
      <c r="J365" s="13" t="b">
        <f t="shared" si="34"/>
        <v>1</v>
      </c>
      <c r="K365" s="13" t="b">
        <f t="shared" si="35"/>
        <v>1</v>
      </c>
      <c r="L365" s="13" t="b">
        <f t="shared" si="36"/>
        <v>1</v>
      </c>
      <c r="M365" s="13" t="b">
        <f t="shared" si="31"/>
        <v>1</v>
      </c>
      <c r="N365" s="13" t="b">
        <f t="shared" si="32"/>
        <v>1</v>
      </c>
      <c r="O365" s="13" t="b">
        <f t="shared" si="33"/>
        <v>1</v>
      </c>
    </row>
    <row r="366" spans="1:15">
      <c r="A366" s="67">
        <v>347</v>
      </c>
      <c r="B366" s="183"/>
      <c r="C366" s="183"/>
      <c r="D366" s="177"/>
      <c r="E366" s="177"/>
      <c r="F366" s="183"/>
      <c r="G366" s="177"/>
      <c r="H366" s="292"/>
      <c r="I366" s="341"/>
      <c r="J366" s="13" t="b">
        <f t="shared" si="34"/>
        <v>1</v>
      </c>
      <c r="K366" s="13" t="b">
        <f t="shared" si="35"/>
        <v>1</v>
      </c>
      <c r="L366" s="13" t="b">
        <f t="shared" si="36"/>
        <v>1</v>
      </c>
      <c r="M366" s="13" t="b">
        <f t="shared" si="31"/>
        <v>1</v>
      </c>
      <c r="N366" s="13" t="b">
        <f t="shared" si="32"/>
        <v>1</v>
      </c>
      <c r="O366" s="13" t="b">
        <f t="shared" si="33"/>
        <v>1</v>
      </c>
    </row>
    <row r="367" spans="1:15">
      <c r="A367" s="67">
        <v>348</v>
      </c>
      <c r="B367" s="183"/>
      <c r="C367" s="183"/>
      <c r="D367" s="177"/>
      <c r="E367" s="177"/>
      <c r="F367" s="183"/>
      <c r="G367" s="177"/>
      <c r="H367" s="292"/>
      <c r="I367" s="341"/>
      <c r="J367" s="13" t="b">
        <f t="shared" si="34"/>
        <v>1</v>
      </c>
      <c r="K367" s="13" t="b">
        <f t="shared" si="35"/>
        <v>1</v>
      </c>
      <c r="L367" s="13" t="b">
        <f t="shared" si="36"/>
        <v>1</v>
      </c>
      <c r="M367" s="13" t="b">
        <f t="shared" si="31"/>
        <v>1</v>
      </c>
      <c r="N367" s="13" t="b">
        <f t="shared" si="32"/>
        <v>1</v>
      </c>
      <c r="O367" s="13" t="b">
        <f t="shared" si="33"/>
        <v>1</v>
      </c>
    </row>
    <row r="368" spans="1:15">
      <c r="A368" s="67">
        <v>349</v>
      </c>
      <c r="B368" s="183"/>
      <c r="C368" s="183"/>
      <c r="D368" s="177"/>
      <c r="E368" s="177"/>
      <c r="F368" s="183"/>
      <c r="G368" s="177"/>
      <c r="H368" s="292"/>
      <c r="I368" s="341"/>
      <c r="J368" s="13" t="b">
        <f t="shared" si="34"/>
        <v>1</v>
      </c>
      <c r="K368" s="13" t="b">
        <f t="shared" si="35"/>
        <v>1</v>
      </c>
      <c r="L368" s="13" t="b">
        <f t="shared" si="36"/>
        <v>1</v>
      </c>
      <c r="M368" s="13" t="b">
        <f t="shared" si="31"/>
        <v>1</v>
      </c>
      <c r="N368" s="13" t="b">
        <f t="shared" si="32"/>
        <v>1</v>
      </c>
      <c r="O368" s="13" t="b">
        <f t="shared" si="33"/>
        <v>1</v>
      </c>
    </row>
    <row r="369" spans="1:15">
      <c r="A369" s="67">
        <v>350</v>
      </c>
      <c r="B369" s="183"/>
      <c r="C369" s="183"/>
      <c r="D369" s="177"/>
      <c r="E369" s="177"/>
      <c r="F369" s="183"/>
      <c r="G369" s="177"/>
      <c r="H369" s="292"/>
      <c r="I369" s="341"/>
      <c r="J369" s="13" t="b">
        <f t="shared" si="34"/>
        <v>1</v>
      </c>
      <c r="K369" s="13" t="b">
        <f t="shared" si="35"/>
        <v>1</v>
      </c>
      <c r="L369" s="13" t="b">
        <f t="shared" si="36"/>
        <v>1</v>
      </c>
      <c r="M369" s="13" t="b">
        <f t="shared" si="31"/>
        <v>1</v>
      </c>
      <c r="N369" s="13" t="b">
        <f t="shared" si="32"/>
        <v>1</v>
      </c>
      <c r="O369" s="13" t="b">
        <f t="shared" si="33"/>
        <v>1</v>
      </c>
    </row>
    <row r="370" spans="1:15">
      <c r="A370" s="67">
        <v>351</v>
      </c>
      <c r="B370" s="183"/>
      <c r="C370" s="183"/>
      <c r="D370" s="177"/>
      <c r="E370" s="177"/>
      <c r="F370" s="183"/>
      <c r="G370" s="177"/>
      <c r="H370" s="292"/>
      <c r="I370" s="341"/>
      <c r="J370" s="13" t="b">
        <f t="shared" si="34"/>
        <v>1</v>
      </c>
      <c r="K370" s="13" t="b">
        <f t="shared" si="35"/>
        <v>1</v>
      </c>
      <c r="L370" s="13" t="b">
        <f t="shared" si="36"/>
        <v>1</v>
      </c>
      <c r="M370" s="13" t="b">
        <f t="shared" si="31"/>
        <v>1</v>
      </c>
      <c r="N370" s="13" t="b">
        <f t="shared" si="32"/>
        <v>1</v>
      </c>
      <c r="O370" s="13" t="b">
        <f t="shared" si="33"/>
        <v>1</v>
      </c>
    </row>
    <row r="371" spans="1:15">
      <c r="A371" s="67">
        <v>352</v>
      </c>
      <c r="B371" s="183"/>
      <c r="C371" s="183"/>
      <c r="D371" s="177"/>
      <c r="E371" s="177"/>
      <c r="F371" s="183"/>
      <c r="G371" s="177"/>
      <c r="H371" s="292"/>
      <c r="I371" s="341"/>
      <c r="J371" s="13" t="b">
        <f t="shared" si="34"/>
        <v>1</v>
      </c>
      <c r="K371" s="13" t="b">
        <f t="shared" si="35"/>
        <v>1</v>
      </c>
      <c r="L371" s="13" t="b">
        <f t="shared" si="36"/>
        <v>1</v>
      </c>
      <c r="M371" s="13" t="b">
        <f t="shared" si="31"/>
        <v>1</v>
      </c>
      <c r="N371" s="13" t="b">
        <f t="shared" si="32"/>
        <v>1</v>
      </c>
      <c r="O371" s="13" t="b">
        <f t="shared" si="33"/>
        <v>1</v>
      </c>
    </row>
    <row r="372" spans="1:15">
      <c r="A372" s="67">
        <v>353</v>
      </c>
      <c r="B372" s="183"/>
      <c r="C372" s="183"/>
      <c r="D372" s="177"/>
      <c r="E372" s="177"/>
      <c r="F372" s="183"/>
      <c r="G372" s="177"/>
      <c r="H372" s="292"/>
      <c r="I372" s="341"/>
      <c r="J372" s="13" t="b">
        <f t="shared" si="34"/>
        <v>1</v>
      </c>
      <c r="K372" s="13" t="b">
        <f t="shared" si="35"/>
        <v>1</v>
      </c>
      <c r="L372" s="13" t="b">
        <f t="shared" si="36"/>
        <v>1</v>
      </c>
      <c r="M372" s="13" t="b">
        <f t="shared" si="31"/>
        <v>1</v>
      </c>
      <c r="N372" s="13" t="b">
        <f t="shared" si="32"/>
        <v>1</v>
      </c>
      <c r="O372" s="13" t="b">
        <f t="shared" si="33"/>
        <v>1</v>
      </c>
    </row>
    <row r="373" spans="1:15">
      <c r="A373" s="67">
        <v>354</v>
      </c>
      <c r="B373" s="183"/>
      <c r="C373" s="183"/>
      <c r="D373" s="177"/>
      <c r="E373" s="177"/>
      <c r="F373" s="183"/>
      <c r="G373" s="177"/>
      <c r="H373" s="292"/>
      <c r="I373" s="341"/>
      <c r="J373" s="13" t="b">
        <f t="shared" si="34"/>
        <v>1</v>
      </c>
      <c r="K373" s="13" t="b">
        <f t="shared" si="35"/>
        <v>1</v>
      </c>
      <c r="L373" s="13" t="b">
        <f t="shared" si="36"/>
        <v>1</v>
      </c>
      <c r="M373" s="13" t="b">
        <f t="shared" si="31"/>
        <v>1</v>
      </c>
      <c r="N373" s="13" t="b">
        <f t="shared" si="32"/>
        <v>1</v>
      </c>
      <c r="O373" s="13" t="b">
        <f t="shared" si="33"/>
        <v>1</v>
      </c>
    </row>
    <row r="374" spans="1:15">
      <c r="A374" s="67">
        <v>355</v>
      </c>
      <c r="B374" s="183"/>
      <c r="C374" s="183"/>
      <c r="D374" s="177"/>
      <c r="E374" s="177"/>
      <c r="F374" s="183"/>
      <c r="G374" s="177"/>
      <c r="H374" s="292"/>
      <c r="I374" s="341"/>
      <c r="J374" s="13" t="b">
        <f t="shared" si="34"/>
        <v>1</v>
      </c>
      <c r="K374" s="13" t="b">
        <f t="shared" si="35"/>
        <v>1</v>
      </c>
      <c r="L374" s="13" t="b">
        <f t="shared" si="36"/>
        <v>1</v>
      </c>
      <c r="M374" s="13" t="b">
        <f t="shared" si="31"/>
        <v>1</v>
      </c>
      <c r="N374" s="13" t="b">
        <f t="shared" si="32"/>
        <v>1</v>
      </c>
      <c r="O374" s="13" t="b">
        <f t="shared" si="33"/>
        <v>1</v>
      </c>
    </row>
    <row r="375" spans="1:15">
      <c r="A375" s="67">
        <v>356</v>
      </c>
      <c r="B375" s="183"/>
      <c r="C375" s="183"/>
      <c r="D375" s="177"/>
      <c r="E375" s="177"/>
      <c r="F375" s="183"/>
      <c r="G375" s="177"/>
      <c r="H375" s="292"/>
      <c r="I375" s="341"/>
      <c r="J375" s="13" t="b">
        <f t="shared" si="34"/>
        <v>1</v>
      </c>
      <c r="K375" s="13" t="b">
        <f t="shared" si="35"/>
        <v>1</v>
      </c>
      <c r="L375" s="13" t="b">
        <f t="shared" si="36"/>
        <v>1</v>
      </c>
      <c r="M375" s="13" t="b">
        <f t="shared" si="31"/>
        <v>1</v>
      </c>
      <c r="N375" s="13" t="b">
        <f t="shared" si="32"/>
        <v>1</v>
      </c>
      <c r="O375" s="13" t="b">
        <f t="shared" si="33"/>
        <v>1</v>
      </c>
    </row>
    <row r="376" spans="1:15">
      <c r="A376" s="67">
        <v>357</v>
      </c>
      <c r="B376" s="183"/>
      <c r="C376" s="183"/>
      <c r="D376" s="177"/>
      <c r="E376" s="177"/>
      <c r="F376" s="183"/>
      <c r="G376" s="177"/>
      <c r="H376" s="292"/>
      <c r="I376" s="341"/>
      <c r="J376" s="13" t="b">
        <f t="shared" si="34"/>
        <v>1</v>
      </c>
      <c r="K376" s="13" t="b">
        <f t="shared" si="35"/>
        <v>1</v>
      </c>
      <c r="L376" s="13" t="b">
        <f t="shared" si="36"/>
        <v>1</v>
      </c>
      <c r="M376" s="13" t="b">
        <f t="shared" si="31"/>
        <v>1</v>
      </c>
      <c r="N376" s="13" t="b">
        <f t="shared" si="32"/>
        <v>1</v>
      </c>
      <c r="O376" s="13" t="b">
        <f t="shared" si="33"/>
        <v>1</v>
      </c>
    </row>
    <row r="377" spans="1:15">
      <c r="A377" s="67">
        <v>358</v>
      </c>
      <c r="B377" s="183"/>
      <c r="C377" s="183"/>
      <c r="D377" s="177"/>
      <c r="E377" s="177"/>
      <c r="F377" s="183"/>
      <c r="G377" s="177"/>
      <c r="H377" s="292"/>
      <c r="I377" s="341"/>
      <c r="J377" s="13" t="b">
        <f t="shared" si="34"/>
        <v>1</v>
      </c>
      <c r="K377" s="13" t="b">
        <f t="shared" si="35"/>
        <v>1</v>
      </c>
      <c r="L377" s="13" t="b">
        <f t="shared" si="36"/>
        <v>1</v>
      </c>
      <c r="M377" s="13" t="b">
        <f t="shared" si="31"/>
        <v>1</v>
      </c>
      <c r="N377" s="13" t="b">
        <f t="shared" si="32"/>
        <v>1</v>
      </c>
      <c r="O377" s="13" t="b">
        <f t="shared" si="33"/>
        <v>1</v>
      </c>
    </row>
    <row r="378" spans="1:15">
      <c r="A378" s="67">
        <v>359</v>
      </c>
      <c r="B378" s="183"/>
      <c r="C378" s="183"/>
      <c r="D378" s="177"/>
      <c r="E378" s="177"/>
      <c r="F378" s="183"/>
      <c r="G378" s="177"/>
      <c r="H378" s="292"/>
      <c r="I378" s="341"/>
      <c r="J378" s="13" t="b">
        <f t="shared" si="34"/>
        <v>1</v>
      </c>
      <c r="K378" s="13" t="b">
        <f t="shared" si="35"/>
        <v>1</v>
      </c>
      <c r="L378" s="13" t="b">
        <f t="shared" si="36"/>
        <v>1</v>
      </c>
      <c r="M378" s="13" t="b">
        <f t="shared" si="31"/>
        <v>1</v>
      </c>
      <c r="N378" s="13" t="b">
        <f t="shared" si="32"/>
        <v>1</v>
      </c>
      <c r="O378" s="13" t="b">
        <f t="shared" si="33"/>
        <v>1</v>
      </c>
    </row>
    <row r="379" spans="1:15">
      <c r="A379" s="67">
        <v>360</v>
      </c>
      <c r="B379" s="183"/>
      <c r="C379" s="183"/>
      <c r="D379" s="177"/>
      <c r="E379" s="177"/>
      <c r="F379" s="183"/>
      <c r="G379" s="177"/>
      <c r="H379" s="292"/>
      <c r="I379" s="341"/>
      <c r="J379" s="13" t="b">
        <f t="shared" si="34"/>
        <v>1</v>
      </c>
      <c r="K379" s="13" t="b">
        <f t="shared" si="35"/>
        <v>1</v>
      </c>
      <c r="L379" s="13" t="b">
        <f t="shared" si="36"/>
        <v>1</v>
      </c>
      <c r="M379" s="13" t="b">
        <f t="shared" si="31"/>
        <v>1</v>
      </c>
      <c r="N379" s="13" t="b">
        <f t="shared" si="32"/>
        <v>1</v>
      </c>
      <c r="O379" s="13" t="b">
        <f t="shared" si="33"/>
        <v>1</v>
      </c>
    </row>
    <row r="380" spans="1:15">
      <c r="A380" s="67">
        <v>361</v>
      </c>
      <c r="B380" s="183"/>
      <c r="C380" s="183"/>
      <c r="D380" s="177"/>
      <c r="E380" s="177"/>
      <c r="F380" s="183"/>
      <c r="G380" s="177"/>
      <c r="H380" s="292"/>
      <c r="I380" s="341"/>
      <c r="J380" s="13" t="b">
        <f t="shared" si="34"/>
        <v>1</v>
      </c>
      <c r="K380" s="13" t="b">
        <f t="shared" si="35"/>
        <v>1</v>
      </c>
      <c r="L380" s="13" t="b">
        <f t="shared" si="36"/>
        <v>1</v>
      </c>
      <c r="M380" s="13" t="b">
        <f t="shared" si="31"/>
        <v>1</v>
      </c>
      <c r="N380" s="13" t="b">
        <f t="shared" si="32"/>
        <v>1</v>
      </c>
      <c r="O380" s="13" t="b">
        <f t="shared" si="33"/>
        <v>1</v>
      </c>
    </row>
    <row r="381" spans="1:15">
      <c r="A381" s="67">
        <v>362</v>
      </c>
      <c r="B381" s="183"/>
      <c r="C381" s="183"/>
      <c r="D381" s="177"/>
      <c r="E381" s="177"/>
      <c r="F381" s="183"/>
      <c r="G381" s="177"/>
      <c r="H381" s="292"/>
      <c r="I381" s="341"/>
      <c r="J381" s="13" t="b">
        <f t="shared" si="34"/>
        <v>1</v>
      </c>
      <c r="K381" s="13" t="b">
        <f t="shared" si="35"/>
        <v>1</v>
      </c>
      <c r="L381" s="13" t="b">
        <f t="shared" si="36"/>
        <v>1</v>
      </c>
      <c r="M381" s="13" t="b">
        <f t="shared" si="31"/>
        <v>1</v>
      </c>
      <c r="N381" s="13" t="b">
        <f t="shared" si="32"/>
        <v>1</v>
      </c>
      <c r="O381" s="13" t="b">
        <f t="shared" si="33"/>
        <v>1</v>
      </c>
    </row>
    <row r="382" spans="1:15">
      <c r="A382" s="67">
        <v>363</v>
      </c>
      <c r="B382" s="183"/>
      <c r="C382" s="183"/>
      <c r="D382" s="177"/>
      <c r="E382" s="177"/>
      <c r="F382" s="183"/>
      <c r="G382" s="177"/>
      <c r="H382" s="292"/>
      <c r="I382" s="341"/>
      <c r="J382" s="13" t="b">
        <f t="shared" si="34"/>
        <v>1</v>
      </c>
      <c r="K382" s="13" t="b">
        <f t="shared" si="35"/>
        <v>1</v>
      </c>
      <c r="L382" s="13" t="b">
        <f t="shared" si="36"/>
        <v>1</v>
      </c>
      <c r="M382" s="13" t="b">
        <f t="shared" si="31"/>
        <v>1</v>
      </c>
      <c r="N382" s="13" t="b">
        <f t="shared" si="32"/>
        <v>1</v>
      </c>
      <c r="O382" s="13" t="b">
        <f t="shared" si="33"/>
        <v>1</v>
      </c>
    </row>
    <row r="383" spans="1:15">
      <c r="A383" s="67">
        <v>364</v>
      </c>
      <c r="B383" s="183"/>
      <c r="C383" s="183"/>
      <c r="D383" s="177"/>
      <c r="E383" s="177"/>
      <c r="F383" s="183"/>
      <c r="G383" s="177"/>
      <c r="H383" s="292"/>
      <c r="I383" s="341"/>
      <c r="J383" s="13" t="b">
        <f t="shared" si="34"/>
        <v>1</v>
      </c>
      <c r="K383" s="13" t="b">
        <f t="shared" si="35"/>
        <v>1</v>
      </c>
      <c r="L383" s="13" t="b">
        <f t="shared" si="36"/>
        <v>1</v>
      </c>
      <c r="M383" s="13" t="b">
        <f t="shared" si="31"/>
        <v>1</v>
      </c>
      <c r="N383" s="13" t="b">
        <f t="shared" si="32"/>
        <v>1</v>
      </c>
      <c r="O383" s="13" t="b">
        <f t="shared" si="33"/>
        <v>1</v>
      </c>
    </row>
    <row r="384" spans="1:15">
      <c r="A384" s="67">
        <v>365</v>
      </c>
      <c r="B384" s="183"/>
      <c r="C384" s="183"/>
      <c r="D384" s="177"/>
      <c r="E384" s="177"/>
      <c r="F384" s="183"/>
      <c r="G384" s="177"/>
      <c r="H384" s="292"/>
      <c r="I384" s="341"/>
      <c r="J384" s="13" t="b">
        <f t="shared" si="34"/>
        <v>1</v>
      </c>
      <c r="K384" s="13" t="b">
        <f t="shared" si="35"/>
        <v>1</v>
      </c>
      <c r="L384" s="13" t="b">
        <f t="shared" si="36"/>
        <v>1</v>
      </c>
      <c r="M384" s="13" t="b">
        <f t="shared" si="31"/>
        <v>1</v>
      </c>
      <c r="N384" s="13" t="b">
        <f t="shared" si="32"/>
        <v>1</v>
      </c>
      <c r="O384" s="13" t="b">
        <f t="shared" si="33"/>
        <v>1</v>
      </c>
    </row>
    <row r="385" spans="1:15">
      <c r="A385" s="67">
        <v>366</v>
      </c>
      <c r="B385" s="183"/>
      <c r="C385" s="183"/>
      <c r="D385" s="177"/>
      <c r="E385" s="177"/>
      <c r="F385" s="183"/>
      <c r="G385" s="177"/>
      <c r="H385" s="292"/>
      <c r="I385" s="341"/>
      <c r="J385" s="13" t="b">
        <f t="shared" si="34"/>
        <v>1</v>
      </c>
      <c r="K385" s="13" t="b">
        <f t="shared" si="35"/>
        <v>1</v>
      </c>
      <c r="L385" s="13" t="b">
        <f t="shared" si="36"/>
        <v>1</v>
      </c>
      <c r="M385" s="13" t="b">
        <f t="shared" si="31"/>
        <v>1</v>
      </c>
      <c r="N385" s="13" t="b">
        <f t="shared" si="32"/>
        <v>1</v>
      </c>
      <c r="O385" s="13" t="b">
        <f t="shared" si="33"/>
        <v>1</v>
      </c>
    </row>
    <row r="386" spans="1:15">
      <c r="A386" s="67">
        <v>367</v>
      </c>
      <c r="B386" s="183"/>
      <c r="C386" s="183"/>
      <c r="D386" s="177"/>
      <c r="E386" s="177"/>
      <c r="F386" s="183"/>
      <c r="G386" s="177"/>
      <c r="H386" s="292"/>
      <c r="I386" s="341"/>
      <c r="J386" s="13" t="b">
        <f t="shared" si="34"/>
        <v>1</v>
      </c>
      <c r="K386" s="13" t="b">
        <f t="shared" si="35"/>
        <v>1</v>
      </c>
      <c r="L386" s="13" t="b">
        <f t="shared" si="36"/>
        <v>1</v>
      </c>
      <c r="M386" s="13" t="b">
        <f t="shared" si="31"/>
        <v>1</v>
      </c>
      <c r="N386" s="13" t="b">
        <f t="shared" si="32"/>
        <v>1</v>
      </c>
      <c r="O386" s="13" t="b">
        <f t="shared" si="33"/>
        <v>1</v>
      </c>
    </row>
    <row r="387" spans="1:15">
      <c r="A387" s="67">
        <v>368</v>
      </c>
      <c r="B387" s="183"/>
      <c r="C387" s="183"/>
      <c r="D387" s="177"/>
      <c r="E387" s="177"/>
      <c r="F387" s="183"/>
      <c r="G387" s="177"/>
      <c r="H387" s="292"/>
      <c r="I387" s="341"/>
      <c r="J387" s="13" t="b">
        <f t="shared" si="34"/>
        <v>1</v>
      </c>
      <c r="K387" s="13" t="b">
        <f t="shared" si="35"/>
        <v>1</v>
      </c>
      <c r="L387" s="13" t="b">
        <f t="shared" si="36"/>
        <v>1</v>
      </c>
      <c r="M387" s="13" t="b">
        <f t="shared" si="31"/>
        <v>1</v>
      </c>
      <c r="N387" s="13" t="b">
        <f t="shared" si="32"/>
        <v>1</v>
      </c>
      <c r="O387" s="13" t="b">
        <f t="shared" si="33"/>
        <v>1</v>
      </c>
    </row>
    <row r="388" spans="1:15">
      <c r="A388" s="67">
        <v>369</v>
      </c>
      <c r="B388" s="183"/>
      <c r="C388" s="183"/>
      <c r="D388" s="177"/>
      <c r="E388" s="177"/>
      <c r="F388" s="183"/>
      <c r="G388" s="177"/>
      <c r="H388" s="292"/>
      <c r="I388" s="341"/>
      <c r="J388" s="13" t="b">
        <f t="shared" si="34"/>
        <v>1</v>
      </c>
      <c r="K388" s="13" t="b">
        <f t="shared" si="35"/>
        <v>1</v>
      </c>
      <c r="L388" s="13" t="b">
        <f t="shared" si="36"/>
        <v>1</v>
      </c>
      <c r="M388" s="13" t="b">
        <f t="shared" si="31"/>
        <v>1</v>
      </c>
      <c r="N388" s="13" t="b">
        <f t="shared" si="32"/>
        <v>1</v>
      </c>
      <c r="O388" s="13" t="b">
        <f t="shared" si="33"/>
        <v>1</v>
      </c>
    </row>
    <row r="389" spans="1:15">
      <c r="A389" s="67">
        <v>370</v>
      </c>
      <c r="B389" s="183"/>
      <c r="C389" s="183"/>
      <c r="D389" s="177"/>
      <c r="E389" s="177"/>
      <c r="F389" s="183"/>
      <c r="G389" s="177"/>
      <c r="H389" s="292"/>
      <c r="I389" s="341"/>
      <c r="J389" s="13" t="b">
        <f t="shared" si="34"/>
        <v>1</v>
      </c>
      <c r="K389" s="13" t="b">
        <f t="shared" si="35"/>
        <v>1</v>
      </c>
      <c r="L389" s="13" t="b">
        <f t="shared" si="36"/>
        <v>1</v>
      </c>
      <c r="M389" s="13" t="b">
        <f t="shared" si="31"/>
        <v>1</v>
      </c>
      <c r="N389" s="13" t="b">
        <f t="shared" si="32"/>
        <v>1</v>
      </c>
      <c r="O389" s="13" t="b">
        <f t="shared" si="33"/>
        <v>1</v>
      </c>
    </row>
    <row r="390" spans="1:15">
      <c r="A390" s="67">
        <v>371</v>
      </c>
      <c r="B390" s="183"/>
      <c r="C390" s="183"/>
      <c r="D390" s="177"/>
      <c r="E390" s="177"/>
      <c r="F390" s="183"/>
      <c r="G390" s="177"/>
      <c r="H390" s="292"/>
      <c r="I390" s="341"/>
      <c r="J390" s="13" t="b">
        <f t="shared" si="34"/>
        <v>1</v>
      </c>
      <c r="K390" s="13" t="b">
        <f t="shared" si="35"/>
        <v>1</v>
      </c>
      <c r="L390" s="13" t="b">
        <f t="shared" si="36"/>
        <v>1</v>
      </c>
      <c r="M390" s="13" t="b">
        <f t="shared" si="31"/>
        <v>1</v>
      </c>
      <c r="N390" s="13" t="b">
        <f t="shared" si="32"/>
        <v>1</v>
      </c>
      <c r="O390" s="13" t="b">
        <f t="shared" si="33"/>
        <v>1</v>
      </c>
    </row>
    <row r="391" spans="1:15">
      <c r="A391" s="67">
        <v>372</v>
      </c>
      <c r="B391" s="183"/>
      <c r="C391" s="183"/>
      <c r="D391" s="177"/>
      <c r="E391" s="177"/>
      <c r="F391" s="183"/>
      <c r="G391" s="177"/>
      <c r="H391" s="292"/>
      <c r="I391" s="341"/>
      <c r="J391" s="13" t="b">
        <f t="shared" si="34"/>
        <v>1</v>
      </c>
      <c r="K391" s="13" t="b">
        <f t="shared" si="35"/>
        <v>1</v>
      </c>
      <c r="L391" s="13" t="b">
        <f t="shared" si="36"/>
        <v>1</v>
      </c>
      <c r="M391" s="13" t="b">
        <f t="shared" si="31"/>
        <v>1</v>
      </c>
      <c r="N391" s="13" t="b">
        <f t="shared" si="32"/>
        <v>1</v>
      </c>
      <c r="O391" s="13" t="b">
        <f t="shared" si="33"/>
        <v>1</v>
      </c>
    </row>
    <row r="392" spans="1:15">
      <c r="A392" s="67">
        <v>373</v>
      </c>
      <c r="B392" s="183"/>
      <c r="C392" s="183"/>
      <c r="D392" s="177"/>
      <c r="E392" s="177"/>
      <c r="F392" s="183"/>
      <c r="G392" s="177"/>
      <c r="H392" s="292"/>
      <c r="I392" s="341"/>
      <c r="J392" s="13" t="b">
        <f t="shared" si="34"/>
        <v>1</v>
      </c>
      <c r="K392" s="13" t="b">
        <f t="shared" si="35"/>
        <v>1</v>
      </c>
      <c r="L392" s="13" t="b">
        <f t="shared" si="36"/>
        <v>1</v>
      </c>
      <c r="M392" s="13" t="b">
        <f t="shared" si="31"/>
        <v>1</v>
      </c>
      <c r="N392" s="13" t="b">
        <f t="shared" si="32"/>
        <v>1</v>
      </c>
      <c r="O392" s="13" t="b">
        <f t="shared" si="33"/>
        <v>1</v>
      </c>
    </row>
    <row r="393" spans="1:15">
      <c r="A393" s="67">
        <v>374</v>
      </c>
      <c r="B393" s="183"/>
      <c r="C393" s="183"/>
      <c r="D393" s="177"/>
      <c r="E393" s="177"/>
      <c r="F393" s="183"/>
      <c r="G393" s="177"/>
      <c r="H393" s="292"/>
      <c r="I393" s="341"/>
      <c r="J393" s="13" t="b">
        <f t="shared" si="34"/>
        <v>1</v>
      </c>
      <c r="K393" s="13" t="b">
        <f t="shared" si="35"/>
        <v>1</v>
      </c>
      <c r="L393" s="13" t="b">
        <f t="shared" si="36"/>
        <v>1</v>
      </c>
      <c r="M393" s="13" t="b">
        <f t="shared" si="31"/>
        <v>1</v>
      </c>
      <c r="N393" s="13" t="b">
        <f t="shared" si="32"/>
        <v>1</v>
      </c>
      <c r="O393" s="13" t="b">
        <f t="shared" si="33"/>
        <v>1</v>
      </c>
    </row>
    <row r="394" spans="1:15">
      <c r="A394" s="67">
        <v>375</v>
      </c>
      <c r="B394" s="183"/>
      <c r="C394" s="183"/>
      <c r="D394" s="177"/>
      <c r="E394" s="177"/>
      <c r="F394" s="183"/>
      <c r="G394" s="177"/>
      <c r="H394" s="292"/>
      <c r="I394" s="341"/>
      <c r="J394" s="13" t="b">
        <f t="shared" si="34"/>
        <v>1</v>
      </c>
      <c r="K394" s="13" t="b">
        <f t="shared" si="35"/>
        <v>1</v>
      </c>
      <c r="L394" s="13" t="b">
        <f t="shared" si="36"/>
        <v>1</v>
      </c>
      <c r="M394" s="13" t="b">
        <f t="shared" si="31"/>
        <v>1</v>
      </c>
      <c r="N394" s="13" t="b">
        <f t="shared" si="32"/>
        <v>1</v>
      </c>
      <c r="O394" s="13" t="b">
        <f t="shared" si="33"/>
        <v>1</v>
      </c>
    </row>
    <row r="395" spans="1:15">
      <c r="A395" s="67">
        <v>376</v>
      </c>
      <c r="B395" s="183"/>
      <c r="C395" s="183"/>
      <c r="D395" s="177"/>
      <c r="E395" s="177"/>
      <c r="F395" s="183"/>
      <c r="G395" s="177"/>
      <c r="H395" s="292"/>
      <c r="I395" s="341"/>
      <c r="J395" s="13" t="b">
        <f t="shared" si="34"/>
        <v>1</v>
      </c>
      <c r="K395" s="13" t="b">
        <f t="shared" si="35"/>
        <v>1</v>
      </c>
      <c r="L395" s="13" t="b">
        <f t="shared" si="36"/>
        <v>1</v>
      </c>
      <c r="M395" s="13" t="b">
        <f t="shared" si="31"/>
        <v>1</v>
      </c>
      <c r="N395" s="13" t="b">
        <f t="shared" si="32"/>
        <v>1</v>
      </c>
      <c r="O395" s="13" t="b">
        <f t="shared" si="33"/>
        <v>1</v>
      </c>
    </row>
    <row r="396" spans="1:15">
      <c r="A396" s="67">
        <v>377</v>
      </c>
      <c r="B396" s="183"/>
      <c r="C396" s="183"/>
      <c r="D396" s="177"/>
      <c r="E396" s="177"/>
      <c r="F396" s="183"/>
      <c r="G396" s="177"/>
      <c r="H396" s="292"/>
      <c r="I396" s="341"/>
      <c r="J396" s="13" t="b">
        <f t="shared" si="34"/>
        <v>1</v>
      </c>
      <c r="K396" s="13" t="b">
        <f t="shared" si="35"/>
        <v>1</v>
      </c>
      <c r="L396" s="13" t="b">
        <f t="shared" si="36"/>
        <v>1</v>
      </c>
      <c r="M396" s="13" t="b">
        <f t="shared" si="31"/>
        <v>1</v>
      </c>
      <c r="N396" s="13" t="b">
        <f t="shared" si="32"/>
        <v>1</v>
      </c>
      <c r="O396" s="13" t="b">
        <f t="shared" si="33"/>
        <v>1</v>
      </c>
    </row>
    <row r="397" spans="1:15">
      <c r="A397" s="67">
        <v>378</v>
      </c>
      <c r="B397" s="183"/>
      <c r="C397" s="183"/>
      <c r="D397" s="177"/>
      <c r="E397" s="177"/>
      <c r="F397" s="183"/>
      <c r="G397" s="177"/>
      <c r="H397" s="292"/>
      <c r="I397" s="341"/>
      <c r="J397" s="13" t="b">
        <f t="shared" si="34"/>
        <v>1</v>
      </c>
      <c r="K397" s="13" t="b">
        <f t="shared" si="35"/>
        <v>1</v>
      </c>
      <c r="L397" s="13" t="b">
        <f t="shared" si="36"/>
        <v>1</v>
      </c>
      <c r="M397" s="13" t="b">
        <f t="shared" si="31"/>
        <v>1</v>
      </c>
      <c r="N397" s="13" t="b">
        <f t="shared" si="32"/>
        <v>1</v>
      </c>
      <c r="O397" s="13" t="b">
        <f t="shared" si="33"/>
        <v>1</v>
      </c>
    </row>
    <row r="398" spans="1:15">
      <c r="A398" s="67">
        <v>379</v>
      </c>
      <c r="B398" s="183"/>
      <c r="C398" s="183"/>
      <c r="D398" s="177"/>
      <c r="E398" s="177"/>
      <c r="F398" s="183"/>
      <c r="G398" s="177"/>
      <c r="H398" s="292"/>
      <c r="I398" s="341"/>
      <c r="J398" s="13" t="b">
        <f t="shared" si="34"/>
        <v>1</v>
      </c>
      <c r="K398" s="13" t="b">
        <f t="shared" si="35"/>
        <v>1</v>
      </c>
      <c r="L398" s="13" t="b">
        <f t="shared" si="36"/>
        <v>1</v>
      </c>
      <c r="M398" s="13" t="b">
        <f t="shared" si="31"/>
        <v>1</v>
      </c>
      <c r="N398" s="13" t="b">
        <f t="shared" si="32"/>
        <v>1</v>
      </c>
      <c r="O398" s="13" t="b">
        <f t="shared" si="33"/>
        <v>1</v>
      </c>
    </row>
    <row r="399" spans="1:15">
      <c r="A399" s="67">
        <v>380</v>
      </c>
      <c r="B399" s="183"/>
      <c r="C399" s="183"/>
      <c r="D399" s="177"/>
      <c r="E399" s="177"/>
      <c r="F399" s="183"/>
      <c r="G399" s="177"/>
      <c r="H399" s="292"/>
      <c r="I399" s="341"/>
      <c r="J399" s="13" t="b">
        <f t="shared" si="34"/>
        <v>1</v>
      </c>
      <c r="K399" s="13" t="b">
        <f t="shared" si="35"/>
        <v>1</v>
      </c>
      <c r="L399" s="13" t="b">
        <f t="shared" si="36"/>
        <v>1</v>
      </c>
      <c r="M399" s="13" t="b">
        <f t="shared" si="31"/>
        <v>1</v>
      </c>
      <c r="N399" s="13" t="b">
        <f t="shared" si="32"/>
        <v>1</v>
      </c>
      <c r="O399" s="13" t="b">
        <f t="shared" si="33"/>
        <v>1</v>
      </c>
    </row>
    <row r="400" spans="1:15">
      <c r="A400" s="67">
        <v>381</v>
      </c>
      <c r="B400" s="183"/>
      <c r="C400" s="183"/>
      <c r="D400" s="177"/>
      <c r="E400" s="177"/>
      <c r="F400" s="183"/>
      <c r="G400" s="177"/>
      <c r="H400" s="292"/>
      <c r="I400" s="341"/>
      <c r="J400" s="13" t="b">
        <f t="shared" si="34"/>
        <v>1</v>
      </c>
      <c r="K400" s="13" t="b">
        <f t="shared" si="35"/>
        <v>1</v>
      </c>
      <c r="L400" s="13" t="b">
        <f t="shared" si="36"/>
        <v>1</v>
      </c>
      <c r="M400" s="13" t="b">
        <f t="shared" si="31"/>
        <v>1</v>
      </c>
      <c r="N400" s="13" t="b">
        <f t="shared" si="32"/>
        <v>1</v>
      </c>
      <c r="O400" s="13" t="b">
        <f t="shared" si="33"/>
        <v>1</v>
      </c>
    </row>
    <row r="401" spans="1:15">
      <c r="A401" s="67">
        <v>382</v>
      </c>
      <c r="B401" s="183"/>
      <c r="C401" s="183"/>
      <c r="D401" s="177"/>
      <c r="E401" s="177"/>
      <c r="F401" s="183"/>
      <c r="G401" s="177"/>
      <c r="H401" s="292"/>
      <c r="I401" s="341"/>
      <c r="J401" s="13" t="b">
        <f t="shared" si="34"/>
        <v>1</v>
      </c>
      <c r="K401" s="13" t="b">
        <f t="shared" si="35"/>
        <v>1</v>
      </c>
      <c r="L401" s="13" t="b">
        <f t="shared" si="36"/>
        <v>1</v>
      </c>
      <c r="M401" s="13" t="b">
        <f t="shared" si="31"/>
        <v>1</v>
      </c>
      <c r="N401" s="13" t="b">
        <f t="shared" si="32"/>
        <v>1</v>
      </c>
      <c r="O401" s="13" t="b">
        <f t="shared" si="33"/>
        <v>1</v>
      </c>
    </row>
    <row r="402" spans="1:15">
      <c r="A402" s="67">
        <v>383</v>
      </c>
      <c r="B402" s="183"/>
      <c r="C402" s="183"/>
      <c r="D402" s="177"/>
      <c r="E402" s="177"/>
      <c r="F402" s="183"/>
      <c r="G402" s="177"/>
      <c r="H402" s="292"/>
      <c r="I402" s="341"/>
      <c r="J402" s="13" t="b">
        <f t="shared" si="34"/>
        <v>1</v>
      </c>
      <c r="K402" s="13" t="b">
        <f t="shared" si="35"/>
        <v>1</v>
      </c>
      <c r="L402" s="13" t="b">
        <f t="shared" si="36"/>
        <v>1</v>
      </c>
      <c r="M402" s="13" t="b">
        <f t="shared" si="31"/>
        <v>1</v>
      </c>
      <c r="N402" s="13" t="b">
        <f t="shared" si="32"/>
        <v>1</v>
      </c>
      <c r="O402" s="13" t="b">
        <f t="shared" si="33"/>
        <v>1</v>
      </c>
    </row>
    <row r="403" spans="1:15">
      <c r="A403" s="67">
        <v>384</v>
      </c>
      <c r="B403" s="183"/>
      <c r="C403" s="183"/>
      <c r="D403" s="177"/>
      <c r="E403" s="177"/>
      <c r="F403" s="183"/>
      <c r="G403" s="177"/>
      <c r="H403" s="292"/>
      <c r="I403" s="341"/>
      <c r="J403" s="13" t="b">
        <f t="shared" si="34"/>
        <v>1</v>
      </c>
      <c r="K403" s="13" t="b">
        <f t="shared" si="35"/>
        <v>1</v>
      </c>
      <c r="L403" s="13" t="b">
        <f t="shared" si="36"/>
        <v>1</v>
      </c>
      <c r="M403" s="13" t="b">
        <f t="shared" si="31"/>
        <v>1</v>
      </c>
      <c r="N403" s="13" t="b">
        <f t="shared" si="32"/>
        <v>1</v>
      </c>
      <c r="O403" s="13" t="b">
        <f t="shared" si="33"/>
        <v>1</v>
      </c>
    </row>
    <row r="404" spans="1:15">
      <c r="A404" s="67">
        <v>385</v>
      </c>
      <c r="B404" s="183"/>
      <c r="C404" s="183"/>
      <c r="D404" s="177"/>
      <c r="E404" s="177"/>
      <c r="F404" s="183"/>
      <c r="G404" s="177"/>
      <c r="H404" s="292"/>
      <c r="I404" s="341"/>
      <c r="J404" s="13" t="b">
        <f t="shared" si="34"/>
        <v>1</v>
      </c>
      <c r="K404" s="13" t="b">
        <f t="shared" si="35"/>
        <v>1</v>
      </c>
      <c r="L404" s="13" t="b">
        <f t="shared" si="36"/>
        <v>1</v>
      </c>
      <c r="M404" s="13" t="b">
        <f t="shared" ref="M404:M467" si="37">IF(D404="",TRUE,(IF(ISNUMBER(MATCH(D404,CountriesList,0)),TRUE,FALSE)))</f>
        <v>1</v>
      </c>
      <c r="N404" s="13" t="b">
        <f t="shared" ref="N404:N467" si="38">IF(E404="",TRUE,(IF(ISNUMBER(MATCH(E404,type_list,0)),TRUE,FALSE)))</f>
        <v>1</v>
      </c>
      <c r="O404" s="13" t="b">
        <f t="shared" ref="O404:O467" si="39">IF(G404="",TRUE,(IF(ISNUMBER(MATCH(G404,ShortRelationList,0)),TRUE,FALSE)))</f>
        <v>1</v>
      </c>
    </row>
    <row r="405" spans="1:15">
      <c r="A405" s="67">
        <v>386</v>
      </c>
      <c r="B405" s="183"/>
      <c r="C405" s="183"/>
      <c r="D405" s="177"/>
      <c r="E405" s="177"/>
      <c r="F405" s="183"/>
      <c r="G405" s="177"/>
      <c r="H405" s="292"/>
      <c r="I405" s="341"/>
      <c r="J405" s="13" t="b">
        <f t="shared" si="34"/>
        <v>1</v>
      </c>
      <c r="K405" s="13" t="b">
        <f t="shared" si="35"/>
        <v>1</v>
      </c>
      <c r="L405" s="13" t="b">
        <f t="shared" si="36"/>
        <v>1</v>
      </c>
      <c r="M405" s="13" t="b">
        <f t="shared" si="37"/>
        <v>1</v>
      </c>
      <c r="N405" s="13" t="b">
        <f t="shared" si="38"/>
        <v>1</v>
      </c>
      <c r="O405" s="13" t="b">
        <f t="shared" si="39"/>
        <v>1</v>
      </c>
    </row>
    <row r="406" spans="1:15">
      <c r="A406" s="67">
        <v>387</v>
      </c>
      <c r="B406" s="183"/>
      <c r="C406" s="183"/>
      <c r="D406" s="177"/>
      <c r="E406" s="177"/>
      <c r="F406" s="183"/>
      <c r="G406" s="177"/>
      <c r="H406" s="292"/>
      <c r="I406" s="341"/>
      <c r="J406" s="13" t="b">
        <f t="shared" ref="J406:J469" si="40">IF(ISBLANK(B406),TRUE,IF(OR(ISBLANK(C406),ISBLANK(D406),ISBLANK(E406),ISBLANK(F406),ISBLANK(G406),ISBLANK(H406)),FALSE,TRUE))</f>
        <v>1</v>
      </c>
      <c r="K406" s="13" t="b">
        <f t="shared" ref="K406:K469" si="41">IF(OR(AND(B406="N/A",D406="N/A",E406="N/A",G406="N/A"),AND(ISBLANK(B406),ISBLANK(D406),ISBLANK(E406),ISBLANK(G406)),AND(NOT(ISBLANK(B406)),NOT(ISBLANK(D406)),NOT(ISBLANK(E406)),NOT(ISBLANK(G406)),B406&lt;&gt;"N/A",D406&lt;&gt;"N/A",E406&lt;&gt;"N/A",G406&lt;&gt;"N/A")),TRUE,FALSE)</f>
        <v>1</v>
      </c>
      <c r="L406" s="13" t="b">
        <f t="shared" ref="L406:L469" si="42">IF(OR(AND(ISBLANK(B406),H406=0),AND(B406="N/A",H406=0),AND(NOT(ISBLANK(B406)),B406&lt;&gt;"N/A",H406&lt;&gt;0)),TRUE,FALSE)</f>
        <v>1</v>
      </c>
      <c r="M406" s="13" t="b">
        <f t="shared" si="37"/>
        <v>1</v>
      </c>
      <c r="N406" s="13" t="b">
        <f t="shared" si="38"/>
        <v>1</v>
      </c>
      <c r="O406" s="13" t="b">
        <f t="shared" si="39"/>
        <v>1</v>
      </c>
    </row>
    <row r="407" spans="1:15">
      <c r="A407" s="67">
        <v>388</v>
      </c>
      <c r="B407" s="183"/>
      <c r="C407" s="183"/>
      <c r="D407" s="177"/>
      <c r="E407" s="177"/>
      <c r="F407" s="183"/>
      <c r="G407" s="177"/>
      <c r="H407" s="292"/>
      <c r="I407" s="341"/>
      <c r="J407" s="13" t="b">
        <f t="shared" si="40"/>
        <v>1</v>
      </c>
      <c r="K407" s="13" t="b">
        <f t="shared" si="41"/>
        <v>1</v>
      </c>
      <c r="L407" s="13" t="b">
        <f t="shared" si="42"/>
        <v>1</v>
      </c>
      <c r="M407" s="13" t="b">
        <f t="shared" si="37"/>
        <v>1</v>
      </c>
      <c r="N407" s="13" t="b">
        <f t="shared" si="38"/>
        <v>1</v>
      </c>
      <c r="O407" s="13" t="b">
        <f t="shared" si="39"/>
        <v>1</v>
      </c>
    </row>
    <row r="408" spans="1:15">
      <c r="A408" s="67">
        <v>389</v>
      </c>
      <c r="B408" s="183"/>
      <c r="C408" s="183"/>
      <c r="D408" s="177"/>
      <c r="E408" s="177"/>
      <c r="F408" s="183"/>
      <c r="G408" s="177"/>
      <c r="H408" s="292"/>
      <c r="I408" s="341"/>
      <c r="J408" s="13" t="b">
        <f t="shared" si="40"/>
        <v>1</v>
      </c>
      <c r="K408" s="13" t="b">
        <f t="shared" si="41"/>
        <v>1</v>
      </c>
      <c r="L408" s="13" t="b">
        <f t="shared" si="42"/>
        <v>1</v>
      </c>
      <c r="M408" s="13" t="b">
        <f t="shared" si="37"/>
        <v>1</v>
      </c>
      <c r="N408" s="13" t="b">
        <f t="shared" si="38"/>
        <v>1</v>
      </c>
      <c r="O408" s="13" t="b">
        <f t="shared" si="39"/>
        <v>1</v>
      </c>
    </row>
    <row r="409" spans="1:15">
      <c r="A409" s="67">
        <v>390</v>
      </c>
      <c r="B409" s="183"/>
      <c r="C409" s="183"/>
      <c r="D409" s="177"/>
      <c r="E409" s="177"/>
      <c r="F409" s="183"/>
      <c r="G409" s="177"/>
      <c r="H409" s="292"/>
      <c r="I409" s="341"/>
      <c r="J409" s="13" t="b">
        <f t="shared" si="40"/>
        <v>1</v>
      </c>
      <c r="K409" s="13" t="b">
        <f t="shared" si="41"/>
        <v>1</v>
      </c>
      <c r="L409" s="13" t="b">
        <f t="shared" si="42"/>
        <v>1</v>
      </c>
      <c r="M409" s="13" t="b">
        <f t="shared" si="37"/>
        <v>1</v>
      </c>
      <c r="N409" s="13" t="b">
        <f t="shared" si="38"/>
        <v>1</v>
      </c>
      <c r="O409" s="13" t="b">
        <f t="shared" si="39"/>
        <v>1</v>
      </c>
    </row>
    <row r="410" spans="1:15">
      <c r="A410" s="67">
        <v>391</v>
      </c>
      <c r="B410" s="183"/>
      <c r="C410" s="183"/>
      <c r="D410" s="177"/>
      <c r="E410" s="177"/>
      <c r="F410" s="183"/>
      <c r="G410" s="177"/>
      <c r="H410" s="292"/>
      <c r="I410" s="341"/>
      <c r="J410" s="13" t="b">
        <f t="shared" si="40"/>
        <v>1</v>
      </c>
      <c r="K410" s="13" t="b">
        <f t="shared" si="41"/>
        <v>1</v>
      </c>
      <c r="L410" s="13" t="b">
        <f t="shared" si="42"/>
        <v>1</v>
      </c>
      <c r="M410" s="13" t="b">
        <f t="shared" si="37"/>
        <v>1</v>
      </c>
      <c r="N410" s="13" t="b">
        <f t="shared" si="38"/>
        <v>1</v>
      </c>
      <c r="O410" s="13" t="b">
        <f t="shared" si="39"/>
        <v>1</v>
      </c>
    </row>
    <row r="411" spans="1:15">
      <c r="A411" s="67">
        <v>392</v>
      </c>
      <c r="B411" s="183"/>
      <c r="C411" s="183"/>
      <c r="D411" s="177"/>
      <c r="E411" s="177"/>
      <c r="F411" s="183"/>
      <c r="G411" s="177"/>
      <c r="H411" s="292"/>
      <c r="I411" s="341"/>
      <c r="J411" s="13" t="b">
        <f t="shared" si="40"/>
        <v>1</v>
      </c>
      <c r="K411" s="13" t="b">
        <f t="shared" si="41"/>
        <v>1</v>
      </c>
      <c r="L411" s="13" t="b">
        <f t="shared" si="42"/>
        <v>1</v>
      </c>
      <c r="M411" s="13" t="b">
        <f t="shared" si="37"/>
        <v>1</v>
      </c>
      <c r="N411" s="13" t="b">
        <f t="shared" si="38"/>
        <v>1</v>
      </c>
      <c r="O411" s="13" t="b">
        <f t="shared" si="39"/>
        <v>1</v>
      </c>
    </row>
    <row r="412" spans="1:15">
      <c r="A412" s="67">
        <v>393</v>
      </c>
      <c r="B412" s="183"/>
      <c r="C412" s="183"/>
      <c r="D412" s="177"/>
      <c r="E412" s="177"/>
      <c r="F412" s="183"/>
      <c r="G412" s="177"/>
      <c r="H412" s="292"/>
      <c r="I412" s="341"/>
      <c r="J412" s="13" t="b">
        <f t="shared" si="40"/>
        <v>1</v>
      </c>
      <c r="K412" s="13" t="b">
        <f t="shared" si="41"/>
        <v>1</v>
      </c>
      <c r="L412" s="13" t="b">
        <f t="shared" si="42"/>
        <v>1</v>
      </c>
      <c r="M412" s="13" t="b">
        <f t="shared" si="37"/>
        <v>1</v>
      </c>
      <c r="N412" s="13" t="b">
        <f t="shared" si="38"/>
        <v>1</v>
      </c>
      <c r="O412" s="13" t="b">
        <f t="shared" si="39"/>
        <v>1</v>
      </c>
    </row>
    <row r="413" spans="1:15">
      <c r="A413" s="67">
        <v>394</v>
      </c>
      <c r="B413" s="183"/>
      <c r="C413" s="183"/>
      <c r="D413" s="177"/>
      <c r="E413" s="177"/>
      <c r="F413" s="183"/>
      <c r="G413" s="177"/>
      <c r="H413" s="292"/>
      <c r="I413" s="341"/>
      <c r="J413" s="13" t="b">
        <f t="shared" si="40"/>
        <v>1</v>
      </c>
      <c r="K413" s="13" t="b">
        <f t="shared" si="41"/>
        <v>1</v>
      </c>
      <c r="L413" s="13" t="b">
        <f t="shared" si="42"/>
        <v>1</v>
      </c>
      <c r="M413" s="13" t="b">
        <f t="shared" si="37"/>
        <v>1</v>
      </c>
      <c r="N413" s="13" t="b">
        <f t="shared" si="38"/>
        <v>1</v>
      </c>
      <c r="O413" s="13" t="b">
        <f t="shared" si="39"/>
        <v>1</v>
      </c>
    </row>
    <row r="414" spans="1:15">
      <c r="A414" s="67">
        <v>395</v>
      </c>
      <c r="B414" s="183"/>
      <c r="C414" s="183"/>
      <c r="D414" s="177"/>
      <c r="E414" s="177"/>
      <c r="F414" s="183"/>
      <c r="G414" s="177"/>
      <c r="H414" s="292"/>
      <c r="I414" s="341"/>
      <c r="J414" s="13" t="b">
        <f t="shared" si="40"/>
        <v>1</v>
      </c>
      <c r="K414" s="13" t="b">
        <f t="shared" si="41"/>
        <v>1</v>
      </c>
      <c r="L414" s="13" t="b">
        <f t="shared" si="42"/>
        <v>1</v>
      </c>
      <c r="M414" s="13" t="b">
        <f t="shared" si="37"/>
        <v>1</v>
      </c>
      <c r="N414" s="13" t="b">
        <f t="shared" si="38"/>
        <v>1</v>
      </c>
      <c r="O414" s="13" t="b">
        <f t="shared" si="39"/>
        <v>1</v>
      </c>
    </row>
    <row r="415" spans="1:15">
      <c r="A415" s="67">
        <v>396</v>
      </c>
      <c r="B415" s="183"/>
      <c r="C415" s="183"/>
      <c r="D415" s="177"/>
      <c r="E415" s="177"/>
      <c r="F415" s="183"/>
      <c r="G415" s="177"/>
      <c r="H415" s="292"/>
      <c r="I415" s="341"/>
      <c r="J415" s="13" t="b">
        <f t="shared" si="40"/>
        <v>1</v>
      </c>
      <c r="K415" s="13" t="b">
        <f t="shared" si="41"/>
        <v>1</v>
      </c>
      <c r="L415" s="13" t="b">
        <f t="shared" si="42"/>
        <v>1</v>
      </c>
      <c r="M415" s="13" t="b">
        <f t="shared" si="37"/>
        <v>1</v>
      </c>
      <c r="N415" s="13" t="b">
        <f t="shared" si="38"/>
        <v>1</v>
      </c>
      <c r="O415" s="13" t="b">
        <f t="shared" si="39"/>
        <v>1</v>
      </c>
    </row>
    <row r="416" spans="1:15">
      <c r="A416" s="67">
        <v>397</v>
      </c>
      <c r="B416" s="183"/>
      <c r="C416" s="183"/>
      <c r="D416" s="177"/>
      <c r="E416" s="177"/>
      <c r="F416" s="183"/>
      <c r="G416" s="177"/>
      <c r="H416" s="292"/>
      <c r="I416" s="341"/>
      <c r="J416" s="13" t="b">
        <f t="shared" si="40"/>
        <v>1</v>
      </c>
      <c r="K416" s="13" t="b">
        <f t="shared" si="41"/>
        <v>1</v>
      </c>
      <c r="L416" s="13" t="b">
        <f t="shared" si="42"/>
        <v>1</v>
      </c>
      <c r="M416" s="13" t="b">
        <f t="shared" si="37"/>
        <v>1</v>
      </c>
      <c r="N416" s="13" t="b">
        <f t="shared" si="38"/>
        <v>1</v>
      </c>
      <c r="O416" s="13" t="b">
        <f t="shared" si="39"/>
        <v>1</v>
      </c>
    </row>
    <row r="417" spans="1:15">
      <c r="A417" s="67">
        <v>398</v>
      </c>
      <c r="B417" s="183"/>
      <c r="C417" s="183"/>
      <c r="D417" s="177"/>
      <c r="E417" s="177"/>
      <c r="F417" s="183"/>
      <c r="G417" s="177"/>
      <c r="H417" s="292"/>
      <c r="I417" s="341"/>
      <c r="J417" s="13" t="b">
        <f t="shared" si="40"/>
        <v>1</v>
      </c>
      <c r="K417" s="13" t="b">
        <f t="shared" si="41"/>
        <v>1</v>
      </c>
      <c r="L417" s="13" t="b">
        <f t="shared" si="42"/>
        <v>1</v>
      </c>
      <c r="M417" s="13" t="b">
        <f t="shared" si="37"/>
        <v>1</v>
      </c>
      <c r="N417" s="13" t="b">
        <f t="shared" si="38"/>
        <v>1</v>
      </c>
      <c r="O417" s="13" t="b">
        <f t="shared" si="39"/>
        <v>1</v>
      </c>
    </row>
    <row r="418" spans="1:15">
      <c r="A418" s="67">
        <v>399</v>
      </c>
      <c r="B418" s="183"/>
      <c r="C418" s="183"/>
      <c r="D418" s="177"/>
      <c r="E418" s="177"/>
      <c r="F418" s="183"/>
      <c r="G418" s="177"/>
      <c r="H418" s="292"/>
      <c r="I418" s="341"/>
      <c r="J418" s="13" t="b">
        <f t="shared" si="40"/>
        <v>1</v>
      </c>
      <c r="K418" s="13" t="b">
        <f t="shared" si="41"/>
        <v>1</v>
      </c>
      <c r="L418" s="13" t="b">
        <f t="shared" si="42"/>
        <v>1</v>
      </c>
      <c r="M418" s="13" t="b">
        <f t="shared" si="37"/>
        <v>1</v>
      </c>
      <c r="N418" s="13" t="b">
        <f t="shared" si="38"/>
        <v>1</v>
      </c>
      <c r="O418" s="13" t="b">
        <f t="shared" si="39"/>
        <v>1</v>
      </c>
    </row>
    <row r="419" spans="1:15">
      <c r="A419" s="67">
        <v>400</v>
      </c>
      <c r="B419" s="183"/>
      <c r="C419" s="183"/>
      <c r="D419" s="177"/>
      <c r="E419" s="177"/>
      <c r="F419" s="183"/>
      <c r="G419" s="177"/>
      <c r="H419" s="292"/>
      <c r="I419" s="341"/>
      <c r="J419" s="13" t="b">
        <f t="shared" si="40"/>
        <v>1</v>
      </c>
      <c r="K419" s="13" t="b">
        <f t="shared" si="41"/>
        <v>1</v>
      </c>
      <c r="L419" s="13" t="b">
        <f t="shared" si="42"/>
        <v>1</v>
      </c>
      <c r="M419" s="13" t="b">
        <f t="shared" si="37"/>
        <v>1</v>
      </c>
      <c r="N419" s="13" t="b">
        <f t="shared" si="38"/>
        <v>1</v>
      </c>
      <c r="O419" s="13" t="b">
        <f t="shared" si="39"/>
        <v>1</v>
      </c>
    </row>
    <row r="420" spans="1:15">
      <c r="A420" s="67">
        <v>401</v>
      </c>
      <c r="B420" s="183"/>
      <c r="C420" s="183"/>
      <c r="D420" s="177"/>
      <c r="E420" s="177"/>
      <c r="F420" s="183"/>
      <c r="G420" s="177"/>
      <c r="H420" s="292"/>
      <c r="I420" s="341"/>
      <c r="J420" s="13" t="b">
        <f t="shared" si="40"/>
        <v>1</v>
      </c>
      <c r="K420" s="13" t="b">
        <f t="shared" si="41"/>
        <v>1</v>
      </c>
      <c r="L420" s="13" t="b">
        <f t="shared" si="42"/>
        <v>1</v>
      </c>
      <c r="M420" s="13" t="b">
        <f t="shared" si="37"/>
        <v>1</v>
      </c>
      <c r="N420" s="13" t="b">
        <f t="shared" si="38"/>
        <v>1</v>
      </c>
      <c r="O420" s="13" t="b">
        <f t="shared" si="39"/>
        <v>1</v>
      </c>
    </row>
    <row r="421" spans="1:15">
      <c r="A421" s="67">
        <v>402</v>
      </c>
      <c r="B421" s="183"/>
      <c r="C421" s="183"/>
      <c r="D421" s="177"/>
      <c r="E421" s="177"/>
      <c r="F421" s="183"/>
      <c r="G421" s="177"/>
      <c r="H421" s="292"/>
      <c r="I421" s="341"/>
      <c r="J421" s="13" t="b">
        <f t="shared" si="40"/>
        <v>1</v>
      </c>
      <c r="K421" s="13" t="b">
        <f t="shared" si="41"/>
        <v>1</v>
      </c>
      <c r="L421" s="13" t="b">
        <f t="shared" si="42"/>
        <v>1</v>
      </c>
      <c r="M421" s="13" t="b">
        <f t="shared" si="37"/>
        <v>1</v>
      </c>
      <c r="N421" s="13" t="b">
        <f t="shared" si="38"/>
        <v>1</v>
      </c>
      <c r="O421" s="13" t="b">
        <f t="shared" si="39"/>
        <v>1</v>
      </c>
    </row>
    <row r="422" spans="1:15">
      <c r="A422" s="67">
        <v>403</v>
      </c>
      <c r="B422" s="183"/>
      <c r="C422" s="183"/>
      <c r="D422" s="177"/>
      <c r="E422" s="177"/>
      <c r="F422" s="183"/>
      <c r="G422" s="177"/>
      <c r="H422" s="292"/>
      <c r="I422" s="341"/>
      <c r="J422" s="13" t="b">
        <f t="shared" si="40"/>
        <v>1</v>
      </c>
      <c r="K422" s="13" t="b">
        <f t="shared" si="41"/>
        <v>1</v>
      </c>
      <c r="L422" s="13" t="b">
        <f t="shared" si="42"/>
        <v>1</v>
      </c>
      <c r="M422" s="13" t="b">
        <f t="shared" si="37"/>
        <v>1</v>
      </c>
      <c r="N422" s="13" t="b">
        <f t="shared" si="38"/>
        <v>1</v>
      </c>
      <c r="O422" s="13" t="b">
        <f t="shared" si="39"/>
        <v>1</v>
      </c>
    </row>
    <row r="423" spans="1:15">
      <c r="A423" s="67">
        <v>404</v>
      </c>
      <c r="B423" s="183"/>
      <c r="C423" s="183"/>
      <c r="D423" s="177"/>
      <c r="E423" s="177"/>
      <c r="F423" s="183"/>
      <c r="G423" s="177"/>
      <c r="H423" s="292"/>
      <c r="I423" s="341"/>
      <c r="J423" s="13" t="b">
        <f t="shared" si="40"/>
        <v>1</v>
      </c>
      <c r="K423" s="13" t="b">
        <f t="shared" si="41"/>
        <v>1</v>
      </c>
      <c r="L423" s="13" t="b">
        <f t="shared" si="42"/>
        <v>1</v>
      </c>
      <c r="M423" s="13" t="b">
        <f t="shared" si="37"/>
        <v>1</v>
      </c>
      <c r="N423" s="13" t="b">
        <f t="shared" si="38"/>
        <v>1</v>
      </c>
      <c r="O423" s="13" t="b">
        <f t="shared" si="39"/>
        <v>1</v>
      </c>
    </row>
    <row r="424" spans="1:15">
      <c r="A424" s="67">
        <v>405</v>
      </c>
      <c r="B424" s="183"/>
      <c r="C424" s="183"/>
      <c r="D424" s="177"/>
      <c r="E424" s="177"/>
      <c r="F424" s="183"/>
      <c r="G424" s="177"/>
      <c r="H424" s="292"/>
      <c r="I424" s="341"/>
      <c r="J424" s="13" t="b">
        <f t="shared" si="40"/>
        <v>1</v>
      </c>
      <c r="K424" s="13" t="b">
        <f t="shared" si="41"/>
        <v>1</v>
      </c>
      <c r="L424" s="13" t="b">
        <f t="shared" si="42"/>
        <v>1</v>
      </c>
      <c r="M424" s="13" t="b">
        <f t="shared" si="37"/>
        <v>1</v>
      </c>
      <c r="N424" s="13" t="b">
        <f t="shared" si="38"/>
        <v>1</v>
      </c>
      <c r="O424" s="13" t="b">
        <f t="shared" si="39"/>
        <v>1</v>
      </c>
    </row>
    <row r="425" spans="1:15">
      <c r="A425" s="67">
        <v>406</v>
      </c>
      <c r="B425" s="183"/>
      <c r="C425" s="183"/>
      <c r="D425" s="177"/>
      <c r="E425" s="177"/>
      <c r="F425" s="183"/>
      <c r="G425" s="177"/>
      <c r="H425" s="292"/>
      <c r="I425" s="341"/>
      <c r="J425" s="13" t="b">
        <f t="shared" si="40"/>
        <v>1</v>
      </c>
      <c r="K425" s="13" t="b">
        <f t="shared" si="41"/>
        <v>1</v>
      </c>
      <c r="L425" s="13" t="b">
        <f t="shared" si="42"/>
        <v>1</v>
      </c>
      <c r="M425" s="13" t="b">
        <f t="shared" si="37"/>
        <v>1</v>
      </c>
      <c r="N425" s="13" t="b">
        <f t="shared" si="38"/>
        <v>1</v>
      </c>
      <c r="O425" s="13" t="b">
        <f t="shared" si="39"/>
        <v>1</v>
      </c>
    </row>
    <row r="426" spans="1:15">
      <c r="A426" s="67">
        <v>407</v>
      </c>
      <c r="B426" s="183"/>
      <c r="C426" s="183"/>
      <c r="D426" s="177"/>
      <c r="E426" s="177"/>
      <c r="F426" s="183"/>
      <c r="G426" s="177"/>
      <c r="H426" s="292"/>
      <c r="I426" s="341"/>
      <c r="J426" s="13" t="b">
        <f t="shared" si="40"/>
        <v>1</v>
      </c>
      <c r="K426" s="13" t="b">
        <f t="shared" si="41"/>
        <v>1</v>
      </c>
      <c r="L426" s="13" t="b">
        <f t="shared" si="42"/>
        <v>1</v>
      </c>
      <c r="M426" s="13" t="b">
        <f t="shared" si="37"/>
        <v>1</v>
      </c>
      <c r="N426" s="13" t="b">
        <f t="shared" si="38"/>
        <v>1</v>
      </c>
      <c r="O426" s="13" t="b">
        <f t="shared" si="39"/>
        <v>1</v>
      </c>
    </row>
    <row r="427" spans="1:15">
      <c r="A427" s="67">
        <v>408</v>
      </c>
      <c r="B427" s="183"/>
      <c r="C427" s="183"/>
      <c r="D427" s="177"/>
      <c r="E427" s="177"/>
      <c r="F427" s="183"/>
      <c r="G427" s="177"/>
      <c r="H427" s="292"/>
      <c r="I427" s="341"/>
      <c r="J427" s="13" t="b">
        <f t="shared" si="40"/>
        <v>1</v>
      </c>
      <c r="K427" s="13" t="b">
        <f t="shared" si="41"/>
        <v>1</v>
      </c>
      <c r="L427" s="13" t="b">
        <f t="shared" si="42"/>
        <v>1</v>
      </c>
      <c r="M427" s="13" t="b">
        <f t="shared" si="37"/>
        <v>1</v>
      </c>
      <c r="N427" s="13" t="b">
        <f t="shared" si="38"/>
        <v>1</v>
      </c>
      <c r="O427" s="13" t="b">
        <f t="shared" si="39"/>
        <v>1</v>
      </c>
    </row>
    <row r="428" spans="1:15">
      <c r="A428" s="67">
        <v>409</v>
      </c>
      <c r="B428" s="183"/>
      <c r="C428" s="183"/>
      <c r="D428" s="177"/>
      <c r="E428" s="177"/>
      <c r="F428" s="183"/>
      <c r="G428" s="177"/>
      <c r="H428" s="292"/>
      <c r="I428" s="341"/>
      <c r="J428" s="13" t="b">
        <f t="shared" si="40"/>
        <v>1</v>
      </c>
      <c r="K428" s="13" t="b">
        <f t="shared" si="41"/>
        <v>1</v>
      </c>
      <c r="L428" s="13" t="b">
        <f t="shared" si="42"/>
        <v>1</v>
      </c>
      <c r="M428" s="13" t="b">
        <f t="shared" si="37"/>
        <v>1</v>
      </c>
      <c r="N428" s="13" t="b">
        <f t="shared" si="38"/>
        <v>1</v>
      </c>
      <c r="O428" s="13" t="b">
        <f t="shared" si="39"/>
        <v>1</v>
      </c>
    </row>
    <row r="429" spans="1:15">
      <c r="A429" s="67">
        <v>410</v>
      </c>
      <c r="B429" s="183"/>
      <c r="C429" s="183"/>
      <c r="D429" s="177"/>
      <c r="E429" s="177"/>
      <c r="F429" s="183"/>
      <c r="G429" s="177"/>
      <c r="H429" s="292"/>
      <c r="I429" s="341"/>
      <c r="J429" s="13" t="b">
        <f t="shared" si="40"/>
        <v>1</v>
      </c>
      <c r="K429" s="13" t="b">
        <f t="shared" si="41"/>
        <v>1</v>
      </c>
      <c r="L429" s="13" t="b">
        <f t="shared" si="42"/>
        <v>1</v>
      </c>
      <c r="M429" s="13" t="b">
        <f t="shared" si="37"/>
        <v>1</v>
      </c>
      <c r="N429" s="13" t="b">
        <f t="shared" si="38"/>
        <v>1</v>
      </c>
      <c r="O429" s="13" t="b">
        <f t="shared" si="39"/>
        <v>1</v>
      </c>
    </row>
    <row r="430" spans="1:15">
      <c r="A430" s="67">
        <v>411</v>
      </c>
      <c r="B430" s="183"/>
      <c r="C430" s="183"/>
      <c r="D430" s="177"/>
      <c r="E430" s="177"/>
      <c r="F430" s="183"/>
      <c r="G430" s="177"/>
      <c r="H430" s="292"/>
      <c r="I430" s="341"/>
      <c r="J430" s="13" t="b">
        <f t="shared" si="40"/>
        <v>1</v>
      </c>
      <c r="K430" s="13" t="b">
        <f t="shared" si="41"/>
        <v>1</v>
      </c>
      <c r="L430" s="13" t="b">
        <f t="shared" si="42"/>
        <v>1</v>
      </c>
      <c r="M430" s="13" t="b">
        <f t="shared" si="37"/>
        <v>1</v>
      </c>
      <c r="N430" s="13" t="b">
        <f t="shared" si="38"/>
        <v>1</v>
      </c>
      <c r="O430" s="13" t="b">
        <f t="shared" si="39"/>
        <v>1</v>
      </c>
    </row>
    <row r="431" spans="1:15">
      <c r="A431" s="67">
        <v>412</v>
      </c>
      <c r="B431" s="183"/>
      <c r="C431" s="183"/>
      <c r="D431" s="177"/>
      <c r="E431" s="177"/>
      <c r="F431" s="183"/>
      <c r="G431" s="177"/>
      <c r="H431" s="292"/>
      <c r="I431" s="341"/>
      <c r="J431" s="13" t="b">
        <f t="shared" si="40"/>
        <v>1</v>
      </c>
      <c r="K431" s="13" t="b">
        <f t="shared" si="41"/>
        <v>1</v>
      </c>
      <c r="L431" s="13" t="b">
        <f t="shared" si="42"/>
        <v>1</v>
      </c>
      <c r="M431" s="13" t="b">
        <f t="shared" si="37"/>
        <v>1</v>
      </c>
      <c r="N431" s="13" t="b">
        <f t="shared" si="38"/>
        <v>1</v>
      </c>
      <c r="O431" s="13" t="b">
        <f t="shared" si="39"/>
        <v>1</v>
      </c>
    </row>
    <row r="432" spans="1:15">
      <c r="A432" s="67">
        <v>413</v>
      </c>
      <c r="B432" s="183"/>
      <c r="C432" s="183"/>
      <c r="D432" s="177"/>
      <c r="E432" s="177"/>
      <c r="F432" s="183"/>
      <c r="G432" s="177"/>
      <c r="H432" s="292"/>
      <c r="I432" s="341"/>
      <c r="J432" s="13" t="b">
        <f t="shared" si="40"/>
        <v>1</v>
      </c>
      <c r="K432" s="13" t="b">
        <f t="shared" si="41"/>
        <v>1</v>
      </c>
      <c r="L432" s="13" t="b">
        <f t="shared" si="42"/>
        <v>1</v>
      </c>
      <c r="M432" s="13" t="b">
        <f t="shared" si="37"/>
        <v>1</v>
      </c>
      <c r="N432" s="13" t="b">
        <f t="shared" si="38"/>
        <v>1</v>
      </c>
      <c r="O432" s="13" t="b">
        <f t="shared" si="39"/>
        <v>1</v>
      </c>
    </row>
    <row r="433" spans="1:15">
      <c r="A433" s="67">
        <v>414</v>
      </c>
      <c r="B433" s="183"/>
      <c r="C433" s="183"/>
      <c r="D433" s="177"/>
      <c r="E433" s="177"/>
      <c r="F433" s="183"/>
      <c r="G433" s="177"/>
      <c r="H433" s="292"/>
      <c r="I433" s="341"/>
      <c r="J433" s="13" t="b">
        <f t="shared" si="40"/>
        <v>1</v>
      </c>
      <c r="K433" s="13" t="b">
        <f t="shared" si="41"/>
        <v>1</v>
      </c>
      <c r="L433" s="13" t="b">
        <f t="shared" si="42"/>
        <v>1</v>
      </c>
      <c r="M433" s="13" t="b">
        <f t="shared" si="37"/>
        <v>1</v>
      </c>
      <c r="N433" s="13" t="b">
        <f t="shared" si="38"/>
        <v>1</v>
      </c>
      <c r="O433" s="13" t="b">
        <f t="shared" si="39"/>
        <v>1</v>
      </c>
    </row>
    <row r="434" spans="1:15">
      <c r="A434" s="67">
        <v>415</v>
      </c>
      <c r="B434" s="183"/>
      <c r="C434" s="183"/>
      <c r="D434" s="177"/>
      <c r="E434" s="177"/>
      <c r="F434" s="183"/>
      <c r="G434" s="177"/>
      <c r="H434" s="292"/>
      <c r="I434" s="341"/>
      <c r="J434" s="13" t="b">
        <f t="shared" si="40"/>
        <v>1</v>
      </c>
      <c r="K434" s="13" t="b">
        <f t="shared" si="41"/>
        <v>1</v>
      </c>
      <c r="L434" s="13" t="b">
        <f t="shared" si="42"/>
        <v>1</v>
      </c>
      <c r="M434" s="13" t="b">
        <f t="shared" si="37"/>
        <v>1</v>
      </c>
      <c r="N434" s="13" t="b">
        <f t="shared" si="38"/>
        <v>1</v>
      </c>
      <c r="O434" s="13" t="b">
        <f t="shared" si="39"/>
        <v>1</v>
      </c>
    </row>
    <row r="435" spans="1:15">
      <c r="A435" s="67">
        <v>416</v>
      </c>
      <c r="B435" s="183"/>
      <c r="C435" s="183"/>
      <c r="D435" s="177"/>
      <c r="E435" s="177"/>
      <c r="F435" s="183"/>
      <c r="G435" s="177"/>
      <c r="H435" s="292"/>
      <c r="I435" s="341"/>
      <c r="J435" s="13" t="b">
        <f t="shared" si="40"/>
        <v>1</v>
      </c>
      <c r="K435" s="13" t="b">
        <f t="shared" si="41"/>
        <v>1</v>
      </c>
      <c r="L435" s="13" t="b">
        <f t="shared" si="42"/>
        <v>1</v>
      </c>
      <c r="M435" s="13" t="b">
        <f t="shared" si="37"/>
        <v>1</v>
      </c>
      <c r="N435" s="13" t="b">
        <f t="shared" si="38"/>
        <v>1</v>
      </c>
      <c r="O435" s="13" t="b">
        <f t="shared" si="39"/>
        <v>1</v>
      </c>
    </row>
    <row r="436" spans="1:15">
      <c r="A436" s="67">
        <v>417</v>
      </c>
      <c r="B436" s="183"/>
      <c r="C436" s="183"/>
      <c r="D436" s="177"/>
      <c r="E436" s="177"/>
      <c r="F436" s="183"/>
      <c r="G436" s="177"/>
      <c r="H436" s="292"/>
      <c r="I436" s="341"/>
      <c r="J436" s="13" t="b">
        <f t="shared" si="40"/>
        <v>1</v>
      </c>
      <c r="K436" s="13" t="b">
        <f t="shared" si="41"/>
        <v>1</v>
      </c>
      <c r="L436" s="13" t="b">
        <f t="shared" si="42"/>
        <v>1</v>
      </c>
      <c r="M436" s="13" t="b">
        <f t="shared" si="37"/>
        <v>1</v>
      </c>
      <c r="N436" s="13" t="b">
        <f t="shared" si="38"/>
        <v>1</v>
      </c>
      <c r="O436" s="13" t="b">
        <f t="shared" si="39"/>
        <v>1</v>
      </c>
    </row>
    <row r="437" spans="1:15">
      <c r="A437" s="67">
        <v>418</v>
      </c>
      <c r="B437" s="183"/>
      <c r="C437" s="183"/>
      <c r="D437" s="177"/>
      <c r="E437" s="177"/>
      <c r="F437" s="183"/>
      <c r="G437" s="177"/>
      <c r="H437" s="292"/>
      <c r="I437" s="341"/>
      <c r="J437" s="13" t="b">
        <f t="shared" si="40"/>
        <v>1</v>
      </c>
      <c r="K437" s="13" t="b">
        <f t="shared" si="41"/>
        <v>1</v>
      </c>
      <c r="L437" s="13" t="b">
        <f t="shared" si="42"/>
        <v>1</v>
      </c>
      <c r="M437" s="13" t="b">
        <f t="shared" si="37"/>
        <v>1</v>
      </c>
      <c r="N437" s="13" t="b">
        <f t="shared" si="38"/>
        <v>1</v>
      </c>
      <c r="O437" s="13" t="b">
        <f t="shared" si="39"/>
        <v>1</v>
      </c>
    </row>
    <row r="438" spans="1:15">
      <c r="A438" s="67">
        <v>419</v>
      </c>
      <c r="B438" s="183"/>
      <c r="C438" s="183"/>
      <c r="D438" s="177"/>
      <c r="E438" s="177"/>
      <c r="F438" s="183"/>
      <c r="G438" s="177"/>
      <c r="H438" s="292"/>
      <c r="I438" s="341"/>
      <c r="J438" s="13" t="b">
        <f t="shared" si="40"/>
        <v>1</v>
      </c>
      <c r="K438" s="13" t="b">
        <f t="shared" si="41"/>
        <v>1</v>
      </c>
      <c r="L438" s="13" t="b">
        <f t="shared" si="42"/>
        <v>1</v>
      </c>
      <c r="M438" s="13" t="b">
        <f t="shared" si="37"/>
        <v>1</v>
      </c>
      <c r="N438" s="13" t="b">
        <f t="shared" si="38"/>
        <v>1</v>
      </c>
      <c r="O438" s="13" t="b">
        <f t="shared" si="39"/>
        <v>1</v>
      </c>
    </row>
    <row r="439" spans="1:15">
      <c r="A439" s="67">
        <v>420</v>
      </c>
      <c r="B439" s="183"/>
      <c r="C439" s="183"/>
      <c r="D439" s="177"/>
      <c r="E439" s="177"/>
      <c r="F439" s="183"/>
      <c r="G439" s="177"/>
      <c r="H439" s="292"/>
      <c r="I439" s="341"/>
      <c r="J439" s="13" t="b">
        <f t="shared" si="40"/>
        <v>1</v>
      </c>
      <c r="K439" s="13" t="b">
        <f t="shared" si="41"/>
        <v>1</v>
      </c>
      <c r="L439" s="13" t="b">
        <f t="shared" si="42"/>
        <v>1</v>
      </c>
      <c r="M439" s="13" t="b">
        <f t="shared" si="37"/>
        <v>1</v>
      </c>
      <c r="N439" s="13" t="b">
        <f t="shared" si="38"/>
        <v>1</v>
      </c>
      <c r="O439" s="13" t="b">
        <f t="shared" si="39"/>
        <v>1</v>
      </c>
    </row>
    <row r="440" spans="1:15">
      <c r="A440" s="67">
        <v>421</v>
      </c>
      <c r="B440" s="183"/>
      <c r="C440" s="183"/>
      <c r="D440" s="177"/>
      <c r="E440" s="177"/>
      <c r="F440" s="183"/>
      <c r="G440" s="177"/>
      <c r="H440" s="292"/>
      <c r="I440" s="341"/>
      <c r="J440" s="13" t="b">
        <f t="shared" si="40"/>
        <v>1</v>
      </c>
      <c r="K440" s="13" t="b">
        <f t="shared" si="41"/>
        <v>1</v>
      </c>
      <c r="L440" s="13" t="b">
        <f t="shared" si="42"/>
        <v>1</v>
      </c>
      <c r="M440" s="13" t="b">
        <f t="shared" si="37"/>
        <v>1</v>
      </c>
      <c r="N440" s="13" t="b">
        <f t="shared" si="38"/>
        <v>1</v>
      </c>
      <c r="O440" s="13" t="b">
        <f t="shared" si="39"/>
        <v>1</v>
      </c>
    </row>
    <row r="441" spans="1:15">
      <c r="A441" s="67">
        <v>422</v>
      </c>
      <c r="B441" s="183"/>
      <c r="C441" s="183"/>
      <c r="D441" s="177"/>
      <c r="E441" s="177"/>
      <c r="F441" s="183"/>
      <c r="G441" s="177"/>
      <c r="H441" s="292"/>
      <c r="I441" s="341"/>
      <c r="J441" s="13" t="b">
        <f t="shared" si="40"/>
        <v>1</v>
      </c>
      <c r="K441" s="13" t="b">
        <f t="shared" si="41"/>
        <v>1</v>
      </c>
      <c r="L441" s="13" t="b">
        <f t="shared" si="42"/>
        <v>1</v>
      </c>
      <c r="M441" s="13" t="b">
        <f t="shared" si="37"/>
        <v>1</v>
      </c>
      <c r="N441" s="13" t="b">
        <f t="shared" si="38"/>
        <v>1</v>
      </c>
      <c r="O441" s="13" t="b">
        <f t="shared" si="39"/>
        <v>1</v>
      </c>
    </row>
    <row r="442" spans="1:15">
      <c r="A442" s="67">
        <v>423</v>
      </c>
      <c r="B442" s="183"/>
      <c r="C442" s="183"/>
      <c r="D442" s="177"/>
      <c r="E442" s="177"/>
      <c r="F442" s="183"/>
      <c r="G442" s="177"/>
      <c r="H442" s="292"/>
      <c r="I442" s="341"/>
      <c r="J442" s="13" t="b">
        <f t="shared" si="40"/>
        <v>1</v>
      </c>
      <c r="K442" s="13" t="b">
        <f t="shared" si="41"/>
        <v>1</v>
      </c>
      <c r="L442" s="13" t="b">
        <f t="shared" si="42"/>
        <v>1</v>
      </c>
      <c r="M442" s="13" t="b">
        <f t="shared" si="37"/>
        <v>1</v>
      </c>
      <c r="N442" s="13" t="b">
        <f t="shared" si="38"/>
        <v>1</v>
      </c>
      <c r="O442" s="13" t="b">
        <f t="shared" si="39"/>
        <v>1</v>
      </c>
    </row>
    <row r="443" spans="1:15">
      <c r="A443" s="67">
        <v>424</v>
      </c>
      <c r="B443" s="183"/>
      <c r="C443" s="183"/>
      <c r="D443" s="177"/>
      <c r="E443" s="177"/>
      <c r="F443" s="183"/>
      <c r="G443" s="177"/>
      <c r="H443" s="292"/>
      <c r="I443" s="341"/>
      <c r="J443" s="13" t="b">
        <f t="shared" si="40"/>
        <v>1</v>
      </c>
      <c r="K443" s="13" t="b">
        <f t="shared" si="41"/>
        <v>1</v>
      </c>
      <c r="L443" s="13" t="b">
        <f t="shared" si="42"/>
        <v>1</v>
      </c>
      <c r="M443" s="13" t="b">
        <f t="shared" si="37"/>
        <v>1</v>
      </c>
      <c r="N443" s="13" t="b">
        <f t="shared" si="38"/>
        <v>1</v>
      </c>
      <c r="O443" s="13" t="b">
        <f t="shared" si="39"/>
        <v>1</v>
      </c>
    </row>
    <row r="444" spans="1:15">
      <c r="A444" s="67">
        <v>425</v>
      </c>
      <c r="B444" s="183"/>
      <c r="C444" s="183"/>
      <c r="D444" s="177"/>
      <c r="E444" s="177"/>
      <c r="F444" s="183"/>
      <c r="G444" s="177"/>
      <c r="H444" s="292"/>
      <c r="I444" s="341"/>
      <c r="J444" s="13" t="b">
        <f t="shared" si="40"/>
        <v>1</v>
      </c>
      <c r="K444" s="13" t="b">
        <f t="shared" si="41"/>
        <v>1</v>
      </c>
      <c r="L444" s="13" t="b">
        <f t="shared" si="42"/>
        <v>1</v>
      </c>
      <c r="M444" s="13" t="b">
        <f t="shared" si="37"/>
        <v>1</v>
      </c>
      <c r="N444" s="13" t="b">
        <f t="shared" si="38"/>
        <v>1</v>
      </c>
      <c r="O444" s="13" t="b">
        <f t="shared" si="39"/>
        <v>1</v>
      </c>
    </row>
    <row r="445" spans="1:15">
      <c r="A445" s="67">
        <v>426</v>
      </c>
      <c r="B445" s="183"/>
      <c r="C445" s="183"/>
      <c r="D445" s="177"/>
      <c r="E445" s="177"/>
      <c r="F445" s="183"/>
      <c r="G445" s="177"/>
      <c r="H445" s="292"/>
      <c r="I445" s="341"/>
      <c r="J445" s="13" t="b">
        <f t="shared" si="40"/>
        <v>1</v>
      </c>
      <c r="K445" s="13" t="b">
        <f t="shared" si="41"/>
        <v>1</v>
      </c>
      <c r="L445" s="13" t="b">
        <f t="shared" si="42"/>
        <v>1</v>
      </c>
      <c r="M445" s="13" t="b">
        <f t="shared" si="37"/>
        <v>1</v>
      </c>
      <c r="N445" s="13" t="b">
        <f t="shared" si="38"/>
        <v>1</v>
      </c>
      <c r="O445" s="13" t="b">
        <f t="shared" si="39"/>
        <v>1</v>
      </c>
    </row>
    <row r="446" spans="1:15">
      <c r="A446" s="67">
        <v>427</v>
      </c>
      <c r="B446" s="183"/>
      <c r="C446" s="183"/>
      <c r="D446" s="177"/>
      <c r="E446" s="177"/>
      <c r="F446" s="183"/>
      <c r="G446" s="177"/>
      <c r="H446" s="292"/>
      <c r="I446" s="341"/>
      <c r="J446" s="13" t="b">
        <f t="shared" si="40"/>
        <v>1</v>
      </c>
      <c r="K446" s="13" t="b">
        <f t="shared" si="41"/>
        <v>1</v>
      </c>
      <c r="L446" s="13" t="b">
        <f t="shared" si="42"/>
        <v>1</v>
      </c>
      <c r="M446" s="13" t="b">
        <f t="shared" si="37"/>
        <v>1</v>
      </c>
      <c r="N446" s="13" t="b">
        <f t="shared" si="38"/>
        <v>1</v>
      </c>
      <c r="O446" s="13" t="b">
        <f t="shared" si="39"/>
        <v>1</v>
      </c>
    </row>
    <row r="447" spans="1:15">
      <c r="A447" s="67">
        <v>428</v>
      </c>
      <c r="B447" s="183"/>
      <c r="C447" s="183"/>
      <c r="D447" s="177"/>
      <c r="E447" s="177"/>
      <c r="F447" s="183"/>
      <c r="G447" s="177"/>
      <c r="H447" s="292"/>
      <c r="I447" s="341"/>
      <c r="J447" s="13" t="b">
        <f t="shared" si="40"/>
        <v>1</v>
      </c>
      <c r="K447" s="13" t="b">
        <f t="shared" si="41"/>
        <v>1</v>
      </c>
      <c r="L447" s="13" t="b">
        <f t="shared" si="42"/>
        <v>1</v>
      </c>
      <c r="M447" s="13" t="b">
        <f t="shared" si="37"/>
        <v>1</v>
      </c>
      <c r="N447" s="13" t="b">
        <f t="shared" si="38"/>
        <v>1</v>
      </c>
      <c r="O447" s="13" t="b">
        <f t="shared" si="39"/>
        <v>1</v>
      </c>
    </row>
    <row r="448" spans="1:15">
      <c r="A448" s="67">
        <v>429</v>
      </c>
      <c r="B448" s="183"/>
      <c r="C448" s="183"/>
      <c r="D448" s="177"/>
      <c r="E448" s="177"/>
      <c r="F448" s="183"/>
      <c r="G448" s="177"/>
      <c r="H448" s="292"/>
      <c r="I448" s="341"/>
      <c r="J448" s="13" t="b">
        <f t="shared" si="40"/>
        <v>1</v>
      </c>
      <c r="K448" s="13" t="b">
        <f t="shared" si="41"/>
        <v>1</v>
      </c>
      <c r="L448" s="13" t="b">
        <f t="shared" si="42"/>
        <v>1</v>
      </c>
      <c r="M448" s="13" t="b">
        <f t="shared" si="37"/>
        <v>1</v>
      </c>
      <c r="N448" s="13" t="b">
        <f t="shared" si="38"/>
        <v>1</v>
      </c>
      <c r="O448" s="13" t="b">
        <f t="shared" si="39"/>
        <v>1</v>
      </c>
    </row>
    <row r="449" spans="1:15">
      <c r="A449" s="67">
        <v>430</v>
      </c>
      <c r="B449" s="183"/>
      <c r="C449" s="183"/>
      <c r="D449" s="177"/>
      <c r="E449" s="177"/>
      <c r="F449" s="183"/>
      <c r="G449" s="177"/>
      <c r="H449" s="292"/>
      <c r="I449" s="341"/>
      <c r="J449" s="13" t="b">
        <f t="shared" si="40"/>
        <v>1</v>
      </c>
      <c r="K449" s="13" t="b">
        <f t="shared" si="41"/>
        <v>1</v>
      </c>
      <c r="L449" s="13" t="b">
        <f t="shared" si="42"/>
        <v>1</v>
      </c>
      <c r="M449" s="13" t="b">
        <f t="shared" si="37"/>
        <v>1</v>
      </c>
      <c r="N449" s="13" t="b">
        <f t="shared" si="38"/>
        <v>1</v>
      </c>
      <c r="O449" s="13" t="b">
        <f t="shared" si="39"/>
        <v>1</v>
      </c>
    </row>
    <row r="450" spans="1:15">
      <c r="A450" s="67">
        <v>431</v>
      </c>
      <c r="B450" s="183"/>
      <c r="C450" s="183"/>
      <c r="D450" s="177"/>
      <c r="E450" s="177"/>
      <c r="F450" s="183"/>
      <c r="G450" s="177"/>
      <c r="H450" s="292"/>
      <c r="I450" s="341"/>
      <c r="J450" s="13" t="b">
        <f t="shared" si="40"/>
        <v>1</v>
      </c>
      <c r="K450" s="13" t="b">
        <f t="shared" si="41"/>
        <v>1</v>
      </c>
      <c r="L450" s="13" t="b">
        <f t="shared" si="42"/>
        <v>1</v>
      </c>
      <c r="M450" s="13" t="b">
        <f t="shared" si="37"/>
        <v>1</v>
      </c>
      <c r="N450" s="13" t="b">
        <f t="shared" si="38"/>
        <v>1</v>
      </c>
      <c r="O450" s="13" t="b">
        <f t="shared" si="39"/>
        <v>1</v>
      </c>
    </row>
    <row r="451" spans="1:15">
      <c r="A451" s="67">
        <v>432</v>
      </c>
      <c r="B451" s="183"/>
      <c r="C451" s="183"/>
      <c r="D451" s="177"/>
      <c r="E451" s="177"/>
      <c r="F451" s="183"/>
      <c r="G451" s="177"/>
      <c r="H451" s="292"/>
      <c r="I451" s="341"/>
      <c r="J451" s="13" t="b">
        <f t="shared" si="40"/>
        <v>1</v>
      </c>
      <c r="K451" s="13" t="b">
        <f t="shared" si="41"/>
        <v>1</v>
      </c>
      <c r="L451" s="13" t="b">
        <f t="shared" si="42"/>
        <v>1</v>
      </c>
      <c r="M451" s="13" t="b">
        <f t="shared" si="37"/>
        <v>1</v>
      </c>
      <c r="N451" s="13" t="b">
        <f t="shared" si="38"/>
        <v>1</v>
      </c>
      <c r="O451" s="13" t="b">
        <f t="shared" si="39"/>
        <v>1</v>
      </c>
    </row>
    <row r="452" spans="1:15">
      <c r="A452" s="67">
        <v>433</v>
      </c>
      <c r="B452" s="183"/>
      <c r="C452" s="183"/>
      <c r="D452" s="177"/>
      <c r="E452" s="177"/>
      <c r="F452" s="183"/>
      <c r="G452" s="177"/>
      <c r="H452" s="292"/>
      <c r="I452" s="341"/>
      <c r="J452" s="13" t="b">
        <f t="shared" si="40"/>
        <v>1</v>
      </c>
      <c r="K452" s="13" t="b">
        <f t="shared" si="41"/>
        <v>1</v>
      </c>
      <c r="L452" s="13" t="b">
        <f t="shared" si="42"/>
        <v>1</v>
      </c>
      <c r="M452" s="13" t="b">
        <f t="shared" si="37"/>
        <v>1</v>
      </c>
      <c r="N452" s="13" t="b">
        <f t="shared" si="38"/>
        <v>1</v>
      </c>
      <c r="O452" s="13" t="b">
        <f t="shared" si="39"/>
        <v>1</v>
      </c>
    </row>
    <row r="453" spans="1:15">
      <c r="A453" s="67">
        <v>434</v>
      </c>
      <c r="B453" s="183"/>
      <c r="C453" s="183"/>
      <c r="D453" s="177"/>
      <c r="E453" s="177"/>
      <c r="F453" s="183"/>
      <c r="G453" s="177"/>
      <c r="H453" s="292"/>
      <c r="I453" s="341"/>
      <c r="J453" s="13" t="b">
        <f t="shared" si="40"/>
        <v>1</v>
      </c>
      <c r="K453" s="13" t="b">
        <f t="shared" si="41"/>
        <v>1</v>
      </c>
      <c r="L453" s="13" t="b">
        <f t="shared" si="42"/>
        <v>1</v>
      </c>
      <c r="M453" s="13" t="b">
        <f t="shared" si="37"/>
        <v>1</v>
      </c>
      <c r="N453" s="13" t="b">
        <f t="shared" si="38"/>
        <v>1</v>
      </c>
      <c r="O453" s="13" t="b">
        <f t="shared" si="39"/>
        <v>1</v>
      </c>
    </row>
    <row r="454" spans="1:15">
      <c r="A454" s="67">
        <v>435</v>
      </c>
      <c r="B454" s="183"/>
      <c r="C454" s="183"/>
      <c r="D454" s="177"/>
      <c r="E454" s="177"/>
      <c r="F454" s="183"/>
      <c r="G454" s="177"/>
      <c r="H454" s="292"/>
      <c r="I454" s="341"/>
      <c r="J454" s="13" t="b">
        <f t="shared" si="40"/>
        <v>1</v>
      </c>
      <c r="K454" s="13" t="b">
        <f t="shared" si="41"/>
        <v>1</v>
      </c>
      <c r="L454" s="13" t="b">
        <f t="shared" si="42"/>
        <v>1</v>
      </c>
      <c r="M454" s="13" t="b">
        <f t="shared" si="37"/>
        <v>1</v>
      </c>
      <c r="N454" s="13" t="b">
        <f t="shared" si="38"/>
        <v>1</v>
      </c>
      <c r="O454" s="13" t="b">
        <f t="shared" si="39"/>
        <v>1</v>
      </c>
    </row>
    <row r="455" spans="1:15">
      <c r="A455" s="67">
        <v>436</v>
      </c>
      <c r="B455" s="183"/>
      <c r="C455" s="183"/>
      <c r="D455" s="177"/>
      <c r="E455" s="177"/>
      <c r="F455" s="183"/>
      <c r="G455" s="177"/>
      <c r="H455" s="292"/>
      <c r="I455" s="341"/>
      <c r="J455" s="13" t="b">
        <f t="shared" si="40"/>
        <v>1</v>
      </c>
      <c r="K455" s="13" t="b">
        <f t="shared" si="41"/>
        <v>1</v>
      </c>
      <c r="L455" s="13" t="b">
        <f t="shared" si="42"/>
        <v>1</v>
      </c>
      <c r="M455" s="13" t="b">
        <f t="shared" si="37"/>
        <v>1</v>
      </c>
      <c r="N455" s="13" t="b">
        <f t="shared" si="38"/>
        <v>1</v>
      </c>
      <c r="O455" s="13" t="b">
        <f t="shared" si="39"/>
        <v>1</v>
      </c>
    </row>
    <row r="456" spans="1:15">
      <c r="A456" s="67">
        <v>437</v>
      </c>
      <c r="B456" s="183"/>
      <c r="C456" s="183"/>
      <c r="D456" s="177"/>
      <c r="E456" s="177"/>
      <c r="F456" s="183"/>
      <c r="G456" s="177"/>
      <c r="H456" s="292"/>
      <c r="I456" s="341"/>
      <c r="J456" s="13" t="b">
        <f t="shared" si="40"/>
        <v>1</v>
      </c>
      <c r="K456" s="13" t="b">
        <f t="shared" si="41"/>
        <v>1</v>
      </c>
      <c r="L456" s="13" t="b">
        <f t="shared" si="42"/>
        <v>1</v>
      </c>
      <c r="M456" s="13" t="b">
        <f t="shared" si="37"/>
        <v>1</v>
      </c>
      <c r="N456" s="13" t="b">
        <f t="shared" si="38"/>
        <v>1</v>
      </c>
      <c r="O456" s="13" t="b">
        <f t="shared" si="39"/>
        <v>1</v>
      </c>
    </row>
    <row r="457" spans="1:15">
      <c r="A457" s="67">
        <v>438</v>
      </c>
      <c r="B457" s="183"/>
      <c r="C457" s="183"/>
      <c r="D457" s="177"/>
      <c r="E457" s="177"/>
      <c r="F457" s="183"/>
      <c r="G457" s="177"/>
      <c r="H457" s="292"/>
      <c r="I457" s="341"/>
      <c r="J457" s="13" t="b">
        <f t="shared" si="40"/>
        <v>1</v>
      </c>
      <c r="K457" s="13" t="b">
        <f t="shared" si="41"/>
        <v>1</v>
      </c>
      <c r="L457" s="13" t="b">
        <f t="shared" si="42"/>
        <v>1</v>
      </c>
      <c r="M457" s="13" t="b">
        <f t="shared" si="37"/>
        <v>1</v>
      </c>
      <c r="N457" s="13" t="b">
        <f t="shared" si="38"/>
        <v>1</v>
      </c>
      <c r="O457" s="13" t="b">
        <f t="shared" si="39"/>
        <v>1</v>
      </c>
    </row>
    <row r="458" spans="1:15">
      <c r="A458" s="67">
        <v>439</v>
      </c>
      <c r="B458" s="183"/>
      <c r="C458" s="183"/>
      <c r="D458" s="177"/>
      <c r="E458" s="177"/>
      <c r="F458" s="183"/>
      <c r="G458" s="177"/>
      <c r="H458" s="292"/>
      <c r="I458" s="341"/>
      <c r="J458" s="13" t="b">
        <f t="shared" si="40"/>
        <v>1</v>
      </c>
      <c r="K458" s="13" t="b">
        <f t="shared" si="41"/>
        <v>1</v>
      </c>
      <c r="L458" s="13" t="b">
        <f t="shared" si="42"/>
        <v>1</v>
      </c>
      <c r="M458" s="13" t="b">
        <f t="shared" si="37"/>
        <v>1</v>
      </c>
      <c r="N458" s="13" t="b">
        <f t="shared" si="38"/>
        <v>1</v>
      </c>
      <c r="O458" s="13" t="b">
        <f t="shared" si="39"/>
        <v>1</v>
      </c>
    </row>
    <row r="459" spans="1:15">
      <c r="A459" s="67">
        <v>440</v>
      </c>
      <c r="B459" s="183"/>
      <c r="C459" s="183"/>
      <c r="D459" s="177"/>
      <c r="E459" s="177"/>
      <c r="F459" s="183"/>
      <c r="G459" s="177"/>
      <c r="H459" s="292"/>
      <c r="I459" s="341"/>
      <c r="J459" s="13" t="b">
        <f t="shared" si="40"/>
        <v>1</v>
      </c>
      <c r="K459" s="13" t="b">
        <f t="shared" si="41"/>
        <v>1</v>
      </c>
      <c r="L459" s="13" t="b">
        <f t="shared" si="42"/>
        <v>1</v>
      </c>
      <c r="M459" s="13" t="b">
        <f t="shared" si="37"/>
        <v>1</v>
      </c>
      <c r="N459" s="13" t="b">
        <f t="shared" si="38"/>
        <v>1</v>
      </c>
      <c r="O459" s="13" t="b">
        <f t="shared" si="39"/>
        <v>1</v>
      </c>
    </row>
    <row r="460" spans="1:15">
      <c r="A460" s="67">
        <v>441</v>
      </c>
      <c r="B460" s="183"/>
      <c r="C460" s="183"/>
      <c r="D460" s="177"/>
      <c r="E460" s="177"/>
      <c r="F460" s="183"/>
      <c r="G460" s="177"/>
      <c r="H460" s="292"/>
      <c r="I460" s="341"/>
      <c r="J460" s="13" t="b">
        <f t="shared" si="40"/>
        <v>1</v>
      </c>
      <c r="K460" s="13" t="b">
        <f t="shared" si="41"/>
        <v>1</v>
      </c>
      <c r="L460" s="13" t="b">
        <f t="shared" si="42"/>
        <v>1</v>
      </c>
      <c r="M460" s="13" t="b">
        <f t="shared" si="37"/>
        <v>1</v>
      </c>
      <c r="N460" s="13" t="b">
        <f t="shared" si="38"/>
        <v>1</v>
      </c>
      <c r="O460" s="13" t="b">
        <f t="shared" si="39"/>
        <v>1</v>
      </c>
    </row>
    <row r="461" spans="1:15">
      <c r="A461" s="67">
        <v>442</v>
      </c>
      <c r="B461" s="183"/>
      <c r="C461" s="183"/>
      <c r="D461" s="177"/>
      <c r="E461" s="177"/>
      <c r="F461" s="183"/>
      <c r="G461" s="177"/>
      <c r="H461" s="292"/>
      <c r="I461" s="341"/>
      <c r="J461" s="13" t="b">
        <f t="shared" si="40"/>
        <v>1</v>
      </c>
      <c r="K461" s="13" t="b">
        <f t="shared" si="41"/>
        <v>1</v>
      </c>
      <c r="L461" s="13" t="b">
        <f t="shared" si="42"/>
        <v>1</v>
      </c>
      <c r="M461" s="13" t="b">
        <f t="shared" si="37"/>
        <v>1</v>
      </c>
      <c r="N461" s="13" t="b">
        <f t="shared" si="38"/>
        <v>1</v>
      </c>
      <c r="O461" s="13" t="b">
        <f t="shared" si="39"/>
        <v>1</v>
      </c>
    </row>
    <row r="462" spans="1:15">
      <c r="A462" s="67">
        <v>443</v>
      </c>
      <c r="B462" s="183"/>
      <c r="C462" s="183"/>
      <c r="D462" s="177"/>
      <c r="E462" s="177"/>
      <c r="F462" s="183"/>
      <c r="G462" s="177"/>
      <c r="H462" s="292"/>
      <c r="I462" s="341"/>
      <c r="J462" s="13" t="b">
        <f t="shared" si="40"/>
        <v>1</v>
      </c>
      <c r="K462" s="13" t="b">
        <f t="shared" si="41"/>
        <v>1</v>
      </c>
      <c r="L462" s="13" t="b">
        <f t="shared" si="42"/>
        <v>1</v>
      </c>
      <c r="M462" s="13" t="b">
        <f t="shared" si="37"/>
        <v>1</v>
      </c>
      <c r="N462" s="13" t="b">
        <f t="shared" si="38"/>
        <v>1</v>
      </c>
      <c r="O462" s="13" t="b">
        <f t="shared" si="39"/>
        <v>1</v>
      </c>
    </row>
    <row r="463" spans="1:15">
      <c r="A463" s="67">
        <v>444</v>
      </c>
      <c r="B463" s="183"/>
      <c r="C463" s="183"/>
      <c r="D463" s="177"/>
      <c r="E463" s="177"/>
      <c r="F463" s="183"/>
      <c r="G463" s="177"/>
      <c r="H463" s="292"/>
      <c r="I463" s="341"/>
      <c r="J463" s="13" t="b">
        <f t="shared" si="40"/>
        <v>1</v>
      </c>
      <c r="K463" s="13" t="b">
        <f t="shared" si="41"/>
        <v>1</v>
      </c>
      <c r="L463" s="13" t="b">
        <f t="shared" si="42"/>
        <v>1</v>
      </c>
      <c r="M463" s="13" t="b">
        <f t="shared" si="37"/>
        <v>1</v>
      </c>
      <c r="N463" s="13" t="b">
        <f t="shared" si="38"/>
        <v>1</v>
      </c>
      <c r="O463" s="13" t="b">
        <f t="shared" si="39"/>
        <v>1</v>
      </c>
    </row>
    <row r="464" spans="1:15">
      <c r="A464" s="67">
        <v>445</v>
      </c>
      <c r="B464" s="183"/>
      <c r="C464" s="183"/>
      <c r="D464" s="177"/>
      <c r="E464" s="177"/>
      <c r="F464" s="183"/>
      <c r="G464" s="177"/>
      <c r="H464" s="292"/>
      <c r="I464" s="341"/>
      <c r="J464" s="13" t="b">
        <f t="shared" si="40"/>
        <v>1</v>
      </c>
      <c r="K464" s="13" t="b">
        <f t="shared" si="41"/>
        <v>1</v>
      </c>
      <c r="L464" s="13" t="b">
        <f t="shared" si="42"/>
        <v>1</v>
      </c>
      <c r="M464" s="13" t="b">
        <f t="shared" si="37"/>
        <v>1</v>
      </c>
      <c r="N464" s="13" t="b">
        <f t="shared" si="38"/>
        <v>1</v>
      </c>
      <c r="O464" s="13" t="b">
        <f t="shared" si="39"/>
        <v>1</v>
      </c>
    </row>
    <row r="465" spans="1:15">
      <c r="A465" s="67">
        <v>446</v>
      </c>
      <c r="B465" s="183"/>
      <c r="C465" s="183"/>
      <c r="D465" s="177"/>
      <c r="E465" s="177"/>
      <c r="F465" s="183"/>
      <c r="G465" s="177"/>
      <c r="H465" s="292"/>
      <c r="I465" s="341"/>
      <c r="J465" s="13" t="b">
        <f t="shared" si="40"/>
        <v>1</v>
      </c>
      <c r="K465" s="13" t="b">
        <f t="shared" si="41"/>
        <v>1</v>
      </c>
      <c r="L465" s="13" t="b">
        <f t="shared" si="42"/>
        <v>1</v>
      </c>
      <c r="M465" s="13" t="b">
        <f t="shared" si="37"/>
        <v>1</v>
      </c>
      <c r="N465" s="13" t="b">
        <f t="shared" si="38"/>
        <v>1</v>
      </c>
      <c r="O465" s="13" t="b">
        <f t="shared" si="39"/>
        <v>1</v>
      </c>
    </row>
    <row r="466" spans="1:15">
      <c r="A466" s="67">
        <v>447</v>
      </c>
      <c r="B466" s="183"/>
      <c r="C466" s="183"/>
      <c r="D466" s="177"/>
      <c r="E466" s="177"/>
      <c r="F466" s="183"/>
      <c r="G466" s="177"/>
      <c r="H466" s="292"/>
      <c r="I466" s="341"/>
      <c r="J466" s="13" t="b">
        <f t="shared" si="40"/>
        <v>1</v>
      </c>
      <c r="K466" s="13" t="b">
        <f t="shared" si="41"/>
        <v>1</v>
      </c>
      <c r="L466" s="13" t="b">
        <f t="shared" si="42"/>
        <v>1</v>
      </c>
      <c r="M466" s="13" t="b">
        <f t="shared" si="37"/>
        <v>1</v>
      </c>
      <c r="N466" s="13" t="b">
        <f t="shared" si="38"/>
        <v>1</v>
      </c>
      <c r="O466" s="13" t="b">
        <f t="shared" si="39"/>
        <v>1</v>
      </c>
    </row>
    <row r="467" spans="1:15">
      <c r="A467" s="67">
        <v>448</v>
      </c>
      <c r="B467" s="183"/>
      <c r="C467" s="183"/>
      <c r="D467" s="177"/>
      <c r="E467" s="177"/>
      <c r="F467" s="183"/>
      <c r="G467" s="177"/>
      <c r="H467" s="292"/>
      <c r="I467" s="341"/>
      <c r="J467" s="13" t="b">
        <f t="shared" si="40"/>
        <v>1</v>
      </c>
      <c r="K467" s="13" t="b">
        <f t="shared" si="41"/>
        <v>1</v>
      </c>
      <c r="L467" s="13" t="b">
        <f t="shared" si="42"/>
        <v>1</v>
      </c>
      <c r="M467" s="13" t="b">
        <f t="shared" si="37"/>
        <v>1</v>
      </c>
      <c r="N467" s="13" t="b">
        <f t="shared" si="38"/>
        <v>1</v>
      </c>
      <c r="O467" s="13" t="b">
        <f t="shared" si="39"/>
        <v>1</v>
      </c>
    </row>
    <row r="468" spans="1:15">
      <c r="A468" s="67">
        <v>449</v>
      </c>
      <c r="B468" s="183"/>
      <c r="C468" s="183"/>
      <c r="D468" s="177"/>
      <c r="E468" s="177"/>
      <c r="F468" s="183"/>
      <c r="G468" s="177"/>
      <c r="H468" s="292"/>
      <c r="I468" s="341"/>
      <c r="J468" s="13" t="b">
        <f t="shared" si="40"/>
        <v>1</v>
      </c>
      <c r="K468" s="13" t="b">
        <f t="shared" si="41"/>
        <v>1</v>
      </c>
      <c r="L468" s="13" t="b">
        <f t="shared" si="42"/>
        <v>1</v>
      </c>
      <c r="M468" s="13" t="b">
        <f t="shared" ref="M468:M531" si="43">IF(D468="",TRUE,(IF(ISNUMBER(MATCH(D468,CountriesList,0)),TRUE,FALSE)))</f>
        <v>1</v>
      </c>
      <c r="N468" s="13" t="b">
        <f t="shared" ref="N468:N531" si="44">IF(E468="",TRUE,(IF(ISNUMBER(MATCH(E468,type_list,0)),TRUE,FALSE)))</f>
        <v>1</v>
      </c>
      <c r="O468" s="13" t="b">
        <f t="shared" ref="O468:O531" si="45">IF(G468="",TRUE,(IF(ISNUMBER(MATCH(G468,ShortRelationList,0)),TRUE,FALSE)))</f>
        <v>1</v>
      </c>
    </row>
    <row r="469" spans="1:15">
      <c r="A469" s="67">
        <v>450</v>
      </c>
      <c r="B469" s="183"/>
      <c r="C469" s="183"/>
      <c r="D469" s="177"/>
      <c r="E469" s="177"/>
      <c r="F469" s="183"/>
      <c r="G469" s="177"/>
      <c r="H469" s="292"/>
      <c r="I469" s="341"/>
      <c r="J469" s="13" t="b">
        <f t="shared" si="40"/>
        <v>1</v>
      </c>
      <c r="K469" s="13" t="b">
        <f t="shared" si="41"/>
        <v>1</v>
      </c>
      <c r="L469" s="13" t="b">
        <f t="shared" si="42"/>
        <v>1</v>
      </c>
      <c r="M469" s="13" t="b">
        <f t="shared" si="43"/>
        <v>1</v>
      </c>
      <c r="N469" s="13" t="b">
        <f t="shared" si="44"/>
        <v>1</v>
      </c>
      <c r="O469" s="13" t="b">
        <f t="shared" si="45"/>
        <v>1</v>
      </c>
    </row>
    <row r="470" spans="1:15">
      <c r="A470" s="67">
        <v>451</v>
      </c>
      <c r="B470" s="183"/>
      <c r="C470" s="183"/>
      <c r="D470" s="177"/>
      <c r="E470" s="177"/>
      <c r="F470" s="183"/>
      <c r="G470" s="177"/>
      <c r="H470" s="292"/>
      <c r="I470" s="341"/>
      <c r="J470" s="13" t="b">
        <f t="shared" ref="J470:J533" si="46">IF(ISBLANK(B470),TRUE,IF(OR(ISBLANK(C470),ISBLANK(D470),ISBLANK(E470),ISBLANK(F470),ISBLANK(G470),ISBLANK(H470)),FALSE,TRUE))</f>
        <v>1</v>
      </c>
      <c r="K470" s="13" t="b">
        <f t="shared" ref="K470:K533" si="47">IF(OR(AND(B470="N/A",D470="N/A",E470="N/A",G470="N/A"),AND(ISBLANK(B470),ISBLANK(D470),ISBLANK(E470),ISBLANK(G470)),AND(NOT(ISBLANK(B470)),NOT(ISBLANK(D470)),NOT(ISBLANK(E470)),NOT(ISBLANK(G470)),B470&lt;&gt;"N/A",D470&lt;&gt;"N/A",E470&lt;&gt;"N/A",G470&lt;&gt;"N/A")),TRUE,FALSE)</f>
        <v>1</v>
      </c>
      <c r="L470" s="13" t="b">
        <f t="shared" ref="L470:L533" si="48">IF(OR(AND(ISBLANK(B470),H470=0),AND(B470="N/A",H470=0),AND(NOT(ISBLANK(B470)),B470&lt;&gt;"N/A",H470&lt;&gt;0)),TRUE,FALSE)</f>
        <v>1</v>
      </c>
      <c r="M470" s="13" t="b">
        <f t="shared" si="43"/>
        <v>1</v>
      </c>
      <c r="N470" s="13" t="b">
        <f t="shared" si="44"/>
        <v>1</v>
      </c>
      <c r="O470" s="13" t="b">
        <f t="shared" si="45"/>
        <v>1</v>
      </c>
    </row>
    <row r="471" spans="1:15">
      <c r="A471" s="67">
        <v>452</v>
      </c>
      <c r="B471" s="183"/>
      <c r="C471" s="183"/>
      <c r="D471" s="177"/>
      <c r="E471" s="177"/>
      <c r="F471" s="183"/>
      <c r="G471" s="177"/>
      <c r="H471" s="292"/>
      <c r="I471" s="341"/>
      <c r="J471" s="13" t="b">
        <f t="shared" si="46"/>
        <v>1</v>
      </c>
      <c r="K471" s="13" t="b">
        <f t="shared" si="47"/>
        <v>1</v>
      </c>
      <c r="L471" s="13" t="b">
        <f t="shared" si="48"/>
        <v>1</v>
      </c>
      <c r="M471" s="13" t="b">
        <f t="shared" si="43"/>
        <v>1</v>
      </c>
      <c r="N471" s="13" t="b">
        <f t="shared" si="44"/>
        <v>1</v>
      </c>
      <c r="O471" s="13" t="b">
        <f t="shared" si="45"/>
        <v>1</v>
      </c>
    </row>
    <row r="472" spans="1:15">
      <c r="A472" s="67">
        <v>453</v>
      </c>
      <c r="B472" s="183"/>
      <c r="C472" s="183"/>
      <c r="D472" s="177"/>
      <c r="E472" s="177"/>
      <c r="F472" s="183"/>
      <c r="G472" s="177"/>
      <c r="H472" s="292"/>
      <c r="I472" s="341"/>
      <c r="J472" s="13" t="b">
        <f t="shared" si="46"/>
        <v>1</v>
      </c>
      <c r="K472" s="13" t="b">
        <f t="shared" si="47"/>
        <v>1</v>
      </c>
      <c r="L472" s="13" t="b">
        <f t="shared" si="48"/>
        <v>1</v>
      </c>
      <c r="M472" s="13" t="b">
        <f t="shared" si="43"/>
        <v>1</v>
      </c>
      <c r="N472" s="13" t="b">
        <f t="shared" si="44"/>
        <v>1</v>
      </c>
      <c r="O472" s="13" t="b">
        <f t="shared" si="45"/>
        <v>1</v>
      </c>
    </row>
    <row r="473" spans="1:15">
      <c r="A473" s="67">
        <v>454</v>
      </c>
      <c r="B473" s="183"/>
      <c r="C473" s="183"/>
      <c r="D473" s="177"/>
      <c r="E473" s="177"/>
      <c r="F473" s="183"/>
      <c r="G473" s="177"/>
      <c r="H473" s="292"/>
      <c r="I473" s="341"/>
      <c r="J473" s="13" t="b">
        <f t="shared" si="46"/>
        <v>1</v>
      </c>
      <c r="K473" s="13" t="b">
        <f t="shared" si="47"/>
        <v>1</v>
      </c>
      <c r="L473" s="13" t="b">
        <f t="shared" si="48"/>
        <v>1</v>
      </c>
      <c r="M473" s="13" t="b">
        <f t="shared" si="43"/>
        <v>1</v>
      </c>
      <c r="N473" s="13" t="b">
        <f t="shared" si="44"/>
        <v>1</v>
      </c>
      <c r="O473" s="13" t="b">
        <f t="shared" si="45"/>
        <v>1</v>
      </c>
    </row>
    <row r="474" spans="1:15">
      <c r="A474" s="67">
        <v>455</v>
      </c>
      <c r="B474" s="183"/>
      <c r="C474" s="183"/>
      <c r="D474" s="177"/>
      <c r="E474" s="177"/>
      <c r="F474" s="183"/>
      <c r="G474" s="177"/>
      <c r="H474" s="292"/>
      <c r="I474" s="341"/>
      <c r="J474" s="13" t="b">
        <f t="shared" si="46"/>
        <v>1</v>
      </c>
      <c r="K474" s="13" t="b">
        <f t="shared" si="47"/>
        <v>1</v>
      </c>
      <c r="L474" s="13" t="b">
        <f t="shared" si="48"/>
        <v>1</v>
      </c>
      <c r="M474" s="13" t="b">
        <f t="shared" si="43"/>
        <v>1</v>
      </c>
      <c r="N474" s="13" t="b">
        <f t="shared" si="44"/>
        <v>1</v>
      </c>
      <c r="O474" s="13" t="b">
        <f t="shared" si="45"/>
        <v>1</v>
      </c>
    </row>
    <row r="475" spans="1:15">
      <c r="A475" s="67">
        <v>456</v>
      </c>
      <c r="B475" s="183"/>
      <c r="C475" s="183"/>
      <c r="D475" s="177"/>
      <c r="E475" s="177"/>
      <c r="F475" s="183"/>
      <c r="G475" s="177"/>
      <c r="H475" s="292"/>
      <c r="I475" s="341"/>
      <c r="J475" s="13" t="b">
        <f t="shared" si="46"/>
        <v>1</v>
      </c>
      <c r="K475" s="13" t="b">
        <f t="shared" si="47"/>
        <v>1</v>
      </c>
      <c r="L475" s="13" t="b">
        <f t="shared" si="48"/>
        <v>1</v>
      </c>
      <c r="M475" s="13" t="b">
        <f t="shared" si="43"/>
        <v>1</v>
      </c>
      <c r="N475" s="13" t="b">
        <f t="shared" si="44"/>
        <v>1</v>
      </c>
      <c r="O475" s="13" t="b">
        <f t="shared" si="45"/>
        <v>1</v>
      </c>
    </row>
    <row r="476" spans="1:15">
      <c r="A476" s="67">
        <v>457</v>
      </c>
      <c r="B476" s="183"/>
      <c r="C476" s="183"/>
      <c r="D476" s="177"/>
      <c r="E476" s="177"/>
      <c r="F476" s="183"/>
      <c r="G476" s="177"/>
      <c r="H476" s="292"/>
      <c r="I476" s="341"/>
      <c r="J476" s="13" t="b">
        <f t="shared" si="46"/>
        <v>1</v>
      </c>
      <c r="K476" s="13" t="b">
        <f t="shared" si="47"/>
        <v>1</v>
      </c>
      <c r="L476" s="13" t="b">
        <f t="shared" si="48"/>
        <v>1</v>
      </c>
      <c r="M476" s="13" t="b">
        <f t="shared" si="43"/>
        <v>1</v>
      </c>
      <c r="N476" s="13" t="b">
        <f t="shared" si="44"/>
        <v>1</v>
      </c>
      <c r="O476" s="13" t="b">
        <f t="shared" si="45"/>
        <v>1</v>
      </c>
    </row>
    <row r="477" spans="1:15">
      <c r="A477" s="67">
        <v>458</v>
      </c>
      <c r="B477" s="183"/>
      <c r="C477" s="183"/>
      <c r="D477" s="177"/>
      <c r="E477" s="177"/>
      <c r="F477" s="183"/>
      <c r="G477" s="177"/>
      <c r="H477" s="292"/>
      <c r="I477" s="341"/>
      <c r="J477" s="13" t="b">
        <f t="shared" si="46"/>
        <v>1</v>
      </c>
      <c r="K477" s="13" t="b">
        <f t="shared" si="47"/>
        <v>1</v>
      </c>
      <c r="L477" s="13" t="b">
        <f t="shared" si="48"/>
        <v>1</v>
      </c>
      <c r="M477" s="13" t="b">
        <f t="shared" si="43"/>
        <v>1</v>
      </c>
      <c r="N477" s="13" t="b">
        <f t="shared" si="44"/>
        <v>1</v>
      </c>
      <c r="O477" s="13" t="b">
        <f t="shared" si="45"/>
        <v>1</v>
      </c>
    </row>
    <row r="478" spans="1:15">
      <c r="A478" s="67">
        <v>459</v>
      </c>
      <c r="B478" s="183"/>
      <c r="C478" s="183"/>
      <c r="D478" s="177"/>
      <c r="E478" s="177"/>
      <c r="F478" s="183"/>
      <c r="G478" s="177"/>
      <c r="H478" s="292"/>
      <c r="I478" s="341"/>
      <c r="J478" s="13" t="b">
        <f t="shared" si="46"/>
        <v>1</v>
      </c>
      <c r="K478" s="13" t="b">
        <f t="shared" si="47"/>
        <v>1</v>
      </c>
      <c r="L478" s="13" t="b">
        <f t="shared" si="48"/>
        <v>1</v>
      </c>
      <c r="M478" s="13" t="b">
        <f t="shared" si="43"/>
        <v>1</v>
      </c>
      <c r="N478" s="13" t="b">
        <f t="shared" si="44"/>
        <v>1</v>
      </c>
      <c r="O478" s="13" t="b">
        <f t="shared" si="45"/>
        <v>1</v>
      </c>
    </row>
    <row r="479" spans="1:15">
      <c r="A479" s="67">
        <v>460</v>
      </c>
      <c r="B479" s="183"/>
      <c r="C479" s="183"/>
      <c r="D479" s="177"/>
      <c r="E479" s="177"/>
      <c r="F479" s="183"/>
      <c r="G479" s="177"/>
      <c r="H479" s="292"/>
      <c r="I479" s="341"/>
      <c r="J479" s="13" t="b">
        <f t="shared" si="46"/>
        <v>1</v>
      </c>
      <c r="K479" s="13" t="b">
        <f t="shared" si="47"/>
        <v>1</v>
      </c>
      <c r="L479" s="13" t="b">
        <f t="shared" si="48"/>
        <v>1</v>
      </c>
      <c r="M479" s="13" t="b">
        <f t="shared" si="43"/>
        <v>1</v>
      </c>
      <c r="N479" s="13" t="b">
        <f t="shared" si="44"/>
        <v>1</v>
      </c>
      <c r="O479" s="13" t="b">
        <f t="shared" si="45"/>
        <v>1</v>
      </c>
    </row>
    <row r="480" spans="1:15">
      <c r="A480" s="67">
        <v>461</v>
      </c>
      <c r="B480" s="183"/>
      <c r="C480" s="183"/>
      <c r="D480" s="177"/>
      <c r="E480" s="177"/>
      <c r="F480" s="183"/>
      <c r="G480" s="177"/>
      <c r="H480" s="292"/>
      <c r="I480" s="341"/>
      <c r="J480" s="13" t="b">
        <f t="shared" si="46"/>
        <v>1</v>
      </c>
      <c r="K480" s="13" t="b">
        <f t="shared" si="47"/>
        <v>1</v>
      </c>
      <c r="L480" s="13" t="b">
        <f t="shared" si="48"/>
        <v>1</v>
      </c>
      <c r="M480" s="13" t="b">
        <f t="shared" si="43"/>
        <v>1</v>
      </c>
      <c r="N480" s="13" t="b">
        <f t="shared" si="44"/>
        <v>1</v>
      </c>
      <c r="O480" s="13" t="b">
        <f t="shared" si="45"/>
        <v>1</v>
      </c>
    </row>
    <row r="481" spans="1:15">
      <c r="A481" s="67">
        <v>462</v>
      </c>
      <c r="B481" s="183"/>
      <c r="C481" s="183"/>
      <c r="D481" s="177"/>
      <c r="E481" s="177"/>
      <c r="F481" s="183"/>
      <c r="G481" s="177"/>
      <c r="H481" s="292"/>
      <c r="I481" s="341"/>
      <c r="J481" s="13" t="b">
        <f t="shared" si="46"/>
        <v>1</v>
      </c>
      <c r="K481" s="13" t="b">
        <f t="shared" si="47"/>
        <v>1</v>
      </c>
      <c r="L481" s="13" t="b">
        <f t="shared" si="48"/>
        <v>1</v>
      </c>
      <c r="M481" s="13" t="b">
        <f t="shared" si="43"/>
        <v>1</v>
      </c>
      <c r="N481" s="13" t="b">
        <f t="shared" si="44"/>
        <v>1</v>
      </c>
      <c r="O481" s="13" t="b">
        <f t="shared" si="45"/>
        <v>1</v>
      </c>
    </row>
    <row r="482" spans="1:15">
      <c r="A482" s="67">
        <v>463</v>
      </c>
      <c r="B482" s="183"/>
      <c r="C482" s="183"/>
      <c r="D482" s="177"/>
      <c r="E482" s="177"/>
      <c r="F482" s="183"/>
      <c r="G482" s="177"/>
      <c r="H482" s="292"/>
      <c r="I482" s="341"/>
      <c r="J482" s="13" t="b">
        <f t="shared" si="46"/>
        <v>1</v>
      </c>
      <c r="K482" s="13" t="b">
        <f t="shared" si="47"/>
        <v>1</v>
      </c>
      <c r="L482" s="13" t="b">
        <f t="shared" si="48"/>
        <v>1</v>
      </c>
      <c r="M482" s="13" t="b">
        <f t="shared" si="43"/>
        <v>1</v>
      </c>
      <c r="N482" s="13" t="b">
        <f t="shared" si="44"/>
        <v>1</v>
      </c>
      <c r="O482" s="13" t="b">
        <f t="shared" si="45"/>
        <v>1</v>
      </c>
    </row>
    <row r="483" spans="1:15">
      <c r="A483" s="67">
        <v>464</v>
      </c>
      <c r="B483" s="183"/>
      <c r="C483" s="183"/>
      <c r="D483" s="177"/>
      <c r="E483" s="177"/>
      <c r="F483" s="183"/>
      <c r="G483" s="177"/>
      <c r="H483" s="292"/>
      <c r="I483" s="341"/>
      <c r="J483" s="13" t="b">
        <f t="shared" si="46"/>
        <v>1</v>
      </c>
      <c r="K483" s="13" t="b">
        <f t="shared" si="47"/>
        <v>1</v>
      </c>
      <c r="L483" s="13" t="b">
        <f t="shared" si="48"/>
        <v>1</v>
      </c>
      <c r="M483" s="13" t="b">
        <f t="shared" si="43"/>
        <v>1</v>
      </c>
      <c r="N483" s="13" t="b">
        <f t="shared" si="44"/>
        <v>1</v>
      </c>
      <c r="O483" s="13" t="b">
        <f t="shared" si="45"/>
        <v>1</v>
      </c>
    </row>
    <row r="484" spans="1:15">
      <c r="A484" s="67">
        <v>465</v>
      </c>
      <c r="B484" s="183"/>
      <c r="C484" s="183"/>
      <c r="D484" s="177"/>
      <c r="E484" s="177"/>
      <c r="F484" s="183"/>
      <c r="G484" s="177"/>
      <c r="H484" s="292"/>
      <c r="I484" s="341"/>
      <c r="J484" s="13" t="b">
        <f t="shared" si="46"/>
        <v>1</v>
      </c>
      <c r="K484" s="13" t="b">
        <f t="shared" si="47"/>
        <v>1</v>
      </c>
      <c r="L484" s="13" t="b">
        <f t="shared" si="48"/>
        <v>1</v>
      </c>
      <c r="M484" s="13" t="b">
        <f t="shared" si="43"/>
        <v>1</v>
      </c>
      <c r="N484" s="13" t="b">
        <f t="shared" si="44"/>
        <v>1</v>
      </c>
      <c r="O484" s="13" t="b">
        <f t="shared" si="45"/>
        <v>1</v>
      </c>
    </row>
    <row r="485" spans="1:15">
      <c r="A485" s="67">
        <v>466</v>
      </c>
      <c r="B485" s="183"/>
      <c r="C485" s="183"/>
      <c r="D485" s="177"/>
      <c r="E485" s="177"/>
      <c r="F485" s="183"/>
      <c r="G485" s="177"/>
      <c r="H485" s="292"/>
      <c r="I485" s="341"/>
      <c r="J485" s="13" t="b">
        <f t="shared" si="46"/>
        <v>1</v>
      </c>
      <c r="K485" s="13" t="b">
        <f t="shared" si="47"/>
        <v>1</v>
      </c>
      <c r="L485" s="13" t="b">
        <f t="shared" si="48"/>
        <v>1</v>
      </c>
      <c r="M485" s="13" t="b">
        <f t="shared" si="43"/>
        <v>1</v>
      </c>
      <c r="N485" s="13" t="b">
        <f t="shared" si="44"/>
        <v>1</v>
      </c>
      <c r="O485" s="13" t="b">
        <f t="shared" si="45"/>
        <v>1</v>
      </c>
    </row>
    <row r="486" spans="1:15">
      <c r="A486" s="67">
        <v>467</v>
      </c>
      <c r="B486" s="183"/>
      <c r="C486" s="183"/>
      <c r="D486" s="177"/>
      <c r="E486" s="177"/>
      <c r="F486" s="183"/>
      <c r="G486" s="177"/>
      <c r="H486" s="292"/>
      <c r="I486" s="341"/>
      <c r="J486" s="13" t="b">
        <f t="shared" si="46"/>
        <v>1</v>
      </c>
      <c r="K486" s="13" t="b">
        <f t="shared" si="47"/>
        <v>1</v>
      </c>
      <c r="L486" s="13" t="b">
        <f t="shared" si="48"/>
        <v>1</v>
      </c>
      <c r="M486" s="13" t="b">
        <f t="shared" si="43"/>
        <v>1</v>
      </c>
      <c r="N486" s="13" t="b">
        <f t="shared" si="44"/>
        <v>1</v>
      </c>
      <c r="O486" s="13" t="b">
        <f t="shared" si="45"/>
        <v>1</v>
      </c>
    </row>
    <row r="487" spans="1:15">
      <c r="A487" s="67">
        <v>468</v>
      </c>
      <c r="B487" s="183"/>
      <c r="C487" s="183"/>
      <c r="D487" s="177"/>
      <c r="E487" s="177"/>
      <c r="F487" s="183"/>
      <c r="G487" s="177"/>
      <c r="H487" s="292"/>
      <c r="I487" s="341"/>
      <c r="J487" s="13" t="b">
        <f t="shared" si="46"/>
        <v>1</v>
      </c>
      <c r="K487" s="13" t="b">
        <f t="shared" si="47"/>
        <v>1</v>
      </c>
      <c r="L487" s="13" t="b">
        <f t="shared" si="48"/>
        <v>1</v>
      </c>
      <c r="M487" s="13" t="b">
        <f t="shared" si="43"/>
        <v>1</v>
      </c>
      <c r="N487" s="13" t="b">
        <f t="shared" si="44"/>
        <v>1</v>
      </c>
      <c r="O487" s="13" t="b">
        <f t="shared" si="45"/>
        <v>1</v>
      </c>
    </row>
    <row r="488" spans="1:15">
      <c r="A488" s="67">
        <v>469</v>
      </c>
      <c r="B488" s="183"/>
      <c r="C488" s="183"/>
      <c r="D488" s="177"/>
      <c r="E488" s="177"/>
      <c r="F488" s="183"/>
      <c r="G488" s="177"/>
      <c r="H488" s="292"/>
      <c r="I488" s="341"/>
      <c r="J488" s="13" t="b">
        <f t="shared" si="46"/>
        <v>1</v>
      </c>
      <c r="K488" s="13" t="b">
        <f t="shared" si="47"/>
        <v>1</v>
      </c>
      <c r="L488" s="13" t="b">
        <f t="shared" si="48"/>
        <v>1</v>
      </c>
      <c r="M488" s="13" t="b">
        <f t="shared" si="43"/>
        <v>1</v>
      </c>
      <c r="N488" s="13" t="b">
        <f t="shared" si="44"/>
        <v>1</v>
      </c>
      <c r="O488" s="13" t="b">
        <f t="shared" si="45"/>
        <v>1</v>
      </c>
    </row>
    <row r="489" spans="1:15">
      <c r="A489" s="67">
        <v>470</v>
      </c>
      <c r="B489" s="183"/>
      <c r="C489" s="183"/>
      <c r="D489" s="177"/>
      <c r="E489" s="177"/>
      <c r="F489" s="183"/>
      <c r="G489" s="177"/>
      <c r="H489" s="292"/>
      <c r="I489" s="341"/>
      <c r="J489" s="13" t="b">
        <f t="shared" si="46"/>
        <v>1</v>
      </c>
      <c r="K489" s="13" t="b">
        <f t="shared" si="47"/>
        <v>1</v>
      </c>
      <c r="L489" s="13" t="b">
        <f t="shared" si="48"/>
        <v>1</v>
      </c>
      <c r="M489" s="13" t="b">
        <f t="shared" si="43"/>
        <v>1</v>
      </c>
      <c r="N489" s="13" t="b">
        <f t="shared" si="44"/>
        <v>1</v>
      </c>
      <c r="O489" s="13" t="b">
        <f t="shared" si="45"/>
        <v>1</v>
      </c>
    </row>
    <row r="490" spans="1:15">
      <c r="A490" s="67">
        <v>471</v>
      </c>
      <c r="B490" s="183"/>
      <c r="C490" s="183"/>
      <c r="D490" s="177"/>
      <c r="E490" s="177"/>
      <c r="F490" s="183"/>
      <c r="G490" s="177"/>
      <c r="H490" s="292"/>
      <c r="I490" s="341"/>
      <c r="J490" s="13" t="b">
        <f t="shared" si="46"/>
        <v>1</v>
      </c>
      <c r="K490" s="13" t="b">
        <f t="shared" si="47"/>
        <v>1</v>
      </c>
      <c r="L490" s="13" t="b">
        <f t="shared" si="48"/>
        <v>1</v>
      </c>
      <c r="M490" s="13" t="b">
        <f t="shared" si="43"/>
        <v>1</v>
      </c>
      <c r="N490" s="13" t="b">
        <f t="shared" si="44"/>
        <v>1</v>
      </c>
      <c r="O490" s="13" t="b">
        <f t="shared" si="45"/>
        <v>1</v>
      </c>
    </row>
    <row r="491" spans="1:15">
      <c r="A491" s="67">
        <v>472</v>
      </c>
      <c r="B491" s="183"/>
      <c r="C491" s="183"/>
      <c r="D491" s="177"/>
      <c r="E491" s="177"/>
      <c r="F491" s="183"/>
      <c r="G491" s="177"/>
      <c r="H491" s="292"/>
      <c r="I491" s="341"/>
      <c r="J491" s="13" t="b">
        <f t="shared" si="46"/>
        <v>1</v>
      </c>
      <c r="K491" s="13" t="b">
        <f t="shared" si="47"/>
        <v>1</v>
      </c>
      <c r="L491" s="13" t="b">
        <f t="shared" si="48"/>
        <v>1</v>
      </c>
      <c r="M491" s="13" t="b">
        <f t="shared" si="43"/>
        <v>1</v>
      </c>
      <c r="N491" s="13" t="b">
        <f t="shared" si="44"/>
        <v>1</v>
      </c>
      <c r="O491" s="13" t="b">
        <f t="shared" si="45"/>
        <v>1</v>
      </c>
    </row>
    <row r="492" spans="1:15">
      <c r="A492" s="67">
        <v>473</v>
      </c>
      <c r="B492" s="183"/>
      <c r="C492" s="183"/>
      <c r="D492" s="177"/>
      <c r="E492" s="177"/>
      <c r="F492" s="183"/>
      <c r="G492" s="177"/>
      <c r="H492" s="292"/>
      <c r="I492" s="341"/>
      <c r="J492" s="13" t="b">
        <f t="shared" si="46"/>
        <v>1</v>
      </c>
      <c r="K492" s="13" t="b">
        <f t="shared" si="47"/>
        <v>1</v>
      </c>
      <c r="L492" s="13" t="b">
        <f t="shared" si="48"/>
        <v>1</v>
      </c>
      <c r="M492" s="13" t="b">
        <f t="shared" si="43"/>
        <v>1</v>
      </c>
      <c r="N492" s="13" t="b">
        <f t="shared" si="44"/>
        <v>1</v>
      </c>
      <c r="O492" s="13" t="b">
        <f t="shared" si="45"/>
        <v>1</v>
      </c>
    </row>
    <row r="493" spans="1:15">
      <c r="A493" s="67">
        <v>474</v>
      </c>
      <c r="B493" s="183"/>
      <c r="C493" s="183"/>
      <c r="D493" s="177"/>
      <c r="E493" s="177"/>
      <c r="F493" s="183"/>
      <c r="G493" s="177"/>
      <c r="H493" s="292"/>
      <c r="I493" s="341"/>
      <c r="J493" s="13" t="b">
        <f t="shared" si="46"/>
        <v>1</v>
      </c>
      <c r="K493" s="13" t="b">
        <f t="shared" si="47"/>
        <v>1</v>
      </c>
      <c r="L493" s="13" t="b">
        <f t="shared" si="48"/>
        <v>1</v>
      </c>
      <c r="M493" s="13" t="b">
        <f t="shared" si="43"/>
        <v>1</v>
      </c>
      <c r="N493" s="13" t="b">
        <f t="shared" si="44"/>
        <v>1</v>
      </c>
      <c r="O493" s="13" t="b">
        <f t="shared" si="45"/>
        <v>1</v>
      </c>
    </row>
    <row r="494" spans="1:15">
      <c r="A494" s="67">
        <v>475</v>
      </c>
      <c r="B494" s="183"/>
      <c r="C494" s="183"/>
      <c r="D494" s="177"/>
      <c r="E494" s="177"/>
      <c r="F494" s="183"/>
      <c r="G494" s="177"/>
      <c r="H494" s="292"/>
      <c r="I494" s="341"/>
      <c r="J494" s="13" t="b">
        <f t="shared" si="46"/>
        <v>1</v>
      </c>
      <c r="K494" s="13" t="b">
        <f t="shared" si="47"/>
        <v>1</v>
      </c>
      <c r="L494" s="13" t="b">
        <f t="shared" si="48"/>
        <v>1</v>
      </c>
      <c r="M494" s="13" t="b">
        <f t="shared" si="43"/>
        <v>1</v>
      </c>
      <c r="N494" s="13" t="b">
        <f t="shared" si="44"/>
        <v>1</v>
      </c>
      <c r="O494" s="13" t="b">
        <f t="shared" si="45"/>
        <v>1</v>
      </c>
    </row>
    <row r="495" spans="1:15">
      <c r="A495" s="67">
        <v>476</v>
      </c>
      <c r="B495" s="183"/>
      <c r="C495" s="183"/>
      <c r="D495" s="177"/>
      <c r="E495" s="177"/>
      <c r="F495" s="183"/>
      <c r="G495" s="177"/>
      <c r="H495" s="292"/>
      <c r="I495" s="341"/>
      <c r="J495" s="13" t="b">
        <f t="shared" si="46"/>
        <v>1</v>
      </c>
      <c r="K495" s="13" t="b">
        <f t="shared" si="47"/>
        <v>1</v>
      </c>
      <c r="L495" s="13" t="b">
        <f t="shared" si="48"/>
        <v>1</v>
      </c>
      <c r="M495" s="13" t="b">
        <f t="shared" si="43"/>
        <v>1</v>
      </c>
      <c r="N495" s="13" t="b">
        <f t="shared" si="44"/>
        <v>1</v>
      </c>
      <c r="O495" s="13" t="b">
        <f t="shared" si="45"/>
        <v>1</v>
      </c>
    </row>
    <row r="496" spans="1:15">
      <c r="A496" s="67">
        <v>477</v>
      </c>
      <c r="B496" s="183"/>
      <c r="C496" s="183"/>
      <c r="D496" s="177"/>
      <c r="E496" s="177"/>
      <c r="F496" s="183"/>
      <c r="G496" s="177"/>
      <c r="H496" s="292"/>
      <c r="I496" s="341"/>
      <c r="J496" s="13" t="b">
        <f t="shared" si="46"/>
        <v>1</v>
      </c>
      <c r="K496" s="13" t="b">
        <f t="shared" si="47"/>
        <v>1</v>
      </c>
      <c r="L496" s="13" t="b">
        <f t="shared" si="48"/>
        <v>1</v>
      </c>
      <c r="M496" s="13" t="b">
        <f t="shared" si="43"/>
        <v>1</v>
      </c>
      <c r="N496" s="13" t="b">
        <f t="shared" si="44"/>
        <v>1</v>
      </c>
      <c r="O496" s="13" t="b">
        <f t="shared" si="45"/>
        <v>1</v>
      </c>
    </row>
    <row r="497" spans="1:15">
      <c r="A497" s="67">
        <v>478</v>
      </c>
      <c r="B497" s="183"/>
      <c r="C497" s="183"/>
      <c r="D497" s="177"/>
      <c r="E497" s="177"/>
      <c r="F497" s="183"/>
      <c r="G497" s="177"/>
      <c r="H497" s="292"/>
      <c r="I497" s="341"/>
      <c r="J497" s="13" t="b">
        <f t="shared" si="46"/>
        <v>1</v>
      </c>
      <c r="K497" s="13" t="b">
        <f t="shared" si="47"/>
        <v>1</v>
      </c>
      <c r="L497" s="13" t="b">
        <f t="shared" si="48"/>
        <v>1</v>
      </c>
      <c r="M497" s="13" t="b">
        <f t="shared" si="43"/>
        <v>1</v>
      </c>
      <c r="N497" s="13" t="b">
        <f t="shared" si="44"/>
        <v>1</v>
      </c>
      <c r="O497" s="13" t="b">
        <f t="shared" si="45"/>
        <v>1</v>
      </c>
    </row>
    <row r="498" spans="1:15">
      <c r="A498" s="67">
        <v>479</v>
      </c>
      <c r="B498" s="183"/>
      <c r="C498" s="183"/>
      <c r="D498" s="177"/>
      <c r="E498" s="177"/>
      <c r="F498" s="183"/>
      <c r="G498" s="177"/>
      <c r="H498" s="292"/>
      <c r="I498" s="341"/>
      <c r="J498" s="13" t="b">
        <f t="shared" si="46"/>
        <v>1</v>
      </c>
      <c r="K498" s="13" t="b">
        <f t="shared" si="47"/>
        <v>1</v>
      </c>
      <c r="L498" s="13" t="b">
        <f t="shared" si="48"/>
        <v>1</v>
      </c>
      <c r="M498" s="13" t="b">
        <f t="shared" si="43"/>
        <v>1</v>
      </c>
      <c r="N498" s="13" t="b">
        <f t="shared" si="44"/>
        <v>1</v>
      </c>
      <c r="O498" s="13" t="b">
        <f t="shared" si="45"/>
        <v>1</v>
      </c>
    </row>
    <row r="499" spans="1:15">
      <c r="A499" s="67">
        <v>480</v>
      </c>
      <c r="B499" s="183"/>
      <c r="C499" s="183"/>
      <c r="D499" s="177"/>
      <c r="E499" s="177"/>
      <c r="F499" s="183"/>
      <c r="G499" s="177"/>
      <c r="H499" s="292"/>
      <c r="I499" s="341"/>
      <c r="J499" s="13" t="b">
        <f t="shared" si="46"/>
        <v>1</v>
      </c>
      <c r="K499" s="13" t="b">
        <f t="shared" si="47"/>
        <v>1</v>
      </c>
      <c r="L499" s="13" t="b">
        <f t="shared" si="48"/>
        <v>1</v>
      </c>
      <c r="M499" s="13" t="b">
        <f t="shared" si="43"/>
        <v>1</v>
      </c>
      <c r="N499" s="13" t="b">
        <f t="shared" si="44"/>
        <v>1</v>
      </c>
      <c r="O499" s="13" t="b">
        <f t="shared" si="45"/>
        <v>1</v>
      </c>
    </row>
    <row r="500" spans="1:15">
      <c r="A500" s="67">
        <v>481</v>
      </c>
      <c r="B500" s="183"/>
      <c r="C500" s="183"/>
      <c r="D500" s="177"/>
      <c r="E500" s="177"/>
      <c r="F500" s="183"/>
      <c r="G500" s="177"/>
      <c r="H500" s="292"/>
      <c r="I500" s="341"/>
      <c r="J500" s="13" t="b">
        <f t="shared" si="46"/>
        <v>1</v>
      </c>
      <c r="K500" s="13" t="b">
        <f t="shared" si="47"/>
        <v>1</v>
      </c>
      <c r="L500" s="13" t="b">
        <f t="shared" si="48"/>
        <v>1</v>
      </c>
      <c r="M500" s="13" t="b">
        <f t="shared" si="43"/>
        <v>1</v>
      </c>
      <c r="N500" s="13" t="b">
        <f t="shared" si="44"/>
        <v>1</v>
      </c>
      <c r="O500" s="13" t="b">
        <f t="shared" si="45"/>
        <v>1</v>
      </c>
    </row>
    <row r="501" spans="1:15">
      <c r="A501" s="67">
        <v>482</v>
      </c>
      <c r="B501" s="183"/>
      <c r="C501" s="183"/>
      <c r="D501" s="177"/>
      <c r="E501" s="177"/>
      <c r="F501" s="183"/>
      <c r="G501" s="177"/>
      <c r="H501" s="292"/>
      <c r="I501" s="341"/>
      <c r="J501" s="13" t="b">
        <f t="shared" si="46"/>
        <v>1</v>
      </c>
      <c r="K501" s="13" t="b">
        <f t="shared" si="47"/>
        <v>1</v>
      </c>
      <c r="L501" s="13" t="b">
        <f t="shared" si="48"/>
        <v>1</v>
      </c>
      <c r="M501" s="13" t="b">
        <f t="shared" si="43"/>
        <v>1</v>
      </c>
      <c r="N501" s="13" t="b">
        <f t="shared" si="44"/>
        <v>1</v>
      </c>
      <c r="O501" s="13" t="b">
        <f t="shared" si="45"/>
        <v>1</v>
      </c>
    </row>
    <row r="502" spans="1:15">
      <c r="A502" s="67">
        <v>483</v>
      </c>
      <c r="B502" s="183"/>
      <c r="C502" s="183"/>
      <c r="D502" s="177"/>
      <c r="E502" s="177"/>
      <c r="F502" s="183"/>
      <c r="G502" s="177"/>
      <c r="H502" s="292"/>
      <c r="I502" s="341"/>
      <c r="J502" s="13" t="b">
        <f t="shared" si="46"/>
        <v>1</v>
      </c>
      <c r="K502" s="13" t="b">
        <f t="shared" si="47"/>
        <v>1</v>
      </c>
      <c r="L502" s="13" t="b">
        <f t="shared" si="48"/>
        <v>1</v>
      </c>
      <c r="M502" s="13" t="b">
        <f t="shared" si="43"/>
        <v>1</v>
      </c>
      <c r="N502" s="13" t="b">
        <f t="shared" si="44"/>
        <v>1</v>
      </c>
      <c r="O502" s="13" t="b">
        <f t="shared" si="45"/>
        <v>1</v>
      </c>
    </row>
    <row r="503" spans="1:15">
      <c r="A503" s="67">
        <v>484</v>
      </c>
      <c r="B503" s="183"/>
      <c r="C503" s="183"/>
      <c r="D503" s="177"/>
      <c r="E503" s="177"/>
      <c r="F503" s="183"/>
      <c r="G503" s="177"/>
      <c r="H503" s="292"/>
      <c r="I503" s="341"/>
      <c r="J503" s="13" t="b">
        <f t="shared" si="46"/>
        <v>1</v>
      </c>
      <c r="K503" s="13" t="b">
        <f t="shared" si="47"/>
        <v>1</v>
      </c>
      <c r="L503" s="13" t="b">
        <f t="shared" si="48"/>
        <v>1</v>
      </c>
      <c r="M503" s="13" t="b">
        <f t="shared" si="43"/>
        <v>1</v>
      </c>
      <c r="N503" s="13" t="b">
        <f t="shared" si="44"/>
        <v>1</v>
      </c>
      <c r="O503" s="13" t="b">
        <f t="shared" si="45"/>
        <v>1</v>
      </c>
    </row>
    <row r="504" spans="1:15">
      <c r="A504" s="67">
        <v>485</v>
      </c>
      <c r="B504" s="183"/>
      <c r="C504" s="183"/>
      <c r="D504" s="177"/>
      <c r="E504" s="177"/>
      <c r="F504" s="183"/>
      <c r="G504" s="177"/>
      <c r="H504" s="292"/>
      <c r="I504" s="341"/>
      <c r="J504" s="13" t="b">
        <f t="shared" si="46"/>
        <v>1</v>
      </c>
      <c r="K504" s="13" t="b">
        <f t="shared" si="47"/>
        <v>1</v>
      </c>
      <c r="L504" s="13" t="b">
        <f t="shared" si="48"/>
        <v>1</v>
      </c>
      <c r="M504" s="13" t="b">
        <f t="shared" si="43"/>
        <v>1</v>
      </c>
      <c r="N504" s="13" t="b">
        <f t="shared" si="44"/>
        <v>1</v>
      </c>
      <c r="O504" s="13" t="b">
        <f t="shared" si="45"/>
        <v>1</v>
      </c>
    </row>
    <row r="505" spans="1:15">
      <c r="A505" s="67">
        <v>486</v>
      </c>
      <c r="B505" s="183"/>
      <c r="C505" s="183"/>
      <c r="D505" s="177"/>
      <c r="E505" s="177"/>
      <c r="F505" s="183"/>
      <c r="G505" s="177"/>
      <c r="H505" s="292"/>
      <c r="I505" s="341"/>
      <c r="J505" s="13" t="b">
        <f t="shared" si="46"/>
        <v>1</v>
      </c>
      <c r="K505" s="13" t="b">
        <f t="shared" si="47"/>
        <v>1</v>
      </c>
      <c r="L505" s="13" t="b">
        <f t="shared" si="48"/>
        <v>1</v>
      </c>
      <c r="M505" s="13" t="b">
        <f t="shared" si="43"/>
        <v>1</v>
      </c>
      <c r="N505" s="13" t="b">
        <f t="shared" si="44"/>
        <v>1</v>
      </c>
      <c r="O505" s="13" t="b">
        <f t="shared" si="45"/>
        <v>1</v>
      </c>
    </row>
    <row r="506" spans="1:15">
      <c r="A506" s="67">
        <v>487</v>
      </c>
      <c r="B506" s="183"/>
      <c r="C506" s="183"/>
      <c r="D506" s="177"/>
      <c r="E506" s="177"/>
      <c r="F506" s="183"/>
      <c r="G506" s="177"/>
      <c r="H506" s="292"/>
      <c r="I506" s="341"/>
      <c r="J506" s="13" t="b">
        <f t="shared" si="46"/>
        <v>1</v>
      </c>
      <c r="K506" s="13" t="b">
        <f t="shared" si="47"/>
        <v>1</v>
      </c>
      <c r="L506" s="13" t="b">
        <f t="shared" si="48"/>
        <v>1</v>
      </c>
      <c r="M506" s="13" t="b">
        <f t="shared" si="43"/>
        <v>1</v>
      </c>
      <c r="N506" s="13" t="b">
        <f t="shared" si="44"/>
        <v>1</v>
      </c>
      <c r="O506" s="13" t="b">
        <f t="shared" si="45"/>
        <v>1</v>
      </c>
    </row>
    <row r="507" spans="1:15">
      <c r="A507" s="67">
        <v>488</v>
      </c>
      <c r="B507" s="183"/>
      <c r="C507" s="183"/>
      <c r="D507" s="177"/>
      <c r="E507" s="177"/>
      <c r="F507" s="183"/>
      <c r="G507" s="177"/>
      <c r="H507" s="292"/>
      <c r="I507" s="341"/>
      <c r="J507" s="13" t="b">
        <f t="shared" si="46"/>
        <v>1</v>
      </c>
      <c r="K507" s="13" t="b">
        <f t="shared" si="47"/>
        <v>1</v>
      </c>
      <c r="L507" s="13" t="b">
        <f t="shared" si="48"/>
        <v>1</v>
      </c>
      <c r="M507" s="13" t="b">
        <f t="shared" si="43"/>
        <v>1</v>
      </c>
      <c r="N507" s="13" t="b">
        <f t="shared" si="44"/>
        <v>1</v>
      </c>
      <c r="O507" s="13" t="b">
        <f t="shared" si="45"/>
        <v>1</v>
      </c>
    </row>
    <row r="508" spans="1:15">
      <c r="A508" s="67">
        <v>489</v>
      </c>
      <c r="B508" s="183"/>
      <c r="C508" s="183"/>
      <c r="D508" s="177"/>
      <c r="E508" s="177"/>
      <c r="F508" s="183"/>
      <c r="G508" s="177"/>
      <c r="H508" s="292"/>
      <c r="I508" s="341"/>
      <c r="J508" s="13" t="b">
        <f t="shared" si="46"/>
        <v>1</v>
      </c>
      <c r="K508" s="13" t="b">
        <f t="shared" si="47"/>
        <v>1</v>
      </c>
      <c r="L508" s="13" t="b">
        <f t="shared" si="48"/>
        <v>1</v>
      </c>
      <c r="M508" s="13" t="b">
        <f t="shared" si="43"/>
        <v>1</v>
      </c>
      <c r="N508" s="13" t="b">
        <f t="shared" si="44"/>
        <v>1</v>
      </c>
      <c r="O508" s="13" t="b">
        <f t="shared" si="45"/>
        <v>1</v>
      </c>
    </row>
    <row r="509" spans="1:15">
      <c r="A509" s="67">
        <v>490</v>
      </c>
      <c r="B509" s="183"/>
      <c r="C509" s="183"/>
      <c r="D509" s="177"/>
      <c r="E509" s="177"/>
      <c r="F509" s="183"/>
      <c r="G509" s="177"/>
      <c r="H509" s="292"/>
      <c r="I509" s="341"/>
      <c r="J509" s="13" t="b">
        <f t="shared" si="46"/>
        <v>1</v>
      </c>
      <c r="K509" s="13" t="b">
        <f t="shared" si="47"/>
        <v>1</v>
      </c>
      <c r="L509" s="13" t="b">
        <f t="shared" si="48"/>
        <v>1</v>
      </c>
      <c r="M509" s="13" t="b">
        <f t="shared" si="43"/>
        <v>1</v>
      </c>
      <c r="N509" s="13" t="b">
        <f t="shared" si="44"/>
        <v>1</v>
      </c>
      <c r="O509" s="13" t="b">
        <f t="shared" si="45"/>
        <v>1</v>
      </c>
    </row>
    <row r="510" spans="1:15">
      <c r="A510" s="67">
        <v>491</v>
      </c>
      <c r="B510" s="183"/>
      <c r="C510" s="183"/>
      <c r="D510" s="177"/>
      <c r="E510" s="177"/>
      <c r="F510" s="183"/>
      <c r="G510" s="177"/>
      <c r="H510" s="292"/>
      <c r="I510" s="341"/>
      <c r="J510" s="13" t="b">
        <f t="shared" si="46"/>
        <v>1</v>
      </c>
      <c r="K510" s="13" t="b">
        <f t="shared" si="47"/>
        <v>1</v>
      </c>
      <c r="L510" s="13" t="b">
        <f t="shared" si="48"/>
        <v>1</v>
      </c>
      <c r="M510" s="13" t="b">
        <f t="shared" si="43"/>
        <v>1</v>
      </c>
      <c r="N510" s="13" t="b">
        <f t="shared" si="44"/>
        <v>1</v>
      </c>
      <c r="O510" s="13" t="b">
        <f t="shared" si="45"/>
        <v>1</v>
      </c>
    </row>
    <row r="511" spans="1:15">
      <c r="A511" s="67">
        <v>492</v>
      </c>
      <c r="B511" s="183"/>
      <c r="C511" s="183"/>
      <c r="D511" s="177"/>
      <c r="E511" s="177"/>
      <c r="F511" s="183"/>
      <c r="G511" s="177"/>
      <c r="H511" s="292"/>
      <c r="I511" s="341"/>
      <c r="J511" s="13" t="b">
        <f t="shared" si="46"/>
        <v>1</v>
      </c>
      <c r="K511" s="13" t="b">
        <f t="shared" si="47"/>
        <v>1</v>
      </c>
      <c r="L511" s="13" t="b">
        <f t="shared" si="48"/>
        <v>1</v>
      </c>
      <c r="M511" s="13" t="b">
        <f t="shared" si="43"/>
        <v>1</v>
      </c>
      <c r="N511" s="13" t="b">
        <f t="shared" si="44"/>
        <v>1</v>
      </c>
      <c r="O511" s="13" t="b">
        <f t="shared" si="45"/>
        <v>1</v>
      </c>
    </row>
    <row r="512" spans="1:15">
      <c r="A512" s="67">
        <v>493</v>
      </c>
      <c r="B512" s="183"/>
      <c r="C512" s="183"/>
      <c r="D512" s="177"/>
      <c r="E512" s="177"/>
      <c r="F512" s="183"/>
      <c r="G512" s="177"/>
      <c r="H512" s="292"/>
      <c r="I512" s="341"/>
      <c r="J512" s="13" t="b">
        <f t="shared" si="46"/>
        <v>1</v>
      </c>
      <c r="K512" s="13" t="b">
        <f t="shared" si="47"/>
        <v>1</v>
      </c>
      <c r="L512" s="13" t="b">
        <f t="shared" si="48"/>
        <v>1</v>
      </c>
      <c r="M512" s="13" t="b">
        <f t="shared" si="43"/>
        <v>1</v>
      </c>
      <c r="N512" s="13" t="b">
        <f t="shared" si="44"/>
        <v>1</v>
      </c>
      <c r="O512" s="13" t="b">
        <f t="shared" si="45"/>
        <v>1</v>
      </c>
    </row>
    <row r="513" spans="1:15">
      <c r="A513" s="67">
        <v>494</v>
      </c>
      <c r="B513" s="183"/>
      <c r="C513" s="183"/>
      <c r="D513" s="177"/>
      <c r="E513" s="177"/>
      <c r="F513" s="183"/>
      <c r="G513" s="177"/>
      <c r="H513" s="292"/>
      <c r="I513" s="341"/>
      <c r="J513" s="13" t="b">
        <f t="shared" si="46"/>
        <v>1</v>
      </c>
      <c r="K513" s="13" t="b">
        <f t="shared" si="47"/>
        <v>1</v>
      </c>
      <c r="L513" s="13" t="b">
        <f t="shared" si="48"/>
        <v>1</v>
      </c>
      <c r="M513" s="13" t="b">
        <f t="shared" si="43"/>
        <v>1</v>
      </c>
      <c r="N513" s="13" t="b">
        <f t="shared" si="44"/>
        <v>1</v>
      </c>
      <c r="O513" s="13" t="b">
        <f t="shared" si="45"/>
        <v>1</v>
      </c>
    </row>
    <row r="514" spans="1:15">
      <c r="A514" s="67">
        <v>495</v>
      </c>
      <c r="B514" s="183"/>
      <c r="C514" s="183"/>
      <c r="D514" s="177"/>
      <c r="E514" s="177"/>
      <c r="F514" s="183"/>
      <c r="G514" s="177"/>
      <c r="H514" s="292"/>
      <c r="I514" s="341"/>
      <c r="J514" s="13" t="b">
        <f t="shared" si="46"/>
        <v>1</v>
      </c>
      <c r="K514" s="13" t="b">
        <f t="shared" si="47"/>
        <v>1</v>
      </c>
      <c r="L514" s="13" t="b">
        <f t="shared" si="48"/>
        <v>1</v>
      </c>
      <c r="M514" s="13" t="b">
        <f t="shared" si="43"/>
        <v>1</v>
      </c>
      <c r="N514" s="13" t="b">
        <f t="shared" si="44"/>
        <v>1</v>
      </c>
      <c r="O514" s="13" t="b">
        <f t="shared" si="45"/>
        <v>1</v>
      </c>
    </row>
    <row r="515" spans="1:15">
      <c r="A515" s="67">
        <v>496</v>
      </c>
      <c r="B515" s="183"/>
      <c r="C515" s="183"/>
      <c r="D515" s="177"/>
      <c r="E515" s="177"/>
      <c r="F515" s="183"/>
      <c r="G515" s="177"/>
      <c r="H515" s="292"/>
      <c r="I515" s="341"/>
      <c r="J515" s="13" t="b">
        <f t="shared" si="46"/>
        <v>1</v>
      </c>
      <c r="K515" s="13" t="b">
        <f t="shared" si="47"/>
        <v>1</v>
      </c>
      <c r="L515" s="13" t="b">
        <f t="shared" si="48"/>
        <v>1</v>
      </c>
      <c r="M515" s="13" t="b">
        <f t="shared" si="43"/>
        <v>1</v>
      </c>
      <c r="N515" s="13" t="b">
        <f t="shared" si="44"/>
        <v>1</v>
      </c>
      <c r="O515" s="13" t="b">
        <f t="shared" si="45"/>
        <v>1</v>
      </c>
    </row>
    <row r="516" spans="1:15">
      <c r="A516" s="67">
        <v>497</v>
      </c>
      <c r="B516" s="183"/>
      <c r="C516" s="183"/>
      <c r="D516" s="177"/>
      <c r="E516" s="177"/>
      <c r="F516" s="183"/>
      <c r="G516" s="177"/>
      <c r="H516" s="292"/>
      <c r="I516" s="341"/>
      <c r="J516" s="13" t="b">
        <f t="shared" si="46"/>
        <v>1</v>
      </c>
      <c r="K516" s="13" t="b">
        <f t="shared" si="47"/>
        <v>1</v>
      </c>
      <c r="L516" s="13" t="b">
        <f t="shared" si="48"/>
        <v>1</v>
      </c>
      <c r="M516" s="13" t="b">
        <f t="shared" si="43"/>
        <v>1</v>
      </c>
      <c r="N516" s="13" t="b">
        <f t="shared" si="44"/>
        <v>1</v>
      </c>
      <c r="O516" s="13" t="b">
        <f t="shared" si="45"/>
        <v>1</v>
      </c>
    </row>
    <row r="517" spans="1:15">
      <c r="A517" s="67">
        <v>498</v>
      </c>
      <c r="B517" s="183"/>
      <c r="C517" s="183"/>
      <c r="D517" s="177"/>
      <c r="E517" s="177"/>
      <c r="F517" s="183"/>
      <c r="G517" s="177"/>
      <c r="H517" s="292"/>
      <c r="I517" s="341"/>
      <c r="J517" s="13" t="b">
        <f t="shared" si="46"/>
        <v>1</v>
      </c>
      <c r="K517" s="13" t="b">
        <f t="shared" si="47"/>
        <v>1</v>
      </c>
      <c r="L517" s="13" t="b">
        <f t="shared" si="48"/>
        <v>1</v>
      </c>
      <c r="M517" s="13" t="b">
        <f t="shared" si="43"/>
        <v>1</v>
      </c>
      <c r="N517" s="13" t="b">
        <f t="shared" si="44"/>
        <v>1</v>
      </c>
      <c r="O517" s="13" t="b">
        <f t="shared" si="45"/>
        <v>1</v>
      </c>
    </row>
    <row r="518" spans="1:15">
      <c r="A518" s="67">
        <v>499</v>
      </c>
      <c r="B518" s="183"/>
      <c r="C518" s="183"/>
      <c r="D518" s="177"/>
      <c r="E518" s="177"/>
      <c r="F518" s="183"/>
      <c r="G518" s="177"/>
      <c r="H518" s="292"/>
      <c r="I518" s="341"/>
      <c r="J518" s="13" t="b">
        <f t="shared" si="46"/>
        <v>1</v>
      </c>
      <c r="K518" s="13" t="b">
        <f t="shared" si="47"/>
        <v>1</v>
      </c>
      <c r="L518" s="13" t="b">
        <f t="shared" si="48"/>
        <v>1</v>
      </c>
      <c r="M518" s="13" t="b">
        <f t="shared" si="43"/>
        <v>1</v>
      </c>
      <c r="N518" s="13" t="b">
        <f t="shared" si="44"/>
        <v>1</v>
      </c>
      <c r="O518" s="13" t="b">
        <f t="shared" si="45"/>
        <v>1</v>
      </c>
    </row>
    <row r="519" spans="1:15">
      <c r="A519" s="67">
        <v>500</v>
      </c>
      <c r="B519" s="183"/>
      <c r="C519" s="183"/>
      <c r="D519" s="177"/>
      <c r="E519" s="177"/>
      <c r="F519" s="183"/>
      <c r="G519" s="177"/>
      <c r="H519" s="292"/>
      <c r="I519" s="341"/>
      <c r="J519" s="13" t="b">
        <f t="shared" si="46"/>
        <v>1</v>
      </c>
      <c r="K519" s="13" t="b">
        <f t="shared" si="47"/>
        <v>1</v>
      </c>
      <c r="L519" s="13" t="b">
        <f t="shared" si="48"/>
        <v>1</v>
      </c>
      <c r="M519" s="13" t="b">
        <f t="shared" si="43"/>
        <v>1</v>
      </c>
      <c r="N519" s="13" t="b">
        <f t="shared" si="44"/>
        <v>1</v>
      </c>
      <c r="O519" s="13" t="b">
        <f t="shared" si="45"/>
        <v>1</v>
      </c>
    </row>
    <row r="520" spans="1:15">
      <c r="A520" s="67">
        <v>501</v>
      </c>
      <c r="B520" s="183"/>
      <c r="C520" s="183"/>
      <c r="D520" s="177"/>
      <c r="E520" s="177"/>
      <c r="F520" s="183"/>
      <c r="G520" s="177"/>
      <c r="H520" s="292"/>
      <c r="I520" s="341"/>
      <c r="J520" s="13" t="b">
        <f t="shared" si="46"/>
        <v>1</v>
      </c>
      <c r="K520" s="13" t="b">
        <f t="shared" si="47"/>
        <v>1</v>
      </c>
      <c r="L520" s="13" t="b">
        <f t="shared" si="48"/>
        <v>1</v>
      </c>
      <c r="M520" s="13" t="b">
        <f t="shared" si="43"/>
        <v>1</v>
      </c>
      <c r="N520" s="13" t="b">
        <f t="shared" si="44"/>
        <v>1</v>
      </c>
      <c r="O520" s="13" t="b">
        <f t="shared" si="45"/>
        <v>1</v>
      </c>
    </row>
    <row r="521" spans="1:15">
      <c r="A521" s="67">
        <v>502</v>
      </c>
      <c r="B521" s="183"/>
      <c r="C521" s="183"/>
      <c r="D521" s="177"/>
      <c r="E521" s="177"/>
      <c r="F521" s="183"/>
      <c r="G521" s="177"/>
      <c r="H521" s="292"/>
      <c r="I521" s="341"/>
      <c r="J521" s="13" t="b">
        <f t="shared" si="46"/>
        <v>1</v>
      </c>
      <c r="K521" s="13" t="b">
        <f t="shared" si="47"/>
        <v>1</v>
      </c>
      <c r="L521" s="13" t="b">
        <f t="shared" si="48"/>
        <v>1</v>
      </c>
      <c r="M521" s="13" t="b">
        <f t="shared" si="43"/>
        <v>1</v>
      </c>
      <c r="N521" s="13" t="b">
        <f t="shared" si="44"/>
        <v>1</v>
      </c>
      <c r="O521" s="13" t="b">
        <f t="shared" si="45"/>
        <v>1</v>
      </c>
    </row>
    <row r="522" spans="1:15">
      <c r="A522" s="67">
        <v>503</v>
      </c>
      <c r="B522" s="183"/>
      <c r="C522" s="183"/>
      <c r="D522" s="177"/>
      <c r="E522" s="177"/>
      <c r="F522" s="183"/>
      <c r="G522" s="177"/>
      <c r="H522" s="292"/>
      <c r="I522" s="341"/>
      <c r="J522" s="13" t="b">
        <f t="shared" si="46"/>
        <v>1</v>
      </c>
      <c r="K522" s="13" t="b">
        <f t="shared" si="47"/>
        <v>1</v>
      </c>
      <c r="L522" s="13" t="b">
        <f t="shared" si="48"/>
        <v>1</v>
      </c>
      <c r="M522" s="13" t="b">
        <f t="shared" si="43"/>
        <v>1</v>
      </c>
      <c r="N522" s="13" t="b">
        <f t="shared" si="44"/>
        <v>1</v>
      </c>
      <c r="O522" s="13" t="b">
        <f t="shared" si="45"/>
        <v>1</v>
      </c>
    </row>
    <row r="523" spans="1:15">
      <c r="A523" s="67">
        <v>504</v>
      </c>
      <c r="B523" s="183"/>
      <c r="C523" s="183"/>
      <c r="D523" s="177"/>
      <c r="E523" s="177"/>
      <c r="F523" s="183"/>
      <c r="G523" s="177"/>
      <c r="H523" s="292"/>
      <c r="I523" s="341"/>
      <c r="J523" s="13" t="b">
        <f t="shared" si="46"/>
        <v>1</v>
      </c>
      <c r="K523" s="13" t="b">
        <f t="shared" si="47"/>
        <v>1</v>
      </c>
      <c r="L523" s="13" t="b">
        <f t="shared" si="48"/>
        <v>1</v>
      </c>
      <c r="M523" s="13" t="b">
        <f t="shared" si="43"/>
        <v>1</v>
      </c>
      <c r="N523" s="13" t="b">
        <f t="shared" si="44"/>
        <v>1</v>
      </c>
      <c r="O523" s="13" t="b">
        <f t="shared" si="45"/>
        <v>1</v>
      </c>
    </row>
    <row r="524" spans="1:15">
      <c r="A524" s="67">
        <v>505</v>
      </c>
      <c r="B524" s="183"/>
      <c r="C524" s="183"/>
      <c r="D524" s="177"/>
      <c r="E524" s="177"/>
      <c r="F524" s="183"/>
      <c r="G524" s="177"/>
      <c r="H524" s="292"/>
      <c r="I524" s="341"/>
      <c r="J524" s="13" t="b">
        <f t="shared" si="46"/>
        <v>1</v>
      </c>
      <c r="K524" s="13" t="b">
        <f t="shared" si="47"/>
        <v>1</v>
      </c>
      <c r="L524" s="13" t="b">
        <f t="shared" si="48"/>
        <v>1</v>
      </c>
      <c r="M524" s="13" t="b">
        <f t="shared" si="43"/>
        <v>1</v>
      </c>
      <c r="N524" s="13" t="b">
        <f t="shared" si="44"/>
        <v>1</v>
      </c>
      <c r="O524" s="13" t="b">
        <f t="shared" si="45"/>
        <v>1</v>
      </c>
    </row>
    <row r="525" spans="1:15">
      <c r="A525" s="67">
        <v>506</v>
      </c>
      <c r="B525" s="183"/>
      <c r="C525" s="183"/>
      <c r="D525" s="177"/>
      <c r="E525" s="177"/>
      <c r="F525" s="183"/>
      <c r="G525" s="177"/>
      <c r="H525" s="292"/>
      <c r="I525" s="341"/>
      <c r="J525" s="13" t="b">
        <f t="shared" si="46"/>
        <v>1</v>
      </c>
      <c r="K525" s="13" t="b">
        <f t="shared" si="47"/>
        <v>1</v>
      </c>
      <c r="L525" s="13" t="b">
        <f t="shared" si="48"/>
        <v>1</v>
      </c>
      <c r="M525" s="13" t="b">
        <f t="shared" si="43"/>
        <v>1</v>
      </c>
      <c r="N525" s="13" t="b">
        <f t="shared" si="44"/>
        <v>1</v>
      </c>
      <c r="O525" s="13" t="b">
        <f t="shared" si="45"/>
        <v>1</v>
      </c>
    </row>
    <row r="526" spans="1:15">
      <c r="A526" s="67">
        <v>507</v>
      </c>
      <c r="B526" s="183"/>
      <c r="C526" s="183"/>
      <c r="D526" s="177"/>
      <c r="E526" s="177"/>
      <c r="F526" s="183"/>
      <c r="G526" s="177"/>
      <c r="H526" s="292"/>
      <c r="I526" s="341"/>
      <c r="J526" s="13" t="b">
        <f t="shared" si="46"/>
        <v>1</v>
      </c>
      <c r="K526" s="13" t="b">
        <f t="shared" si="47"/>
        <v>1</v>
      </c>
      <c r="L526" s="13" t="b">
        <f t="shared" si="48"/>
        <v>1</v>
      </c>
      <c r="M526" s="13" t="b">
        <f t="shared" si="43"/>
        <v>1</v>
      </c>
      <c r="N526" s="13" t="b">
        <f t="shared" si="44"/>
        <v>1</v>
      </c>
      <c r="O526" s="13" t="b">
        <f t="shared" si="45"/>
        <v>1</v>
      </c>
    </row>
    <row r="527" spans="1:15">
      <c r="A527" s="67">
        <v>508</v>
      </c>
      <c r="B527" s="183"/>
      <c r="C527" s="183"/>
      <c r="D527" s="177"/>
      <c r="E527" s="177"/>
      <c r="F527" s="183"/>
      <c r="G527" s="177"/>
      <c r="H527" s="292"/>
      <c r="I527" s="341"/>
      <c r="J527" s="13" t="b">
        <f t="shared" si="46"/>
        <v>1</v>
      </c>
      <c r="K527" s="13" t="b">
        <f t="shared" si="47"/>
        <v>1</v>
      </c>
      <c r="L527" s="13" t="b">
        <f t="shared" si="48"/>
        <v>1</v>
      </c>
      <c r="M527" s="13" t="b">
        <f t="shared" si="43"/>
        <v>1</v>
      </c>
      <c r="N527" s="13" t="b">
        <f t="shared" si="44"/>
        <v>1</v>
      </c>
      <c r="O527" s="13" t="b">
        <f t="shared" si="45"/>
        <v>1</v>
      </c>
    </row>
    <row r="528" spans="1:15">
      <c r="A528" s="67">
        <v>509</v>
      </c>
      <c r="B528" s="183"/>
      <c r="C528" s="183"/>
      <c r="D528" s="177"/>
      <c r="E528" s="177"/>
      <c r="F528" s="183"/>
      <c r="G528" s="177"/>
      <c r="H528" s="292"/>
      <c r="I528" s="341"/>
      <c r="J528" s="13" t="b">
        <f t="shared" si="46"/>
        <v>1</v>
      </c>
      <c r="K528" s="13" t="b">
        <f t="shared" si="47"/>
        <v>1</v>
      </c>
      <c r="L528" s="13" t="b">
        <f t="shared" si="48"/>
        <v>1</v>
      </c>
      <c r="M528" s="13" t="b">
        <f t="shared" si="43"/>
        <v>1</v>
      </c>
      <c r="N528" s="13" t="b">
        <f t="shared" si="44"/>
        <v>1</v>
      </c>
      <c r="O528" s="13" t="b">
        <f t="shared" si="45"/>
        <v>1</v>
      </c>
    </row>
    <row r="529" spans="1:15">
      <c r="A529" s="67">
        <v>510</v>
      </c>
      <c r="B529" s="183"/>
      <c r="C529" s="183"/>
      <c r="D529" s="177"/>
      <c r="E529" s="177"/>
      <c r="F529" s="183"/>
      <c r="G529" s="177"/>
      <c r="H529" s="292"/>
      <c r="I529" s="341"/>
      <c r="J529" s="13" t="b">
        <f t="shared" si="46"/>
        <v>1</v>
      </c>
      <c r="K529" s="13" t="b">
        <f t="shared" si="47"/>
        <v>1</v>
      </c>
      <c r="L529" s="13" t="b">
        <f t="shared" si="48"/>
        <v>1</v>
      </c>
      <c r="M529" s="13" t="b">
        <f t="shared" si="43"/>
        <v>1</v>
      </c>
      <c r="N529" s="13" t="b">
        <f t="shared" si="44"/>
        <v>1</v>
      </c>
      <c r="O529" s="13" t="b">
        <f t="shared" si="45"/>
        <v>1</v>
      </c>
    </row>
    <row r="530" spans="1:15">
      <c r="A530" s="67">
        <v>511</v>
      </c>
      <c r="B530" s="183"/>
      <c r="C530" s="183"/>
      <c r="D530" s="177"/>
      <c r="E530" s="177"/>
      <c r="F530" s="183"/>
      <c r="G530" s="177"/>
      <c r="H530" s="292"/>
      <c r="I530" s="341"/>
      <c r="J530" s="13" t="b">
        <f t="shared" si="46"/>
        <v>1</v>
      </c>
      <c r="K530" s="13" t="b">
        <f t="shared" si="47"/>
        <v>1</v>
      </c>
      <c r="L530" s="13" t="b">
        <f t="shared" si="48"/>
        <v>1</v>
      </c>
      <c r="M530" s="13" t="b">
        <f t="shared" si="43"/>
        <v>1</v>
      </c>
      <c r="N530" s="13" t="b">
        <f t="shared" si="44"/>
        <v>1</v>
      </c>
      <c r="O530" s="13" t="b">
        <f t="shared" si="45"/>
        <v>1</v>
      </c>
    </row>
    <row r="531" spans="1:15">
      <c r="A531" s="67">
        <v>512</v>
      </c>
      <c r="B531" s="183"/>
      <c r="C531" s="183"/>
      <c r="D531" s="177"/>
      <c r="E531" s="177"/>
      <c r="F531" s="183"/>
      <c r="G531" s="177"/>
      <c r="H531" s="292"/>
      <c r="I531" s="341"/>
      <c r="J531" s="13" t="b">
        <f t="shared" si="46"/>
        <v>1</v>
      </c>
      <c r="K531" s="13" t="b">
        <f t="shared" si="47"/>
        <v>1</v>
      </c>
      <c r="L531" s="13" t="b">
        <f t="shared" si="48"/>
        <v>1</v>
      </c>
      <c r="M531" s="13" t="b">
        <f t="shared" si="43"/>
        <v>1</v>
      </c>
      <c r="N531" s="13" t="b">
        <f t="shared" si="44"/>
        <v>1</v>
      </c>
      <c r="O531" s="13" t="b">
        <f t="shared" si="45"/>
        <v>1</v>
      </c>
    </row>
    <row r="532" spans="1:15">
      <c r="A532" s="67">
        <v>513</v>
      </c>
      <c r="B532" s="183"/>
      <c r="C532" s="183"/>
      <c r="D532" s="177"/>
      <c r="E532" s="177"/>
      <c r="F532" s="183"/>
      <c r="G532" s="177"/>
      <c r="H532" s="292"/>
      <c r="I532" s="341"/>
      <c r="J532" s="13" t="b">
        <f t="shared" si="46"/>
        <v>1</v>
      </c>
      <c r="K532" s="13" t="b">
        <f t="shared" si="47"/>
        <v>1</v>
      </c>
      <c r="L532" s="13" t="b">
        <f t="shared" si="48"/>
        <v>1</v>
      </c>
      <c r="M532" s="13" t="b">
        <f t="shared" ref="M532:M595" si="49">IF(D532="",TRUE,(IF(ISNUMBER(MATCH(D532,CountriesList,0)),TRUE,FALSE)))</f>
        <v>1</v>
      </c>
      <c r="N532" s="13" t="b">
        <f t="shared" ref="N532:N595" si="50">IF(E532="",TRUE,(IF(ISNUMBER(MATCH(E532,type_list,0)),TRUE,FALSE)))</f>
        <v>1</v>
      </c>
      <c r="O532" s="13" t="b">
        <f t="shared" ref="O532:O595" si="51">IF(G532="",TRUE,(IF(ISNUMBER(MATCH(G532,ShortRelationList,0)),TRUE,FALSE)))</f>
        <v>1</v>
      </c>
    </row>
    <row r="533" spans="1:15">
      <c r="A533" s="67">
        <v>514</v>
      </c>
      <c r="B533" s="183"/>
      <c r="C533" s="183"/>
      <c r="D533" s="177"/>
      <c r="E533" s="177"/>
      <c r="F533" s="183"/>
      <c r="G533" s="177"/>
      <c r="H533" s="292"/>
      <c r="I533" s="341"/>
      <c r="J533" s="13" t="b">
        <f t="shared" si="46"/>
        <v>1</v>
      </c>
      <c r="K533" s="13" t="b">
        <f t="shared" si="47"/>
        <v>1</v>
      </c>
      <c r="L533" s="13" t="b">
        <f t="shared" si="48"/>
        <v>1</v>
      </c>
      <c r="M533" s="13" t="b">
        <f t="shared" si="49"/>
        <v>1</v>
      </c>
      <c r="N533" s="13" t="b">
        <f t="shared" si="50"/>
        <v>1</v>
      </c>
      <c r="O533" s="13" t="b">
        <f t="shared" si="51"/>
        <v>1</v>
      </c>
    </row>
    <row r="534" spans="1:15">
      <c r="A534" s="67">
        <v>515</v>
      </c>
      <c r="B534" s="183"/>
      <c r="C534" s="183"/>
      <c r="D534" s="177"/>
      <c r="E534" s="177"/>
      <c r="F534" s="183"/>
      <c r="G534" s="177"/>
      <c r="H534" s="292"/>
      <c r="I534" s="341"/>
      <c r="J534" s="13" t="b">
        <f t="shared" ref="J534:J597" si="52">IF(ISBLANK(B534),TRUE,IF(OR(ISBLANK(C534),ISBLANK(D534),ISBLANK(E534),ISBLANK(F534),ISBLANK(G534),ISBLANK(H534)),FALSE,TRUE))</f>
        <v>1</v>
      </c>
      <c r="K534" s="13" t="b">
        <f t="shared" ref="K534:K597" si="53">IF(OR(AND(B534="N/A",D534="N/A",E534="N/A",G534="N/A"),AND(ISBLANK(B534),ISBLANK(D534),ISBLANK(E534),ISBLANK(G534)),AND(NOT(ISBLANK(B534)),NOT(ISBLANK(D534)),NOT(ISBLANK(E534)),NOT(ISBLANK(G534)),B534&lt;&gt;"N/A",D534&lt;&gt;"N/A",E534&lt;&gt;"N/A",G534&lt;&gt;"N/A")),TRUE,FALSE)</f>
        <v>1</v>
      </c>
      <c r="L534" s="13" t="b">
        <f t="shared" ref="L534:L597" si="54">IF(OR(AND(ISBLANK(B534),H534=0),AND(B534="N/A",H534=0),AND(NOT(ISBLANK(B534)),B534&lt;&gt;"N/A",H534&lt;&gt;0)),TRUE,FALSE)</f>
        <v>1</v>
      </c>
      <c r="M534" s="13" t="b">
        <f t="shared" si="49"/>
        <v>1</v>
      </c>
      <c r="N534" s="13" t="b">
        <f t="shared" si="50"/>
        <v>1</v>
      </c>
      <c r="O534" s="13" t="b">
        <f t="shared" si="51"/>
        <v>1</v>
      </c>
    </row>
    <row r="535" spans="1:15">
      <c r="A535" s="67">
        <v>516</v>
      </c>
      <c r="B535" s="183"/>
      <c r="C535" s="183"/>
      <c r="D535" s="177"/>
      <c r="E535" s="177"/>
      <c r="F535" s="183"/>
      <c r="G535" s="177"/>
      <c r="H535" s="292"/>
      <c r="I535" s="341"/>
      <c r="J535" s="13" t="b">
        <f t="shared" si="52"/>
        <v>1</v>
      </c>
      <c r="K535" s="13" t="b">
        <f t="shared" si="53"/>
        <v>1</v>
      </c>
      <c r="L535" s="13" t="b">
        <f t="shared" si="54"/>
        <v>1</v>
      </c>
      <c r="M535" s="13" t="b">
        <f t="shared" si="49"/>
        <v>1</v>
      </c>
      <c r="N535" s="13" t="b">
        <f t="shared" si="50"/>
        <v>1</v>
      </c>
      <c r="O535" s="13" t="b">
        <f t="shared" si="51"/>
        <v>1</v>
      </c>
    </row>
    <row r="536" spans="1:15">
      <c r="A536" s="67">
        <v>517</v>
      </c>
      <c r="B536" s="183"/>
      <c r="C536" s="183"/>
      <c r="D536" s="177"/>
      <c r="E536" s="177"/>
      <c r="F536" s="183"/>
      <c r="G536" s="177"/>
      <c r="H536" s="292"/>
      <c r="I536" s="341"/>
      <c r="J536" s="13" t="b">
        <f t="shared" si="52"/>
        <v>1</v>
      </c>
      <c r="K536" s="13" t="b">
        <f t="shared" si="53"/>
        <v>1</v>
      </c>
      <c r="L536" s="13" t="b">
        <f t="shared" si="54"/>
        <v>1</v>
      </c>
      <c r="M536" s="13" t="b">
        <f t="shared" si="49"/>
        <v>1</v>
      </c>
      <c r="N536" s="13" t="b">
        <f t="shared" si="50"/>
        <v>1</v>
      </c>
      <c r="O536" s="13" t="b">
        <f t="shared" si="51"/>
        <v>1</v>
      </c>
    </row>
    <row r="537" spans="1:15">
      <c r="A537" s="67">
        <v>518</v>
      </c>
      <c r="B537" s="183"/>
      <c r="C537" s="183"/>
      <c r="D537" s="177"/>
      <c r="E537" s="177"/>
      <c r="F537" s="183"/>
      <c r="G537" s="177"/>
      <c r="H537" s="292"/>
      <c r="I537" s="341"/>
      <c r="J537" s="13" t="b">
        <f t="shared" si="52"/>
        <v>1</v>
      </c>
      <c r="K537" s="13" t="b">
        <f t="shared" si="53"/>
        <v>1</v>
      </c>
      <c r="L537" s="13" t="b">
        <f t="shared" si="54"/>
        <v>1</v>
      </c>
      <c r="M537" s="13" t="b">
        <f t="shared" si="49"/>
        <v>1</v>
      </c>
      <c r="N537" s="13" t="b">
        <f t="shared" si="50"/>
        <v>1</v>
      </c>
      <c r="O537" s="13" t="b">
        <f t="shared" si="51"/>
        <v>1</v>
      </c>
    </row>
    <row r="538" spans="1:15">
      <c r="A538" s="67">
        <v>519</v>
      </c>
      <c r="B538" s="183"/>
      <c r="C538" s="183"/>
      <c r="D538" s="177"/>
      <c r="E538" s="177"/>
      <c r="F538" s="183"/>
      <c r="G538" s="177"/>
      <c r="H538" s="292"/>
      <c r="I538" s="341"/>
      <c r="J538" s="13" t="b">
        <f t="shared" si="52"/>
        <v>1</v>
      </c>
      <c r="K538" s="13" t="b">
        <f t="shared" si="53"/>
        <v>1</v>
      </c>
      <c r="L538" s="13" t="b">
        <f t="shared" si="54"/>
        <v>1</v>
      </c>
      <c r="M538" s="13" t="b">
        <f t="shared" si="49"/>
        <v>1</v>
      </c>
      <c r="N538" s="13" t="b">
        <f t="shared" si="50"/>
        <v>1</v>
      </c>
      <c r="O538" s="13" t="b">
        <f t="shared" si="51"/>
        <v>1</v>
      </c>
    </row>
    <row r="539" spans="1:15">
      <c r="A539" s="67">
        <v>520</v>
      </c>
      <c r="B539" s="183"/>
      <c r="C539" s="183"/>
      <c r="D539" s="177"/>
      <c r="E539" s="177"/>
      <c r="F539" s="183"/>
      <c r="G539" s="177"/>
      <c r="H539" s="292"/>
      <c r="I539" s="341"/>
      <c r="J539" s="13" t="b">
        <f t="shared" si="52"/>
        <v>1</v>
      </c>
      <c r="K539" s="13" t="b">
        <f t="shared" si="53"/>
        <v>1</v>
      </c>
      <c r="L539" s="13" t="b">
        <f t="shared" si="54"/>
        <v>1</v>
      </c>
      <c r="M539" s="13" t="b">
        <f t="shared" si="49"/>
        <v>1</v>
      </c>
      <c r="N539" s="13" t="b">
        <f t="shared" si="50"/>
        <v>1</v>
      </c>
      <c r="O539" s="13" t="b">
        <f t="shared" si="51"/>
        <v>1</v>
      </c>
    </row>
    <row r="540" spans="1:15">
      <c r="A540" s="67">
        <v>521</v>
      </c>
      <c r="B540" s="183"/>
      <c r="C540" s="183"/>
      <c r="D540" s="177"/>
      <c r="E540" s="177"/>
      <c r="F540" s="183"/>
      <c r="G540" s="177"/>
      <c r="H540" s="292"/>
      <c r="I540" s="341"/>
      <c r="J540" s="13" t="b">
        <f t="shared" si="52"/>
        <v>1</v>
      </c>
      <c r="K540" s="13" t="b">
        <f t="shared" si="53"/>
        <v>1</v>
      </c>
      <c r="L540" s="13" t="b">
        <f t="shared" si="54"/>
        <v>1</v>
      </c>
      <c r="M540" s="13" t="b">
        <f t="shared" si="49"/>
        <v>1</v>
      </c>
      <c r="N540" s="13" t="b">
        <f t="shared" si="50"/>
        <v>1</v>
      </c>
      <c r="O540" s="13" t="b">
        <f t="shared" si="51"/>
        <v>1</v>
      </c>
    </row>
    <row r="541" spans="1:15">
      <c r="A541" s="67">
        <v>522</v>
      </c>
      <c r="B541" s="183"/>
      <c r="C541" s="183"/>
      <c r="D541" s="177"/>
      <c r="E541" s="177"/>
      <c r="F541" s="183"/>
      <c r="G541" s="177"/>
      <c r="H541" s="292"/>
      <c r="I541" s="341"/>
      <c r="J541" s="13" t="b">
        <f t="shared" si="52"/>
        <v>1</v>
      </c>
      <c r="K541" s="13" t="b">
        <f t="shared" si="53"/>
        <v>1</v>
      </c>
      <c r="L541" s="13" t="b">
        <f t="shared" si="54"/>
        <v>1</v>
      </c>
      <c r="M541" s="13" t="b">
        <f t="shared" si="49"/>
        <v>1</v>
      </c>
      <c r="N541" s="13" t="b">
        <f t="shared" si="50"/>
        <v>1</v>
      </c>
      <c r="O541" s="13" t="b">
        <f t="shared" si="51"/>
        <v>1</v>
      </c>
    </row>
    <row r="542" spans="1:15">
      <c r="A542" s="67">
        <v>523</v>
      </c>
      <c r="B542" s="183"/>
      <c r="C542" s="183"/>
      <c r="D542" s="177"/>
      <c r="E542" s="177"/>
      <c r="F542" s="183"/>
      <c r="G542" s="177"/>
      <c r="H542" s="292"/>
      <c r="I542" s="341"/>
      <c r="J542" s="13" t="b">
        <f t="shared" si="52"/>
        <v>1</v>
      </c>
      <c r="K542" s="13" t="b">
        <f t="shared" si="53"/>
        <v>1</v>
      </c>
      <c r="L542" s="13" t="b">
        <f t="shared" si="54"/>
        <v>1</v>
      </c>
      <c r="M542" s="13" t="b">
        <f t="shared" si="49"/>
        <v>1</v>
      </c>
      <c r="N542" s="13" t="b">
        <f t="shared" si="50"/>
        <v>1</v>
      </c>
      <c r="O542" s="13" t="b">
        <f t="shared" si="51"/>
        <v>1</v>
      </c>
    </row>
    <row r="543" spans="1:15">
      <c r="A543" s="67">
        <v>524</v>
      </c>
      <c r="B543" s="183"/>
      <c r="C543" s="183"/>
      <c r="D543" s="177"/>
      <c r="E543" s="177"/>
      <c r="F543" s="183"/>
      <c r="G543" s="177"/>
      <c r="H543" s="292"/>
      <c r="I543" s="341"/>
      <c r="J543" s="13" t="b">
        <f t="shared" si="52"/>
        <v>1</v>
      </c>
      <c r="K543" s="13" t="b">
        <f t="shared" si="53"/>
        <v>1</v>
      </c>
      <c r="L543" s="13" t="b">
        <f t="shared" si="54"/>
        <v>1</v>
      </c>
      <c r="M543" s="13" t="b">
        <f t="shared" si="49"/>
        <v>1</v>
      </c>
      <c r="N543" s="13" t="b">
        <f t="shared" si="50"/>
        <v>1</v>
      </c>
      <c r="O543" s="13" t="b">
        <f t="shared" si="51"/>
        <v>1</v>
      </c>
    </row>
    <row r="544" spans="1:15">
      <c r="A544" s="67">
        <v>525</v>
      </c>
      <c r="B544" s="183"/>
      <c r="C544" s="183"/>
      <c r="D544" s="177"/>
      <c r="E544" s="177"/>
      <c r="F544" s="183"/>
      <c r="G544" s="177"/>
      <c r="H544" s="292"/>
      <c r="I544" s="341"/>
      <c r="J544" s="13" t="b">
        <f t="shared" si="52"/>
        <v>1</v>
      </c>
      <c r="K544" s="13" t="b">
        <f t="shared" si="53"/>
        <v>1</v>
      </c>
      <c r="L544" s="13" t="b">
        <f t="shared" si="54"/>
        <v>1</v>
      </c>
      <c r="M544" s="13" t="b">
        <f t="shared" si="49"/>
        <v>1</v>
      </c>
      <c r="N544" s="13" t="b">
        <f t="shared" si="50"/>
        <v>1</v>
      </c>
      <c r="O544" s="13" t="b">
        <f t="shared" si="51"/>
        <v>1</v>
      </c>
    </row>
    <row r="545" spans="1:15">
      <c r="A545" s="67">
        <v>526</v>
      </c>
      <c r="B545" s="183"/>
      <c r="C545" s="183"/>
      <c r="D545" s="177"/>
      <c r="E545" s="177"/>
      <c r="F545" s="183"/>
      <c r="G545" s="177"/>
      <c r="H545" s="292"/>
      <c r="I545" s="341"/>
      <c r="J545" s="13" t="b">
        <f t="shared" si="52"/>
        <v>1</v>
      </c>
      <c r="K545" s="13" t="b">
        <f t="shared" si="53"/>
        <v>1</v>
      </c>
      <c r="L545" s="13" t="b">
        <f t="shared" si="54"/>
        <v>1</v>
      </c>
      <c r="M545" s="13" t="b">
        <f t="shared" si="49"/>
        <v>1</v>
      </c>
      <c r="N545" s="13" t="b">
        <f t="shared" si="50"/>
        <v>1</v>
      </c>
      <c r="O545" s="13" t="b">
        <f t="shared" si="51"/>
        <v>1</v>
      </c>
    </row>
    <row r="546" spans="1:15">
      <c r="A546" s="67">
        <v>527</v>
      </c>
      <c r="B546" s="183"/>
      <c r="C546" s="183"/>
      <c r="D546" s="177"/>
      <c r="E546" s="177"/>
      <c r="F546" s="183"/>
      <c r="G546" s="177"/>
      <c r="H546" s="292"/>
      <c r="I546" s="341"/>
      <c r="J546" s="13" t="b">
        <f t="shared" si="52"/>
        <v>1</v>
      </c>
      <c r="K546" s="13" t="b">
        <f t="shared" si="53"/>
        <v>1</v>
      </c>
      <c r="L546" s="13" t="b">
        <f t="shared" si="54"/>
        <v>1</v>
      </c>
      <c r="M546" s="13" t="b">
        <f t="shared" si="49"/>
        <v>1</v>
      </c>
      <c r="N546" s="13" t="b">
        <f t="shared" si="50"/>
        <v>1</v>
      </c>
      <c r="O546" s="13" t="b">
        <f t="shared" si="51"/>
        <v>1</v>
      </c>
    </row>
    <row r="547" spans="1:15">
      <c r="A547" s="67">
        <v>528</v>
      </c>
      <c r="B547" s="183"/>
      <c r="C547" s="183"/>
      <c r="D547" s="177"/>
      <c r="E547" s="177"/>
      <c r="F547" s="183"/>
      <c r="G547" s="177"/>
      <c r="H547" s="292"/>
      <c r="I547" s="341"/>
      <c r="J547" s="13" t="b">
        <f t="shared" si="52"/>
        <v>1</v>
      </c>
      <c r="K547" s="13" t="b">
        <f t="shared" si="53"/>
        <v>1</v>
      </c>
      <c r="L547" s="13" t="b">
        <f t="shared" si="54"/>
        <v>1</v>
      </c>
      <c r="M547" s="13" t="b">
        <f t="shared" si="49"/>
        <v>1</v>
      </c>
      <c r="N547" s="13" t="b">
        <f t="shared" si="50"/>
        <v>1</v>
      </c>
      <c r="O547" s="13" t="b">
        <f t="shared" si="51"/>
        <v>1</v>
      </c>
    </row>
    <row r="548" spans="1:15">
      <c r="A548" s="67">
        <v>529</v>
      </c>
      <c r="B548" s="183"/>
      <c r="C548" s="183"/>
      <c r="D548" s="177"/>
      <c r="E548" s="177"/>
      <c r="F548" s="183"/>
      <c r="G548" s="177"/>
      <c r="H548" s="292"/>
      <c r="I548" s="341"/>
      <c r="J548" s="13" t="b">
        <f t="shared" si="52"/>
        <v>1</v>
      </c>
      <c r="K548" s="13" t="b">
        <f t="shared" si="53"/>
        <v>1</v>
      </c>
      <c r="L548" s="13" t="b">
        <f t="shared" si="54"/>
        <v>1</v>
      </c>
      <c r="M548" s="13" t="b">
        <f t="shared" si="49"/>
        <v>1</v>
      </c>
      <c r="N548" s="13" t="b">
        <f t="shared" si="50"/>
        <v>1</v>
      </c>
      <c r="O548" s="13" t="b">
        <f t="shared" si="51"/>
        <v>1</v>
      </c>
    </row>
    <row r="549" spans="1:15">
      <c r="A549" s="67">
        <v>530</v>
      </c>
      <c r="B549" s="183"/>
      <c r="C549" s="183"/>
      <c r="D549" s="177"/>
      <c r="E549" s="177"/>
      <c r="F549" s="183"/>
      <c r="G549" s="177"/>
      <c r="H549" s="292"/>
      <c r="I549" s="341"/>
      <c r="J549" s="13" t="b">
        <f t="shared" si="52"/>
        <v>1</v>
      </c>
      <c r="K549" s="13" t="b">
        <f t="shared" si="53"/>
        <v>1</v>
      </c>
      <c r="L549" s="13" t="b">
        <f t="shared" si="54"/>
        <v>1</v>
      </c>
      <c r="M549" s="13" t="b">
        <f t="shared" si="49"/>
        <v>1</v>
      </c>
      <c r="N549" s="13" t="b">
        <f t="shared" si="50"/>
        <v>1</v>
      </c>
      <c r="O549" s="13" t="b">
        <f t="shared" si="51"/>
        <v>1</v>
      </c>
    </row>
    <row r="550" spans="1:15">
      <c r="A550" s="67">
        <v>531</v>
      </c>
      <c r="B550" s="183"/>
      <c r="C550" s="183"/>
      <c r="D550" s="177"/>
      <c r="E550" s="177"/>
      <c r="F550" s="183"/>
      <c r="G550" s="177"/>
      <c r="H550" s="292"/>
      <c r="I550" s="341"/>
      <c r="J550" s="13" t="b">
        <f t="shared" si="52"/>
        <v>1</v>
      </c>
      <c r="K550" s="13" t="b">
        <f t="shared" si="53"/>
        <v>1</v>
      </c>
      <c r="L550" s="13" t="b">
        <f t="shared" si="54"/>
        <v>1</v>
      </c>
      <c r="M550" s="13" t="b">
        <f t="shared" si="49"/>
        <v>1</v>
      </c>
      <c r="N550" s="13" t="b">
        <f t="shared" si="50"/>
        <v>1</v>
      </c>
      <c r="O550" s="13" t="b">
        <f t="shared" si="51"/>
        <v>1</v>
      </c>
    </row>
    <row r="551" spans="1:15">
      <c r="A551" s="67">
        <v>532</v>
      </c>
      <c r="B551" s="183"/>
      <c r="C551" s="183"/>
      <c r="D551" s="177"/>
      <c r="E551" s="177"/>
      <c r="F551" s="183"/>
      <c r="G551" s="177"/>
      <c r="H551" s="292"/>
      <c r="I551" s="341"/>
      <c r="J551" s="13" t="b">
        <f t="shared" si="52"/>
        <v>1</v>
      </c>
      <c r="K551" s="13" t="b">
        <f t="shared" si="53"/>
        <v>1</v>
      </c>
      <c r="L551" s="13" t="b">
        <f t="shared" si="54"/>
        <v>1</v>
      </c>
      <c r="M551" s="13" t="b">
        <f t="shared" si="49"/>
        <v>1</v>
      </c>
      <c r="N551" s="13" t="b">
        <f t="shared" si="50"/>
        <v>1</v>
      </c>
      <c r="O551" s="13" t="b">
        <f t="shared" si="51"/>
        <v>1</v>
      </c>
    </row>
    <row r="552" spans="1:15">
      <c r="A552" s="67">
        <v>533</v>
      </c>
      <c r="B552" s="183"/>
      <c r="C552" s="183"/>
      <c r="D552" s="177"/>
      <c r="E552" s="177"/>
      <c r="F552" s="183"/>
      <c r="G552" s="177"/>
      <c r="H552" s="292"/>
      <c r="I552" s="341"/>
      <c r="J552" s="13" t="b">
        <f t="shared" si="52"/>
        <v>1</v>
      </c>
      <c r="K552" s="13" t="b">
        <f t="shared" si="53"/>
        <v>1</v>
      </c>
      <c r="L552" s="13" t="b">
        <f t="shared" si="54"/>
        <v>1</v>
      </c>
      <c r="M552" s="13" t="b">
        <f t="shared" si="49"/>
        <v>1</v>
      </c>
      <c r="N552" s="13" t="b">
        <f t="shared" si="50"/>
        <v>1</v>
      </c>
      <c r="O552" s="13" t="b">
        <f t="shared" si="51"/>
        <v>1</v>
      </c>
    </row>
    <row r="553" spans="1:15">
      <c r="A553" s="67">
        <v>534</v>
      </c>
      <c r="B553" s="183"/>
      <c r="C553" s="183"/>
      <c r="D553" s="177"/>
      <c r="E553" s="177"/>
      <c r="F553" s="183"/>
      <c r="G553" s="177"/>
      <c r="H553" s="292"/>
      <c r="I553" s="341"/>
      <c r="J553" s="13" t="b">
        <f t="shared" si="52"/>
        <v>1</v>
      </c>
      <c r="K553" s="13" t="b">
        <f t="shared" si="53"/>
        <v>1</v>
      </c>
      <c r="L553" s="13" t="b">
        <f t="shared" si="54"/>
        <v>1</v>
      </c>
      <c r="M553" s="13" t="b">
        <f t="shared" si="49"/>
        <v>1</v>
      </c>
      <c r="N553" s="13" t="b">
        <f t="shared" si="50"/>
        <v>1</v>
      </c>
      <c r="O553" s="13" t="b">
        <f t="shared" si="51"/>
        <v>1</v>
      </c>
    </row>
    <row r="554" spans="1:15">
      <c r="A554" s="67">
        <v>535</v>
      </c>
      <c r="B554" s="183"/>
      <c r="C554" s="183"/>
      <c r="D554" s="177"/>
      <c r="E554" s="177"/>
      <c r="F554" s="183"/>
      <c r="G554" s="177"/>
      <c r="H554" s="292"/>
      <c r="I554" s="341"/>
      <c r="J554" s="13" t="b">
        <f t="shared" si="52"/>
        <v>1</v>
      </c>
      <c r="K554" s="13" t="b">
        <f t="shared" si="53"/>
        <v>1</v>
      </c>
      <c r="L554" s="13" t="b">
        <f t="shared" si="54"/>
        <v>1</v>
      </c>
      <c r="M554" s="13" t="b">
        <f t="shared" si="49"/>
        <v>1</v>
      </c>
      <c r="N554" s="13" t="b">
        <f t="shared" si="50"/>
        <v>1</v>
      </c>
      <c r="O554" s="13" t="b">
        <f t="shared" si="51"/>
        <v>1</v>
      </c>
    </row>
    <row r="555" spans="1:15">
      <c r="A555" s="67">
        <v>536</v>
      </c>
      <c r="B555" s="183"/>
      <c r="C555" s="183"/>
      <c r="D555" s="177"/>
      <c r="E555" s="177"/>
      <c r="F555" s="183"/>
      <c r="G555" s="177"/>
      <c r="H555" s="292"/>
      <c r="I555" s="341"/>
      <c r="J555" s="13" t="b">
        <f t="shared" si="52"/>
        <v>1</v>
      </c>
      <c r="K555" s="13" t="b">
        <f t="shared" si="53"/>
        <v>1</v>
      </c>
      <c r="L555" s="13" t="b">
        <f t="shared" si="54"/>
        <v>1</v>
      </c>
      <c r="M555" s="13" t="b">
        <f t="shared" si="49"/>
        <v>1</v>
      </c>
      <c r="N555" s="13" t="b">
        <f t="shared" si="50"/>
        <v>1</v>
      </c>
      <c r="O555" s="13" t="b">
        <f t="shared" si="51"/>
        <v>1</v>
      </c>
    </row>
    <row r="556" spans="1:15">
      <c r="A556" s="67">
        <v>537</v>
      </c>
      <c r="B556" s="183"/>
      <c r="C556" s="183"/>
      <c r="D556" s="177"/>
      <c r="E556" s="177"/>
      <c r="F556" s="183"/>
      <c r="G556" s="177"/>
      <c r="H556" s="292"/>
      <c r="I556" s="341"/>
      <c r="J556" s="13" t="b">
        <f t="shared" si="52"/>
        <v>1</v>
      </c>
      <c r="K556" s="13" t="b">
        <f t="shared" si="53"/>
        <v>1</v>
      </c>
      <c r="L556" s="13" t="b">
        <f t="shared" si="54"/>
        <v>1</v>
      </c>
      <c r="M556" s="13" t="b">
        <f t="shared" si="49"/>
        <v>1</v>
      </c>
      <c r="N556" s="13" t="b">
        <f t="shared" si="50"/>
        <v>1</v>
      </c>
      <c r="O556" s="13" t="b">
        <f t="shared" si="51"/>
        <v>1</v>
      </c>
    </row>
    <row r="557" spans="1:15">
      <c r="A557" s="67">
        <v>538</v>
      </c>
      <c r="B557" s="183"/>
      <c r="C557" s="183"/>
      <c r="D557" s="177"/>
      <c r="E557" s="177"/>
      <c r="F557" s="183"/>
      <c r="G557" s="177"/>
      <c r="H557" s="292"/>
      <c r="I557" s="341"/>
      <c r="J557" s="13" t="b">
        <f t="shared" si="52"/>
        <v>1</v>
      </c>
      <c r="K557" s="13" t="b">
        <f t="shared" si="53"/>
        <v>1</v>
      </c>
      <c r="L557" s="13" t="b">
        <f t="shared" si="54"/>
        <v>1</v>
      </c>
      <c r="M557" s="13" t="b">
        <f t="shared" si="49"/>
        <v>1</v>
      </c>
      <c r="N557" s="13" t="b">
        <f t="shared" si="50"/>
        <v>1</v>
      </c>
      <c r="O557" s="13" t="b">
        <f t="shared" si="51"/>
        <v>1</v>
      </c>
    </row>
    <row r="558" spans="1:15">
      <c r="A558" s="67">
        <v>539</v>
      </c>
      <c r="B558" s="183"/>
      <c r="C558" s="183"/>
      <c r="D558" s="177"/>
      <c r="E558" s="177"/>
      <c r="F558" s="183"/>
      <c r="G558" s="177"/>
      <c r="H558" s="292"/>
      <c r="I558" s="341"/>
      <c r="J558" s="13" t="b">
        <f t="shared" si="52"/>
        <v>1</v>
      </c>
      <c r="K558" s="13" t="b">
        <f t="shared" si="53"/>
        <v>1</v>
      </c>
      <c r="L558" s="13" t="b">
        <f t="shared" si="54"/>
        <v>1</v>
      </c>
      <c r="M558" s="13" t="b">
        <f t="shared" si="49"/>
        <v>1</v>
      </c>
      <c r="N558" s="13" t="b">
        <f t="shared" si="50"/>
        <v>1</v>
      </c>
      <c r="O558" s="13" t="b">
        <f t="shared" si="51"/>
        <v>1</v>
      </c>
    </row>
    <row r="559" spans="1:15">
      <c r="A559" s="67">
        <v>540</v>
      </c>
      <c r="B559" s="183"/>
      <c r="C559" s="183"/>
      <c r="D559" s="177"/>
      <c r="E559" s="177"/>
      <c r="F559" s="183"/>
      <c r="G559" s="177"/>
      <c r="H559" s="292"/>
      <c r="I559" s="341"/>
      <c r="J559" s="13" t="b">
        <f t="shared" si="52"/>
        <v>1</v>
      </c>
      <c r="K559" s="13" t="b">
        <f t="shared" si="53"/>
        <v>1</v>
      </c>
      <c r="L559" s="13" t="b">
        <f t="shared" si="54"/>
        <v>1</v>
      </c>
      <c r="M559" s="13" t="b">
        <f t="shared" si="49"/>
        <v>1</v>
      </c>
      <c r="N559" s="13" t="b">
        <f t="shared" si="50"/>
        <v>1</v>
      </c>
      <c r="O559" s="13" t="b">
        <f t="shared" si="51"/>
        <v>1</v>
      </c>
    </row>
    <row r="560" spans="1:15">
      <c r="A560" s="67">
        <v>541</v>
      </c>
      <c r="B560" s="183"/>
      <c r="C560" s="183"/>
      <c r="D560" s="177"/>
      <c r="E560" s="177"/>
      <c r="F560" s="183"/>
      <c r="G560" s="177"/>
      <c r="H560" s="292"/>
      <c r="I560" s="341"/>
      <c r="J560" s="13" t="b">
        <f t="shared" si="52"/>
        <v>1</v>
      </c>
      <c r="K560" s="13" t="b">
        <f t="shared" si="53"/>
        <v>1</v>
      </c>
      <c r="L560" s="13" t="b">
        <f t="shared" si="54"/>
        <v>1</v>
      </c>
      <c r="M560" s="13" t="b">
        <f t="shared" si="49"/>
        <v>1</v>
      </c>
      <c r="N560" s="13" t="b">
        <f t="shared" si="50"/>
        <v>1</v>
      </c>
      <c r="O560" s="13" t="b">
        <f t="shared" si="51"/>
        <v>1</v>
      </c>
    </row>
    <row r="561" spans="1:15">
      <c r="A561" s="67">
        <v>542</v>
      </c>
      <c r="B561" s="183"/>
      <c r="C561" s="183"/>
      <c r="D561" s="177"/>
      <c r="E561" s="177"/>
      <c r="F561" s="183"/>
      <c r="G561" s="177"/>
      <c r="H561" s="292"/>
      <c r="I561" s="341"/>
      <c r="J561" s="13" t="b">
        <f t="shared" si="52"/>
        <v>1</v>
      </c>
      <c r="K561" s="13" t="b">
        <f t="shared" si="53"/>
        <v>1</v>
      </c>
      <c r="L561" s="13" t="b">
        <f t="shared" si="54"/>
        <v>1</v>
      </c>
      <c r="M561" s="13" t="b">
        <f t="shared" si="49"/>
        <v>1</v>
      </c>
      <c r="N561" s="13" t="b">
        <f t="shared" si="50"/>
        <v>1</v>
      </c>
      <c r="O561" s="13" t="b">
        <f t="shared" si="51"/>
        <v>1</v>
      </c>
    </row>
    <row r="562" spans="1:15">
      <c r="A562" s="67">
        <v>543</v>
      </c>
      <c r="B562" s="183"/>
      <c r="C562" s="183"/>
      <c r="D562" s="177"/>
      <c r="E562" s="177"/>
      <c r="F562" s="183"/>
      <c r="G562" s="177"/>
      <c r="H562" s="292"/>
      <c r="I562" s="341"/>
      <c r="J562" s="13" t="b">
        <f t="shared" si="52"/>
        <v>1</v>
      </c>
      <c r="K562" s="13" t="b">
        <f t="shared" si="53"/>
        <v>1</v>
      </c>
      <c r="L562" s="13" t="b">
        <f t="shared" si="54"/>
        <v>1</v>
      </c>
      <c r="M562" s="13" t="b">
        <f t="shared" si="49"/>
        <v>1</v>
      </c>
      <c r="N562" s="13" t="b">
        <f t="shared" si="50"/>
        <v>1</v>
      </c>
      <c r="O562" s="13" t="b">
        <f t="shared" si="51"/>
        <v>1</v>
      </c>
    </row>
    <row r="563" spans="1:15">
      <c r="A563" s="67">
        <v>544</v>
      </c>
      <c r="B563" s="183"/>
      <c r="C563" s="183"/>
      <c r="D563" s="177"/>
      <c r="E563" s="177"/>
      <c r="F563" s="183"/>
      <c r="G563" s="177"/>
      <c r="H563" s="292"/>
      <c r="I563" s="341"/>
      <c r="J563" s="13" t="b">
        <f t="shared" si="52"/>
        <v>1</v>
      </c>
      <c r="K563" s="13" t="b">
        <f t="shared" si="53"/>
        <v>1</v>
      </c>
      <c r="L563" s="13" t="b">
        <f t="shared" si="54"/>
        <v>1</v>
      </c>
      <c r="M563" s="13" t="b">
        <f t="shared" si="49"/>
        <v>1</v>
      </c>
      <c r="N563" s="13" t="b">
        <f t="shared" si="50"/>
        <v>1</v>
      </c>
      <c r="O563" s="13" t="b">
        <f t="shared" si="51"/>
        <v>1</v>
      </c>
    </row>
    <row r="564" spans="1:15">
      <c r="A564" s="67">
        <v>545</v>
      </c>
      <c r="B564" s="183"/>
      <c r="C564" s="183"/>
      <c r="D564" s="177"/>
      <c r="E564" s="177"/>
      <c r="F564" s="183"/>
      <c r="G564" s="177"/>
      <c r="H564" s="292"/>
      <c r="I564" s="341"/>
      <c r="J564" s="13" t="b">
        <f t="shared" si="52"/>
        <v>1</v>
      </c>
      <c r="K564" s="13" t="b">
        <f t="shared" si="53"/>
        <v>1</v>
      </c>
      <c r="L564" s="13" t="b">
        <f t="shared" si="54"/>
        <v>1</v>
      </c>
      <c r="M564" s="13" t="b">
        <f t="shared" si="49"/>
        <v>1</v>
      </c>
      <c r="N564" s="13" t="b">
        <f t="shared" si="50"/>
        <v>1</v>
      </c>
      <c r="O564" s="13" t="b">
        <f t="shared" si="51"/>
        <v>1</v>
      </c>
    </row>
    <row r="565" spans="1:15">
      <c r="A565" s="67">
        <v>546</v>
      </c>
      <c r="B565" s="183"/>
      <c r="C565" s="183"/>
      <c r="D565" s="177"/>
      <c r="E565" s="177"/>
      <c r="F565" s="183"/>
      <c r="G565" s="177"/>
      <c r="H565" s="292"/>
      <c r="I565" s="341"/>
      <c r="J565" s="13" t="b">
        <f t="shared" si="52"/>
        <v>1</v>
      </c>
      <c r="K565" s="13" t="b">
        <f t="shared" si="53"/>
        <v>1</v>
      </c>
      <c r="L565" s="13" t="b">
        <f t="shared" si="54"/>
        <v>1</v>
      </c>
      <c r="M565" s="13" t="b">
        <f t="shared" si="49"/>
        <v>1</v>
      </c>
      <c r="N565" s="13" t="b">
        <f t="shared" si="50"/>
        <v>1</v>
      </c>
      <c r="O565" s="13" t="b">
        <f t="shared" si="51"/>
        <v>1</v>
      </c>
    </row>
    <row r="566" spans="1:15">
      <c r="A566" s="67">
        <v>547</v>
      </c>
      <c r="B566" s="183"/>
      <c r="C566" s="183"/>
      <c r="D566" s="177"/>
      <c r="E566" s="177"/>
      <c r="F566" s="183"/>
      <c r="G566" s="177"/>
      <c r="H566" s="292"/>
      <c r="I566" s="341"/>
      <c r="J566" s="13" t="b">
        <f t="shared" si="52"/>
        <v>1</v>
      </c>
      <c r="K566" s="13" t="b">
        <f t="shared" si="53"/>
        <v>1</v>
      </c>
      <c r="L566" s="13" t="b">
        <f t="shared" si="54"/>
        <v>1</v>
      </c>
      <c r="M566" s="13" t="b">
        <f t="shared" si="49"/>
        <v>1</v>
      </c>
      <c r="N566" s="13" t="b">
        <f t="shared" si="50"/>
        <v>1</v>
      </c>
      <c r="O566" s="13" t="b">
        <f t="shared" si="51"/>
        <v>1</v>
      </c>
    </row>
    <row r="567" spans="1:15">
      <c r="A567" s="67">
        <v>548</v>
      </c>
      <c r="B567" s="183"/>
      <c r="C567" s="183"/>
      <c r="D567" s="177"/>
      <c r="E567" s="177"/>
      <c r="F567" s="183"/>
      <c r="G567" s="177"/>
      <c r="H567" s="292"/>
      <c r="I567" s="341"/>
      <c r="J567" s="13" t="b">
        <f t="shared" si="52"/>
        <v>1</v>
      </c>
      <c r="K567" s="13" t="b">
        <f t="shared" si="53"/>
        <v>1</v>
      </c>
      <c r="L567" s="13" t="b">
        <f t="shared" si="54"/>
        <v>1</v>
      </c>
      <c r="M567" s="13" t="b">
        <f t="shared" si="49"/>
        <v>1</v>
      </c>
      <c r="N567" s="13" t="b">
        <f t="shared" si="50"/>
        <v>1</v>
      </c>
      <c r="O567" s="13" t="b">
        <f t="shared" si="51"/>
        <v>1</v>
      </c>
    </row>
    <row r="568" spans="1:15">
      <c r="A568" s="67">
        <v>549</v>
      </c>
      <c r="B568" s="183"/>
      <c r="C568" s="183"/>
      <c r="D568" s="177"/>
      <c r="E568" s="177"/>
      <c r="F568" s="183"/>
      <c r="G568" s="177"/>
      <c r="H568" s="292"/>
      <c r="I568" s="341"/>
      <c r="J568" s="13" t="b">
        <f t="shared" si="52"/>
        <v>1</v>
      </c>
      <c r="K568" s="13" t="b">
        <f t="shared" si="53"/>
        <v>1</v>
      </c>
      <c r="L568" s="13" t="b">
        <f t="shared" si="54"/>
        <v>1</v>
      </c>
      <c r="M568" s="13" t="b">
        <f t="shared" si="49"/>
        <v>1</v>
      </c>
      <c r="N568" s="13" t="b">
        <f t="shared" si="50"/>
        <v>1</v>
      </c>
      <c r="O568" s="13" t="b">
        <f t="shared" si="51"/>
        <v>1</v>
      </c>
    </row>
    <row r="569" spans="1:15">
      <c r="A569" s="67">
        <v>550</v>
      </c>
      <c r="B569" s="183"/>
      <c r="C569" s="183"/>
      <c r="D569" s="177"/>
      <c r="E569" s="177"/>
      <c r="F569" s="183"/>
      <c r="G569" s="177"/>
      <c r="H569" s="292"/>
      <c r="I569" s="341"/>
      <c r="J569" s="13" t="b">
        <f t="shared" si="52"/>
        <v>1</v>
      </c>
      <c r="K569" s="13" t="b">
        <f t="shared" si="53"/>
        <v>1</v>
      </c>
      <c r="L569" s="13" t="b">
        <f t="shared" si="54"/>
        <v>1</v>
      </c>
      <c r="M569" s="13" t="b">
        <f t="shared" si="49"/>
        <v>1</v>
      </c>
      <c r="N569" s="13" t="b">
        <f t="shared" si="50"/>
        <v>1</v>
      </c>
      <c r="O569" s="13" t="b">
        <f t="shared" si="51"/>
        <v>1</v>
      </c>
    </row>
    <row r="570" spans="1:15">
      <c r="A570" s="67">
        <v>551</v>
      </c>
      <c r="B570" s="183"/>
      <c r="C570" s="183"/>
      <c r="D570" s="177"/>
      <c r="E570" s="177"/>
      <c r="F570" s="183"/>
      <c r="G570" s="177"/>
      <c r="H570" s="292"/>
      <c r="I570" s="341"/>
      <c r="J570" s="13" t="b">
        <f t="shared" si="52"/>
        <v>1</v>
      </c>
      <c r="K570" s="13" t="b">
        <f t="shared" si="53"/>
        <v>1</v>
      </c>
      <c r="L570" s="13" t="b">
        <f t="shared" si="54"/>
        <v>1</v>
      </c>
      <c r="M570" s="13" t="b">
        <f t="shared" si="49"/>
        <v>1</v>
      </c>
      <c r="N570" s="13" t="b">
        <f t="shared" si="50"/>
        <v>1</v>
      </c>
      <c r="O570" s="13" t="b">
        <f t="shared" si="51"/>
        <v>1</v>
      </c>
    </row>
    <row r="571" spans="1:15">
      <c r="A571" s="67">
        <v>552</v>
      </c>
      <c r="B571" s="183"/>
      <c r="C571" s="183"/>
      <c r="D571" s="177"/>
      <c r="E571" s="177"/>
      <c r="F571" s="183"/>
      <c r="G571" s="177"/>
      <c r="H571" s="292"/>
      <c r="I571" s="341"/>
      <c r="J571" s="13" t="b">
        <f t="shared" si="52"/>
        <v>1</v>
      </c>
      <c r="K571" s="13" t="b">
        <f t="shared" si="53"/>
        <v>1</v>
      </c>
      <c r="L571" s="13" t="b">
        <f t="shared" si="54"/>
        <v>1</v>
      </c>
      <c r="M571" s="13" t="b">
        <f t="shared" si="49"/>
        <v>1</v>
      </c>
      <c r="N571" s="13" t="b">
        <f t="shared" si="50"/>
        <v>1</v>
      </c>
      <c r="O571" s="13" t="b">
        <f t="shared" si="51"/>
        <v>1</v>
      </c>
    </row>
    <row r="572" spans="1:15">
      <c r="A572" s="67">
        <v>553</v>
      </c>
      <c r="B572" s="183"/>
      <c r="C572" s="183"/>
      <c r="D572" s="177"/>
      <c r="E572" s="177"/>
      <c r="F572" s="183"/>
      <c r="G572" s="177"/>
      <c r="H572" s="292"/>
      <c r="I572" s="341"/>
      <c r="J572" s="13" t="b">
        <f t="shared" si="52"/>
        <v>1</v>
      </c>
      <c r="K572" s="13" t="b">
        <f t="shared" si="53"/>
        <v>1</v>
      </c>
      <c r="L572" s="13" t="b">
        <f t="shared" si="54"/>
        <v>1</v>
      </c>
      <c r="M572" s="13" t="b">
        <f t="shared" si="49"/>
        <v>1</v>
      </c>
      <c r="N572" s="13" t="b">
        <f t="shared" si="50"/>
        <v>1</v>
      </c>
      <c r="O572" s="13" t="b">
        <f t="shared" si="51"/>
        <v>1</v>
      </c>
    </row>
    <row r="573" spans="1:15">
      <c r="A573" s="67">
        <v>554</v>
      </c>
      <c r="B573" s="183"/>
      <c r="C573" s="183"/>
      <c r="D573" s="177"/>
      <c r="E573" s="177"/>
      <c r="F573" s="183"/>
      <c r="G573" s="177"/>
      <c r="H573" s="292"/>
      <c r="I573" s="341"/>
      <c r="J573" s="13" t="b">
        <f t="shared" si="52"/>
        <v>1</v>
      </c>
      <c r="K573" s="13" t="b">
        <f t="shared" si="53"/>
        <v>1</v>
      </c>
      <c r="L573" s="13" t="b">
        <f t="shared" si="54"/>
        <v>1</v>
      </c>
      <c r="M573" s="13" t="b">
        <f t="shared" si="49"/>
        <v>1</v>
      </c>
      <c r="N573" s="13" t="b">
        <f t="shared" si="50"/>
        <v>1</v>
      </c>
      <c r="O573" s="13" t="b">
        <f t="shared" si="51"/>
        <v>1</v>
      </c>
    </row>
    <row r="574" spans="1:15">
      <c r="A574" s="67">
        <v>555</v>
      </c>
      <c r="B574" s="183"/>
      <c r="C574" s="183"/>
      <c r="D574" s="177"/>
      <c r="E574" s="177"/>
      <c r="F574" s="183"/>
      <c r="G574" s="177"/>
      <c r="H574" s="292"/>
      <c r="I574" s="341"/>
      <c r="J574" s="13" t="b">
        <f t="shared" si="52"/>
        <v>1</v>
      </c>
      <c r="K574" s="13" t="b">
        <f t="shared" si="53"/>
        <v>1</v>
      </c>
      <c r="L574" s="13" t="b">
        <f t="shared" si="54"/>
        <v>1</v>
      </c>
      <c r="M574" s="13" t="b">
        <f t="shared" si="49"/>
        <v>1</v>
      </c>
      <c r="N574" s="13" t="b">
        <f t="shared" si="50"/>
        <v>1</v>
      </c>
      <c r="O574" s="13" t="b">
        <f t="shared" si="51"/>
        <v>1</v>
      </c>
    </row>
    <row r="575" spans="1:15">
      <c r="A575" s="67">
        <v>556</v>
      </c>
      <c r="B575" s="183"/>
      <c r="C575" s="183"/>
      <c r="D575" s="177"/>
      <c r="E575" s="177"/>
      <c r="F575" s="183"/>
      <c r="G575" s="177"/>
      <c r="H575" s="292"/>
      <c r="I575" s="341"/>
      <c r="J575" s="13" t="b">
        <f t="shared" si="52"/>
        <v>1</v>
      </c>
      <c r="K575" s="13" t="b">
        <f t="shared" si="53"/>
        <v>1</v>
      </c>
      <c r="L575" s="13" t="b">
        <f t="shared" si="54"/>
        <v>1</v>
      </c>
      <c r="M575" s="13" t="b">
        <f t="shared" si="49"/>
        <v>1</v>
      </c>
      <c r="N575" s="13" t="b">
        <f t="shared" si="50"/>
        <v>1</v>
      </c>
      <c r="O575" s="13" t="b">
        <f t="shared" si="51"/>
        <v>1</v>
      </c>
    </row>
    <row r="576" spans="1:15">
      <c r="A576" s="67">
        <v>557</v>
      </c>
      <c r="B576" s="183"/>
      <c r="C576" s="183"/>
      <c r="D576" s="177"/>
      <c r="E576" s="177"/>
      <c r="F576" s="183"/>
      <c r="G576" s="177"/>
      <c r="H576" s="292"/>
      <c r="I576" s="341"/>
      <c r="J576" s="13" t="b">
        <f t="shared" si="52"/>
        <v>1</v>
      </c>
      <c r="K576" s="13" t="b">
        <f t="shared" si="53"/>
        <v>1</v>
      </c>
      <c r="L576" s="13" t="b">
        <f t="shared" si="54"/>
        <v>1</v>
      </c>
      <c r="M576" s="13" t="b">
        <f t="shared" si="49"/>
        <v>1</v>
      </c>
      <c r="N576" s="13" t="b">
        <f t="shared" si="50"/>
        <v>1</v>
      </c>
      <c r="O576" s="13" t="b">
        <f t="shared" si="51"/>
        <v>1</v>
      </c>
    </row>
    <row r="577" spans="1:15">
      <c r="A577" s="67">
        <v>558</v>
      </c>
      <c r="B577" s="183"/>
      <c r="C577" s="183"/>
      <c r="D577" s="177"/>
      <c r="E577" s="177"/>
      <c r="F577" s="183"/>
      <c r="G577" s="177"/>
      <c r="H577" s="292"/>
      <c r="I577" s="341"/>
      <c r="J577" s="13" t="b">
        <f t="shared" si="52"/>
        <v>1</v>
      </c>
      <c r="K577" s="13" t="b">
        <f t="shared" si="53"/>
        <v>1</v>
      </c>
      <c r="L577" s="13" t="b">
        <f t="shared" si="54"/>
        <v>1</v>
      </c>
      <c r="M577" s="13" t="b">
        <f t="shared" si="49"/>
        <v>1</v>
      </c>
      <c r="N577" s="13" t="b">
        <f t="shared" si="50"/>
        <v>1</v>
      </c>
      <c r="O577" s="13" t="b">
        <f t="shared" si="51"/>
        <v>1</v>
      </c>
    </row>
    <row r="578" spans="1:15">
      <c r="A578" s="67">
        <v>559</v>
      </c>
      <c r="B578" s="183"/>
      <c r="C578" s="183"/>
      <c r="D578" s="177"/>
      <c r="E578" s="177"/>
      <c r="F578" s="183"/>
      <c r="G578" s="177"/>
      <c r="H578" s="292"/>
      <c r="I578" s="341"/>
      <c r="J578" s="13" t="b">
        <f t="shared" si="52"/>
        <v>1</v>
      </c>
      <c r="K578" s="13" t="b">
        <f t="shared" si="53"/>
        <v>1</v>
      </c>
      <c r="L578" s="13" t="b">
        <f t="shared" si="54"/>
        <v>1</v>
      </c>
      <c r="M578" s="13" t="b">
        <f t="shared" si="49"/>
        <v>1</v>
      </c>
      <c r="N578" s="13" t="b">
        <f t="shared" si="50"/>
        <v>1</v>
      </c>
      <c r="O578" s="13" t="b">
        <f t="shared" si="51"/>
        <v>1</v>
      </c>
    </row>
    <row r="579" spans="1:15">
      <c r="A579" s="67">
        <v>560</v>
      </c>
      <c r="B579" s="183"/>
      <c r="C579" s="183"/>
      <c r="D579" s="177"/>
      <c r="E579" s="177"/>
      <c r="F579" s="183"/>
      <c r="G579" s="177"/>
      <c r="H579" s="292"/>
      <c r="I579" s="341"/>
      <c r="J579" s="13" t="b">
        <f t="shared" si="52"/>
        <v>1</v>
      </c>
      <c r="K579" s="13" t="b">
        <f t="shared" si="53"/>
        <v>1</v>
      </c>
      <c r="L579" s="13" t="b">
        <f t="shared" si="54"/>
        <v>1</v>
      </c>
      <c r="M579" s="13" t="b">
        <f t="shared" si="49"/>
        <v>1</v>
      </c>
      <c r="N579" s="13" t="b">
        <f t="shared" si="50"/>
        <v>1</v>
      </c>
      <c r="O579" s="13" t="b">
        <f t="shared" si="51"/>
        <v>1</v>
      </c>
    </row>
    <row r="580" spans="1:15">
      <c r="A580" s="67">
        <v>561</v>
      </c>
      <c r="B580" s="183"/>
      <c r="C580" s="183"/>
      <c r="D580" s="177"/>
      <c r="E580" s="177"/>
      <c r="F580" s="183"/>
      <c r="G580" s="177"/>
      <c r="H580" s="292"/>
      <c r="I580" s="341"/>
      <c r="J580" s="13" t="b">
        <f t="shared" si="52"/>
        <v>1</v>
      </c>
      <c r="K580" s="13" t="b">
        <f t="shared" si="53"/>
        <v>1</v>
      </c>
      <c r="L580" s="13" t="b">
        <f t="shared" si="54"/>
        <v>1</v>
      </c>
      <c r="M580" s="13" t="b">
        <f t="shared" si="49"/>
        <v>1</v>
      </c>
      <c r="N580" s="13" t="b">
        <f t="shared" si="50"/>
        <v>1</v>
      </c>
      <c r="O580" s="13" t="b">
        <f t="shared" si="51"/>
        <v>1</v>
      </c>
    </row>
    <row r="581" spans="1:15">
      <c r="A581" s="67">
        <v>562</v>
      </c>
      <c r="B581" s="183"/>
      <c r="C581" s="183"/>
      <c r="D581" s="177"/>
      <c r="E581" s="177"/>
      <c r="F581" s="183"/>
      <c r="G581" s="177"/>
      <c r="H581" s="292"/>
      <c r="I581" s="341"/>
      <c r="J581" s="13" t="b">
        <f t="shared" si="52"/>
        <v>1</v>
      </c>
      <c r="K581" s="13" t="b">
        <f t="shared" si="53"/>
        <v>1</v>
      </c>
      <c r="L581" s="13" t="b">
        <f t="shared" si="54"/>
        <v>1</v>
      </c>
      <c r="M581" s="13" t="b">
        <f t="shared" si="49"/>
        <v>1</v>
      </c>
      <c r="N581" s="13" t="b">
        <f t="shared" si="50"/>
        <v>1</v>
      </c>
      <c r="O581" s="13" t="b">
        <f t="shared" si="51"/>
        <v>1</v>
      </c>
    </row>
    <row r="582" spans="1:15">
      <c r="A582" s="67">
        <v>563</v>
      </c>
      <c r="B582" s="183"/>
      <c r="C582" s="183"/>
      <c r="D582" s="177"/>
      <c r="E582" s="177"/>
      <c r="F582" s="183"/>
      <c r="G582" s="177"/>
      <c r="H582" s="292"/>
      <c r="I582" s="341"/>
      <c r="J582" s="13" t="b">
        <f t="shared" si="52"/>
        <v>1</v>
      </c>
      <c r="K582" s="13" t="b">
        <f t="shared" si="53"/>
        <v>1</v>
      </c>
      <c r="L582" s="13" t="b">
        <f t="shared" si="54"/>
        <v>1</v>
      </c>
      <c r="M582" s="13" t="b">
        <f t="shared" si="49"/>
        <v>1</v>
      </c>
      <c r="N582" s="13" t="b">
        <f t="shared" si="50"/>
        <v>1</v>
      </c>
      <c r="O582" s="13" t="b">
        <f t="shared" si="51"/>
        <v>1</v>
      </c>
    </row>
    <row r="583" spans="1:15">
      <c r="A583" s="67">
        <v>564</v>
      </c>
      <c r="B583" s="183"/>
      <c r="C583" s="183"/>
      <c r="D583" s="177"/>
      <c r="E583" s="177"/>
      <c r="F583" s="183"/>
      <c r="G583" s="177"/>
      <c r="H583" s="292"/>
      <c r="I583" s="341"/>
      <c r="J583" s="13" t="b">
        <f t="shared" si="52"/>
        <v>1</v>
      </c>
      <c r="K583" s="13" t="b">
        <f t="shared" si="53"/>
        <v>1</v>
      </c>
      <c r="L583" s="13" t="b">
        <f t="shared" si="54"/>
        <v>1</v>
      </c>
      <c r="M583" s="13" t="b">
        <f t="shared" si="49"/>
        <v>1</v>
      </c>
      <c r="N583" s="13" t="b">
        <f t="shared" si="50"/>
        <v>1</v>
      </c>
      <c r="O583" s="13" t="b">
        <f t="shared" si="51"/>
        <v>1</v>
      </c>
    </row>
    <row r="584" spans="1:15">
      <c r="A584" s="67">
        <v>565</v>
      </c>
      <c r="B584" s="183"/>
      <c r="C584" s="183"/>
      <c r="D584" s="177"/>
      <c r="E584" s="177"/>
      <c r="F584" s="183"/>
      <c r="G584" s="177"/>
      <c r="H584" s="292"/>
      <c r="I584" s="341"/>
      <c r="J584" s="13" t="b">
        <f t="shared" si="52"/>
        <v>1</v>
      </c>
      <c r="K584" s="13" t="b">
        <f t="shared" si="53"/>
        <v>1</v>
      </c>
      <c r="L584" s="13" t="b">
        <f t="shared" si="54"/>
        <v>1</v>
      </c>
      <c r="M584" s="13" t="b">
        <f t="shared" si="49"/>
        <v>1</v>
      </c>
      <c r="N584" s="13" t="b">
        <f t="shared" si="50"/>
        <v>1</v>
      </c>
      <c r="O584" s="13" t="b">
        <f t="shared" si="51"/>
        <v>1</v>
      </c>
    </row>
    <row r="585" spans="1:15">
      <c r="A585" s="67">
        <v>566</v>
      </c>
      <c r="B585" s="183"/>
      <c r="C585" s="183"/>
      <c r="D585" s="177"/>
      <c r="E585" s="177"/>
      <c r="F585" s="183"/>
      <c r="G585" s="177"/>
      <c r="H585" s="292"/>
      <c r="I585" s="341"/>
      <c r="J585" s="13" t="b">
        <f t="shared" si="52"/>
        <v>1</v>
      </c>
      <c r="K585" s="13" t="b">
        <f t="shared" si="53"/>
        <v>1</v>
      </c>
      <c r="L585" s="13" t="b">
        <f t="shared" si="54"/>
        <v>1</v>
      </c>
      <c r="M585" s="13" t="b">
        <f t="shared" si="49"/>
        <v>1</v>
      </c>
      <c r="N585" s="13" t="b">
        <f t="shared" si="50"/>
        <v>1</v>
      </c>
      <c r="O585" s="13" t="b">
        <f t="shared" si="51"/>
        <v>1</v>
      </c>
    </row>
    <row r="586" spans="1:15">
      <c r="A586" s="67">
        <v>567</v>
      </c>
      <c r="B586" s="183"/>
      <c r="C586" s="183"/>
      <c r="D586" s="177"/>
      <c r="E586" s="177"/>
      <c r="F586" s="183"/>
      <c r="G586" s="177"/>
      <c r="H586" s="292"/>
      <c r="I586" s="341"/>
      <c r="J586" s="13" t="b">
        <f t="shared" si="52"/>
        <v>1</v>
      </c>
      <c r="K586" s="13" t="b">
        <f t="shared" si="53"/>
        <v>1</v>
      </c>
      <c r="L586" s="13" t="b">
        <f t="shared" si="54"/>
        <v>1</v>
      </c>
      <c r="M586" s="13" t="b">
        <f t="shared" si="49"/>
        <v>1</v>
      </c>
      <c r="N586" s="13" t="b">
        <f t="shared" si="50"/>
        <v>1</v>
      </c>
      <c r="O586" s="13" t="b">
        <f t="shared" si="51"/>
        <v>1</v>
      </c>
    </row>
    <row r="587" spans="1:15">
      <c r="A587" s="67">
        <v>568</v>
      </c>
      <c r="B587" s="183"/>
      <c r="C587" s="183"/>
      <c r="D587" s="177"/>
      <c r="E587" s="177"/>
      <c r="F587" s="183"/>
      <c r="G587" s="177"/>
      <c r="H587" s="292"/>
      <c r="I587" s="341"/>
      <c r="J587" s="13" t="b">
        <f t="shared" si="52"/>
        <v>1</v>
      </c>
      <c r="K587" s="13" t="b">
        <f t="shared" si="53"/>
        <v>1</v>
      </c>
      <c r="L587" s="13" t="b">
        <f t="shared" si="54"/>
        <v>1</v>
      </c>
      <c r="M587" s="13" t="b">
        <f t="shared" si="49"/>
        <v>1</v>
      </c>
      <c r="N587" s="13" t="b">
        <f t="shared" si="50"/>
        <v>1</v>
      </c>
      <c r="O587" s="13" t="b">
        <f t="shared" si="51"/>
        <v>1</v>
      </c>
    </row>
    <row r="588" spans="1:15">
      <c r="A588" s="67">
        <v>569</v>
      </c>
      <c r="B588" s="183"/>
      <c r="C588" s="183"/>
      <c r="D588" s="177"/>
      <c r="E588" s="177"/>
      <c r="F588" s="183"/>
      <c r="G588" s="177"/>
      <c r="H588" s="292"/>
      <c r="I588" s="341"/>
      <c r="J588" s="13" t="b">
        <f t="shared" si="52"/>
        <v>1</v>
      </c>
      <c r="K588" s="13" t="b">
        <f t="shared" si="53"/>
        <v>1</v>
      </c>
      <c r="L588" s="13" t="b">
        <f t="shared" si="54"/>
        <v>1</v>
      </c>
      <c r="M588" s="13" t="b">
        <f t="shared" si="49"/>
        <v>1</v>
      </c>
      <c r="N588" s="13" t="b">
        <f t="shared" si="50"/>
        <v>1</v>
      </c>
      <c r="O588" s="13" t="b">
        <f t="shared" si="51"/>
        <v>1</v>
      </c>
    </row>
    <row r="589" spans="1:15">
      <c r="A589" s="67">
        <v>570</v>
      </c>
      <c r="B589" s="183"/>
      <c r="C589" s="183"/>
      <c r="D589" s="177"/>
      <c r="E589" s="177"/>
      <c r="F589" s="183"/>
      <c r="G589" s="177"/>
      <c r="H589" s="292"/>
      <c r="I589" s="341"/>
      <c r="J589" s="13" t="b">
        <f t="shared" si="52"/>
        <v>1</v>
      </c>
      <c r="K589" s="13" t="b">
        <f t="shared" si="53"/>
        <v>1</v>
      </c>
      <c r="L589" s="13" t="b">
        <f t="shared" si="54"/>
        <v>1</v>
      </c>
      <c r="M589" s="13" t="b">
        <f t="shared" si="49"/>
        <v>1</v>
      </c>
      <c r="N589" s="13" t="b">
        <f t="shared" si="50"/>
        <v>1</v>
      </c>
      <c r="O589" s="13" t="b">
        <f t="shared" si="51"/>
        <v>1</v>
      </c>
    </row>
    <row r="590" spans="1:15">
      <c r="A590" s="67">
        <v>571</v>
      </c>
      <c r="B590" s="183"/>
      <c r="C590" s="183"/>
      <c r="D590" s="177"/>
      <c r="E590" s="177"/>
      <c r="F590" s="183"/>
      <c r="G590" s="177"/>
      <c r="H590" s="292"/>
      <c r="I590" s="341"/>
      <c r="J590" s="13" t="b">
        <f t="shared" si="52"/>
        <v>1</v>
      </c>
      <c r="K590" s="13" t="b">
        <f t="shared" si="53"/>
        <v>1</v>
      </c>
      <c r="L590" s="13" t="b">
        <f t="shared" si="54"/>
        <v>1</v>
      </c>
      <c r="M590" s="13" t="b">
        <f t="shared" si="49"/>
        <v>1</v>
      </c>
      <c r="N590" s="13" t="b">
        <f t="shared" si="50"/>
        <v>1</v>
      </c>
      <c r="O590" s="13" t="b">
        <f t="shared" si="51"/>
        <v>1</v>
      </c>
    </row>
    <row r="591" spans="1:15">
      <c r="A591" s="67">
        <v>572</v>
      </c>
      <c r="B591" s="183"/>
      <c r="C591" s="183"/>
      <c r="D591" s="177"/>
      <c r="E591" s="177"/>
      <c r="F591" s="183"/>
      <c r="G591" s="177"/>
      <c r="H591" s="292"/>
      <c r="I591" s="341"/>
      <c r="J591" s="13" t="b">
        <f t="shared" si="52"/>
        <v>1</v>
      </c>
      <c r="K591" s="13" t="b">
        <f t="shared" si="53"/>
        <v>1</v>
      </c>
      <c r="L591" s="13" t="b">
        <f t="shared" si="54"/>
        <v>1</v>
      </c>
      <c r="M591" s="13" t="b">
        <f t="shared" si="49"/>
        <v>1</v>
      </c>
      <c r="N591" s="13" t="b">
        <f t="shared" si="50"/>
        <v>1</v>
      </c>
      <c r="O591" s="13" t="b">
        <f t="shared" si="51"/>
        <v>1</v>
      </c>
    </row>
    <row r="592" spans="1:15">
      <c r="A592" s="67">
        <v>573</v>
      </c>
      <c r="B592" s="183"/>
      <c r="C592" s="183"/>
      <c r="D592" s="177"/>
      <c r="E592" s="177"/>
      <c r="F592" s="183"/>
      <c r="G592" s="177"/>
      <c r="H592" s="292"/>
      <c r="I592" s="341"/>
      <c r="J592" s="13" t="b">
        <f t="shared" si="52"/>
        <v>1</v>
      </c>
      <c r="K592" s="13" t="b">
        <f t="shared" si="53"/>
        <v>1</v>
      </c>
      <c r="L592" s="13" t="b">
        <f t="shared" si="54"/>
        <v>1</v>
      </c>
      <c r="M592" s="13" t="b">
        <f t="shared" si="49"/>
        <v>1</v>
      </c>
      <c r="N592" s="13" t="b">
        <f t="shared" si="50"/>
        <v>1</v>
      </c>
      <c r="O592" s="13" t="b">
        <f t="shared" si="51"/>
        <v>1</v>
      </c>
    </row>
    <row r="593" spans="1:15">
      <c r="A593" s="67">
        <v>574</v>
      </c>
      <c r="B593" s="183"/>
      <c r="C593" s="183"/>
      <c r="D593" s="177"/>
      <c r="E593" s="177"/>
      <c r="F593" s="183"/>
      <c r="G593" s="177"/>
      <c r="H593" s="292"/>
      <c r="I593" s="341"/>
      <c r="J593" s="13" t="b">
        <f t="shared" si="52"/>
        <v>1</v>
      </c>
      <c r="K593" s="13" t="b">
        <f t="shared" si="53"/>
        <v>1</v>
      </c>
      <c r="L593" s="13" t="b">
        <f t="shared" si="54"/>
        <v>1</v>
      </c>
      <c r="M593" s="13" t="b">
        <f t="shared" si="49"/>
        <v>1</v>
      </c>
      <c r="N593" s="13" t="b">
        <f t="shared" si="50"/>
        <v>1</v>
      </c>
      <c r="O593" s="13" t="b">
        <f t="shared" si="51"/>
        <v>1</v>
      </c>
    </row>
    <row r="594" spans="1:15">
      <c r="A594" s="67">
        <v>575</v>
      </c>
      <c r="B594" s="183"/>
      <c r="C594" s="183"/>
      <c r="D594" s="177"/>
      <c r="E594" s="177"/>
      <c r="F594" s="183"/>
      <c r="G594" s="177"/>
      <c r="H594" s="292"/>
      <c r="I594" s="341"/>
      <c r="J594" s="13" t="b">
        <f t="shared" si="52"/>
        <v>1</v>
      </c>
      <c r="K594" s="13" t="b">
        <f t="shared" si="53"/>
        <v>1</v>
      </c>
      <c r="L594" s="13" t="b">
        <f t="shared" si="54"/>
        <v>1</v>
      </c>
      <c r="M594" s="13" t="b">
        <f t="shared" si="49"/>
        <v>1</v>
      </c>
      <c r="N594" s="13" t="b">
        <f t="shared" si="50"/>
        <v>1</v>
      </c>
      <c r="O594" s="13" t="b">
        <f t="shared" si="51"/>
        <v>1</v>
      </c>
    </row>
    <row r="595" spans="1:15">
      <c r="A595" s="67">
        <v>576</v>
      </c>
      <c r="B595" s="183"/>
      <c r="C595" s="183"/>
      <c r="D595" s="177"/>
      <c r="E595" s="177"/>
      <c r="F595" s="183"/>
      <c r="G595" s="177"/>
      <c r="H595" s="292"/>
      <c r="I595" s="341"/>
      <c r="J595" s="13" t="b">
        <f t="shared" si="52"/>
        <v>1</v>
      </c>
      <c r="K595" s="13" t="b">
        <f t="shared" si="53"/>
        <v>1</v>
      </c>
      <c r="L595" s="13" t="b">
        <f t="shared" si="54"/>
        <v>1</v>
      </c>
      <c r="M595" s="13" t="b">
        <f t="shared" si="49"/>
        <v>1</v>
      </c>
      <c r="N595" s="13" t="b">
        <f t="shared" si="50"/>
        <v>1</v>
      </c>
      <c r="O595" s="13" t="b">
        <f t="shared" si="51"/>
        <v>1</v>
      </c>
    </row>
    <row r="596" spans="1:15">
      <c r="A596" s="67">
        <v>577</v>
      </c>
      <c r="B596" s="183"/>
      <c r="C596" s="183"/>
      <c r="D596" s="177"/>
      <c r="E596" s="177"/>
      <c r="F596" s="183"/>
      <c r="G596" s="177"/>
      <c r="H596" s="292"/>
      <c r="I596" s="341"/>
      <c r="J596" s="13" t="b">
        <f t="shared" si="52"/>
        <v>1</v>
      </c>
      <c r="K596" s="13" t="b">
        <f t="shared" si="53"/>
        <v>1</v>
      </c>
      <c r="L596" s="13" t="b">
        <f t="shared" si="54"/>
        <v>1</v>
      </c>
      <c r="M596" s="13" t="b">
        <f t="shared" ref="M596:M659" si="55">IF(D596="",TRUE,(IF(ISNUMBER(MATCH(D596,CountriesList,0)),TRUE,FALSE)))</f>
        <v>1</v>
      </c>
      <c r="N596" s="13" t="b">
        <f t="shared" ref="N596:N659" si="56">IF(E596="",TRUE,(IF(ISNUMBER(MATCH(E596,type_list,0)),TRUE,FALSE)))</f>
        <v>1</v>
      </c>
      <c r="O596" s="13" t="b">
        <f t="shared" ref="O596:O659" si="57">IF(G596="",TRUE,(IF(ISNUMBER(MATCH(G596,ShortRelationList,0)),TRUE,FALSE)))</f>
        <v>1</v>
      </c>
    </row>
    <row r="597" spans="1:15">
      <c r="A597" s="67">
        <v>578</v>
      </c>
      <c r="B597" s="183"/>
      <c r="C597" s="183"/>
      <c r="D597" s="177"/>
      <c r="E597" s="177"/>
      <c r="F597" s="183"/>
      <c r="G597" s="177"/>
      <c r="H597" s="292"/>
      <c r="I597" s="341"/>
      <c r="J597" s="13" t="b">
        <f t="shared" si="52"/>
        <v>1</v>
      </c>
      <c r="K597" s="13" t="b">
        <f t="shared" si="53"/>
        <v>1</v>
      </c>
      <c r="L597" s="13" t="b">
        <f t="shared" si="54"/>
        <v>1</v>
      </c>
      <c r="M597" s="13" t="b">
        <f t="shared" si="55"/>
        <v>1</v>
      </c>
      <c r="N597" s="13" t="b">
        <f t="shared" si="56"/>
        <v>1</v>
      </c>
      <c r="O597" s="13" t="b">
        <f t="shared" si="57"/>
        <v>1</v>
      </c>
    </row>
    <row r="598" spans="1:15">
      <c r="A598" s="67">
        <v>579</v>
      </c>
      <c r="B598" s="183"/>
      <c r="C598" s="183"/>
      <c r="D598" s="177"/>
      <c r="E598" s="177"/>
      <c r="F598" s="183"/>
      <c r="G598" s="177"/>
      <c r="H598" s="292"/>
      <c r="I598" s="341"/>
      <c r="J598" s="13" t="b">
        <f t="shared" ref="J598:J661" si="58">IF(ISBLANK(B598),TRUE,IF(OR(ISBLANK(C598),ISBLANK(D598),ISBLANK(E598),ISBLANK(F598),ISBLANK(G598),ISBLANK(H598)),FALSE,TRUE))</f>
        <v>1</v>
      </c>
      <c r="K598" s="13" t="b">
        <f t="shared" ref="K598:K661" si="59">IF(OR(AND(B598="N/A",D598="N/A",E598="N/A",G598="N/A"),AND(ISBLANK(B598),ISBLANK(D598),ISBLANK(E598),ISBLANK(G598)),AND(NOT(ISBLANK(B598)),NOT(ISBLANK(D598)),NOT(ISBLANK(E598)),NOT(ISBLANK(G598)),B598&lt;&gt;"N/A",D598&lt;&gt;"N/A",E598&lt;&gt;"N/A",G598&lt;&gt;"N/A")),TRUE,FALSE)</f>
        <v>1</v>
      </c>
      <c r="L598" s="13" t="b">
        <f t="shared" ref="L598:L661" si="60">IF(OR(AND(ISBLANK(B598),H598=0),AND(B598="N/A",H598=0),AND(NOT(ISBLANK(B598)),B598&lt;&gt;"N/A",H598&lt;&gt;0)),TRUE,FALSE)</f>
        <v>1</v>
      </c>
      <c r="M598" s="13" t="b">
        <f t="shared" si="55"/>
        <v>1</v>
      </c>
      <c r="N598" s="13" t="b">
        <f t="shared" si="56"/>
        <v>1</v>
      </c>
      <c r="O598" s="13" t="b">
        <f t="shared" si="57"/>
        <v>1</v>
      </c>
    </row>
    <row r="599" spans="1:15">
      <c r="A599" s="67">
        <v>580</v>
      </c>
      <c r="B599" s="183"/>
      <c r="C599" s="183"/>
      <c r="D599" s="177"/>
      <c r="E599" s="177"/>
      <c r="F599" s="183"/>
      <c r="G599" s="177"/>
      <c r="H599" s="292"/>
      <c r="I599" s="341"/>
      <c r="J599" s="13" t="b">
        <f t="shared" si="58"/>
        <v>1</v>
      </c>
      <c r="K599" s="13" t="b">
        <f t="shared" si="59"/>
        <v>1</v>
      </c>
      <c r="L599" s="13" t="b">
        <f t="shared" si="60"/>
        <v>1</v>
      </c>
      <c r="M599" s="13" t="b">
        <f t="shared" si="55"/>
        <v>1</v>
      </c>
      <c r="N599" s="13" t="b">
        <f t="shared" si="56"/>
        <v>1</v>
      </c>
      <c r="O599" s="13" t="b">
        <f t="shared" si="57"/>
        <v>1</v>
      </c>
    </row>
    <row r="600" spans="1:15">
      <c r="A600" s="67">
        <v>581</v>
      </c>
      <c r="B600" s="183"/>
      <c r="C600" s="183"/>
      <c r="D600" s="177"/>
      <c r="E600" s="177"/>
      <c r="F600" s="183"/>
      <c r="G600" s="177"/>
      <c r="H600" s="292"/>
      <c r="I600" s="341"/>
      <c r="J600" s="13" t="b">
        <f t="shared" si="58"/>
        <v>1</v>
      </c>
      <c r="K600" s="13" t="b">
        <f t="shared" si="59"/>
        <v>1</v>
      </c>
      <c r="L600" s="13" t="b">
        <f t="shared" si="60"/>
        <v>1</v>
      </c>
      <c r="M600" s="13" t="b">
        <f t="shared" si="55"/>
        <v>1</v>
      </c>
      <c r="N600" s="13" t="b">
        <f t="shared" si="56"/>
        <v>1</v>
      </c>
      <c r="O600" s="13" t="b">
        <f t="shared" si="57"/>
        <v>1</v>
      </c>
    </row>
    <row r="601" spans="1:15">
      <c r="A601" s="67">
        <v>582</v>
      </c>
      <c r="B601" s="183"/>
      <c r="C601" s="183"/>
      <c r="D601" s="177"/>
      <c r="E601" s="177"/>
      <c r="F601" s="183"/>
      <c r="G601" s="177"/>
      <c r="H601" s="292"/>
      <c r="I601" s="341"/>
      <c r="J601" s="13" t="b">
        <f t="shared" si="58"/>
        <v>1</v>
      </c>
      <c r="K601" s="13" t="b">
        <f t="shared" si="59"/>
        <v>1</v>
      </c>
      <c r="L601" s="13" t="b">
        <f t="shared" si="60"/>
        <v>1</v>
      </c>
      <c r="M601" s="13" t="b">
        <f t="shared" si="55"/>
        <v>1</v>
      </c>
      <c r="N601" s="13" t="b">
        <f t="shared" si="56"/>
        <v>1</v>
      </c>
      <c r="O601" s="13" t="b">
        <f t="shared" si="57"/>
        <v>1</v>
      </c>
    </row>
    <row r="602" spans="1:15">
      <c r="A602" s="67">
        <v>583</v>
      </c>
      <c r="B602" s="183"/>
      <c r="C602" s="183"/>
      <c r="D602" s="177"/>
      <c r="E602" s="177"/>
      <c r="F602" s="183"/>
      <c r="G602" s="177"/>
      <c r="H602" s="292"/>
      <c r="I602" s="341"/>
      <c r="J602" s="13" t="b">
        <f t="shared" si="58"/>
        <v>1</v>
      </c>
      <c r="K602" s="13" t="b">
        <f t="shared" si="59"/>
        <v>1</v>
      </c>
      <c r="L602" s="13" t="b">
        <f t="shared" si="60"/>
        <v>1</v>
      </c>
      <c r="M602" s="13" t="b">
        <f t="shared" si="55"/>
        <v>1</v>
      </c>
      <c r="N602" s="13" t="b">
        <f t="shared" si="56"/>
        <v>1</v>
      </c>
      <c r="O602" s="13" t="b">
        <f t="shared" si="57"/>
        <v>1</v>
      </c>
    </row>
    <row r="603" spans="1:15">
      <c r="A603" s="67">
        <v>584</v>
      </c>
      <c r="B603" s="183"/>
      <c r="C603" s="183"/>
      <c r="D603" s="177"/>
      <c r="E603" s="177"/>
      <c r="F603" s="183"/>
      <c r="G603" s="177"/>
      <c r="H603" s="292"/>
      <c r="I603" s="341"/>
      <c r="J603" s="13" t="b">
        <f t="shared" si="58"/>
        <v>1</v>
      </c>
      <c r="K603" s="13" t="b">
        <f t="shared" si="59"/>
        <v>1</v>
      </c>
      <c r="L603" s="13" t="b">
        <f t="shared" si="60"/>
        <v>1</v>
      </c>
      <c r="M603" s="13" t="b">
        <f t="shared" si="55"/>
        <v>1</v>
      </c>
      <c r="N603" s="13" t="b">
        <f t="shared" si="56"/>
        <v>1</v>
      </c>
      <c r="O603" s="13" t="b">
        <f t="shared" si="57"/>
        <v>1</v>
      </c>
    </row>
    <row r="604" spans="1:15">
      <c r="A604" s="67">
        <v>585</v>
      </c>
      <c r="B604" s="183"/>
      <c r="C604" s="183"/>
      <c r="D604" s="177"/>
      <c r="E604" s="177"/>
      <c r="F604" s="183"/>
      <c r="G604" s="177"/>
      <c r="H604" s="292"/>
      <c r="I604" s="341"/>
      <c r="J604" s="13" t="b">
        <f t="shared" si="58"/>
        <v>1</v>
      </c>
      <c r="K604" s="13" t="b">
        <f t="shared" si="59"/>
        <v>1</v>
      </c>
      <c r="L604" s="13" t="b">
        <f t="shared" si="60"/>
        <v>1</v>
      </c>
      <c r="M604" s="13" t="b">
        <f t="shared" si="55"/>
        <v>1</v>
      </c>
      <c r="N604" s="13" t="b">
        <f t="shared" si="56"/>
        <v>1</v>
      </c>
      <c r="O604" s="13" t="b">
        <f t="shared" si="57"/>
        <v>1</v>
      </c>
    </row>
    <row r="605" spans="1:15">
      <c r="A605" s="67">
        <v>586</v>
      </c>
      <c r="B605" s="183"/>
      <c r="C605" s="183"/>
      <c r="D605" s="177"/>
      <c r="E605" s="177"/>
      <c r="F605" s="183"/>
      <c r="G605" s="177"/>
      <c r="H605" s="292"/>
      <c r="I605" s="341"/>
      <c r="J605" s="13" t="b">
        <f t="shared" si="58"/>
        <v>1</v>
      </c>
      <c r="K605" s="13" t="b">
        <f t="shared" si="59"/>
        <v>1</v>
      </c>
      <c r="L605" s="13" t="b">
        <f t="shared" si="60"/>
        <v>1</v>
      </c>
      <c r="M605" s="13" t="b">
        <f t="shared" si="55"/>
        <v>1</v>
      </c>
      <c r="N605" s="13" t="b">
        <f t="shared" si="56"/>
        <v>1</v>
      </c>
      <c r="O605" s="13" t="b">
        <f t="shared" si="57"/>
        <v>1</v>
      </c>
    </row>
    <row r="606" spans="1:15">
      <c r="A606" s="67">
        <v>587</v>
      </c>
      <c r="B606" s="183"/>
      <c r="C606" s="183"/>
      <c r="D606" s="177"/>
      <c r="E606" s="177"/>
      <c r="F606" s="183"/>
      <c r="G606" s="177"/>
      <c r="H606" s="292"/>
      <c r="I606" s="341"/>
      <c r="J606" s="13" t="b">
        <f t="shared" si="58"/>
        <v>1</v>
      </c>
      <c r="K606" s="13" t="b">
        <f t="shared" si="59"/>
        <v>1</v>
      </c>
      <c r="L606" s="13" t="b">
        <f t="shared" si="60"/>
        <v>1</v>
      </c>
      <c r="M606" s="13" t="b">
        <f t="shared" si="55"/>
        <v>1</v>
      </c>
      <c r="N606" s="13" t="b">
        <f t="shared" si="56"/>
        <v>1</v>
      </c>
      <c r="O606" s="13" t="b">
        <f t="shared" si="57"/>
        <v>1</v>
      </c>
    </row>
    <row r="607" spans="1:15">
      <c r="A607" s="67">
        <v>588</v>
      </c>
      <c r="B607" s="183"/>
      <c r="C607" s="183"/>
      <c r="D607" s="177"/>
      <c r="E607" s="177"/>
      <c r="F607" s="183"/>
      <c r="G607" s="177"/>
      <c r="H607" s="292"/>
      <c r="I607" s="341"/>
      <c r="J607" s="13" t="b">
        <f t="shared" si="58"/>
        <v>1</v>
      </c>
      <c r="K607" s="13" t="b">
        <f t="shared" si="59"/>
        <v>1</v>
      </c>
      <c r="L607" s="13" t="b">
        <f t="shared" si="60"/>
        <v>1</v>
      </c>
      <c r="M607" s="13" t="b">
        <f t="shared" si="55"/>
        <v>1</v>
      </c>
      <c r="N607" s="13" t="b">
        <f t="shared" si="56"/>
        <v>1</v>
      </c>
      <c r="O607" s="13" t="b">
        <f t="shared" si="57"/>
        <v>1</v>
      </c>
    </row>
    <row r="608" spans="1:15">
      <c r="A608" s="67">
        <v>589</v>
      </c>
      <c r="B608" s="183"/>
      <c r="C608" s="183"/>
      <c r="D608" s="177"/>
      <c r="E608" s="177"/>
      <c r="F608" s="183"/>
      <c r="G608" s="177"/>
      <c r="H608" s="292"/>
      <c r="I608" s="341"/>
      <c r="J608" s="13" t="b">
        <f t="shared" si="58"/>
        <v>1</v>
      </c>
      <c r="K608" s="13" t="b">
        <f t="shared" si="59"/>
        <v>1</v>
      </c>
      <c r="L608" s="13" t="b">
        <f t="shared" si="60"/>
        <v>1</v>
      </c>
      <c r="M608" s="13" t="b">
        <f t="shared" si="55"/>
        <v>1</v>
      </c>
      <c r="N608" s="13" t="b">
        <f t="shared" si="56"/>
        <v>1</v>
      </c>
      <c r="O608" s="13" t="b">
        <f t="shared" si="57"/>
        <v>1</v>
      </c>
    </row>
    <row r="609" spans="1:15">
      <c r="A609" s="67">
        <v>590</v>
      </c>
      <c r="B609" s="183"/>
      <c r="C609" s="183"/>
      <c r="D609" s="177"/>
      <c r="E609" s="177"/>
      <c r="F609" s="183"/>
      <c r="G609" s="177"/>
      <c r="H609" s="292"/>
      <c r="I609" s="341"/>
      <c r="J609" s="13" t="b">
        <f t="shared" si="58"/>
        <v>1</v>
      </c>
      <c r="K609" s="13" t="b">
        <f t="shared" si="59"/>
        <v>1</v>
      </c>
      <c r="L609" s="13" t="b">
        <f t="shared" si="60"/>
        <v>1</v>
      </c>
      <c r="M609" s="13" t="b">
        <f t="shared" si="55"/>
        <v>1</v>
      </c>
      <c r="N609" s="13" t="b">
        <f t="shared" si="56"/>
        <v>1</v>
      </c>
      <c r="O609" s="13" t="b">
        <f t="shared" si="57"/>
        <v>1</v>
      </c>
    </row>
    <row r="610" spans="1:15">
      <c r="A610" s="67">
        <v>591</v>
      </c>
      <c r="B610" s="183"/>
      <c r="C610" s="183"/>
      <c r="D610" s="177"/>
      <c r="E610" s="177"/>
      <c r="F610" s="183"/>
      <c r="G610" s="177"/>
      <c r="H610" s="292"/>
      <c r="I610" s="341"/>
      <c r="J610" s="13" t="b">
        <f t="shared" si="58"/>
        <v>1</v>
      </c>
      <c r="K610" s="13" t="b">
        <f t="shared" si="59"/>
        <v>1</v>
      </c>
      <c r="L610" s="13" t="b">
        <f t="shared" si="60"/>
        <v>1</v>
      </c>
      <c r="M610" s="13" t="b">
        <f t="shared" si="55"/>
        <v>1</v>
      </c>
      <c r="N610" s="13" t="b">
        <f t="shared" si="56"/>
        <v>1</v>
      </c>
      <c r="O610" s="13" t="b">
        <f t="shared" si="57"/>
        <v>1</v>
      </c>
    </row>
    <row r="611" spans="1:15">
      <c r="A611" s="67">
        <v>592</v>
      </c>
      <c r="B611" s="183"/>
      <c r="C611" s="183"/>
      <c r="D611" s="177"/>
      <c r="E611" s="177"/>
      <c r="F611" s="183"/>
      <c r="G611" s="177"/>
      <c r="H611" s="292"/>
      <c r="I611" s="341"/>
      <c r="J611" s="13" t="b">
        <f t="shared" si="58"/>
        <v>1</v>
      </c>
      <c r="K611" s="13" t="b">
        <f t="shared" si="59"/>
        <v>1</v>
      </c>
      <c r="L611" s="13" t="b">
        <f t="shared" si="60"/>
        <v>1</v>
      </c>
      <c r="M611" s="13" t="b">
        <f t="shared" si="55"/>
        <v>1</v>
      </c>
      <c r="N611" s="13" t="b">
        <f t="shared" si="56"/>
        <v>1</v>
      </c>
      <c r="O611" s="13" t="b">
        <f t="shared" si="57"/>
        <v>1</v>
      </c>
    </row>
    <row r="612" spans="1:15">
      <c r="A612" s="67">
        <v>593</v>
      </c>
      <c r="B612" s="183"/>
      <c r="C612" s="183"/>
      <c r="D612" s="177"/>
      <c r="E612" s="177"/>
      <c r="F612" s="183"/>
      <c r="G612" s="177"/>
      <c r="H612" s="292"/>
      <c r="I612" s="341"/>
      <c r="J612" s="13" t="b">
        <f t="shared" si="58"/>
        <v>1</v>
      </c>
      <c r="K612" s="13" t="b">
        <f t="shared" si="59"/>
        <v>1</v>
      </c>
      <c r="L612" s="13" t="b">
        <f t="shared" si="60"/>
        <v>1</v>
      </c>
      <c r="M612" s="13" t="b">
        <f t="shared" si="55"/>
        <v>1</v>
      </c>
      <c r="N612" s="13" t="b">
        <f t="shared" si="56"/>
        <v>1</v>
      </c>
      <c r="O612" s="13" t="b">
        <f t="shared" si="57"/>
        <v>1</v>
      </c>
    </row>
    <row r="613" spans="1:15">
      <c r="A613" s="67">
        <v>594</v>
      </c>
      <c r="B613" s="183"/>
      <c r="C613" s="183"/>
      <c r="D613" s="177"/>
      <c r="E613" s="177"/>
      <c r="F613" s="183"/>
      <c r="G613" s="177"/>
      <c r="H613" s="292"/>
      <c r="I613" s="341"/>
      <c r="J613" s="13" t="b">
        <f t="shared" si="58"/>
        <v>1</v>
      </c>
      <c r="K613" s="13" t="b">
        <f t="shared" si="59"/>
        <v>1</v>
      </c>
      <c r="L613" s="13" t="b">
        <f t="shared" si="60"/>
        <v>1</v>
      </c>
      <c r="M613" s="13" t="b">
        <f t="shared" si="55"/>
        <v>1</v>
      </c>
      <c r="N613" s="13" t="b">
        <f t="shared" si="56"/>
        <v>1</v>
      </c>
      <c r="O613" s="13" t="b">
        <f t="shared" si="57"/>
        <v>1</v>
      </c>
    </row>
    <row r="614" spans="1:15">
      <c r="A614" s="67">
        <v>595</v>
      </c>
      <c r="B614" s="183"/>
      <c r="C614" s="183"/>
      <c r="D614" s="177"/>
      <c r="E614" s="177"/>
      <c r="F614" s="183"/>
      <c r="G614" s="177"/>
      <c r="H614" s="292"/>
      <c r="I614" s="341"/>
      <c r="J614" s="13" t="b">
        <f t="shared" si="58"/>
        <v>1</v>
      </c>
      <c r="K614" s="13" t="b">
        <f t="shared" si="59"/>
        <v>1</v>
      </c>
      <c r="L614" s="13" t="b">
        <f t="shared" si="60"/>
        <v>1</v>
      </c>
      <c r="M614" s="13" t="b">
        <f t="shared" si="55"/>
        <v>1</v>
      </c>
      <c r="N614" s="13" t="b">
        <f t="shared" si="56"/>
        <v>1</v>
      </c>
      <c r="O614" s="13" t="b">
        <f t="shared" si="57"/>
        <v>1</v>
      </c>
    </row>
    <row r="615" spans="1:15">
      <c r="A615" s="67">
        <v>596</v>
      </c>
      <c r="B615" s="183"/>
      <c r="C615" s="183"/>
      <c r="D615" s="177"/>
      <c r="E615" s="177"/>
      <c r="F615" s="183"/>
      <c r="G615" s="177"/>
      <c r="H615" s="292"/>
      <c r="I615" s="341"/>
      <c r="J615" s="13" t="b">
        <f t="shared" si="58"/>
        <v>1</v>
      </c>
      <c r="K615" s="13" t="b">
        <f t="shared" si="59"/>
        <v>1</v>
      </c>
      <c r="L615" s="13" t="b">
        <f t="shared" si="60"/>
        <v>1</v>
      </c>
      <c r="M615" s="13" t="b">
        <f t="shared" si="55"/>
        <v>1</v>
      </c>
      <c r="N615" s="13" t="b">
        <f t="shared" si="56"/>
        <v>1</v>
      </c>
      <c r="O615" s="13" t="b">
        <f t="shared" si="57"/>
        <v>1</v>
      </c>
    </row>
    <row r="616" spans="1:15">
      <c r="A616" s="67">
        <v>597</v>
      </c>
      <c r="B616" s="183"/>
      <c r="C616" s="183"/>
      <c r="D616" s="177"/>
      <c r="E616" s="177"/>
      <c r="F616" s="183"/>
      <c r="G616" s="177"/>
      <c r="H616" s="292"/>
      <c r="I616" s="341"/>
      <c r="J616" s="13" t="b">
        <f t="shared" si="58"/>
        <v>1</v>
      </c>
      <c r="K616" s="13" t="b">
        <f t="shared" si="59"/>
        <v>1</v>
      </c>
      <c r="L616" s="13" t="b">
        <f t="shared" si="60"/>
        <v>1</v>
      </c>
      <c r="M616" s="13" t="b">
        <f t="shared" si="55"/>
        <v>1</v>
      </c>
      <c r="N616" s="13" t="b">
        <f t="shared" si="56"/>
        <v>1</v>
      </c>
      <c r="O616" s="13" t="b">
        <f t="shared" si="57"/>
        <v>1</v>
      </c>
    </row>
    <row r="617" spans="1:15">
      <c r="A617" s="67">
        <v>598</v>
      </c>
      <c r="B617" s="183"/>
      <c r="C617" s="183"/>
      <c r="D617" s="177"/>
      <c r="E617" s="177"/>
      <c r="F617" s="183"/>
      <c r="G617" s="177"/>
      <c r="H617" s="292"/>
      <c r="I617" s="341"/>
      <c r="J617" s="13" t="b">
        <f t="shared" si="58"/>
        <v>1</v>
      </c>
      <c r="K617" s="13" t="b">
        <f t="shared" si="59"/>
        <v>1</v>
      </c>
      <c r="L617" s="13" t="b">
        <f t="shared" si="60"/>
        <v>1</v>
      </c>
      <c r="M617" s="13" t="b">
        <f t="shared" si="55"/>
        <v>1</v>
      </c>
      <c r="N617" s="13" t="b">
        <f t="shared" si="56"/>
        <v>1</v>
      </c>
      <c r="O617" s="13" t="b">
        <f t="shared" si="57"/>
        <v>1</v>
      </c>
    </row>
    <row r="618" spans="1:15">
      <c r="A618" s="67">
        <v>599</v>
      </c>
      <c r="B618" s="183"/>
      <c r="C618" s="183"/>
      <c r="D618" s="177"/>
      <c r="E618" s="177"/>
      <c r="F618" s="183"/>
      <c r="G618" s="177"/>
      <c r="H618" s="292"/>
      <c r="I618" s="341"/>
      <c r="J618" s="13" t="b">
        <f t="shared" si="58"/>
        <v>1</v>
      </c>
      <c r="K618" s="13" t="b">
        <f t="shared" si="59"/>
        <v>1</v>
      </c>
      <c r="L618" s="13" t="b">
        <f t="shared" si="60"/>
        <v>1</v>
      </c>
      <c r="M618" s="13" t="b">
        <f t="shared" si="55"/>
        <v>1</v>
      </c>
      <c r="N618" s="13" t="b">
        <f t="shared" si="56"/>
        <v>1</v>
      </c>
      <c r="O618" s="13" t="b">
        <f t="shared" si="57"/>
        <v>1</v>
      </c>
    </row>
    <row r="619" spans="1:15">
      <c r="A619" s="67">
        <v>600</v>
      </c>
      <c r="B619" s="183"/>
      <c r="C619" s="183"/>
      <c r="D619" s="177"/>
      <c r="E619" s="177"/>
      <c r="F619" s="183"/>
      <c r="G619" s="177"/>
      <c r="H619" s="292"/>
      <c r="I619" s="341"/>
      <c r="J619" s="13" t="b">
        <f t="shared" si="58"/>
        <v>1</v>
      </c>
      <c r="K619" s="13" t="b">
        <f t="shared" si="59"/>
        <v>1</v>
      </c>
      <c r="L619" s="13" t="b">
        <f t="shared" si="60"/>
        <v>1</v>
      </c>
      <c r="M619" s="13" t="b">
        <f t="shared" si="55"/>
        <v>1</v>
      </c>
      <c r="N619" s="13" t="b">
        <f t="shared" si="56"/>
        <v>1</v>
      </c>
      <c r="O619" s="13" t="b">
        <f t="shared" si="57"/>
        <v>1</v>
      </c>
    </row>
    <row r="620" spans="1:15">
      <c r="A620" s="67">
        <v>601</v>
      </c>
      <c r="B620" s="183"/>
      <c r="C620" s="183"/>
      <c r="D620" s="177"/>
      <c r="E620" s="177"/>
      <c r="F620" s="183"/>
      <c r="G620" s="177"/>
      <c r="H620" s="292"/>
      <c r="I620" s="341"/>
      <c r="J620" s="13" t="b">
        <f t="shared" si="58"/>
        <v>1</v>
      </c>
      <c r="K620" s="13" t="b">
        <f t="shared" si="59"/>
        <v>1</v>
      </c>
      <c r="L620" s="13" t="b">
        <f t="shared" si="60"/>
        <v>1</v>
      </c>
      <c r="M620" s="13" t="b">
        <f t="shared" si="55"/>
        <v>1</v>
      </c>
      <c r="N620" s="13" t="b">
        <f t="shared" si="56"/>
        <v>1</v>
      </c>
      <c r="O620" s="13" t="b">
        <f t="shared" si="57"/>
        <v>1</v>
      </c>
    </row>
    <row r="621" spans="1:15">
      <c r="A621" s="67">
        <v>602</v>
      </c>
      <c r="B621" s="183"/>
      <c r="C621" s="183"/>
      <c r="D621" s="177"/>
      <c r="E621" s="177"/>
      <c r="F621" s="183"/>
      <c r="G621" s="177"/>
      <c r="H621" s="292"/>
      <c r="I621" s="341"/>
      <c r="J621" s="13" t="b">
        <f t="shared" si="58"/>
        <v>1</v>
      </c>
      <c r="K621" s="13" t="b">
        <f t="shared" si="59"/>
        <v>1</v>
      </c>
      <c r="L621" s="13" t="b">
        <f t="shared" si="60"/>
        <v>1</v>
      </c>
      <c r="M621" s="13" t="b">
        <f t="shared" si="55"/>
        <v>1</v>
      </c>
      <c r="N621" s="13" t="b">
        <f t="shared" si="56"/>
        <v>1</v>
      </c>
      <c r="O621" s="13" t="b">
        <f t="shared" si="57"/>
        <v>1</v>
      </c>
    </row>
    <row r="622" spans="1:15">
      <c r="A622" s="67">
        <v>603</v>
      </c>
      <c r="B622" s="183"/>
      <c r="C622" s="183"/>
      <c r="D622" s="177"/>
      <c r="E622" s="177"/>
      <c r="F622" s="183"/>
      <c r="G622" s="177"/>
      <c r="H622" s="292"/>
      <c r="I622" s="341"/>
      <c r="J622" s="13" t="b">
        <f t="shared" si="58"/>
        <v>1</v>
      </c>
      <c r="K622" s="13" t="b">
        <f t="shared" si="59"/>
        <v>1</v>
      </c>
      <c r="L622" s="13" t="b">
        <f t="shared" si="60"/>
        <v>1</v>
      </c>
      <c r="M622" s="13" t="b">
        <f t="shared" si="55"/>
        <v>1</v>
      </c>
      <c r="N622" s="13" t="b">
        <f t="shared" si="56"/>
        <v>1</v>
      </c>
      <c r="O622" s="13" t="b">
        <f t="shared" si="57"/>
        <v>1</v>
      </c>
    </row>
    <row r="623" spans="1:15">
      <c r="A623" s="67">
        <v>604</v>
      </c>
      <c r="B623" s="183"/>
      <c r="C623" s="183"/>
      <c r="D623" s="177"/>
      <c r="E623" s="177"/>
      <c r="F623" s="183"/>
      <c r="G623" s="177"/>
      <c r="H623" s="292"/>
      <c r="I623" s="341"/>
      <c r="J623" s="13" t="b">
        <f t="shared" si="58"/>
        <v>1</v>
      </c>
      <c r="K623" s="13" t="b">
        <f t="shared" si="59"/>
        <v>1</v>
      </c>
      <c r="L623" s="13" t="b">
        <f t="shared" si="60"/>
        <v>1</v>
      </c>
      <c r="M623" s="13" t="b">
        <f t="shared" si="55"/>
        <v>1</v>
      </c>
      <c r="N623" s="13" t="b">
        <f t="shared" si="56"/>
        <v>1</v>
      </c>
      <c r="O623" s="13" t="b">
        <f t="shared" si="57"/>
        <v>1</v>
      </c>
    </row>
    <row r="624" spans="1:15">
      <c r="A624" s="67">
        <v>605</v>
      </c>
      <c r="B624" s="183"/>
      <c r="C624" s="183"/>
      <c r="D624" s="177"/>
      <c r="E624" s="177"/>
      <c r="F624" s="183"/>
      <c r="G624" s="177"/>
      <c r="H624" s="292"/>
      <c r="I624" s="341"/>
      <c r="J624" s="13" t="b">
        <f t="shared" si="58"/>
        <v>1</v>
      </c>
      <c r="K624" s="13" t="b">
        <f t="shared" si="59"/>
        <v>1</v>
      </c>
      <c r="L624" s="13" t="b">
        <f t="shared" si="60"/>
        <v>1</v>
      </c>
      <c r="M624" s="13" t="b">
        <f t="shared" si="55"/>
        <v>1</v>
      </c>
      <c r="N624" s="13" t="b">
        <f t="shared" si="56"/>
        <v>1</v>
      </c>
      <c r="O624" s="13" t="b">
        <f t="shared" si="57"/>
        <v>1</v>
      </c>
    </row>
    <row r="625" spans="1:15">
      <c r="A625" s="67">
        <v>606</v>
      </c>
      <c r="B625" s="183"/>
      <c r="C625" s="183"/>
      <c r="D625" s="177"/>
      <c r="E625" s="177"/>
      <c r="F625" s="183"/>
      <c r="G625" s="177"/>
      <c r="H625" s="292"/>
      <c r="I625" s="341"/>
      <c r="J625" s="13" t="b">
        <f t="shared" si="58"/>
        <v>1</v>
      </c>
      <c r="K625" s="13" t="b">
        <f t="shared" si="59"/>
        <v>1</v>
      </c>
      <c r="L625" s="13" t="b">
        <f t="shared" si="60"/>
        <v>1</v>
      </c>
      <c r="M625" s="13" t="b">
        <f t="shared" si="55"/>
        <v>1</v>
      </c>
      <c r="N625" s="13" t="b">
        <f t="shared" si="56"/>
        <v>1</v>
      </c>
      <c r="O625" s="13" t="b">
        <f t="shared" si="57"/>
        <v>1</v>
      </c>
    </row>
    <row r="626" spans="1:15">
      <c r="A626" s="67">
        <v>607</v>
      </c>
      <c r="B626" s="183"/>
      <c r="C626" s="183"/>
      <c r="D626" s="177"/>
      <c r="E626" s="177"/>
      <c r="F626" s="183"/>
      <c r="G626" s="177"/>
      <c r="H626" s="292"/>
      <c r="I626" s="341"/>
      <c r="J626" s="13" t="b">
        <f t="shared" si="58"/>
        <v>1</v>
      </c>
      <c r="K626" s="13" t="b">
        <f t="shared" si="59"/>
        <v>1</v>
      </c>
      <c r="L626" s="13" t="b">
        <f t="shared" si="60"/>
        <v>1</v>
      </c>
      <c r="M626" s="13" t="b">
        <f t="shared" si="55"/>
        <v>1</v>
      </c>
      <c r="N626" s="13" t="b">
        <f t="shared" si="56"/>
        <v>1</v>
      </c>
      <c r="O626" s="13" t="b">
        <f t="shared" si="57"/>
        <v>1</v>
      </c>
    </row>
    <row r="627" spans="1:15">
      <c r="A627" s="67">
        <v>608</v>
      </c>
      <c r="B627" s="183"/>
      <c r="C627" s="183"/>
      <c r="D627" s="177"/>
      <c r="E627" s="177"/>
      <c r="F627" s="183"/>
      <c r="G627" s="177"/>
      <c r="H627" s="292"/>
      <c r="I627" s="341"/>
      <c r="J627" s="13" t="b">
        <f t="shared" si="58"/>
        <v>1</v>
      </c>
      <c r="K627" s="13" t="b">
        <f t="shared" si="59"/>
        <v>1</v>
      </c>
      <c r="L627" s="13" t="b">
        <f t="shared" si="60"/>
        <v>1</v>
      </c>
      <c r="M627" s="13" t="b">
        <f t="shared" si="55"/>
        <v>1</v>
      </c>
      <c r="N627" s="13" t="b">
        <f t="shared" si="56"/>
        <v>1</v>
      </c>
      <c r="O627" s="13" t="b">
        <f t="shared" si="57"/>
        <v>1</v>
      </c>
    </row>
    <row r="628" spans="1:15">
      <c r="A628" s="67">
        <v>609</v>
      </c>
      <c r="B628" s="183"/>
      <c r="C628" s="183"/>
      <c r="D628" s="177"/>
      <c r="E628" s="177"/>
      <c r="F628" s="183"/>
      <c r="G628" s="177"/>
      <c r="H628" s="292"/>
      <c r="I628" s="341"/>
      <c r="J628" s="13" t="b">
        <f t="shared" si="58"/>
        <v>1</v>
      </c>
      <c r="K628" s="13" t="b">
        <f t="shared" si="59"/>
        <v>1</v>
      </c>
      <c r="L628" s="13" t="b">
        <f t="shared" si="60"/>
        <v>1</v>
      </c>
      <c r="M628" s="13" t="b">
        <f t="shared" si="55"/>
        <v>1</v>
      </c>
      <c r="N628" s="13" t="b">
        <f t="shared" si="56"/>
        <v>1</v>
      </c>
      <c r="O628" s="13" t="b">
        <f t="shared" si="57"/>
        <v>1</v>
      </c>
    </row>
    <row r="629" spans="1:15">
      <c r="A629" s="67">
        <v>610</v>
      </c>
      <c r="B629" s="183"/>
      <c r="C629" s="183"/>
      <c r="D629" s="177"/>
      <c r="E629" s="177"/>
      <c r="F629" s="183"/>
      <c r="G629" s="177"/>
      <c r="H629" s="292"/>
      <c r="I629" s="341"/>
      <c r="J629" s="13" t="b">
        <f t="shared" si="58"/>
        <v>1</v>
      </c>
      <c r="K629" s="13" t="b">
        <f t="shared" si="59"/>
        <v>1</v>
      </c>
      <c r="L629" s="13" t="b">
        <f t="shared" si="60"/>
        <v>1</v>
      </c>
      <c r="M629" s="13" t="b">
        <f t="shared" si="55"/>
        <v>1</v>
      </c>
      <c r="N629" s="13" t="b">
        <f t="shared" si="56"/>
        <v>1</v>
      </c>
      <c r="O629" s="13" t="b">
        <f t="shared" si="57"/>
        <v>1</v>
      </c>
    </row>
    <row r="630" spans="1:15">
      <c r="A630" s="67">
        <v>611</v>
      </c>
      <c r="B630" s="183"/>
      <c r="C630" s="183"/>
      <c r="D630" s="177"/>
      <c r="E630" s="177"/>
      <c r="F630" s="183"/>
      <c r="G630" s="177"/>
      <c r="H630" s="292"/>
      <c r="I630" s="341"/>
      <c r="J630" s="13" t="b">
        <f t="shared" si="58"/>
        <v>1</v>
      </c>
      <c r="K630" s="13" t="b">
        <f t="shared" si="59"/>
        <v>1</v>
      </c>
      <c r="L630" s="13" t="b">
        <f t="shared" si="60"/>
        <v>1</v>
      </c>
      <c r="M630" s="13" t="b">
        <f t="shared" si="55"/>
        <v>1</v>
      </c>
      <c r="N630" s="13" t="b">
        <f t="shared" si="56"/>
        <v>1</v>
      </c>
      <c r="O630" s="13" t="b">
        <f t="shared" si="57"/>
        <v>1</v>
      </c>
    </row>
    <row r="631" spans="1:15">
      <c r="A631" s="67">
        <v>612</v>
      </c>
      <c r="B631" s="183"/>
      <c r="C631" s="183"/>
      <c r="D631" s="177"/>
      <c r="E631" s="177"/>
      <c r="F631" s="183"/>
      <c r="G631" s="177"/>
      <c r="H631" s="292"/>
      <c r="I631" s="341"/>
      <c r="J631" s="13" t="b">
        <f t="shared" si="58"/>
        <v>1</v>
      </c>
      <c r="K631" s="13" t="b">
        <f t="shared" si="59"/>
        <v>1</v>
      </c>
      <c r="L631" s="13" t="b">
        <f t="shared" si="60"/>
        <v>1</v>
      </c>
      <c r="M631" s="13" t="b">
        <f t="shared" si="55"/>
        <v>1</v>
      </c>
      <c r="N631" s="13" t="b">
        <f t="shared" si="56"/>
        <v>1</v>
      </c>
      <c r="O631" s="13" t="b">
        <f t="shared" si="57"/>
        <v>1</v>
      </c>
    </row>
    <row r="632" spans="1:15">
      <c r="A632" s="67">
        <v>613</v>
      </c>
      <c r="B632" s="183"/>
      <c r="C632" s="183"/>
      <c r="D632" s="177"/>
      <c r="E632" s="177"/>
      <c r="F632" s="183"/>
      <c r="G632" s="177"/>
      <c r="H632" s="292"/>
      <c r="I632" s="341"/>
      <c r="J632" s="13" t="b">
        <f t="shared" si="58"/>
        <v>1</v>
      </c>
      <c r="K632" s="13" t="b">
        <f t="shared" si="59"/>
        <v>1</v>
      </c>
      <c r="L632" s="13" t="b">
        <f t="shared" si="60"/>
        <v>1</v>
      </c>
      <c r="M632" s="13" t="b">
        <f t="shared" si="55"/>
        <v>1</v>
      </c>
      <c r="N632" s="13" t="b">
        <f t="shared" si="56"/>
        <v>1</v>
      </c>
      <c r="O632" s="13" t="b">
        <f t="shared" si="57"/>
        <v>1</v>
      </c>
    </row>
    <row r="633" spans="1:15">
      <c r="A633" s="67">
        <v>614</v>
      </c>
      <c r="B633" s="183"/>
      <c r="C633" s="183"/>
      <c r="D633" s="177"/>
      <c r="E633" s="177"/>
      <c r="F633" s="183"/>
      <c r="G633" s="177"/>
      <c r="H633" s="292"/>
      <c r="I633" s="341"/>
      <c r="J633" s="13" t="b">
        <f t="shared" si="58"/>
        <v>1</v>
      </c>
      <c r="K633" s="13" t="b">
        <f t="shared" si="59"/>
        <v>1</v>
      </c>
      <c r="L633" s="13" t="b">
        <f t="shared" si="60"/>
        <v>1</v>
      </c>
      <c r="M633" s="13" t="b">
        <f t="shared" si="55"/>
        <v>1</v>
      </c>
      <c r="N633" s="13" t="b">
        <f t="shared" si="56"/>
        <v>1</v>
      </c>
      <c r="O633" s="13" t="b">
        <f t="shared" si="57"/>
        <v>1</v>
      </c>
    </row>
    <row r="634" spans="1:15">
      <c r="A634" s="67">
        <v>615</v>
      </c>
      <c r="B634" s="183"/>
      <c r="C634" s="183"/>
      <c r="D634" s="177"/>
      <c r="E634" s="177"/>
      <c r="F634" s="183"/>
      <c r="G634" s="177"/>
      <c r="H634" s="292"/>
      <c r="I634" s="341"/>
      <c r="J634" s="13" t="b">
        <f t="shared" si="58"/>
        <v>1</v>
      </c>
      <c r="K634" s="13" t="b">
        <f t="shared" si="59"/>
        <v>1</v>
      </c>
      <c r="L634" s="13" t="b">
        <f t="shared" si="60"/>
        <v>1</v>
      </c>
      <c r="M634" s="13" t="b">
        <f t="shared" si="55"/>
        <v>1</v>
      </c>
      <c r="N634" s="13" t="b">
        <f t="shared" si="56"/>
        <v>1</v>
      </c>
      <c r="O634" s="13" t="b">
        <f t="shared" si="57"/>
        <v>1</v>
      </c>
    </row>
    <row r="635" spans="1:15">
      <c r="A635" s="67">
        <v>616</v>
      </c>
      <c r="B635" s="183"/>
      <c r="C635" s="183"/>
      <c r="D635" s="177"/>
      <c r="E635" s="177"/>
      <c r="F635" s="183"/>
      <c r="G635" s="177"/>
      <c r="H635" s="292"/>
      <c r="I635" s="341"/>
      <c r="J635" s="13" t="b">
        <f t="shared" si="58"/>
        <v>1</v>
      </c>
      <c r="K635" s="13" t="b">
        <f t="shared" si="59"/>
        <v>1</v>
      </c>
      <c r="L635" s="13" t="b">
        <f t="shared" si="60"/>
        <v>1</v>
      </c>
      <c r="M635" s="13" t="b">
        <f t="shared" si="55"/>
        <v>1</v>
      </c>
      <c r="N635" s="13" t="b">
        <f t="shared" si="56"/>
        <v>1</v>
      </c>
      <c r="O635" s="13" t="b">
        <f t="shared" si="57"/>
        <v>1</v>
      </c>
    </row>
    <row r="636" spans="1:15">
      <c r="A636" s="67">
        <v>617</v>
      </c>
      <c r="B636" s="183"/>
      <c r="C636" s="183"/>
      <c r="D636" s="177"/>
      <c r="E636" s="177"/>
      <c r="F636" s="183"/>
      <c r="G636" s="177"/>
      <c r="H636" s="292"/>
      <c r="I636" s="341"/>
      <c r="J636" s="13" t="b">
        <f t="shared" si="58"/>
        <v>1</v>
      </c>
      <c r="K636" s="13" t="b">
        <f t="shared" si="59"/>
        <v>1</v>
      </c>
      <c r="L636" s="13" t="b">
        <f t="shared" si="60"/>
        <v>1</v>
      </c>
      <c r="M636" s="13" t="b">
        <f t="shared" si="55"/>
        <v>1</v>
      </c>
      <c r="N636" s="13" t="b">
        <f t="shared" si="56"/>
        <v>1</v>
      </c>
      <c r="O636" s="13" t="b">
        <f t="shared" si="57"/>
        <v>1</v>
      </c>
    </row>
    <row r="637" spans="1:15">
      <c r="A637" s="67">
        <v>618</v>
      </c>
      <c r="B637" s="183"/>
      <c r="C637" s="183"/>
      <c r="D637" s="177"/>
      <c r="E637" s="177"/>
      <c r="F637" s="183"/>
      <c r="G637" s="177"/>
      <c r="H637" s="292"/>
      <c r="I637" s="341"/>
      <c r="J637" s="13" t="b">
        <f t="shared" si="58"/>
        <v>1</v>
      </c>
      <c r="K637" s="13" t="b">
        <f t="shared" si="59"/>
        <v>1</v>
      </c>
      <c r="L637" s="13" t="b">
        <f t="shared" si="60"/>
        <v>1</v>
      </c>
      <c r="M637" s="13" t="b">
        <f t="shared" si="55"/>
        <v>1</v>
      </c>
      <c r="N637" s="13" t="b">
        <f t="shared" si="56"/>
        <v>1</v>
      </c>
      <c r="O637" s="13" t="b">
        <f t="shared" si="57"/>
        <v>1</v>
      </c>
    </row>
    <row r="638" spans="1:15">
      <c r="A638" s="67">
        <v>619</v>
      </c>
      <c r="B638" s="183"/>
      <c r="C638" s="183"/>
      <c r="D638" s="177"/>
      <c r="E638" s="177"/>
      <c r="F638" s="183"/>
      <c r="G638" s="177"/>
      <c r="H638" s="292"/>
      <c r="I638" s="341"/>
      <c r="J638" s="13" t="b">
        <f t="shared" si="58"/>
        <v>1</v>
      </c>
      <c r="K638" s="13" t="b">
        <f t="shared" si="59"/>
        <v>1</v>
      </c>
      <c r="L638" s="13" t="b">
        <f t="shared" si="60"/>
        <v>1</v>
      </c>
      <c r="M638" s="13" t="b">
        <f t="shared" si="55"/>
        <v>1</v>
      </c>
      <c r="N638" s="13" t="b">
        <f t="shared" si="56"/>
        <v>1</v>
      </c>
      <c r="O638" s="13" t="b">
        <f t="shared" si="57"/>
        <v>1</v>
      </c>
    </row>
    <row r="639" spans="1:15">
      <c r="A639" s="67">
        <v>620</v>
      </c>
      <c r="B639" s="183"/>
      <c r="C639" s="183"/>
      <c r="D639" s="177"/>
      <c r="E639" s="177"/>
      <c r="F639" s="183"/>
      <c r="G639" s="177"/>
      <c r="H639" s="292"/>
      <c r="I639" s="341"/>
      <c r="J639" s="13" t="b">
        <f t="shared" si="58"/>
        <v>1</v>
      </c>
      <c r="K639" s="13" t="b">
        <f t="shared" si="59"/>
        <v>1</v>
      </c>
      <c r="L639" s="13" t="b">
        <f t="shared" si="60"/>
        <v>1</v>
      </c>
      <c r="M639" s="13" t="b">
        <f t="shared" si="55"/>
        <v>1</v>
      </c>
      <c r="N639" s="13" t="b">
        <f t="shared" si="56"/>
        <v>1</v>
      </c>
      <c r="O639" s="13" t="b">
        <f t="shared" si="57"/>
        <v>1</v>
      </c>
    </row>
    <row r="640" spans="1:15">
      <c r="A640" s="67">
        <v>621</v>
      </c>
      <c r="B640" s="183"/>
      <c r="C640" s="183"/>
      <c r="D640" s="177"/>
      <c r="E640" s="177"/>
      <c r="F640" s="183"/>
      <c r="G640" s="177"/>
      <c r="H640" s="292"/>
      <c r="I640" s="341"/>
      <c r="J640" s="13" t="b">
        <f t="shared" si="58"/>
        <v>1</v>
      </c>
      <c r="K640" s="13" t="b">
        <f t="shared" si="59"/>
        <v>1</v>
      </c>
      <c r="L640" s="13" t="b">
        <f t="shared" si="60"/>
        <v>1</v>
      </c>
      <c r="M640" s="13" t="b">
        <f t="shared" si="55"/>
        <v>1</v>
      </c>
      <c r="N640" s="13" t="b">
        <f t="shared" si="56"/>
        <v>1</v>
      </c>
      <c r="O640" s="13" t="b">
        <f t="shared" si="57"/>
        <v>1</v>
      </c>
    </row>
    <row r="641" spans="1:15">
      <c r="A641" s="67">
        <v>622</v>
      </c>
      <c r="B641" s="183"/>
      <c r="C641" s="183"/>
      <c r="D641" s="177"/>
      <c r="E641" s="177"/>
      <c r="F641" s="183"/>
      <c r="G641" s="177"/>
      <c r="H641" s="292"/>
      <c r="I641" s="341"/>
      <c r="J641" s="13" t="b">
        <f t="shared" si="58"/>
        <v>1</v>
      </c>
      <c r="K641" s="13" t="b">
        <f t="shared" si="59"/>
        <v>1</v>
      </c>
      <c r="L641" s="13" t="b">
        <f t="shared" si="60"/>
        <v>1</v>
      </c>
      <c r="M641" s="13" t="b">
        <f t="shared" si="55"/>
        <v>1</v>
      </c>
      <c r="N641" s="13" t="b">
        <f t="shared" si="56"/>
        <v>1</v>
      </c>
      <c r="O641" s="13" t="b">
        <f t="shared" si="57"/>
        <v>1</v>
      </c>
    </row>
    <row r="642" spans="1:15">
      <c r="A642" s="67">
        <v>623</v>
      </c>
      <c r="B642" s="183"/>
      <c r="C642" s="183"/>
      <c r="D642" s="177"/>
      <c r="E642" s="177"/>
      <c r="F642" s="183"/>
      <c r="G642" s="177"/>
      <c r="H642" s="292"/>
      <c r="I642" s="341"/>
      <c r="J642" s="13" t="b">
        <f t="shared" si="58"/>
        <v>1</v>
      </c>
      <c r="K642" s="13" t="b">
        <f t="shared" si="59"/>
        <v>1</v>
      </c>
      <c r="L642" s="13" t="b">
        <f t="shared" si="60"/>
        <v>1</v>
      </c>
      <c r="M642" s="13" t="b">
        <f t="shared" si="55"/>
        <v>1</v>
      </c>
      <c r="N642" s="13" t="b">
        <f t="shared" si="56"/>
        <v>1</v>
      </c>
      <c r="O642" s="13" t="b">
        <f t="shared" si="57"/>
        <v>1</v>
      </c>
    </row>
    <row r="643" spans="1:15">
      <c r="A643" s="67">
        <v>624</v>
      </c>
      <c r="B643" s="183"/>
      <c r="C643" s="183"/>
      <c r="D643" s="177"/>
      <c r="E643" s="177"/>
      <c r="F643" s="183"/>
      <c r="G643" s="177"/>
      <c r="H643" s="292"/>
      <c r="I643" s="341"/>
      <c r="J643" s="13" t="b">
        <f t="shared" si="58"/>
        <v>1</v>
      </c>
      <c r="K643" s="13" t="b">
        <f t="shared" si="59"/>
        <v>1</v>
      </c>
      <c r="L643" s="13" t="b">
        <f t="shared" si="60"/>
        <v>1</v>
      </c>
      <c r="M643" s="13" t="b">
        <f t="shared" si="55"/>
        <v>1</v>
      </c>
      <c r="N643" s="13" t="b">
        <f t="shared" si="56"/>
        <v>1</v>
      </c>
      <c r="O643" s="13" t="b">
        <f t="shared" si="57"/>
        <v>1</v>
      </c>
    </row>
    <row r="644" spans="1:15">
      <c r="A644" s="67">
        <v>625</v>
      </c>
      <c r="B644" s="183"/>
      <c r="C644" s="183"/>
      <c r="D644" s="177"/>
      <c r="E644" s="177"/>
      <c r="F644" s="183"/>
      <c r="G644" s="177"/>
      <c r="H644" s="292"/>
      <c r="I644" s="341"/>
      <c r="J644" s="13" t="b">
        <f t="shared" si="58"/>
        <v>1</v>
      </c>
      <c r="K644" s="13" t="b">
        <f t="shared" si="59"/>
        <v>1</v>
      </c>
      <c r="L644" s="13" t="b">
        <f t="shared" si="60"/>
        <v>1</v>
      </c>
      <c r="M644" s="13" t="b">
        <f t="shared" si="55"/>
        <v>1</v>
      </c>
      <c r="N644" s="13" t="b">
        <f t="shared" si="56"/>
        <v>1</v>
      </c>
      <c r="O644" s="13" t="b">
        <f t="shared" si="57"/>
        <v>1</v>
      </c>
    </row>
    <row r="645" spans="1:15">
      <c r="A645" s="67">
        <v>626</v>
      </c>
      <c r="B645" s="183"/>
      <c r="C645" s="183"/>
      <c r="D645" s="177"/>
      <c r="E645" s="177"/>
      <c r="F645" s="183"/>
      <c r="G645" s="177"/>
      <c r="H645" s="292"/>
      <c r="I645" s="341"/>
      <c r="J645" s="13" t="b">
        <f t="shared" si="58"/>
        <v>1</v>
      </c>
      <c r="K645" s="13" t="b">
        <f t="shared" si="59"/>
        <v>1</v>
      </c>
      <c r="L645" s="13" t="b">
        <f t="shared" si="60"/>
        <v>1</v>
      </c>
      <c r="M645" s="13" t="b">
        <f t="shared" si="55"/>
        <v>1</v>
      </c>
      <c r="N645" s="13" t="b">
        <f t="shared" si="56"/>
        <v>1</v>
      </c>
      <c r="O645" s="13" t="b">
        <f t="shared" si="57"/>
        <v>1</v>
      </c>
    </row>
    <row r="646" spans="1:15">
      <c r="A646" s="67">
        <v>627</v>
      </c>
      <c r="B646" s="183"/>
      <c r="C646" s="183"/>
      <c r="D646" s="177"/>
      <c r="E646" s="177"/>
      <c r="F646" s="183"/>
      <c r="G646" s="177"/>
      <c r="H646" s="292"/>
      <c r="I646" s="341"/>
      <c r="J646" s="13" t="b">
        <f t="shared" si="58"/>
        <v>1</v>
      </c>
      <c r="K646" s="13" t="b">
        <f t="shared" si="59"/>
        <v>1</v>
      </c>
      <c r="L646" s="13" t="b">
        <f t="shared" si="60"/>
        <v>1</v>
      </c>
      <c r="M646" s="13" t="b">
        <f t="shared" si="55"/>
        <v>1</v>
      </c>
      <c r="N646" s="13" t="b">
        <f t="shared" si="56"/>
        <v>1</v>
      </c>
      <c r="O646" s="13" t="b">
        <f t="shared" si="57"/>
        <v>1</v>
      </c>
    </row>
    <row r="647" spans="1:15">
      <c r="A647" s="67">
        <v>628</v>
      </c>
      <c r="B647" s="183"/>
      <c r="C647" s="183"/>
      <c r="D647" s="177"/>
      <c r="E647" s="177"/>
      <c r="F647" s="183"/>
      <c r="G647" s="177"/>
      <c r="H647" s="292"/>
      <c r="I647" s="341"/>
      <c r="J647" s="13" t="b">
        <f t="shared" si="58"/>
        <v>1</v>
      </c>
      <c r="K647" s="13" t="b">
        <f t="shared" si="59"/>
        <v>1</v>
      </c>
      <c r="L647" s="13" t="b">
        <f t="shared" si="60"/>
        <v>1</v>
      </c>
      <c r="M647" s="13" t="b">
        <f t="shared" si="55"/>
        <v>1</v>
      </c>
      <c r="N647" s="13" t="b">
        <f t="shared" si="56"/>
        <v>1</v>
      </c>
      <c r="O647" s="13" t="b">
        <f t="shared" si="57"/>
        <v>1</v>
      </c>
    </row>
    <row r="648" spans="1:15">
      <c r="A648" s="67">
        <v>629</v>
      </c>
      <c r="B648" s="183"/>
      <c r="C648" s="183"/>
      <c r="D648" s="177"/>
      <c r="E648" s="177"/>
      <c r="F648" s="183"/>
      <c r="G648" s="177"/>
      <c r="H648" s="292"/>
      <c r="I648" s="341"/>
      <c r="J648" s="13" t="b">
        <f t="shared" si="58"/>
        <v>1</v>
      </c>
      <c r="K648" s="13" t="b">
        <f t="shared" si="59"/>
        <v>1</v>
      </c>
      <c r="L648" s="13" t="b">
        <f t="shared" si="60"/>
        <v>1</v>
      </c>
      <c r="M648" s="13" t="b">
        <f t="shared" si="55"/>
        <v>1</v>
      </c>
      <c r="N648" s="13" t="b">
        <f t="shared" si="56"/>
        <v>1</v>
      </c>
      <c r="O648" s="13" t="b">
        <f t="shared" si="57"/>
        <v>1</v>
      </c>
    </row>
    <row r="649" spans="1:15">
      <c r="A649" s="67">
        <v>630</v>
      </c>
      <c r="B649" s="183"/>
      <c r="C649" s="183"/>
      <c r="D649" s="177"/>
      <c r="E649" s="177"/>
      <c r="F649" s="183"/>
      <c r="G649" s="177"/>
      <c r="H649" s="292"/>
      <c r="I649" s="341"/>
      <c r="J649" s="13" t="b">
        <f t="shared" si="58"/>
        <v>1</v>
      </c>
      <c r="K649" s="13" t="b">
        <f t="shared" si="59"/>
        <v>1</v>
      </c>
      <c r="L649" s="13" t="b">
        <f t="shared" si="60"/>
        <v>1</v>
      </c>
      <c r="M649" s="13" t="b">
        <f t="shared" si="55"/>
        <v>1</v>
      </c>
      <c r="N649" s="13" t="b">
        <f t="shared" si="56"/>
        <v>1</v>
      </c>
      <c r="O649" s="13" t="b">
        <f t="shared" si="57"/>
        <v>1</v>
      </c>
    </row>
    <row r="650" spans="1:15">
      <c r="A650" s="67">
        <v>631</v>
      </c>
      <c r="B650" s="183"/>
      <c r="C650" s="183"/>
      <c r="D650" s="177"/>
      <c r="E650" s="177"/>
      <c r="F650" s="183"/>
      <c r="G650" s="177"/>
      <c r="H650" s="292"/>
      <c r="I650" s="341"/>
      <c r="J650" s="13" t="b">
        <f t="shared" si="58"/>
        <v>1</v>
      </c>
      <c r="K650" s="13" t="b">
        <f t="shared" si="59"/>
        <v>1</v>
      </c>
      <c r="L650" s="13" t="b">
        <f t="shared" si="60"/>
        <v>1</v>
      </c>
      <c r="M650" s="13" t="b">
        <f t="shared" si="55"/>
        <v>1</v>
      </c>
      <c r="N650" s="13" t="b">
        <f t="shared" si="56"/>
        <v>1</v>
      </c>
      <c r="O650" s="13" t="b">
        <f t="shared" si="57"/>
        <v>1</v>
      </c>
    </row>
    <row r="651" spans="1:15">
      <c r="A651" s="67">
        <v>632</v>
      </c>
      <c r="B651" s="183"/>
      <c r="C651" s="183"/>
      <c r="D651" s="177"/>
      <c r="E651" s="177"/>
      <c r="F651" s="183"/>
      <c r="G651" s="177"/>
      <c r="H651" s="292"/>
      <c r="I651" s="341"/>
      <c r="J651" s="13" t="b">
        <f t="shared" si="58"/>
        <v>1</v>
      </c>
      <c r="K651" s="13" t="b">
        <f t="shared" si="59"/>
        <v>1</v>
      </c>
      <c r="L651" s="13" t="b">
        <f t="shared" si="60"/>
        <v>1</v>
      </c>
      <c r="M651" s="13" t="b">
        <f t="shared" si="55"/>
        <v>1</v>
      </c>
      <c r="N651" s="13" t="b">
        <f t="shared" si="56"/>
        <v>1</v>
      </c>
      <c r="O651" s="13" t="b">
        <f t="shared" si="57"/>
        <v>1</v>
      </c>
    </row>
    <row r="652" spans="1:15">
      <c r="A652" s="67">
        <v>633</v>
      </c>
      <c r="B652" s="183"/>
      <c r="C652" s="183"/>
      <c r="D652" s="177"/>
      <c r="E652" s="177"/>
      <c r="F652" s="183"/>
      <c r="G652" s="177"/>
      <c r="H652" s="292"/>
      <c r="I652" s="341"/>
      <c r="J652" s="13" t="b">
        <f t="shared" si="58"/>
        <v>1</v>
      </c>
      <c r="K652" s="13" t="b">
        <f t="shared" si="59"/>
        <v>1</v>
      </c>
      <c r="L652" s="13" t="b">
        <f t="shared" si="60"/>
        <v>1</v>
      </c>
      <c r="M652" s="13" t="b">
        <f t="shared" si="55"/>
        <v>1</v>
      </c>
      <c r="N652" s="13" t="b">
        <f t="shared" si="56"/>
        <v>1</v>
      </c>
      <c r="O652" s="13" t="b">
        <f t="shared" si="57"/>
        <v>1</v>
      </c>
    </row>
    <row r="653" spans="1:15">
      <c r="A653" s="67">
        <v>634</v>
      </c>
      <c r="B653" s="183"/>
      <c r="C653" s="183"/>
      <c r="D653" s="177"/>
      <c r="E653" s="177"/>
      <c r="F653" s="183"/>
      <c r="G653" s="177"/>
      <c r="H653" s="292"/>
      <c r="I653" s="341"/>
      <c r="J653" s="13" t="b">
        <f t="shared" si="58"/>
        <v>1</v>
      </c>
      <c r="K653" s="13" t="b">
        <f t="shared" si="59"/>
        <v>1</v>
      </c>
      <c r="L653" s="13" t="b">
        <f t="shared" si="60"/>
        <v>1</v>
      </c>
      <c r="M653" s="13" t="b">
        <f t="shared" si="55"/>
        <v>1</v>
      </c>
      <c r="N653" s="13" t="b">
        <f t="shared" si="56"/>
        <v>1</v>
      </c>
      <c r="O653" s="13" t="b">
        <f t="shared" si="57"/>
        <v>1</v>
      </c>
    </row>
    <row r="654" spans="1:15">
      <c r="A654" s="67">
        <v>635</v>
      </c>
      <c r="B654" s="183"/>
      <c r="C654" s="183"/>
      <c r="D654" s="177"/>
      <c r="E654" s="177"/>
      <c r="F654" s="183"/>
      <c r="G654" s="177"/>
      <c r="H654" s="292"/>
      <c r="I654" s="341"/>
      <c r="J654" s="13" t="b">
        <f t="shared" si="58"/>
        <v>1</v>
      </c>
      <c r="K654" s="13" t="b">
        <f t="shared" si="59"/>
        <v>1</v>
      </c>
      <c r="L654" s="13" t="b">
        <f t="shared" si="60"/>
        <v>1</v>
      </c>
      <c r="M654" s="13" t="b">
        <f t="shared" si="55"/>
        <v>1</v>
      </c>
      <c r="N654" s="13" t="b">
        <f t="shared" si="56"/>
        <v>1</v>
      </c>
      <c r="O654" s="13" t="b">
        <f t="shared" si="57"/>
        <v>1</v>
      </c>
    </row>
    <row r="655" spans="1:15">
      <c r="A655" s="67">
        <v>636</v>
      </c>
      <c r="B655" s="183"/>
      <c r="C655" s="183"/>
      <c r="D655" s="177"/>
      <c r="E655" s="177"/>
      <c r="F655" s="183"/>
      <c r="G655" s="177"/>
      <c r="H655" s="292"/>
      <c r="I655" s="341"/>
      <c r="J655" s="13" t="b">
        <f t="shared" si="58"/>
        <v>1</v>
      </c>
      <c r="K655" s="13" t="b">
        <f t="shared" si="59"/>
        <v>1</v>
      </c>
      <c r="L655" s="13" t="b">
        <f t="shared" si="60"/>
        <v>1</v>
      </c>
      <c r="M655" s="13" t="b">
        <f t="shared" si="55"/>
        <v>1</v>
      </c>
      <c r="N655" s="13" t="b">
        <f t="shared" si="56"/>
        <v>1</v>
      </c>
      <c r="O655" s="13" t="b">
        <f t="shared" si="57"/>
        <v>1</v>
      </c>
    </row>
    <row r="656" spans="1:15">
      <c r="A656" s="67">
        <v>637</v>
      </c>
      <c r="B656" s="183"/>
      <c r="C656" s="183"/>
      <c r="D656" s="177"/>
      <c r="E656" s="177"/>
      <c r="F656" s="183"/>
      <c r="G656" s="177"/>
      <c r="H656" s="292"/>
      <c r="I656" s="341"/>
      <c r="J656" s="13" t="b">
        <f t="shared" si="58"/>
        <v>1</v>
      </c>
      <c r="K656" s="13" t="b">
        <f t="shared" si="59"/>
        <v>1</v>
      </c>
      <c r="L656" s="13" t="b">
        <f t="shared" si="60"/>
        <v>1</v>
      </c>
      <c r="M656" s="13" t="b">
        <f t="shared" si="55"/>
        <v>1</v>
      </c>
      <c r="N656" s="13" t="b">
        <f t="shared" si="56"/>
        <v>1</v>
      </c>
      <c r="O656" s="13" t="b">
        <f t="shared" si="57"/>
        <v>1</v>
      </c>
    </row>
    <row r="657" spans="1:15">
      <c r="A657" s="67">
        <v>638</v>
      </c>
      <c r="B657" s="183"/>
      <c r="C657" s="183"/>
      <c r="D657" s="177"/>
      <c r="E657" s="177"/>
      <c r="F657" s="183"/>
      <c r="G657" s="177"/>
      <c r="H657" s="292"/>
      <c r="I657" s="341"/>
      <c r="J657" s="13" t="b">
        <f t="shared" si="58"/>
        <v>1</v>
      </c>
      <c r="K657" s="13" t="b">
        <f t="shared" si="59"/>
        <v>1</v>
      </c>
      <c r="L657" s="13" t="b">
        <f t="shared" si="60"/>
        <v>1</v>
      </c>
      <c r="M657" s="13" t="b">
        <f t="shared" si="55"/>
        <v>1</v>
      </c>
      <c r="N657" s="13" t="b">
        <f t="shared" si="56"/>
        <v>1</v>
      </c>
      <c r="O657" s="13" t="b">
        <f t="shared" si="57"/>
        <v>1</v>
      </c>
    </row>
    <row r="658" spans="1:15">
      <c r="A658" s="67">
        <v>639</v>
      </c>
      <c r="B658" s="183"/>
      <c r="C658" s="183"/>
      <c r="D658" s="177"/>
      <c r="E658" s="177"/>
      <c r="F658" s="183"/>
      <c r="G658" s="177"/>
      <c r="H658" s="292"/>
      <c r="I658" s="341"/>
      <c r="J658" s="13" t="b">
        <f t="shared" si="58"/>
        <v>1</v>
      </c>
      <c r="K658" s="13" t="b">
        <f t="shared" si="59"/>
        <v>1</v>
      </c>
      <c r="L658" s="13" t="b">
        <f t="shared" si="60"/>
        <v>1</v>
      </c>
      <c r="M658" s="13" t="b">
        <f t="shared" si="55"/>
        <v>1</v>
      </c>
      <c r="N658" s="13" t="b">
        <f t="shared" si="56"/>
        <v>1</v>
      </c>
      <c r="O658" s="13" t="b">
        <f t="shared" si="57"/>
        <v>1</v>
      </c>
    </row>
    <row r="659" spans="1:15">
      <c r="A659" s="67">
        <v>640</v>
      </c>
      <c r="B659" s="183"/>
      <c r="C659" s="183"/>
      <c r="D659" s="177"/>
      <c r="E659" s="177"/>
      <c r="F659" s="183"/>
      <c r="G659" s="177"/>
      <c r="H659" s="292"/>
      <c r="I659" s="341"/>
      <c r="J659" s="13" t="b">
        <f t="shared" si="58"/>
        <v>1</v>
      </c>
      <c r="K659" s="13" t="b">
        <f t="shared" si="59"/>
        <v>1</v>
      </c>
      <c r="L659" s="13" t="b">
        <f t="shared" si="60"/>
        <v>1</v>
      </c>
      <c r="M659" s="13" t="b">
        <f t="shared" si="55"/>
        <v>1</v>
      </c>
      <c r="N659" s="13" t="b">
        <f t="shared" si="56"/>
        <v>1</v>
      </c>
      <c r="O659" s="13" t="b">
        <f t="shared" si="57"/>
        <v>1</v>
      </c>
    </row>
    <row r="660" spans="1:15">
      <c r="A660" s="67">
        <v>641</v>
      </c>
      <c r="B660" s="183"/>
      <c r="C660" s="183"/>
      <c r="D660" s="177"/>
      <c r="E660" s="177"/>
      <c r="F660" s="183"/>
      <c r="G660" s="177"/>
      <c r="H660" s="292"/>
      <c r="I660" s="341"/>
      <c r="J660" s="13" t="b">
        <f t="shared" si="58"/>
        <v>1</v>
      </c>
      <c r="K660" s="13" t="b">
        <f t="shared" si="59"/>
        <v>1</v>
      </c>
      <c r="L660" s="13" t="b">
        <f t="shared" si="60"/>
        <v>1</v>
      </c>
      <c r="M660" s="13" t="b">
        <f t="shared" ref="M660:M723" si="61">IF(D660="",TRUE,(IF(ISNUMBER(MATCH(D660,CountriesList,0)),TRUE,FALSE)))</f>
        <v>1</v>
      </c>
      <c r="N660" s="13" t="b">
        <f t="shared" ref="N660:N723" si="62">IF(E660="",TRUE,(IF(ISNUMBER(MATCH(E660,type_list,0)),TRUE,FALSE)))</f>
        <v>1</v>
      </c>
      <c r="O660" s="13" t="b">
        <f t="shared" ref="O660:O723" si="63">IF(G660="",TRUE,(IF(ISNUMBER(MATCH(G660,ShortRelationList,0)),TRUE,FALSE)))</f>
        <v>1</v>
      </c>
    </row>
    <row r="661" spans="1:15">
      <c r="A661" s="67">
        <v>642</v>
      </c>
      <c r="B661" s="183"/>
      <c r="C661" s="183"/>
      <c r="D661" s="177"/>
      <c r="E661" s="177"/>
      <c r="F661" s="183"/>
      <c r="G661" s="177"/>
      <c r="H661" s="292"/>
      <c r="I661" s="341"/>
      <c r="J661" s="13" t="b">
        <f t="shared" si="58"/>
        <v>1</v>
      </c>
      <c r="K661" s="13" t="b">
        <f t="shared" si="59"/>
        <v>1</v>
      </c>
      <c r="L661" s="13" t="b">
        <f t="shared" si="60"/>
        <v>1</v>
      </c>
      <c r="M661" s="13" t="b">
        <f t="shared" si="61"/>
        <v>1</v>
      </c>
      <c r="N661" s="13" t="b">
        <f t="shared" si="62"/>
        <v>1</v>
      </c>
      <c r="O661" s="13" t="b">
        <f t="shared" si="63"/>
        <v>1</v>
      </c>
    </row>
    <row r="662" spans="1:15">
      <c r="A662" s="67">
        <v>643</v>
      </c>
      <c r="B662" s="183"/>
      <c r="C662" s="183"/>
      <c r="D662" s="177"/>
      <c r="E662" s="177"/>
      <c r="F662" s="183"/>
      <c r="G662" s="177"/>
      <c r="H662" s="292"/>
      <c r="I662" s="341"/>
      <c r="J662" s="13" t="b">
        <f t="shared" ref="J662:J725" si="64">IF(ISBLANK(B662),TRUE,IF(OR(ISBLANK(C662),ISBLANK(D662),ISBLANK(E662),ISBLANK(F662),ISBLANK(G662),ISBLANK(H662)),FALSE,TRUE))</f>
        <v>1</v>
      </c>
      <c r="K662" s="13" t="b">
        <f t="shared" ref="K662:K725" si="65">IF(OR(AND(B662="N/A",D662="N/A",E662="N/A",G662="N/A"),AND(ISBLANK(B662),ISBLANK(D662),ISBLANK(E662),ISBLANK(G662)),AND(NOT(ISBLANK(B662)),NOT(ISBLANK(D662)),NOT(ISBLANK(E662)),NOT(ISBLANK(G662)),B662&lt;&gt;"N/A",D662&lt;&gt;"N/A",E662&lt;&gt;"N/A",G662&lt;&gt;"N/A")),TRUE,FALSE)</f>
        <v>1</v>
      </c>
      <c r="L662" s="13" t="b">
        <f t="shared" ref="L662:L725" si="66">IF(OR(AND(ISBLANK(B662),H662=0),AND(B662="N/A",H662=0),AND(NOT(ISBLANK(B662)),B662&lt;&gt;"N/A",H662&lt;&gt;0)),TRUE,FALSE)</f>
        <v>1</v>
      </c>
      <c r="M662" s="13" t="b">
        <f t="shared" si="61"/>
        <v>1</v>
      </c>
      <c r="N662" s="13" t="b">
        <f t="shared" si="62"/>
        <v>1</v>
      </c>
      <c r="O662" s="13" t="b">
        <f t="shared" si="63"/>
        <v>1</v>
      </c>
    </row>
    <row r="663" spans="1:15">
      <c r="A663" s="67">
        <v>644</v>
      </c>
      <c r="B663" s="183"/>
      <c r="C663" s="183"/>
      <c r="D663" s="177"/>
      <c r="E663" s="177"/>
      <c r="F663" s="183"/>
      <c r="G663" s="177"/>
      <c r="H663" s="292"/>
      <c r="I663" s="341"/>
      <c r="J663" s="13" t="b">
        <f t="shared" si="64"/>
        <v>1</v>
      </c>
      <c r="K663" s="13" t="b">
        <f t="shared" si="65"/>
        <v>1</v>
      </c>
      <c r="L663" s="13" t="b">
        <f t="shared" si="66"/>
        <v>1</v>
      </c>
      <c r="M663" s="13" t="b">
        <f t="shared" si="61"/>
        <v>1</v>
      </c>
      <c r="N663" s="13" t="b">
        <f t="shared" si="62"/>
        <v>1</v>
      </c>
      <c r="O663" s="13" t="b">
        <f t="shared" si="63"/>
        <v>1</v>
      </c>
    </row>
    <row r="664" spans="1:15">
      <c r="A664" s="67">
        <v>645</v>
      </c>
      <c r="B664" s="183"/>
      <c r="C664" s="183"/>
      <c r="D664" s="177"/>
      <c r="E664" s="177"/>
      <c r="F664" s="183"/>
      <c r="G664" s="177"/>
      <c r="H664" s="292"/>
      <c r="I664" s="341"/>
      <c r="J664" s="13" t="b">
        <f t="shared" si="64"/>
        <v>1</v>
      </c>
      <c r="K664" s="13" t="b">
        <f t="shared" si="65"/>
        <v>1</v>
      </c>
      <c r="L664" s="13" t="b">
        <f t="shared" si="66"/>
        <v>1</v>
      </c>
      <c r="M664" s="13" t="b">
        <f t="shared" si="61"/>
        <v>1</v>
      </c>
      <c r="N664" s="13" t="b">
        <f t="shared" si="62"/>
        <v>1</v>
      </c>
      <c r="O664" s="13" t="b">
        <f t="shared" si="63"/>
        <v>1</v>
      </c>
    </row>
    <row r="665" spans="1:15">
      <c r="A665" s="67">
        <v>646</v>
      </c>
      <c r="B665" s="183"/>
      <c r="C665" s="183"/>
      <c r="D665" s="177"/>
      <c r="E665" s="177"/>
      <c r="F665" s="183"/>
      <c r="G665" s="177"/>
      <c r="H665" s="292"/>
      <c r="I665" s="341"/>
      <c r="J665" s="13" t="b">
        <f t="shared" si="64"/>
        <v>1</v>
      </c>
      <c r="K665" s="13" t="b">
        <f t="shared" si="65"/>
        <v>1</v>
      </c>
      <c r="L665" s="13" t="b">
        <f t="shared" si="66"/>
        <v>1</v>
      </c>
      <c r="M665" s="13" t="b">
        <f t="shared" si="61"/>
        <v>1</v>
      </c>
      <c r="N665" s="13" t="b">
        <f t="shared" si="62"/>
        <v>1</v>
      </c>
      <c r="O665" s="13" t="b">
        <f t="shared" si="63"/>
        <v>1</v>
      </c>
    </row>
    <row r="666" spans="1:15">
      <c r="A666" s="67">
        <v>647</v>
      </c>
      <c r="B666" s="183"/>
      <c r="C666" s="183"/>
      <c r="D666" s="177"/>
      <c r="E666" s="177"/>
      <c r="F666" s="183"/>
      <c r="G666" s="177"/>
      <c r="H666" s="292"/>
      <c r="I666" s="341"/>
      <c r="J666" s="13" t="b">
        <f t="shared" si="64"/>
        <v>1</v>
      </c>
      <c r="K666" s="13" t="b">
        <f t="shared" si="65"/>
        <v>1</v>
      </c>
      <c r="L666" s="13" t="b">
        <f t="shared" si="66"/>
        <v>1</v>
      </c>
      <c r="M666" s="13" t="b">
        <f t="shared" si="61"/>
        <v>1</v>
      </c>
      <c r="N666" s="13" t="b">
        <f t="shared" si="62"/>
        <v>1</v>
      </c>
      <c r="O666" s="13" t="b">
        <f t="shared" si="63"/>
        <v>1</v>
      </c>
    </row>
    <row r="667" spans="1:15">
      <c r="A667" s="67">
        <v>648</v>
      </c>
      <c r="B667" s="183"/>
      <c r="C667" s="183"/>
      <c r="D667" s="177"/>
      <c r="E667" s="177"/>
      <c r="F667" s="183"/>
      <c r="G667" s="177"/>
      <c r="H667" s="292"/>
      <c r="I667" s="341"/>
      <c r="J667" s="13" t="b">
        <f t="shared" si="64"/>
        <v>1</v>
      </c>
      <c r="K667" s="13" t="b">
        <f t="shared" si="65"/>
        <v>1</v>
      </c>
      <c r="L667" s="13" t="b">
        <f t="shared" si="66"/>
        <v>1</v>
      </c>
      <c r="M667" s="13" t="b">
        <f t="shared" si="61"/>
        <v>1</v>
      </c>
      <c r="N667" s="13" t="b">
        <f t="shared" si="62"/>
        <v>1</v>
      </c>
      <c r="O667" s="13" t="b">
        <f t="shared" si="63"/>
        <v>1</v>
      </c>
    </row>
    <row r="668" spans="1:15">
      <c r="A668" s="67">
        <v>649</v>
      </c>
      <c r="B668" s="183"/>
      <c r="C668" s="183"/>
      <c r="D668" s="177"/>
      <c r="E668" s="177"/>
      <c r="F668" s="183"/>
      <c r="G668" s="177"/>
      <c r="H668" s="292"/>
      <c r="I668" s="341"/>
      <c r="J668" s="13" t="b">
        <f t="shared" si="64"/>
        <v>1</v>
      </c>
      <c r="K668" s="13" t="b">
        <f t="shared" si="65"/>
        <v>1</v>
      </c>
      <c r="L668" s="13" t="b">
        <f t="shared" si="66"/>
        <v>1</v>
      </c>
      <c r="M668" s="13" t="b">
        <f t="shared" si="61"/>
        <v>1</v>
      </c>
      <c r="N668" s="13" t="b">
        <f t="shared" si="62"/>
        <v>1</v>
      </c>
      <c r="O668" s="13" t="b">
        <f t="shared" si="63"/>
        <v>1</v>
      </c>
    </row>
    <row r="669" spans="1:15">
      <c r="A669" s="67">
        <v>650</v>
      </c>
      <c r="B669" s="183"/>
      <c r="C669" s="183"/>
      <c r="D669" s="177"/>
      <c r="E669" s="177"/>
      <c r="F669" s="183"/>
      <c r="G669" s="177"/>
      <c r="H669" s="292"/>
      <c r="I669" s="341"/>
      <c r="J669" s="13" t="b">
        <f t="shared" si="64"/>
        <v>1</v>
      </c>
      <c r="K669" s="13" t="b">
        <f t="shared" si="65"/>
        <v>1</v>
      </c>
      <c r="L669" s="13" t="b">
        <f t="shared" si="66"/>
        <v>1</v>
      </c>
      <c r="M669" s="13" t="b">
        <f t="shared" si="61"/>
        <v>1</v>
      </c>
      <c r="N669" s="13" t="b">
        <f t="shared" si="62"/>
        <v>1</v>
      </c>
      <c r="O669" s="13" t="b">
        <f t="shared" si="63"/>
        <v>1</v>
      </c>
    </row>
    <row r="670" spans="1:15">
      <c r="A670" s="67">
        <v>651</v>
      </c>
      <c r="B670" s="183"/>
      <c r="C670" s="183"/>
      <c r="D670" s="177"/>
      <c r="E670" s="177"/>
      <c r="F670" s="183"/>
      <c r="G670" s="177"/>
      <c r="H670" s="292"/>
      <c r="I670" s="341"/>
      <c r="J670" s="13" t="b">
        <f t="shared" si="64"/>
        <v>1</v>
      </c>
      <c r="K670" s="13" t="b">
        <f t="shared" si="65"/>
        <v>1</v>
      </c>
      <c r="L670" s="13" t="b">
        <f t="shared" si="66"/>
        <v>1</v>
      </c>
      <c r="M670" s="13" t="b">
        <f t="shared" si="61"/>
        <v>1</v>
      </c>
      <c r="N670" s="13" t="b">
        <f t="shared" si="62"/>
        <v>1</v>
      </c>
      <c r="O670" s="13" t="b">
        <f t="shared" si="63"/>
        <v>1</v>
      </c>
    </row>
    <row r="671" spans="1:15">
      <c r="A671" s="67">
        <v>652</v>
      </c>
      <c r="B671" s="183"/>
      <c r="C671" s="183"/>
      <c r="D671" s="177"/>
      <c r="E671" s="177"/>
      <c r="F671" s="183"/>
      <c r="G671" s="177"/>
      <c r="H671" s="292"/>
      <c r="I671" s="341"/>
      <c r="J671" s="13" t="b">
        <f t="shared" si="64"/>
        <v>1</v>
      </c>
      <c r="K671" s="13" t="b">
        <f t="shared" si="65"/>
        <v>1</v>
      </c>
      <c r="L671" s="13" t="b">
        <f t="shared" si="66"/>
        <v>1</v>
      </c>
      <c r="M671" s="13" t="b">
        <f t="shared" si="61"/>
        <v>1</v>
      </c>
      <c r="N671" s="13" t="b">
        <f t="shared" si="62"/>
        <v>1</v>
      </c>
      <c r="O671" s="13" t="b">
        <f t="shared" si="63"/>
        <v>1</v>
      </c>
    </row>
    <row r="672" spans="1:15">
      <c r="A672" s="67">
        <v>653</v>
      </c>
      <c r="B672" s="183"/>
      <c r="C672" s="183"/>
      <c r="D672" s="177"/>
      <c r="E672" s="177"/>
      <c r="F672" s="183"/>
      <c r="G672" s="177"/>
      <c r="H672" s="292"/>
      <c r="I672" s="341"/>
      <c r="J672" s="13" t="b">
        <f t="shared" si="64"/>
        <v>1</v>
      </c>
      <c r="K672" s="13" t="b">
        <f t="shared" si="65"/>
        <v>1</v>
      </c>
      <c r="L672" s="13" t="b">
        <f t="shared" si="66"/>
        <v>1</v>
      </c>
      <c r="M672" s="13" t="b">
        <f t="shared" si="61"/>
        <v>1</v>
      </c>
      <c r="N672" s="13" t="b">
        <f t="shared" si="62"/>
        <v>1</v>
      </c>
      <c r="O672" s="13" t="b">
        <f t="shared" si="63"/>
        <v>1</v>
      </c>
    </row>
    <row r="673" spans="1:15">
      <c r="A673" s="67">
        <v>654</v>
      </c>
      <c r="B673" s="183"/>
      <c r="C673" s="183"/>
      <c r="D673" s="177"/>
      <c r="E673" s="177"/>
      <c r="F673" s="183"/>
      <c r="G673" s="177"/>
      <c r="H673" s="292"/>
      <c r="I673" s="341"/>
      <c r="J673" s="13" t="b">
        <f t="shared" si="64"/>
        <v>1</v>
      </c>
      <c r="K673" s="13" t="b">
        <f t="shared" si="65"/>
        <v>1</v>
      </c>
      <c r="L673" s="13" t="b">
        <f t="shared" si="66"/>
        <v>1</v>
      </c>
      <c r="M673" s="13" t="b">
        <f t="shared" si="61"/>
        <v>1</v>
      </c>
      <c r="N673" s="13" t="b">
        <f t="shared" si="62"/>
        <v>1</v>
      </c>
      <c r="O673" s="13" t="b">
        <f t="shared" si="63"/>
        <v>1</v>
      </c>
    </row>
    <row r="674" spans="1:15">
      <c r="A674" s="67">
        <v>655</v>
      </c>
      <c r="B674" s="183"/>
      <c r="C674" s="183"/>
      <c r="D674" s="177"/>
      <c r="E674" s="177"/>
      <c r="F674" s="183"/>
      <c r="G674" s="177"/>
      <c r="H674" s="292"/>
      <c r="I674" s="341"/>
      <c r="J674" s="13" t="b">
        <f t="shared" si="64"/>
        <v>1</v>
      </c>
      <c r="K674" s="13" t="b">
        <f t="shared" si="65"/>
        <v>1</v>
      </c>
      <c r="L674" s="13" t="b">
        <f t="shared" si="66"/>
        <v>1</v>
      </c>
      <c r="M674" s="13" t="b">
        <f t="shared" si="61"/>
        <v>1</v>
      </c>
      <c r="N674" s="13" t="b">
        <f t="shared" si="62"/>
        <v>1</v>
      </c>
      <c r="O674" s="13" t="b">
        <f t="shared" si="63"/>
        <v>1</v>
      </c>
    </row>
    <row r="675" spans="1:15">
      <c r="A675" s="67">
        <v>656</v>
      </c>
      <c r="B675" s="183"/>
      <c r="C675" s="183"/>
      <c r="D675" s="177"/>
      <c r="E675" s="177"/>
      <c r="F675" s="183"/>
      <c r="G675" s="177"/>
      <c r="H675" s="292"/>
      <c r="I675" s="341"/>
      <c r="J675" s="13" t="b">
        <f t="shared" si="64"/>
        <v>1</v>
      </c>
      <c r="K675" s="13" t="b">
        <f t="shared" si="65"/>
        <v>1</v>
      </c>
      <c r="L675" s="13" t="b">
        <f t="shared" si="66"/>
        <v>1</v>
      </c>
      <c r="M675" s="13" t="b">
        <f t="shared" si="61"/>
        <v>1</v>
      </c>
      <c r="N675" s="13" t="b">
        <f t="shared" si="62"/>
        <v>1</v>
      </c>
      <c r="O675" s="13" t="b">
        <f t="shared" si="63"/>
        <v>1</v>
      </c>
    </row>
    <row r="676" spans="1:15">
      <c r="A676" s="67">
        <v>657</v>
      </c>
      <c r="B676" s="183"/>
      <c r="C676" s="183"/>
      <c r="D676" s="177"/>
      <c r="E676" s="177"/>
      <c r="F676" s="183"/>
      <c r="G676" s="177"/>
      <c r="H676" s="292"/>
      <c r="I676" s="341"/>
      <c r="J676" s="13" t="b">
        <f t="shared" si="64"/>
        <v>1</v>
      </c>
      <c r="K676" s="13" t="b">
        <f t="shared" si="65"/>
        <v>1</v>
      </c>
      <c r="L676" s="13" t="b">
        <f t="shared" si="66"/>
        <v>1</v>
      </c>
      <c r="M676" s="13" t="b">
        <f t="shared" si="61"/>
        <v>1</v>
      </c>
      <c r="N676" s="13" t="b">
        <f t="shared" si="62"/>
        <v>1</v>
      </c>
      <c r="O676" s="13" t="b">
        <f t="shared" si="63"/>
        <v>1</v>
      </c>
    </row>
    <row r="677" spans="1:15">
      <c r="A677" s="67">
        <v>658</v>
      </c>
      <c r="B677" s="183"/>
      <c r="C677" s="183"/>
      <c r="D677" s="177"/>
      <c r="E677" s="177"/>
      <c r="F677" s="183"/>
      <c r="G677" s="177"/>
      <c r="H677" s="292"/>
      <c r="I677" s="341"/>
      <c r="J677" s="13" t="b">
        <f t="shared" si="64"/>
        <v>1</v>
      </c>
      <c r="K677" s="13" t="b">
        <f t="shared" si="65"/>
        <v>1</v>
      </c>
      <c r="L677" s="13" t="b">
        <f t="shared" si="66"/>
        <v>1</v>
      </c>
      <c r="M677" s="13" t="b">
        <f t="shared" si="61"/>
        <v>1</v>
      </c>
      <c r="N677" s="13" t="b">
        <f t="shared" si="62"/>
        <v>1</v>
      </c>
      <c r="O677" s="13" t="b">
        <f t="shared" si="63"/>
        <v>1</v>
      </c>
    </row>
    <row r="678" spans="1:15">
      <c r="A678" s="67">
        <v>659</v>
      </c>
      <c r="B678" s="183"/>
      <c r="C678" s="183"/>
      <c r="D678" s="177"/>
      <c r="E678" s="177"/>
      <c r="F678" s="183"/>
      <c r="G678" s="177"/>
      <c r="H678" s="292"/>
      <c r="I678" s="341"/>
      <c r="J678" s="13" t="b">
        <f t="shared" si="64"/>
        <v>1</v>
      </c>
      <c r="K678" s="13" t="b">
        <f t="shared" si="65"/>
        <v>1</v>
      </c>
      <c r="L678" s="13" t="b">
        <f t="shared" si="66"/>
        <v>1</v>
      </c>
      <c r="M678" s="13" t="b">
        <f t="shared" si="61"/>
        <v>1</v>
      </c>
      <c r="N678" s="13" t="b">
        <f t="shared" si="62"/>
        <v>1</v>
      </c>
      <c r="O678" s="13" t="b">
        <f t="shared" si="63"/>
        <v>1</v>
      </c>
    </row>
    <row r="679" spans="1:15">
      <c r="A679" s="67">
        <v>660</v>
      </c>
      <c r="B679" s="183"/>
      <c r="C679" s="183"/>
      <c r="D679" s="177"/>
      <c r="E679" s="177"/>
      <c r="F679" s="183"/>
      <c r="G679" s="177"/>
      <c r="H679" s="292"/>
      <c r="I679" s="341"/>
      <c r="J679" s="13" t="b">
        <f t="shared" si="64"/>
        <v>1</v>
      </c>
      <c r="K679" s="13" t="b">
        <f t="shared" si="65"/>
        <v>1</v>
      </c>
      <c r="L679" s="13" t="b">
        <f t="shared" si="66"/>
        <v>1</v>
      </c>
      <c r="M679" s="13" t="b">
        <f t="shared" si="61"/>
        <v>1</v>
      </c>
      <c r="N679" s="13" t="b">
        <f t="shared" si="62"/>
        <v>1</v>
      </c>
      <c r="O679" s="13" t="b">
        <f t="shared" si="63"/>
        <v>1</v>
      </c>
    </row>
    <row r="680" spans="1:15">
      <c r="A680" s="67">
        <v>661</v>
      </c>
      <c r="B680" s="183"/>
      <c r="C680" s="183"/>
      <c r="D680" s="177"/>
      <c r="E680" s="177"/>
      <c r="F680" s="183"/>
      <c r="G680" s="177"/>
      <c r="H680" s="292"/>
      <c r="I680" s="341"/>
      <c r="J680" s="13" t="b">
        <f t="shared" si="64"/>
        <v>1</v>
      </c>
      <c r="K680" s="13" t="b">
        <f t="shared" si="65"/>
        <v>1</v>
      </c>
      <c r="L680" s="13" t="b">
        <f t="shared" si="66"/>
        <v>1</v>
      </c>
      <c r="M680" s="13" t="b">
        <f t="shared" si="61"/>
        <v>1</v>
      </c>
      <c r="N680" s="13" t="b">
        <f t="shared" si="62"/>
        <v>1</v>
      </c>
      <c r="O680" s="13" t="b">
        <f t="shared" si="63"/>
        <v>1</v>
      </c>
    </row>
    <row r="681" spans="1:15">
      <c r="A681" s="67">
        <v>662</v>
      </c>
      <c r="B681" s="183"/>
      <c r="C681" s="183"/>
      <c r="D681" s="177"/>
      <c r="E681" s="177"/>
      <c r="F681" s="183"/>
      <c r="G681" s="177"/>
      <c r="H681" s="292"/>
      <c r="I681" s="341"/>
      <c r="J681" s="13" t="b">
        <f t="shared" si="64"/>
        <v>1</v>
      </c>
      <c r="K681" s="13" t="b">
        <f t="shared" si="65"/>
        <v>1</v>
      </c>
      <c r="L681" s="13" t="b">
        <f t="shared" si="66"/>
        <v>1</v>
      </c>
      <c r="M681" s="13" t="b">
        <f t="shared" si="61"/>
        <v>1</v>
      </c>
      <c r="N681" s="13" t="b">
        <f t="shared" si="62"/>
        <v>1</v>
      </c>
      <c r="O681" s="13" t="b">
        <f t="shared" si="63"/>
        <v>1</v>
      </c>
    </row>
    <row r="682" spans="1:15">
      <c r="A682" s="67">
        <v>663</v>
      </c>
      <c r="B682" s="183"/>
      <c r="C682" s="183"/>
      <c r="D682" s="177"/>
      <c r="E682" s="177"/>
      <c r="F682" s="183"/>
      <c r="G682" s="177"/>
      <c r="H682" s="292"/>
      <c r="I682" s="341"/>
      <c r="J682" s="13" t="b">
        <f t="shared" si="64"/>
        <v>1</v>
      </c>
      <c r="K682" s="13" t="b">
        <f t="shared" si="65"/>
        <v>1</v>
      </c>
      <c r="L682" s="13" t="b">
        <f t="shared" si="66"/>
        <v>1</v>
      </c>
      <c r="M682" s="13" t="b">
        <f t="shared" si="61"/>
        <v>1</v>
      </c>
      <c r="N682" s="13" t="b">
        <f t="shared" si="62"/>
        <v>1</v>
      </c>
      <c r="O682" s="13" t="b">
        <f t="shared" si="63"/>
        <v>1</v>
      </c>
    </row>
    <row r="683" spans="1:15">
      <c r="A683" s="67">
        <v>664</v>
      </c>
      <c r="B683" s="183"/>
      <c r="C683" s="183"/>
      <c r="D683" s="177"/>
      <c r="E683" s="177"/>
      <c r="F683" s="183"/>
      <c r="G683" s="177"/>
      <c r="H683" s="292"/>
      <c r="I683" s="341"/>
      <c r="J683" s="13" t="b">
        <f t="shared" si="64"/>
        <v>1</v>
      </c>
      <c r="K683" s="13" t="b">
        <f t="shared" si="65"/>
        <v>1</v>
      </c>
      <c r="L683" s="13" t="b">
        <f t="shared" si="66"/>
        <v>1</v>
      </c>
      <c r="M683" s="13" t="b">
        <f t="shared" si="61"/>
        <v>1</v>
      </c>
      <c r="N683" s="13" t="b">
        <f t="shared" si="62"/>
        <v>1</v>
      </c>
      <c r="O683" s="13" t="b">
        <f t="shared" si="63"/>
        <v>1</v>
      </c>
    </row>
    <row r="684" spans="1:15">
      <c r="A684" s="67">
        <v>665</v>
      </c>
      <c r="B684" s="183"/>
      <c r="C684" s="183"/>
      <c r="D684" s="177"/>
      <c r="E684" s="177"/>
      <c r="F684" s="183"/>
      <c r="G684" s="177"/>
      <c r="H684" s="292"/>
      <c r="I684" s="341"/>
      <c r="J684" s="13" t="b">
        <f t="shared" si="64"/>
        <v>1</v>
      </c>
      <c r="K684" s="13" t="b">
        <f t="shared" si="65"/>
        <v>1</v>
      </c>
      <c r="L684" s="13" t="b">
        <f t="shared" si="66"/>
        <v>1</v>
      </c>
      <c r="M684" s="13" t="b">
        <f t="shared" si="61"/>
        <v>1</v>
      </c>
      <c r="N684" s="13" t="b">
        <f t="shared" si="62"/>
        <v>1</v>
      </c>
      <c r="O684" s="13" t="b">
        <f t="shared" si="63"/>
        <v>1</v>
      </c>
    </row>
    <row r="685" spans="1:15">
      <c r="A685" s="67">
        <v>666</v>
      </c>
      <c r="B685" s="183"/>
      <c r="C685" s="183"/>
      <c r="D685" s="177"/>
      <c r="E685" s="177"/>
      <c r="F685" s="183"/>
      <c r="G685" s="177"/>
      <c r="H685" s="292"/>
      <c r="I685" s="341"/>
      <c r="J685" s="13" t="b">
        <f t="shared" si="64"/>
        <v>1</v>
      </c>
      <c r="K685" s="13" t="b">
        <f t="shared" si="65"/>
        <v>1</v>
      </c>
      <c r="L685" s="13" t="b">
        <f t="shared" si="66"/>
        <v>1</v>
      </c>
      <c r="M685" s="13" t="b">
        <f t="shared" si="61"/>
        <v>1</v>
      </c>
      <c r="N685" s="13" t="b">
        <f t="shared" si="62"/>
        <v>1</v>
      </c>
      <c r="O685" s="13" t="b">
        <f t="shared" si="63"/>
        <v>1</v>
      </c>
    </row>
    <row r="686" spans="1:15">
      <c r="A686" s="67">
        <v>667</v>
      </c>
      <c r="B686" s="183"/>
      <c r="C686" s="183"/>
      <c r="D686" s="177"/>
      <c r="E686" s="177"/>
      <c r="F686" s="183"/>
      <c r="G686" s="177"/>
      <c r="H686" s="292"/>
      <c r="I686" s="341"/>
      <c r="J686" s="13" t="b">
        <f t="shared" si="64"/>
        <v>1</v>
      </c>
      <c r="K686" s="13" t="b">
        <f t="shared" si="65"/>
        <v>1</v>
      </c>
      <c r="L686" s="13" t="b">
        <f t="shared" si="66"/>
        <v>1</v>
      </c>
      <c r="M686" s="13" t="b">
        <f t="shared" si="61"/>
        <v>1</v>
      </c>
      <c r="N686" s="13" t="b">
        <f t="shared" si="62"/>
        <v>1</v>
      </c>
      <c r="O686" s="13" t="b">
        <f t="shared" si="63"/>
        <v>1</v>
      </c>
    </row>
    <row r="687" spans="1:15">
      <c r="A687" s="67">
        <v>668</v>
      </c>
      <c r="B687" s="183"/>
      <c r="C687" s="183"/>
      <c r="D687" s="177"/>
      <c r="E687" s="177"/>
      <c r="F687" s="183"/>
      <c r="G687" s="177"/>
      <c r="H687" s="292"/>
      <c r="I687" s="341"/>
      <c r="J687" s="13" t="b">
        <f t="shared" si="64"/>
        <v>1</v>
      </c>
      <c r="K687" s="13" t="b">
        <f t="shared" si="65"/>
        <v>1</v>
      </c>
      <c r="L687" s="13" t="b">
        <f t="shared" si="66"/>
        <v>1</v>
      </c>
      <c r="M687" s="13" t="b">
        <f t="shared" si="61"/>
        <v>1</v>
      </c>
      <c r="N687" s="13" t="b">
        <f t="shared" si="62"/>
        <v>1</v>
      </c>
      <c r="O687" s="13" t="b">
        <f t="shared" si="63"/>
        <v>1</v>
      </c>
    </row>
    <row r="688" spans="1:15">
      <c r="A688" s="67">
        <v>669</v>
      </c>
      <c r="B688" s="183"/>
      <c r="C688" s="183"/>
      <c r="D688" s="177"/>
      <c r="E688" s="177"/>
      <c r="F688" s="183"/>
      <c r="G688" s="177"/>
      <c r="H688" s="292"/>
      <c r="I688" s="341"/>
      <c r="J688" s="13" t="b">
        <f t="shared" si="64"/>
        <v>1</v>
      </c>
      <c r="K688" s="13" t="b">
        <f t="shared" si="65"/>
        <v>1</v>
      </c>
      <c r="L688" s="13" t="b">
        <f t="shared" si="66"/>
        <v>1</v>
      </c>
      <c r="M688" s="13" t="b">
        <f t="shared" si="61"/>
        <v>1</v>
      </c>
      <c r="N688" s="13" t="b">
        <f t="shared" si="62"/>
        <v>1</v>
      </c>
      <c r="O688" s="13" t="b">
        <f t="shared" si="63"/>
        <v>1</v>
      </c>
    </row>
    <row r="689" spans="1:15">
      <c r="A689" s="67">
        <v>670</v>
      </c>
      <c r="B689" s="183"/>
      <c r="C689" s="183"/>
      <c r="D689" s="177"/>
      <c r="E689" s="177"/>
      <c r="F689" s="183"/>
      <c r="G689" s="177"/>
      <c r="H689" s="292"/>
      <c r="I689" s="341"/>
      <c r="J689" s="13" t="b">
        <f t="shared" si="64"/>
        <v>1</v>
      </c>
      <c r="K689" s="13" t="b">
        <f t="shared" si="65"/>
        <v>1</v>
      </c>
      <c r="L689" s="13" t="b">
        <f t="shared" si="66"/>
        <v>1</v>
      </c>
      <c r="M689" s="13" t="b">
        <f t="shared" si="61"/>
        <v>1</v>
      </c>
      <c r="N689" s="13" t="b">
        <f t="shared" si="62"/>
        <v>1</v>
      </c>
      <c r="O689" s="13" t="b">
        <f t="shared" si="63"/>
        <v>1</v>
      </c>
    </row>
    <row r="690" spans="1:15">
      <c r="A690" s="67">
        <v>671</v>
      </c>
      <c r="B690" s="183"/>
      <c r="C690" s="183"/>
      <c r="D690" s="177"/>
      <c r="E690" s="177"/>
      <c r="F690" s="183"/>
      <c r="G690" s="177"/>
      <c r="H690" s="292"/>
      <c r="I690" s="341"/>
      <c r="J690" s="13" t="b">
        <f t="shared" si="64"/>
        <v>1</v>
      </c>
      <c r="K690" s="13" t="b">
        <f t="shared" si="65"/>
        <v>1</v>
      </c>
      <c r="L690" s="13" t="b">
        <f t="shared" si="66"/>
        <v>1</v>
      </c>
      <c r="M690" s="13" t="b">
        <f t="shared" si="61"/>
        <v>1</v>
      </c>
      <c r="N690" s="13" t="b">
        <f t="shared" si="62"/>
        <v>1</v>
      </c>
      <c r="O690" s="13" t="b">
        <f t="shared" si="63"/>
        <v>1</v>
      </c>
    </row>
    <row r="691" spans="1:15">
      <c r="A691" s="67">
        <v>672</v>
      </c>
      <c r="B691" s="183"/>
      <c r="C691" s="183"/>
      <c r="D691" s="177"/>
      <c r="E691" s="177"/>
      <c r="F691" s="183"/>
      <c r="G691" s="177"/>
      <c r="H691" s="292"/>
      <c r="I691" s="341"/>
      <c r="J691" s="13" t="b">
        <f t="shared" si="64"/>
        <v>1</v>
      </c>
      <c r="K691" s="13" t="b">
        <f t="shared" si="65"/>
        <v>1</v>
      </c>
      <c r="L691" s="13" t="b">
        <f t="shared" si="66"/>
        <v>1</v>
      </c>
      <c r="M691" s="13" t="b">
        <f t="shared" si="61"/>
        <v>1</v>
      </c>
      <c r="N691" s="13" t="b">
        <f t="shared" si="62"/>
        <v>1</v>
      </c>
      <c r="O691" s="13" t="b">
        <f t="shared" si="63"/>
        <v>1</v>
      </c>
    </row>
    <row r="692" spans="1:15">
      <c r="A692" s="67">
        <v>673</v>
      </c>
      <c r="B692" s="183"/>
      <c r="C692" s="183"/>
      <c r="D692" s="177"/>
      <c r="E692" s="177"/>
      <c r="F692" s="183"/>
      <c r="G692" s="177"/>
      <c r="H692" s="292"/>
      <c r="I692" s="341"/>
      <c r="J692" s="13" t="b">
        <f t="shared" si="64"/>
        <v>1</v>
      </c>
      <c r="K692" s="13" t="b">
        <f t="shared" si="65"/>
        <v>1</v>
      </c>
      <c r="L692" s="13" t="b">
        <f t="shared" si="66"/>
        <v>1</v>
      </c>
      <c r="M692" s="13" t="b">
        <f t="shared" si="61"/>
        <v>1</v>
      </c>
      <c r="N692" s="13" t="b">
        <f t="shared" si="62"/>
        <v>1</v>
      </c>
      <c r="O692" s="13" t="b">
        <f t="shared" si="63"/>
        <v>1</v>
      </c>
    </row>
    <row r="693" spans="1:15">
      <c r="A693" s="67">
        <v>674</v>
      </c>
      <c r="B693" s="183"/>
      <c r="C693" s="183"/>
      <c r="D693" s="177"/>
      <c r="E693" s="177"/>
      <c r="F693" s="183"/>
      <c r="G693" s="177"/>
      <c r="H693" s="292"/>
      <c r="I693" s="341"/>
      <c r="J693" s="13" t="b">
        <f t="shared" si="64"/>
        <v>1</v>
      </c>
      <c r="K693" s="13" t="b">
        <f t="shared" si="65"/>
        <v>1</v>
      </c>
      <c r="L693" s="13" t="b">
        <f t="shared" si="66"/>
        <v>1</v>
      </c>
      <c r="M693" s="13" t="b">
        <f t="shared" si="61"/>
        <v>1</v>
      </c>
      <c r="N693" s="13" t="b">
        <f t="shared" si="62"/>
        <v>1</v>
      </c>
      <c r="O693" s="13" t="b">
        <f t="shared" si="63"/>
        <v>1</v>
      </c>
    </row>
    <row r="694" spans="1:15">
      <c r="A694" s="67">
        <v>675</v>
      </c>
      <c r="B694" s="183"/>
      <c r="C694" s="183"/>
      <c r="D694" s="177"/>
      <c r="E694" s="177"/>
      <c r="F694" s="183"/>
      <c r="G694" s="177"/>
      <c r="H694" s="292"/>
      <c r="I694" s="341"/>
      <c r="J694" s="13" t="b">
        <f t="shared" si="64"/>
        <v>1</v>
      </c>
      <c r="K694" s="13" t="b">
        <f t="shared" si="65"/>
        <v>1</v>
      </c>
      <c r="L694" s="13" t="b">
        <f t="shared" si="66"/>
        <v>1</v>
      </c>
      <c r="M694" s="13" t="b">
        <f t="shared" si="61"/>
        <v>1</v>
      </c>
      <c r="N694" s="13" t="b">
        <f t="shared" si="62"/>
        <v>1</v>
      </c>
      <c r="O694" s="13" t="b">
        <f t="shared" si="63"/>
        <v>1</v>
      </c>
    </row>
    <row r="695" spans="1:15">
      <c r="A695" s="67">
        <v>676</v>
      </c>
      <c r="B695" s="183"/>
      <c r="C695" s="183"/>
      <c r="D695" s="177"/>
      <c r="E695" s="177"/>
      <c r="F695" s="183"/>
      <c r="G695" s="177"/>
      <c r="H695" s="292"/>
      <c r="I695" s="341"/>
      <c r="J695" s="13" t="b">
        <f t="shared" si="64"/>
        <v>1</v>
      </c>
      <c r="K695" s="13" t="b">
        <f t="shared" si="65"/>
        <v>1</v>
      </c>
      <c r="L695" s="13" t="b">
        <f t="shared" si="66"/>
        <v>1</v>
      </c>
      <c r="M695" s="13" t="b">
        <f t="shared" si="61"/>
        <v>1</v>
      </c>
      <c r="N695" s="13" t="b">
        <f t="shared" si="62"/>
        <v>1</v>
      </c>
      <c r="O695" s="13" t="b">
        <f t="shared" si="63"/>
        <v>1</v>
      </c>
    </row>
    <row r="696" spans="1:15">
      <c r="A696" s="67">
        <v>677</v>
      </c>
      <c r="B696" s="183"/>
      <c r="C696" s="183"/>
      <c r="D696" s="177"/>
      <c r="E696" s="177"/>
      <c r="F696" s="183"/>
      <c r="G696" s="177"/>
      <c r="H696" s="292"/>
      <c r="I696" s="341"/>
      <c r="J696" s="13" t="b">
        <f t="shared" si="64"/>
        <v>1</v>
      </c>
      <c r="K696" s="13" t="b">
        <f t="shared" si="65"/>
        <v>1</v>
      </c>
      <c r="L696" s="13" t="b">
        <f t="shared" si="66"/>
        <v>1</v>
      </c>
      <c r="M696" s="13" t="b">
        <f t="shared" si="61"/>
        <v>1</v>
      </c>
      <c r="N696" s="13" t="b">
        <f t="shared" si="62"/>
        <v>1</v>
      </c>
      <c r="O696" s="13" t="b">
        <f t="shared" si="63"/>
        <v>1</v>
      </c>
    </row>
    <row r="697" spans="1:15">
      <c r="A697" s="67">
        <v>678</v>
      </c>
      <c r="B697" s="183"/>
      <c r="C697" s="183"/>
      <c r="D697" s="177"/>
      <c r="E697" s="177"/>
      <c r="F697" s="183"/>
      <c r="G697" s="177"/>
      <c r="H697" s="292"/>
      <c r="I697" s="341"/>
      <c r="J697" s="13" t="b">
        <f t="shared" si="64"/>
        <v>1</v>
      </c>
      <c r="K697" s="13" t="b">
        <f t="shared" si="65"/>
        <v>1</v>
      </c>
      <c r="L697" s="13" t="b">
        <f t="shared" si="66"/>
        <v>1</v>
      </c>
      <c r="M697" s="13" t="b">
        <f t="shared" si="61"/>
        <v>1</v>
      </c>
      <c r="N697" s="13" t="b">
        <f t="shared" si="62"/>
        <v>1</v>
      </c>
      <c r="O697" s="13" t="b">
        <f t="shared" si="63"/>
        <v>1</v>
      </c>
    </row>
    <row r="698" spans="1:15">
      <c r="A698" s="67">
        <v>679</v>
      </c>
      <c r="B698" s="183"/>
      <c r="C698" s="183"/>
      <c r="D698" s="177"/>
      <c r="E698" s="177"/>
      <c r="F698" s="183"/>
      <c r="G698" s="177"/>
      <c r="H698" s="292"/>
      <c r="I698" s="341"/>
      <c r="J698" s="13" t="b">
        <f t="shared" si="64"/>
        <v>1</v>
      </c>
      <c r="K698" s="13" t="b">
        <f t="shared" si="65"/>
        <v>1</v>
      </c>
      <c r="L698" s="13" t="b">
        <f t="shared" si="66"/>
        <v>1</v>
      </c>
      <c r="M698" s="13" t="b">
        <f t="shared" si="61"/>
        <v>1</v>
      </c>
      <c r="N698" s="13" t="b">
        <f t="shared" si="62"/>
        <v>1</v>
      </c>
      <c r="O698" s="13" t="b">
        <f t="shared" si="63"/>
        <v>1</v>
      </c>
    </row>
    <row r="699" spans="1:15">
      <c r="A699" s="67">
        <v>680</v>
      </c>
      <c r="B699" s="183"/>
      <c r="C699" s="183"/>
      <c r="D699" s="177"/>
      <c r="E699" s="177"/>
      <c r="F699" s="183"/>
      <c r="G699" s="177"/>
      <c r="H699" s="292"/>
      <c r="I699" s="341"/>
      <c r="J699" s="13" t="b">
        <f t="shared" si="64"/>
        <v>1</v>
      </c>
      <c r="K699" s="13" t="b">
        <f t="shared" si="65"/>
        <v>1</v>
      </c>
      <c r="L699" s="13" t="b">
        <f t="shared" si="66"/>
        <v>1</v>
      </c>
      <c r="M699" s="13" t="b">
        <f t="shared" si="61"/>
        <v>1</v>
      </c>
      <c r="N699" s="13" t="b">
        <f t="shared" si="62"/>
        <v>1</v>
      </c>
      <c r="O699" s="13" t="b">
        <f t="shared" si="63"/>
        <v>1</v>
      </c>
    </row>
    <row r="700" spans="1:15">
      <c r="A700" s="67">
        <v>681</v>
      </c>
      <c r="B700" s="183"/>
      <c r="C700" s="183"/>
      <c r="D700" s="177"/>
      <c r="E700" s="177"/>
      <c r="F700" s="183"/>
      <c r="G700" s="177"/>
      <c r="H700" s="292"/>
      <c r="I700" s="341"/>
      <c r="J700" s="13" t="b">
        <f t="shared" si="64"/>
        <v>1</v>
      </c>
      <c r="K700" s="13" t="b">
        <f t="shared" si="65"/>
        <v>1</v>
      </c>
      <c r="L700" s="13" t="b">
        <f t="shared" si="66"/>
        <v>1</v>
      </c>
      <c r="M700" s="13" t="b">
        <f t="shared" si="61"/>
        <v>1</v>
      </c>
      <c r="N700" s="13" t="b">
        <f t="shared" si="62"/>
        <v>1</v>
      </c>
      <c r="O700" s="13" t="b">
        <f t="shared" si="63"/>
        <v>1</v>
      </c>
    </row>
    <row r="701" spans="1:15">
      <c r="A701" s="67">
        <v>682</v>
      </c>
      <c r="B701" s="183"/>
      <c r="C701" s="183"/>
      <c r="D701" s="177"/>
      <c r="E701" s="177"/>
      <c r="F701" s="183"/>
      <c r="G701" s="177"/>
      <c r="H701" s="292"/>
      <c r="I701" s="341"/>
      <c r="J701" s="13" t="b">
        <f t="shared" si="64"/>
        <v>1</v>
      </c>
      <c r="K701" s="13" t="b">
        <f t="shared" si="65"/>
        <v>1</v>
      </c>
      <c r="L701" s="13" t="b">
        <f t="shared" si="66"/>
        <v>1</v>
      </c>
      <c r="M701" s="13" t="b">
        <f t="shared" si="61"/>
        <v>1</v>
      </c>
      <c r="N701" s="13" t="b">
        <f t="shared" si="62"/>
        <v>1</v>
      </c>
      <c r="O701" s="13" t="b">
        <f t="shared" si="63"/>
        <v>1</v>
      </c>
    </row>
    <row r="702" spans="1:15">
      <c r="A702" s="67">
        <v>683</v>
      </c>
      <c r="B702" s="183"/>
      <c r="C702" s="183"/>
      <c r="D702" s="177"/>
      <c r="E702" s="177"/>
      <c r="F702" s="183"/>
      <c r="G702" s="177"/>
      <c r="H702" s="292"/>
      <c r="I702" s="341"/>
      <c r="J702" s="13" t="b">
        <f t="shared" si="64"/>
        <v>1</v>
      </c>
      <c r="K702" s="13" t="b">
        <f t="shared" si="65"/>
        <v>1</v>
      </c>
      <c r="L702" s="13" t="b">
        <f t="shared" si="66"/>
        <v>1</v>
      </c>
      <c r="M702" s="13" t="b">
        <f t="shared" si="61"/>
        <v>1</v>
      </c>
      <c r="N702" s="13" t="b">
        <f t="shared" si="62"/>
        <v>1</v>
      </c>
      <c r="O702" s="13" t="b">
        <f t="shared" si="63"/>
        <v>1</v>
      </c>
    </row>
    <row r="703" spans="1:15">
      <c r="A703" s="67">
        <v>684</v>
      </c>
      <c r="B703" s="183"/>
      <c r="C703" s="183"/>
      <c r="D703" s="177"/>
      <c r="E703" s="177"/>
      <c r="F703" s="183"/>
      <c r="G703" s="177"/>
      <c r="H703" s="292"/>
      <c r="I703" s="341"/>
      <c r="J703" s="13" t="b">
        <f t="shared" si="64"/>
        <v>1</v>
      </c>
      <c r="K703" s="13" t="b">
        <f t="shared" si="65"/>
        <v>1</v>
      </c>
      <c r="L703" s="13" t="b">
        <f t="shared" si="66"/>
        <v>1</v>
      </c>
      <c r="M703" s="13" t="b">
        <f t="shared" si="61"/>
        <v>1</v>
      </c>
      <c r="N703" s="13" t="b">
        <f t="shared" si="62"/>
        <v>1</v>
      </c>
      <c r="O703" s="13" t="b">
        <f t="shared" si="63"/>
        <v>1</v>
      </c>
    </row>
    <row r="704" spans="1:15">
      <c r="A704" s="67">
        <v>685</v>
      </c>
      <c r="B704" s="183"/>
      <c r="C704" s="183"/>
      <c r="D704" s="177"/>
      <c r="E704" s="177"/>
      <c r="F704" s="183"/>
      <c r="G704" s="177"/>
      <c r="H704" s="292"/>
      <c r="I704" s="341"/>
      <c r="J704" s="13" t="b">
        <f t="shared" si="64"/>
        <v>1</v>
      </c>
      <c r="K704" s="13" t="b">
        <f t="shared" si="65"/>
        <v>1</v>
      </c>
      <c r="L704" s="13" t="b">
        <f t="shared" si="66"/>
        <v>1</v>
      </c>
      <c r="M704" s="13" t="b">
        <f t="shared" si="61"/>
        <v>1</v>
      </c>
      <c r="N704" s="13" t="b">
        <f t="shared" si="62"/>
        <v>1</v>
      </c>
      <c r="O704" s="13" t="b">
        <f t="shared" si="63"/>
        <v>1</v>
      </c>
    </row>
    <row r="705" spans="1:15">
      <c r="A705" s="67">
        <v>686</v>
      </c>
      <c r="B705" s="183"/>
      <c r="C705" s="183"/>
      <c r="D705" s="177"/>
      <c r="E705" s="177"/>
      <c r="F705" s="183"/>
      <c r="G705" s="177"/>
      <c r="H705" s="292"/>
      <c r="I705" s="341"/>
      <c r="J705" s="13" t="b">
        <f t="shared" si="64"/>
        <v>1</v>
      </c>
      <c r="K705" s="13" t="b">
        <f t="shared" si="65"/>
        <v>1</v>
      </c>
      <c r="L705" s="13" t="b">
        <f t="shared" si="66"/>
        <v>1</v>
      </c>
      <c r="M705" s="13" t="b">
        <f t="shared" si="61"/>
        <v>1</v>
      </c>
      <c r="N705" s="13" t="b">
        <f t="shared" si="62"/>
        <v>1</v>
      </c>
      <c r="O705" s="13" t="b">
        <f t="shared" si="63"/>
        <v>1</v>
      </c>
    </row>
    <row r="706" spans="1:15">
      <c r="A706" s="67">
        <v>687</v>
      </c>
      <c r="B706" s="183"/>
      <c r="C706" s="183"/>
      <c r="D706" s="177"/>
      <c r="E706" s="177"/>
      <c r="F706" s="183"/>
      <c r="G706" s="177"/>
      <c r="H706" s="292"/>
      <c r="I706" s="341"/>
      <c r="J706" s="13" t="b">
        <f t="shared" si="64"/>
        <v>1</v>
      </c>
      <c r="K706" s="13" t="b">
        <f t="shared" si="65"/>
        <v>1</v>
      </c>
      <c r="L706" s="13" t="b">
        <f t="shared" si="66"/>
        <v>1</v>
      </c>
      <c r="M706" s="13" t="b">
        <f t="shared" si="61"/>
        <v>1</v>
      </c>
      <c r="N706" s="13" t="b">
        <f t="shared" si="62"/>
        <v>1</v>
      </c>
      <c r="O706" s="13" t="b">
        <f t="shared" si="63"/>
        <v>1</v>
      </c>
    </row>
    <row r="707" spans="1:15">
      <c r="A707" s="67">
        <v>688</v>
      </c>
      <c r="B707" s="183"/>
      <c r="C707" s="183"/>
      <c r="D707" s="177"/>
      <c r="E707" s="177"/>
      <c r="F707" s="183"/>
      <c r="G707" s="177"/>
      <c r="H707" s="292"/>
      <c r="I707" s="341"/>
      <c r="J707" s="13" t="b">
        <f t="shared" si="64"/>
        <v>1</v>
      </c>
      <c r="K707" s="13" t="b">
        <f t="shared" si="65"/>
        <v>1</v>
      </c>
      <c r="L707" s="13" t="b">
        <f t="shared" si="66"/>
        <v>1</v>
      </c>
      <c r="M707" s="13" t="b">
        <f t="shared" si="61"/>
        <v>1</v>
      </c>
      <c r="N707" s="13" t="b">
        <f t="shared" si="62"/>
        <v>1</v>
      </c>
      <c r="O707" s="13" t="b">
        <f t="shared" si="63"/>
        <v>1</v>
      </c>
    </row>
    <row r="708" spans="1:15">
      <c r="A708" s="67">
        <v>689</v>
      </c>
      <c r="B708" s="183"/>
      <c r="C708" s="183"/>
      <c r="D708" s="177"/>
      <c r="E708" s="177"/>
      <c r="F708" s="183"/>
      <c r="G708" s="177"/>
      <c r="H708" s="292"/>
      <c r="I708" s="341"/>
      <c r="J708" s="13" t="b">
        <f t="shared" si="64"/>
        <v>1</v>
      </c>
      <c r="K708" s="13" t="b">
        <f t="shared" si="65"/>
        <v>1</v>
      </c>
      <c r="L708" s="13" t="b">
        <f t="shared" si="66"/>
        <v>1</v>
      </c>
      <c r="M708" s="13" t="b">
        <f t="shared" si="61"/>
        <v>1</v>
      </c>
      <c r="N708" s="13" t="b">
        <f t="shared" si="62"/>
        <v>1</v>
      </c>
      <c r="O708" s="13" t="b">
        <f t="shared" si="63"/>
        <v>1</v>
      </c>
    </row>
    <row r="709" spans="1:15">
      <c r="A709" s="67">
        <v>690</v>
      </c>
      <c r="B709" s="183"/>
      <c r="C709" s="183"/>
      <c r="D709" s="177"/>
      <c r="E709" s="177"/>
      <c r="F709" s="183"/>
      <c r="G709" s="177"/>
      <c r="H709" s="292"/>
      <c r="I709" s="341"/>
      <c r="J709" s="13" t="b">
        <f t="shared" si="64"/>
        <v>1</v>
      </c>
      <c r="K709" s="13" t="b">
        <f t="shared" si="65"/>
        <v>1</v>
      </c>
      <c r="L709" s="13" t="b">
        <f t="shared" si="66"/>
        <v>1</v>
      </c>
      <c r="M709" s="13" t="b">
        <f t="shared" si="61"/>
        <v>1</v>
      </c>
      <c r="N709" s="13" t="b">
        <f t="shared" si="62"/>
        <v>1</v>
      </c>
      <c r="O709" s="13" t="b">
        <f t="shared" si="63"/>
        <v>1</v>
      </c>
    </row>
    <row r="710" spans="1:15">
      <c r="A710" s="67">
        <v>691</v>
      </c>
      <c r="B710" s="183"/>
      <c r="C710" s="183"/>
      <c r="D710" s="177"/>
      <c r="E710" s="177"/>
      <c r="F710" s="183"/>
      <c r="G710" s="177"/>
      <c r="H710" s="292"/>
      <c r="I710" s="341"/>
      <c r="J710" s="13" t="b">
        <f t="shared" si="64"/>
        <v>1</v>
      </c>
      <c r="K710" s="13" t="b">
        <f t="shared" si="65"/>
        <v>1</v>
      </c>
      <c r="L710" s="13" t="b">
        <f t="shared" si="66"/>
        <v>1</v>
      </c>
      <c r="M710" s="13" t="b">
        <f t="shared" si="61"/>
        <v>1</v>
      </c>
      <c r="N710" s="13" t="b">
        <f t="shared" si="62"/>
        <v>1</v>
      </c>
      <c r="O710" s="13" t="b">
        <f t="shared" si="63"/>
        <v>1</v>
      </c>
    </row>
    <row r="711" spans="1:15">
      <c r="A711" s="67">
        <v>692</v>
      </c>
      <c r="B711" s="183"/>
      <c r="C711" s="183"/>
      <c r="D711" s="177"/>
      <c r="E711" s="177"/>
      <c r="F711" s="183"/>
      <c r="G711" s="177"/>
      <c r="H711" s="292"/>
      <c r="I711" s="341"/>
      <c r="J711" s="13" t="b">
        <f t="shared" si="64"/>
        <v>1</v>
      </c>
      <c r="K711" s="13" t="b">
        <f t="shared" si="65"/>
        <v>1</v>
      </c>
      <c r="L711" s="13" t="b">
        <f t="shared" si="66"/>
        <v>1</v>
      </c>
      <c r="M711" s="13" t="b">
        <f t="shared" si="61"/>
        <v>1</v>
      </c>
      <c r="N711" s="13" t="b">
        <f t="shared" si="62"/>
        <v>1</v>
      </c>
      <c r="O711" s="13" t="b">
        <f t="shared" si="63"/>
        <v>1</v>
      </c>
    </row>
    <row r="712" spans="1:15">
      <c r="A712" s="67">
        <v>693</v>
      </c>
      <c r="B712" s="183"/>
      <c r="C712" s="183"/>
      <c r="D712" s="177"/>
      <c r="E712" s="177"/>
      <c r="F712" s="183"/>
      <c r="G712" s="177"/>
      <c r="H712" s="292"/>
      <c r="I712" s="341"/>
      <c r="J712" s="13" t="b">
        <f t="shared" si="64"/>
        <v>1</v>
      </c>
      <c r="K712" s="13" t="b">
        <f t="shared" si="65"/>
        <v>1</v>
      </c>
      <c r="L712" s="13" t="b">
        <f t="shared" si="66"/>
        <v>1</v>
      </c>
      <c r="M712" s="13" t="b">
        <f t="shared" si="61"/>
        <v>1</v>
      </c>
      <c r="N712" s="13" t="b">
        <f t="shared" si="62"/>
        <v>1</v>
      </c>
      <c r="O712" s="13" t="b">
        <f t="shared" si="63"/>
        <v>1</v>
      </c>
    </row>
    <row r="713" spans="1:15">
      <c r="A713" s="67">
        <v>694</v>
      </c>
      <c r="B713" s="183"/>
      <c r="C713" s="183"/>
      <c r="D713" s="177"/>
      <c r="E713" s="177"/>
      <c r="F713" s="183"/>
      <c r="G713" s="177"/>
      <c r="H713" s="292"/>
      <c r="I713" s="341"/>
      <c r="J713" s="13" t="b">
        <f t="shared" si="64"/>
        <v>1</v>
      </c>
      <c r="K713" s="13" t="b">
        <f t="shared" si="65"/>
        <v>1</v>
      </c>
      <c r="L713" s="13" t="b">
        <f t="shared" si="66"/>
        <v>1</v>
      </c>
      <c r="M713" s="13" t="b">
        <f t="shared" si="61"/>
        <v>1</v>
      </c>
      <c r="N713" s="13" t="b">
        <f t="shared" si="62"/>
        <v>1</v>
      </c>
      <c r="O713" s="13" t="b">
        <f t="shared" si="63"/>
        <v>1</v>
      </c>
    </row>
    <row r="714" spans="1:15">
      <c r="A714" s="67">
        <v>695</v>
      </c>
      <c r="B714" s="183"/>
      <c r="C714" s="183"/>
      <c r="D714" s="177"/>
      <c r="E714" s="177"/>
      <c r="F714" s="183"/>
      <c r="G714" s="177"/>
      <c r="H714" s="292"/>
      <c r="I714" s="341"/>
      <c r="J714" s="13" t="b">
        <f t="shared" si="64"/>
        <v>1</v>
      </c>
      <c r="K714" s="13" t="b">
        <f t="shared" si="65"/>
        <v>1</v>
      </c>
      <c r="L714" s="13" t="b">
        <f t="shared" si="66"/>
        <v>1</v>
      </c>
      <c r="M714" s="13" t="b">
        <f t="shared" si="61"/>
        <v>1</v>
      </c>
      <c r="N714" s="13" t="b">
        <f t="shared" si="62"/>
        <v>1</v>
      </c>
      <c r="O714" s="13" t="b">
        <f t="shared" si="63"/>
        <v>1</v>
      </c>
    </row>
    <row r="715" spans="1:15">
      <c r="A715" s="67">
        <v>696</v>
      </c>
      <c r="B715" s="183"/>
      <c r="C715" s="183"/>
      <c r="D715" s="177"/>
      <c r="E715" s="177"/>
      <c r="F715" s="183"/>
      <c r="G715" s="177"/>
      <c r="H715" s="292"/>
      <c r="I715" s="341"/>
      <c r="J715" s="13" t="b">
        <f t="shared" si="64"/>
        <v>1</v>
      </c>
      <c r="K715" s="13" t="b">
        <f t="shared" si="65"/>
        <v>1</v>
      </c>
      <c r="L715" s="13" t="b">
        <f t="shared" si="66"/>
        <v>1</v>
      </c>
      <c r="M715" s="13" t="b">
        <f t="shared" si="61"/>
        <v>1</v>
      </c>
      <c r="N715" s="13" t="b">
        <f t="shared" si="62"/>
        <v>1</v>
      </c>
      <c r="O715" s="13" t="b">
        <f t="shared" si="63"/>
        <v>1</v>
      </c>
    </row>
    <row r="716" spans="1:15">
      <c r="A716" s="67">
        <v>697</v>
      </c>
      <c r="B716" s="183"/>
      <c r="C716" s="183"/>
      <c r="D716" s="177"/>
      <c r="E716" s="177"/>
      <c r="F716" s="183"/>
      <c r="G716" s="177"/>
      <c r="H716" s="292"/>
      <c r="I716" s="341"/>
      <c r="J716" s="13" t="b">
        <f t="shared" si="64"/>
        <v>1</v>
      </c>
      <c r="K716" s="13" t="b">
        <f t="shared" si="65"/>
        <v>1</v>
      </c>
      <c r="L716" s="13" t="b">
        <f t="shared" si="66"/>
        <v>1</v>
      </c>
      <c r="M716" s="13" t="b">
        <f t="shared" si="61"/>
        <v>1</v>
      </c>
      <c r="N716" s="13" t="b">
        <f t="shared" si="62"/>
        <v>1</v>
      </c>
      <c r="O716" s="13" t="b">
        <f t="shared" si="63"/>
        <v>1</v>
      </c>
    </row>
    <row r="717" spans="1:15">
      <c r="A717" s="67">
        <v>698</v>
      </c>
      <c r="B717" s="183"/>
      <c r="C717" s="183"/>
      <c r="D717" s="177"/>
      <c r="E717" s="177"/>
      <c r="F717" s="183"/>
      <c r="G717" s="177"/>
      <c r="H717" s="292"/>
      <c r="I717" s="341"/>
      <c r="J717" s="13" t="b">
        <f t="shared" si="64"/>
        <v>1</v>
      </c>
      <c r="K717" s="13" t="b">
        <f t="shared" si="65"/>
        <v>1</v>
      </c>
      <c r="L717" s="13" t="b">
        <f t="shared" si="66"/>
        <v>1</v>
      </c>
      <c r="M717" s="13" t="b">
        <f t="shared" si="61"/>
        <v>1</v>
      </c>
      <c r="N717" s="13" t="b">
        <f t="shared" si="62"/>
        <v>1</v>
      </c>
      <c r="O717" s="13" t="b">
        <f t="shared" si="63"/>
        <v>1</v>
      </c>
    </row>
    <row r="718" spans="1:15">
      <c r="A718" s="67">
        <v>699</v>
      </c>
      <c r="B718" s="183"/>
      <c r="C718" s="183"/>
      <c r="D718" s="177"/>
      <c r="E718" s="177"/>
      <c r="F718" s="183"/>
      <c r="G718" s="177"/>
      <c r="H718" s="292"/>
      <c r="I718" s="341"/>
      <c r="J718" s="13" t="b">
        <f t="shared" si="64"/>
        <v>1</v>
      </c>
      <c r="K718" s="13" t="b">
        <f t="shared" si="65"/>
        <v>1</v>
      </c>
      <c r="L718" s="13" t="b">
        <f t="shared" si="66"/>
        <v>1</v>
      </c>
      <c r="M718" s="13" t="b">
        <f t="shared" si="61"/>
        <v>1</v>
      </c>
      <c r="N718" s="13" t="b">
        <f t="shared" si="62"/>
        <v>1</v>
      </c>
      <c r="O718" s="13" t="b">
        <f t="shared" si="63"/>
        <v>1</v>
      </c>
    </row>
    <row r="719" spans="1:15">
      <c r="A719" s="67">
        <v>700</v>
      </c>
      <c r="B719" s="183"/>
      <c r="C719" s="183"/>
      <c r="D719" s="177"/>
      <c r="E719" s="177"/>
      <c r="F719" s="183"/>
      <c r="G719" s="177"/>
      <c r="H719" s="292"/>
      <c r="I719" s="341"/>
      <c r="J719" s="13" t="b">
        <f t="shared" si="64"/>
        <v>1</v>
      </c>
      <c r="K719" s="13" t="b">
        <f t="shared" si="65"/>
        <v>1</v>
      </c>
      <c r="L719" s="13" t="b">
        <f t="shared" si="66"/>
        <v>1</v>
      </c>
      <c r="M719" s="13" t="b">
        <f t="shared" si="61"/>
        <v>1</v>
      </c>
      <c r="N719" s="13" t="b">
        <f t="shared" si="62"/>
        <v>1</v>
      </c>
      <c r="O719" s="13" t="b">
        <f t="shared" si="63"/>
        <v>1</v>
      </c>
    </row>
    <row r="720" spans="1:15">
      <c r="A720" s="67">
        <v>701</v>
      </c>
      <c r="B720" s="183"/>
      <c r="C720" s="183"/>
      <c r="D720" s="177"/>
      <c r="E720" s="177"/>
      <c r="F720" s="183"/>
      <c r="G720" s="177"/>
      <c r="H720" s="292"/>
      <c r="I720" s="341"/>
      <c r="J720" s="13" t="b">
        <f t="shared" si="64"/>
        <v>1</v>
      </c>
      <c r="K720" s="13" t="b">
        <f t="shared" si="65"/>
        <v>1</v>
      </c>
      <c r="L720" s="13" t="b">
        <f t="shared" si="66"/>
        <v>1</v>
      </c>
      <c r="M720" s="13" t="b">
        <f t="shared" si="61"/>
        <v>1</v>
      </c>
      <c r="N720" s="13" t="b">
        <f t="shared" si="62"/>
        <v>1</v>
      </c>
      <c r="O720" s="13" t="b">
        <f t="shared" si="63"/>
        <v>1</v>
      </c>
    </row>
    <row r="721" spans="1:15">
      <c r="A721" s="67">
        <v>702</v>
      </c>
      <c r="B721" s="183"/>
      <c r="C721" s="183"/>
      <c r="D721" s="177"/>
      <c r="E721" s="177"/>
      <c r="F721" s="183"/>
      <c r="G721" s="177"/>
      <c r="H721" s="292"/>
      <c r="I721" s="341"/>
      <c r="J721" s="13" t="b">
        <f t="shared" si="64"/>
        <v>1</v>
      </c>
      <c r="K721" s="13" t="b">
        <f t="shared" si="65"/>
        <v>1</v>
      </c>
      <c r="L721" s="13" t="b">
        <f t="shared" si="66"/>
        <v>1</v>
      </c>
      <c r="M721" s="13" t="b">
        <f t="shared" si="61"/>
        <v>1</v>
      </c>
      <c r="N721" s="13" t="b">
        <f t="shared" si="62"/>
        <v>1</v>
      </c>
      <c r="O721" s="13" t="b">
        <f t="shared" si="63"/>
        <v>1</v>
      </c>
    </row>
    <row r="722" spans="1:15">
      <c r="A722" s="67">
        <v>703</v>
      </c>
      <c r="B722" s="183"/>
      <c r="C722" s="183"/>
      <c r="D722" s="177"/>
      <c r="E722" s="177"/>
      <c r="F722" s="183"/>
      <c r="G722" s="177"/>
      <c r="H722" s="292"/>
      <c r="I722" s="341"/>
      <c r="J722" s="13" t="b">
        <f t="shared" si="64"/>
        <v>1</v>
      </c>
      <c r="K722" s="13" t="b">
        <f t="shared" si="65"/>
        <v>1</v>
      </c>
      <c r="L722" s="13" t="b">
        <f t="shared" si="66"/>
        <v>1</v>
      </c>
      <c r="M722" s="13" t="b">
        <f t="shared" si="61"/>
        <v>1</v>
      </c>
      <c r="N722" s="13" t="b">
        <f t="shared" si="62"/>
        <v>1</v>
      </c>
      <c r="O722" s="13" t="b">
        <f t="shared" si="63"/>
        <v>1</v>
      </c>
    </row>
    <row r="723" spans="1:15">
      <c r="A723" s="67">
        <v>704</v>
      </c>
      <c r="B723" s="183"/>
      <c r="C723" s="183"/>
      <c r="D723" s="177"/>
      <c r="E723" s="177"/>
      <c r="F723" s="183"/>
      <c r="G723" s="177"/>
      <c r="H723" s="292"/>
      <c r="I723" s="341"/>
      <c r="J723" s="13" t="b">
        <f t="shared" si="64"/>
        <v>1</v>
      </c>
      <c r="K723" s="13" t="b">
        <f t="shared" si="65"/>
        <v>1</v>
      </c>
      <c r="L723" s="13" t="b">
        <f t="shared" si="66"/>
        <v>1</v>
      </c>
      <c r="M723" s="13" t="b">
        <f t="shared" si="61"/>
        <v>1</v>
      </c>
      <c r="N723" s="13" t="b">
        <f t="shared" si="62"/>
        <v>1</v>
      </c>
      <c r="O723" s="13" t="b">
        <f t="shared" si="63"/>
        <v>1</v>
      </c>
    </row>
    <row r="724" spans="1:15">
      <c r="A724" s="67">
        <v>705</v>
      </c>
      <c r="B724" s="183"/>
      <c r="C724" s="183"/>
      <c r="D724" s="177"/>
      <c r="E724" s="177"/>
      <c r="F724" s="183"/>
      <c r="G724" s="177"/>
      <c r="H724" s="292"/>
      <c r="I724" s="341"/>
      <c r="J724" s="13" t="b">
        <f t="shared" si="64"/>
        <v>1</v>
      </c>
      <c r="K724" s="13" t="b">
        <f t="shared" si="65"/>
        <v>1</v>
      </c>
      <c r="L724" s="13" t="b">
        <f t="shared" si="66"/>
        <v>1</v>
      </c>
      <c r="M724" s="13" t="b">
        <f t="shared" ref="M724:M787" si="67">IF(D724="",TRUE,(IF(ISNUMBER(MATCH(D724,CountriesList,0)),TRUE,FALSE)))</f>
        <v>1</v>
      </c>
      <c r="N724" s="13" t="b">
        <f t="shared" ref="N724:N787" si="68">IF(E724="",TRUE,(IF(ISNUMBER(MATCH(E724,type_list,0)),TRUE,FALSE)))</f>
        <v>1</v>
      </c>
      <c r="O724" s="13" t="b">
        <f t="shared" ref="O724:O787" si="69">IF(G724="",TRUE,(IF(ISNUMBER(MATCH(G724,ShortRelationList,0)),TRUE,FALSE)))</f>
        <v>1</v>
      </c>
    </row>
    <row r="725" spans="1:15">
      <c r="A725" s="67">
        <v>706</v>
      </c>
      <c r="B725" s="183"/>
      <c r="C725" s="183"/>
      <c r="D725" s="177"/>
      <c r="E725" s="177"/>
      <c r="F725" s="183"/>
      <c r="G725" s="177"/>
      <c r="H725" s="292"/>
      <c r="I725" s="341"/>
      <c r="J725" s="13" t="b">
        <f t="shared" si="64"/>
        <v>1</v>
      </c>
      <c r="K725" s="13" t="b">
        <f t="shared" si="65"/>
        <v>1</v>
      </c>
      <c r="L725" s="13" t="b">
        <f t="shared" si="66"/>
        <v>1</v>
      </c>
      <c r="M725" s="13" t="b">
        <f t="shared" si="67"/>
        <v>1</v>
      </c>
      <c r="N725" s="13" t="b">
        <f t="shared" si="68"/>
        <v>1</v>
      </c>
      <c r="O725" s="13" t="b">
        <f t="shared" si="69"/>
        <v>1</v>
      </c>
    </row>
    <row r="726" spans="1:15">
      <c r="A726" s="67">
        <v>707</v>
      </c>
      <c r="B726" s="183"/>
      <c r="C726" s="183"/>
      <c r="D726" s="177"/>
      <c r="E726" s="177"/>
      <c r="F726" s="183"/>
      <c r="G726" s="177"/>
      <c r="H726" s="292"/>
      <c r="I726" s="341"/>
      <c r="J726" s="13" t="b">
        <f t="shared" ref="J726:J789" si="70">IF(ISBLANK(B726),TRUE,IF(OR(ISBLANK(C726),ISBLANK(D726),ISBLANK(E726),ISBLANK(F726),ISBLANK(G726),ISBLANK(H726)),FALSE,TRUE))</f>
        <v>1</v>
      </c>
      <c r="K726" s="13" t="b">
        <f t="shared" ref="K726:K789" si="71">IF(OR(AND(B726="N/A",D726="N/A",E726="N/A",G726="N/A"),AND(ISBLANK(B726),ISBLANK(D726),ISBLANK(E726),ISBLANK(G726)),AND(NOT(ISBLANK(B726)),NOT(ISBLANK(D726)),NOT(ISBLANK(E726)),NOT(ISBLANK(G726)),B726&lt;&gt;"N/A",D726&lt;&gt;"N/A",E726&lt;&gt;"N/A",G726&lt;&gt;"N/A")),TRUE,FALSE)</f>
        <v>1</v>
      </c>
      <c r="L726" s="13" t="b">
        <f t="shared" ref="L726:L789" si="72">IF(OR(AND(ISBLANK(B726),H726=0),AND(B726="N/A",H726=0),AND(NOT(ISBLANK(B726)),B726&lt;&gt;"N/A",H726&lt;&gt;0)),TRUE,FALSE)</f>
        <v>1</v>
      </c>
      <c r="M726" s="13" t="b">
        <f t="shared" si="67"/>
        <v>1</v>
      </c>
      <c r="N726" s="13" t="b">
        <f t="shared" si="68"/>
        <v>1</v>
      </c>
      <c r="O726" s="13" t="b">
        <f t="shared" si="69"/>
        <v>1</v>
      </c>
    </row>
    <row r="727" spans="1:15">
      <c r="A727" s="67">
        <v>708</v>
      </c>
      <c r="B727" s="183"/>
      <c r="C727" s="183"/>
      <c r="D727" s="177"/>
      <c r="E727" s="177"/>
      <c r="F727" s="183"/>
      <c r="G727" s="177"/>
      <c r="H727" s="292"/>
      <c r="I727" s="341"/>
      <c r="J727" s="13" t="b">
        <f t="shared" si="70"/>
        <v>1</v>
      </c>
      <c r="K727" s="13" t="b">
        <f t="shared" si="71"/>
        <v>1</v>
      </c>
      <c r="L727" s="13" t="b">
        <f t="shared" si="72"/>
        <v>1</v>
      </c>
      <c r="M727" s="13" t="b">
        <f t="shared" si="67"/>
        <v>1</v>
      </c>
      <c r="N727" s="13" t="b">
        <f t="shared" si="68"/>
        <v>1</v>
      </c>
      <c r="O727" s="13" t="b">
        <f t="shared" si="69"/>
        <v>1</v>
      </c>
    </row>
    <row r="728" spans="1:15">
      <c r="A728" s="67">
        <v>709</v>
      </c>
      <c r="B728" s="183"/>
      <c r="C728" s="183"/>
      <c r="D728" s="177"/>
      <c r="E728" s="177"/>
      <c r="F728" s="183"/>
      <c r="G728" s="177"/>
      <c r="H728" s="292"/>
      <c r="I728" s="341"/>
      <c r="J728" s="13" t="b">
        <f t="shared" si="70"/>
        <v>1</v>
      </c>
      <c r="K728" s="13" t="b">
        <f t="shared" si="71"/>
        <v>1</v>
      </c>
      <c r="L728" s="13" t="b">
        <f t="shared" si="72"/>
        <v>1</v>
      </c>
      <c r="M728" s="13" t="b">
        <f t="shared" si="67"/>
        <v>1</v>
      </c>
      <c r="N728" s="13" t="b">
        <f t="shared" si="68"/>
        <v>1</v>
      </c>
      <c r="O728" s="13" t="b">
        <f t="shared" si="69"/>
        <v>1</v>
      </c>
    </row>
    <row r="729" spans="1:15">
      <c r="A729" s="67">
        <v>710</v>
      </c>
      <c r="B729" s="183"/>
      <c r="C729" s="183"/>
      <c r="D729" s="177"/>
      <c r="E729" s="177"/>
      <c r="F729" s="183"/>
      <c r="G729" s="177"/>
      <c r="H729" s="292"/>
      <c r="I729" s="341"/>
      <c r="J729" s="13" t="b">
        <f t="shared" si="70"/>
        <v>1</v>
      </c>
      <c r="K729" s="13" t="b">
        <f t="shared" si="71"/>
        <v>1</v>
      </c>
      <c r="L729" s="13" t="b">
        <f t="shared" si="72"/>
        <v>1</v>
      </c>
      <c r="M729" s="13" t="b">
        <f t="shared" si="67"/>
        <v>1</v>
      </c>
      <c r="N729" s="13" t="b">
        <f t="shared" si="68"/>
        <v>1</v>
      </c>
      <c r="O729" s="13" t="b">
        <f t="shared" si="69"/>
        <v>1</v>
      </c>
    </row>
    <row r="730" spans="1:15">
      <c r="A730" s="67">
        <v>711</v>
      </c>
      <c r="B730" s="183"/>
      <c r="C730" s="183"/>
      <c r="D730" s="177"/>
      <c r="E730" s="177"/>
      <c r="F730" s="183"/>
      <c r="G730" s="177"/>
      <c r="H730" s="292"/>
      <c r="I730" s="341"/>
      <c r="J730" s="13" t="b">
        <f t="shared" si="70"/>
        <v>1</v>
      </c>
      <c r="K730" s="13" t="b">
        <f t="shared" si="71"/>
        <v>1</v>
      </c>
      <c r="L730" s="13" t="b">
        <f t="shared" si="72"/>
        <v>1</v>
      </c>
      <c r="M730" s="13" t="b">
        <f t="shared" si="67"/>
        <v>1</v>
      </c>
      <c r="N730" s="13" t="b">
        <f t="shared" si="68"/>
        <v>1</v>
      </c>
      <c r="O730" s="13" t="b">
        <f t="shared" si="69"/>
        <v>1</v>
      </c>
    </row>
    <row r="731" spans="1:15">
      <c r="A731" s="67">
        <v>712</v>
      </c>
      <c r="B731" s="183"/>
      <c r="C731" s="183"/>
      <c r="D731" s="177"/>
      <c r="E731" s="177"/>
      <c r="F731" s="183"/>
      <c r="G731" s="177"/>
      <c r="H731" s="292"/>
      <c r="I731" s="341"/>
      <c r="J731" s="13" t="b">
        <f t="shared" si="70"/>
        <v>1</v>
      </c>
      <c r="K731" s="13" t="b">
        <f t="shared" si="71"/>
        <v>1</v>
      </c>
      <c r="L731" s="13" t="b">
        <f t="shared" si="72"/>
        <v>1</v>
      </c>
      <c r="M731" s="13" t="b">
        <f t="shared" si="67"/>
        <v>1</v>
      </c>
      <c r="N731" s="13" t="b">
        <f t="shared" si="68"/>
        <v>1</v>
      </c>
      <c r="O731" s="13" t="b">
        <f t="shared" si="69"/>
        <v>1</v>
      </c>
    </row>
    <row r="732" spans="1:15">
      <c r="A732" s="67">
        <v>713</v>
      </c>
      <c r="B732" s="183"/>
      <c r="C732" s="183"/>
      <c r="D732" s="177"/>
      <c r="E732" s="177"/>
      <c r="F732" s="183"/>
      <c r="G732" s="177"/>
      <c r="H732" s="292"/>
      <c r="I732" s="341"/>
      <c r="J732" s="13" t="b">
        <f t="shared" si="70"/>
        <v>1</v>
      </c>
      <c r="K732" s="13" t="b">
        <f t="shared" si="71"/>
        <v>1</v>
      </c>
      <c r="L732" s="13" t="b">
        <f t="shared" si="72"/>
        <v>1</v>
      </c>
      <c r="M732" s="13" t="b">
        <f t="shared" si="67"/>
        <v>1</v>
      </c>
      <c r="N732" s="13" t="b">
        <f t="shared" si="68"/>
        <v>1</v>
      </c>
      <c r="O732" s="13" t="b">
        <f t="shared" si="69"/>
        <v>1</v>
      </c>
    </row>
    <row r="733" spans="1:15">
      <c r="A733" s="67">
        <v>714</v>
      </c>
      <c r="B733" s="183"/>
      <c r="C733" s="183"/>
      <c r="D733" s="177"/>
      <c r="E733" s="177"/>
      <c r="F733" s="183"/>
      <c r="G733" s="177"/>
      <c r="H733" s="292"/>
      <c r="I733" s="341"/>
      <c r="J733" s="13" t="b">
        <f t="shared" si="70"/>
        <v>1</v>
      </c>
      <c r="K733" s="13" t="b">
        <f t="shared" si="71"/>
        <v>1</v>
      </c>
      <c r="L733" s="13" t="b">
        <f t="shared" si="72"/>
        <v>1</v>
      </c>
      <c r="M733" s="13" t="b">
        <f t="shared" si="67"/>
        <v>1</v>
      </c>
      <c r="N733" s="13" t="b">
        <f t="shared" si="68"/>
        <v>1</v>
      </c>
      <c r="O733" s="13" t="b">
        <f t="shared" si="69"/>
        <v>1</v>
      </c>
    </row>
    <row r="734" spans="1:15">
      <c r="A734" s="67">
        <v>715</v>
      </c>
      <c r="B734" s="183"/>
      <c r="C734" s="183"/>
      <c r="D734" s="177"/>
      <c r="E734" s="177"/>
      <c r="F734" s="183"/>
      <c r="G734" s="177"/>
      <c r="H734" s="292"/>
      <c r="I734" s="341"/>
      <c r="J734" s="13" t="b">
        <f t="shared" si="70"/>
        <v>1</v>
      </c>
      <c r="K734" s="13" t="b">
        <f t="shared" si="71"/>
        <v>1</v>
      </c>
      <c r="L734" s="13" t="b">
        <f t="shared" si="72"/>
        <v>1</v>
      </c>
      <c r="M734" s="13" t="b">
        <f t="shared" si="67"/>
        <v>1</v>
      </c>
      <c r="N734" s="13" t="b">
        <f t="shared" si="68"/>
        <v>1</v>
      </c>
      <c r="O734" s="13" t="b">
        <f t="shared" si="69"/>
        <v>1</v>
      </c>
    </row>
    <row r="735" spans="1:15">
      <c r="A735" s="67">
        <v>716</v>
      </c>
      <c r="B735" s="183"/>
      <c r="C735" s="183"/>
      <c r="D735" s="177"/>
      <c r="E735" s="177"/>
      <c r="F735" s="183"/>
      <c r="G735" s="177"/>
      <c r="H735" s="292"/>
      <c r="I735" s="341"/>
      <c r="J735" s="13" t="b">
        <f t="shared" si="70"/>
        <v>1</v>
      </c>
      <c r="K735" s="13" t="b">
        <f t="shared" si="71"/>
        <v>1</v>
      </c>
      <c r="L735" s="13" t="b">
        <f t="shared" si="72"/>
        <v>1</v>
      </c>
      <c r="M735" s="13" t="b">
        <f t="shared" si="67"/>
        <v>1</v>
      </c>
      <c r="N735" s="13" t="b">
        <f t="shared" si="68"/>
        <v>1</v>
      </c>
      <c r="O735" s="13" t="b">
        <f t="shared" si="69"/>
        <v>1</v>
      </c>
    </row>
    <row r="736" spans="1:15">
      <c r="A736" s="67">
        <v>717</v>
      </c>
      <c r="B736" s="183"/>
      <c r="C736" s="183"/>
      <c r="D736" s="177"/>
      <c r="E736" s="177"/>
      <c r="F736" s="183"/>
      <c r="G736" s="177"/>
      <c r="H736" s="292"/>
      <c r="I736" s="341"/>
      <c r="J736" s="13" t="b">
        <f t="shared" si="70"/>
        <v>1</v>
      </c>
      <c r="K736" s="13" t="b">
        <f t="shared" si="71"/>
        <v>1</v>
      </c>
      <c r="L736" s="13" t="b">
        <f t="shared" si="72"/>
        <v>1</v>
      </c>
      <c r="M736" s="13" t="b">
        <f t="shared" si="67"/>
        <v>1</v>
      </c>
      <c r="N736" s="13" t="b">
        <f t="shared" si="68"/>
        <v>1</v>
      </c>
      <c r="O736" s="13" t="b">
        <f t="shared" si="69"/>
        <v>1</v>
      </c>
    </row>
    <row r="737" spans="1:15">
      <c r="A737" s="67">
        <v>718</v>
      </c>
      <c r="B737" s="183"/>
      <c r="C737" s="183"/>
      <c r="D737" s="177"/>
      <c r="E737" s="177"/>
      <c r="F737" s="183"/>
      <c r="G737" s="177"/>
      <c r="H737" s="292"/>
      <c r="I737" s="341"/>
      <c r="J737" s="13" t="b">
        <f t="shared" si="70"/>
        <v>1</v>
      </c>
      <c r="K737" s="13" t="b">
        <f t="shared" si="71"/>
        <v>1</v>
      </c>
      <c r="L737" s="13" t="b">
        <f t="shared" si="72"/>
        <v>1</v>
      </c>
      <c r="M737" s="13" t="b">
        <f t="shared" si="67"/>
        <v>1</v>
      </c>
      <c r="N737" s="13" t="b">
        <f t="shared" si="68"/>
        <v>1</v>
      </c>
      <c r="O737" s="13" t="b">
        <f t="shared" si="69"/>
        <v>1</v>
      </c>
    </row>
    <row r="738" spans="1:15">
      <c r="A738" s="67">
        <v>719</v>
      </c>
      <c r="B738" s="183"/>
      <c r="C738" s="183"/>
      <c r="D738" s="177"/>
      <c r="E738" s="177"/>
      <c r="F738" s="183"/>
      <c r="G738" s="177"/>
      <c r="H738" s="292"/>
      <c r="I738" s="341"/>
      <c r="J738" s="13" t="b">
        <f t="shared" si="70"/>
        <v>1</v>
      </c>
      <c r="K738" s="13" t="b">
        <f t="shared" si="71"/>
        <v>1</v>
      </c>
      <c r="L738" s="13" t="b">
        <f t="shared" si="72"/>
        <v>1</v>
      </c>
      <c r="M738" s="13" t="b">
        <f t="shared" si="67"/>
        <v>1</v>
      </c>
      <c r="N738" s="13" t="b">
        <f t="shared" si="68"/>
        <v>1</v>
      </c>
      <c r="O738" s="13" t="b">
        <f t="shared" si="69"/>
        <v>1</v>
      </c>
    </row>
    <row r="739" spans="1:15">
      <c r="A739" s="67">
        <v>720</v>
      </c>
      <c r="B739" s="183"/>
      <c r="C739" s="183"/>
      <c r="D739" s="177"/>
      <c r="E739" s="177"/>
      <c r="F739" s="183"/>
      <c r="G739" s="177"/>
      <c r="H739" s="292"/>
      <c r="I739" s="341"/>
      <c r="J739" s="13" t="b">
        <f t="shared" si="70"/>
        <v>1</v>
      </c>
      <c r="K739" s="13" t="b">
        <f t="shared" si="71"/>
        <v>1</v>
      </c>
      <c r="L739" s="13" t="b">
        <f t="shared" si="72"/>
        <v>1</v>
      </c>
      <c r="M739" s="13" t="b">
        <f t="shared" si="67"/>
        <v>1</v>
      </c>
      <c r="N739" s="13" t="b">
        <f t="shared" si="68"/>
        <v>1</v>
      </c>
      <c r="O739" s="13" t="b">
        <f t="shared" si="69"/>
        <v>1</v>
      </c>
    </row>
    <row r="740" spans="1:15">
      <c r="A740" s="67">
        <v>721</v>
      </c>
      <c r="B740" s="183"/>
      <c r="C740" s="183"/>
      <c r="D740" s="177"/>
      <c r="E740" s="177"/>
      <c r="F740" s="183"/>
      <c r="G740" s="177"/>
      <c r="H740" s="292"/>
      <c r="I740" s="341"/>
      <c r="J740" s="13" t="b">
        <f t="shared" si="70"/>
        <v>1</v>
      </c>
      <c r="K740" s="13" t="b">
        <f t="shared" si="71"/>
        <v>1</v>
      </c>
      <c r="L740" s="13" t="b">
        <f t="shared" si="72"/>
        <v>1</v>
      </c>
      <c r="M740" s="13" t="b">
        <f t="shared" si="67"/>
        <v>1</v>
      </c>
      <c r="N740" s="13" t="b">
        <f t="shared" si="68"/>
        <v>1</v>
      </c>
      <c r="O740" s="13" t="b">
        <f t="shared" si="69"/>
        <v>1</v>
      </c>
    </row>
    <row r="741" spans="1:15">
      <c r="A741" s="67">
        <v>722</v>
      </c>
      <c r="B741" s="183"/>
      <c r="C741" s="183"/>
      <c r="D741" s="177"/>
      <c r="E741" s="177"/>
      <c r="F741" s="183"/>
      <c r="G741" s="177"/>
      <c r="H741" s="292"/>
      <c r="I741" s="341"/>
      <c r="J741" s="13" t="b">
        <f t="shared" si="70"/>
        <v>1</v>
      </c>
      <c r="K741" s="13" t="b">
        <f t="shared" si="71"/>
        <v>1</v>
      </c>
      <c r="L741" s="13" t="b">
        <f t="shared" si="72"/>
        <v>1</v>
      </c>
      <c r="M741" s="13" t="b">
        <f t="shared" si="67"/>
        <v>1</v>
      </c>
      <c r="N741" s="13" t="b">
        <f t="shared" si="68"/>
        <v>1</v>
      </c>
      <c r="O741" s="13" t="b">
        <f t="shared" si="69"/>
        <v>1</v>
      </c>
    </row>
    <row r="742" spans="1:15">
      <c r="A742" s="67">
        <v>723</v>
      </c>
      <c r="B742" s="183"/>
      <c r="C742" s="183"/>
      <c r="D742" s="177"/>
      <c r="E742" s="177"/>
      <c r="F742" s="183"/>
      <c r="G742" s="177"/>
      <c r="H742" s="292"/>
      <c r="I742" s="341"/>
      <c r="J742" s="13" t="b">
        <f t="shared" si="70"/>
        <v>1</v>
      </c>
      <c r="K742" s="13" t="b">
        <f t="shared" si="71"/>
        <v>1</v>
      </c>
      <c r="L742" s="13" t="b">
        <f t="shared" si="72"/>
        <v>1</v>
      </c>
      <c r="M742" s="13" t="b">
        <f t="shared" si="67"/>
        <v>1</v>
      </c>
      <c r="N742" s="13" t="b">
        <f t="shared" si="68"/>
        <v>1</v>
      </c>
      <c r="O742" s="13" t="b">
        <f t="shared" si="69"/>
        <v>1</v>
      </c>
    </row>
    <row r="743" spans="1:15">
      <c r="A743" s="67">
        <v>724</v>
      </c>
      <c r="B743" s="183"/>
      <c r="C743" s="183"/>
      <c r="D743" s="177"/>
      <c r="E743" s="177"/>
      <c r="F743" s="183"/>
      <c r="G743" s="177"/>
      <c r="H743" s="292"/>
      <c r="I743" s="341"/>
      <c r="J743" s="13" t="b">
        <f t="shared" si="70"/>
        <v>1</v>
      </c>
      <c r="K743" s="13" t="b">
        <f t="shared" si="71"/>
        <v>1</v>
      </c>
      <c r="L743" s="13" t="b">
        <f t="shared" si="72"/>
        <v>1</v>
      </c>
      <c r="M743" s="13" t="b">
        <f t="shared" si="67"/>
        <v>1</v>
      </c>
      <c r="N743" s="13" t="b">
        <f t="shared" si="68"/>
        <v>1</v>
      </c>
      <c r="O743" s="13" t="b">
        <f t="shared" si="69"/>
        <v>1</v>
      </c>
    </row>
    <row r="744" spans="1:15">
      <c r="A744" s="67">
        <v>725</v>
      </c>
      <c r="B744" s="183"/>
      <c r="C744" s="183"/>
      <c r="D744" s="177"/>
      <c r="E744" s="177"/>
      <c r="F744" s="183"/>
      <c r="G744" s="177"/>
      <c r="H744" s="292"/>
      <c r="I744" s="341"/>
      <c r="J744" s="13" t="b">
        <f t="shared" si="70"/>
        <v>1</v>
      </c>
      <c r="K744" s="13" t="b">
        <f t="shared" si="71"/>
        <v>1</v>
      </c>
      <c r="L744" s="13" t="b">
        <f t="shared" si="72"/>
        <v>1</v>
      </c>
      <c r="M744" s="13" t="b">
        <f t="shared" si="67"/>
        <v>1</v>
      </c>
      <c r="N744" s="13" t="b">
        <f t="shared" si="68"/>
        <v>1</v>
      </c>
      <c r="O744" s="13" t="b">
        <f t="shared" si="69"/>
        <v>1</v>
      </c>
    </row>
    <row r="745" spans="1:15">
      <c r="A745" s="67">
        <v>726</v>
      </c>
      <c r="B745" s="183"/>
      <c r="C745" s="183"/>
      <c r="D745" s="177"/>
      <c r="E745" s="177"/>
      <c r="F745" s="183"/>
      <c r="G745" s="177"/>
      <c r="H745" s="292"/>
      <c r="I745" s="341"/>
      <c r="J745" s="13" t="b">
        <f t="shared" si="70"/>
        <v>1</v>
      </c>
      <c r="K745" s="13" t="b">
        <f t="shared" si="71"/>
        <v>1</v>
      </c>
      <c r="L745" s="13" t="b">
        <f t="shared" si="72"/>
        <v>1</v>
      </c>
      <c r="M745" s="13" t="b">
        <f t="shared" si="67"/>
        <v>1</v>
      </c>
      <c r="N745" s="13" t="b">
        <f t="shared" si="68"/>
        <v>1</v>
      </c>
      <c r="O745" s="13" t="b">
        <f t="shared" si="69"/>
        <v>1</v>
      </c>
    </row>
    <row r="746" spans="1:15">
      <c r="A746" s="67">
        <v>727</v>
      </c>
      <c r="B746" s="183"/>
      <c r="C746" s="183"/>
      <c r="D746" s="177"/>
      <c r="E746" s="177"/>
      <c r="F746" s="183"/>
      <c r="G746" s="177"/>
      <c r="H746" s="292"/>
      <c r="I746" s="341"/>
      <c r="J746" s="13" t="b">
        <f t="shared" si="70"/>
        <v>1</v>
      </c>
      <c r="K746" s="13" t="b">
        <f t="shared" si="71"/>
        <v>1</v>
      </c>
      <c r="L746" s="13" t="b">
        <f t="shared" si="72"/>
        <v>1</v>
      </c>
      <c r="M746" s="13" t="b">
        <f t="shared" si="67"/>
        <v>1</v>
      </c>
      <c r="N746" s="13" t="b">
        <f t="shared" si="68"/>
        <v>1</v>
      </c>
      <c r="O746" s="13" t="b">
        <f t="shared" si="69"/>
        <v>1</v>
      </c>
    </row>
    <row r="747" spans="1:15">
      <c r="A747" s="67">
        <v>728</v>
      </c>
      <c r="B747" s="183"/>
      <c r="C747" s="183"/>
      <c r="D747" s="177"/>
      <c r="E747" s="177"/>
      <c r="F747" s="183"/>
      <c r="G747" s="177"/>
      <c r="H747" s="292"/>
      <c r="I747" s="341"/>
      <c r="J747" s="13" t="b">
        <f t="shared" si="70"/>
        <v>1</v>
      </c>
      <c r="K747" s="13" t="b">
        <f t="shared" si="71"/>
        <v>1</v>
      </c>
      <c r="L747" s="13" t="b">
        <f t="shared" si="72"/>
        <v>1</v>
      </c>
      <c r="M747" s="13" t="b">
        <f t="shared" si="67"/>
        <v>1</v>
      </c>
      <c r="N747" s="13" t="b">
        <f t="shared" si="68"/>
        <v>1</v>
      </c>
      <c r="O747" s="13" t="b">
        <f t="shared" si="69"/>
        <v>1</v>
      </c>
    </row>
    <row r="748" spans="1:15">
      <c r="A748" s="67">
        <v>729</v>
      </c>
      <c r="B748" s="183"/>
      <c r="C748" s="183"/>
      <c r="D748" s="177"/>
      <c r="E748" s="177"/>
      <c r="F748" s="183"/>
      <c r="G748" s="177"/>
      <c r="H748" s="292"/>
      <c r="I748" s="341"/>
      <c r="J748" s="13" t="b">
        <f t="shared" si="70"/>
        <v>1</v>
      </c>
      <c r="K748" s="13" t="b">
        <f t="shared" si="71"/>
        <v>1</v>
      </c>
      <c r="L748" s="13" t="b">
        <f t="shared" si="72"/>
        <v>1</v>
      </c>
      <c r="M748" s="13" t="b">
        <f t="shared" si="67"/>
        <v>1</v>
      </c>
      <c r="N748" s="13" t="b">
        <f t="shared" si="68"/>
        <v>1</v>
      </c>
      <c r="O748" s="13" t="b">
        <f t="shared" si="69"/>
        <v>1</v>
      </c>
    </row>
    <row r="749" spans="1:15">
      <c r="A749" s="67">
        <v>730</v>
      </c>
      <c r="B749" s="183"/>
      <c r="C749" s="183"/>
      <c r="D749" s="177"/>
      <c r="E749" s="177"/>
      <c r="F749" s="183"/>
      <c r="G749" s="177"/>
      <c r="H749" s="292"/>
      <c r="I749" s="341"/>
      <c r="J749" s="13" t="b">
        <f t="shared" si="70"/>
        <v>1</v>
      </c>
      <c r="K749" s="13" t="b">
        <f t="shared" si="71"/>
        <v>1</v>
      </c>
      <c r="L749" s="13" t="b">
        <f t="shared" si="72"/>
        <v>1</v>
      </c>
      <c r="M749" s="13" t="b">
        <f t="shared" si="67"/>
        <v>1</v>
      </c>
      <c r="N749" s="13" t="b">
        <f t="shared" si="68"/>
        <v>1</v>
      </c>
      <c r="O749" s="13" t="b">
        <f t="shared" si="69"/>
        <v>1</v>
      </c>
    </row>
    <row r="750" spans="1:15">
      <c r="A750" s="67">
        <v>731</v>
      </c>
      <c r="B750" s="183"/>
      <c r="C750" s="183"/>
      <c r="D750" s="177"/>
      <c r="E750" s="177"/>
      <c r="F750" s="183"/>
      <c r="G750" s="177"/>
      <c r="H750" s="292"/>
      <c r="I750" s="341"/>
      <c r="J750" s="13" t="b">
        <f t="shared" si="70"/>
        <v>1</v>
      </c>
      <c r="K750" s="13" t="b">
        <f t="shared" si="71"/>
        <v>1</v>
      </c>
      <c r="L750" s="13" t="b">
        <f t="shared" si="72"/>
        <v>1</v>
      </c>
      <c r="M750" s="13" t="b">
        <f t="shared" si="67"/>
        <v>1</v>
      </c>
      <c r="N750" s="13" t="b">
        <f t="shared" si="68"/>
        <v>1</v>
      </c>
      <c r="O750" s="13" t="b">
        <f t="shared" si="69"/>
        <v>1</v>
      </c>
    </row>
    <row r="751" spans="1:15">
      <c r="A751" s="67">
        <v>732</v>
      </c>
      <c r="B751" s="183"/>
      <c r="C751" s="183"/>
      <c r="D751" s="177"/>
      <c r="E751" s="177"/>
      <c r="F751" s="183"/>
      <c r="G751" s="177"/>
      <c r="H751" s="292"/>
      <c r="I751" s="341"/>
      <c r="J751" s="13" t="b">
        <f t="shared" si="70"/>
        <v>1</v>
      </c>
      <c r="K751" s="13" t="b">
        <f t="shared" si="71"/>
        <v>1</v>
      </c>
      <c r="L751" s="13" t="b">
        <f t="shared" si="72"/>
        <v>1</v>
      </c>
      <c r="M751" s="13" t="b">
        <f t="shared" si="67"/>
        <v>1</v>
      </c>
      <c r="N751" s="13" t="b">
        <f t="shared" si="68"/>
        <v>1</v>
      </c>
      <c r="O751" s="13" t="b">
        <f t="shared" si="69"/>
        <v>1</v>
      </c>
    </row>
    <row r="752" spans="1:15">
      <c r="A752" s="67">
        <v>733</v>
      </c>
      <c r="B752" s="183"/>
      <c r="C752" s="183"/>
      <c r="D752" s="177"/>
      <c r="E752" s="177"/>
      <c r="F752" s="183"/>
      <c r="G752" s="177"/>
      <c r="H752" s="292"/>
      <c r="I752" s="341"/>
      <c r="J752" s="13" t="b">
        <f t="shared" si="70"/>
        <v>1</v>
      </c>
      <c r="K752" s="13" t="b">
        <f t="shared" si="71"/>
        <v>1</v>
      </c>
      <c r="L752" s="13" t="b">
        <f t="shared" si="72"/>
        <v>1</v>
      </c>
      <c r="M752" s="13" t="b">
        <f t="shared" si="67"/>
        <v>1</v>
      </c>
      <c r="N752" s="13" t="b">
        <f t="shared" si="68"/>
        <v>1</v>
      </c>
      <c r="O752" s="13" t="b">
        <f t="shared" si="69"/>
        <v>1</v>
      </c>
    </row>
    <row r="753" spans="1:15">
      <c r="A753" s="67">
        <v>734</v>
      </c>
      <c r="B753" s="183"/>
      <c r="C753" s="183"/>
      <c r="D753" s="177"/>
      <c r="E753" s="177"/>
      <c r="F753" s="183"/>
      <c r="G753" s="177"/>
      <c r="H753" s="292"/>
      <c r="I753" s="341"/>
      <c r="J753" s="13" t="b">
        <f t="shared" si="70"/>
        <v>1</v>
      </c>
      <c r="K753" s="13" t="b">
        <f t="shared" si="71"/>
        <v>1</v>
      </c>
      <c r="L753" s="13" t="b">
        <f t="shared" si="72"/>
        <v>1</v>
      </c>
      <c r="M753" s="13" t="b">
        <f t="shared" si="67"/>
        <v>1</v>
      </c>
      <c r="N753" s="13" t="b">
        <f t="shared" si="68"/>
        <v>1</v>
      </c>
      <c r="O753" s="13" t="b">
        <f t="shared" si="69"/>
        <v>1</v>
      </c>
    </row>
    <row r="754" spans="1:15">
      <c r="A754" s="67">
        <v>735</v>
      </c>
      <c r="B754" s="183"/>
      <c r="C754" s="183"/>
      <c r="D754" s="177"/>
      <c r="E754" s="177"/>
      <c r="F754" s="183"/>
      <c r="G754" s="177"/>
      <c r="H754" s="292"/>
      <c r="I754" s="341"/>
      <c r="J754" s="13" t="b">
        <f t="shared" si="70"/>
        <v>1</v>
      </c>
      <c r="K754" s="13" t="b">
        <f t="shared" si="71"/>
        <v>1</v>
      </c>
      <c r="L754" s="13" t="b">
        <f t="shared" si="72"/>
        <v>1</v>
      </c>
      <c r="M754" s="13" t="b">
        <f t="shared" si="67"/>
        <v>1</v>
      </c>
      <c r="N754" s="13" t="b">
        <f t="shared" si="68"/>
        <v>1</v>
      </c>
      <c r="O754" s="13" t="b">
        <f t="shared" si="69"/>
        <v>1</v>
      </c>
    </row>
    <row r="755" spans="1:15">
      <c r="A755" s="67">
        <v>736</v>
      </c>
      <c r="B755" s="183"/>
      <c r="C755" s="183"/>
      <c r="D755" s="177"/>
      <c r="E755" s="177"/>
      <c r="F755" s="183"/>
      <c r="G755" s="177"/>
      <c r="H755" s="292"/>
      <c r="I755" s="341"/>
      <c r="J755" s="13" t="b">
        <f t="shared" si="70"/>
        <v>1</v>
      </c>
      <c r="K755" s="13" t="b">
        <f t="shared" si="71"/>
        <v>1</v>
      </c>
      <c r="L755" s="13" t="b">
        <f t="shared" si="72"/>
        <v>1</v>
      </c>
      <c r="M755" s="13" t="b">
        <f t="shared" si="67"/>
        <v>1</v>
      </c>
      <c r="N755" s="13" t="b">
        <f t="shared" si="68"/>
        <v>1</v>
      </c>
      <c r="O755" s="13" t="b">
        <f t="shared" si="69"/>
        <v>1</v>
      </c>
    </row>
    <row r="756" spans="1:15">
      <c r="A756" s="67">
        <v>737</v>
      </c>
      <c r="B756" s="183"/>
      <c r="C756" s="183"/>
      <c r="D756" s="177"/>
      <c r="E756" s="177"/>
      <c r="F756" s="183"/>
      <c r="G756" s="177"/>
      <c r="H756" s="292"/>
      <c r="I756" s="341"/>
      <c r="J756" s="13" t="b">
        <f t="shared" si="70"/>
        <v>1</v>
      </c>
      <c r="K756" s="13" t="b">
        <f t="shared" si="71"/>
        <v>1</v>
      </c>
      <c r="L756" s="13" t="b">
        <f t="shared" si="72"/>
        <v>1</v>
      </c>
      <c r="M756" s="13" t="b">
        <f t="shared" si="67"/>
        <v>1</v>
      </c>
      <c r="N756" s="13" t="b">
        <f t="shared" si="68"/>
        <v>1</v>
      </c>
      <c r="O756" s="13" t="b">
        <f t="shared" si="69"/>
        <v>1</v>
      </c>
    </row>
    <row r="757" spans="1:15">
      <c r="A757" s="67">
        <v>738</v>
      </c>
      <c r="B757" s="183"/>
      <c r="C757" s="183"/>
      <c r="D757" s="177"/>
      <c r="E757" s="177"/>
      <c r="F757" s="183"/>
      <c r="G757" s="177"/>
      <c r="H757" s="292"/>
      <c r="I757" s="341"/>
      <c r="J757" s="13" t="b">
        <f t="shared" si="70"/>
        <v>1</v>
      </c>
      <c r="K757" s="13" t="b">
        <f t="shared" si="71"/>
        <v>1</v>
      </c>
      <c r="L757" s="13" t="b">
        <f t="shared" si="72"/>
        <v>1</v>
      </c>
      <c r="M757" s="13" t="b">
        <f t="shared" si="67"/>
        <v>1</v>
      </c>
      <c r="N757" s="13" t="b">
        <f t="shared" si="68"/>
        <v>1</v>
      </c>
      <c r="O757" s="13" t="b">
        <f t="shared" si="69"/>
        <v>1</v>
      </c>
    </row>
    <row r="758" spans="1:15">
      <c r="A758" s="67">
        <v>739</v>
      </c>
      <c r="B758" s="183"/>
      <c r="C758" s="183"/>
      <c r="D758" s="177"/>
      <c r="E758" s="177"/>
      <c r="F758" s="183"/>
      <c r="G758" s="177"/>
      <c r="H758" s="292"/>
      <c r="I758" s="341"/>
      <c r="J758" s="13" t="b">
        <f t="shared" si="70"/>
        <v>1</v>
      </c>
      <c r="K758" s="13" t="b">
        <f t="shared" si="71"/>
        <v>1</v>
      </c>
      <c r="L758" s="13" t="b">
        <f t="shared" si="72"/>
        <v>1</v>
      </c>
      <c r="M758" s="13" t="b">
        <f t="shared" si="67"/>
        <v>1</v>
      </c>
      <c r="N758" s="13" t="b">
        <f t="shared" si="68"/>
        <v>1</v>
      </c>
      <c r="O758" s="13" t="b">
        <f t="shared" si="69"/>
        <v>1</v>
      </c>
    </row>
    <row r="759" spans="1:15">
      <c r="A759" s="67">
        <v>740</v>
      </c>
      <c r="B759" s="183"/>
      <c r="C759" s="183"/>
      <c r="D759" s="177"/>
      <c r="E759" s="177"/>
      <c r="F759" s="183"/>
      <c r="G759" s="177"/>
      <c r="H759" s="292"/>
      <c r="I759" s="341"/>
      <c r="J759" s="13" t="b">
        <f t="shared" si="70"/>
        <v>1</v>
      </c>
      <c r="K759" s="13" t="b">
        <f t="shared" si="71"/>
        <v>1</v>
      </c>
      <c r="L759" s="13" t="b">
        <f t="shared" si="72"/>
        <v>1</v>
      </c>
      <c r="M759" s="13" t="b">
        <f t="shared" si="67"/>
        <v>1</v>
      </c>
      <c r="N759" s="13" t="b">
        <f t="shared" si="68"/>
        <v>1</v>
      </c>
      <c r="O759" s="13" t="b">
        <f t="shared" si="69"/>
        <v>1</v>
      </c>
    </row>
    <row r="760" spans="1:15">
      <c r="A760" s="67">
        <v>741</v>
      </c>
      <c r="B760" s="183"/>
      <c r="C760" s="183"/>
      <c r="D760" s="177"/>
      <c r="E760" s="177"/>
      <c r="F760" s="183"/>
      <c r="G760" s="177"/>
      <c r="H760" s="292"/>
      <c r="I760" s="341"/>
      <c r="J760" s="13" t="b">
        <f t="shared" si="70"/>
        <v>1</v>
      </c>
      <c r="K760" s="13" t="b">
        <f t="shared" si="71"/>
        <v>1</v>
      </c>
      <c r="L760" s="13" t="b">
        <f t="shared" si="72"/>
        <v>1</v>
      </c>
      <c r="M760" s="13" t="b">
        <f t="shared" si="67"/>
        <v>1</v>
      </c>
      <c r="N760" s="13" t="b">
        <f t="shared" si="68"/>
        <v>1</v>
      </c>
      <c r="O760" s="13" t="b">
        <f t="shared" si="69"/>
        <v>1</v>
      </c>
    </row>
    <row r="761" spans="1:15">
      <c r="A761" s="67">
        <v>742</v>
      </c>
      <c r="B761" s="183"/>
      <c r="C761" s="183"/>
      <c r="D761" s="177"/>
      <c r="E761" s="177"/>
      <c r="F761" s="183"/>
      <c r="G761" s="177"/>
      <c r="H761" s="292"/>
      <c r="I761" s="341"/>
      <c r="J761" s="13" t="b">
        <f t="shared" si="70"/>
        <v>1</v>
      </c>
      <c r="K761" s="13" t="b">
        <f t="shared" si="71"/>
        <v>1</v>
      </c>
      <c r="L761" s="13" t="b">
        <f t="shared" si="72"/>
        <v>1</v>
      </c>
      <c r="M761" s="13" t="b">
        <f t="shared" si="67"/>
        <v>1</v>
      </c>
      <c r="N761" s="13" t="b">
        <f t="shared" si="68"/>
        <v>1</v>
      </c>
      <c r="O761" s="13" t="b">
        <f t="shared" si="69"/>
        <v>1</v>
      </c>
    </row>
    <row r="762" spans="1:15">
      <c r="A762" s="67">
        <v>743</v>
      </c>
      <c r="B762" s="183"/>
      <c r="C762" s="183"/>
      <c r="D762" s="177"/>
      <c r="E762" s="177"/>
      <c r="F762" s="183"/>
      <c r="G762" s="177"/>
      <c r="H762" s="292"/>
      <c r="I762" s="341"/>
      <c r="J762" s="13" t="b">
        <f t="shared" si="70"/>
        <v>1</v>
      </c>
      <c r="K762" s="13" t="b">
        <f t="shared" si="71"/>
        <v>1</v>
      </c>
      <c r="L762" s="13" t="b">
        <f t="shared" si="72"/>
        <v>1</v>
      </c>
      <c r="M762" s="13" t="b">
        <f t="shared" si="67"/>
        <v>1</v>
      </c>
      <c r="N762" s="13" t="b">
        <f t="shared" si="68"/>
        <v>1</v>
      </c>
      <c r="O762" s="13" t="b">
        <f t="shared" si="69"/>
        <v>1</v>
      </c>
    </row>
    <row r="763" spans="1:15">
      <c r="A763" s="67">
        <v>744</v>
      </c>
      <c r="B763" s="183"/>
      <c r="C763" s="183"/>
      <c r="D763" s="177"/>
      <c r="E763" s="177"/>
      <c r="F763" s="183"/>
      <c r="G763" s="177"/>
      <c r="H763" s="292"/>
      <c r="I763" s="341"/>
      <c r="J763" s="13" t="b">
        <f t="shared" si="70"/>
        <v>1</v>
      </c>
      <c r="K763" s="13" t="b">
        <f t="shared" si="71"/>
        <v>1</v>
      </c>
      <c r="L763" s="13" t="b">
        <f t="shared" si="72"/>
        <v>1</v>
      </c>
      <c r="M763" s="13" t="b">
        <f t="shared" si="67"/>
        <v>1</v>
      </c>
      <c r="N763" s="13" t="b">
        <f t="shared" si="68"/>
        <v>1</v>
      </c>
      <c r="O763" s="13" t="b">
        <f t="shared" si="69"/>
        <v>1</v>
      </c>
    </row>
    <row r="764" spans="1:15">
      <c r="A764" s="67">
        <v>745</v>
      </c>
      <c r="B764" s="183"/>
      <c r="C764" s="183"/>
      <c r="D764" s="177"/>
      <c r="E764" s="177"/>
      <c r="F764" s="183"/>
      <c r="G764" s="177"/>
      <c r="H764" s="292"/>
      <c r="I764" s="341"/>
      <c r="J764" s="13" t="b">
        <f t="shared" si="70"/>
        <v>1</v>
      </c>
      <c r="K764" s="13" t="b">
        <f t="shared" si="71"/>
        <v>1</v>
      </c>
      <c r="L764" s="13" t="b">
        <f t="shared" si="72"/>
        <v>1</v>
      </c>
      <c r="M764" s="13" t="b">
        <f t="shared" si="67"/>
        <v>1</v>
      </c>
      <c r="N764" s="13" t="b">
        <f t="shared" si="68"/>
        <v>1</v>
      </c>
      <c r="O764" s="13" t="b">
        <f t="shared" si="69"/>
        <v>1</v>
      </c>
    </row>
    <row r="765" spans="1:15">
      <c r="A765" s="67">
        <v>746</v>
      </c>
      <c r="B765" s="183"/>
      <c r="C765" s="183"/>
      <c r="D765" s="177"/>
      <c r="E765" s="177"/>
      <c r="F765" s="183"/>
      <c r="G765" s="177"/>
      <c r="H765" s="292"/>
      <c r="I765" s="341"/>
      <c r="J765" s="13" t="b">
        <f t="shared" si="70"/>
        <v>1</v>
      </c>
      <c r="K765" s="13" t="b">
        <f t="shared" si="71"/>
        <v>1</v>
      </c>
      <c r="L765" s="13" t="b">
        <f t="shared" si="72"/>
        <v>1</v>
      </c>
      <c r="M765" s="13" t="b">
        <f t="shared" si="67"/>
        <v>1</v>
      </c>
      <c r="N765" s="13" t="b">
        <f t="shared" si="68"/>
        <v>1</v>
      </c>
      <c r="O765" s="13" t="b">
        <f t="shared" si="69"/>
        <v>1</v>
      </c>
    </row>
    <row r="766" spans="1:15">
      <c r="A766" s="67">
        <v>747</v>
      </c>
      <c r="B766" s="183"/>
      <c r="C766" s="183"/>
      <c r="D766" s="177"/>
      <c r="E766" s="177"/>
      <c r="F766" s="183"/>
      <c r="G766" s="177"/>
      <c r="H766" s="292"/>
      <c r="I766" s="341"/>
      <c r="J766" s="13" t="b">
        <f t="shared" si="70"/>
        <v>1</v>
      </c>
      <c r="K766" s="13" t="b">
        <f t="shared" si="71"/>
        <v>1</v>
      </c>
      <c r="L766" s="13" t="b">
        <f t="shared" si="72"/>
        <v>1</v>
      </c>
      <c r="M766" s="13" t="b">
        <f t="shared" si="67"/>
        <v>1</v>
      </c>
      <c r="N766" s="13" t="b">
        <f t="shared" si="68"/>
        <v>1</v>
      </c>
      <c r="O766" s="13" t="b">
        <f t="shared" si="69"/>
        <v>1</v>
      </c>
    </row>
    <row r="767" spans="1:15">
      <c r="A767" s="67">
        <v>748</v>
      </c>
      <c r="B767" s="183"/>
      <c r="C767" s="183"/>
      <c r="D767" s="177"/>
      <c r="E767" s="177"/>
      <c r="F767" s="183"/>
      <c r="G767" s="177"/>
      <c r="H767" s="292"/>
      <c r="I767" s="341"/>
      <c r="J767" s="13" t="b">
        <f t="shared" si="70"/>
        <v>1</v>
      </c>
      <c r="K767" s="13" t="b">
        <f t="shared" si="71"/>
        <v>1</v>
      </c>
      <c r="L767" s="13" t="b">
        <f t="shared" si="72"/>
        <v>1</v>
      </c>
      <c r="M767" s="13" t="b">
        <f t="shared" si="67"/>
        <v>1</v>
      </c>
      <c r="N767" s="13" t="b">
        <f t="shared" si="68"/>
        <v>1</v>
      </c>
      <c r="O767" s="13" t="b">
        <f t="shared" si="69"/>
        <v>1</v>
      </c>
    </row>
    <row r="768" spans="1:15">
      <c r="A768" s="67">
        <v>749</v>
      </c>
      <c r="B768" s="183"/>
      <c r="C768" s="183"/>
      <c r="D768" s="177"/>
      <c r="E768" s="177"/>
      <c r="F768" s="183"/>
      <c r="G768" s="177"/>
      <c r="H768" s="292"/>
      <c r="I768" s="341"/>
      <c r="J768" s="13" t="b">
        <f t="shared" si="70"/>
        <v>1</v>
      </c>
      <c r="K768" s="13" t="b">
        <f t="shared" si="71"/>
        <v>1</v>
      </c>
      <c r="L768" s="13" t="b">
        <f t="shared" si="72"/>
        <v>1</v>
      </c>
      <c r="M768" s="13" t="b">
        <f t="shared" si="67"/>
        <v>1</v>
      </c>
      <c r="N768" s="13" t="b">
        <f t="shared" si="68"/>
        <v>1</v>
      </c>
      <c r="O768" s="13" t="b">
        <f t="shared" si="69"/>
        <v>1</v>
      </c>
    </row>
    <row r="769" spans="1:15">
      <c r="A769" s="67">
        <v>750</v>
      </c>
      <c r="B769" s="183"/>
      <c r="C769" s="183"/>
      <c r="D769" s="177"/>
      <c r="E769" s="177"/>
      <c r="F769" s="183"/>
      <c r="G769" s="177"/>
      <c r="H769" s="292"/>
      <c r="I769" s="341"/>
      <c r="J769" s="13" t="b">
        <f t="shared" si="70"/>
        <v>1</v>
      </c>
      <c r="K769" s="13" t="b">
        <f t="shared" si="71"/>
        <v>1</v>
      </c>
      <c r="L769" s="13" t="b">
        <f t="shared" si="72"/>
        <v>1</v>
      </c>
      <c r="M769" s="13" t="b">
        <f t="shared" si="67"/>
        <v>1</v>
      </c>
      <c r="N769" s="13" t="b">
        <f t="shared" si="68"/>
        <v>1</v>
      </c>
      <c r="O769" s="13" t="b">
        <f t="shared" si="69"/>
        <v>1</v>
      </c>
    </row>
    <row r="770" spans="1:15">
      <c r="A770" s="67">
        <v>751</v>
      </c>
      <c r="B770" s="183"/>
      <c r="C770" s="183"/>
      <c r="D770" s="177"/>
      <c r="E770" s="177"/>
      <c r="F770" s="183"/>
      <c r="G770" s="177"/>
      <c r="H770" s="292"/>
      <c r="I770" s="341"/>
      <c r="J770" s="13" t="b">
        <f t="shared" si="70"/>
        <v>1</v>
      </c>
      <c r="K770" s="13" t="b">
        <f t="shared" si="71"/>
        <v>1</v>
      </c>
      <c r="L770" s="13" t="b">
        <f t="shared" si="72"/>
        <v>1</v>
      </c>
      <c r="M770" s="13" t="b">
        <f t="shared" si="67"/>
        <v>1</v>
      </c>
      <c r="N770" s="13" t="b">
        <f t="shared" si="68"/>
        <v>1</v>
      </c>
      <c r="O770" s="13" t="b">
        <f t="shared" si="69"/>
        <v>1</v>
      </c>
    </row>
    <row r="771" spans="1:15">
      <c r="A771" s="67">
        <v>752</v>
      </c>
      <c r="B771" s="183"/>
      <c r="C771" s="183"/>
      <c r="D771" s="177"/>
      <c r="E771" s="177"/>
      <c r="F771" s="183"/>
      <c r="G771" s="177"/>
      <c r="H771" s="292"/>
      <c r="I771" s="341"/>
      <c r="J771" s="13" t="b">
        <f t="shared" si="70"/>
        <v>1</v>
      </c>
      <c r="K771" s="13" t="b">
        <f t="shared" si="71"/>
        <v>1</v>
      </c>
      <c r="L771" s="13" t="b">
        <f t="shared" si="72"/>
        <v>1</v>
      </c>
      <c r="M771" s="13" t="b">
        <f t="shared" si="67"/>
        <v>1</v>
      </c>
      <c r="N771" s="13" t="b">
        <f t="shared" si="68"/>
        <v>1</v>
      </c>
      <c r="O771" s="13" t="b">
        <f t="shared" si="69"/>
        <v>1</v>
      </c>
    </row>
    <row r="772" spans="1:15">
      <c r="A772" s="67">
        <v>753</v>
      </c>
      <c r="B772" s="183"/>
      <c r="C772" s="183"/>
      <c r="D772" s="177"/>
      <c r="E772" s="177"/>
      <c r="F772" s="183"/>
      <c r="G772" s="177"/>
      <c r="H772" s="292"/>
      <c r="I772" s="341"/>
      <c r="J772" s="13" t="b">
        <f t="shared" si="70"/>
        <v>1</v>
      </c>
      <c r="K772" s="13" t="b">
        <f t="shared" si="71"/>
        <v>1</v>
      </c>
      <c r="L772" s="13" t="b">
        <f t="shared" si="72"/>
        <v>1</v>
      </c>
      <c r="M772" s="13" t="b">
        <f t="shared" si="67"/>
        <v>1</v>
      </c>
      <c r="N772" s="13" t="b">
        <f t="shared" si="68"/>
        <v>1</v>
      </c>
      <c r="O772" s="13" t="b">
        <f t="shared" si="69"/>
        <v>1</v>
      </c>
    </row>
    <row r="773" spans="1:15">
      <c r="A773" s="67">
        <v>754</v>
      </c>
      <c r="B773" s="183"/>
      <c r="C773" s="183"/>
      <c r="D773" s="177"/>
      <c r="E773" s="177"/>
      <c r="F773" s="183"/>
      <c r="G773" s="177"/>
      <c r="H773" s="292"/>
      <c r="I773" s="341"/>
      <c r="J773" s="13" t="b">
        <f t="shared" si="70"/>
        <v>1</v>
      </c>
      <c r="K773" s="13" t="b">
        <f t="shared" si="71"/>
        <v>1</v>
      </c>
      <c r="L773" s="13" t="b">
        <f t="shared" si="72"/>
        <v>1</v>
      </c>
      <c r="M773" s="13" t="b">
        <f t="shared" si="67"/>
        <v>1</v>
      </c>
      <c r="N773" s="13" t="b">
        <f t="shared" si="68"/>
        <v>1</v>
      </c>
      <c r="O773" s="13" t="b">
        <f t="shared" si="69"/>
        <v>1</v>
      </c>
    </row>
    <row r="774" spans="1:15">
      <c r="A774" s="67">
        <v>755</v>
      </c>
      <c r="B774" s="183"/>
      <c r="C774" s="183"/>
      <c r="D774" s="177"/>
      <c r="E774" s="177"/>
      <c r="F774" s="183"/>
      <c r="G774" s="177"/>
      <c r="H774" s="292"/>
      <c r="I774" s="341"/>
      <c r="J774" s="13" t="b">
        <f t="shared" si="70"/>
        <v>1</v>
      </c>
      <c r="K774" s="13" t="b">
        <f t="shared" si="71"/>
        <v>1</v>
      </c>
      <c r="L774" s="13" t="b">
        <f t="shared" si="72"/>
        <v>1</v>
      </c>
      <c r="M774" s="13" t="b">
        <f t="shared" si="67"/>
        <v>1</v>
      </c>
      <c r="N774" s="13" t="b">
        <f t="shared" si="68"/>
        <v>1</v>
      </c>
      <c r="O774" s="13" t="b">
        <f t="shared" si="69"/>
        <v>1</v>
      </c>
    </row>
    <row r="775" spans="1:15">
      <c r="A775" s="67">
        <v>756</v>
      </c>
      <c r="B775" s="183"/>
      <c r="C775" s="183"/>
      <c r="D775" s="177"/>
      <c r="E775" s="177"/>
      <c r="F775" s="183"/>
      <c r="G775" s="177"/>
      <c r="H775" s="292"/>
      <c r="I775" s="341"/>
      <c r="J775" s="13" t="b">
        <f t="shared" si="70"/>
        <v>1</v>
      </c>
      <c r="K775" s="13" t="b">
        <f t="shared" si="71"/>
        <v>1</v>
      </c>
      <c r="L775" s="13" t="b">
        <f t="shared" si="72"/>
        <v>1</v>
      </c>
      <c r="M775" s="13" t="b">
        <f t="shared" si="67"/>
        <v>1</v>
      </c>
      <c r="N775" s="13" t="b">
        <f t="shared" si="68"/>
        <v>1</v>
      </c>
      <c r="O775" s="13" t="b">
        <f t="shared" si="69"/>
        <v>1</v>
      </c>
    </row>
    <row r="776" spans="1:15">
      <c r="A776" s="67">
        <v>757</v>
      </c>
      <c r="B776" s="183"/>
      <c r="C776" s="183"/>
      <c r="D776" s="177"/>
      <c r="E776" s="177"/>
      <c r="F776" s="183"/>
      <c r="G776" s="177"/>
      <c r="H776" s="292"/>
      <c r="I776" s="341"/>
      <c r="J776" s="13" t="b">
        <f t="shared" si="70"/>
        <v>1</v>
      </c>
      <c r="K776" s="13" t="b">
        <f t="shared" si="71"/>
        <v>1</v>
      </c>
      <c r="L776" s="13" t="b">
        <f t="shared" si="72"/>
        <v>1</v>
      </c>
      <c r="M776" s="13" t="b">
        <f t="shared" si="67"/>
        <v>1</v>
      </c>
      <c r="N776" s="13" t="b">
        <f t="shared" si="68"/>
        <v>1</v>
      </c>
      <c r="O776" s="13" t="b">
        <f t="shared" si="69"/>
        <v>1</v>
      </c>
    </row>
    <row r="777" spans="1:15">
      <c r="A777" s="67">
        <v>758</v>
      </c>
      <c r="B777" s="183"/>
      <c r="C777" s="183"/>
      <c r="D777" s="177"/>
      <c r="E777" s="177"/>
      <c r="F777" s="183"/>
      <c r="G777" s="177"/>
      <c r="H777" s="292"/>
      <c r="I777" s="341"/>
      <c r="J777" s="13" t="b">
        <f t="shared" si="70"/>
        <v>1</v>
      </c>
      <c r="K777" s="13" t="b">
        <f t="shared" si="71"/>
        <v>1</v>
      </c>
      <c r="L777" s="13" t="b">
        <f t="shared" si="72"/>
        <v>1</v>
      </c>
      <c r="M777" s="13" t="b">
        <f t="shared" si="67"/>
        <v>1</v>
      </c>
      <c r="N777" s="13" t="b">
        <f t="shared" si="68"/>
        <v>1</v>
      </c>
      <c r="O777" s="13" t="b">
        <f t="shared" si="69"/>
        <v>1</v>
      </c>
    </row>
    <row r="778" spans="1:15">
      <c r="A778" s="67">
        <v>759</v>
      </c>
      <c r="B778" s="183"/>
      <c r="C778" s="183"/>
      <c r="D778" s="177"/>
      <c r="E778" s="177"/>
      <c r="F778" s="183"/>
      <c r="G778" s="177"/>
      <c r="H778" s="292"/>
      <c r="I778" s="341"/>
      <c r="J778" s="13" t="b">
        <f t="shared" si="70"/>
        <v>1</v>
      </c>
      <c r="K778" s="13" t="b">
        <f t="shared" si="71"/>
        <v>1</v>
      </c>
      <c r="L778" s="13" t="b">
        <f t="shared" si="72"/>
        <v>1</v>
      </c>
      <c r="M778" s="13" t="b">
        <f t="shared" si="67"/>
        <v>1</v>
      </c>
      <c r="N778" s="13" t="b">
        <f t="shared" si="68"/>
        <v>1</v>
      </c>
      <c r="O778" s="13" t="b">
        <f t="shared" si="69"/>
        <v>1</v>
      </c>
    </row>
    <row r="779" spans="1:15">
      <c r="A779" s="67">
        <v>760</v>
      </c>
      <c r="B779" s="183"/>
      <c r="C779" s="183"/>
      <c r="D779" s="177"/>
      <c r="E779" s="177"/>
      <c r="F779" s="183"/>
      <c r="G779" s="177"/>
      <c r="H779" s="292"/>
      <c r="I779" s="341"/>
      <c r="J779" s="13" t="b">
        <f t="shared" si="70"/>
        <v>1</v>
      </c>
      <c r="K779" s="13" t="b">
        <f t="shared" si="71"/>
        <v>1</v>
      </c>
      <c r="L779" s="13" t="b">
        <f t="shared" si="72"/>
        <v>1</v>
      </c>
      <c r="M779" s="13" t="b">
        <f t="shared" si="67"/>
        <v>1</v>
      </c>
      <c r="N779" s="13" t="b">
        <f t="shared" si="68"/>
        <v>1</v>
      </c>
      <c r="O779" s="13" t="b">
        <f t="shared" si="69"/>
        <v>1</v>
      </c>
    </row>
    <row r="780" spans="1:15">
      <c r="A780" s="67">
        <v>761</v>
      </c>
      <c r="B780" s="183"/>
      <c r="C780" s="183"/>
      <c r="D780" s="177"/>
      <c r="E780" s="177"/>
      <c r="F780" s="183"/>
      <c r="G780" s="177"/>
      <c r="H780" s="292"/>
      <c r="I780" s="341"/>
      <c r="J780" s="13" t="b">
        <f t="shared" si="70"/>
        <v>1</v>
      </c>
      <c r="K780" s="13" t="b">
        <f t="shared" si="71"/>
        <v>1</v>
      </c>
      <c r="L780" s="13" t="b">
        <f t="shared" si="72"/>
        <v>1</v>
      </c>
      <c r="M780" s="13" t="b">
        <f t="shared" si="67"/>
        <v>1</v>
      </c>
      <c r="N780" s="13" t="b">
        <f t="shared" si="68"/>
        <v>1</v>
      </c>
      <c r="O780" s="13" t="b">
        <f t="shared" si="69"/>
        <v>1</v>
      </c>
    </row>
    <row r="781" spans="1:15">
      <c r="A781" s="67">
        <v>762</v>
      </c>
      <c r="B781" s="183"/>
      <c r="C781" s="183"/>
      <c r="D781" s="177"/>
      <c r="E781" s="177"/>
      <c r="F781" s="183"/>
      <c r="G781" s="177"/>
      <c r="H781" s="292"/>
      <c r="I781" s="341"/>
      <c r="J781" s="13" t="b">
        <f t="shared" si="70"/>
        <v>1</v>
      </c>
      <c r="K781" s="13" t="b">
        <f t="shared" si="71"/>
        <v>1</v>
      </c>
      <c r="L781" s="13" t="b">
        <f t="shared" si="72"/>
        <v>1</v>
      </c>
      <c r="M781" s="13" t="b">
        <f t="shared" si="67"/>
        <v>1</v>
      </c>
      <c r="N781" s="13" t="b">
        <f t="shared" si="68"/>
        <v>1</v>
      </c>
      <c r="O781" s="13" t="b">
        <f t="shared" si="69"/>
        <v>1</v>
      </c>
    </row>
    <row r="782" spans="1:15">
      <c r="A782" s="67">
        <v>763</v>
      </c>
      <c r="B782" s="183"/>
      <c r="C782" s="183"/>
      <c r="D782" s="177"/>
      <c r="E782" s="177"/>
      <c r="F782" s="183"/>
      <c r="G782" s="177"/>
      <c r="H782" s="292"/>
      <c r="I782" s="341"/>
      <c r="J782" s="13" t="b">
        <f t="shared" si="70"/>
        <v>1</v>
      </c>
      <c r="K782" s="13" t="b">
        <f t="shared" si="71"/>
        <v>1</v>
      </c>
      <c r="L782" s="13" t="b">
        <f t="shared" si="72"/>
        <v>1</v>
      </c>
      <c r="M782" s="13" t="b">
        <f t="shared" si="67"/>
        <v>1</v>
      </c>
      <c r="N782" s="13" t="b">
        <f t="shared" si="68"/>
        <v>1</v>
      </c>
      <c r="O782" s="13" t="b">
        <f t="shared" si="69"/>
        <v>1</v>
      </c>
    </row>
    <row r="783" spans="1:15">
      <c r="A783" s="67">
        <v>764</v>
      </c>
      <c r="B783" s="183"/>
      <c r="C783" s="183"/>
      <c r="D783" s="177"/>
      <c r="E783" s="177"/>
      <c r="F783" s="183"/>
      <c r="G783" s="177"/>
      <c r="H783" s="292"/>
      <c r="I783" s="341"/>
      <c r="J783" s="13" t="b">
        <f t="shared" si="70"/>
        <v>1</v>
      </c>
      <c r="K783" s="13" t="b">
        <f t="shared" si="71"/>
        <v>1</v>
      </c>
      <c r="L783" s="13" t="b">
        <f t="shared" si="72"/>
        <v>1</v>
      </c>
      <c r="M783" s="13" t="b">
        <f t="shared" si="67"/>
        <v>1</v>
      </c>
      <c r="N783" s="13" t="b">
        <f t="shared" si="68"/>
        <v>1</v>
      </c>
      <c r="O783" s="13" t="b">
        <f t="shared" si="69"/>
        <v>1</v>
      </c>
    </row>
    <row r="784" spans="1:15">
      <c r="A784" s="67">
        <v>765</v>
      </c>
      <c r="B784" s="183"/>
      <c r="C784" s="183"/>
      <c r="D784" s="177"/>
      <c r="E784" s="177"/>
      <c r="F784" s="183"/>
      <c r="G784" s="177"/>
      <c r="H784" s="292"/>
      <c r="I784" s="341"/>
      <c r="J784" s="13" t="b">
        <f t="shared" si="70"/>
        <v>1</v>
      </c>
      <c r="K784" s="13" t="b">
        <f t="shared" si="71"/>
        <v>1</v>
      </c>
      <c r="L784" s="13" t="b">
        <f t="shared" si="72"/>
        <v>1</v>
      </c>
      <c r="M784" s="13" t="b">
        <f t="shared" si="67"/>
        <v>1</v>
      </c>
      <c r="N784" s="13" t="b">
        <f t="shared" si="68"/>
        <v>1</v>
      </c>
      <c r="O784" s="13" t="b">
        <f t="shared" si="69"/>
        <v>1</v>
      </c>
    </row>
    <row r="785" spans="1:15">
      <c r="A785" s="67">
        <v>766</v>
      </c>
      <c r="B785" s="183"/>
      <c r="C785" s="183"/>
      <c r="D785" s="177"/>
      <c r="E785" s="177"/>
      <c r="F785" s="183"/>
      <c r="G785" s="177"/>
      <c r="H785" s="292"/>
      <c r="I785" s="341"/>
      <c r="J785" s="13" t="b">
        <f t="shared" si="70"/>
        <v>1</v>
      </c>
      <c r="K785" s="13" t="b">
        <f t="shared" si="71"/>
        <v>1</v>
      </c>
      <c r="L785" s="13" t="b">
        <f t="shared" si="72"/>
        <v>1</v>
      </c>
      <c r="M785" s="13" t="b">
        <f t="shared" si="67"/>
        <v>1</v>
      </c>
      <c r="N785" s="13" t="b">
        <f t="shared" si="68"/>
        <v>1</v>
      </c>
      <c r="O785" s="13" t="b">
        <f t="shared" si="69"/>
        <v>1</v>
      </c>
    </row>
    <row r="786" spans="1:15">
      <c r="A786" s="67">
        <v>767</v>
      </c>
      <c r="B786" s="183"/>
      <c r="C786" s="183"/>
      <c r="D786" s="177"/>
      <c r="E786" s="177"/>
      <c r="F786" s="183"/>
      <c r="G786" s="177"/>
      <c r="H786" s="292"/>
      <c r="I786" s="341"/>
      <c r="J786" s="13" t="b">
        <f t="shared" si="70"/>
        <v>1</v>
      </c>
      <c r="K786" s="13" t="b">
        <f t="shared" si="71"/>
        <v>1</v>
      </c>
      <c r="L786" s="13" t="b">
        <f t="shared" si="72"/>
        <v>1</v>
      </c>
      <c r="M786" s="13" t="b">
        <f t="shared" si="67"/>
        <v>1</v>
      </c>
      <c r="N786" s="13" t="b">
        <f t="shared" si="68"/>
        <v>1</v>
      </c>
      <c r="O786" s="13" t="b">
        <f t="shared" si="69"/>
        <v>1</v>
      </c>
    </row>
    <row r="787" spans="1:15">
      <c r="A787" s="67">
        <v>768</v>
      </c>
      <c r="B787" s="183"/>
      <c r="C787" s="183"/>
      <c r="D787" s="177"/>
      <c r="E787" s="177"/>
      <c r="F787" s="183"/>
      <c r="G787" s="177"/>
      <c r="H787" s="292"/>
      <c r="I787" s="341"/>
      <c r="J787" s="13" t="b">
        <f t="shared" si="70"/>
        <v>1</v>
      </c>
      <c r="K787" s="13" t="b">
        <f t="shared" si="71"/>
        <v>1</v>
      </c>
      <c r="L787" s="13" t="b">
        <f t="shared" si="72"/>
        <v>1</v>
      </c>
      <c r="M787" s="13" t="b">
        <f t="shared" si="67"/>
        <v>1</v>
      </c>
      <c r="N787" s="13" t="b">
        <f t="shared" si="68"/>
        <v>1</v>
      </c>
      <c r="O787" s="13" t="b">
        <f t="shared" si="69"/>
        <v>1</v>
      </c>
    </row>
    <row r="788" spans="1:15">
      <c r="A788" s="67">
        <v>769</v>
      </c>
      <c r="B788" s="183"/>
      <c r="C788" s="183"/>
      <c r="D788" s="177"/>
      <c r="E788" s="177"/>
      <c r="F788" s="183"/>
      <c r="G788" s="177"/>
      <c r="H788" s="292"/>
      <c r="I788" s="341"/>
      <c r="J788" s="13" t="b">
        <f t="shared" si="70"/>
        <v>1</v>
      </c>
      <c r="K788" s="13" t="b">
        <f t="shared" si="71"/>
        <v>1</v>
      </c>
      <c r="L788" s="13" t="b">
        <f t="shared" si="72"/>
        <v>1</v>
      </c>
      <c r="M788" s="13" t="b">
        <f t="shared" ref="M788:M851" si="73">IF(D788="",TRUE,(IF(ISNUMBER(MATCH(D788,CountriesList,0)),TRUE,FALSE)))</f>
        <v>1</v>
      </c>
      <c r="N788" s="13" t="b">
        <f t="shared" ref="N788:N851" si="74">IF(E788="",TRUE,(IF(ISNUMBER(MATCH(E788,type_list,0)),TRUE,FALSE)))</f>
        <v>1</v>
      </c>
      <c r="O788" s="13" t="b">
        <f t="shared" ref="O788:O851" si="75">IF(G788="",TRUE,(IF(ISNUMBER(MATCH(G788,ShortRelationList,0)),TRUE,FALSE)))</f>
        <v>1</v>
      </c>
    </row>
    <row r="789" spans="1:15">
      <c r="A789" s="67">
        <v>770</v>
      </c>
      <c r="B789" s="183"/>
      <c r="C789" s="183"/>
      <c r="D789" s="177"/>
      <c r="E789" s="177"/>
      <c r="F789" s="183"/>
      <c r="G789" s="177"/>
      <c r="H789" s="292"/>
      <c r="I789" s="341"/>
      <c r="J789" s="13" t="b">
        <f t="shared" si="70"/>
        <v>1</v>
      </c>
      <c r="K789" s="13" t="b">
        <f t="shared" si="71"/>
        <v>1</v>
      </c>
      <c r="L789" s="13" t="b">
        <f t="shared" si="72"/>
        <v>1</v>
      </c>
      <c r="M789" s="13" t="b">
        <f t="shared" si="73"/>
        <v>1</v>
      </c>
      <c r="N789" s="13" t="b">
        <f t="shared" si="74"/>
        <v>1</v>
      </c>
      <c r="O789" s="13" t="b">
        <f t="shared" si="75"/>
        <v>1</v>
      </c>
    </row>
    <row r="790" spans="1:15">
      <c r="A790" s="67">
        <v>771</v>
      </c>
      <c r="B790" s="183"/>
      <c r="C790" s="183"/>
      <c r="D790" s="177"/>
      <c r="E790" s="177"/>
      <c r="F790" s="183"/>
      <c r="G790" s="177"/>
      <c r="H790" s="292"/>
      <c r="I790" s="341"/>
      <c r="J790" s="13" t="b">
        <f t="shared" ref="J790:J853" si="76">IF(ISBLANK(B790),TRUE,IF(OR(ISBLANK(C790),ISBLANK(D790),ISBLANK(E790),ISBLANK(F790),ISBLANK(G790),ISBLANK(H790)),FALSE,TRUE))</f>
        <v>1</v>
      </c>
      <c r="K790" s="13" t="b">
        <f t="shared" ref="K790:K853" si="77">IF(OR(AND(B790="N/A",D790="N/A",E790="N/A",G790="N/A"),AND(ISBLANK(B790),ISBLANK(D790),ISBLANK(E790),ISBLANK(G790)),AND(NOT(ISBLANK(B790)),NOT(ISBLANK(D790)),NOT(ISBLANK(E790)),NOT(ISBLANK(G790)),B790&lt;&gt;"N/A",D790&lt;&gt;"N/A",E790&lt;&gt;"N/A",G790&lt;&gt;"N/A")),TRUE,FALSE)</f>
        <v>1</v>
      </c>
      <c r="L790" s="13" t="b">
        <f t="shared" ref="L790:L853" si="78">IF(OR(AND(ISBLANK(B790),H790=0),AND(B790="N/A",H790=0),AND(NOT(ISBLANK(B790)),B790&lt;&gt;"N/A",H790&lt;&gt;0)),TRUE,FALSE)</f>
        <v>1</v>
      </c>
      <c r="M790" s="13" t="b">
        <f t="shared" si="73"/>
        <v>1</v>
      </c>
      <c r="N790" s="13" t="b">
        <f t="shared" si="74"/>
        <v>1</v>
      </c>
      <c r="O790" s="13" t="b">
        <f t="shared" si="75"/>
        <v>1</v>
      </c>
    </row>
    <row r="791" spans="1:15">
      <c r="A791" s="67">
        <v>772</v>
      </c>
      <c r="B791" s="183"/>
      <c r="C791" s="183"/>
      <c r="D791" s="177"/>
      <c r="E791" s="177"/>
      <c r="F791" s="183"/>
      <c r="G791" s="177"/>
      <c r="H791" s="292"/>
      <c r="I791" s="341"/>
      <c r="J791" s="13" t="b">
        <f t="shared" si="76"/>
        <v>1</v>
      </c>
      <c r="K791" s="13" t="b">
        <f t="shared" si="77"/>
        <v>1</v>
      </c>
      <c r="L791" s="13" t="b">
        <f t="shared" si="78"/>
        <v>1</v>
      </c>
      <c r="M791" s="13" t="b">
        <f t="shared" si="73"/>
        <v>1</v>
      </c>
      <c r="N791" s="13" t="b">
        <f t="shared" si="74"/>
        <v>1</v>
      </c>
      <c r="O791" s="13" t="b">
        <f t="shared" si="75"/>
        <v>1</v>
      </c>
    </row>
    <row r="792" spans="1:15">
      <c r="A792" s="67">
        <v>773</v>
      </c>
      <c r="B792" s="183"/>
      <c r="C792" s="183"/>
      <c r="D792" s="177"/>
      <c r="E792" s="177"/>
      <c r="F792" s="183"/>
      <c r="G792" s="177"/>
      <c r="H792" s="292"/>
      <c r="I792" s="341"/>
      <c r="J792" s="13" t="b">
        <f t="shared" si="76"/>
        <v>1</v>
      </c>
      <c r="K792" s="13" t="b">
        <f t="shared" si="77"/>
        <v>1</v>
      </c>
      <c r="L792" s="13" t="b">
        <f t="shared" si="78"/>
        <v>1</v>
      </c>
      <c r="M792" s="13" t="b">
        <f t="shared" si="73"/>
        <v>1</v>
      </c>
      <c r="N792" s="13" t="b">
        <f t="shared" si="74"/>
        <v>1</v>
      </c>
      <c r="O792" s="13" t="b">
        <f t="shared" si="75"/>
        <v>1</v>
      </c>
    </row>
    <row r="793" spans="1:15">
      <c r="A793" s="67">
        <v>774</v>
      </c>
      <c r="B793" s="183"/>
      <c r="C793" s="183"/>
      <c r="D793" s="177"/>
      <c r="E793" s="177"/>
      <c r="F793" s="183"/>
      <c r="G793" s="177"/>
      <c r="H793" s="292"/>
      <c r="I793" s="341"/>
      <c r="J793" s="13" t="b">
        <f t="shared" si="76"/>
        <v>1</v>
      </c>
      <c r="K793" s="13" t="b">
        <f t="shared" si="77"/>
        <v>1</v>
      </c>
      <c r="L793" s="13" t="b">
        <f t="shared" si="78"/>
        <v>1</v>
      </c>
      <c r="M793" s="13" t="b">
        <f t="shared" si="73"/>
        <v>1</v>
      </c>
      <c r="N793" s="13" t="b">
        <f t="shared" si="74"/>
        <v>1</v>
      </c>
      <c r="O793" s="13" t="b">
        <f t="shared" si="75"/>
        <v>1</v>
      </c>
    </row>
    <row r="794" spans="1:15">
      <c r="A794" s="67">
        <v>775</v>
      </c>
      <c r="B794" s="183"/>
      <c r="C794" s="183"/>
      <c r="D794" s="177"/>
      <c r="E794" s="177"/>
      <c r="F794" s="183"/>
      <c r="G794" s="177"/>
      <c r="H794" s="292"/>
      <c r="I794" s="341"/>
      <c r="J794" s="13" t="b">
        <f t="shared" si="76"/>
        <v>1</v>
      </c>
      <c r="K794" s="13" t="b">
        <f t="shared" si="77"/>
        <v>1</v>
      </c>
      <c r="L794" s="13" t="b">
        <f t="shared" si="78"/>
        <v>1</v>
      </c>
      <c r="M794" s="13" t="b">
        <f t="shared" si="73"/>
        <v>1</v>
      </c>
      <c r="N794" s="13" t="b">
        <f t="shared" si="74"/>
        <v>1</v>
      </c>
      <c r="O794" s="13" t="b">
        <f t="shared" si="75"/>
        <v>1</v>
      </c>
    </row>
    <row r="795" spans="1:15">
      <c r="A795" s="67">
        <v>776</v>
      </c>
      <c r="B795" s="183"/>
      <c r="C795" s="183"/>
      <c r="D795" s="177"/>
      <c r="E795" s="177"/>
      <c r="F795" s="183"/>
      <c r="G795" s="177"/>
      <c r="H795" s="292"/>
      <c r="I795" s="341"/>
      <c r="J795" s="13" t="b">
        <f t="shared" si="76"/>
        <v>1</v>
      </c>
      <c r="K795" s="13" t="b">
        <f t="shared" si="77"/>
        <v>1</v>
      </c>
      <c r="L795" s="13" t="b">
        <f t="shared" si="78"/>
        <v>1</v>
      </c>
      <c r="M795" s="13" t="b">
        <f t="shared" si="73"/>
        <v>1</v>
      </c>
      <c r="N795" s="13" t="b">
        <f t="shared" si="74"/>
        <v>1</v>
      </c>
      <c r="O795" s="13" t="b">
        <f t="shared" si="75"/>
        <v>1</v>
      </c>
    </row>
    <row r="796" spans="1:15">
      <c r="A796" s="67">
        <v>777</v>
      </c>
      <c r="B796" s="183"/>
      <c r="C796" s="183"/>
      <c r="D796" s="177"/>
      <c r="E796" s="177"/>
      <c r="F796" s="183"/>
      <c r="G796" s="177"/>
      <c r="H796" s="292"/>
      <c r="I796" s="341"/>
      <c r="J796" s="13" t="b">
        <f t="shared" si="76"/>
        <v>1</v>
      </c>
      <c r="K796" s="13" t="b">
        <f t="shared" si="77"/>
        <v>1</v>
      </c>
      <c r="L796" s="13" t="b">
        <f t="shared" si="78"/>
        <v>1</v>
      </c>
      <c r="M796" s="13" t="b">
        <f t="shared" si="73"/>
        <v>1</v>
      </c>
      <c r="N796" s="13" t="b">
        <f t="shared" si="74"/>
        <v>1</v>
      </c>
      <c r="O796" s="13" t="b">
        <f t="shared" si="75"/>
        <v>1</v>
      </c>
    </row>
    <row r="797" spans="1:15">
      <c r="A797" s="67">
        <v>778</v>
      </c>
      <c r="B797" s="183"/>
      <c r="C797" s="183"/>
      <c r="D797" s="177"/>
      <c r="E797" s="177"/>
      <c r="F797" s="183"/>
      <c r="G797" s="177"/>
      <c r="H797" s="292"/>
      <c r="I797" s="341"/>
      <c r="J797" s="13" t="b">
        <f t="shared" si="76"/>
        <v>1</v>
      </c>
      <c r="K797" s="13" t="b">
        <f t="shared" si="77"/>
        <v>1</v>
      </c>
      <c r="L797" s="13" t="b">
        <f t="shared" si="78"/>
        <v>1</v>
      </c>
      <c r="M797" s="13" t="b">
        <f t="shared" si="73"/>
        <v>1</v>
      </c>
      <c r="N797" s="13" t="b">
        <f t="shared" si="74"/>
        <v>1</v>
      </c>
      <c r="O797" s="13" t="b">
        <f t="shared" si="75"/>
        <v>1</v>
      </c>
    </row>
    <row r="798" spans="1:15">
      <c r="A798" s="67">
        <v>779</v>
      </c>
      <c r="B798" s="183"/>
      <c r="C798" s="183"/>
      <c r="D798" s="177"/>
      <c r="E798" s="177"/>
      <c r="F798" s="183"/>
      <c r="G798" s="177"/>
      <c r="H798" s="292"/>
      <c r="I798" s="341"/>
      <c r="J798" s="13" t="b">
        <f t="shared" si="76"/>
        <v>1</v>
      </c>
      <c r="K798" s="13" t="b">
        <f t="shared" si="77"/>
        <v>1</v>
      </c>
      <c r="L798" s="13" t="b">
        <f t="shared" si="78"/>
        <v>1</v>
      </c>
      <c r="M798" s="13" t="b">
        <f t="shared" si="73"/>
        <v>1</v>
      </c>
      <c r="N798" s="13" t="b">
        <f t="shared" si="74"/>
        <v>1</v>
      </c>
      <c r="O798" s="13" t="b">
        <f t="shared" si="75"/>
        <v>1</v>
      </c>
    </row>
    <row r="799" spans="1:15">
      <c r="A799" s="67">
        <v>780</v>
      </c>
      <c r="B799" s="183"/>
      <c r="C799" s="183"/>
      <c r="D799" s="177"/>
      <c r="E799" s="177"/>
      <c r="F799" s="183"/>
      <c r="G799" s="177"/>
      <c r="H799" s="292"/>
      <c r="I799" s="341"/>
      <c r="J799" s="13" t="b">
        <f t="shared" si="76"/>
        <v>1</v>
      </c>
      <c r="K799" s="13" t="b">
        <f t="shared" si="77"/>
        <v>1</v>
      </c>
      <c r="L799" s="13" t="b">
        <f t="shared" si="78"/>
        <v>1</v>
      </c>
      <c r="M799" s="13" t="b">
        <f t="shared" si="73"/>
        <v>1</v>
      </c>
      <c r="N799" s="13" t="b">
        <f t="shared" si="74"/>
        <v>1</v>
      </c>
      <c r="O799" s="13" t="b">
        <f t="shared" si="75"/>
        <v>1</v>
      </c>
    </row>
    <row r="800" spans="1:15">
      <c r="A800" s="67">
        <v>781</v>
      </c>
      <c r="B800" s="183"/>
      <c r="C800" s="183"/>
      <c r="D800" s="177"/>
      <c r="E800" s="177"/>
      <c r="F800" s="183"/>
      <c r="G800" s="177"/>
      <c r="H800" s="292"/>
      <c r="I800" s="341"/>
      <c r="J800" s="13" t="b">
        <f t="shared" si="76"/>
        <v>1</v>
      </c>
      <c r="K800" s="13" t="b">
        <f t="shared" si="77"/>
        <v>1</v>
      </c>
      <c r="L800" s="13" t="b">
        <f t="shared" si="78"/>
        <v>1</v>
      </c>
      <c r="M800" s="13" t="b">
        <f t="shared" si="73"/>
        <v>1</v>
      </c>
      <c r="N800" s="13" t="b">
        <f t="shared" si="74"/>
        <v>1</v>
      </c>
      <c r="O800" s="13" t="b">
        <f t="shared" si="75"/>
        <v>1</v>
      </c>
    </row>
    <row r="801" spans="1:15">
      <c r="A801" s="67">
        <v>782</v>
      </c>
      <c r="B801" s="183"/>
      <c r="C801" s="183"/>
      <c r="D801" s="177"/>
      <c r="E801" s="177"/>
      <c r="F801" s="183"/>
      <c r="G801" s="177"/>
      <c r="H801" s="292"/>
      <c r="I801" s="341"/>
      <c r="J801" s="13" t="b">
        <f t="shared" si="76"/>
        <v>1</v>
      </c>
      <c r="K801" s="13" t="b">
        <f t="shared" si="77"/>
        <v>1</v>
      </c>
      <c r="L801" s="13" t="b">
        <f t="shared" si="78"/>
        <v>1</v>
      </c>
      <c r="M801" s="13" t="b">
        <f t="shared" si="73"/>
        <v>1</v>
      </c>
      <c r="N801" s="13" t="b">
        <f t="shared" si="74"/>
        <v>1</v>
      </c>
      <c r="O801" s="13" t="b">
        <f t="shared" si="75"/>
        <v>1</v>
      </c>
    </row>
    <row r="802" spans="1:15">
      <c r="A802" s="67">
        <v>783</v>
      </c>
      <c r="B802" s="183"/>
      <c r="C802" s="183"/>
      <c r="D802" s="177"/>
      <c r="E802" s="177"/>
      <c r="F802" s="183"/>
      <c r="G802" s="177"/>
      <c r="H802" s="292"/>
      <c r="I802" s="341"/>
      <c r="J802" s="13" t="b">
        <f t="shared" si="76"/>
        <v>1</v>
      </c>
      <c r="K802" s="13" t="b">
        <f t="shared" si="77"/>
        <v>1</v>
      </c>
      <c r="L802" s="13" t="b">
        <f t="shared" si="78"/>
        <v>1</v>
      </c>
      <c r="M802" s="13" t="b">
        <f t="shared" si="73"/>
        <v>1</v>
      </c>
      <c r="N802" s="13" t="b">
        <f t="shared" si="74"/>
        <v>1</v>
      </c>
      <c r="O802" s="13" t="b">
        <f t="shared" si="75"/>
        <v>1</v>
      </c>
    </row>
    <row r="803" spans="1:15">
      <c r="A803" s="67">
        <v>784</v>
      </c>
      <c r="B803" s="183"/>
      <c r="C803" s="183"/>
      <c r="D803" s="177"/>
      <c r="E803" s="177"/>
      <c r="F803" s="183"/>
      <c r="G803" s="177"/>
      <c r="H803" s="292"/>
      <c r="I803" s="341"/>
      <c r="J803" s="13" t="b">
        <f t="shared" si="76"/>
        <v>1</v>
      </c>
      <c r="K803" s="13" t="b">
        <f t="shared" si="77"/>
        <v>1</v>
      </c>
      <c r="L803" s="13" t="b">
        <f t="shared" si="78"/>
        <v>1</v>
      </c>
      <c r="M803" s="13" t="b">
        <f t="shared" si="73"/>
        <v>1</v>
      </c>
      <c r="N803" s="13" t="b">
        <f t="shared" si="74"/>
        <v>1</v>
      </c>
      <c r="O803" s="13" t="b">
        <f t="shared" si="75"/>
        <v>1</v>
      </c>
    </row>
    <row r="804" spans="1:15">
      <c r="A804" s="67">
        <v>785</v>
      </c>
      <c r="B804" s="183"/>
      <c r="C804" s="183"/>
      <c r="D804" s="177"/>
      <c r="E804" s="177"/>
      <c r="F804" s="183"/>
      <c r="G804" s="177"/>
      <c r="H804" s="292"/>
      <c r="I804" s="341"/>
      <c r="J804" s="13" t="b">
        <f t="shared" si="76"/>
        <v>1</v>
      </c>
      <c r="K804" s="13" t="b">
        <f t="shared" si="77"/>
        <v>1</v>
      </c>
      <c r="L804" s="13" t="b">
        <f t="shared" si="78"/>
        <v>1</v>
      </c>
      <c r="M804" s="13" t="b">
        <f t="shared" si="73"/>
        <v>1</v>
      </c>
      <c r="N804" s="13" t="b">
        <f t="shared" si="74"/>
        <v>1</v>
      </c>
      <c r="O804" s="13" t="b">
        <f t="shared" si="75"/>
        <v>1</v>
      </c>
    </row>
    <row r="805" spans="1:15">
      <c r="A805" s="67">
        <v>786</v>
      </c>
      <c r="B805" s="183"/>
      <c r="C805" s="183"/>
      <c r="D805" s="177"/>
      <c r="E805" s="177"/>
      <c r="F805" s="183"/>
      <c r="G805" s="177"/>
      <c r="H805" s="292"/>
      <c r="I805" s="341"/>
      <c r="J805" s="13" t="b">
        <f t="shared" si="76"/>
        <v>1</v>
      </c>
      <c r="K805" s="13" t="b">
        <f t="shared" si="77"/>
        <v>1</v>
      </c>
      <c r="L805" s="13" t="b">
        <f t="shared" si="78"/>
        <v>1</v>
      </c>
      <c r="M805" s="13" t="b">
        <f t="shared" si="73"/>
        <v>1</v>
      </c>
      <c r="N805" s="13" t="b">
        <f t="shared" si="74"/>
        <v>1</v>
      </c>
      <c r="O805" s="13" t="b">
        <f t="shared" si="75"/>
        <v>1</v>
      </c>
    </row>
    <row r="806" spans="1:15">
      <c r="A806" s="67">
        <v>787</v>
      </c>
      <c r="B806" s="183"/>
      <c r="C806" s="183"/>
      <c r="D806" s="177"/>
      <c r="E806" s="177"/>
      <c r="F806" s="183"/>
      <c r="G806" s="177"/>
      <c r="H806" s="292"/>
      <c r="I806" s="341"/>
      <c r="J806" s="13" t="b">
        <f t="shared" si="76"/>
        <v>1</v>
      </c>
      <c r="K806" s="13" t="b">
        <f t="shared" si="77"/>
        <v>1</v>
      </c>
      <c r="L806" s="13" t="b">
        <f t="shared" si="78"/>
        <v>1</v>
      </c>
      <c r="M806" s="13" t="b">
        <f t="shared" si="73"/>
        <v>1</v>
      </c>
      <c r="N806" s="13" t="b">
        <f t="shared" si="74"/>
        <v>1</v>
      </c>
      <c r="O806" s="13" t="b">
        <f t="shared" si="75"/>
        <v>1</v>
      </c>
    </row>
    <row r="807" spans="1:15">
      <c r="A807" s="67">
        <v>788</v>
      </c>
      <c r="B807" s="183"/>
      <c r="C807" s="183"/>
      <c r="D807" s="177"/>
      <c r="E807" s="177"/>
      <c r="F807" s="183"/>
      <c r="G807" s="177"/>
      <c r="H807" s="292"/>
      <c r="I807" s="341"/>
      <c r="J807" s="13" t="b">
        <f t="shared" si="76"/>
        <v>1</v>
      </c>
      <c r="K807" s="13" t="b">
        <f t="shared" si="77"/>
        <v>1</v>
      </c>
      <c r="L807" s="13" t="b">
        <f t="shared" si="78"/>
        <v>1</v>
      </c>
      <c r="M807" s="13" t="b">
        <f t="shared" si="73"/>
        <v>1</v>
      </c>
      <c r="N807" s="13" t="b">
        <f t="shared" si="74"/>
        <v>1</v>
      </c>
      <c r="O807" s="13" t="b">
        <f t="shared" si="75"/>
        <v>1</v>
      </c>
    </row>
    <row r="808" spans="1:15">
      <c r="A808" s="67">
        <v>789</v>
      </c>
      <c r="B808" s="183"/>
      <c r="C808" s="183"/>
      <c r="D808" s="177"/>
      <c r="E808" s="177"/>
      <c r="F808" s="183"/>
      <c r="G808" s="177"/>
      <c r="H808" s="292"/>
      <c r="I808" s="341"/>
      <c r="J808" s="13" t="b">
        <f t="shared" si="76"/>
        <v>1</v>
      </c>
      <c r="K808" s="13" t="b">
        <f t="shared" si="77"/>
        <v>1</v>
      </c>
      <c r="L808" s="13" t="b">
        <f t="shared" si="78"/>
        <v>1</v>
      </c>
      <c r="M808" s="13" t="b">
        <f t="shared" si="73"/>
        <v>1</v>
      </c>
      <c r="N808" s="13" t="b">
        <f t="shared" si="74"/>
        <v>1</v>
      </c>
      <c r="O808" s="13" t="b">
        <f t="shared" si="75"/>
        <v>1</v>
      </c>
    </row>
    <row r="809" spans="1:15">
      <c r="A809" s="67">
        <v>790</v>
      </c>
      <c r="B809" s="183"/>
      <c r="C809" s="183"/>
      <c r="D809" s="177"/>
      <c r="E809" s="177"/>
      <c r="F809" s="183"/>
      <c r="G809" s="177"/>
      <c r="H809" s="292"/>
      <c r="I809" s="341"/>
      <c r="J809" s="13" t="b">
        <f t="shared" si="76"/>
        <v>1</v>
      </c>
      <c r="K809" s="13" t="b">
        <f t="shared" si="77"/>
        <v>1</v>
      </c>
      <c r="L809" s="13" t="b">
        <f t="shared" si="78"/>
        <v>1</v>
      </c>
      <c r="M809" s="13" t="b">
        <f t="shared" si="73"/>
        <v>1</v>
      </c>
      <c r="N809" s="13" t="b">
        <f t="shared" si="74"/>
        <v>1</v>
      </c>
      <c r="O809" s="13" t="b">
        <f t="shared" si="75"/>
        <v>1</v>
      </c>
    </row>
    <row r="810" spans="1:15">
      <c r="A810" s="67">
        <v>791</v>
      </c>
      <c r="B810" s="183"/>
      <c r="C810" s="183"/>
      <c r="D810" s="177"/>
      <c r="E810" s="177"/>
      <c r="F810" s="183"/>
      <c r="G810" s="177"/>
      <c r="H810" s="292"/>
      <c r="I810" s="341"/>
      <c r="J810" s="13" t="b">
        <f t="shared" si="76"/>
        <v>1</v>
      </c>
      <c r="K810" s="13" t="b">
        <f t="shared" si="77"/>
        <v>1</v>
      </c>
      <c r="L810" s="13" t="b">
        <f t="shared" si="78"/>
        <v>1</v>
      </c>
      <c r="M810" s="13" t="b">
        <f t="shared" si="73"/>
        <v>1</v>
      </c>
      <c r="N810" s="13" t="b">
        <f t="shared" si="74"/>
        <v>1</v>
      </c>
      <c r="O810" s="13" t="b">
        <f t="shared" si="75"/>
        <v>1</v>
      </c>
    </row>
    <row r="811" spans="1:15">
      <c r="A811" s="67">
        <v>792</v>
      </c>
      <c r="B811" s="183"/>
      <c r="C811" s="183"/>
      <c r="D811" s="177"/>
      <c r="E811" s="177"/>
      <c r="F811" s="183"/>
      <c r="G811" s="177"/>
      <c r="H811" s="292"/>
      <c r="I811" s="341"/>
      <c r="J811" s="13" t="b">
        <f t="shared" si="76"/>
        <v>1</v>
      </c>
      <c r="K811" s="13" t="b">
        <f t="shared" si="77"/>
        <v>1</v>
      </c>
      <c r="L811" s="13" t="b">
        <f t="shared" si="78"/>
        <v>1</v>
      </c>
      <c r="M811" s="13" t="b">
        <f t="shared" si="73"/>
        <v>1</v>
      </c>
      <c r="N811" s="13" t="b">
        <f t="shared" si="74"/>
        <v>1</v>
      </c>
      <c r="O811" s="13" t="b">
        <f t="shared" si="75"/>
        <v>1</v>
      </c>
    </row>
    <row r="812" spans="1:15">
      <c r="A812" s="67">
        <v>793</v>
      </c>
      <c r="B812" s="183"/>
      <c r="C812" s="183"/>
      <c r="D812" s="177"/>
      <c r="E812" s="177"/>
      <c r="F812" s="183"/>
      <c r="G812" s="177"/>
      <c r="H812" s="292"/>
      <c r="I812" s="341"/>
      <c r="J812" s="13" t="b">
        <f t="shared" si="76"/>
        <v>1</v>
      </c>
      <c r="K812" s="13" t="b">
        <f t="shared" si="77"/>
        <v>1</v>
      </c>
      <c r="L812" s="13" t="b">
        <f t="shared" si="78"/>
        <v>1</v>
      </c>
      <c r="M812" s="13" t="b">
        <f t="shared" si="73"/>
        <v>1</v>
      </c>
      <c r="N812" s="13" t="b">
        <f t="shared" si="74"/>
        <v>1</v>
      </c>
      <c r="O812" s="13" t="b">
        <f t="shared" si="75"/>
        <v>1</v>
      </c>
    </row>
    <row r="813" spans="1:15">
      <c r="A813" s="67">
        <v>794</v>
      </c>
      <c r="B813" s="183"/>
      <c r="C813" s="183"/>
      <c r="D813" s="177"/>
      <c r="E813" s="177"/>
      <c r="F813" s="183"/>
      <c r="G813" s="177"/>
      <c r="H813" s="292"/>
      <c r="I813" s="341"/>
      <c r="J813" s="13" t="b">
        <f t="shared" si="76"/>
        <v>1</v>
      </c>
      <c r="K813" s="13" t="b">
        <f t="shared" si="77"/>
        <v>1</v>
      </c>
      <c r="L813" s="13" t="b">
        <f t="shared" si="78"/>
        <v>1</v>
      </c>
      <c r="M813" s="13" t="b">
        <f t="shared" si="73"/>
        <v>1</v>
      </c>
      <c r="N813" s="13" t="b">
        <f t="shared" si="74"/>
        <v>1</v>
      </c>
      <c r="O813" s="13" t="b">
        <f t="shared" si="75"/>
        <v>1</v>
      </c>
    </row>
    <row r="814" spans="1:15">
      <c r="A814" s="67">
        <v>795</v>
      </c>
      <c r="B814" s="183"/>
      <c r="C814" s="183"/>
      <c r="D814" s="177"/>
      <c r="E814" s="177"/>
      <c r="F814" s="183"/>
      <c r="G814" s="177"/>
      <c r="H814" s="292"/>
      <c r="I814" s="341"/>
      <c r="J814" s="13" t="b">
        <f t="shared" si="76"/>
        <v>1</v>
      </c>
      <c r="K814" s="13" t="b">
        <f t="shared" si="77"/>
        <v>1</v>
      </c>
      <c r="L814" s="13" t="b">
        <f t="shared" si="78"/>
        <v>1</v>
      </c>
      <c r="M814" s="13" t="b">
        <f t="shared" si="73"/>
        <v>1</v>
      </c>
      <c r="N814" s="13" t="b">
        <f t="shared" si="74"/>
        <v>1</v>
      </c>
      <c r="O814" s="13" t="b">
        <f t="shared" si="75"/>
        <v>1</v>
      </c>
    </row>
    <row r="815" spans="1:15">
      <c r="A815" s="67">
        <v>796</v>
      </c>
      <c r="B815" s="183"/>
      <c r="C815" s="183"/>
      <c r="D815" s="177"/>
      <c r="E815" s="177"/>
      <c r="F815" s="183"/>
      <c r="G815" s="177"/>
      <c r="H815" s="292"/>
      <c r="I815" s="341"/>
      <c r="J815" s="13" t="b">
        <f t="shared" si="76"/>
        <v>1</v>
      </c>
      <c r="K815" s="13" t="b">
        <f t="shared" si="77"/>
        <v>1</v>
      </c>
      <c r="L815" s="13" t="b">
        <f t="shared" si="78"/>
        <v>1</v>
      </c>
      <c r="M815" s="13" t="b">
        <f t="shared" si="73"/>
        <v>1</v>
      </c>
      <c r="N815" s="13" t="b">
        <f t="shared" si="74"/>
        <v>1</v>
      </c>
      <c r="O815" s="13" t="b">
        <f t="shared" si="75"/>
        <v>1</v>
      </c>
    </row>
    <row r="816" spans="1:15">
      <c r="A816" s="67">
        <v>797</v>
      </c>
      <c r="B816" s="183"/>
      <c r="C816" s="183"/>
      <c r="D816" s="177"/>
      <c r="E816" s="177"/>
      <c r="F816" s="183"/>
      <c r="G816" s="177"/>
      <c r="H816" s="292"/>
      <c r="I816" s="341"/>
      <c r="J816" s="13" t="b">
        <f t="shared" si="76"/>
        <v>1</v>
      </c>
      <c r="K816" s="13" t="b">
        <f t="shared" si="77"/>
        <v>1</v>
      </c>
      <c r="L816" s="13" t="b">
        <f t="shared" si="78"/>
        <v>1</v>
      </c>
      <c r="M816" s="13" t="b">
        <f t="shared" si="73"/>
        <v>1</v>
      </c>
      <c r="N816" s="13" t="b">
        <f t="shared" si="74"/>
        <v>1</v>
      </c>
      <c r="O816" s="13" t="b">
        <f t="shared" si="75"/>
        <v>1</v>
      </c>
    </row>
    <row r="817" spans="1:15">
      <c r="A817" s="67">
        <v>798</v>
      </c>
      <c r="B817" s="183"/>
      <c r="C817" s="183"/>
      <c r="D817" s="177"/>
      <c r="E817" s="177"/>
      <c r="F817" s="183"/>
      <c r="G817" s="177"/>
      <c r="H817" s="292"/>
      <c r="I817" s="341"/>
      <c r="J817" s="13" t="b">
        <f t="shared" si="76"/>
        <v>1</v>
      </c>
      <c r="K817" s="13" t="b">
        <f t="shared" si="77"/>
        <v>1</v>
      </c>
      <c r="L817" s="13" t="b">
        <f t="shared" si="78"/>
        <v>1</v>
      </c>
      <c r="M817" s="13" t="b">
        <f t="shared" si="73"/>
        <v>1</v>
      </c>
      <c r="N817" s="13" t="b">
        <f t="shared" si="74"/>
        <v>1</v>
      </c>
      <c r="O817" s="13" t="b">
        <f t="shared" si="75"/>
        <v>1</v>
      </c>
    </row>
    <row r="818" spans="1:15">
      <c r="A818" s="67">
        <v>799</v>
      </c>
      <c r="B818" s="183"/>
      <c r="C818" s="183"/>
      <c r="D818" s="177"/>
      <c r="E818" s="177"/>
      <c r="F818" s="183"/>
      <c r="G818" s="177"/>
      <c r="H818" s="292"/>
      <c r="I818" s="341"/>
      <c r="J818" s="13" t="b">
        <f t="shared" si="76"/>
        <v>1</v>
      </c>
      <c r="K818" s="13" t="b">
        <f t="shared" si="77"/>
        <v>1</v>
      </c>
      <c r="L818" s="13" t="b">
        <f t="shared" si="78"/>
        <v>1</v>
      </c>
      <c r="M818" s="13" t="b">
        <f t="shared" si="73"/>
        <v>1</v>
      </c>
      <c r="N818" s="13" t="b">
        <f t="shared" si="74"/>
        <v>1</v>
      </c>
      <c r="O818" s="13" t="b">
        <f t="shared" si="75"/>
        <v>1</v>
      </c>
    </row>
    <row r="819" spans="1:15">
      <c r="A819" s="67">
        <v>800</v>
      </c>
      <c r="B819" s="183"/>
      <c r="C819" s="183"/>
      <c r="D819" s="177"/>
      <c r="E819" s="177"/>
      <c r="F819" s="183"/>
      <c r="G819" s="177"/>
      <c r="H819" s="292"/>
      <c r="I819" s="341"/>
      <c r="J819" s="13" t="b">
        <f t="shared" si="76"/>
        <v>1</v>
      </c>
      <c r="K819" s="13" t="b">
        <f t="shared" si="77"/>
        <v>1</v>
      </c>
      <c r="L819" s="13" t="b">
        <f t="shared" si="78"/>
        <v>1</v>
      </c>
      <c r="M819" s="13" t="b">
        <f t="shared" si="73"/>
        <v>1</v>
      </c>
      <c r="N819" s="13" t="b">
        <f t="shared" si="74"/>
        <v>1</v>
      </c>
      <c r="O819" s="13" t="b">
        <f t="shared" si="75"/>
        <v>1</v>
      </c>
    </row>
    <row r="820" spans="1:15">
      <c r="A820" s="67">
        <v>801</v>
      </c>
      <c r="B820" s="183"/>
      <c r="C820" s="183"/>
      <c r="D820" s="177"/>
      <c r="E820" s="177"/>
      <c r="F820" s="183"/>
      <c r="G820" s="177"/>
      <c r="H820" s="292"/>
      <c r="I820" s="341"/>
      <c r="J820" s="13" t="b">
        <f t="shared" si="76"/>
        <v>1</v>
      </c>
      <c r="K820" s="13" t="b">
        <f t="shared" si="77"/>
        <v>1</v>
      </c>
      <c r="L820" s="13" t="b">
        <f t="shared" si="78"/>
        <v>1</v>
      </c>
      <c r="M820" s="13" t="b">
        <f t="shared" si="73"/>
        <v>1</v>
      </c>
      <c r="N820" s="13" t="b">
        <f t="shared" si="74"/>
        <v>1</v>
      </c>
      <c r="O820" s="13" t="b">
        <f t="shared" si="75"/>
        <v>1</v>
      </c>
    </row>
    <row r="821" spans="1:15">
      <c r="A821" s="67">
        <v>802</v>
      </c>
      <c r="B821" s="183"/>
      <c r="C821" s="183"/>
      <c r="D821" s="177"/>
      <c r="E821" s="177"/>
      <c r="F821" s="183"/>
      <c r="G821" s="177"/>
      <c r="H821" s="292"/>
      <c r="I821" s="341"/>
      <c r="J821" s="13" t="b">
        <f t="shared" si="76"/>
        <v>1</v>
      </c>
      <c r="K821" s="13" t="b">
        <f t="shared" si="77"/>
        <v>1</v>
      </c>
      <c r="L821" s="13" t="b">
        <f t="shared" si="78"/>
        <v>1</v>
      </c>
      <c r="M821" s="13" t="b">
        <f t="shared" si="73"/>
        <v>1</v>
      </c>
      <c r="N821" s="13" t="b">
        <f t="shared" si="74"/>
        <v>1</v>
      </c>
      <c r="O821" s="13" t="b">
        <f t="shared" si="75"/>
        <v>1</v>
      </c>
    </row>
    <row r="822" spans="1:15">
      <c r="A822" s="67">
        <v>803</v>
      </c>
      <c r="B822" s="183"/>
      <c r="C822" s="183"/>
      <c r="D822" s="177"/>
      <c r="E822" s="177"/>
      <c r="F822" s="183"/>
      <c r="G822" s="177"/>
      <c r="H822" s="292"/>
      <c r="I822" s="341"/>
      <c r="J822" s="13" t="b">
        <f t="shared" si="76"/>
        <v>1</v>
      </c>
      <c r="K822" s="13" t="b">
        <f t="shared" si="77"/>
        <v>1</v>
      </c>
      <c r="L822" s="13" t="b">
        <f t="shared" si="78"/>
        <v>1</v>
      </c>
      <c r="M822" s="13" t="b">
        <f t="shared" si="73"/>
        <v>1</v>
      </c>
      <c r="N822" s="13" t="b">
        <f t="shared" si="74"/>
        <v>1</v>
      </c>
      <c r="O822" s="13" t="b">
        <f t="shared" si="75"/>
        <v>1</v>
      </c>
    </row>
    <row r="823" spans="1:15">
      <c r="A823" s="67">
        <v>804</v>
      </c>
      <c r="B823" s="183"/>
      <c r="C823" s="183"/>
      <c r="D823" s="177"/>
      <c r="E823" s="177"/>
      <c r="F823" s="183"/>
      <c r="G823" s="177"/>
      <c r="H823" s="292"/>
      <c r="I823" s="341"/>
      <c r="J823" s="13" t="b">
        <f t="shared" si="76"/>
        <v>1</v>
      </c>
      <c r="K823" s="13" t="b">
        <f t="shared" si="77"/>
        <v>1</v>
      </c>
      <c r="L823" s="13" t="b">
        <f t="shared" si="78"/>
        <v>1</v>
      </c>
      <c r="M823" s="13" t="b">
        <f t="shared" si="73"/>
        <v>1</v>
      </c>
      <c r="N823" s="13" t="b">
        <f t="shared" si="74"/>
        <v>1</v>
      </c>
      <c r="O823" s="13" t="b">
        <f t="shared" si="75"/>
        <v>1</v>
      </c>
    </row>
    <row r="824" spans="1:15">
      <c r="A824" s="67">
        <v>805</v>
      </c>
      <c r="B824" s="183"/>
      <c r="C824" s="183"/>
      <c r="D824" s="177"/>
      <c r="E824" s="177"/>
      <c r="F824" s="183"/>
      <c r="G824" s="177"/>
      <c r="H824" s="292"/>
      <c r="I824" s="341"/>
      <c r="J824" s="13" t="b">
        <f t="shared" si="76"/>
        <v>1</v>
      </c>
      <c r="K824" s="13" t="b">
        <f t="shared" si="77"/>
        <v>1</v>
      </c>
      <c r="L824" s="13" t="b">
        <f t="shared" si="78"/>
        <v>1</v>
      </c>
      <c r="M824" s="13" t="b">
        <f t="shared" si="73"/>
        <v>1</v>
      </c>
      <c r="N824" s="13" t="b">
        <f t="shared" si="74"/>
        <v>1</v>
      </c>
      <c r="O824" s="13" t="b">
        <f t="shared" si="75"/>
        <v>1</v>
      </c>
    </row>
    <row r="825" spans="1:15">
      <c r="A825" s="67">
        <v>806</v>
      </c>
      <c r="B825" s="183"/>
      <c r="C825" s="183"/>
      <c r="D825" s="177"/>
      <c r="E825" s="177"/>
      <c r="F825" s="183"/>
      <c r="G825" s="177"/>
      <c r="H825" s="292"/>
      <c r="I825" s="341"/>
      <c r="J825" s="13" t="b">
        <f t="shared" si="76"/>
        <v>1</v>
      </c>
      <c r="K825" s="13" t="b">
        <f t="shared" si="77"/>
        <v>1</v>
      </c>
      <c r="L825" s="13" t="b">
        <f t="shared" si="78"/>
        <v>1</v>
      </c>
      <c r="M825" s="13" t="b">
        <f t="shared" si="73"/>
        <v>1</v>
      </c>
      <c r="N825" s="13" t="b">
        <f t="shared" si="74"/>
        <v>1</v>
      </c>
      <c r="O825" s="13" t="b">
        <f t="shared" si="75"/>
        <v>1</v>
      </c>
    </row>
    <row r="826" spans="1:15">
      <c r="A826" s="67">
        <v>807</v>
      </c>
      <c r="B826" s="183"/>
      <c r="C826" s="183"/>
      <c r="D826" s="177"/>
      <c r="E826" s="177"/>
      <c r="F826" s="183"/>
      <c r="G826" s="177"/>
      <c r="H826" s="292"/>
      <c r="I826" s="341"/>
      <c r="J826" s="13" t="b">
        <f t="shared" si="76"/>
        <v>1</v>
      </c>
      <c r="K826" s="13" t="b">
        <f t="shared" si="77"/>
        <v>1</v>
      </c>
      <c r="L826" s="13" t="b">
        <f t="shared" si="78"/>
        <v>1</v>
      </c>
      <c r="M826" s="13" t="b">
        <f t="shared" si="73"/>
        <v>1</v>
      </c>
      <c r="N826" s="13" t="b">
        <f t="shared" si="74"/>
        <v>1</v>
      </c>
      <c r="O826" s="13" t="b">
        <f t="shared" si="75"/>
        <v>1</v>
      </c>
    </row>
    <row r="827" spans="1:15">
      <c r="A827" s="67">
        <v>808</v>
      </c>
      <c r="B827" s="183"/>
      <c r="C827" s="183"/>
      <c r="D827" s="177"/>
      <c r="E827" s="177"/>
      <c r="F827" s="183"/>
      <c r="G827" s="177"/>
      <c r="H827" s="292"/>
      <c r="I827" s="341"/>
      <c r="J827" s="13" t="b">
        <f t="shared" si="76"/>
        <v>1</v>
      </c>
      <c r="K827" s="13" t="b">
        <f t="shared" si="77"/>
        <v>1</v>
      </c>
      <c r="L827" s="13" t="b">
        <f t="shared" si="78"/>
        <v>1</v>
      </c>
      <c r="M827" s="13" t="b">
        <f t="shared" si="73"/>
        <v>1</v>
      </c>
      <c r="N827" s="13" t="b">
        <f t="shared" si="74"/>
        <v>1</v>
      </c>
      <c r="O827" s="13" t="b">
        <f t="shared" si="75"/>
        <v>1</v>
      </c>
    </row>
    <row r="828" spans="1:15">
      <c r="A828" s="67">
        <v>809</v>
      </c>
      <c r="B828" s="183"/>
      <c r="C828" s="183"/>
      <c r="D828" s="177"/>
      <c r="E828" s="177"/>
      <c r="F828" s="183"/>
      <c r="G828" s="177"/>
      <c r="H828" s="292"/>
      <c r="I828" s="341"/>
      <c r="J828" s="13" t="b">
        <f t="shared" si="76"/>
        <v>1</v>
      </c>
      <c r="K828" s="13" t="b">
        <f t="shared" si="77"/>
        <v>1</v>
      </c>
      <c r="L828" s="13" t="b">
        <f t="shared" si="78"/>
        <v>1</v>
      </c>
      <c r="M828" s="13" t="b">
        <f t="shared" si="73"/>
        <v>1</v>
      </c>
      <c r="N828" s="13" t="b">
        <f t="shared" si="74"/>
        <v>1</v>
      </c>
      <c r="O828" s="13" t="b">
        <f t="shared" si="75"/>
        <v>1</v>
      </c>
    </row>
    <row r="829" spans="1:15">
      <c r="A829" s="67">
        <v>810</v>
      </c>
      <c r="B829" s="183"/>
      <c r="C829" s="183"/>
      <c r="D829" s="177"/>
      <c r="E829" s="177"/>
      <c r="F829" s="183"/>
      <c r="G829" s="177"/>
      <c r="H829" s="292"/>
      <c r="I829" s="341"/>
      <c r="J829" s="13" t="b">
        <f t="shared" si="76"/>
        <v>1</v>
      </c>
      <c r="K829" s="13" t="b">
        <f t="shared" si="77"/>
        <v>1</v>
      </c>
      <c r="L829" s="13" t="b">
        <f t="shared" si="78"/>
        <v>1</v>
      </c>
      <c r="M829" s="13" t="b">
        <f t="shared" si="73"/>
        <v>1</v>
      </c>
      <c r="N829" s="13" t="b">
        <f t="shared" si="74"/>
        <v>1</v>
      </c>
      <c r="O829" s="13" t="b">
        <f t="shared" si="75"/>
        <v>1</v>
      </c>
    </row>
    <row r="830" spans="1:15">
      <c r="A830" s="67">
        <v>811</v>
      </c>
      <c r="B830" s="183"/>
      <c r="C830" s="183"/>
      <c r="D830" s="177"/>
      <c r="E830" s="177"/>
      <c r="F830" s="183"/>
      <c r="G830" s="177"/>
      <c r="H830" s="292"/>
      <c r="I830" s="341"/>
      <c r="J830" s="13" t="b">
        <f t="shared" si="76"/>
        <v>1</v>
      </c>
      <c r="K830" s="13" t="b">
        <f t="shared" si="77"/>
        <v>1</v>
      </c>
      <c r="L830" s="13" t="b">
        <f t="shared" si="78"/>
        <v>1</v>
      </c>
      <c r="M830" s="13" t="b">
        <f t="shared" si="73"/>
        <v>1</v>
      </c>
      <c r="N830" s="13" t="b">
        <f t="shared" si="74"/>
        <v>1</v>
      </c>
      <c r="O830" s="13" t="b">
        <f t="shared" si="75"/>
        <v>1</v>
      </c>
    </row>
    <row r="831" spans="1:15">
      <c r="A831" s="67">
        <v>812</v>
      </c>
      <c r="B831" s="183"/>
      <c r="C831" s="183"/>
      <c r="D831" s="177"/>
      <c r="E831" s="177"/>
      <c r="F831" s="183"/>
      <c r="G831" s="177"/>
      <c r="H831" s="292"/>
      <c r="I831" s="341"/>
      <c r="J831" s="13" t="b">
        <f t="shared" si="76"/>
        <v>1</v>
      </c>
      <c r="K831" s="13" t="b">
        <f t="shared" si="77"/>
        <v>1</v>
      </c>
      <c r="L831" s="13" t="b">
        <f t="shared" si="78"/>
        <v>1</v>
      </c>
      <c r="M831" s="13" t="b">
        <f t="shared" si="73"/>
        <v>1</v>
      </c>
      <c r="N831" s="13" t="b">
        <f t="shared" si="74"/>
        <v>1</v>
      </c>
      <c r="O831" s="13" t="b">
        <f t="shared" si="75"/>
        <v>1</v>
      </c>
    </row>
    <row r="832" spans="1:15">
      <c r="A832" s="67">
        <v>813</v>
      </c>
      <c r="B832" s="183"/>
      <c r="C832" s="183"/>
      <c r="D832" s="177"/>
      <c r="E832" s="177"/>
      <c r="F832" s="183"/>
      <c r="G832" s="177"/>
      <c r="H832" s="292"/>
      <c r="I832" s="341"/>
      <c r="J832" s="13" t="b">
        <f t="shared" si="76"/>
        <v>1</v>
      </c>
      <c r="K832" s="13" t="b">
        <f t="shared" si="77"/>
        <v>1</v>
      </c>
      <c r="L832" s="13" t="b">
        <f t="shared" si="78"/>
        <v>1</v>
      </c>
      <c r="M832" s="13" t="b">
        <f t="shared" si="73"/>
        <v>1</v>
      </c>
      <c r="N832" s="13" t="b">
        <f t="shared" si="74"/>
        <v>1</v>
      </c>
      <c r="O832" s="13" t="b">
        <f t="shared" si="75"/>
        <v>1</v>
      </c>
    </row>
    <row r="833" spans="1:15">
      <c r="A833" s="67">
        <v>814</v>
      </c>
      <c r="B833" s="183"/>
      <c r="C833" s="183"/>
      <c r="D833" s="177"/>
      <c r="E833" s="177"/>
      <c r="F833" s="183"/>
      <c r="G833" s="177"/>
      <c r="H833" s="292"/>
      <c r="I833" s="341"/>
      <c r="J833" s="13" t="b">
        <f t="shared" si="76"/>
        <v>1</v>
      </c>
      <c r="K833" s="13" t="b">
        <f t="shared" si="77"/>
        <v>1</v>
      </c>
      <c r="L833" s="13" t="b">
        <f t="shared" si="78"/>
        <v>1</v>
      </c>
      <c r="M833" s="13" t="b">
        <f t="shared" si="73"/>
        <v>1</v>
      </c>
      <c r="N833" s="13" t="b">
        <f t="shared" si="74"/>
        <v>1</v>
      </c>
      <c r="O833" s="13" t="b">
        <f t="shared" si="75"/>
        <v>1</v>
      </c>
    </row>
    <row r="834" spans="1:15">
      <c r="A834" s="67">
        <v>815</v>
      </c>
      <c r="B834" s="183"/>
      <c r="C834" s="183"/>
      <c r="D834" s="177"/>
      <c r="E834" s="177"/>
      <c r="F834" s="183"/>
      <c r="G834" s="177"/>
      <c r="H834" s="292"/>
      <c r="I834" s="341"/>
      <c r="J834" s="13" t="b">
        <f t="shared" si="76"/>
        <v>1</v>
      </c>
      <c r="K834" s="13" t="b">
        <f t="shared" si="77"/>
        <v>1</v>
      </c>
      <c r="L834" s="13" t="b">
        <f t="shared" si="78"/>
        <v>1</v>
      </c>
      <c r="M834" s="13" t="b">
        <f t="shared" si="73"/>
        <v>1</v>
      </c>
      <c r="N834" s="13" t="b">
        <f t="shared" si="74"/>
        <v>1</v>
      </c>
      <c r="O834" s="13" t="b">
        <f t="shared" si="75"/>
        <v>1</v>
      </c>
    </row>
    <row r="835" spans="1:15">
      <c r="A835" s="67">
        <v>816</v>
      </c>
      <c r="B835" s="183"/>
      <c r="C835" s="183"/>
      <c r="D835" s="177"/>
      <c r="E835" s="177"/>
      <c r="F835" s="183"/>
      <c r="G835" s="177"/>
      <c r="H835" s="292"/>
      <c r="I835" s="341"/>
      <c r="J835" s="13" t="b">
        <f t="shared" si="76"/>
        <v>1</v>
      </c>
      <c r="K835" s="13" t="b">
        <f t="shared" si="77"/>
        <v>1</v>
      </c>
      <c r="L835" s="13" t="b">
        <f t="shared" si="78"/>
        <v>1</v>
      </c>
      <c r="M835" s="13" t="b">
        <f t="shared" si="73"/>
        <v>1</v>
      </c>
      <c r="N835" s="13" t="b">
        <f t="shared" si="74"/>
        <v>1</v>
      </c>
      <c r="O835" s="13" t="b">
        <f t="shared" si="75"/>
        <v>1</v>
      </c>
    </row>
    <row r="836" spans="1:15">
      <c r="A836" s="67">
        <v>817</v>
      </c>
      <c r="B836" s="183"/>
      <c r="C836" s="183"/>
      <c r="D836" s="177"/>
      <c r="E836" s="177"/>
      <c r="F836" s="183"/>
      <c r="G836" s="177"/>
      <c r="H836" s="292"/>
      <c r="I836" s="341"/>
      <c r="J836" s="13" t="b">
        <f t="shared" si="76"/>
        <v>1</v>
      </c>
      <c r="K836" s="13" t="b">
        <f t="shared" si="77"/>
        <v>1</v>
      </c>
      <c r="L836" s="13" t="b">
        <f t="shared" si="78"/>
        <v>1</v>
      </c>
      <c r="M836" s="13" t="b">
        <f t="shared" si="73"/>
        <v>1</v>
      </c>
      <c r="N836" s="13" t="b">
        <f t="shared" si="74"/>
        <v>1</v>
      </c>
      <c r="O836" s="13" t="b">
        <f t="shared" si="75"/>
        <v>1</v>
      </c>
    </row>
    <row r="837" spans="1:15">
      <c r="A837" s="67">
        <v>818</v>
      </c>
      <c r="B837" s="183"/>
      <c r="C837" s="183"/>
      <c r="D837" s="177"/>
      <c r="E837" s="177"/>
      <c r="F837" s="183"/>
      <c r="G837" s="177"/>
      <c r="H837" s="292"/>
      <c r="I837" s="341"/>
      <c r="J837" s="13" t="b">
        <f t="shared" si="76"/>
        <v>1</v>
      </c>
      <c r="K837" s="13" t="b">
        <f t="shared" si="77"/>
        <v>1</v>
      </c>
      <c r="L837" s="13" t="b">
        <f t="shared" si="78"/>
        <v>1</v>
      </c>
      <c r="M837" s="13" t="b">
        <f t="shared" si="73"/>
        <v>1</v>
      </c>
      <c r="N837" s="13" t="b">
        <f t="shared" si="74"/>
        <v>1</v>
      </c>
      <c r="O837" s="13" t="b">
        <f t="shared" si="75"/>
        <v>1</v>
      </c>
    </row>
    <row r="838" spans="1:15">
      <c r="A838" s="67">
        <v>819</v>
      </c>
      <c r="B838" s="183"/>
      <c r="C838" s="183"/>
      <c r="D838" s="177"/>
      <c r="E838" s="177"/>
      <c r="F838" s="183"/>
      <c r="G838" s="177"/>
      <c r="H838" s="292"/>
      <c r="I838" s="341"/>
      <c r="J838" s="13" t="b">
        <f t="shared" si="76"/>
        <v>1</v>
      </c>
      <c r="K838" s="13" t="b">
        <f t="shared" si="77"/>
        <v>1</v>
      </c>
      <c r="L838" s="13" t="b">
        <f t="shared" si="78"/>
        <v>1</v>
      </c>
      <c r="M838" s="13" t="b">
        <f t="shared" si="73"/>
        <v>1</v>
      </c>
      <c r="N838" s="13" t="b">
        <f t="shared" si="74"/>
        <v>1</v>
      </c>
      <c r="O838" s="13" t="b">
        <f t="shared" si="75"/>
        <v>1</v>
      </c>
    </row>
    <row r="839" spans="1:15">
      <c r="A839" s="67">
        <v>820</v>
      </c>
      <c r="B839" s="183"/>
      <c r="C839" s="183"/>
      <c r="D839" s="177"/>
      <c r="E839" s="177"/>
      <c r="F839" s="183"/>
      <c r="G839" s="177"/>
      <c r="H839" s="292"/>
      <c r="I839" s="341"/>
      <c r="J839" s="13" t="b">
        <f t="shared" si="76"/>
        <v>1</v>
      </c>
      <c r="K839" s="13" t="b">
        <f t="shared" si="77"/>
        <v>1</v>
      </c>
      <c r="L839" s="13" t="b">
        <f t="shared" si="78"/>
        <v>1</v>
      </c>
      <c r="M839" s="13" t="b">
        <f t="shared" si="73"/>
        <v>1</v>
      </c>
      <c r="N839" s="13" t="b">
        <f t="shared" si="74"/>
        <v>1</v>
      </c>
      <c r="O839" s="13" t="b">
        <f t="shared" si="75"/>
        <v>1</v>
      </c>
    </row>
    <row r="840" spans="1:15">
      <c r="A840" s="67">
        <v>821</v>
      </c>
      <c r="B840" s="183"/>
      <c r="C840" s="183"/>
      <c r="D840" s="177"/>
      <c r="E840" s="177"/>
      <c r="F840" s="183"/>
      <c r="G840" s="177"/>
      <c r="H840" s="292"/>
      <c r="I840" s="341"/>
      <c r="J840" s="13" t="b">
        <f t="shared" si="76"/>
        <v>1</v>
      </c>
      <c r="K840" s="13" t="b">
        <f t="shared" si="77"/>
        <v>1</v>
      </c>
      <c r="L840" s="13" t="b">
        <f t="shared" si="78"/>
        <v>1</v>
      </c>
      <c r="M840" s="13" t="b">
        <f t="shared" si="73"/>
        <v>1</v>
      </c>
      <c r="N840" s="13" t="b">
        <f t="shared" si="74"/>
        <v>1</v>
      </c>
      <c r="O840" s="13" t="b">
        <f t="shared" si="75"/>
        <v>1</v>
      </c>
    </row>
    <row r="841" spans="1:15">
      <c r="A841" s="67">
        <v>822</v>
      </c>
      <c r="B841" s="183"/>
      <c r="C841" s="183"/>
      <c r="D841" s="177"/>
      <c r="E841" s="177"/>
      <c r="F841" s="183"/>
      <c r="G841" s="177"/>
      <c r="H841" s="292"/>
      <c r="I841" s="341"/>
      <c r="J841" s="13" t="b">
        <f t="shared" si="76"/>
        <v>1</v>
      </c>
      <c r="K841" s="13" t="b">
        <f t="shared" si="77"/>
        <v>1</v>
      </c>
      <c r="L841" s="13" t="b">
        <f t="shared" si="78"/>
        <v>1</v>
      </c>
      <c r="M841" s="13" t="b">
        <f t="shared" si="73"/>
        <v>1</v>
      </c>
      <c r="N841" s="13" t="b">
        <f t="shared" si="74"/>
        <v>1</v>
      </c>
      <c r="O841" s="13" t="b">
        <f t="shared" si="75"/>
        <v>1</v>
      </c>
    </row>
    <row r="842" spans="1:15">
      <c r="A842" s="67">
        <v>823</v>
      </c>
      <c r="B842" s="183"/>
      <c r="C842" s="183"/>
      <c r="D842" s="177"/>
      <c r="E842" s="177"/>
      <c r="F842" s="183"/>
      <c r="G842" s="177"/>
      <c r="H842" s="292"/>
      <c r="I842" s="341"/>
      <c r="J842" s="13" t="b">
        <f t="shared" si="76"/>
        <v>1</v>
      </c>
      <c r="K842" s="13" t="b">
        <f t="shared" si="77"/>
        <v>1</v>
      </c>
      <c r="L842" s="13" t="b">
        <f t="shared" si="78"/>
        <v>1</v>
      </c>
      <c r="M842" s="13" t="b">
        <f t="shared" si="73"/>
        <v>1</v>
      </c>
      <c r="N842" s="13" t="b">
        <f t="shared" si="74"/>
        <v>1</v>
      </c>
      <c r="O842" s="13" t="b">
        <f t="shared" si="75"/>
        <v>1</v>
      </c>
    </row>
    <row r="843" spans="1:15">
      <c r="A843" s="67">
        <v>824</v>
      </c>
      <c r="B843" s="183"/>
      <c r="C843" s="183"/>
      <c r="D843" s="177"/>
      <c r="E843" s="177"/>
      <c r="F843" s="183"/>
      <c r="G843" s="177"/>
      <c r="H843" s="292"/>
      <c r="I843" s="341"/>
      <c r="J843" s="13" t="b">
        <f t="shared" si="76"/>
        <v>1</v>
      </c>
      <c r="K843" s="13" t="b">
        <f t="shared" si="77"/>
        <v>1</v>
      </c>
      <c r="L843" s="13" t="b">
        <f t="shared" si="78"/>
        <v>1</v>
      </c>
      <c r="M843" s="13" t="b">
        <f t="shared" si="73"/>
        <v>1</v>
      </c>
      <c r="N843" s="13" t="b">
        <f t="shared" si="74"/>
        <v>1</v>
      </c>
      <c r="O843" s="13" t="b">
        <f t="shared" si="75"/>
        <v>1</v>
      </c>
    </row>
    <row r="844" spans="1:15">
      <c r="A844" s="67">
        <v>825</v>
      </c>
      <c r="B844" s="183"/>
      <c r="C844" s="183"/>
      <c r="D844" s="177"/>
      <c r="E844" s="177"/>
      <c r="F844" s="183"/>
      <c r="G844" s="177"/>
      <c r="H844" s="292"/>
      <c r="I844" s="341"/>
      <c r="J844" s="13" t="b">
        <f t="shared" si="76"/>
        <v>1</v>
      </c>
      <c r="K844" s="13" t="b">
        <f t="shared" si="77"/>
        <v>1</v>
      </c>
      <c r="L844" s="13" t="b">
        <f t="shared" si="78"/>
        <v>1</v>
      </c>
      <c r="M844" s="13" t="b">
        <f t="shared" si="73"/>
        <v>1</v>
      </c>
      <c r="N844" s="13" t="b">
        <f t="shared" si="74"/>
        <v>1</v>
      </c>
      <c r="O844" s="13" t="b">
        <f t="shared" si="75"/>
        <v>1</v>
      </c>
    </row>
    <row r="845" spans="1:15">
      <c r="A845" s="67">
        <v>826</v>
      </c>
      <c r="B845" s="183"/>
      <c r="C845" s="183"/>
      <c r="D845" s="177"/>
      <c r="E845" s="177"/>
      <c r="F845" s="183"/>
      <c r="G845" s="177"/>
      <c r="H845" s="292"/>
      <c r="I845" s="341"/>
      <c r="J845" s="13" t="b">
        <f t="shared" si="76"/>
        <v>1</v>
      </c>
      <c r="K845" s="13" t="b">
        <f t="shared" si="77"/>
        <v>1</v>
      </c>
      <c r="L845" s="13" t="b">
        <f t="shared" si="78"/>
        <v>1</v>
      </c>
      <c r="M845" s="13" t="b">
        <f t="shared" si="73"/>
        <v>1</v>
      </c>
      <c r="N845" s="13" t="b">
        <f t="shared" si="74"/>
        <v>1</v>
      </c>
      <c r="O845" s="13" t="b">
        <f t="shared" si="75"/>
        <v>1</v>
      </c>
    </row>
    <row r="846" spans="1:15">
      <c r="A846" s="67">
        <v>827</v>
      </c>
      <c r="B846" s="183"/>
      <c r="C846" s="183"/>
      <c r="D846" s="177"/>
      <c r="E846" s="177"/>
      <c r="F846" s="183"/>
      <c r="G846" s="177"/>
      <c r="H846" s="292"/>
      <c r="I846" s="341"/>
      <c r="J846" s="13" t="b">
        <f t="shared" si="76"/>
        <v>1</v>
      </c>
      <c r="K846" s="13" t="b">
        <f t="shared" si="77"/>
        <v>1</v>
      </c>
      <c r="L846" s="13" t="b">
        <f t="shared" si="78"/>
        <v>1</v>
      </c>
      <c r="M846" s="13" t="b">
        <f t="shared" si="73"/>
        <v>1</v>
      </c>
      <c r="N846" s="13" t="b">
        <f t="shared" si="74"/>
        <v>1</v>
      </c>
      <c r="O846" s="13" t="b">
        <f t="shared" si="75"/>
        <v>1</v>
      </c>
    </row>
    <row r="847" spans="1:15">
      <c r="A847" s="67">
        <v>828</v>
      </c>
      <c r="B847" s="183"/>
      <c r="C847" s="183"/>
      <c r="D847" s="177"/>
      <c r="E847" s="177"/>
      <c r="F847" s="183"/>
      <c r="G847" s="177"/>
      <c r="H847" s="292"/>
      <c r="I847" s="341"/>
      <c r="J847" s="13" t="b">
        <f t="shared" si="76"/>
        <v>1</v>
      </c>
      <c r="K847" s="13" t="b">
        <f t="shared" si="77"/>
        <v>1</v>
      </c>
      <c r="L847" s="13" t="b">
        <f t="shared" si="78"/>
        <v>1</v>
      </c>
      <c r="M847" s="13" t="b">
        <f t="shared" si="73"/>
        <v>1</v>
      </c>
      <c r="N847" s="13" t="b">
        <f t="shared" si="74"/>
        <v>1</v>
      </c>
      <c r="O847" s="13" t="b">
        <f t="shared" si="75"/>
        <v>1</v>
      </c>
    </row>
    <row r="848" spans="1:15">
      <c r="A848" s="67">
        <v>829</v>
      </c>
      <c r="B848" s="183"/>
      <c r="C848" s="183"/>
      <c r="D848" s="177"/>
      <c r="E848" s="177"/>
      <c r="F848" s="183"/>
      <c r="G848" s="177"/>
      <c r="H848" s="292"/>
      <c r="I848" s="341"/>
      <c r="J848" s="13" t="b">
        <f t="shared" si="76"/>
        <v>1</v>
      </c>
      <c r="K848" s="13" t="b">
        <f t="shared" si="77"/>
        <v>1</v>
      </c>
      <c r="L848" s="13" t="b">
        <f t="shared" si="78"/>
        <v>1</v>
      </c>
      <c r="M848" s="13" t="b">
        <f t="shared" si="73"/>
        <v>1</v>
      </c>
      <c r="N848" s="13" t="b">
        <f t="shared" si="74"/>
        <v>1</v>
      </c>
      <c r="O848" s="13" t="b">
        <f t="shared" si="75"/>
        <v>1</v>
      </c>
    </row>
    <row r="849" spans="1:15">
      <c r="A849" s="67">
        <v>830</v>
      </c>
      <c r="B849" s="183"/>
      <c r="C849" s="183"/>
      <c r="D849" s="177"/>
      <c r="E849" s="177"/>
      <c r="F849" s="183"/>
      <c r="G849" s="177"/>
      <c r="H849" s="292"/>
      <c r="I849" s="341"/>
      <c r="J849" s="13" t="b">
        <f t="shared" si="76"/>
        <v>1</v>
      </c>
      <c r="K849" s="13" t="b">
        <f t="shared" si="77"/>
        <v>1</v>
      </c>
      <c r="L849" s="13" t="b">
        <f t="shared" si="78"/>
        <v>1</v>
      </c>
      <c r="M849" s="13" t="b">
        <f t="shared" si="73"/>
        <v>1</v>
      </c>
      <c r="N849" s="13" t="b">
        <f t="shared" si="74"/>
        <v>1</v>
      </c>
      <c r="O849" s="13" t="b">
        <f t="shared" si="75"/>
        <v>1</v>
      </c>
    </row>
    <row r="850" spans="1:15">
      <c r="A850" s="67">
        <v>831</v>
      </c>
      <c r="B850" s="183"/>
      <c r="C850" s="183"/>
      <c r="D850" s="177"/>
      <c r="E850" s="177"/>
      <c r="F850" s="183"/>
      <c r="G850" s="177"/>
      <c r="H850" s="292"/>
      <c r="I850" s="341"/>
      <c r="J850" s="13" t="b">
        <f t="shared" si="76"/>
        <v>1</v>
      </c>
      <c r="K850" s="13" t="b">
        <f t="shared" si="77"/>
        <v>1</v>
      </c>
      <c r="L850" s="13" t="b">
        <f t="shared" si="78"/>
        <v>1</v>
      </c>
      <c r="M850" s="13" t="b">
        <f t="shared" si="73"/>
        <v>1</v>
      </c>
      <c r="N850" s="13" t="b">
        <f t="shared" si="74"/>
        <v>1</v>
      </c>
      <c r="O850" s="13" t="b">
        <f t="shared" si="75"/>
        <v>1</v>
      </c>
    </row>
    <row r="851" spans="1:15">
      <c r="A851" s="67">
        <v>832</v>
      </c>
      <c r="B851" s="183"/>
      <c r="C851" s="183"/>
      <c r="D851" s="177"/>
      <c r="E851" s="177"/>
      <c r="F851" s="183"/>
      <c r="G851" s="177"/>
      <c r="H851" s="292"/>
      <c r="I851" s="341"/>
      <c r="J851" s="13" t="b">
        <f t="shared" si="76"/>
        <v>1</v>
      </c>
      <c r="K851" s="13" t="b">
        <f t="shared" si="77"/>
        <v>1</v>
      </c>
      <c r="L851" s="13" t="b">
        <f t="shared" si="78"/>
        <v>1</v>
      </c>
      <c r="M851" s="13" t="b">
        <f t="shared" si="73"/>
        <v>1</v>
      </c>
      <c r="N851" s="13" t="b">
        <f t="shared" si="74"/>
        <v>1</v>
      </c>
      <c r="O851" s="13" t="b">
        <f t="shared" si="75"/>
        <v>1</v>
      </c>
    </row>
    <row r="852" spans="1:15">
      <c r="A852" s="67">
        <v>833</v>
      </c>
      <c r="B852" s="183"/>
      <c r="C852" s="183"/>
      <c r="D852" s="177"/>
      <c r="E852" s="177"/>
      <c r="F852" s="183"/>
      <c r="G852" s="177"/>
      <c r="H852" s="292"/>
      <c r="I852" s="341"/>
      <c r="J852" s="13" t="b">
        <f t="shared" si="76"/>
        <v>1</v>
      </c>
      <c r="K852" s="13" t="b">
        <f t="shared" si="77"/>
        <v>1</v>
      </c>
      <c r="L852" s="13" t="b">
        <f t="shared" si="78"/>
        <v>1</v>
      </c>
      <c r="M852" s="13" t="b">
        <f t="shared" ref="M852:M915" si="79">IF(D852="",TRUE,(IF(ISNUMBER(MATCH(D852,CountriesList,0)),TRUE,FALSE)))</f>
        <v>1</v>
      </c>
      <c r="N852" s="13" t="b">
        <f t="shared" ref="N852:N915" si="80">IF(E852="",TRUE,(IF(ISNUMBER(MATCH(E852,type_list,0)),TRUE,FALSE)))</f>
        <v>1</v>
      </c>
      <c r="O852" s="13" t="b">
        <f t="shared" ref="O852:O915" si="81">IF(G852="",TRUE,(IF(ISNUMBER(MATCH(G852,ShortRelationList,0)),TRUE,FALSE)))</f>
        <v>1</v>
      </c>
    </row>
    <row r="853" spans="1:15">
      <c r="A853" s="67">
        <v>834</v>
      </c>
      <c r="B853" s="183"/>
      <c r="C853" s="183"/>
      <c r="D853" s="177"/>
      <c r="E853" s="177"/>
      <c r="F853" s="183"/>
      <c r="G853" s="177"/>
      <c r="H853" s="292"/>
      <c r="I853" s="341"/>
      <c r="J853" s="13" t="b">
        <f t="shared" si="76"/>
        <v>1</v>
      </c>
      <c r="K853" s="13" t="b">
        <f t="shared" si="77"/>
        <v>1</v>
      </c>
      <c r="L853" s="13" t="b">
        <f t="shared" si="78"/>
        <v>1</v>
      </c>
      <c r="M853" s="13" t="b">
        <f t="shared" si="79"/>
        <v>1</v>
      </c>
      <c r="N853" s="13" t="b">
        <f t="shared" si="80"/>
        <v>1</v>
      </c>
      <c r="O853" s="13" t="b">
        <f t="shared" si="81"/>
        <v>1</v>
      </c>
    </row>
    <row r="854" spans="1:15">
      <c r="A854" s="67">
        <v>835</v>
      </c>
      <c r="B854" s="183"/>
      <c r="C854" s="183"/>
      <c r="D854" s="177"/>
      <c r="E854" s="177"/>
      <c r="F854" s="183"/>
      <c r="G854" s="177"/>
      <c r="H854" s="292"/>
      <c r="I854" s="341"/>
      <c r="J854" s="13" t="b">
        <f t="shared" ref="J854:J917" si="82">IF(ISBLANK(B854),TRUE,IF(OR(ISBLANK(C854),ISBLANK(D854),ISBLANK(E854),ISBLANK(F854),ISBLANK(G854),ISBLANK(H854)),FALSE,TRUE))</f>
        <v>1</v>
      </c>
      <c r="K854" s="13" t="b">
        <f t="shared" ref="K854:K917" si="83">IF(OR(AND(B854="N/A",D854="N/A",E854="N/A",G854="N/A"),AND(ISBLANK(B854),ISBLANK(D854),ISBLANK(E854),ISBLANK(G854)),AND(NOT(ISBLANK(B854)),NOT(ISBLANK(D854)),NOT(ISBLANK(E854)),NOT(ISBLANK(G854)),B854&lt;&gt;"N/A",D854&lt;&gt;"N/A",E854&lt;&gt;"N/A",G854&lt;&gt;"N/A")),TRUE,FALSE)</f>
        <v>1</v>
      </c>
      <c r="L854" s="13" t="b">
        <f t="shared" ref="L854:L917" si="84">IF(OR(AND(ISBLANK(B854),H854=0),AND(B854="N/A",H854=0),AND(NOT(ISBLANK(B854)),B854&lt;&gt;"N/A",H854&lt;&gt;0)),TRUE,FALSE)</f>
        <v>1</v>
      </c>
      <c r="M854" s="13" t="b">
        <f t="shared" si="79"/>
        <v>1</v>
      </c>
      <c r="N854" s="13" t="b">
        <f t="shared" si="80"/>
        <v>1</v>
      </c>
      <c r="O854" s="13" t="b">
        <f t="shared" si="81"/>
        <v>1</v>
      </c>
    </row>
    <row r="855" spans="1:15">
      <c r="A855" s="67">
        <v>836</v>
      </c>
      <c r="B855" s="183"/>
      <c r="C855" s="183"/>
      <c r="D855" s="177"/>
      <c r="E855" s="177"/>
      <c r="F855" s="183"/>
      <c r="G855" s="177"/>
      <c r="H855" s="292"/>
      <c r="I855" s="341"/>
      <c r="J855" s="13" t="b">
        <f t="shared" si="82"/>
        <v>1</v>
      </c>
      <c r="K855" s="13" t="b">
        <f t="shared" si="83"/>
        <v>1</v>
      </c>
      <c r="L855" s="13" t="b">
        <f t="shared" si="84"/>
        <v>1</v>
      </c>
      <c r="M855" s="13" t="b">
        <f t="shared" si="79"/>
        <v>1</v>
      </c>
      <c r="N855" s="13" t="b">
        <f t="shared" si="80"/>
        <v>1</v>
      </c>
      <c r="O855" s="13" t="b">
        <f t="shared" si="81"/>
        <v>1</v>
      </c>
    </row>
    <row r="856" spans="1:15">
      <c r="A856" s="67">
        <v>837</v>
      </c>
      <c r="B856" s="183"/>
      <c r="C856" s="183"/>
      <c r="D856" s="177"/>
      <c r="E856" s="177"/>
      <c r="F856" s="183"/>
      <c r="G856" s="177"/>
      <c r="H856" s="292"/>
      <c r="I856" s="341"/>
      <c r="J856" s="13" t="b">
        <f t="shared" si="82"/>
        <v>1</v>
      </c>
      <c r="K856" s="13" t="b">
        <f t="shared" si="83"/>
        <v>1</v>
      </c>
      <c r="L856" s="13" t="b">
        <f t="shared" si="84"/>
        <v>1</v>
      </c>
      <c r="M856" s="13" t="b">
        <f t="shared" si="79"/>
        <v>1</v>
      </c>
      <c r="N856" s="13" t="b">
        <f t="shared" si="80"/>
        <v>1</v>
      </c>
      <c r="O856" s="13" t="b">
        <f t="shared" si="81"/>
        <v>1</v>
      </c>
    </row>
    <row r="857" spans="1:15">
      <c r="A857" s="67">
        <v>838</v>
      </c>
      <c r="B857" s="183"/>
      <c r="C857" s="183"/>
      <c r="D857" s="177"/>
      <c r="E857" s="177"/>
      <c r="F857" s="183"/>
      <c r="G857" s="177"/>
      <c r="H857" s="292"/>
      <c r="I857" s="341"/>
      <c r="J857" s="13" t="b">
        <f t="shared" si="82"/>
        <v>1</v>
      </c>
      <c r="K857" s="13" t="b">
        <f t="shared" si="83"/>
        <v>1</v>
      </c>
      <c r="L857" s="13" t="b">
        <f t="shared" si="84"/>
        <v>1</v>
      </c>
      <c r="M857" s="13" t="b">
        <f t="shared" si="79"/>
        <v>1</v>
      </c>
      <c r="N857" s="13" t="b">
        <f t="shared" si="80"/>
        <v>1</v>
      </c>
      <c r="O857" s="13" t="b">
        <f t="shared" si="81"/>
        <v>1</v>
      </c>
    </row>
    <row r="858" spans="1:15">
      <c r="A858" s="67">
        <v>839</v>
      </c>
      <c r="B858" s="183"/>
      <c r="C858" s="183"/>
      <c r="D858" s="177"/>
      <c r="E858" s="177"/>
      <c r="F858" s="183"/>
      <c r="G858" s="177"/>
      <c r="H858" s="292"/>
      <c r="I858" s="341"/>
      <c r="J858" s="13" t="b">
        <f t="shared" si="82"/>
        <v>1</v>
      </c>
      <c r="K858" s="13" t="b">
        <f t="shared" si="83"/>
        <v>1</v>
      </c>
      <c r="L858" s="13" t="b">
        <f t="shared" si="84"/>
        <v>1</v>
      </c>
      <c r="M858" s="13" t="b">
        <f t="shared" si="79"/>
        <v>1</v>
      </c>
      <c r="N858" s="13" t="b">
        <f t="shared" si="80"/>
        <v>1</v>
      </c>
      <c r="O858" s="13" t="b">
        <f t="shared" si="81"/>
        <v>1</v>
      </c>
    </row>
    <row r="859" spans="1:15">
      <c r="A859" s="67">
        <v>840</v>
      </c>
      <c r="B859" s="183"/>
      <c r="C859" s="183"/>
      <c r="D859" s="177"/>
      <c r="E859" s="177"/>
      <c r="F859" s="183"/>
      <c r="G859" s="177"/>
      <c r="H859" s="292"/>
      <c r="I859" s="341"/>
      <c r="J859" s="13" t="b">
        <f t="shared" si="82"/>
        <v>1</v>
      </c>
      <c r="K859" s="13" t="b">
        <f t="shared" si="83"/>
        <v>1</v>
      </c>
      <c r="L859" s="13" t="b">
        <f t="shared" si="84"/>
        <v>1</v>
      </c>
      <c r="M859" s="13" t="b">
        <f t="shared" si="79"/>
        <v>1</v>
      </c>
      <c r="N859" s="13" t="b">
        <f t="shared" si="80"/>
        <v>1</v>
      </c>
      <c r="O859" s="13" t="b">
        <f t="shared" si="81"/>
        <v>1</v>
      </c>
    </row>
    <row r="860" spans="1:15">
      <c r="A860" s="67">
        <v>841</v>
      </c>
      <c r="B860" s="183"/>
      <c r="C860" s="183"/>
      <c r="D860" s="177"/>
      <c r="E860" s="177"/>
      <c r="F860" s="183"/>
      <c r="G860" s="177"/>
      <c r="H860" s="292"/>
      <c r="I860" s="341"/>
      <c r="J860" s="13" t="b">
        <f t="shared" si="82"/>
        <v>1</v>
      </c>
      <c r="K860" s="13" t="b">
        <f t="shared" si="83"/>
        <v>1</v>
      </c>
      <c r="L860" s="13" t="b">
        <f t="shared" si="84"/>
        <v>1</v>
      </c>
      <c r="M860" s="13" t="b">
        <f t="shared" si="79"/>
        <v>1</v>
      </c>
      <c r="N860" s="13" t="b">
        <f t="shared" si="80"/>
        <v>1</v>
      </c>
      <c r="O860" s="13" t="b">
        <f t="shared" si="81"/>
        <v>1</v>
      </c>
    </row>
    <row r="861" spans="1:15">
      <c r="A861" s="67">
        <v>842</v>
      </c>
      <c r="B861" s="183"/>
      <c r="C861" s="183"/>
      <c r="D861" s="177"/>
      <c r="E861" s="177"/>
      <c r="F861" s="183"/>
      <c r="G861" s="177"/>
      <c r="H861" s="292"/>
      <c r="I861" s="341"/>
      <c r="J861" s="13" t="b">
        <f t="shared" si="82"/>
        <v>1</v>
      </c>
      <c r="K861" s="13" t="b">
        <f t="shared" si="83"/>
        <v>1</v>
      </c>
      <c r="L861" s="13" t="b">
        <f t="shared" si="84"/>
        <v>1</v>
      </c>
      <c r="M861" s="13" t="b">
        <f t="shared" si="79"/>
        <v>1</v>
      </c>
      <c r="N861" s="13" t="b">
        <f t="shared" si="80"/>
        <v>1</v>
      </c>
      <c r="O861" s="13" t="b">
        <f t="shared" si="81"/>
        <v>1</v>
      </c>
    </row>
    <row r="862" spans="1:15">
      <c r="A862" s="67">
        <v>843</v>
      </c>
      <c r="B862" s="183"/>
      <c r="C862" s="183"/>
      <c r="D862" s="177"/>
      <c r="E862" s="177"/>
      <c r="F862" s="183"/>
      <c r="G862" s="177"/>
      <c r="H862" s="292"/>
      <c r="I862" s="341"/>
      <c r="J862" s="13" t="b">
        <f t="shared" si="82"/>
        <v>1</v>
      </c>
      <c r="K862" s="13" t="b">
        <f t="shared" si="83"/>
        <v>1</v>
      </c>
      <c r="L862" s="13" t="b">
        <f t="shared" si="84"/>
        <v>1</v>
      </c>
      <c r="M862" s="13" t="b">
        <f t="shared" si="79"/>
        <v>1</v>
      </c>
      <c r="N862" s="13" t="b">
        <f t="shared" si="80"/>
        <v>1</v>
      </c>
      <c r="O862" s="13" t="b">
        <f t="shared" si="81"/>
        <v>1</v>
      </c>
    </row>
    <row r="863" spans="1:15">
      <c r="A863" s="67">
        <v>844</v>
      </c>
      <c r="B863" s="183"/>
      <c r="C863" s="183"/>
      <c r="D863" s="177"/>
      <c r="E863" s="177"/>
      <c r="F863" s="183"/>
      <c r="G863" s="177"/>
      <c r="H863" s="292"/>
      <c r="I863" s="341"/>
      <c r="J863" s="13" t="b">
        <f t="shared" si="82"/>
        <v>1</v>
      </c>
      <c r="K863" s="13" t="b">
        <f t="shared" si="83"/>
        <v>1</v>
      </c>
      <c r="L863" s="13" t="b">
        <f t="shared" si="84"/>
        <v>1</v>
      </c>
      <c r="M863" s="13" t="b">
        <f t="shared" si="79"/>
        <v>1</v>
      </c>
      <c r="N863" s="13" t="b">
        <f t="shared" si="80"/>
        <v>1</v>
      </c>
      <c r="O863" s="13" t="b">
        <f t="shared" si="81"/>
        <v>1</v>
      </c>
    </row>
    <row r="864" spans="1:15">
      <c r="A864" s="67">
        <v>845</v>
      </c>
      <c r="B864" s="183"/>
      <c r="C864" s="183"/>
      <c r="D864" s="177"/>
      <c r="E864" s="177"/>
      <c r="F864" s="183"/>
      <c r="G864" s="177"/>
      <c r="H864" s="292"/>
      <c r="I864" s="341"/>
      <c r="J864" s="13" t="b">
        <f t="shared" si="82"/>
        <v>1</v>
      </c>
      <c r="K864" s="13" t="b">
        <f t="shared" si="83"/>
        <v>1</v>
      </c>
      <c r="L864" s="13" t="b">
        <f t="shared" si="84"/>
        <v>1</v>
      </c>
      <c r="M864" s="13" t="b">
        <f t="shared" si="79"/>
        <v>1</v>
      </c>
      <c r="N864" s="13" t="b">
        <f t="shared" si="80"/>
        <v>1</v>
      </c>
      <c r="O864" s="13" t="b">
        <f t="shared" si="81"/>
        <v>1</v>
      </c>
    </row>
    <row r="865" spans="1:15">
      <c r="A865" s="67">
        <v>846</v>
      </c>
      <c r="B865" s="183"/>
      <c r="C865" s="183"/>
      <c r="D865" s="177"/>
      <c r="E865" s="177"/>
      <c r="F865" s="183"/>
      <c r="G865" s="177"/>
      <c r="H865" s="292"/>
      <c r="I865" s="341"/>
      <c r="J865" s="13" t="b">
        <f t="shared" si="82"/>
        <v>1</v>
      </c>
      <c r="K865" s="13" t="b">
        <f t="shared" si="83"/>
        <v>1</v>
      </c>
      <c r="L865" s="13" t="b">
        <f t="shared" si="84"/>
        <v>1</v>
      </c>
      <c r="M865" s="13" t="b">
        <f t="shared" si="79"/>
        <v>1</v>
      </c>
      <c r="N865" s="13" t="b">
        <f t="shared" si="80"/>
        <v>1</v>
      </c>
      <c r="O865" s="13" t="b">
        <f t="shared" si="81"/>
        <v>1</v>
      </c>
    </row>
    <row r="866" spans="1:15">
      <c r="A866" s="67">
        <v>847</v>
      </c>
      <c r="B866" s="183"/>
      <c r="C866" s="183"/>
      <c r="D866" s="177"/>
      <c r="E866" s="177"/>
      <c r="F866" s="183"/>
      <c r="G866" s="177"/>
      <c r="H866" s="292"/>
      <c r="I866" s="341"/>
      <c r="J866" s="13" t="b">
        <f t="shared" si="82"/>
        <v>1</v>
      </c>
      <c r="K866" s="13" t="b">
        <f t="shared" si="83"/>
        <v>1</v>
      </c>
      <c r="L866" s="13" t="b">
        <f t="shared" si="84"/>
        <v>1</v>
      </c>
      <c r="M866" s="13" t="b">
        <f t="shared" si="79"/>
        <v>1</v>
      </c>
      <c r="N866" s="13" t="b">
        <f t="shared" si="80"/>
        <v>1</v>
      </c>
      <c r="O866" s="13" t="b">
        <f t="shared" si="81"/>
        <v>1</v>
      </c>
    </row>
    <row r="867" spans="1:15">
      <c r="A867" s="67">
        <v>848</v>
      </c>
      <c r="B867" s="183"/>
      <c r="C867" s="183"/>
      <c r="D867" s="177"/>
      <c r="E867" s="177"/>
      <c r="F867" s="183"/>
      <c r="G867" s="177"/>
      <c r="H867" s="292"/>
      <c r="I867" s="341"/>
      <c r="J867" s="13" t="b">
        <f t="shared" si="82"/>
        <v>1</v>
      </c>
      <c r="K867" s="13" t="b">
        <f t="shared" si="83"/>
        <v>1</v>
      </c>
      <c r="L867" s="13" t="b">
        <f t="shared" si="84"/>
        <v>1</v>
      </c>
      <c r="M867" s="13" t="b">
        <f t="shared" si="79"/>
        <v>1</v>
      </c>
      <c r="N867" s="13" t="b">
        <f t="shared" si="80"/>
        <v>1</v>
      </c>
      <c r="O867" s="13" t="b">
        <f t="shared" si="81"/>
        <v>1</v>
      </c>
    </row>
    <row r="868" spans="1:15">
      <c r="A868" s="67">
        <v>849</v>
      </c>
      <c r="B868" s="183"/>
      <c r="C868" s="183"/>
      <c r="D868" s="177"/>
      <c r="E868" s="177"/>
      <c r="F868" s="183"/>
      <c r="G868" s="177"/>
      <c r="H868" s="292"/>
      <c r="I868" s="341"/>
      <c r="J868" s="13" t="b">
        <f t="shared" si="82"/>
        <v>1</v>
      </c>
      <c r="K868" s="13" t="b">
        <f t="shared" si="83"/>
        <v>1</v>
      </c>
      <c r="L868" s="13" t="b">
        <f t="shared" si="84"/>
        <v>1</v>
      </c>
      <c r="M868" s="13" t="b">
        <f t="shared" si="79"/>
        <v>1</v>
      </c>
      <c r="N868" s="13" t="b">
        <f t="shared" si="80"/>
        <v>1</v>
      </c>
      <c r="O868" s="13" t="b">
        <f t="shared" si="81"/>
        <v>1</v>
      </c>
    </row>
    <row r="869" spans="1:15">
      <c r="A869" s="67">
        <v>850</v>
      </c>
      <c r="B869" s="183"/>
      <c r="C869" s="183"/>
      <c r="D869" s="177"/>
      <c r="E869" s="177"/>
      <c r="F869" s="183"/>
      <c r="G869" s="177"/>
      <c r="H869" s="292"/>
      <c r="I869" s="341"/>
      <c r="J869" s="13" t="b">
        <f t="shared" si="82"/>
        <v>1</v>
      </c>
      <c r="K869" s="13" t="b">
        <f t="shared" si="83"/>
        <v>1</v>
      </c>
      <c r="L869" s="13" t="b">
        <f t="shared" si="84"/>
        <v>1</v>
      </c>
      <c r="M869" s="13" t="b">
        <f t="shared" si="79"/>
        <v>1</v>
      </c>
      <c r="N869" s="13" t="b">
        <f t="shared" si="80"/>
        <v>1</v>
      </c>
      <c r="O869" s="13" t="b">
        <f t="shared" si="81"/>
        <v>1</v>
      </c>
    </row>
    <row r="870" spans="1:15">
      <c r="A870" s="67">
        <v>851</v>
      </c>
      <c r="B870" s="183"/>
      <c r="C870" s="183"/>
      <c r="D870" s="177"/>
      <c r="E870" s="177"/>
      <c r="F870" s="183"/>
      <c r="G870" s="177"/>
      <c r="H870" s="292"/>
      <c r="I870" s="341"/>
      <c r="J870" s="13" t="b">
        <f t="shared" si="82"/>
        <v>1</v>
      </c>
      <c r="K870" s="13" t="b">
        <f t="shared" si="83"/>
        <v>1</v>
      </c>
      <c r="L870" s="13" t="b">
        <f t="shared" si="84"/>
        <v>1</v>
      </c>
      <c r="M870" s="13" t="b">
        <f t="shared" si="79"/>
        <v>1</v>
      </c>
      <c r="N870" s="13" t="b">
        <f t="shared" si="80"/>
        <v>1</v>
      </c>
      <c r="O870" s="13" t="b">
        <f t="shared" si="81"/>
        <v>1</v>
      </c>
    </row>
    <row r="871" spans="1:15">
      <c r="A871" s="67">
        <v>852</v>
      </c>
      <c r="B871" s="183"/>
      <c r="C871" s="183"/>
      <c r="D871" s="177"/>
      <c r="E871" s="177"/>
      <c r="F871" s="183"/>
      <c r="G871" s="177"/>
      <c r="H871" s="292"/>
      <c r="I871" s="341"/>
      <c r="J871" s="13" t="b">
        <f t="shared" si="82"/>
        <v>1</v>
      </c>
      <c r="K871" s="13" t="b">
        <f t="shared" si="83"/>
        <v>1</v>
      </c>
      <c r="L871" s="13" t="b">
        <f t="shared" si="84"/>
        <v>1</v>
      </c>
      <c r="M871" s="13" t="b">
        <f t="shared" si="79"/>
        <v>1</v>
      </c>
      <c r="N871" s="13" t="b">
        <f t="shared" si="80"/>
        <v>1</v>
      </c>
      <c r="O871" s="13" t="b">
        <f t="shared" si="81"/>
        <v>1</v>
      </c>
    </row>
    <row r="872" spans="1:15">
      <c r="A872" s="67">
        <v>853</v>
      </c>
      <c r="B872" s="183"/>
      <c r="C872" s="183"/>
      <c r="D872" s="177"/>
      <c r="E872" s="177"/>
      <c r="F872" s="183"/>
      <c r="G872" s="177"/>
      <c r="H872" s="292"/>
      <c r="I872" s="341"/>
      <c r="J872" s="13" t="b">
        <f t="shared" si="82"/>
        <v>1</v>
      </c>
      <c r="K872" s="13" t="b">
        <f t="shared" si="83"/>
        <v>1</v>
      </c>
      <c r="L872" s="13" t="b">
        <f t="shared" si="84"/>
        <v>1</v>
      </c>
      <c r="M872" s="13" t="b">
        <f t="shared" si="79"/>
        <v>1</v>
      </c>
      <c r="N872" s="13" t="b">
        <f t="shared" si="80"/>
        <v>1</v>
      </c>
      <c r="O872" s="13" t="b">
        <f t="shared" si="81"/>
        <v>1</v>
      </c>
    </row>
    <row r="873" spans="1:15">
      <c r="A873" s="67">
        <v>854</v>
      </c>
      <c r="B873" s="183"/>
      <c r="C873" s="183"/>
      <c r="D873" s="177"/>
      <c r="E873" s="177"/>
      <c r="F873" s="183"/>
      <c r="G873" s="177"/>
      <c r="H873" s="292"/>
      <c r="I873" s="341"/>
      <c r="J873" s="13" t="b">
        <f t="shared" si="82"/>
        <v>1</v>
      </c>
      <c r="K873" s="13" t="b">
        <f t="shared" si="83"/>
        <v>1</v>
      </c>
      <c r="L873" s="13" t="b">
        <f t="shared" si="84"/>
        <v>1</v>
      </c>
      <c r="M873" s="13" t="b">
        <f t="shared" si="79"/>
        <v>1</v>
      </c>
      <c r="N873" s="13" t="b">
        <f t="shared" si="80"/>
        <v>1</v>
      </c>
      <c r="O873" s="13" t="b">
        <f t="shared" si="81"/>
        <v>1</v>
      </c>
    </row>
    <row r="874" spans="1:15">
      <c r="A874" s="67">
        <v>855</v>
      </c>
      <c r="B874" s="183"/>
      <c r="C874" s="183"/>
      <c r="D874" s="177"/>
      <c r="E874" s="177"/>
      <c r="F874" s="183"/>
      <c r="G874" s="177"/>
      <c r="H874" s="292"/>
      <c r="I874" s="341"/>
      <c r="J874" s="13" t="b">
        <f t="shared" si="82"/>
        <v>1</v>
      </c>
      <c r="K874" s="13" t="b">
        <f t="shared" si="83"/>
        <v>1</v>
      </c>
      <c r="L874" s="13" t="b">
        <f t="shared" si="84"/>
        <v>1</v>
      </c>
      <c r="M874" s="13" t="b">
        <f t="shared" si="79"/>
        <v>1</v>
      </c>
      <c r="N874" s="13" t="b">
        <f t="shared" si="80"/>
        <v>1</v>
      </c>
      <c r="O874" s="13" t="b">
        <f t="shared" si="81"/>
        <v>1</v>
      </c>
    </row>
    <row r="875" spans="1:15">
      <c r="A875" s="67">
        <v>856</v>
      </c>
      <c r="B875" s="183"/>
      <c r="C875" s="183"/>
      <c r="D875" s="177"/>
      <c r="E875" s="177"/>
      <c r="F875" s="183"/>
      <c r="G875" s="177"/>
      <c r="H875" s="292"/>
      <c r="I875" s="341"/>
      <c r="J875" s="13" t="b">
        <f t="shared" si="82"/>
        <v>1</v>
      </c>
      <c r="K875" s="13" t="b">
        <f t="shared" si="83"/>
        <v>1</v>
      </c>
      <c r="L875" s="13" t="b">
        <f t="shared" si="84"/>
        <v>1</v>
      </c>
      <c r="M875" s="13" t="b">
        <f t="shared" si="79"/>
        <v>1</v>
      </c>
      <c r="N875" s="13" t="b">
        <f t="shared" si="80"/>
        <v>1</v>
      </c>
      <c r="O875" s="13" t="b">
        <f t="shared" si="81"/>
        <v>1</v>
      </c>
    </row>
    <row r="876" spans="1:15">
      <c r="A876" s="67">
        <v>857</v>
      </c>
      <c r="B876" s="183"/>
      <c r="C876" s="183"/>
      <c r="D876" s="177"/>
      <c r="E876" s="177"/>
      <c r="F876" s="183"/>
      <c r="G876" s="177"/>
      <c r="H876" s="292"/>
      <c r="I876" s="341"/>
      <c r="J876" s="13" t="b">
        <f t="shared" si="82"/>
        <v>1</v>
      </c>
      <c r="K876" s="13" t="b">
        <f t="shared" si="83"/>
        <v>1</v>
      </c>
      <c r="L876" s="13" t="b">
        <f t="shared" si="84"/>
        <v>1</v>
      </c>
      <c r="M876" s="13" t="b">
        <f t="shared" si="79"/>
        <v>1</v>
      </c>
      <c r="N876" s="13" t="b">
        <f t="shared" si="80"/>
        <v>1</v>
      </c>
      <c r="O876" s="13" t="b">
        <f t="shared" si="81"/>
        <v>1</v>
      </c>
    </row>
    <row r="877" spans="1:15">
      <c r="A877" s="67">
        <v>858</v>
      </c>
      <c r="B877" s="183"/>
      <c r="C877" s="183"/>
      <c r="D877" s="177"/>
      <c r="E877" s="177"/>
      <c r="F877" s="183"/>
      <c r="G877" s="177"/>
      <c r="H877" s="292"/>
      <c r="I877" s="341"/>
      <c r="J877" s="13" t="b">
        <f t="shared" si="82"/>
        <v>1</v>
      </c>
      <c r="K877" s="13" t="b">
        <f t="shared" si="83"/>
        <v>1</v>
      </c>
      <c r="L877" s="13" t="b">
        <f t="shared" si="84"/>
        <v>1</v>
      </c>
      <c r="M877" s="13" t="b">
        <f t="shared" si="79"/>
        <v>1</v>
      </c>
      <c r="N877" s="13" t="b">
        <f t="shared" si="80"/>
        <v>1</v>
      </c>
      <c r="O877" s="13" t="b">
        <f t="shared" si="81"/>
        <v>1</v>
      </c>
    </row>
    <row r="878" spans="1:15">
      <c r="A878" s="67">
        <v>859</v>
      </c>
      <c r="B878" s="183"/>
      <c r="C878" s="183"/>
      <c r="D878" s="177"/>
      <c r="E878" s="177"/>
      <c r="F878" s="183"/>
      <c r="G878" s="177"/>
      <c r="H878" s="292"/>
      <c r="I878" s="341"/>
      <c r="J878" s="13" t="b">
        <f t="shared" si="82"/>
        <v>1</v>
      </c>
      <c r="K878" s="13" t="b">
        <f t="shared" si="83"/>
        <v>1</v>
      </c>
      <c r="L878" s="13" t="b">
        <f t="shared" si="84"/>
        <v>1</v>
      </c>
      <c r="M878" s="13" t="b">
        <f t="shared" si="79"/>
        <v>1</v>
      </c>
      <c r="N878" s="13" t="b">
        <f t="shared" si="80"/>
        <v>1</v>
      </c>
      <c r="O878" s="13" t="b">
        <f t="shared" si="81"/>
        <v>1</v>
      </c>
    </row>
    <row r="879" spans="1:15">
      <c r="A879" s="67">
        <v>860</v>
      </c>
      <c r="B879" s="183"/>
      <c r="C879" s="183"/>
      <c r="D879" s="177"/>
      <c r="E879" s="177"/>
      <c r="F879" s="183"/>
      <c r="G879" s="177"/>
      <c r="H879" s="292"/>
      <c r="I879" s="341"/>
      <c r="J879" s="13" t="b">
        <f t="shared" si="82"/>
        <v>1</v>
      </c>
      <c r="K879" s="13" t="b">
        <f t="shared" si="83"/>
        <v>1</v>
      </c>
      <c r="L879" s="13" t="b">
        <f t="shared" si="84"/>
        <v>1</v>
      </c>
      <c r="M879" s="13" t="b">
        <f t="shared" si="79"/>
        <v>1</v>
      </c>
      <c r="N879" s="13" t="b">
        <f t="shared" si="80"/>
        <v>1</v>
      </c>
      <c r="O879" s="13" t="b">
        <f t="shared" si="81"/>
        <v>1</v>
      </c>
    </row>
    <row r="880" spans="1:15">
      <c r="A880" s="67">
        <v>861</v>
      </c>
      <c r="B880" s="183"/>
      <c r="C880" s="183"/>
      <c r="D880" s="177"/>
      <c r="E880" s="177"/>
      <c r="F880" s="183"/>
      <c r="G880" s="177"/>
      <c r="H880" s="292"/>
      <c r="I880" s="341"/>
      <c r="J880" s="13" t="b">
        <f t="shared" si="82"/>
        <v>1</v>
      </c>
      <c r="K880" s="13" t="b">
        <f t="shared" si="83"/>
        <v>1</v>
      </c>
      <c r="L880" s="13" t="b">
        <f t="shared" si="84"/>
        <v>1</v>
      </c>
      <c r="M880" s="13" t="b">
        <f t="shared" si="79"/>
        <v>1</v>
      </c>
      <c r="N880" s="13" t="b">
        <f t="shared" si="80"/>
        <v>1</v>
      </c>
      <c r="O880" s="13" t="b">
        <f t="shared" si="81"/>
        <v>1</v>
      </c>
    </row>
    <row r="881" spans="1:15">
      <c r="A881" s="67">
        <v>862</v>
      </c>
      <c r="B881" s="183"/>
      <c r="C881" s="183"/>
      <c r="D881" s="177"/>
      <c r="E881" s="177"/>
      <c r="F881" s="183"/>
      <c r="G881" s="177"/>
      <c r="H881" s="292"/>
      <c r="I881" s="341"/>
      <c r="J881" s="13" t="b">
        <f t="shared" si="82"/>
        <v>1</v>
      </c>
      <c r="K881" s="13" t="b">
        <f t="shared" si="83"/>
        <v>1</v>
      </c>
      <c r="L881" s="13" t="b">
        <f t="shared" si="84"/>
        <v>1</v>
      </c>
      <c r="M881" s="13" t="b">
        <f t="shared" si="79"/>
        <v>1</v>
      </c>
      <c r="N881" s="13" t="b">
        <f t="shared" si="80"/>
        <v>1</v>
      </c>
      <c r="O881" s="13" t="b">
        <f t="shared" si="81"/>
        <v>1</v>
      </c>
    </row>
    <row r="882" spans="1:15">
      <c r="A882" s="67">
        <v>863</v>
      </c>
      <c r="B882" s="183"/>
      <c r="C882" s="183"/>
      <c r="D882" s="177"/>
      <c r="E882" s="177"/>
      <c r="F882" s="183"/>
      <c r="G882" s="177"/>
      <c r="H882" s="292"/>
      <c r="I882" s="341"/>
      <c r="J882" s="13" t="b">
        <f t="shared" si="82"/>
        <v>1</v>
      </c>
      <c r="K882" s="13" t="b">
        <f t="shared" si="83"/>
        <v>1</v>
      </c>
      <c r="L882" s="13" t="b">
        <f t="shared" si="84"/>
        <v>1</v>
      </c>
      <c r="M882" s="13" t="b">
        <f t="shared" si="79"/>
        <v>1</v>
      </c>
      <c r="N882" s="13" t="b">
        <f t="shared" si="80"/>
        <v>1</v>
      </c>
      <c r="O882" s="13" t="b">
        <f t="shared" si="81"/>
        <v>1</v>
      </c>
    </row>
    <row r="883" spans="1:15">
      <c r="A883" s="67">
        <v>864</v>
      </c>
      <c r="B883" s="183"/>
      <c r="C883" s="183"/>
      <c r="D883" s="177"/>
      <c r="E883" s="177"/>
      <c r="F883" s="183"/>
      <c r="G883" s="177"/>
      <c r="H883" s="292"/>
      <c r="I883" s="341"/>
      <c r="J883" s="13" t="b">
        <f t="shared" si="82"/>
        <v>1</v>
      </c>
      <c r="K883" s="13" t="b">
        <f t="shared" si="83"/>
        <v>1</v>
      </c>
      <c r="L883" s="13" t="b">
        <f t="shared" si="84"/>
        <v>1</v>
      </c>
      <c r="M883" s="13" t="b">
        <f t="shared" si="79"/>
        <v>1</v>
      </c>
      <c r="N883" s="13" t="b">
        <f t="shared" si="80"/>
        <v>1</v>
      </c>
      <c r="O883" s="13" t="b">
        <f t="shared" si="81"/>
        <v>1</v>
      </c>
    </row>
    <row r="884" spans="1:15">
      <c r="A884" s="67">
        <v>865</v>
      </c>
      <c r="B884" s="183"/>
      <c r="C884" s="183"/>
      <c r="D884" s="177"/>
      <c r="E884" s="177"/>
      <c r="F884" s="183"/>
      <c r="G884" s="177"/>
      <c r="H884" s="292"/>
      <c r="I884" s="341"/>
      <c r="J884" s="13" t="b">
        <f t="shared" si="82"/>
        <v>1</v>
      </c>
      <c r="K884" s="13" t="b">
        <f t="shared" si="83"/>
        <v>1</v>
      </c>
      <c r="L884" s="13" t="b">
        <f t="shared" si="84"/>
        <v>1</v>
      </c>
      <c r="M884" s="13" t="b">
        <f t="shared" si="79"/>
        <v>1</v>
      </c>
      <c r="N884" s="13" t="b">
        <f t="shared" si="80"/>
        <v>1</v>
      </c>
      <c r="O884" s="13" t="b">
        <f t="shared" si="81"/>
        <v>1</v>
      </c>
    </row>
    <row r="885" spans="1:15">
      <c r="A885" s="67">
        <v>866</v>
      </c>
      <c r="B885" s="183"/>
      <c r="C885" s="183"/>
      <c r="D885" s="177"/>
      <c r="E885" s="177"/>
      <c r="F885" s="183"/>
      <c r="G885" s="177"/>
      <c r="H885" s="292"/>
      <c r="I885" s="341"/>
      <c r="J885" s="13" t="b">
        <f t="shared" si="82"/>
        <v>1</v>
      </c>
      <c r="K885" s="13" t="b">
        <f t="shared" si="83"/>
        <v>1</v>
      </c>
      <c r="L885" s="13" t="b">
        <f t="shared" si="84"/>
        <v>1</v>
      </c>
      <c r="M885" s="13" t="b">
        <f t="shared" si="79"/>
        <v>1</v>
      </c>
      <c r="N885" s="13" t="b">
        <f t="shared" si="80"/>
        <v>1</v>
      </c>
      <c r="O885" s="13" t="b">
        <f t="shared" si="81"/>
        <v>1</v>
      </c>
    </row>
    <row r="886" spans="1:15">
      <c r="A886" s="67">
        <v>867</v>
      </c>
      <c r="B886" s="183"/>
      <c r="C886" s="183"/>
      <c r="D886" s="177"/>
      <c r="E886" s="177"/>
      <c r="F886" s="183"/>
      <c r="G886" s="177"/>
      <c r="H886" s="292"/>
      <c r="I886" s="341"/>
      <c r="J886" s="13" t="b">
        <f t="shared" si="82"/>
        <v>1</v>
      </c>
      <c r="K886" s="13" t="b">
        <f t="shared" si="83"/>
        <v>1</v>
      </c>
      <c r="L886" s="13" t="b">
        <f t="shared" si="84"/>
        <v>1</v>
      </c>
      <c r="M886" s="13" t="b">
        <f t="shared" si="79"/>
        <v>1</v>
      </c>
      <c r="N886" s="13" t="b">
        <f t="shared" si="80"/>
        <v>1</v>
      </c>
      <c r="O886" s="13" t="b">
        <f t="shared" si="81"/>
        <v>1</v>
      </c>
    </row>
    <row r="887" spans="1:15">
      <c r="A887" s="67">
        <v>868</v>
      </c>
      <c r="B887" s="183"/>
      <c r="C887" s="183"/>
      <c r="D887" s="177"/>
      <c r="E887" s="177"/>
      <c r="F887" s="183"/>
      <c r="G887" s="177"/>
      <c r="H887" s="292"/>
      <c r="I887" s="341"/>
      <c r="J887" s="13" t="b">
        <f t="shared" si="82"/>
        <v>1</v>
      </c>
      <c r="K887" s="13" t="b">
        <f t="shared" si="83"/>
        <v>1</v>
      </c>
      <c r="L887" s="13" t="b">
        <f t="shared" si="84"/>
        <v>1</v>
      </c>
      <c r="M887" s="13" t="b">
        <f t="shared" si="79"/>
        <v>1</v>
      </c>
      <c r="N887" s="13" t="b">
        <f t="shared" si="80"/>
        <v>1</v>
      </c>
      <c r="O887" s="13" t="b">
        <f t="shared" si="81"/>
        <v>1</v>
      </c>
    </row>
    <row r="888" spans="1:15">
      <c r="A888" s="67">
        <v>869</v>
      </c>
      <c r="B888" s="183"/>
      <c r="C888" s="183"/>
      <c r="D888" s="177"/>
      <c r="E888" s="177"/>
      <c r="F888" s="183"/>
      <c r="G888" s="177"/>
      <c r="H888" s="292"/>
      <c r="I888" s="341"/>
      <c r="J888" s="13" t="b">
        <f t="shared" si="82"/>
        <v>1</v>
      </c>
      <c r="K888" s="13" t="b">
        <f t="shared" si="83"/>
        <v>1</v>
      </c>
      <c r="L888" s="13" t="b">
        <f t="shared" si="84"/>
        <v>1</v>
      </c>
      <c r="M888" s="13" t="b">
        <f t="shared" si="79"/>
        <v>1</v>
      </c>
      <c r="N888" s="13" t="b">
        <f t="shared" si="80"/>
        <v>1</v>
      </c>
      <c r="O888" s="13" t="b">
        <f t="shared" si="81"/>
        <v>1</v>
      </c>
    </row>
    <row r="889" spans="1:15">
      <c r="A889" s="67">
        <v>870</v>
      </c>
      <c r="B889" s="183"/>
      <c r="C889" s="183"/>
      <c r="D889" s="177"/>
      <c r="E889" s="177"/>
      <c r="F889" s="183"/>
      <c r="G889" s="177"/>
      <c r="H889" s="292"/>
      <c r="I889" s="341"/>
      <c r="J889" s="13" t="b">
        <f t="shared" si="82"/>
        <v>1</v>
      </c>
      <c r="K889" s="13" t="b">
        <f t="shared" si="83"/>
        <v>1</v>
      </c>
      <c r="L889" s="13" t="b">
        <f t="shared" si="84"/>
        <v>1</v>
      </c>
      <c r="M889" s="13" t="b">
        <f t="shared" si="79"/>
        <v>1</v>
      </c>
      <c r="N889" s="13" t="b">
        <f t="shared" si="80"/>
        <v>1</v>
      </c>
      <c r="O889" s="13" t="b">
        <f t="shared" si="81"/>
        <v>1</v>
      </c>
    </row>
    <row r="890" spans="1:15">
      <c r="A890" s="67">
        <v>871</v>
      </c>
      <c r="B890" s="183"/>
      <c r="C890" s="183"/>
      <c r="D890" s="177"/>
      <c r="E890" s="177"/>
      <c r="F890" s="183"/>
      <c r="G890" s="177"/>
      <c r="H890" s="292"/>
      <c r="I890" s="341"/>
      <c r="J890" s="13" t="b">
        <f t="shared" si="82"/>
        <v>1</v>
      </c>
      <c r="K890" s="13" t="b">
        <f t="shared" si="83"/>
        <v>1</v>
      </c>
      <c r="L890" s="13" t="b">
        <f t="shared" si="84"/>
        <v>1</v>
      </c>
      <c r="M890" s="13" t="b">
        <f t="shared" si="79"/>
        <v>1</v>
      </c>
      <c r="N890" s="13" t="b">
        <f t="shared" si="80"/>
        <v>1</v>
      </c>
      <c r="O890" s="13" t="b">
        <f t="shared" si="81"/>
        <v>1</v>
      </c>
    </row>
    <row r="891" spans="1:15">
      <c r="A891" s="67">
        <v>872</v>
      </c>
      <c r="B891" s="183"/>
      <c r="C891" s="183"/>
      <c r="D891" s="177"/>
      <c r="E891" s="177"/>
      <c r="F891" s="183"/>
      <c r="G891" s="177"/>
      <c r="H891" s="292"/>
      <c r="I891" s="341"/>
      <c r="J891" s="13" t="b">
        <f t="shared" si="82"/>
        <v>1</v>
      </c>
      <c r="K891" s="13" t="b">
        <f t="shared" si="83"/>
        <v>1</v>
      </c>
      <c r="L891" s="13" t="b">
        <f t="shared" si="84"/>
        <v>1</v>
      </c>
      <c r="M891" s="13" t="b">
        <f t="shared" si="79"/>
        <v>1</v>
      </c>
      <c r="N891" s="13" t="b">
        <f t="shared" si="80"/>
        <v>1</v>
      </c>
      <c r="O891" s="13" t="b">
        <f t="shared" si="81"/>
        <v>1</v>
      </c>
    </row>
    <row r="892" spans="1:15">
      <c r="A892" s="67">
        <v>873</v>
      </c>
      <c r="B892" s="183"/>
      <c r="C892" s="183"/>
      <c r="D892" s="177"/>
      <c r="E892" s="177"/>
      <c r="F892" s="183"/>
      <c r="G892" s="177"/>
      <c r="H892" s="292"/>
      <c r="I892" s="341"/>
      <c r="J892" s="13" t="b">
        <f t="shared" si="82"/>
        <v>1</v>
      </c>
      <c r="K892" s="13" t="b">
        <f t="shared" si="83"/>
        <v>1</v>
      </c>
      <c r="L892" s="13" t="b">
        <f t="shared" si="84"/>
        <v>1</v>
      </c>
      <c r="M892" s="13" t="b">
        <f t="shared" si="79"/>
        <v>1</v>
      </c>
      <c r="N892" s="13" t="b">
        <f t="shared" si="80"/>
        <v>1</v>
      </c>
      <c r="O892" s="13" t="b">
        <f t="shared" si="81"/>
        <v>1</v>
      </c>
    </row>
    <row r="893" spans="1:15">
      <c r="A893" s="67">
        <v>874</v>
      </c>
      <c r="B893" s="183"/>
      <c r="C893" s="183"/>
      <c r="D893" s="177"/>
      <c r="E893" s="177"/>
      <c r="F893" s="183"/>
      <c r="G893" s="177"/>
      <c r="H893" s="292"/>
      <c r="I893" s="341"/>
      <c r="J893" s="13" t="b">
        <f t="shared" si="82"/>
        <v>1</v>
      </c>
      <c r="K893" s="13" t="b">
        <f t="shared" si="83"/>
        <v>1</v>
      </c>
      <c r="L893" s="13" t="b">
        <f t="shared" si="84"/>
        <v>1</v>
      </c>
      <c r="M893" s="13" t="b">
        <f t="shared" si="79"/>
        <v>1</v>
      </c>
      <c r="N893" s="13" t="b">
        <f t="shared" si="80"/>
        <v>1</v>
      </c>
      <c r="O893" s="13" t="b">
        <f t="shared" si="81"/>
        <v>1</v>
      </c>
    </row>
    <row r="894" spans="1:15">
      <c r="A894" s="67">
        <v>875</v>
      </c>
      <c r="B894" s="183"/>
      <c r="C894" s="183"/>
      <c r="D894" s="177"/>
      <c r="E894" s="177"/>
      <c r="F894" s="183"/>
      <c r="G894" s="177"/>
      <c r="H894" s="292"/>
      <c r="I894" s="341"/>
      <c r="J894" s="13" t="b">
        <f t="shared" si="82"/>
        <v>1</v>
      </c>
      <c r="K894" s="13" t="b">
        <f t="shared" si="83"/>
        <v>1</v>
      </c>
      <c r="L894" s="13" t="b">
        <f t="shared" si="84"/>
        <v>1</v>
      </c>
      <c r="M894" s="13" t="b">
        <f t="shared" si="79"/>
        <v>1</v>
      </c>
      <c r="N894" s="13" t="b">
        <f t="shared" si="80"/>
        <v>1</v>
      </c>
      <c r="O894" s="13" t="b">
        <f t="shared" si="81"/>
        <v>1</v>
      </c>
    </row>
    <row r="895" spans="1:15">
      <c r="A895" s="67">
        <v>876</v>
      </c>
      <c r="B895" s="183"/>
      <c r="C895" s="183"/>
      <c r="D895" s="177"/>
      <c r="E895" s="177"/>
      <c r="F895" s="183"/>
      <c r="G895" s="177"/>
      <c r="H895" s="292"/>
      <c r="I895" s="341"/>
      <c r="J895" s="13" t="b">
        <f t="shared" si="82"/>
        <v>1</v>
      </c>
      <c r="K895" s="13" t="b">
        <f t="shared" si="83"/>
        <v>1</v>
      </c>
      <c r="L895" s="13" t="b">
        <f t="shared" si="84"/>
        <v>1</v>
      </c>
      <c r="M895" s="13" t="b">
        <f t="shared" si="79"/>
        <v>1</v>
      </c>
      <c r="N895" s="13" t="b">
        <f t="shared" si="80"/>
        <v>1</v>
      </c>
      <c r="O895" s="13" t="b">
        <f t="shared" si="81"/>
        <v>1</v>
      </c>
    </row>
    <row r="896" spans="1:15">
      <c r="A896" s="67">
        <v>877</v>
      </c>
      <c r="B896" s="183"/>
      <c r="C896" s="183"/>
      <c r="D896" s="177"/>
      <c r="E896" s="177"/>
      <c r="F896" s="183"/>
      <c r="G896" s="177"/>
      <c r="H896" s="292"/>
      <c r="I896" s="341"/>
      <c r="J896" s="13" t="b">
        <f t="shared" si="82"/>
        <v>1</v>
      </c>
      <c r="K896" s="13" t="b">
        <f t="shared" si="83"/>
        <v>1</v>
      </c>
      <c r="L896" s="13" t="b">
        <f t="shared" si="84"/>
        <v>1</v>
      </c>
      <c r="M896" s="13" t="b">
        <f t="shared" si="79"/>
        <v>1</v>
      </c>
      <c r="N896" s="13" t="b">
        <f t="shared" si="80"/>
        <v>1</v>
      </c>
      <c r="O896" s="13" t="b">
        <f t="shared" si="81"/>
        <v>1</v>
      </c>
    </row>
    <row r="897" spans="1:15">
      <c r="A897" s="67">
        <v>878</v>
      </c>
      <c r="B897" s="183"/>
      <c r="C897" s="183"/>
      <c r="D897" s="177"/>
      <c r="E897" s="177"/>
      <c r="F897" s="183"/>
      <c r="G897" s="177"/>
      <c r="H897" s="292"/>
      <c r="I897" s="341"/>
      <c r="J897" s="13" t="b">
        <f t="shared" si="82"/>
        <v>1</v>
      </c>
      <c r="K897" s="13" t="b">
        <f t="shared" si="83"/>
        <v>1</v>
      </c>
      <c r="L897" s="13" t="b">
        <f t="shared" si="84"/>
        <v>1</v>
      </c>
      <c r="M897" s="13" t="b">
        <f t="shared" si="79"/>
        <v>1</v>
      </c>
      <c r="N897" s="13" t="b">
        <f t="shared" si="80"/>
        <v>1</v>
      </c>
      <c r="O897" s="13" t="b">
        <f t="shared" si="81"/>
        <v>1</v>
      </c>
    </row>
    <row r="898" spans="1:15">
      <c r="A898" s="67">
        <v>879</v>
      </c>
      <c r="B898" s="183"/>
      <c r="C898" s="183"/>
      <c r="D898" s="177"/>
      <c r="E898" s="177"/>
      <c r="F898" s="183"/>
      <c r="G898" s="177"/>
      <c r="H898" s="292"/>
      <c r="I898" s="341"/>
      <c r="J898" s="13" t="b">
        <f t="shared" si="82"/>
        <v>1</v>
      </c>
      <c r="K898" s="13" t="b">
        <f t="shared" si="83"/>
        <v>1</v>
      </c>
      <c r="L898" s="13" t="b">
        <f t="shared" si="84"/>
        <v>1</v>
      </c>
      <c r="M898" s="13" t="b">
        <f t="shared" si="79"/>
        <v>1</v>
      </c>
      <c r="N898" s="13" t="b">
        <f t="shared" si="80"/>
        <v>1</v>
      </c>
      <c r="O898" s="13" t="b">
        <f t="shared" si="81"/>
        <v>1</v>
      </c>
    </row>
    <row r="899" spans="1:15">
      <c r="A899" s="67">
        <v>880</v>
      </c>
      <c r="B899" s="183"/>
      <c r="C899" s="183"/>
      <c r="D899" s="177"/>
      <c r="E899" s="177"/>
      <c r="F899" s="183"/>
      <c r="G899" s="177"/>
      <c r="H899" s="292"/>
      <c r="I899" s="341"/>
      <c r="J899" s="13" t="b">
        <f t="shared" si="82"/>
        <v>1</v>
      </c>
      <c r="K899" s="13" t="b">
        <f t="shared" si="83"/>
        <v>1</v>
      </c>
      <c r="L899" s="13" t="b">
        <f t="shared" si="84"/>
        <v>1</v>
      </c>
      <c r="M899" s="13" t="b">
        <f t="shared" si="79"/>
        <v>1</v>
      </c>
      <c r="N899" s="13" t="b">
        <f t="shared" si="80"/>
        <v>1</v>
      </c>
      <c r="O899" s="13" t="b">
        <f t="shared" si="81"/>
        <v>1</v>
      </c>
    </row>
    <row r="900" spans="1:15">
      <c r="A900" s="67">
        <v>881</v>
      </c>
      <c r="B900" s="183"/>
      <c r="C900" s="183"/>
      <c r="D900" s="177"/>
      <c r="E900" s="177"/>
      <c r="F900" s="183"/>
      <c r="G900" s="177"/>
      <c r="H900" s="292"/>
      <c r="I900" s="341"/>
      <c r="J900" s="13" t="b">
        <f t="shared" si="82"/>
        <v>1</v>
      </c>
      <c r="K900" s="13" t="b">
        <f t="shared" si="83"/>
        <v>1</v>
      </c>
      <c r="L900" s="13" t="b">
        <f t="shared" si="84"/>
        <v>1</v>
      </c>
      <c r="M900" s="13" t="b">
        <f t="shared" si="79"/>
        <v>1</v>
      </c>
      <c r="N900" s="13" t="b">
        <f t="shared" si="80"/>
        <v>1</v>
      </c>
      <c r="O900" s="13" t="b">
        <f t="shared" si="81"/>
        <v>1</v>
      </c>
    </row>
    <row r="901" spans="1:15">
      <c r="A901" s="67">
        <v>882</v>
      </c>
      <c r="B901" s="183"/>
      <c r="C901" s="183"/>
      <c r="D901" s="177"/>
      <c r="E901" s="177"/>
      <c r="F901" s="183"/>
      <c r="G901" s="177"/>
      <c r="H901" s="292"/>
      <c r="I901" s="341"/>
      <c r="J901" s="13" t="b">
        <f t="shared" si="82"/>
        <v>1</v>
      </c>
      <c r="K901" s="13" t="b">
        <f t="shared" si="83"/>
        <v>1</v>
      </c>
      <c r="L901" s="13" t="b">
        <f t="shared" si="84"/>
        <v>1</v>
      </c>
      <c r="M901" s="13" t="b">
        <f t="shared" si="79"/>
        <v>1</v>
      </c>
      <c r="N901" s="13" t="b">
        <f t="shared" si="80"/>
        <v>1</v>
      </c>
      <c r="O901" s="13" t="b">
        <f t="shared" si="81"/>
        <v>1</v>
      </c>
    </row>
    <row r="902" spans="1:15">
      <c r="A902" s="67">
        <v>883</v>
      </c>
      <c r="B902" s="183"/>
      <c r="C902" s="183"/>
      <c r="D902" s="177"/>
      <c r="E902" s="177"/>
      <c r="F902" s="183"/>
      <c r="G902" s="177"/>
      <c r="H902" s="292"/>
      <c r="I902" s="341"/>
      <c r="J902" s="13" t="b">
        <f t="shared" si="82"/>
        <v>1</v>
      </c>
      <c r="K902" s="13" t="b">
        <f t="shared" si="83"/>
        <v>1</v>
      </c>
      <c r="L902" s="13" t="b">
        <f t="shared" si="84"/>
        <v>1</v>
      </c>
      <c r="M902" s="13" t="b">
        <f t="shared" si="79"/>
        <v>1</v>
      </c>
      <c r="N902" s="13" t="b">
        <f t="shared" si="80"/>
        <v>1</v>
      </c>
      <c r="O902" s="13" t="b">
        <f t="shared" si="81"/>
        <v>1</v>
      </c>
    </row>
    <row r="903" spans="1:15">
      <c r="A903" s="67">
        <v>884</v>
      </c>
      <c r="B903" s="183"/>
      <c r="C903" s="183"/>
      <c r="D903" s="177"/>
      <c r="E903" s="177"/>
      <c r="F903" s="183"/>
      <c r="G903" s="177"/>
      <c r="H903" s="292"/>
      <c r="I903" s="341"/>
      <c r="J903" s="13" t="b">
        <f t="shared" si="82"/>
        <v>1</v>
      </c>
      <c r="K903" s="13" t="b">
        <f t="shared" si="83"/>
        <v>1</v>
      </c>
      <c r="L903" s="13" t="b">
        <f t="shared" si="84"/>
        <v>1</v>
      </c>
      <c r="M903" s="13" t="b">
        <f t="shared" si="79"/>
        <v>1</v>
      </c>
      <c r="N903" s="13" t="b">
        <f t="shared" si="80"/>
        <v>1</v>
      </c>
      <c r="O903" s="13" t="b">
        <f t="shared" si="81"/>
        <v>1</v>
      </c>
    </row>
    <row r="904" spans="1:15">
      <c r="A904" s="67">
        <v>885</v>
      </c>
      <c r="B904" s="183"/>
      <c r="C904" s="183"/>
      <c r="D904" s="177"/>
      <c r="E904" s="177"/>
      <c r="F904" s="183"/>
      <c r="G904" s="177"/>
      <c r="H904" s="292"/>
      <c r="I904" s="341"/>
      <c r="J904" s="13" t="b">
        <f t="shared" si="82"/>
        <v>1</v>
      </c>
      <c r="K904" s="13" t="b">
        <f t="shared" si="83"/>
        <v>1</v>
      </c>
      <c r="L904" s="13" t="b">
        <f t="shared" si="84"/>
        <v>1</v>
      </c>
      <c r="M904" s="13" t="b">
        <f t="shared" si="79"/>
        <v>1</v>
      </c>
      <c r="N904" s="13" t="b">
        <f t="shared" si="80"/>
        <v>1</v>
      </c>
      <c r="O904" s="13" t="b">
        <f t="shared" si="81"/>
        <v>1</v>
      </c>
    </row>
    <row r="905" spans="1:15">
      <c r="A905" s="67">
        <v>886</v>
      </c>
      <c r="B905" s="183"/>
      <c r="C905" s="183"/>
      <c r="D905" s="177"/>
      <c r="E905" s="177"/>
      <c r="F905" s="183"/>
      <c r="G905" s="177"/>
      <c r="H905" s="292"/>
      <c r="I905" s="341"/>
      <c r="J905" s="13" t="b">
        <f t="shared" si="82"/>
        <v>1</v>
      </c>
      <c r="K905" s="13" t="b">
        <f t="shared" si="83"/>
        <v>1</v>
      </c>
      <c r="L905" s="13" t="b">
        <f t="shared" si="84"/>
        <v>1</v>
      </c>
      <c r="M905" s="13" t="b">
        <f t="shared" si="79"/>
        <v>1</v>
      </c>
      <c r="N905" s="13" t="b">
        <f t="shared" si="80"/>
        <v>1</v>
      </c>
      <c r="O905" s="13" t="b">
        <f t="shared" si="81"/>
        <v>1</v>
      </c>
    </row>
    <row r="906" spans="1:15">
      <c r="A906" s="67">
        <v>887</v>
      </c>
      <c r="B906" s="183"/>
      <c r="C906" s="183"/>
      <c r="D906" s="177"/>
      <c r="E906" s="177"/>
      <c r="F906" s="183"/>
      <c r="G906" s="177"/>
      <c r="H906" s="292"/>
      <c r="I906" s="341"/>
      <c r="J906" s="13" t="b">
        <f t="shared" si="82"/>
        <v>1</v>
      </c>
      <c r="K906" s="13" t="b">
        <f t="shared" si="83"/>
        <v>1</v>
      </c>
      <c r="L906" s="13" t="b">
        <f t="shared" si="84"/>
        <v>1</v>
      </c>
      <c r="M906" s="13" t="b">
        <f t="shared" si="79"/>
        <v>1</v>
      </c>
      <c r="N906" s="13" t="b">
        <f t="shared" si="80"/>
        <v>1</v>
      </c>
      <c r="O906" s="13" t="b">
        <f t="shared" si="81"/>
        <v>1</v>
      </c>
    </row>
    <row r="907" spans="1:15">
      <c r="A907" s="67">
        <v>888</v>
      </c>
      <c r="B907" s="183"/>
      <c r="C907" s="183"/>
      <c r="D907" s="177"/>
      <c r="E907" s="177"/>
      <c r="F907" s="183"/>
      <c r="G907" s="177"/>
      <c r="H907" s="292"/>
      <c r="I907" s="341"/>
      <c r="J907" s="13" t="b">
        <f t="shared" si="82"/>
        <v>1</v>
      </c>
      <c r="K907" s="13" t="b">
        <f t="shared" si="83"/>
        <v>1</v>
      </c>
      <c r="L907" s="13" t="b">
        <f t="shared" si="84"/>
        <v>1</v>
      </c>
      <c r="M907" s="13" t="b">
        <f t="shared" si="79"/>
        <v>1</v>
      </c>
      <c r="N907" s="13" t="b">
        <f t="shared" si="80"/>
        <v>1</v>
      </c>
      <c r="O907" s="13" t="b">
        <f t="shared" si="81"/>
        <v>1</v>
      </c>
    </row>
    <row r="908" spans="1:15">
      <c r="A908" s="67">
        <v>889</v>
      </c>
      <c r="B908" s="183"/>
      <c r="C908" s="183"/>
      <c r="D908" s="177"/>
      <c r="E908" s="177"/>
      <c r="F908" s="183"/>
      <c r="G908" s="177"/>
      <c r="H908" s="292"/>
      <c r="I908" s="341"/>
      <c r="J908" s="13" t="b">
        <f t="shared" si="82"/>
        <v>1</v>
      </c>
      <c r="K908" s="13" t="b">
        <f t="shared" si="83"/>
        <v>1</v>
      </c>
      <c r="L908" s="13" t="b">
        <f t="shared" si="84"/>
        <v>1</v>
      </c>
      <c r="M908" s="13" t="b">
        <f t="shared" si="79"/>
        <v>1</v>
      </c>
      <c r="N908" s="13" t="b">
        <f t="shared" si="80"/>
        <v>1</v>
      </c>
      <c r="O908" s="13" t="b">
        <f t="shared" si="81"/>
        <v>1</v>
      </c>
    </row>
    <row r="909" spans="1:15">
      <c r="A909" s="67">
        <v>890</v>
      </c>
      <c r="B909" s="183"/>
      <c r="C909" s="183"/>
      <c r="D909" s="177"/>
      <c r="E909" s="177"/>
      <c r="F909" s="183"/>
      <c r="G909" s="177"/>
      <c r="H909" s="292"/>
      <c r="I909" s="341"/>
      <c r="J909" s="13" t="b">
        <f t="shared" si="82"/>
        <v>1</v>
      </c>
      <c r="K909" s="13" t="b">
        <f t="shared" si="83"/>
        <v>1</v>
      </c>
      <c r="L909" s="13" t="b">
        <f t="shared" si="84"/>
        <v>1</v>
      </c>
      <c r="M909" s="13" t="b">
        <f t="shared" si="79"/>
        <v>1</v>
      </c>
      <c r="N909" s="13" t="b">
        <f t="shared" si="80"/>
        <v>1</v>
      </c>
      <c r="O909" s="13" t="b">
        <f t="shared" si="81"/>
        <v>1</v>
      </c>
    </row>
    <row r="910" spans="1:15">
      <c r="A910" s="67">
        <v>891</v>
      </c>
      <c r="B910" s="183"/>
      <c r="C910" s="183"/>
      <c r="D910" s="177"/>
      <c r="E910" s="177"/>
      <c r="F910" s="183"/>
      <c r="G910" s="177"/>
      <c r="H910" s="292"/>
      <c r="I910" s="341"/>
      <c r="J910" s="13" t="b">
        <f t="shared" si="82"/>
        <v>1</v>
      </c>
      <c r="K910" s="13" t="b">
        <f t="shared" si="83"/>
        <v>1</v>
      </c>
      <c r="L910" s="13" t="b">
        <f t="shared" si="84"/>
        <v>1</v>
      </c>
      <c r="M910" s="13" t="b">
        <f t="shared" si="79"/>
        <v>1</v>
      </c>
      <c r="N910" s="13" t="b">
        <f t="shared" si="80"/>
        <v>1</v>
      </c>
      <c r="O910" s="13" t="b">
        <f t="shared" si="81"/>
        <v>1</v>
      </c>
    </row>
    <row r="911" spans="1:15">
      <c r="A911" s="67">
        <v>892</v>
      </c>
      <c r="B911" s="183"/>
      <c r="C911" s="183"/>
      <c r="D911" s="177"/>
      <c r="E911" s="177"/>
      <c r="F911" s="183"/>
      <c r="G911" s="177"/>
      <c r="H911" s="292"/>
      <c r="I911" s="341"/>
      <c r="J911" s="13" t="b">
        <f t="shared" si="82"/>
        <v>1</v>
      </c>
      <c r="K911" s="13" t="b">
        <f t="shared" si="83"/>
        <v>1</v>
      </c>
      <c r="L911" s="13" t="b">
        <f t="shared" si="84"/>
        <v>1</v>
      </c>
      <c r="M911" s="13" t="b">
        <f t="shared" si="79"/>
        <v>1</v>
      </c>
      <c r="N911" s="13" t="b">
        <f t="shared" si="80"/>
        <v>1</v>
      </c>
      <c r="O911" s="13" t="b">
        <f t="shared" si="81"/>
        <v>1</v>
      </c>
    </row>
    <row r="912" spans="1:15">
      <c r="A912" s="67">
        <v>893</v>
      </c>
      <c r="B912" s="183"/>
      <c r="C912" s="183"/>
      <c r="D912" s="177"/>
      <c r="E912" s="177"/>
      <c r="F912" s="183"/>
      <c r="G912" s="177"/>
      <c r="H912" s="292"/>
      <c r="I912" s="341"/>
      <c r="J912" s="13" t="b">
        <f t="shared" si="82"/>
        <v>1</v>
      </c>
      <c r="K912" s="13" t="b">
        <f t="shared" si="83"/>
        <v>1</v>
      </c>
      <c r="L912" s="13" t="b">
        <f t="shared" si="84"/>
        <v>1</v>
      </c>
      <c r="M912" s="13" t="b">
        <f t="shared" si="79"/>
        <v>1</v>
      </c>
      <c r="N912" s="13" t="b">
        <f t="shared" si="80"/>
        <v>1</v>
      </c>
      <c r="O912" s="13" t="b">
        <f t="shared" si="81"/>
        <v>1</v>
      </c>
    </row>
    <row r="913" spans="1:15">
      <c r="A913" s="67">
        <v>894</v>
      </c>
      <c r="B913" s="183"/>
      <c r="C913" s="183"/>
      <c r="D913" s="177"/>
      <c r="E913" s="177"/>
      <c r="F913" s="183"/>
      <c r="G913" s="177"/>
      <c r="H913" s="292"/>
      <c r="I913" s="341"/>
      <c r="J913" s="13" t="b">
        <f t="shared" si="82"/>
        <v>1</v>
      </c>
      <c r="K913" s="13" t="b">
        <f t="shared" si="83"/>
        <v>1</v>
      </c>
      <c r="L913" s="13" t="b">
        <f t="shared" si="84"/>
        <v>1</v>
      </c>
      <c r="M913" s="13" t="b">
        <f t="shared" si="79"/>
        <v>1</v>
      </c>
      <c r="N913" s="13" t="b">
        <f t="shared" si="80"/>
        <v>1</v>
      </c>
      <c r="O913" s="13" t="b">
        <f t="shared" si="81"/>
        <v>1</v>
      </c>
    </row>
    <row r="914" spans="1:15">
      <c r="A914" s="67">
        <v>895</v>
      </c>
      <c r="B914" s="183"/>
      <c r="C914" s="183"/>
      <c r="D914" s="177"/>
      <c r="E914" s="177"/>
      <c r="F914" s="183"/>
      <c r="G914" s="177"/>
      <c r="H914" s="292"/>
      <c r="I914" s="341"/>
      <c r="J914" s="13" t="b">
        <f t="shared" si="82"/>
        <v>1</v>
      </c>
      <c r="K914" s="13" t="b">
        <f t="shared" si="83"/>
        <v>1</v>
      </c>
      <c r="L914" s="13" t="b">
        <f t="shared" si="84"/>
        <v>1</v>
      </c>
      <c r="M914" s="13" t="b">
        <f t="shared" si="79"/>
        <v>1</v>
      </c>
      <c r="N914" s="13" t="b">
        <f t="shared" si="80"/>
        <v>1</v>
      </c>
      <c r="O914" s="13" t="b">
        <f t="shared" si="81"/>
        <v>1</v>
      </c>
    </row>
    <row r="915" spans="1:15">
      <c r="A915" s="67">
        <v>896</v>
      </c>
      <c r="B915" s="183"/>
      <c r="C915" s="183"/>
      <c r="D915" s="177"/>
      <c r="E915" s="177"/>
      <c r="F915" s="183"/>
      <c r="G915" s="177"/>
      <c r="H915" s="292"/>
      <c r="I915" s="341"/>
      <c r="J915" s="13" t="b">
        <f t="shared" si="82"/>
        <v>1</v>
      </c>
      <c r="K915" s="13" t="b">
        <f t="shared" si="83"/>
        <v>1</v>
      </c>
      <c r="L915" s="13" t="b">
        <f t="shared" si="84"/>
        <v>1</v>
      </c>
      <c r="M915" s="13" t="b">
        <f t="shared" si="79"/>
        <v>1</v>
      </c>
      <c r="N915" s="13" t="b">
        <f t="shared" si="80"/>
        <v>1</v>
      </c>
      <c r="O915" s="13" t="b">
        <f t="shared" si="81"/>
        <v>1</v>
      </c>
    </row>
    <row r="916" spans="1:15">
      <c r="A916" s="67">
        <v>897</v>
      </c>
      <c r="B916" s="183"/>
      <c r="C916" s="183"/>
      <c r="D916" s="177"/>
      <c r="E916" s="177"/>
      <c r="F916" s="183"/>
      <c r="G916" s="177"/>
      <c r="H916" s="292"/>
      <c r="I916" s="341"/>
      <c r="J916" s="13" t="b">
        <f t="shared" si="82"/>
        <v>1</v>
      </c>
      <c r="K916" s="13" t="b">
        <f t="shared" si="83"/>
        <v>1</v>
      </c>
      <c r="L916" s="13" t="b">
        <f t="shared" si="84"/>
        <v>1</v>
      </c>
      <c r="M916" s="13" t="b">
        <f t="shared" ref="M916:M979" si="85">IF(D916="",TRUE,(IF(ISNUMBER(MATCH(D916,CountriesList,0)),TRUE,FALSE)))</f>
        <v>1</v>
      </c>
      <c r="N916" s="13" t="b">
        <f t="shared" ref="N916:N979" si="86">IF(E916="",TRUE,(IF(ISNUMBER(MATCH(E916,type_list,0)),TRUE,FALSE)))</f>
        <v>1</v>
      </c>
      <c r="O916" s="13" t="b">
        <f t="shared" ref="O916:O979" si="87">IF(G916="",TRUE,(IF(ISNUMBER(MATCH(G916,ShortRelationList,0)),TRUE,FALSE)))</f>
        <v>1</v>
      </c>
    </row>
    <row r="917" spans="1:15">
      <c r="A917" s="67">
        <v>898</v>
      </c>
      <c r="B917" s="183"/>
      <c r="C917" s="183"/>
      <c r="D917" s="177"/>
      <c r="E917" s="177"/>
      <c r="F917" s="183"/>
      <c r="G917" s="177"/>
      <c r="H917" s="292"/>
      <c r="I917" s="341"/>
      <c r="J917" s="13" t="b">
        <f t="shared" si="82"/>
        <v>1</v>
      </c>
      <c r="K917" s="13" t="b">
        <f t="shared" si="83"/>
        <v>1</v>
      </c>
      <c r="L917" s="13" t="b">
        <f t="shared" si="84"/>
        <v>1</v>
      </c>
      <c r="M917" s="13" t="b">
        <f t="shared" si="85"/>
        <v>1</v>
      </c>
      <c r="N917" s="13" t="b">
        <f t="shared" si="86"/>
        <v>1</v>
      </c>
      <c r="O917" s="13" t="b">
        <f t="shared" si="87"/>
        <v>1</v>
      </c>
    </row>
    <row r="918" spans="1:15">
      <c r="A918" s="67">
        <v>899</v>
      </c>
      <c r="B918" s="183"/>
      <c r="C918" s="183"/>
      <c r="D918" s="177"/>
      <c r="E918" s="177"/>
      <c r="F918" s="183"/>
      <c r="G918" s="177"/>
      <c r="H918" s="292"/>
      <c r="I918" s="341"/>
      <c r="J918" s="13" t="b">
        <f t="shared" ref="J918:J981" si="88">IF(ISBLANK(B918),TRUE,IF(OR(ISBLANK(C918),ISBLANK(D918),ISBLANK(E918),ISBLANK(F918),ISBLANK(G918),ISBLANK(H918)),FALSE,TRUE))</f>
        <v>1</v>
      </c>
      <c r="K918" s="13" t="b">
        <f t="shared" ref="K918:K981" si="89">IF(OR(AND(B918="N/A",D918="N/A",E918="N/A",G918="N/A"),AND(ISBLANK(B918),ISBLANK(D918),ISBLANK(E918),ISBLANK(G918)),AND(NOT(ISBLANK(B918)),NOT(ISBLANK(D918)),NOT(ISBLANK(E918)),NOT(ISBLANK(G918)),B918&lt;&gt;"N/A",D918&lt;&gt;"N/A",E918&lt;&gt;"N/A",G918&lt;&gt;"N/A")),TRUE,FALSE)</f>
        <v>1</v>
      </c>
      <c r="L918" s="13" t="b">
        <f t="shared" ref="L918:L981" si="90">IF(OR(AND(ISBLANK(B918),H918=0),AND(B918="N/A",H918=0),AND(NOT(ISBLANK(B918)),B918&lt;&gt;"N/A",H918&lt;&gt;0)),TRUE,FALSE)</f>
        <v>1</v>
      </c>
      <c r="M918" s="13" t="b">
        <f t="shared" si="85"/>
        <v>1</v>
      </c>
      <c r="N918" s="13" t="b">
        <f t="shared" si="86"/>
        <v>1</v>
      </c>
      <c r="O918" s="13" t="b">
        <f t="shared" si="87"/>
        <v>1</v>
      </c>
    </row>
    <row r="919" spans="1:15">
      <c r="A919" s="67">
        <v>900</v>
      </c>
      <c r="B919" s="183"/>
      <c r="C919" s="183"/>
      <c r="D919" s="177"/>
      <c r="E919" s="177"/>
      <c r="F919" s="183"/>
      <c r="G919" s="177"/>
      <c r="H919" s="292"/>
      <c r="I919" s="341"/>
      <c r="J919" s="13" t="b">
        <f t="shared" si="88"/>
        <v>1</v>
      </c>
      <c r="K919" s="13" t="b">
        <f t="shared" si="89"/>
        <v>1</v>
      </c>
      <c r="L919" s="13" t="b">
        <f t="shared" si="90"/>
        <v>1</v>
      </c>
      <c r="M919" s="13" t="b">
        <f t="shared" si="85"/>
        <v>1</v>
      </c>
      <c r="N919" s="13" t="b">
        <f t="shared" si="86"/>
        <v>1</v>
      </c>
      <c r="O919" s="13" t="b">
        <f t="shared" si="87"/>
        <v>1</v>
      </c>
    </row>
    <row r="920" spans="1:15">
      <c r="A920" s="67">
        <v>901</v>
      </c>
      <c r="B920" s="183"/>
      <c r="C920" s="183"/>
      <c r="D920" s="177"/>
      <c r="E920" s="177"/>
      <c r="F920" s="183"/>
      <c r="G920" s="177"/>
      <c r="H920" s="292"/>
      <c r="I920" s="341"/>
      <c r="J920" s="13" t="b">
        <f t="shared" si="88"/>
        <v>1</v>
      </c>
      <c r="K920" s="13" t="b">
        <f t="shared" si="89"/>
        <v>1</v>
      </c>
      <c r="L920" s="13" t="b">
        <f t="shared" si="90"/>
        <v>1</v>
      </c>
      <c r="M920" s="13" t="b">
        <f t="shared" si="85"/>
        <v>1</v>
      </c>
      <c r="N920" s="13" t="b">
        <f t="shared" si="86"/>
        <v>1</v>
      </c>
      <c r="O920" s="13" t="b">
        <f t="shared" si="87"/>
        <v>1</v>
      </c>
    </row>
    <row r="921" spans="1:15">
      <c r="A921" s="67">
        <v>902</v>
      </c>
      <c r="B921" s="183"/>
      <c r="C921" s="183"/>
      <c r="D921" s="177"/>
      <c r="E921" s="177"/>
      <c r="F921" s="183"/>
      <c r="G921" s="177"/>
      <c r="H921" s="292"/>
      <c r="I921" s="341"/>
      <c r="J921" s="13" t="b">
        <f t="shared" si="88"/>
        <v>1</v>
      </c>
      <c r="K921" s="13" t="b">
        <f t="shared" si="89"/>
        <v>1</v>
      </c>
      <c r="L921" s="13" t="b">
        <f t="shared" si="90"/>
        <v>1</v>
      </c>
      <c r="M921" s="13" t="b">
        <f t="shared" si="85"/>
        <v>1</v>
      </c>
      <c r="N921" s="13" t="b">
        <f t="shared" si="86"/>
        <v>1</v>
      </c>
      <c r="O921" s="13" t="b">
        <f t="shared" si="87"/>
        <v>1</v>
      </c>
    </row>
    <row r="922" spans="1:15">
      <c r="A922" s="67">
        <v>903</v>
      </c>
      <c r="B922" s="183"/>
      <c r="C922" s="183"/>
      <c r="D922" s="177"/>
      <c r="E922" s="177"/>
      <c r="F922" s="183"/>
      <c r="G922" s="177"/>
      <c r="H922" s="292"/>
      <c r="I922" s="341"/>
      <c r="J922" s="13" t="b">
        <f t="shared" si="88"/>
        <v>1</v>
      </c>
      <c r="K922" s="13" t="b">
        <f t="shared" si="89"/>
        <v>1</v>
      </c>
      <c r="L922" s="13" t="b">
        <f t="shared" si="90"/>
        <v>1</v>
      </c>
      <c r="M922" s="13" t="b">
        <f t="shared" si="85"/>
        <v>1</v>
      </c>
      <c r="N922" s="13" t="b">
        <f t="shared" si="86"/>
        <v>1</v>
      </c>
      <c r="O922" s="13" t="b">
        <f t="shared" si="87"/>
        <v>1</v>
      </c>
    </row>
    <row r="923" spans="1:15">
      <c r="A923" s="67">
        <v>904</v>
      </c>
      <c r="B923" s="183"/>
      <c r="C923" s="183"/>
      <c r="D923" s="177"/>
      <c r="E923" s="177"/>
      <c r="F923" s="183"/>
      <c r="G923" s="177"/>
      <c r="H923" s="292"/>
      <c r="I923" s="341"/>
      <c r="J923" s="13" t="b">
        <f t="shared" si="88"/>
        <v>1</v>
      </c>
      <c r="K923" s="13" t="b">
        <f t="shared" si="89"/>
        <v>1</v>
      </c>
      <c r="L923" s="13" t="b">
        <f t="shared" si="90"/>
        <v>1</v>
      </c>
      <c r="M923" s="13" t="b">
        <f t="shared" si="85"/>
        <v>1</v>
      </c>
      <c r="N923" s="13" t="b">
        <f t="shared" si="86"/>
        <v>1</v>
      </c>
      <c r="O923" s="13" t="b">
        <f t="shared" si="87"/>
        <v>1</v>
      </c>
    </row>
    <row r="924" spans="1:15">
      <c r="A924" s="67">
        <v>905</v>
      </c>
      <c r="B924" s="183"/>
      <c r="C924" s="183"/>
      <c r="D924" s="177"/>
      <c r="E924" s="177"/>
      <c r="F924" s="183"/>
      <c r="G924" s="177"/>
      <c r="H924" s="292"/>
      <c r="I924" s="341"/>
      <c r="J924" s="13" t="b">
        <f t="shared" si="88"/>
        <v>1</v>
      </c>
      <c r="K924" s="13" t="b">
        <f t="shared" si="89"/>
        <v>1</v>
      </c>
      <c r="L924" s="13" t="b">
        <f t="shared" si="90"/>
        <v>1</v>
      </c>
      <c r="M924" s="13" t="b">
        <f t="shared" si="85"/>
        <v>1</v>
      </c>
      <c r="N924" s="13" t="b">
        <f t="shared" si="86"/>
        <v>1</v>
      </c>
      <c r="O924" s="13" t="b">
        <f t="shared" si="87"/>
        <v>1</v>
      </c>
    </row>
    <row r="925" spans="1:15">
      <c r="A925" s="67">
        <v>906</v>
      </c>
      <c r="B925" s="183"/>
      <c r="C925" s="183"/>
      <c r="D925" s="177"/>
      <c r="E925" s="177"/>
      <c r="F925" s="183"/>
      <c r="G925" s="177"/>
      <c r="H925" s="292"/>
      <c r="I925" s="341"/>
      <c r="J925" s="13" t="b">
        <f t="shared" si="88"/>
        <v>1</v>
      </c>
      <c r="K925" s="13" t="b">
        <f t="shared" si="89"/>
        <v>1</v>
      </c>
      <c r="L925" s="13" t="b">
        <f t="shared" si="90"/>
        <v>1</v>
      </c>
      <c r="M925" s="13" t="b">
        <f t="shared" si="85"/>
        <v>1</v>
      </c>
      <c r="N925" s="13" t="b">
        <f t="shared" si="86"/>
        <v>1</v>
      </c>
      <c r="O925" s="13" t="b">
        <f t="shared" si="87"/>
        <v>1</v>
      </c>
    </row>
    <row r="926" spans="1:15">
      <c r="A926" s="67">
        <v>907</v>
      </c>
      <c r="B926" s="183"/>
      <c r="C926" s="183"/>
      <c r="D926" s="177"/>
      <c r="E926" s="177"/>
      <c r="F926" s="183"/>
      <c r="G926" s="177"/>
      <c r="H926" s="292"/>
      <c r="I926" s="341"/>
      <c r="J926" s="13" t="b">
        <f t="shared" si="88"/>
        <v>1</v>
      </c>
      <c r="K926" s="13" t="b">
        <f t="shared" si="89"/>
        <v>1</v>
      </c>
      <c r="L926" s="13" t="b">
        <f t="shared" si="90"/>
        <v>1</v>
      </c>
      <c r="M926" s="13" t="b">
        <f t="shared" si="85"/>
        <v>1</v>
      </c>
      <c r="N926" s="13" t="b">
        <f t="shared" si="86"/>
        <v>1</v>
      </c>
      <c r="O926" s="13" t="b">
        <f t="shared" si="87"/>
        <v>1</v>
      </c>
    </row>
    <row r="927" spans="1:15">
      <c r="A927" s="67">
        <v>908</v>
      </c>
      <c r="B927" s="183"/>
      <c r="C927" s="183"/>
      <c r="D927" s="177"/>
      <c r="E927" s="177"/>
      <c r="F927" s="183"/>
      <c r="G927" s="177"/>
      <c r="H927" s="292"/>
      <c r="I927" s="341"/>
      <c r="J927" s="13" t="b">
        <f t="shared" si="88"/>
        <v>1</v>
      </c>
      <c r="K927" s="13" t="b">
        <f t="shared" si="89"/>
        <v>1</v>
      </c>
      <c r="L927" s="13" t="b">
        <f t="shared" si="90"/>
        <v>1</v>
      </c>
      <c r="M927" s="13" t="b">
        <f t="shared" si="85"/>
        <v>1</v>
      </c>
      <c r="N927" s="13" t="b">
        <f t="shared" si="86"/>
        <v>1</v>
      </c>
      <c r="O927" s="13" t="b">
        <f t="shared" si="87"/>
        <v>1</v>
      </c>
    </row>
    <row r="928" spans="1:15">
      <c r="A928" s="67">
        <v>909</v>
      </c>
      <c r="B928" s="183"/>
      <c r="C928" s="183"/>
      <c r="D928" s="177"/>
      <c r="E928" s="177"/>
      <c r="F928" s="183"/>
      <c r="G928" s="177"/>
      <c r="H928" s="292"/>
      <c r="I928" s="341"/>
      <c r="J928" s="13" t="b">
        <f t="shared" si="88"/>
        <v>1</v>
      </c>
      <c r="K928" s="13" t="b">
        <f t="shared" si="89"/>
        <v>1</v>
      </c>
      <c r="L928" s="13" t="b">
        <f t="shared" si="90"/>
        <v>1</v>
      </c>
      <c r="M928" s="13" t="b">
        <f t="shared" si="85"/>
        <v>1</v>
      </c>
      <c r="N928" s="13" t="b">
        <f t="shared" si="86"/>
        <v>1</v>
      </c>
      <c r="O928" s="13" t="b">
        <f t="shared" si="87"/>
        <v>1</v>
      </c>
    </row>
    <row r="929" spans="1:15">
      <c r="A929" s="67">
        <v>910</v>
      </c>
      <c r="B929" s="183"/>
      <c r="C929" s="183"/>
      <c r="D929" s="177"/>
      <c r="E929" s="177"/>
      <c r="F929" s="183"/>
      <c r="G929" s="177"/>
      <c r="H929" s="292"/>
      <c r="I929" s="341"/>
      <c r="J929" s="13" t="b">
        <f t="shared" si="88"/>
        <v>1</v>
      </c>
      <c r="K929" s="13" t="b">
        <f t="shared" si="89"/>
        <v>1</v>
      </c>
      <c r="L929" s="13" t="b">
        <f t="shared" si="90"/>
        <v>1</v>
      </c>
      <c r="M929" s="13" t="b">
        <f t="shared" si="85"/>
        <v>1</v>
      </c>
      <c r="N929" s="13" t="b">
        <f t="shared" si="86"/>
        <v>1</v>
      </c>
      <c r="O929" s="13" t="b">
        <f t="shared" si="87"/>
        <v>1</v>
      </c>
    </row>
    <row r="930" spans="1:15">
      <c r="A930" s="67">
        <v>911</v>
      </c>
      <c r="B930" s="183"/>
      <c r="C930" s="183"/>
      <c r="D930" s="177"/>
      <c r="E930" s="177"/>
      <c r="F930" s="183"/>
      <c r="G930" s="177"/>
      <c r="H930" s="292"/>
      <c r="I930" s="341"/>
      <c r="J930" s="13" t="b">
        <f t="shared" si="88"/>
        <v>1</v>
      </c>
      <c r="K930" s="13" t="b">
        <f t="shared" si="89"/>
        <v>1</v>
      </c>
      <c r="L930" s="13" t="b">
        <f t="shared" si="90"/>
        <v>1</v>
      </c>
      <c r="M930" s="13" t="b">
        <f t="shared" si="85"/>
        <v>1</v>
      </c>
      <c r="N930" s="13" t="b">
        <f t="shared" si="86"/>
        <v>1</v>
      </c>
      <c r="O930" s="13" t="b">
        <f t="shared" si="87"/>
        <v>1</v>
      </c>
    </row>
    <row r="931" spans="1:15">
      <c r="A931" s="67">
        <v>912</v>
      </c>
      <c r="B931" s="183"/>
      <c r="C931" s="183"/>
      <c r="D931" s="177"/>
      <c r="E931" s="177"/>
      <c r="F931" s="183"/>
      <c r="G931" s="177"/>
      <c r="H931" s="292"/>
      <c r="I931" s="341"/>
      <c r="J931" s="13" t="b">
        <f t="shared" si="88"/>
        <v>1</v>
      </c>
      <c r="K931" s="13" t="b">
        <f t="shared" si="89"/>
        <v>1</v>
      </c>
      <c r="L931" s="13" t="b">
        <f t="shared" si="90"/>
        <v>1</v>
      </c>
      <c r="M931" s="13" t="b">
        <f t="shared" si="85"/>
        <v>1</v>
      </c>
      <c r="N931" s="13" t="b">
        <f t="shared" si="86"/>
        <v>1</v>
      </c>
      <c r="O931" s="13" t="b">
        <f t="shared" si="87"/>
        <v>1</v>
      </c>
    </row>
    <row r="932" spans="1:15">
      <c r="A932" s="67">
        <v>913</v>
      </c>
      <c r="B932" s="183"/>
      <c r="C932" s="183"/>
      <c r="D932" s="177"/>
      <c r="E932" s="177"/>
      <c r="F932" s="183"/>
      <c r="G932" s="177"/>
      <c r="H932" s="292"/>
      <c r="I932" s="341"/>
      <c r="J932" s="13" t="b">
        <f t="shared" si="88"/>
        <v>1</v>
      </c>
      <c r="K932" s="13" t="b">
        <f t="shared" si="89"/>
        <v>1</v>
      </c>
      <c r="L932" s="13" t="b">
        <f t="shared" si="90"/>
        <v>1</v>
      </c>
      <c r="M932" s="13" t="b">
        <f t="shared" si="85"/>
        <v>1</v>
      </c>
      <c r="N932" s="13" t="b">
        <f t="shared" si="86"/>
        <v>1</v>
      </c>
      <c r="O932" s="13" t="b">
        <f t="shared" si="87"/>
        <v>1</v>
      </c>
    </row>
    <row r="933" spans="1:15">
      <c r="A933" s="67">
        <v>914</v>
      </c>
      <c r="B933" s="183"/>
      <c r="C933" s="183"/>
      <c r="D933" s="177"/>
      <c r="E933" s="177"/>
      <c r="F933" s="183"/>
      <c r="G933" s="177"/>
      <c r="H933" s="292"/>
      <c r="I933" s="341"/>
      <c r="J933" s="13" t="b">
        <f t="shared" si="88"/>
        <v>1</v>
      </c>
      <c r="K933" s="13" t="b">
        <f t="shared" si="89"/>
        <v>1</v>
      </c>
      <c r="L933" s="13" t="b">
        <f t="shared" si="90"/>
        <v>1</v>
      </c>
      <c r="M933" s="13" t="b">
        <f t="shared" si="85"/>
        <v>1</v>
      </c>
      <c r="N933" s="13" t="b">
        <f t="shared" si="86"/>
        <v>1</v>
      </c>
      <c r="O933" s="13" t="b">
        <f t="shared" si="87"/>
        <v>1</v>
      </c>
    </row>
    <row r="934" spans="1:15">
      <c r="A934" s="67">
        <v>915</v>
      </c>
      <c r="B934" s="183"/>
      <c r="C934" s="183"/>
      <c r="D934" s="177"/>
      <c r="E934" s="177"/>
      <c r="F934" s="183"/>
      <c r="G934" s="177"/>
      <c r="H934" s="292"/>
      <c r="I934" s="341"/>
      <c r="J934" s="13" t="b">
        <f t="shared" si="88"/>
        <v>1</v>
      </c>
      <c r="K934" s="13" t="b">
        <f t="shared" si="89"/>
        <v>1</v>
      </c>
      <c r="L934" s="13" t="b">
        <f t="shared" si="90"/>
        <v>1</v>
      </c>
      <c r="M934" s="13" t="b">
        <f t="shared" si="85"/>
        <v>1</v>
      </c>
      <c r="N934" s="13" t="b">
        <f t="shared" si="86"/>
        <v>1</v>
      </c>
      <c r="O934" s="13" t="b">
        <f t="shared" si="87"/>
        <v>1</v>
      </c>
    </row>
    <row r="935" spans="1:15">
      <c r="A935" s="67">
        <v>916</v>
      </c>
      <c r="B935" s="183"/>
      <c r="C935" s="183"/>
      <c r="D935" s="177"/>
      <c r="E935" s="177"/>
      <c r="F935" s="183"/>
      <c r="G935" s="177"/>
      <c r="H935" s="292"/>
      <c r="I935" s="341"/>
      <c r="J935" s="13" t="b">
        <f t="shared" si="88"/>
        <v>1</v>
      </c>
      <c r="K935" s="13" t="b">
        <f t="shared" si="89"/>
        <v>1</v>
      </c>
      <c r="L935" s="13" t="b">
        <f t="shared" si="90"/>
        <v>1</v>
      </c>
      <c r="M935" s="13" t="b">
        <f t="shared" si="85"/>
        <v>1</v>
      </c>
      <c r="N935" s="13" t="b">
        <f t="shared" si="86"/>
        <v>1</v>
      </c>
      <c r="O935" s="13" t="b">
        <f t="shared" si="87"/>
        <v>1</v>
      </c>
    </row>
    <row r="936" spans="1:15">
      <c r="A936" s="67">
        <v>917</v>
      </c>
      <c r="B936" s="183"/>
      <c r="C936" s="183"/>
      <c r="D936" s="177"/>
      <c r="E936" s="177"/>
      <c r="F936" s="183"/>
      <c r="G936" s="177"/>
      <c r="H936" s="292"/>
      <c r="I936" s="341"/>
      <c r="J936" s="13" t="b">
        <f t="shared" si="88"/>
        <v>1</v>
      </c>
      <c r="K936" s="13" t="b">
        <f t="shared" si="89"/>
        <v>1</v>
      </c>
      <c r="L936" s="13" t="b">
        <f t="shared" si="90"/>
        <v>1</v>
      </c>
      <c r="M936" s="13" t="b">
        <f t="shared" si="85"/>
        <v>1</v>
      </c>
      <c r="N936" s="13" t="b">
        <f t="shared" si="86"/>
        <v>1</v>
      </c>
      <c r="O936" s="13" t="b">
        <f t="shared" si="87"/>
        <v>1</v>
      </c>
    </row>
    <row r="937" spans="1:15">
      <c r="A937" s="67">
        <v>918</v>
      </c>
      <c r="B937" s="183"/>
      <c r="C937" s="183"/>
      <c r="D937" s="177"/>
      <c r="E937" s="177"/>
      <c r="F937" s="183"/>
      <c r="G937" s="177"/>
      <c r="H937" s="292"/>
      <c r="I937" s="341"/>
      <c r="J937" s="13" t="b">
        <f t="shared" si="88"/>
        <v>1</v>
      </c>
      <c r="K937" s="13" t="b">
        <f t="shared" si="89"/>
        <v>1</v>
      </c>
      <c r="L937" s="13" t="b">
        <f t="shared" si="90"/>
        <v>1</v>
      </c>
      <c r="M937" s="13" t="b">
        <f t="shared" si="85"/>
        <v>1</v>
      </c>
      <c r="N937" s="13" t="b">
        <f t="shared" si="86"/>
        <v>1</v>
      </c>
      <c r="O937" s="13" t="b">
        <f t="shared" si="87"/>
        <v>1</v>
      </c>
    </row>
    <row r="938" spans="1:15">
      <c r="A938" s="67">
        <v>919</v>
      </c>
      <c r="B938" s="183"/>
      <c r="C938" s="183"/>
      <c r="D938" s="177"/>
      <c r="E938" s="177"/>
      <c r="F938" s="183"/>
      <c r="G938" s="177"/>
      <c r="H938" s="292"/>
      <c r="I938" s="341"/>
      <c r="J938" s="13" t="b">
        <f t="shared" si="88"/>
        <v>1</v>
      </c>
      <c r="K938" s="13" t="b">
        <f t="shared" si="89"/>
        <v>1</v>
      </c>
      <c r="L938" s="13" t="b">
        <f t="shared" si="90"/>
        <v>1</v>
      </c>
      <c r="M938" s="13" t="b">
        <f t="shared" si="85"/>
        <v>1</v>
      </c>
      <c r="N938" s="13" t="b">
        <f t="shared" si="86"/>
        <v>1</v>
      </c>
      <c r="O938" s="13" t="b">
        <f t="shared" si="87"/>
        <v>1</v>
      </c>
    </row>
    <row r="939" spans="1:15">
      <c r="A939" s="67">
        <v>920</v>
      </c>
      <c r="B939" s="183"/>
      <c r="C939" s="183"/>
      <c r="D939" s="177"/>
      <c r="E939" s="177"/>
      <c r="F939" s="183"/>
      <c r="G939" s="177"/>
      <c r="H939" s="292"/>
      <c r="I939" s="341"/>
      <c r="J939" s="13" t="b">
        <f t="shared" si="88"/>
        <v>1</v>
      </c>
      <c r="K939" s="13" t="b">
        <f t="shared" si="89"/>
        <v>1</v>
      </c>
      <c r="L939" s="13" t="b">
        <f t="shared" si="90"/>
        <v>1</v>
      </c>
      <c r="M939" s="13" t="b">
        <f t="shared" si="85"/>
        <v>1</v>
      </c>
      <c r="N939" s="13" t="b">
        <f t="shared" si="86"/>
        <v>1</v>
      </c>
      <c r="O939" s="13" t="b">
        <f t="shared" si="87"/>
        <v>1</v>
      </c>
    </row>
    <row r="940" spans="1:15">
      <c r="A940" s="67">
        <v>921</v>
      </c>
      <c r="B940" s="183"/>
      <c r="C940" s="183"/>
      <c r="D940" s="177"/>
      <c r="E940" s="177"/>
      <c r="F940" s="183"/>
      <c r="G940" s="177"/>
      <c r="H940" s="292"/>
      <c r="I940" s="341"/>
      <c r="J940" s="13" t="b">
        <f t="shared" si="88"/>
        <v>1</v>
      </c>
      <c r="K940" s="13" t="b">
        <f t="shared" si="89"/>
        <v>1</v>
      </c>
      <c r="L940" s="13" t="b">
        <f t="shared" si="90"/>
        <v>1</v>
      </c>
      <c r="M940" s="13" t="b">
        <f t="shared" si="85"/>
        <v>1</v>
      </c>
      <c r="N940" s="13" t="b">
        <f t="shared" si="86"/>
        <v>1</v>
      </c>
      <c r="O940" s="13" t="b">
        <f t="shared" si="87"/>
        <v>1</v>
      </c>
    </row>
    <row r="941" spans="1:15">
      <c r="A941" s="67">
        <v>922</v>
      </c>
      <c r="B941" s="183"/>
      <c r="C941" s="183"/>
      <c r="D941" s="177"/>
      <c r="E941" s="177"/>
      <c r="F941" s="183"/>
      <c r="G941" s="177"/>
      <c r="H941" s="292"/>
      <c r="I941" s="341"/>
      <c r="J941" s="13" t="b">
        <f t="shared" si="88"/>
        <v>1</v>
      </c>
      <c r="K941" s="13" t="b">
        <f t="shared" si="89"/>
        <v>1</v>
      </c>
      <c r="L941" s="13" t="b">
        <f t="shared" si="90"/>
        <v>1</v>
      </c>
      <c r="M941" s="13" t="b">
        <f t="shared" si="85"/>
        <v>1</v>
      </c>
      <c r="N941" s="13" t="b">
        <f t="shared" si="86"/>
        <v>1</v>
      </c>
      <c r="O941" s="13" t="b">
        <f t="shared" si="87"/>
        <v>1</v>
      </c>
    </row>
    <row r="942" spans="1:15">
      <c r="A942" s="67">
        <v>923</v>
      </c>
      <c r="B942" s="183"/>
      <c r="C942" s="183"/>
      <c r="D942" s="177"/>
      <c r="E942" s="177"/>
      <c r="F942" s="183"/>
      <c r="G942" s="177"/>
      <c r="H942" s="292"/>
      <c r="I942" s="341"/>
      <c r="J942" s="13" t="b">
        <f t="shared" si="88"/>
        <v>1</v>
      </c>
      <c r="K942" s="13" t="b">
        <f t="shared" si="89"/>
        <v>1</v>
      </c>
      <c r="L942" s="13" t="b">
        <f t="shared" si="90"/>
        <v>1</v>
      </c>
      <c r="M942" s="13" t="b">
        <f t="shared" si="85"/>
        <v>1</v>
      </c>
      <c r="N942" s="13" t="b">
        <f t="shared" si="86"/>
        <v>1</v>
      </c>
      <c r="O942" s="13" t="b">
        <f t="shared" si="87"/>
        <v>1</v>
      </c>
    </row>
    <row r="943" spans="1:15">
      <c r="A943" s="67">
        <v>924</v>
      </c>
      <c r="B943" s="183"/>
      <c r="C943" s="183"/>
      <c r="D943" s="177"/>
      <c r="E943" s="177"/>
      <c r="F943" s="183"/>
      <c r="G943" s="177"/>
      <c r="H943" s="292"/>
      <c r="I943" s="341"/>
      <c r="J943" s="13" t="b">
        <f t="shared" si="88"/>
        <v>1</v>
      </c>
      <c r="K943" s="13" t="b">
        <f t="shared" si="89"/>
        <v>1</v>
      </c>
      <c r="L943" s="13" t="b">
        <f t="shared" si="90"/>
        <v>1</v>
      </c>
      <c r="M943" s="13" t="b">
        <f t="shared" si="85"/>
        <v>1</v>
      </c>
      <c r="N943" s="13" t="b">
        <f t="shared" si="86"/>
        <v>1</v>
      </c>
      <c r="O943" s="13" t="b">
        <f t="shared" si="87"/>
        <v>1</v>
      </c>
    </row>
    <row r="944" spans="1:15">
      <c r="A944" s="67">
        <v>925</v>
      </c>
      <c r="B944" s="183"/>
      <c r="C944" s="183"/>
      <c r="D944" s="177"/>
      <c r="E944" s="177"/>
      <c r="F944" s="183"/>
      <c r="G944" s="177"/>
      <c r="H944" s="292"/>
      <c r="I944" s="341"/>
      <c r="J944" s="13" t="b">
        <f t="shared" si="88"/>
        <v>1</v>
      </c>
      <c r="K944" s="13" t="b">
        <f t="shared" si="89"/>
        <v>1</v>
      </c>
      <c r="L944" s="13" t="b">
        <f t="shared" si="90"/>
        <v>1</v>
      </c>
      <c r="M944" s="13" t="b">
        <f t="shared" si="85"/>
        <v>1</v>
      </c>
      <c r="N944" s="13" t="b">
        <f t="shared" si="86"/>
        <v>1</v>
      </c>
      <c r="O944" s="13" t="b">
        <f t="shared" si="87"/>
        <v>1</v>
      </c>
    </row>
    <row r="945" spans="1:15">
      <c r="A945" s="67">
        <v>926</v>
      </c>
      <c r="B945" s="183"/>
      <c r="C945" s="183"/>
      <c r="D945" s="177"/>
      <c r="E945" s="177"/>
      <c r="F945" s="183"/>
      <c r="G945" s="177"/>
      <c r="H945" s="292"/>
      <c r="I945" s="341"/>
      <c r="J945" s="13" t="b">
        <f t="shared" si="88"/>
        <v>1</v>
      </c>
      <c r="K945" s="13" t="b">
        <f t="shared" si="89"/>
        <v>1</v>
      </c>
      <c r="L945" s="13" t="b">
        <f t="shared" si="90"/>
        <v>1</v>
      </c>
      <c r="M945" s="13" t="b">
        <f t="shared" si="85"/>
        <v>1</v>
      </c>
      <c r="N945" s="13" t="b">
        <f t="shared" si="86"/>
        <v>1</v>
      </c>
      <c r="O945" s="13" t="b">
        <f t="shared" si="87"/>
        <v>1</v>
      </c>
    </row>
    <row r="946" spans="1:15">
      <c r="A946" s="67">
        <v>927</v>
      </c>
      <c r="B946" s="183"/>
      <c r="C946" s="183"/>
      <c r="D946" s="177"/>
      <c r="E946" s="177"/>
      <c r="F946" s="183"/>
      <c r="G946" s="177"/>
      <c r="H946" s="292"/>
      <c r="I946" s="341"/>
      <c r="J946" s="13" t="b">
        <f t="shared" si="88"/>
        <v>1</v>
      </c>
      <c r="K946" s="13" t="b">
        <f t="shared" si="89"/>
        <v>1</v>
      </c>
      <c r="L946" s="13" t="b">
        <f t="shared" si="90"/>
        <v>1</v>
      </c>
      <c r="M946" s="13" t="b">
        <f t="shared" si="85"/>
        <v>1</v>
      </c>
      <c r="N946" s="13" t="b">
        <f t="shared" si="86"/>
        <v>1</v>
      </c>
      <c r="O946" s="13" t="b">
        <f t="shared" si="87"/>
        <v>1</v>
      </c>
    </row>
    <row r="947" spans="1:15">
      <c r="A947" s="67">
        <v>928</v>
      </c>
      <c r="B947" s="183"/>
      <c r="C947" s="183"/>
      <c r="D947" s="177"/>
      <c r="E947" s="177"/>
      <c r="F947" s="183"/>
      <c r="G947" s="177"/>
      <c r="H947" s="292"/>
      <c r="I947" s="341"/>
      <c r="J947" s="13" t="b">
        <f t="shared" si="88"/>
        <v>1</v>
      </c>
      <c r="K947" s="13" t="b">
        <f t="shared" si="89"/>
        <v>1</v>
      </c>
      <c r="L947" s="13" t="b">
        <f t="shared" si="90"/>
        <v>1</v>
      </c>
      <c r="M947" s="13" t="b">
        <f t="shared" si="85"/>
        <v>1</v>
      </c>
      <c r="N947" s="13" t="b">
        <f t="shared" si="86"/>
        <v>1</v>
      </c>
      <c r="O947" s="13" t="b">
        <f t="shared" si="87"/>
        <v>1</v>
      </c>
    </row>
    <row r="948" spans="1:15">
      <c r="A948" s="67">
        <v>929</v>
      </c>
      <c r="B948" s="183"/>
      <c r="C948" s="183"/>
      <c r="D948" s="177"/>
      <c r="E948" s="177"/>
      <c r="F948" s="183"/>
      <c r="G948" s="177"/>
      <c r="H948" s="292"/>
      <c r="I948" s="341"/>
      <c r="J948" s="13" t="b">
        <f t="shared" si="88"/>
        <v>1</v>
      </c>
      <c r="K948" s="13" t="b">
        <f t="shared" si="89"/>
        <v>1</v>
      </c>
      <c r="L948" s="13" t="b">
        <f t="shared" si="90"/>
        <v>1</v>
      </c>
      <c r="M948" s="13" t="b">
        <f t="shared" si="85"/>
        <v>1</v>
      </c>
      <c r="N948" s="13" t="b">
        <f t="shared" si="86"/>
        <v>1</v>
      </c>
      <c r="O948" s="13" t="b">
        <f t="shared" si="87"/>
        <v>1</v>
      </c>
    </row>
    <row r="949" spans="1:15">
      <c r="A949" s="67">
        <v>930</v>
      </c>
      <c r="B949" s="183"/>
      <c r="C949" s="183"/>
      <c r="D949" s="177"/>
      <c r="E949" s="177"/>
      <c r="F949" s="183"/>
      <c r="G949" s="177"/>
      <c r="H949" s="292"/>
      <c r="I949" s="341"/>
      <c r="J949" s="13" t="b">
        <f t="shared" si="88"/>
        <v>1</v>
      </c>
      <c r="K949" s="13" t="b">
        <f t="shared" si="89"/>
        <v>1</v>
      </c>
      <c r="L949" s="13" t="b">
        <f t="shared" si="90"/>
        <v>1</v>
      </c>
      <c r="M949" s="13" t="b">
        <f t="shared" si="85"/>
        <v>1</v>
      </c>
      <c r="N949" s="13" t="b">
        <f t="shared" si="86"/>
        <v>1</v>
      </c>
      <c r="O949" s="13" t="b">
        <f t="shared" si="87"/>
        <v>1</v>
      </c>
    </row>
    <row r="950" spans="1:15">
      <c r="A950" s="67">
        <v>931</v>
      </c>
      <c r="B950" s="183"/>
      <c r="C950" s="183"/>
      <c r="D950" s="177"/>
      <c r="E950" s="177"/>
      <c r="F950" s="183"/>
      <c r="G950" s="177"/>
      <c r="H950" s="292"/>
      <c r="I950" s="341"/>
      <c r="J950" s="13" t="b">
        <f t="shared" si="88"/>
        <v>1</v>
      </c>
      <c r="K950" s="13" t="b">
        <f t="shared" si="89"/>
        <v>1</v>
      </c>
      <c r="L950" s="13" t="b">
        <f t="shared" si="90"/>
        <v>1</v>
      </c>
      <c r="M950" s="13" t="b">
        <f t="shared" si="85"/>
        <v>1</v>
      </c>
      <c r="N950" s="13" t="b">
        <f t="shared" si="86"/>
        <v>1</v>
      </c>
      <c r="O950" s="13" t="b">
        <f t="shared" si="87"/>
        <v>1</v>
      </c>
    </row>
    <row r="951" spans="1:15">
      <c r="A951" s="67">
        <v>932</v>
      </c>
      <c r="B951" s="183"/>
      <c r="C951" s="183"/>
      <c r="D951" s="177"/>
      <c r="E951" s="177"/>
      <c r="F951" s="183"/>
      <c r="G951" s="177"/>
      <c r="H951" s="292"/>
      <c r="I951" s="341"/>
      <c r="J951" s="13" t="b">
        <f t="shared" si="88"/>
        <v>1</v>
      </c>
      <c r="K951" s="13" t="b">
        <f t="shared" si="89"/>
        <v>1</v>
      </c>
      <c r="L951" s="13" t="b">
        <f t="shared" si="90"/>
        <v>1</v>
      </c>
      <c r="M951" s="13" t="b">
        <f t="shared" si="85"/>
        <v>1</v>
      </c>
      <c r="N951" s="13" t="b">
        <f t="shared" si="86"/>
        <v>1</v>
      </c>
      <c r="O951" s="13" t="b">
        <f t="shared" si="87"/>
        <v>1</v>
      </c>
    </row>
    <row r="952" spans="1:15">
      <c r="A952" s="67">
        <v>933</v>
      </c>
      <c r="B952" s="183"/>
      <c r="C952" s="183"/>
      <c r="D952" s="177"/>
      <c r="E952" s="177"/>
      <c r="F952" s="183"/>
      <c r="G952" s="177"/>
      <c r="H952" s="292"/>
      <c r="I952" s="341"/>
      <c r="J952" s="13" t="b">
        <f t="shared" si="88"/>
        <v>1</v>
      </c>
      <c r="K952" s="13" t="b">
        <f t="shared" si="89"/>
        <v>1</v>
      </c>
      <c r="L952" s="13" t="b">
        <f t="shared" si="90"/>
        <v>1</v>
      </c>
      <c r="M952" s="13" t="b">
        <f t="shared" si="85"/>
        <v>1</v>
      </c>
      <c r="N952" s="13" t="b">
        <f t="shared" si="86"/>
        <v>1</v>
      </c>
      <c r="O952" s="13" t="b">
        <f t="shared" si="87"/>
        <v>1</v>
      </c>
    </row>
    <row r="953" spans="1:15">
      <c r="A953" s="67">
        <v>934</v>
      </c>
      <c r="B953" s="183"/>
      <c r="C953" s="183"/>
      <c r="D953" s="177"/>
      <c r="E953" s="177"/>
      <c r="F953" s="183"/>
      <c r="G953" s="177"/>
      <c r="H953" s="292"/>
      <c r="I953" s="341"/>
      <c r="J953" s="13" t="b">
        <f t="shared" si="88"/>
        <v>1</v>
      </c>
      <c r="K953" s="13" t="b">
        <f t="shared" si="89"/>
        <v>1</v>
      </c>
      <c r="L953" s="13" t="b">
        <f t="shared" si="90"/>
        <v>1</v>
      </c>
      <c r="M953" s="13" t="b">
        <f t="shared" si="85"/>
        <v>1</v>
      </c>
      <c r="N953" s="13" t="b">
        <f t="shared" si="86"/>
        <v>1</v>
      </c>
      <c r="O953" s="13" t="b">
        <f t="shared" si="87"/>
        <v>1</v>
      </c>
    </row>
    <row r="954" spans="1:15">
      <c r="A954" s="67">
        <v>935</v>
      </c>
      <c r="B954" s="183"/>
      <c r="C954" s="183"/>
      <c r="D954" s="177"/>
      <c r="E954" s="177"/>
      <c r="F954" s="183"/>
      <c r="G954" s="177"/>
      <c r="H954" s="292"/>
      <c r="I954" s="341"/>
      <c r="J954" s="13" t="b">
        <f t="shared" si="88"/>
        <v>1</v>
      </c>
      <c r="K954" s="13" t="b">
        <f t="shared" si="89"/>
        <v>1</v>
      </c>
      <c r="L954" s="13" t="b">
        <f t="shared" si="90"/>
        <v>1</v>
      </c>
      <c r="M954" s="13" t="b">
        <f t="shared" si="85"/>
        <v>1</v>
      </c>
      <c r="N954" s="13" t="b">
        <f t="shared" si="86"/>
        <v>1</v>
      </c>
      <c r="O954" s="13" t="b">
        <f t="shared" si="87"/>
        <v>1</v>
      </c>
    </row>
    <row r="955" spans="1:15">
      <c r="A955" s="67">
        <v>936</v>
      </c>
      <c r="B955" s="183"/>
      <c r="C955" s="183"/>
      <c r="D955" s="177"/>
      <c r="E955" s="177"/>
      <c r="F955" s="183"/>
      <c r="G955" s="177"/>
      <c r="H955" s="292"/>
      <c r="I955" s="341"/>
      <c r="J955" s="13" t="b">
        <f t="shared" si="88"/>
        <v>1</v>
      </c>
      <c r="K955" s="13" t="b">
        <f t="shared" si="89"/>
        <v>1</v>
      </c>
      <c r="L955" s="13" t="b">
        <f t="shared" si="90"/>
        <v>1</v>
      </c>
      <c r="M955" s="13" t="b">
        <f t="shared" si="85"/>
        <v>1</v>
      </c>
      <c r="N955" s="13" t="b">
        <f t="shared" si="86"/>
        <v>1</v>
      </c>
      <c r="O955" s="13" t="b">
        <f t="shared" si="87"/>
        <v>1</v>
      </c>
    </row>
    <row r="956" spans="1:15">
      <c r="A956" s="67">
        <v>937</v>
      </c>
      <c r="B956" s="183"/>
      <c r="C956" s="183"/>
      <c r="D956" s="177"/>
      <c r="E956" s="177"/>
      <c r="F956" s="183"/>
      <c r="G956" s="177"/>
      <c r="H956" s="292"/>
      <c r="I956" s="341"/>
      <c r="J956" s="13" t="b">
        <f t="shared" si="88"/>
        <v>1</v>
      </c>
      <c r="K956" s="13" t="b">
        <f t="shared" si="89"/>
        <v>1</v>
      </c>
      <c r="L956" s="13" t="b">
        <f t="shared" si="90"/>
        <v>1</v>
      </c>
      <c r="M956" s="13" t="b">
        <f t="shared" si="85"/>
        <v>1</v>
      </c>
      <c r="N956" s="13" t="b">
        <f t="shared" si="86"/>
        <v>1</v>
      </c>
      <c r="O956" s="13" t="b">
        <f t="shared" si="87"/>
        <v>1</v>
      </c>
    </row>
    <row r="957" spans="1:15">
      <c r="A957" s="67">
        <v>938</v>
      </c>
      <c r="B957" s="183"/>
      <c r="C957" s="183"/>
      <c r="D957" s="177"/>
      <c r="E957" s="177"/>
      <c r="F957" s="183"/>
      <c r="G957" s="177"/>
      <c r="H957" s="292"/>
      <c r="I957" s="341"/>
      <c r="J957" s="13" t="b">
        <f t="shared" si="88"/>
        <v>1</v>
      </c>
      <c r="K957" s="13" t="b">
        <f t="shared" si="89"/>
        <v>1</v>
      </c>
      <c r="L957" s="13" t="b">
        <f t="shared" si="90"/>
        <v>1</v>
      </c>
      <c r="M957" s="13" t="b">
        <f t="shared" si="85"/>
        <v>1</v>
      </c>
      <c r="N957" s="13" t="b">
        <f t="shared" si="86"/>
        <v>1</v>
      </c>
      <c r="O957" s="13" t="b">
        <f t="shared" si="87"/>
        <v>1</v>
      </c>
    </row>
    <row r="958" spans="1:15">
      <c r="A958" s="67">
        <v>939</v>
      </c>
      <c r="B958" s="183"/>
      <c r="C958" s="183"/>
      <c r="D958" s="177"/>
      <c r="E958" s="177"/>
      <c r="F958" s="183"/>
      <c r="G958" s="177"/>
      <c r="H958" s="292"/>
      <c r="I958" s="341"/>
      <c r="J958" s="13" t="b">
        <f t="shared" si="88"/>
        <v>1</v>
      </c>
      <c r="K958" s="13" t="b">
        <f t="shared" si="89"/>
        <v>1</v>
      </c>
      <c r="L958" s="13" t="b">
        <f t="shared" si="90"/>
        <v>1</v>
      </c>
      <c r="M958" s="13" t="b">
        <f t="shared" si="85"/>
        <v>1</v>
      </c>
      <c r="N958" s="13" t="b">
        <f t="shared" si="86"/>
        <v>1</v>
      </c>
      <c r="O958" s="13" t="b">
        <f t="shared" si="87"/>
        <v>1</v>
      </c>
    </row>
    <row r="959" spans="1:15">
      <c r="A959" s="67">
        <v>940</v>
      </c>
      <c r="B959" s="183"/>
      <c r="C959" s="183"/>
      <c r="D959" s="177"/>
      <c r="E959" s="177"/>
      <c r="F959" s="183"/>
      <c r="G959" s="177"/>
      <c r="H959" s="292"/>
      <c r="I959" s="341"/>
      <c r="J959" s="13" t="b">
        <f t="shared" si="88"/>
        <v>1</v>
      </c>
      <c r="K959" s="13" t="b">
        <f t="shared" si="89"/>
        <v>1</v>
      </c>
      <c r="L959" s="13" t="b">
        <f t="shared" si="90"/>
        <v>1</v>
      </c>
      <c r="M959" s="13" t="b">
        <f t="shared" si="85"/>
        <v>1</v>
      </c>
      <c r="N959" s="13" t="b">
        <f t="shared" si="86"/>
        <v>1</v>
      </c>
      <c r="O959" s="13" t="b">
        <f t="shared" si="87"/>
        <v>1</v>
      </c>
    </row>
    <row r="960" spans="1:15">
      <c r="A960" s="67">
        <v>941</v>
      </c>
      <c r="B960" s="183"/>
      <c r="C960" s="183"/>
      <c r="D960" s="177"/>
      <c r="E960" s="177"/>
      <c r="F960" s="183"/>
      <c r="G960" s="177"/>
      <c r="H960" s="292"/>
      <c r="I960" s="341"/>
      <c r="J960" s="13" t="b">
        <f t="shared" si="88"/>
        <v>1</v>
      </c>
      <c r="K960" s="13" t="b">
        <f t="shared" si="89"/>
        <v>1</v>
      </c>
      <c r="L960" s="13" t="b">
        <f t="shared" si="90"/>
        <v>1</v>
      </c>
      <c r="M960" s="13" t="b">
        <f t="shared" si="85"/>
        <v>1</v>
      </c>
      <c r="N960" s="13" t="b">
        <f t="shared" si="86"/>
        <v>1</v>
      </c>
      <c r="O960" s="13" t="b">
        <f t="shared" si="87"/>
        <v>1</v>
      </c>
    </row>
    <row r="961" spans="1:15">
      <c r="A961" s="67">
        <v>942</v>
      </c>
      <c r="B961" s="183"/>
      <c r="C961" s="183"/>
      <c r="D961" s="177"/>
      <c r="E961" s="177"/>
      <c r="F961" s="183"/>
      <c r="G961" s="177"/>
      <c r="H961" s="292"/>
      <c r="I961" s="341"/>
      <c r="J961" s="13" t="b">
        <f t="shared" si="88"/>
        <v>1</v>
      </c>
      <c r="K961" s="13" t="b">
        <f t="shared" si="89"/>
        <v>1</v>
      </c>
      <c r="L961" s="13" t="b">
        <f t="shared" si="90"/>
        <v>1</v>
      </c>
      <c r="M961" s="13" t="b">
        <f t="shared" si="85"/>
        <v>1</v>
      </c>
      <c r="N961" s="13" t="b">
        <f t="shared" si="86"/>
        <v>1</v>
      </c>
      <c r="O961" s="13" t="b">
        <f t="shared" si="87"/>
        <v>1</v>
      </c>
    </row>
    <row r="962" spans="1:15">
      <c r="A962" s="67">
        <v>943</v>
      </c>
      <c r="B962" s="183"/>
      <c r="C962" s="183"/>
      <c r="D962" s="177"/>
      <c r="E962" s="177"/>
      <c r="F962" s="183"/>
      <c r="G962" s="177"/>
      <c r="H962" s="292"/>
      <c r="I962" s="341"/>
      <c r="J962" s="13" t="b">
        <f t="shared" si="88"/>
        <v>1</v>
      </c>
      <c r="K962" s="13" t="b">
        <f t="shared" si="89"/>
        <v>1</v>
      </c>
      <c r="L962" s="13" t="b">
        <f t="shared" si="90"/>
        <v>1</v>
      </c>
      <c r="M962" s="13" t="b">
        <f t="shared" si="85"/>
        <v>1</v>
      </c>
      <c r="N962" s="13" t="b">
        <f t="shared" si="86"/>
        <v>1</v>
      </c>
      <c r="O962" s="13" t="b">
        <f t="shared" si="87"/>
        <v>1</v>
      </c>
    </row>
    <row r="963" spans="1:15">
      <c r="A963" s="67">
        <v>944</v>
      </c>
      <c r="B963" s="183"/>
      <c r="C963" s="183"/>
      <c r="D963" s="177"/>
      <c r="E963" s="177"/>
      <c r="F963" s="183"/>
      <c r="G963" s="177"/>
      <c r="H963" s="292"/>
      <c r="I963" s="341"/>
      <c r="J963" s="13" t="b">
        <f t="shared" si="88"/>
        <v>1</v>
      </c>
      <c r="K963" s="13" t="b">
        <f t="shared" si="89"/>
        <v>1</v>
      </c>
      <c r="L963" s="13" t="b">
        <f t="shared" si="90"/>
        <v>1</v>
      </c>
      <c r="M963" s="13" t="b">
        <f t="shared" si="85"/>
        <v>1</v>
      </c>
      <c r="N963" s="13" t="b">
        <f t="shared" si="86"/>
        <v>1</v>
      </c>
      <c r="O963" s="13" t="b">
        <f t="shared" si="87"/>
        <v>1</v>
      </c>
    </row>
    <row r="964" spans="1:15">
      <c r="A964" s="67">
        <v>945</v>
      </c>
      <c r="B964" s="183"/>
      <c r="C964" s="183"/>
      <c r="D964" s="177"/>
      <c r="E964" s="177"/>
      <c r="F964" s="183"/>
      <c r="G964" s="177"/>
      <c r="H964" s="292"/>
      <c r="I964" s="341"/>
      <c r="J964" s="13" t="b">
        <f t="shared" si="88"/>
        <v>1</v>
      </c>
      <c r="K964" s="13" t="b">
        <f t="shared" si="89"/>
        <v>1</v>
      </c>
      <c r="L964" s="13" t="b">
        <f t="shared" si="90"/>
        <v>1</v>
      </c>
      <c r="M964" s="13" t="b">
        <f t="shared" si="85"/>
        <v>1</v>
      </c>
      <c r="N964" s="13" t="b">
        <f t="shared" si="86"/>
        <v>1</v>
      </c>
      <c r="O964" s="13" t="b">
        <f t="shared" si="87"/>
        <v>1</v>
      </c>
    </row>
    <row r="965" spans="1:15">
      <c r="A965" s="67">
        <v>946</v>
      </c>
      <c r="B965" s="183"/>
      <c r="C965" s="183"/>
      <c r="D965" s="177"/>
      <c r="E965" s="177"/>
      <c r="F965" s="183"/>
      <c r="G965" s="177"/>
      <c r="H965" s="292"/>
      <c r="I965" s="341"/>
      <c r="J965" s="13" t="b">
        <f t="shared" si="88"/>
        <v>1</v>
      </c>
      <c r="K965" s="13" t="b">
        <f t="shared" si="89"/>
        <v>1</v>
      </c>
      <c r="L965" s="13" t="b">
        <f t="shared" si="90"/>
        <v>1</v>
      </c>
      <c r="M965" s="13" t="b">
        <f t="shared" si="85"/>
        <v>1</v>
      </c>
      <c r="N965" s="13" t="b">
        <f t="shared" si="86"/>
        <v>1</v>
      </c>
      <c r="O965" s="13" t="b">
        <f t="shared" si="87"/>
        <v>1</v>
      </c>
    </row>
    <row r="966" spans="1:15">
      <c r="A966" s="67">
        <v>947</v>
      </c>
      <c r="B966" s="183"/>
      <c r="C966" s="183"/>
      <c r="D966" s="177"/>
      <c r="E966" s="177"/>
      <c r="F966" s="183"/>
      <c r="G966" s="177"/>
      <c r="H966" s="292"/>
      <c r="I966" s="341"/>
      <c r="J966" s="13" t="b">
        <f t="shared" si="88"/>
        <v>1</v>
      </c>
      <c r="K966" s="13" t="b">
        <f t="shared" si="89"/>
        <v>1</v>
      </c>
      <c r="L966" s="13" t="b">
        <f t="shared" si="90"/>
        <v>1</v>
      </c>
      <c r="M966" s="13" t="b">
        <f t="shared" si="85"/>
        <v>1</v>
      </c>
      <c r="N966" s="13" t="b">
        <f t="shared" si="86"/>
        <v>1</v>
      </c>
      <c r="O966" s="13" t="b">
        <f t="shared" si="87"/>
        <v>1</v>
      </c>
    </row>
    <row r="967" spans="1:15">
      <c r="A967" s="67">
        <v>948</v>
      </c>
      <c r="B967" s="183"/>
      <c r="C967" s="183"/>
      <c r="D967" s="177"/>
      <c r="E967" s="177"/>
      <c r="F967" s="183"/>
      <c r="G967" s="177"/>
      <c r="H967" s="292"/>
      <c r="I967" s="341"/>
      <c r="J967" s="13" t="b">
        <f t="shared" si="88"/>
        <v>1</v>
      </c>
      <c r="K967" s="13" t="b">
        <f t="shared" si="89"/>
        <v>1</v>
      </c>
      <c r="L967" s="13" t="b">
        <f t="shared" si="90"/>
        <v>1</v>
      </c>
      <c r="M967" s="13" t="b">
        <f t="shared" si="85"/>
        <v>1</v>
      </c>
      <c r="N967" s="13" t="b">
        <f t="shared" si="86"/>
        <v>1</v>
      </c>
      <c r="O967" s="13" t="b">
        <f t="shared" si="87"/>
        <v>1</v>
      </c>
    </row>
    <row r="968" spans="1:15">
      <c r="A968" s="67">
        <v>949</v>
      </c>
      <c r="B968" s="183"/>
      <c r="C968" s="183"/>
      <c r="D968" s="177"/>
      <c r="E968" s="177"/>
      <c r="F968" s="183"/>
      <c r="G968" s="177"/>
      <c r="H968" s="292"/>
      <c r="I968" s="341"/>
      <c r="J968" s="13" t="b">
        <f t="shared" si="88"/>
        <v>1</v>
      </c>
      <c r="K968" s="13" t="b">
        <f t="shared" si="89"/>
        <v>1</v>
      </c>
      <c r="L968" s="13" t="b">
        <f t="shared" si="90"/>
        <v>1</v>
      </c>
      <c r="M968" s="13" t="b">
        <f t="shared" si="85"/>
        <v>1</v>
      </c>
      <c r="N968" s="13" t="b">
        <f t="shared" si="86"/>
        <v>1</v>
      </c>
      <c r="O968" s="13" t="b">
        <f t="shared" si="87"/>
        <v>1</v>
      </c>
    </row>
    <row r="969" spans="1:15">
      <c r="A969" s="67">
        <v>950</v>
      </c>
      <c r="B969" s="183"/>
      <c r="C969" s="183"/>
      <c r="D969" s="177"/>
      <c r="E969" s="177"/>
      <c r="F969" s="183"/>
      <c r="G969" s="177"/>
      <c r="H969" s="292"/>
      <c r="I969" s="341"/>
      <c r="J969" s="13" t="b">
        <f t="shared" si="88"/>
        <v>1</v>
      </c>
      <c r="K969" s="13" t="b">
        <f t="shared" si="89"/>
        <v>1</v>
      </c>
      <c r="L969" s="13" t="b">
        <f t="shared" si="90"/>
        <v>1</v>
      </c>
      <c r="M969" s="13" t="b">
        <f t="shared" si="85"/>
        <v>1</v>
      </c>
      <c r="N969" s="13" t="b">
        <f t="shared" si="86"/>
        <v>1</v>
      </c>
      <c r="O969" s="13" t="b">
        <f t="shared" si="87"/>
        <v>1</v>
      </c>
    </row>
    <row r="970" spans="1:15">
      <c r="A970" s="67">
        <v>951</v>
      </c>
      <c r="B970" s="183"/>
      <c r="C970" s="183"/>
      <c r="D970" s="177"/>
      <c r="E970" s="177"/>
      <c r="F970" s="183"/>
      <c r="G970" s="177"/>
      <c r="H970" s="292"/>
      <c r="I970" s="341"/>
      <c r="J970" s="13" t="b">
        <f t="shared" si="88"/>
        <v>1</v>
      </c>
      <c r="K970" s="13" t="b">
        <f t="shared" si="89"/>
        <v>1</v>
      </c>
      <c r="L970" s="13" t="b">
        <f t="shared" si="90"/>
        <v>1</v>
      </c>
      <c r="M970" s="13" t="b">
        <f t="shared" si="85"/>
        <v>1</v>
      </c>
      <c r="N970" s="13" t="b">
        <f t="shared" si="86"/>
        <v>1</v>
      </c>
      <c r="O970" s="13" t="b">
        <f t="shared" si="87"/>
        <v>1</v>
      </c>
    </row>
    <row r="971" spans="1:15">
      <c r="A971" s="67">
        <v>952</v>
      </c>
      <c r="B971" s="183"/>
      <c r="C971" s="183"/>
      <c r="D971" s="177"/>
      <c r="E971" s="177"/>
      <c r="F971" s="183"/>
      <c r="G971" s="177"/>
      <c r="H971" s="292"/>
      <c r="I971" s="341"/>
      <c r="J971" s="13" t="b">
        <f t="shared" si="88"/>
        <v>1</v>
      </c>
      <c r="K971" s="13" t="b">
        <f t="shared" si="89"/>
        <v>1</v>
      </c>
      <c r="L971" s="13" t="b">
        <f t="shared" si="90"/>
        <v>1</v>
      </c>
      <c r="M971" s="13" t="b">
        <f t="shared" si="85"/>
        <v>1</v>
      </c>
      <c r="N971" s="13" t="b">
        <f t="shared" si="86"/>
        <v>1</v>
      </c>
      <c r="O971" s="13" t="b">
        <f t="shared" si="87"/>
        <v>1</v>
      </c>
    </row>
    <row r="972" spans="1:15">
      <c r="A972" s="67">
        <v>953</v>
      </c>
      <c r="B972" s="183"/>
      <c r="C972" s="183"/>
      <c r="D972" s="177"/>
      <c r="E972" s="177"/>
      <c r="F972" s="183"/>
      <c r="G972" s="177"/>
      <c r="H972" s="292"/>
      <c r="I972" s="341"/>
      <c r="J972" s="13" t="b">
        <f t="shared" si="88"/>
        <v>1</v>
      </c>
      <c r="K972" s="13" t="b">
        <f t="shared" si="89"/>
        <v>1</v>
      </c>
      <c r="L972" s="13" t="b">
        <f t="shared" si="90"/>
        <v>1</v>
      </c>
      <c r="M972" s="13" t="b">
        <f t="shared" si="85"/>
        <v>1</v>
      </c>
      <c r="N972" s="13" t="b">
        <f t="shared" si="86"/>
        <v>1</v>
      </c>
      <c r="O972" s="13" t="b">
        <f t="shared" si="87"/>
        <v>1</v>
      </c>
    </row>
    <row r="973" spans="1:15">
      <c r="A973" s="67">
        <v>954</v>
      </c>
      <c r="B973" s="183"/>
      <c r="C973" s="183"/>
      <c r="D973" s="177"/>
      <c r="E973" s="177"/>
      <c r="F973" s="183"/>
      <c r="G973" s="177"/>
      <c r="H973" s="292"/>
      <c r="I973" s="341"/>
      <c r="J973" s="13" t="b">
        <f t="shared" si="88"/>
        <v>1</v>
      </c>
      <c r="K973" s="13" t="b">
        <f t="shared" si="89"/>
        <v>1</v>
      </c>
      <c r="L973" s="13" t="b">
        <f t="shared" si="90"/>
        <v>1</v>
      </c>
      <c r="M973" s="13" t="b">
        <f t="shared" si="85"/>
        <v>1</v>
      </c>
      <c r="N973" s="13" t="b">
        <f t="shared" si="86"/>
        <v>1</v>
      </c>
      <c r="O973" s="13" t="b">
        <f t="shared" si="87"/>
        <v>1</v>
      </c>
    </row>
    <row r="974" spans="1:15">
      <c r="A974" s="67">
        <v>955</v>
      </c>
      <c r="B974" s="183"/>
      <c r="C974" s="183"/>
      <c r="D974" s="177"/>
      <c r="E974" s="177"/>
      <c r="F974" s="183"/>
      <c r="G974" s="177"/>
      <c r="H974" s="292"/>
      <c r="I974" s="341"/>
      <c r="J974" s="13" t="b">
        <f t="shared" si="88"/>
        <v>1</v>
      </c>
      <c r="K974" s="13" t="b">
        <f t="shared" si="89"/>
        <v>1</v>
      </c>
      <c r="L974" s="13" t="b">
        <f t="shared" si="90"/>
        <v>1</v>
      </c>
      <c r="M974" s="13" t="b">
        <f t="shared" si="85"/>
        <v>1</v>
      </c>
      <c r="N974" s="13" t="b">
        <f t="shared" si="86"/>
        <v>1</v>
      </c>
      <c r="O974" s="13" t="b">
        <f t="shared" si="87"/>
        <v>1</v>
      </c>
    </row>
    <row r="975" spans="1:15">
      <c r="A975" s="67">
        <v>956</v>
      </c>
      <c r="B975" s="183"/>
      <c r="C975" s="183"/>
      <c r="D975" s="177"/>
      <c r="E975" s="177"/>
      <c r="F975" s="183"/>
      <c r="G975" s="177"/>
      <c r="H975" s="292"/>
      <c r="I975" s="341"/>
      <c r="J975" s="13" t="b">
        <f t="shared" si="88"/>
        <v>1</v>
      </c>
      <c r="K975" s="13" t="b">
        <f t="shared" si="89"/>
        <v>1</v>
      </c>
      <c r="L975" s="13" t="b">
        <f t="shared" si="90"/>
        <v>1</v>
      </c>
      <c r="M975" s="13" t="b">
        <f t="shared" si="85"/>
        <v>1</v>
      </c>
      <c r="N975" s="13" t="b">
        <f t="shared" si="86"/>
        <v>1</v>
      </c>
      <c r="O975" s="13" t="b">
        <f t="shared" si="87"/>
        <v>1</v>
      </c>
    </row>
    <row r="976" spans="1:15">
      <c r="A976" s="67">
        <v>957</v>
      </c>
      <c r="B976" s="183"/>
      <c r="C976" s="183"/>
      <c r="D976" s="177"/>
      <c r="E976" s="177"/>
      <c r="F976" s="183"/>
      <c r="G976" s="177"/>
      <c r="H976" s="292"/>
      <c r="I976" s="341"/>
      <c r="J976" s="13" t="b">
        <f t="shared" si="88"/>
        <v>1</v>
      </c>
      <c r="K976" s="13" t="b">
        <f t="shared" si="89"/>
        <v>1</v>
      </c>
      <c r="L976" s="13" t="b">
        <f t="shared" si="90"/>
        <v>1</v>
      </c>
      <c r="M976" s="13" t="b">
        <f t="shared" si="85"/>
        <v>1</v>
      </c>
      <c r="N976" s="13" t="b">
        <f t="shared" si="86"/>
        <v>1</v>
      </c>
      <c r="O976" s="13" t="b">
        <f t="shared" si="87"/>
        <v>1</v>
      </c>
    </row>
    <row r="977" spans="1:15">
      <c r="A977" s="67">
        <v>958</v>
      </c>
      <c r="B977" s="183"/>
      <c r="C977" s="183"/>
      <c r="D977" s="177"/>
      <c r="E977" s="177"/>
      <c r="F977" s="183"/>
      <c r="G977" s="177"/>
      <c r="H977" s="292"/>
      <c r="I977" s="341"/>
      <c r="J977" s="13" t="b">
        <f t="shared" si="88"/>
        <v>1</v>
      </c>
      <c r="K977" s="13" t="b">
        <f t="shared" si="89"/>
        <v>1</v>
      </c>
      <c r="L977" s="13" t="b">
        <f t="shared" si="90"/>
        <v>1</v>
      </c>
      <c r="M977" s="13" t="b">
        <f t="shared" si="85"/>
        <v>1</v>
      </c>
      <c r="N977" s="13" t="b">
        <f t="shared" si="86"/>
        <v>1</v>
      </c>
      <c r="O977" s="13" t="b">
        <f t="shared" si="87"/>
        <v>1</v>
      </c>
    </row>
    <row r="978" spans="1:15">
      <c r="A978" s="67">
        <v>959</v>
      </c>
      <c r="B978" s="183"/>
      <c r="C978" s="183"/>
      <c r="D978" s="177"/>
      <c r="E978" s="177"/>
      <c r="F978" s="183"/>
      <c r="G978" s="177"/>
      <c r="H978" s="292"/>
      <c r="I978" s="341"/>
      <c r="J978" s="13" t="b">
        <f t="shared" si="88"/>
        <v>1</v>
      </c>
      <c r="K978" s="13" t="b">
        <f t="shared" si="89"/>
        <v>1</v>
      </c>
      <c r="L978" s="13" t="b">
        <f t="shared" si="90"/>
        <v>1</v>
      </c>
      <c r="M978" s="13" t="b">
        <f t="shared" si="85"/>
        <v>1</v>
      </c>
      <c r="N978" s="13" t="b">
        <f t="shared" si="86"/>
        <v>1</v>
      </c>
      <c r="O978" s="13" t="b">
        <f t="shared" si="87"/>
        <v>1</v>
      </c>
    </row>
    <row r="979" spans="1:15">
      <c r="A979" s="67">
        <v>960</v>
      </c>
      <c r="B979" s="183"/>
      <c r="C979" s="183"/>
      <c r="D979" s="177"/>
      <c r="E979" s="177"/>
      <c r="F979" s="183"/>
      <c r="G979" s="177"/>
      <c r="H979" s="292"/>
      <c r="I979" s="341"/>
      <c r="J979" s="13" t="b">
        <f t="shared" si="88"/>
        <v>1</v>
      </c>
      <c r="K979" s="13" t="b">
        <f t="shared" si="89"/>
        <v>1</v>
      </c>
      <c r="L979" s="13" t="b">
        <f t="shared" si="90"/>
        <v>1</v>
      </c>
      <c r="M979" s="13" t="b">
        <f t="shared" si="85"/>
        <v>1</v>
      </c>
      <c r="N979" s="13" t="b">
        <f t="shared" si="86"/>
        <v>1</v>
      </c>
      <c r="O979" s="13" t="b">
        <f t="shared" si="87"/>
        <v>1</v>
      </c>
    </row>
    <row r="980" spans="1:15">
      <c r="A980" s="67">
        <v>961</v>
      </c>
      <c r="B980" s="183"/>
      <c r="C980" s="183"/>
      <c r="D980" s="177"/>
      <c r="E980" s="177"/>
      <c r="F980" s="183"/>
      <c r="G980" s="177"/>
      <c r="H980" s="292"/>
      <c r="I980" s="341"/>
      <c r="J980" s="13" t="b">
        <f t="shared" si="88"/>
        <v>1</v>
      </c>
      <c r="K980" s="13" t="b">
        <f t="shared" si="89"/>
        <v>1</v>
      </c>
      <c r="L980" s="13" t="b">
        <f t="shared" si="90"/>
        <v>1</v>
      </c>
      <c r="M980" s="13" t="b">
        <f t="shared" ref="M980:M1019" si="91">IF(D980="",TRUE,(IF(ISNUMBER(MATCH(D980,CountriesList,0)),TRUE,FALSE)))</f>
        <v>1</v>
      </c>
      <c r="N980" s="13" t="b">
        <f t="shared" ref="N980:N1019" si="92">IF(E980="",TRUE,(IF(ISNUMBER(MATCH(E980,type_list,0)),TRUE,FALSE)))</f>
        <v>1</v>
      </c>
      <c r="O980" s="13" t="b">
        <f t="shared" ref="O980:O1019" si="93">IF(G980="",TRUE,(IF(ISNUMBER(MATCH(G980,ShortRelationList,0)),TRUE,FALSE)))</f>
        <v>1</v>
      </c>
    </row>
    <row r="981" spans="1:15">
      <c r="A981" s="67">
        <v>962</v>
      </c>
      <c r="B981" s="183"/>
      <c r="C981" s="183"/>
      <c r="D981" s="177"/>
      <c r="E981" s="177"/>
      <c r="F981" s="183"/>
      <c r="G981" s="177"/>
      <c r="H981" s="292"/>
      <c r="I981" s="341"/>
      <c r="J981" s="13" t="b">
        <f t="shared" si="88"/>
        <v>1</v>
      </c>
      <c r="K981" s="13" t="b">
        <f t="shared" si="89"/>
        <v>1</v>
      </c>
      <c r="L981" s="13" t="b">
        <f t="shared" si="90"/>
        <v>1</v>
      </c>
      <c r="M981" s="13" t="b">
        <f t="shared" si="91"/>
        <v>1</v>
      </c>
      <c r="N981" s="13" t="b">
        <f t="shared" si="92"/>
        <v>1</v>
      </c>
      <c r="O981" s="13" t="b">
        <f t="shared" si="93"/>
        <v>1</v>
      </c>
    </row>
    <row r="982" spans="1:15">
      <c r="A982" s="67">
        <v>963</v>
      </c>
      <c r="B982" s="183"/>
      <c r="C982" s="183"/>
      <c r="D982" s="177"/>
      <c r="E982" s="177"/>
      <c r="F982" s="183"/>
      <c r="G982" s="177"/>
      <c r="H982" s="292"/>
      <c r="I982" s="341"/>
      <c r="J982" s="13" t="b">
        <f t="shared" ref="J982:J1019" si="94">IF(ISBLANK(B982),TRUE,IF(OR(ISBLANK(C982),ISBLANK(D982),ISBLANK(E982),ISBLANK(F982),ISBLANK(G982),ISBLANK(H982)),FALSE,TRUE))</f>
        <v>1</v>
      </c>
      <c r="K982" s="13" t="b">
        <f t="shared" ref="K982:K1019" si="95">IF(OR(AND(B982="N/A",D982="N/A",E982="N/A",G982="N/A"),AND(ISBLANK(B982),ISBLANK(D982),ISBLANK(E982),ISBLANK(G982)),AND(NOT(ISBLANK(B982)),NOT(ISBLANK(D982)),NOT(ISBLANK(E982)),NOT(ISBLANK(G982)),B982&lt;&gt;"N/A",D982&lt;&gt;"N/A",E982&lt;&gt;"N/A",G982&lt;&gt;"N/A")),TRUE,FALSE)</f>
        <v>1</v>
      </c>
      <c r="L982" s="13" t="b">
        <f t="shared" ref="L982:L1019" si="96">IF(OR(AND(ISBLANK(B982),H982=0),AND(B982="N/A",H982=0),AND(NOT(ISBLANK(B982)),B982&lt;&gt;"N/A",H982&lt;&gt;0)),TRUE,FALSE)</f>
        <v>1</v>
      </c>
      <c r="M982" s="13" t="b">
        <f t="shared" si="91"/>
        <v>1</v>
      </c>
      <c r="N982" s="13" t="b">
        <f t="shared" si="92"/>
        <v>1</v>
      </c>
      <c r="O982" s="13" t="b">
        <f t="shared" si="93"/>
        <v>1</v>
      </c>
    </row>
    <row r="983" spans="1:15">
      <c r="A983" s="67">
        <v>964</v>
      </c>
      <c r="B983" s="183"/>
      <c r="C983" s="183"/>
      <c r="D983" s="177"/>
      <c r="E983" s="177"/>
      <c r="F983" s="183"/>
      <c r="G983" s="177"/>
      <c r="H983" s="292"/>
      <c r="I983" s="341"/>
      <c r="J983" s="13" t="b">
        <f t="shared" si="94"/>
        <v>1</v>
      </c>
      <c r="K983" s="13" t="b">
        <f t="shared" si="95"/>
        <v>1</v>
      </c>
      <c r="L983" s="13" t="b">
        <f t="shared" si="96"/>
        <v>1</v>
      </c>
      <c r="M983" s="13" t="b">
        <f t="shared" si="91"/>
        <v>1</v>
      </c>
      <c r="N983" s="13" t="b">
        <f t="shared" si="92"/>
        <v>1</v>
      </c>
      <c r="O983" s="13" t="b">
        <f t="shared" si="93"/>
        <v>1</v>
      </c>
    </row>
    <row r="984" spans="1:15">
      <c r="A984" s="67">
        <v>965</v>
      </c>
      <c r="B984" s="183"/>
      <c r="C984" s="183"/>
      <c r="D984" s="177"/>
      <c r="E984" s="177"/>
      <c r="F984" s="183"/>
      <c r="G984" s="177"/>
      <c r="H984" s="292"/>
      <c r="I984" s="341"/>
      <c r="J984" s="13" t="b">
        <f t="shared" si="94"/>
        <v>1</v>
      </c>
      <c r="K984" s="13" t="b">
        <f t="shared" si="95"/>
        <v>1</v>
      </c>
      <c r="L984" s="13" t="b">
        <f t="shared" si="96"/>
        <v>1</v>
      </c>
      <c r="M984" s="13" t="b">
        <f t="shared" si="91"/>
        <v>1</v>
      </c>
      <c r="N984" s="13" t="b">
        <f t="shared" si="92"/>
        <v>1</v>
      </c>
      <c r="O984" s="13" t="b">
        <f t="shared" si="93"/>
        <v>1</v>
      </c>
    </row>
    <row r="985" spans="1:15">
      <c r="A985" s="67">
        <v>966</v>
      </c>
      <c r="B985" s="183"/>
      <c r="C985" s="183"/>
      <c r="D985" s="177"/>
      <c r="E985" s="177"/>
      <c r="F985" s="183"/>
      <c r="G985" s="177"/>
      <c r="H985" s="292"/>
      <c r="I985" s="341"/>
      <c r="J985" s="13" t="b">
        <f t="shared" si="94"/>
        <v>1</v>
      </c>
      <c r="K985" s="13" t="b">
        <f t="shared" si="95"/>
        <v>1</v>
      </c>
      <c r="L985" s="13" t="b">
        <f t="shared" si="96"/>
        <v>1</v>
      </c>
      <c r="M985" s="13" t="b">
        <f t="shared" si="91"/>
        <v>1</v>
      </c>
      <c r="N985" s="13" t="b">
        <f t="shared" si="92"/>
        <v>1</v>
      </c>
      <c r="O985" s="13" t="b">
        <f t="shared" si="93"/>
        <v>1</v>
      </c>
    </row>
    <row r="986" spans="1:15">
      <c r="A986" s="67">
        <v>967</v>
      </c>
      <c r="B986" s="183"/>
      <c r="C986" s="183"/>
      <c r="D986" s="177"/>
      <c r="E986" s="177"/>
      <c r="F986" s="183"/>
      <c r="G986" s="177"/>
      <c r="H986" s="292"/>
      <c r="I986" s="341"/>
      <c r="J986" s="13" t="b">
        <f t="shared" si="94"/>
        <v>1</v>
      </c>
      <c r="K986" s="13" t="b">
        <f t="shared" si="95"/>
        <v>1</v>
      </c>
      <c r="L986" s="13" t="b">
        <f t="shared" si="96"/>
        <v>1</v>
      </c>
      <c r="M986" s="13" t="b">
        <f t="shared" si="91"/>
        <v>1</v>
      </c>
      <c r="N986" s="13" t="b">
        <f t="shared" si="92"/>
        <v>1</v>
      </c>
      <c r="O986" s="13" t="b">
        <f t="shared" si="93"/>
        <v>1</v>
      </c>
    </row>
    <row r="987" spans="1:15">
      <c r="A987" s="67">
        <v>968</v>
      </c>
      <c r="B987" s="183"/>
      <c r="C987" s="183"/>
      <c r="D987" s="177"/>
      <c r="E987" s="177"/>
      <c r="F987" s="183"/>
      <c r="G987" s="177"/>
      <c r="H987" s="292"/>
      <c r="I987" s="341"/>
      <c r="J987" s="13" t="b">
        <f t="shared" si="94"/>
        <v>1</v>
      </c>
      <c r="K987" s="13" t="b">
        <f t="shared" si="95"/>
        <v>1</v>
      </c>
      <c r="L987" s="13" t="b">
        <f t="shared" si="96"/>
        <v>1</v>
      </c>
      <c r="M987" s="13" t="b">
        <f t="shared" si="91"/>
        <v>1</v>
      </c>
      <c r="N987" s="13" t="b">
        <f t="shared" si="92"/>
        <v>1</v>
      </c>
      <c r="O987" s="13" t="b">
        <f t="shared" si="93"/>
        <v>1</v>
      </c>
    </row>
    <row r="988" spans="1:15">
      <c r="A988" s="67">
        <v>969</v>
      </c>
      <c r="B988" s="183"/>
      <c r="C988" s="183"/>
      <c r="D988" s="177"/>
      <c r="E988" s="177"/>
      <c r="F988" s="183"/>
      <c r="G988" s="177"/>
      <c r="H988" s="292"/>
      <c r="I988" s="341"/>
      <c r="J988" s="13" t="b">
        <f t="shared" si="94"/>
        <v>1</v>
      </c>
      <c r="K988" s="13" t="b">
        <f t="shared" si="95"/>
        <v>1</v>
      </c>
      <c r="L988" s="13" t="b">
        <f t="shared" si="96"/>
        <v>1</v>
      </c>
      <c r="M988" s="13" t="b">
        <f t="shared" si="91"/>
        <v>1</v>
      </c>
      <c r="N988" s="13" t="b">
        <f t="shared" si="92"/>
        <v>1</v>
      </c>
      <c r="O988" s="13" t="b">
        <f t="shared" si="93"/>
        <v>1</v>
      </c>
    </row>
    <row r="989" spans="1:15">
      <c r="A989" s="67">
        <v>970</v>
      </c>
      <c r="B989" s="183"/>
      <c r="C989" s="183"/>
      <c r="D989" s="177"/>
      <c r="E989" s="177"/>
      <c r="F989" s="183"/>
      <c r="G989" s="177"/>
      <c r="H989" s="292"/>
      <c r="I989" s="341"/>
      <c r="J989" s="13" t="b">
        <f t="shared" si="94"/>
        <v>1</v>
      </c>
      <c r="K989" s="13" t="b">
        <f t="shared" si="95"/>
        <v>1</v>
      </c>
      <c r="L989" s="13" t="b">
        <f t="shared" si="96"/>
        <v>1</v>
      </c>
      <c r="M989" s="13" t="b">
        <f t="shared" si="91"/>
        <v>1</v>
      </c>
      <c r="N989" s="13" t="b">
        <f t="shared" si="92"/>
        <v>1</v>
      </c>
      <c r="O989" s="13" t="b">
        <f t="shared" si="93"/>
        <v>1</v>
      </c>
    </row>
    <row r="990" spans="1:15">
      <c r="A990" s="67">
        <v>971</v>
      </c>
      <c r="B990" s="183"/>
      <c r="C990" s="183"/>
      <c r="D990" s="177"/>
      <c r="E990" s="177"/>
      <c r="F990" s="183"/>
      <c r="G990" s="177"/>
      <c r="H990" s="292"/>
      <c r="I990" s="341"/>
      <c r="J990" s="13" t="b">
        <f t="shared" si="94"/>
        <v>1</v>
      </c>
      <c r="K990" s="13" t="b">
        <f t="shared" si="95"/>
        <v>1</v>
      </c>
      <c r="L990" s="13" t="b">
        <f t="shared" si="96"/>
        <v>1</v>
      </c>
      <c r="M990" s="13" t="b">
        <f t="shared" si="91"/>
        <v>1</v>
      </c>
      <c r="N990" s="13" t="b">
        <f t="shared" si="92"/>
        <v>1</v>
      </c>
      <c r="O990" s="13" t="b">
        <f t="shared" si="93"/>
        <v>1</v>
      </c>
    </row>
    <row r="991" spans="1:15">
      <c r="A991" s="67">
        <v>972</v>
      </c>
      <c r="B991" s="183"/>
      <c r="C991" s="183"/>
      <c r="D991" s="177"/>
      <c r="E991" s="177"/>
      <c r="F991" s="183"/>
      <c r="G991" s="177"/>
      <c r="H991" s="292"/>
      <c r="I991" s="341"/>
      <c r="J991" s="13" t="b">
        <f t="shared" si="94"/>
        <v>1</v>
      </c>
      <c r="K991" s="13" t="b">
        <f t="shared" si="95"/>
        <v>1</v>
      </c>
      <c r="L991" s="13" t="b">
        <f t="shared" si="96"/>
        <v>1</v>
      </c>
      <c r="M991" s="13" t="b">
        <f t="shared" si="91"/>
        <v>1</v>
      </c>
      <c r="N991" s="13" t="b">
        <f t="shared" si="92"/>
        <v>1</v>
      </c>
      <c r="O991" s="13" t="b">
        <f t="shared" si="93"/>
        <v>1</v>
      </c>
    </row>
    <row r="992" spans="1:15">
      <c r="A992" s="67">
        <v>973</v>
      </c>
      <c r="B992" s="183"/>
      <c r="C992" s="183"/>
      <c r="D992" s="177"/>
      <c r="E992" s="177"/>
      <c r="F992" s="183"/>
      <c r="G992" s="177"/>
      <c r="H992" s="292"/>
      <c r="I992" s="341"/>
      <c r="J992" s="13" t="b">
        <f t="shared" si="94"/>
        <v>1</v>
      </c>
      <c r="K992" s="13" t="b">
        <f t="shared" si="95"/>
        <v>1</v>
      </c>
      <c r="L992" s="13" t="b">
        <f t="shared" si="96"/>
        <v>1</v>
      </c>
      <c r="M992" s="13" t="b">
        <f t="shared" si="91"/>
        <v>1</v>
      </c>
      <c r="N992" s="13" t="b">
        <f t="shared" si="92"/>
        <v>1</v>
      </c>
      <c r="O992" s="13" t="b">
        <f t="shared" si="93"/>
        <v>1</v>
      </c>
    </row>
    <row r="993" spans="1:15">
      <c r="A993" s="67">
        <v>974</v>
      </c>
      <c r="B993" s="183"/>
      <c r="C993" s="183"/>
      <c r="D993" s="177"/>
      <c r="E993" s="177"/>
      <c r="F993" s="183"/>
      <c r="G993" s="177"/>
      <c r="H993" s="292"/>
      <c r="I993" s="341"/>
      <c r="J993" s="13" t="b">
        <f t="shared" si="94"/>
        <v>1</v>
      </c>
      <c r="K993" s="13" t="b">
        <f t="shared" si="95"/>
        <v>1</v>
      </c>
      <c r="L993" s="13" t="b">
        <f t="shared" si="96"/>
        <v>1</v>
      </c>
      <c r="M993" s="13" t="b">
        <f t="shared" si="91"/>
        <v>1</v>
      </c>
      <c r="N993" s="13" t="b">
        <f t="shared" si="92"/>
        <v>1</v>
      </c>
      <c r="O993" s="13" t="b">
        <f t="shared" si="93"/>
        <v>1</v>
      </c>
    </row>
    <row r="994" spans="1:15">
      <c r="A994" s="67">
        <v>975</v>
      </c>
      <c r="B994" s="183"/>
      <c r="C994" s="183"/>
      <c r="D994" s="177"/>
      <c r="E994" s="177"/>
      <c r="F994" s="183"/>
      <c r="G994" s="177"/>
      <c r="H994" s="292"/>
      <c r="I994" s="341"/>
      <c r="J994" s="13" t="b">
        <f t="shared" si="94"/>
        <v>1</v>
      </c>
      <c r="K994" s="13" t="b">
        <f t="shared" si="95"/>
        <v>1</v>
      </c>
      <c r="L994" s="13" t="b">
        <f t="shared" si="96"/>
        <v>1</v>
      </c>
      <c r="M994" s="13" t="b">
        <f t="shared" si="91"/>
        <v>1</v>
      </c>
      <c r="N994" s="13" t="b">
        <f t="shared" si="92"/>
        <v>1</v>
      </c>
      <c r="O994" s="13" t="b">
        <f t="shared" si="93"/>
        <v>1</v>
      </c>
    </row>
    <row r="995" spans="1:15">
      <c r="A995" s="67">
        <v>976</v>
      </c>
      <c r="B995" s="183"/>
      <c r="C995" s="183"/>
      <c r="D995" s="177"/>
      <c r="E995" s="177"/>
      <c r="F995" s="183"/>
      <c r="G995" s="177"/>
      <c r="H995" s="292"/>
      <c r="I995" s="341"/>
      <c r="J995" s="13" t="b">
        <f t="shared" si="94"/>
        <v>1</v>
      </c>
      <c r="K995" s="13" t="b">
        <f t="shared" si="95"/>
        <v>1</v>
      </c>
      <c r="L995" s="13" t="b">
        <f t="shared" si="96"/>
        <v>1</v>
      </c>
      <c r="M995" s="13" t="b">
        <f t="shared" si="91"/>
        <v>1</v>
      </c>
      <c r="N995" s="13" t="b">
        <f t="shared" si="92"/>
        <v>1</v>
      </c>
      <c r="O995" s="13" t="b">
        <f t="shared" si="93"/>
        <v>1</v>
      </c>
    </row>
    <row r="996" spans="1:15">
      <c r="A996" s="67">
        <v>977</v>
      </c>
      <c r="B996" s="183"/>
      <c r="C996" s="183"/>
      <c r="D996" s="177"/>
      <c r="E996" s="177"/>
      <c r="F996" s="183"/>
      <c r="G996" s="177"/>
      <c r="H996" s="292"/>
      <c r="I996" s="341"/>
      <c r="J996" s="13" t="b">
        <f t="shared" si="94"/>
        <v>1</v>
      </c>
      <c r="K996" s="13" t="b">
        <f t="shared" si="95"/>
        <v>1</v>
      </c>
      <c r="L996" s="13" t="b">
        <f t="shared" si="96"/>
        <v>1</v>
      </c>
      <c r="M996" s="13" t="b">
        <f t="shared" si="91"/>
        <v>1</v>
      </c>
      <c r="N996" s="13" t="b">
        <f t="shared" si="92"/>
        <v>1</v>
      </c>
      <c r="O996" s="13" t="b">
        <f t="shared" si="93"/>
        <v>1</v>
      </c>
    </row>
    <row r="997" spans="1:15">
      <c r="A997" s="67">
        <v>978</v>
      </c>
      <c r="B997" s="183"/>
      <c r="C997" s="183"/>
      <c r="D997" s="177"/>
      <c r="E997" s="177"/>
      <c r="F997" s="183"/>
      <c r="G997" s="177"/>
      <c r="H997" s="292"/>
      <c r="I997" s="341"/>
      <c r="J997" s="13" t="b">
        <f t="shared" si="94"/>
        <v>1</v>
      </c>
      <c r="K997" s="13" t="b">
        <f t="shared" si="95"/>
        <v>1</v>
      </c>
      <c r="L997" s="13" t="b">
        <f t="shared" si="96"/>
        <v>1</v>
      </c>
      <c r="M997" s="13" t="b">
        <f t="shared" si="91"/>
        <v>1</v>
      </c>
      <c r="N997" s="13" t="b">
        <f t="shared" si="92"/>
        <v>1</v>
      </c>
      <c r="O997" s="13" t="b">
        <f t="shared" si="93"/>
        <v>1</v>
      </c>
    </row>
    <row r="998" spans="1:15">
      <c r="A998" s="67">
        <v>979</v>
      </c>
      <c r="B998" s="183"/>
      <c r="C998" s="183"/>
      <c r="D998" s="177"/>
      <c r="E998" s="177"/>
      <c r="F998" s="183"/>
      <c r="G998" s="177"/>
      <c r="H998" s="292"/>
      <c r="I998" s="341"/>
      <c r="J998" s="13" t="b">
        <f t="shared" si="94"/>
        <v>1</v>
      </c>
      <c r="K998" s="13" t="b">
        <f t="shared" si="95"/>
        <v>1</v>
      </c>
      <c r="L998" s="13" t="b">
        <f t="shared" si="96"/>
        <v>1</v>
      </c>
      <c r="M998" s="13" t="b">
        <f t="shared" si="91"/>
        <v>1</v>
      </c>
      <c r="N998" s="13" t="b">
        <f t="shared" si="92"/>
        <v>1</v>
      </c>
      <c r="O998" s="13" t="b">
        <f t="shared" si="93"/>
        <v>1</v>
      </c>
    </row>
    <row r="999" spans="1:15">
      <c r="A999" s="67">
        <v>980</v>
      </c>
      <c r="B999" s="183"/>
      <c r="C999" s="183"/>
      <c r="D999" s="177"/>
      <c r="E999" s="177"/>
      <c r="F999" s="183"/>
      <c r="G999" s="177"/>
      <c r="H999" s="292"/>
      <c r="I999" s="341"/>
      <c r="J999" s="13" t="b">
        <f t="shared" si="94"/>
        <v>1</v>
      </c>
      <c r="K999" s="13" t="b">
        <f t="shared" si="95"/>
        <v>1</v>
      </c>
      <c r="L999" s="13" t="b">
        <f t="shared" si="96"/>
        <v>1</v>
      </c>
      <c r="M999" s="13" t="b">
        <f t="shared" si="91"/>
        <v>1</v>
      </c>
      <c r="N999" s="13" t="b">
        <f t="shared" si="92"/>
        <v>1</v>
      </c>
      <c r="O999" s="13" t="b">
        <f t="shared" si="93"/>
        <v>1</v>
      </c>
    </row>
    <row r="1000" spans="1:15">
      <c r="A1000" s="67">
        <v>981</v>
      </c>
      <c r="B1000" s="183"/>
      <c r="C1000" s="183"/>
      <c r="D1000" s="177"/>
      <c r="E1000" s="177"/>
      <c r="F1000" s="183"/>
      <c r="G1000" s="177"/>
      <c r="H1000" s="292"/>
      <c r="I1000" s="341"/>
      <c r="J1000" s="13" t="b">
        <f t="shared" si="94"/>
        <v>1</v>
      </c>
      <c r="K1000" s="13" t="b">
        <f t="shared" si="95"/>
        <v>1</v>
      </c>
      <c r="L1000" s="13" t="b">
        <f t="shared" si="96"/>
        <v>1</v>
      </c>
      <c r="M1000" s="13" t="b">
        <f t="shared" si="91"/>
        <v>1</v>
      </c>
      <c r="N1000" s="13" t="b">
        <f t="shared" si="92"/>
        <v>1</v>
      </c>
      <c r="O1000" s="13" t="b">
        <f t="shared" si="93"/>
        <v>1</v>
      </c>
    </row>
    <row r="1001" spans="1:15">
      <c r="A1001" s="67">
        <v>982</v>
      </c>
      <c r="B1001" s="183"/>
      <c r="C1001" s="183"/>
      <c r="D1001" s="177"/>
      <c r="E1001" s="177"/>
      <c r="F1001" s="183"/>
      <c r="G1001" s="177"/>
      <c r="H1001" s="292"/>
      <c r="I1001" s="341"/>
      <c r="J1001" s="13" t="b">
        <f t="shared" si="94"/>
        <v>1</v>
      </c>
      <c r="K1001" s="13" t="b">
        <f t="shared" si="95"/>
        <v>1</v>
      </c>
      <c r="L1001" s="13" t="b">
        <f t="shared" si="96"/>
        <v>1</v>
      </c>
      <c r="M1001" s="13" t="b">
        <f t="shared" si="91"/>
        <v>1</v>
      </c>
      <c r="N1001" s="13" t="b">
        <f t="shared" si="92"/>
        <v>1</v>
      </c>
      <c r="O1001" s="13" t="b">
        <f t="shared" si="93"/>
        <v>1</v>
      </c>
    </row>
    <row r="1002" spans="1:15">
      <c r="A1002" s="67">
        <v>983</v>
      </c>
      <c r="B1002" s="183"/>
      <c r="C1002" s="183"/>
      <c r="D1002" s="177"/>
      <c r="E1002" s="177"/>
      <c r="F1002" s="183"/>
      <c r="G1002" s="177"/>
      <c r="H1002" s="292"/>
      <c r="I1002" s="341"/>
      <c r="J1002" s="13" t="b">
        <f t="shared" si="94"/>
        <v>1</v>
      </c>
      <c r="K1002" s="13" t="b">
        <f t="shared" si="95"/>
        <v>1</v>
      </c>
      <c r="L1002" s="13" t="b">
        <f t="shared" si="96"/>
        <v>1</v>
      </c>
      <c r="M1002" s="13" t="b">
        <f t="shared" si="91"/>
        <v>1</v>
      </c>
      <c r="N1002" s="13" t="b">
        <f t="shared" si="92"/>
        <v>1</v>
      </c>
      <c r="O1002" s="13" t="b">
        <f t="shared" si="93"/>
        <v>1</v>
      </c>
    </row>
    <row r="1003" spans="1:15">
      <c r="A1003" s="67">
        <v>984</v>
      </c>
      <c r="B1003" s="183"/>
      <c r="C1003" s="183"/>
      <c r="D1003" s="177"/>
      <c r="E1003" s="177"/>
      <c r="F1003" s="183"/>
      <c r="G1003" s="177"/>
      <c r="H1003" s="292"/>
      <c r="I1003" s="341"/>
      <c r="J1003" s="13" t="b">
        <f t="shared" si="94"/>
        <v>1</v>
      </c>
      <c r="K1003" s="13" t="b">
        <f t="shared" si="95"/>
        <v>1</v>
      </c>
      <c r="L1003" s="13" t="b">
        <f t="shared" si="96"/>
        <v>1</v>
      </c>
      <c r="M1003" s="13" t="b">
        <f t="shared" si="91"/>
        <v>1</v>
      </c>
      <c r="N1003" s="13" t="b">
        <f t="shared" si="92"/>
        <v>1</v>
      </c>
      <c r="O1003" s="13" t="b">
        <f t="shared" si="93"/>
        <v>1</v>
      </c>
    </row>
    <row r="1004" spans="1:15">
      <c r="A1004" s="67">
        <v>985</v>
      </c>
      <c r="B1004" s="183"/>
      <c r="C1004" s="183"/>
      <c r="D1004" s="177"/>
      <c r="E1004" s="177"/>
      <c r="F1004" s="183"/>
      <c r="G1004" s="177"/>
      <c r="H1004" s="292"/>
      <c r="I1004" s="341"/>
      <c r="J1004" s="13" t="b">
        <f t="shared" si="94"/>
        <v>1</v>
      </c>
      <c r="K1004" s="13" t="b">
        <f t="shared" si="95"/>
        <v>1</v>
      </c>
      <c r="L1004" s="13" t="b">
        <f t="shared" si="96"/>
        <v>1</v>
      </c>
      <c r="M1004" s="13" t="b">
        <f t="shared" si="91"/>
        <v>1</v>
      </c>
      <c r="N1004" s="13" t="b">
        <f t="shared" si="92"/>
        <v>1</v>
      </c>
      <c r="O1004" s="13" t="b">
        <f t="shared" si="93"/>
        <v>1</v>
      </c>
    </row>
    <row r="1005" spans="1:15">
      <c r="A1005" s="67">
        <v>986</v>
      </c>
      <c r="B1005" s="183"/>
      <c r="C1005" s="183"/>
      <c r="D1005" s="177"/>
      <c r="E1005" s="177"/>
      <c r="F1005" s="183"/>
      <c r="G1005" s="177"/>
      <c r="H1005" s="292"/>
      <c r="I1005" s="341"/>
      <c r="J1005" s="13" t="b">
        <f t="shared" si="94"/>
        <v>1</v>
      </c>
      <c r="K1005" s="13" t="b">
        <f t="shared" si="95"/>
        <v>1</v>
      </c>
      <c r="L1005" s="13" t="b">
        <f t="shared" si="96"/>
        <v>1</v>
      </c>
      <c r="M1005" s="13" t="b">
        <f t="shared" si="91"/>
        <v>1</v>
      </c>
      <c r="N1005" s="13" t="b">
        <f t="shared" si="92"/>
        <v>1</v>
      </c>
      <c r="O1005" s="13" t="b">
        <f t="shared" si="93"/>
        <v>1</v>
      </c>
    </row>
    <row r="1006" spans="1:15">
      <c r="A1006" s="67">
        <v>987</v>
      </c>
      <c r="B1006" s="183"/>
      <c r="C1006" s="183"/>
      <c r="D1006" s="177"/>
      <c r="E1006" s="177"/>
      <c r="F1006" s="183"/>
      <c r="G1006" s="177"/>
      <c r="H1006" s="292"/>
      <c r="I1006" s="341"/>
      <c r="J1006" s="13" t="b">
        <f t="shared" si="94"/>
        <v>1</v>
      </c>
      <c r="K1006" s="13" t="b">
        <f t="shared" si="95"/>
        <v>1</v>
      </c>
      <c r="L1006" s="13" t="b">
        <f t="shared" si="96"/>
        <v>1</v>
      </c>
      <c r="M1006" s="13" t="b">
        <f t="shared" si="91"/>
        <v>1</v>
      </c>
      <c r="N1006" s="13" t="b">
        <f t="shared" si="92"/>
        <v>1</v>
      </c>
      <c r="O1006" s="13" t="b">
        <f t="shared" si="93"/>
        <v>1</v>
      </c>
    </row>
    <row r="1007" spans="1:15">
      <c r="A1007" s="67">
        <v>988</v>
      </c>
      <c r="B1007" s="183"/>
      <c r="C1007" s="183"/>
      <c r="D1007" s="177"/>
      <c r="E1007" s="177"/>
      <c r="F1007" s="183"/>
      <c r="G1007" s="177"/>
      <c r="H1007" s="292"/>
      <c r="I1007" s="341"/>
      <c r="J1007" s="13" t="b">
        <f t="shared" si="94"/>
        <v>1</v>
      </c>
      <c r="K1007" s="13" t="b">
        <f t="shared" si="95"/>
        <v>1</v>
      </c>
      <c r="L1007" s="13" t="b">
        <f t="shared" si="96"/>
        <v>1</v>
      </c>
      <c r="M1007" s="13" t="b">
        <f t="shared" si="91"/>
        <v>1</v>
      </c>
      <c r="N1007" s="13" t="b">
        <f t="shared" si="92"/>
        <v>1</v>
      </c>
      <c r="O1007" s="13" t="b">
        <f t="shared" si="93"/>
        <v>1</v>
      </c>
    </row>
    <row r="1008" spans="1:15">
      <c r="A1008" s="67">
        <v>989</v>
      </c>
      <c r="B1008" s="183"/>
      <c r="C1008" s="183"/>
      <c r="D1008" s="177"/>
      <c r="E1008" s="177"/>
      <c r="F1008" s="183"/>
      <c r="G1008" s="177"/>
      <c r="H1008" s="292"/>
      <c r="I1008" s="341"/>
      <c r="J1008" s="13" t="b">
        <f t="shared" si="94"/>
        <v>1</v>
      </c>
      <c r="K1008" s="13" t="b">
        <f t="shared" si="95"/>
        <v>1</v>
      </c>
      <c r="L1008" s="13" t="b">
        <f t="shared" si="96"/>
        <v>1</v>
      </c>
      <c r="M1008" s="13" t="b">
        <f t="shared" si="91"/>
        <v>1</v>
      </c>
      <c r="N1008" s="13" t="b">
        <f t="shared" si="92"/>
        <v>1</v>
      </c>
      <c r="O1008" s="13" t="b">
        <f t="shared" si="93"/>
        <v>1</v>
      </c>
    </row>
    <row r="1009" spans="1:15">
      <c r="A1009" s="67">
        <v>990</v>
      </c>
      <c r="B1009" s="183"/>
      <c r="C1009" s="183"/>
      <c r="D1009" s="177"/>
      <c r="E1009" s="177"/>
      <c r="F1009" s="183"/>
      <c r="G1009" s="177"/>
      <c r="H1009" s="292"/>
      <c r="I1009" s="341"/>
      <c r="J1009" s="13" t="b">
        <f t="shared" si="94"/>
        <v>1</v>
      </c>
      <c r="K1009" s="13" t="b">
        <f t="shared" si="95"/>
        <v>1</v>
      </c>
      <c r="L1009" s="13" t="b">
        <f t="shared" si="96"/>
        <v>1</v>
      </c>
      <c r="M1009" s="13" t="b">
        <f t="shared" si="91"/>
        <v>1</v>
      </c>
      <c r="N1009" s="13" t="b">
        <f t="shared" si="92"/>
        <v>1</v>
      </c>
      <c r="O1009" s="13" t="b">
        <f t="shared" si="93"/>
        <v>1</v>
      </c>
    </row>
    <row r="1010" spans="1:15">
      <c r="A1010" s="67">
        <v>991</v>
      </c>
      <c r="B1010" s="183"/>
      <c r="C1010" s="183"/>
      <c r="D1010" s="177"/>
      <c r="E1010" s="177"/>
      <c r="F1010" s="183"/>
      <c r="G1010" s="177"/>
      <c r="H1010" s="292"/>
      <c r="I1010" s="341"/>
      <c r="J1010" s="13" t="b">
        <f t="shared" si="94"/>
        <v>1</v>
      </c>
      <c r="K1010" s="13" t="b">
        <f t="shared" si="95"/>
        <v>1</v>
      </c>
      <c r="L1010" s="13" t="b">
        <f t="shared" si="96"/>
        <v>1</v>
      </c>
      <c r="M1010" s="13" t="b">
        <f t="shared" si="91"/>
        <v>1</v>
      </c>
      <c r="N1010" s="13" t="b">
        <f t="shared" si="92"/>
        <v>1</v>
      </c>
      <c r="O1010" s="13" t="b">
        <f t="shared" si="93"/>
        <v>1</v>
      </c>
    </row>
    <row r="1011" spans="1:15">
      <c r="A1011" s="67">
        <v>992</v>
      </c>
      <c r="B1011" s="183"/>
      <c r="C1011" s="183"/>
      <c r="D1011" s="177"/>
      <c r="E1011" s="177"/>
      <c r="F1011" s="183"/>
      <c r="G1011" s="177"/>
      <c r="H1011" s="292"/>
      <c r="I1011" s="341"/>
      <c r="J1011" s="13" t="b">
        <f t="shared" si="94"/>
        <v>1</v>
      </c>
      <c r="K1011" s="13" t="b">
        <f t="shared" si="95"/>
        <v>1</v>
      </c>
      <c r="L1011" s="13" t="b">
        <f t="shared" si="96"/>
        <v>1</v>
      </c>
      <c r="M1011" s="13" t="b">
        <f t="shared" si="91"/>
        <v>1</v>
      </c>
      <c r="N1011" s="13" t="b">
        <f t="shared" si="92"/>
        <v>1</v>
      </c>
      <c r="O1011" s="13" t="b">
        <f t="shared" si="93"/>
        <v>1</v>
      </c>
    </row>
    <row r="1012" spans="1:15">
      <c r="A1012" s="67">
        <v>993</v>
      </c>
      <c r="B1012" s="183"/>
      <c r="C1012" s="183"/>
      <c r="D1012" s="177"/>
      <c r="E1012" s="177"/>
      <c r="F1012" s="183"/>
      <c r="G1012" s="177"/>
      <c r="H1012" s="292"/>
      <c r="I1012" s="341"/>
      <c r="J1012" s="13" t="b">
        <f t="shared" si="94"/>
        <v>1</v>
      </c>
      <c r="K1012" s="13" t="b">
        <f t="shared" si="95"/>
        <v>1</v>
      </c>
      <c r="L1012" s="13" t="b">
        <f t="shared" si="96"/>
        <v>1</v>
      </c>
      <c r="M1012" s="13" t="b">
        <f t="shared" si="91"/>
        <v>1</v>
      </c>
      <c r="N1012" s="13" t="b">
        <f t="shared" si="92"/>
        <v>1</v>
      </c>
      <c r="O1012" s="13" t="b">
        <f t="shared" si="93"/>
        <v>1</v>
      </c>
    </row>
    <row r="1013" spans="1:15">
      <c r="A1013" s="67">
        <v>994</v>
      </c>
      <c r="B1013" s="183"/>
      <c r="C1013" s="183"/>
      <c r="D1013" s="177"/>
      <c r="E1013" s="177"/>
      <c r="F1013" s="183"/>
      <c r="G1013" s="177"/>
      <c r="H1013" s="292"/>
      <c r="I1013" s="341"/>
      <c r="J1013" s="13" t="b">
        <f t="shared" si="94"/>
        <v>1</v>
      </c>
      <c r="K1013" s="13" t="b">
        <f t="shared" si="95"/>
        <v>1</v>
      </c>
      <c r="L1013" s="13" t="b">
        <f t="shared" si="96"/>
        <v>1</v>
      </c>
      <c r="M1013" s="13" t="b">
        <f t="shared" si="91"/>
        <v>1</v>
      </c>
      <c r="N1013" s="13" t="b">
        <f t="shared" si="92"/>
        <v>1</v>
      </c>
      <c r="O1013" s="13" t="b">
        <f t="shared" si="93"/>
        <v>1</v>
      </c>
    </row>
    <row r="1014" spans="1:15">
      <c r="A1014" s="67">
        <v>995</v>
      </c>
      <c r="B1014" s="183"/>
      <c r="C1014" s="183"/>
      <c r="D1014" s="177"/>
      <c r="E1014" s="177"/>
      <c r="F1014" s="183"/>
      <c r="G1014" s="177"/>
      <c r="H1014" s="292"/>
      <c r="I1014" s="341"/>
      <c r="J1014" s="13" t="b">
        <f t="shared" si="94"/>
        <v>1</v>
      </c>
      <c r="K1014" s="13" t="b">
        <f t="shared" si="95"/>
        <v>1</v>
      </c>
      <c r="L1014" s="13" t="b">
        <f t="shared" si="96"/>
        <v>1</v>
      </c>
      <c r="M1014" s="13" t="b">
        <f t="shared" si="91"/>
        <v>1</v>
      </c>
      <c r="N1014" s="13" t="b">
        <f t="shared" si="92"/>
        <v>1</v>
      </c>
      <c r="O1014" s="13" t="b">
        <f t="shared" si="93"/>
        <v>1</v>
      </c>
    </row>
    <row r="1015" spans="1:15">
      <c r="A1015" s="67">
        <v>996</v>
      </c>
      <c r="B1015" s="183"/>
      <c r="C1015" s="183"/>
      <c r="D1015" s="177"/>
      <c r="E1015" s="177"/>
      <c r="F1015" s="183"/>
      <c r="G1015" s="177"/>
      <c r="H1015" s="292"/>
      <c r="I1015" s="341"/>
      <c r="J1015" s="13" t="b">
        <f t="shared" si="94"/>
        <v>1</v>
      </c>
      <c r="K1015" s="13" t="b">
        <f t="shared" si="95"/>
        <v>1</v>
      </c>
      <c r="L1015" s="13" t="b">
        <f t="shared" si="96"/>
        <v>1</v>
      </c>
      <c r="M1015" s="13" t="b">
        <f t="shared" si="91"/>
        <v>1</v>
      </c>
      <c r="N1015" s="13" t="b">
        <f t="shared" si="92"/>
        <v>1</v>
      </c>
      <c r="O1015" s="13" t="b">
        <f t="shared" si="93"/>
        <v>1</v>
      </c>
    </row>
    <row r="1016" spans="1:15">
      <c r="A1016" s="67">
        <v>997</v>
      </c>
      <c r="B1016" s="183"/>
      <c r="C1016" s="183"/>
      <c r="D1016" s="177"/>
      <c r="E1016" s="177"/>
      <c r="F1016" s="183"/>
      <c r="G1016" s="177"/>
      <c r="H1016" s="292"/>
      <c r="I1016" s="341"/>
      <c r="J1016" s="13" t="b">
        <f t="shared" si="94"/>
        <v>1</v>
      </c>
      <c r="K1016" s="13" t="b">
        <f t="shared" si="95"/>
        <v>1</v>
      </c>
      <c r="L1016" s="13" t="b">
        <f t="shared" si="96"/>
        <v>1</v>
      </c>
      <c r="M1016" s="13" t="b">
        <f t="shared" si="91"/>
        <v>1</v>
      </c>
      <c r="N1016" s="13" t="b">
        <f t="shared" si="92"/>
        <v>1</v>
      </c>
      <c r="O1016" s="13" t="b">
        <f t="shared" si="93"/>
        <v>1</v>
      </c>
    </row>
    <row r="1017" spans="1:15">
      <c r="A1017" s="67">
        <v>998</v>
      </c>
      <c r="B1017" s="183"/>
      <c r="C1017" s="183"/>
      <c r="D1017" s="177"/>
      <c r="E1017" s="177"/>
      <c r="F1017" s="183"/>
      <c r="G1017" s="177"/>
      <c r="H1017" s="292"/>
      <c r="I1017" s="341"/>
      <c r="J1017" s="13" t="b">
        <f t="shared" si="94"/>
        <v>1</v>
      </c>
      <c r="K1017" s="13" t="b">
        <f t="shared" si="95"/>
        <v>1</v>
      </c>
      <c r="L1017" s="13" t="b">
        <f t="shared" si="96"/>
        <v>1</v>
      </c>
      <c r="M1017" s="13" t="b">
        <f t="shared" si="91"/>
        <v>1</v>
      </c>
      <c r="N1017" s="13" t="b">
        <f t="shared" si="92"/>
        <v>1</v>
      </c>
      <c r="O1017" s="13" t="b">
        <f t="shared" si="93"/>
        <v>1</v>
      </c>
    </row>
    <row r="1018" spans="1:15">
      <c r="A1018" s="67">
        <v>999</v>
      </c>
      <c r="B1018" s="183"/>
      <c r="C1018" s="183"/>
      <c r="D1018" s="177"/>
      <c r="E1018" s="177"/>
      <c r="F1018" s="183"/>
      <c r="G1018" s="177"/>
      <c r="H1018" s="292"/>
      <c r="I1018" s="341"/>
      <c r="J1018" s="13" t="b">
        <f t="shared" si="94"/>
        <v>1</v>
      </c>
      <c r="K1018" s="13" t="b">
        <f t="shared" si="95"/>
        <v>1</v>
      </c>
      <c r="L1018" s="13" t="b">
        <f t="shared" si="96"/>
        <v>1</v>
      </c>
      <c r="M1018" s="13" t="b">
        <f t="shared" si="91"/>
        <v>1</v>
      </c>
      <c r="N1018" s="13" t="b">
        <f t="shared" si="92"/>
        <v>1</v>
      </c>
      <c r="O1018" s="13" t="b">
        <f t="shared" si="93"/>
        <v>1</v>
      </c>
    </row>
    <row r="1019" spans="1:15" ht="16.5" thickBot="1">
      <c r="A1019" s="68">
        <v>1000</v>
      </c>
      <c r="B1019" s="184"/>
      <c r="C1019" s="184"/>
      <c r="D1019" s="180"/>
      <c r="E1019" s="180"/>
      <c r="F1019" s="184"/>
      <c r="G1019" s="180"/>
      <c r="H1019" s="293"/>
      <c r="I1019" s="341"/>
      <c r="J1019" s="13" t="b">
        <f t="shared" si="94"/>
        <v>1</v>
      </c>
      <c r="K1019" s="13" t="b">
        <f t="shared" si="95"/>
        <v>1</v>
      </c>
      <c r="L1019" s="13" t="b">
        <f t="shared" si="96"/>
        <v>1</v>
      </c>
      <c r="M1019" s="13" t="b">
        <f t="shared" si="91"/>
        <v>1</v>
      </c>
      <c r="N1019" s="13" t="b">
        <f t="shared" si="92"/>
        <v>1</v>
      </c>
      <c r="O1019" s="13" t="b">
        <f t="shared" si="93"/>
        <v>1</v>
      </c>
    </row>
  </sheetData>
  <sheetProtection algorithmName="SHA-512" hashValue="dq/plX9krA68C9Xc2GfQIJDmXCnvM1ybuT53F8fXiaEPRll2d67I7jJrLXzWxyTGMUoPdM3BEXTr8x1qToDUCA==" saltValue="cWbGX5nf2Wn3dmYyJBxqag==" spinCount="100000" sheet="1" objects="1" scenarios="1"/>
  <mergeCells count="4">
    <mergeCell ref="D1:E1"/>
    <mergeCell ref="A6:H6"/>
    <mergeCell ref="F11:G11"/>
    <mergeCell ref="F12:G12"/>
  </mergeCells>
  <conditionalFormatting sqref="F12">
    <cfRule type="cellIs" dxfId="142" priority="1" operator="equal">
      <formula>FALSE</formula>
    </cfRule>
    <cfRule type="cellIs" dxfId="141" priority="2" operator="equal">
      <formula>TRUE</formula>
    </cfRule>
  </conditionalFormatting>
  <dataValidations count="3">
    <dataValidation type="list" allowBlank="1" showInputMessage="1" showErrorMessage="1" sqref="G20:G1019" xr:uid="{00000000-0002-0000-0E00-000000000000}">
      <formula1>ShortRelationList</formula1>
    </dataValidation>
    <dataValidation type="list" allowBlank="1" showInputMessage="1" showErrorMessage="1" sqref="D20:D1019" xr:uid="{00000000-0002-0000-0E00-000001000000}">
      <formula1>CountriesList</formula1>
    </dataValidation>
    <dataValidation type="list" allowBlank="1" showInputMessage="1" showErrorMessage="1" sqref="E20:E1019" xr:uid="{00000000-0002-0000-0E00-000002000000}">
      <formula1>type_list</formula1>
    </dataValidation>
  </dataValidations>
  <pageMargins left="0.7" right="0.7" top="0.75" bottom="0.75" header="0.3" footer="0.3"/>
  <pageSetup paperSize="9" scale="52" fitToHeight="0"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pageSetUpPr fitToPage="1"/>
  </sheetPr>
  <dimension ref="A1:M160"/>
  <sheetViews>
    <sheetView showGridLines="0" zoomScaleNormal="100" workbookViewId="0">
      <pane ySplit="12" topLeftCell="A13" activePane="bottomLeft" state="frozen"/>
      <selection pane="bottomLeft" activeCell="A13" sqref="A13"/>
    </sheetView>
  </sheetViews>
  <sheetFormatPr defaultColWidth="9.140625" defaultRowHeight="15"/>
  <cols>
    <col min="1" max="1" width="6" style="342" customWidth="1"/>
    <col min="2" max="2" width="74.42578125" style="342" customWidth="1"/>
    <col min="3" max="3" width="3.5703125" style="342" customWidth="1"/>
    <col min="4" max="4" width="20.140625" style="342" customWidth="1"/>
    <col min="5" max="5" width="3.5703125" style="342" customWidth="1"/>
    <col min="6" max="6" width="20.140625" style="342" customWidth="1"/>
    <col min="7" max="7" width="3.5703125" style="342" customWidth="1"/>
    <col min="8" max="8" width="20.140625" style="342" customWidth="1"/>
    <col min="9" max="10" width="6" style="342" customWidth="1"/>
    <col min="11" max="13" width="9.140625" style="13" customWidth="1"/>
    <col min="14" max="16384" width="9.140625" style="342"/>
  </cols>
  <sheetData>
    <row r="1" spans="1:13" ht="21">
      <c r="A1" s="1" t="s">
        <v>537</v>
      </c>
      <c r="B1" s="1"/>
      <c r="C1" s="344"/>
      <c r="D1" s="344"/>
      <c r="E1" s="365"/>
      <c r="F1" s="365"/>
      <c r="G1" s="365"/>
      <c r="H1" s="344"/>
      <c r="I1" s="344"/>
      <c r="J1" s="344"/>
    </row>
    <row r="2" spans="1:13">
      <c r="A2" s="344"/>
      <c r="B2" s="344"/>
      <c r="C2" s="344"/>
      <c r="D2" s="344"/>
      <c r="E2" s="343"/>
      <c r="F2" s="343"/>
      <c r="G2" s="343"/>
      <c r="H2" s="343"/>
      <c r="I2" s="343"/>
      <c r="J2" s="343"/>
    </row>
    <row r="3" spans="1:13" ht="15.75">
      <c r="A3" s="822">
        <f>'General Info'!D22</f>
        <v>0</v>
      </c>
      <c r="B3" s="822"/>
      <c r="C3" s="344"/>
      <c r="D3" s="344"/>
      <c r="E3" s="344"/>
      <c r="F3" s="344"/>
      <c r="G3" s="344"/>
      <c r="H3" s="344"/>
      <c r="I3" s="344"/>
      <c r="J3" s="344"/>
    </row>
    <row r="4" spans="1:13">
      <c r="A4" s="344"/>
      <c r="B4" s="344"/>
      <c r="C4" s="344"/>
      <c r="D4" s="344"/>
      <c r="E4" s="343"/>
      <c r="F4" s="343"/>
      <c r="G4" s="343"/>
      <c r="H4" s="343"/>
      <c r="I4" s="343"/>
      <c r="J4" s="343"/>
    </row>
    <row r="5" spans="1:13" ht="18.75">
      <c r="A5" s="821" t="s">
        <v>1489</v>
      </c>
      <c r="B5" s="821"/>
      <c r="C5" s="821"/>
      <c r="D5" s="821"/>
      <c r="E5" s="821"/>
      <c r="F5" s="821"/>
      <c r="G5" s="821"/>
      <c r="H5" s="821"/>
      <c r="I5" s="821"/>
      <c r="J5" s="821"/>
      <c r="K5" s="742"/>
    </row>
    <row r="6" spans="1:13" ht="15.75">
      <c r="A6" s="19" t="s">
        <v>78</v>
      </c>
      <c r="B6" s="344"/>
      <c r="C6" s="344"/>
      <c r="D6" s="344"/>
      <c r="E6" s="343"/>
      <c r="F6" s="343"/>
      <c r="G6" s="343"/>
      <c r="H6" s="343"/>
      <c r="I6" s="343"/>
      <c r="J6" s="343"/>
    </row>
    <row r="7" spans="1:13" ht="30.75" customHeight="1">
      <c r="A7" s="830" t="s">
        <v>785</v>
      </c>
      <c r="B7" s="830"/>
      <c r="C7" s="830"/>
      <c r="D7" s="830"/>
      <c r="E7" s="830"/>
      <c r="F7" s="830"/>
      <c r="G7" s="830"/>
      <c r="H7" s="830"/>
      <c r="I7" s="830"/>
      <c r="J7" s="426"/>
    </row>
    <row r="8" spans="1:13">
      <c r="A8" s="107"/>
      <c r="B8" s="344"/>
      <c r="C8" s="344"/>
      <c r="D8" s="344"/>
      <c r="E8" s="343"/>
      <c r="F8" s="343"/>
      <c r="G8" s="343"/>
      <c r="H8" s="343"/>
      <c r="I8" s="343"/>
      <c r="J8" s="343"/>
    </row>
    <row r="9" spans="1:13" s="353" customFormat="1" ht="12.75">
      <c r="A9" s="352"/>
      <c r="B9" s="358"/>
      <c r="C9" s="289"/>
      <c r="D9" s="355" t="s">
        <v>75</v>
      </c>
      <c r="E9" s="356"/>
      <c r="F9" s="355" t="s">
        <v>77</v>
      </c>
      <c r="G9" s="356"/>
      <c r="H9" s="355" t="s">
        <v>330</v>
      </c>
      <c r="I9" s="30"/>
      <c r="J9" s="30"/>
      <c r="K9" s="743"/>
      <c r="L9" s="743"/>
      <c r="M9" s="743"/>
    </row>
    <row r="10" spans="1:13" ht="15.75">
      <c r="A10" s="345"/>
      <c r="B10" s="359"/>
      <c r="C10" s="233"/>
      <c r="D10" s="355" t="s">
        <v>505</v>
      </c>
      <c r="E10" s="356"/>
      <c r="F10" s="355" t="s">
        <v>504</v>
      </c>
      <c r="G10" s="356"/>
      <c r="H10" s="355" t="s">
        <v>527</v>
      </c>
      <c r="I10" s="343"/>
      <c r="J10" s="343"/>
      <c r="K10" s="742" t="b">
        <f>IF(ISNA(MATCH(FALSE,K16:K155,0)),TRUE,FALSE)</f>
        <v>1</v>
      </c>
      <c r="L10" s="742" t="b">
        <f>IF(ISNA(MATCH(FALSE,L16:L155,0)),TRUE,FALSE)</f>
        <v>1</v>
      </c>
      <c r="M10" s="742" t="b">
        <f>IF(ISNA(MATCH(FALSE,M16:M155,0)),TRUE,FALSE)</f>
        <v>0</v>
      </c>
    </row>
    <row r="11" spans="1:13" ht="15.75">
      <c r="A11" s="345"/>
      <c r="B11" s="360"/>
      <c r="C11" s="233"/>
      <c r="D11" s="350">
        <f>'General Info'!D18</f>
        <v>0</v>
      </c>
      <c r="E11" s="351"/>
      <c r="F11" s="351">
        <f>'General Info'!D16</f>
        <v>0</v>
      </c>
      <c r="G11" s="351"/>
      <c r="H11" s="351">
        <f>'General Info'!D17</f>
        <v>0</v>
      </c>
      <c r="I11" s="343"/>
      <c r="J11" s="343"/>
    </row>
    <row r="12" spans="1:13" ht="15.75">
      <c r="A12" s="345"/>
      <c r="B12" s="360"/>
      <c r="C12" s="233"/>
      <c r="D12" s="349"/>
      <c r="E12" s="348"/>
      <c r="F12" s="348"/>
      <c r="G12" s="348"/>
      <c r="H12" s="348"/>
      <c r="I12" s="343"/>
      <c r="J12" s="343"/>
    </row>
    <row r="13" spans="1:13" ht="15.75">
      <c r="A13" s="662" t="s">
        <v>26</v>
      </c>
      <c r="B13" s="431" t="s">
        <v>605</v>
      </c>
      <c r="C13" s="69"/>
      <c r="D13" s="5"/>
      <c r="E13" s="343"/>
      <c r="F13" s="343"/>
      <c r="G13" s="343"/>
      <c r="H13" s="343"/>
      <c r="I13" s="343"/>
      <c r="J13" s="343"/>
    </row>
    <row r="14" spans="1:13" ht="15.75">
      <c r="A14" s="429"/>
      <c r="B14" s="432" t="s">
        <v>617</v>
      </c>
      <c r="C14" s="69"/>
      <c r="D14" s="5"/>
      <c r="E14" s="343"/>
      <c r="F14" s="343"/>
      <c r="G14" s="343"/>
      <c r="H14" s="343"/>
      <c r="I14" s="343"/>
      <c r="J14" s="343"/>
    </row>
    <row r="15" spans="1:13" ht="16.5" thickBot="1">
      <c r="A15" s="437"/>
      <c r="B15" s="436"/>
      <c r="C15" s="69"/>
      <c r="D15" s="5"/>
      <c r="E15" s="343"/>
      <c r="F15" s="343"/>
      <c r="G15" s="343"/>
      <c r="H15" s="343"/>
      <c r="I15" s="343"/>
      <c r="J15" s="343"/>
    </row>
    <row r="16" spans="1:13" ht="30.75" thickBot="1">
      <c r="A16" s="741" t="s">
        <v>606</v>
      </c>
      <c r="B16" s="362" t="s">
        <v>612</v>
      </c>
      <c r="C16" s="233"/>
      <c r="D16" s="5"/>
      <c r="E16" s="343"/>
      <c r="F16" s="346"/>
      <c r="G16" s="343"/>
      <c r="H16" s="343"/>
      <c r="I16" s="343"/>
      <c r="J16" s="343"/>
      <c r="L16" s="619" t="b">
        <f>IF(AND(F16="NO",OR(D21&lt;&gt;0,F23&lt;&gt;0,H23&lt;&gt;0,F25&lt;&gt;0,H25&lt;&gt;0)),FALSE,TRUE)</f>
        <v>1</v>
      </c>
      <c r="M16" s="619" t="b">
        <f>IF(ISNUMBER(MATCH(F16,List_YesNo,0)),TRUE,FALSE)</f>
        <v>0</v>
      </c>
    </row>
    <row r="17" spans="1:10" ht="15.75">
      <c r="A17" s="345"/>
      <c r="B17" s="363"/>
      <c r="C17" s="233"/>
      <c r="D17" s="233"/>
      <c r="E17" s="343"/>
      <c r="F17" s="343"/>
      <c r="G17" s="343"/>
      <c r="H17" s="343"/>
      <c r="I17" s="343"/>
      <c r="J17" s="343"/>
    </row>
    <row r="18" spans="1:10" ht="25.5">
      <c r="A18" s="345"/>
      <c r="B18" s="433" t="s">
        <v>608</v>
      </c>
      <c r="C18" s="361"/>
      <c r="D18" s="361"/>
      <c r="E18" s="361"/>
      <c r="F18" s="361"/>
      <c r="G18" s="361"/>
      <c r="H18" s="361"/>
      <c r="I18" s="343"/>
      <c r="J18" s="343"/>
    </row>
    <row r="19" spans="1:10" ht="25.5">
      <c r="A19" s="345"/>
      <c r="B19" s="433" t="s">
        <v>609</v>
      </c>
      <c r="C19" s="361"/>
      <c r="D19" s="361"/>
      <c r="E19" s="361"/>
      <c r="F19" s="361"/>
      <c r="G19" s="361"/>
      <c r="H19" s="361"/>
      <c r="I19" s="343"/>
      <c r="J19" s="343"/>
    </row>
    <row r="20" spans="1:10" ht="16.5" thickBot="1">
      <c r="A20" s="345"/>
      <c r="B20" s="433"/>
      <c r="C20" s="233"/>
      <c r="D20" s="233"/>
      <c r="E20" s="343"/>
      <c r="F20" s="343"/>
      <c r="G20" s="343"/>
      <c r="H20" s="343"/>
      <c r="I20" s="343"/>
      <c r="J20" s="343"/>
    </row>
    <row r="21" spans="1:10" ht="30.95" customHeight="1" thickBot="1">
      <c r="A21" s="741" t="s">
        <v>607</v>
      </c>
      <c r="B21" s="362" t="s">
        <v>613</v>
      </c>
      <c r="C21" s="233"/>
      <c r="D21" s="347"/>
      <c r="E21" s="343"/>
      <c r="F21" s="233"/>
      <c r="G21" s="233"/>
      <c r="H21" s="233"/>
      <c r="I21" s="343"/>
      <c r="J21" s="343"/>
    </row>
    <row r="22" spans="1:10" ht="16.5" thickBot="1">
      <c r="A22" s="345"/>
      <c r="B22" s="363"/>
      <c r="C22" s="233"/>
      <c r="D22" s="233"/>
      <c r="E22" s="343"/>
      <c r="F22" s="233"/>
      <c r="G22" s="343"/>
      <c r="H22" s="233"/>
      <c r="I22" s="343"/>
      <c r="J22" s="343"/>
    </row>
    <row r="23" spans="1:10" ht="30.95" customHeight="1" thickBot="1">
      <c r="A23" s="741" t="s">
        <v>610</v>
      </c>
      <c r="B23" s="362" t="s">
        <v>614</v>
      </c>
      <c r="C23" s="233"/>
      <c r="D23" s="233"/>
      <c r="E23" s="343"/>
      <c r="F23" s="347"/>
      <c r="G23" s="343"/>
      <c r="H23" s="347"/>
      <c r="I23" s="343"/>
      <c r="J23" s="343"/>
    </row>
    <row r="24" spans="1:10" ht="16.5" thickBot="1">
      <c r="A24" s="345"/>
      <c r="B24" s="363"/>
      <c r="C24" s="233"/>
      <c r="D24" s="233"/>
      <c r="E24" s="343"/>
      <c r="F24" s="233"/>
      <c r="G24" s="343"/>
      <c r="H24" s="233"/>
      <c r="I24" s="343"/>
      <c r="J24" s="343"/>
    </row>
    <row r="25" spans="1:10" ht="30.95" customHeight="1" thickBot="1">
      <c r="A25" s="741" t="s">
        <v>611</v>
      </c>
      <c r="B25" s="362" t="s">
        <v>616</v>
      </c>
      <c r="C25" s="233"/>
      <c r="D25" s="233"/>
      <c r="E25" s="343"/>
      <c r="F25" s="347"/>
      <c r="G25" s="343"/>
      <c r="H25" s="347"/>
      <c r="I25" s="343"/>
      <c r="J25" s="343"/>
    </row>
    <row r="26" spans="1:10" ht="15.75">
      <c r="A26" s="345"/>
      <c r="B26" s="363"/>
      <c r="C26" s="233"/>
      <c r="D26" s="233"/>
      <c r="E26" s="343"/>
      <c r="F26" s="343"/>
      <c r="G26" s="343"/>
      <c r="H26" s="343"/>
      <c r="I26" s="343"/>
      <c r="J26" s="343"/>
    </row>
    <row r="27" spans="1:10" ht="15.75">
      <c r="A27" s="345"/>
      <c r="B27" s="363"/>
      <c r="C27" s="233"/>
      <c r="D27" s="233"/>
      <c r="E27" s="343"/>
      <c r="F27" s="343"/>
      <c r="G27" s="343"/>
      <c r="H27" s="343"/>
      <c r="I27" s="343"/>
      <c r="J27" s="343"/>
    </row>
    <row r="28" spans="1:10" ht="15.75">
      <c r="A28" s="662" t="s">
        <v>27</v>
      </c>
      <c r="B28" s="431" t="s">
        <v>47</v>
      </c>
      <c r="C28" s="69"/>
      <c r="D28" s="5"/>
      <c r="E28" s="343"/>
      <c r="F28" s="343"/>
      <c r="G28" s="343"/>
      <c r="H28" s="343"/>
      <c r="I28" s="343"/>
      <c r="J28" s="343"/>
    </row>
    <row r="29" spans="1:10" ht="16.5" thickBot="1">
      <c r="A29" s="345"/>
      <c r="B29" s="440"/>
      <c r="C29" s="233"/>
      <c r="D29" s="233"/>
      <c r="E29" s="343"/>
      <c r="F29" s="343"/>
      <c r="G29" s="343"/>
      <c r="H29" s="343"/>
      <c r="I29" s="343"/>
      <c r="J29" s="343"/>
    </row>
    <row r="30" spans="1:10" ht="28.5" thickBot="1">
      <c r="A30" s="741" t="s">
        <v>730</v>
      </c>
      <c r="B30" s="439" t="s">
        <v>1430</v>
      </c>
      <c r="C30" s="233"/>
      <c r="D30" s="233"/>
      <c r="E30" s="343"/>
      <c r="F30" s="343"/>
      <c r="G30" s="343"/>
      <c r="H30" s="347"/>
      <c r="I30" s="343"/>
      <c r="J30" s="343"/>
    </row>
    <row r="31" spans="1:10" ht="15.75">
      <c r="A31" s="345"/>
      <c r="B31" s="434"/>
      <c r="C31" s="233"/>
      <c r="D31" s="233"/>
      <c r="E31" s="343"/>
      <c r="F31" s="343"/>
      <c r="G31" s="343"/>
      <c r="H31" s="343"/>
      <c r="I31" s="343"/>
      <c r="J31" s="343"/>
    </row>
    <row r="32" spans="1:10" ht="182.25" customHeight="1">
      <c r="A32" s="345"/>
      <c r="B32" s="441" t="s">
        <v>786</v>
      </c>
      <c r="C32" s="233"/>
      <c r="D32" s="233"/>
      <c r="E32" s="343"/>
      <c r="F32" s="343"/>
      <c r="G32" s="343"/>
      <c r="H32" s="343"/>
      <c r="I32" s="343"/>
      <c r="J32" s="343"/>
    </row>
    <row r="33" spans="1:10" ht="16.5" thickBot="1">
      <c r="A33" s="345"/>
      <c r="B33" s="442"/>
      <c r="C33" s="233"/>
      <c r="D33" s="233"/>
      <c r="E33" s="343"/>
      <c r="F33" s="343"/>
      <c r="G33" s="343"/>
      <c r="H33" s="343"/>
      <c r="I33" s="343"/>
      <c r="J33" s="343"/>
    </row>
    <row r="34" spans="1:10" ht="45.75" thickBot="1">
      <c r="A34" s="741" t="s">
        <v>731</v>
      </c>
      <c r="B34" s="376" t="s">
        <v>798</v>
      </c>
      <c r="C34" s="233"/>
      <c r="D34" s="233"/>
      <c r="E34" s="343"/>
      <c r="F34" s="343"/>
      <c r="G34" s="343"/>
      <c r="H34" s="427"/>
      <c r="I34" s="438" t="s">
        <v>732</v>
      </c>
      <c r="J34" s="343"/>
    </row>
    <row r="35" spans="1:10" ht="38.25">
      <c r="A35" s="345"/>
      <c r="B35" s="441" t="s">
        <v>799</v>
      </c>
      <c r="C35" s="233"/>
      <c r="D35" s="233"/>
      <c r="E35" s="343"/>
      <c r="F35" s="343"/>
      <c r="G35" s="343"/>
      <c r="H35" s="343"/>
      <c r="I35" s="343"/>
      <c r="J35" s="343"/>
    </row>
    <row r="36" spans="1:10" ht="16.5" thickBot="1">
      <c r="A36" s="233"/>
      <c r="B36" s="233"/>
      <c r="C36" s="233"/>
      <c r="D36" s="233"/>
      <c r="E36" s="233"/>
      <c r="F36" s="233"/>
      <c r="G36" s="233"/>
      <c r="H36" s="233"/>
      <c r="I36" s="233"/>
      <c r="J36" s="233"/>
    </row>
    <row r="37" spans="1:10" ht="69.75" customHeight="1" thickBot="1">
      <c r="A37" s="741" t="s">
        <v>1369</v>
      </c>
      <c r="B37" s="738" t="s">
        <v>1416</v>
      </c>
      <c r="C37" s="233"/>
      <c r="D37" s="233"/>
      <c r="E37" s="233"/>
      <c r="F37" s="233"/>
      <c r="G37" s="233"/>
      <c r="H37" s="347"/>
      <c r="I37" s="233"/>
      <c r="J37" s="233"/>
    </row>
    <row r="38" spans="1:10" ht="16.5" thickBot="1">
      <c r="A38" s="435"/>
      <c r="B38" s="233"/>
      <c r="C38" s="233"/>
      <c r="D38" s="233"/>
      <c r="E38" s="233"/>
      <c r="F38" s="233"/>
      <c r="G38" s="233"/>
      <c r="H38" s="233"/>
      <c r="I38" s="233"/>
      <c r="J38" s="233"/>
    </row>
    <row r="39" spans="1:10" ht="30.75" thickBot="1">
      <c r="A39" s="741" t="s">
        <v>1370</v>
      </c>
      <c r="B39" s="738" t="s">
        <v>1413</v>
      </c>
      <c r="C39" s="233"/>
      <c r="D39" s="233"/>
      <c r="E39" s="233"/>
      <c r="F39" s="233"/>
      <c r="G39" s="233"/>
      <c r="H39" s="347"/>
      <c r="I39" s="233"/>
      <c r="J39" s="233"/>
    </row>
    <row r="40" spans="1:10" ht="15.75">
      <c r="A40" s="233"/>
      <c r="B40" s="233"/>
      <c r="C40" s="233"/>
      <c r="D40" s="233"/>
      <c r="E40" s="233"/>
      <c r="F40" s="233"/>
      <c r="G40" s="233"/>
      <c r="H40" s="233"/>
      <c r="I40" s="233"/>
      <c r="J40" s="233"/>
    </row>
    <row r="41" spans="1:10" ht="15.75">
      <c r="A41" s="233"/>
      <c r="B41" s="233"/>
      <c r="C41" s="233"/>
      <c r="D41" s="233"/>
      <c r="E41" s="233"/>
      <c r="F41" s="233"/>
      <c r="G41" s="233"/>
      <c r="H41" s="233"/>
      <c r="I41" s="233"/>
      <c r="J41" s="233"/>
    </row>
    <row r="42" spans="1:10" ht="15.75">
      <c r="A42" s="662" t="s">
        <v>28</v>
      </c>
      <c r="B42" s="431" t="s">
        <v>734</v>
      </c>
      <c r="C42" s="69"/>
      <c r="D42" s="5"/>
      <c r="E42" s="343"/>
      <c r="F42" s="343"/>
      <c r="G42" s="343"/>
      <c r="H42" s="343"/>
      <c r="I42" s="343"/>
      <c r="J42" s="343"/>
    </row>
    <row r="43" spans="1:10" ht="16.5" thickBot="1">
      <c r="A43" s="345"/>
      <c r="B43" s="442"/>
      <c r="C43" s="233"/>
      <c r="D43" s="233"/>
      <c r="E43" s="343"/>
      <c r="F43" s="343"/>
      <c r="G43" s="343"/>
      <c r="H43" s="343"/>
      <c r="I43" s="343"/>
      <c r="J43" s="343"/>
    </row>
    <row r="44" spans="1:10" ht="45.75" thickBot="1">
      <c r="A44" s="741" t="s">
        <v>735</v>
      </c>
      <c r="B44" s="439" t="s">
        <v>739</v>
      </c>
      <c r="C44" s="233"/>
      <c r="D44" s="347"/>
      <c r="E44" s="343"/>
      <c r="F44" s="343"/>
      <c r="G44" s="343"/>
      <c r="H44" s="343"/>
      <c r="I44" s="343"/>
      <c r="J44" s="343"/>
    </row>
    <row r="45" spans="1:10" ht="15.75">
      <c r="A45" s="345"/>
      <c r="B45" s="443" t="s">
        <v>788</v>
      </c>
      <c r="C45" s="233"/>
      <c r="D45" s="233"/>
      <c r="E45" s="343"/>
      <c r="F45" s="343"/>
      <c r="G45" s="343"/>
      <c r="H45" s="343"/>
      <c r="I45" s="343"/>
      <c r="J45" s="343"/>
    </row>
    <row r="46" spans="1:10" ht="16.5" thickBot="1">
      <c r="A46" s="345"/>
      <c r="B46" s="442"/>
      <c r="C46" s="233"/>
      <c r="D46" s="233"/>
      <c r="E46" s="343"/>
      <c r="F46" s="343"/>
      <c r="G46" s="343"/>
      <c r="H46" s="343"/>
      <c r="I46" s="343"/>
      <c r="J46" s="343"/>
    </row>
    <row r="47" spans="1:10" ht="30.75" thickBot="1">
      <c r="A47" s="741" t="s">
        <v>736</v>
      </c>
      <c r="B47" s="439" t="s">
        <v>737</v>
      </c>
      <c r="C47" s="233"/>
      <c r="D47" s="347"/>
      <c r="E47" s="343"/>
      <c r="F47" s="343"/>
      <c r="G47" s="343"/>
      <c r="H47" s="343"/>
      <c r="I47" s="343"/>
      <c r="J47" s="343"/>
    </row>
    <row r="48" spans="1:10" ht="38.25">
      <c r="A48" s="345"/>
      <c r="B48" s="441" t="s">
        <v>776</v>
      </c>
      <c r="C48" s="233"/>
      <c r="D48" s="233"/>
      <c r="E48" s="343"/>
      <c r="F48" s="343"/>
      <c r="G48" s="343"/>
      <c r="H48" s="343"/>
      <c r="I48" s="343"/>
      <c r="J48" s="343"/>
    </row>
    <row r="49" spans="1:13" ht="16.5" thickBot="1">
      <c r="A49" s="345"/>
      <c r="B49" s="442"/>
      <c r="C49" s="233"/>
      <c r="D49" s="233"/>
      <c r="E49" s="343"/>
      <c r="F49" s="343"/>
      <c r="G49" s="343"/>
      <c r="H49" s="343"/>
      <c r="I49" s="343"/>
      <c r="J49" s="343"/>
    </row>
    <row r="50" spans="1:13" ht="75.75" customHeight="1" thickBot="1">
      <c r="A50" s="741" t="s">
        <v>740</v>
      </c>
      <c r="B50" s="439" t="s">
        <v>775</v>
      </c>
      <c r="C50" s="233"/>
      <c r="D50" s="346"/>
      <c r="E50" s="343"/>
      <c r="F50" s="343"/>
      <c r="G50" s="343"/>
      <c r="H50" s="343"/>
      <c r="I50" s="343"/>
      <c r="J50" s="343"/>
      <c r="M50" s="619" t="b">
        <f>IF(ISNUMBER(MATCH(D50,List_YesNo,0)),TRUE,FALSE)</f>
        <v>0</v>
      </c>
    </row>
    <row r="51" spans="1:13" ht="15.75">
      <c r="A51" s="345"/>
      <c r="B51" s="442"/>
      <c r="C51" s="233"/>
      <c r="D51" s="233"/>
      <c r="E51" s="343"/>
      <c r="F51" s="343"/>
      <c r="G51" s="343"/>
      <c r="H51" s="343"/>
      <c r="I51" s="343"/>
      <c r="J51" s="343"/>
    </row>
    <row r="52" spans="1:13" ht="15.75">
      <c r="A52" s="345"/>
      <c r="B52" s="442"/>
      <c r="C52" s="233"/>
      <c r="D52" s="233"/>
      <c r="E52" s="343"/>
      <c r="F52" s="343"/>
      <c r="G52" s="343"/>
      <c r="H52" s="343"/>
      <c r="I52" s="343"/>
      <c r="J52" s="343"/>
    </row>
    <row r="53" spans="1:13" ht="15.75">
      <c r="A53" s="662" t="s">
        <v>29</v>
      </c>
      <c r="B53" s="431" t="s">
        <v>741</v>
      </c>
      <c r="C53" s="233"/>
      <c r="D53" s="233"/>
      <c r="E53" s="343"/>
      <c r="F53" s="343"/>
      <c r="G53" s="343"/>
      <c r="H53" s="343"/>
      <c r="I53" s="343"/>
      <c r="J53" s="343"/>
    </row>
    <row r="54" spans="1:13" ht="16.5" thickBot="1">
      <c r="A54" s="345"/>
      <c r="B54" s="442"/>
      <c r="C54" s="233"/>
      <c r="D54" s="233"/>
      <c r="E54" s="343"/>
      <c r="F54" s="343"/>
      <c r="G54" s="343"/>
      <c r="H54" s="343"/>
      <c r="I54" s="343"/>
      <c r="J54" s="343"/>
    </row>
    <row r="55" spans="1:13" ht="45.75" thickBot="1">
      <c r="A55" s="741" t="s">
        <v>742</v>
      </c>
      <c r="B55" s="439" t="s">
        <v>796</v>
      </c>
      <c r="C55" s="233"/>
      <c r="D55" s="233"/>
      <c r="E55" s="343"/>
      <c r="F55" s="343"/>
      <c r="G55" s="343"/>
      <c r="H55" s="427"/>
      <c r="I55" s="438" t="s">
        <v>732</v>
      </c>
      <c r="J55" s="343"/>
    </row>
    <row r="56" spans="1:13" ht="38.25">
      <c r="A56" s="345"/>
      <c r="B56" s="441" t="s">
        <v>743</v>
      </c>
      <c r="C56" s="233"/>
      <c r="D56" s="233"/>
      <c r="E56" s="343"/>
      <c r="F56" s="343"/>
      <c r="G56" s="343"/>
      <c r="H56" s="343"/>
      <c r="I56" s="343"/>
      <c r="J56" s="343"/>
    </row>
    <row r="57" spans="1:13" ht="16.5" thickBot="1">
      <c r="A57" s="345"/>
      <c r="B57" s="442"/>
      <c r="C57" s="233"/>
      <c r="D57" s="233"/>
      <c r="E57" s="343"/>
      <c r="F57" s="343"/>
      <c r="G57" s="343"/>
      <c r="H57" s="343"/>
      <c r="I57" s="343"/>
      <c r="J57" s="343"/>
    </row>
    <row r="58" spans="1:13" ht="18" customHeight="1" thickBot="1">
      <c r="A58" s="741" t="s">
        <v>744</v>
      </c>
      <c r="B58" s="439" t="s">
        <v>747</v>
      </c>
      <c r="C58" s="233"/>
      <c r="D58" s="233"/>
      <c r="E58" s="343"/>
      <c r="F58" s="343"/>
      <c r="G58" s="343"/>
      <c r="H58" s="347"/>
      <c r="I58" s="343"/>
      <c r="J58" s="343"/>
    </row>
    <row r="59" spans="1:13" ht="25.5">
      <c r="A59" s="345"/>
      <c r="B59" s="441" t="s">
        <v>745</v>
      </c>
      <c r="C59" s="233"/>
      <c r="D59" s="233"/>
      <c r="E59" s="343"/>
      <c r="F59" s="343"/>
      <c r="G59" s="343"/>
      <c r="H59" s="343"/>
      <c r="I59" s="343"/>
      <c r="J59" s="343"/>
    </row>
    <row r="60" spans="1:13" ht="15.75" hidden="1">
      <c r="A60" s="576"/>
      <c r="B60" s="577"/>
      <c r="C60" s="165"/>
      <c r="D60" s="165"/>
      <c r="E60" s="578"/>
      <c r="F60" s="578"/>
      <c r="G60" s="578"/>
      <c r="H60" s="578"/>
      <c r="I60" s="578"/>
      <c r="J60" s="578"/>
    </row>
    <row r="61" spans="1:13" ht="16.5" hidden="1" thickBot="1">
      <c r="A61" s="579" t="s">
        <v>746</v>
      </c>
      <c r="B61" s="580" t="s">
        <v>781</v>
      </c>
      <c r="C61" s="165"/>
      <c r="D61" s="581"/>
      <c r="E61" s="578"/>
      <c r="F61" s="578"/>
      <c r="G61" s="578"/>
      <c r="H61" s="578"/>
      <c r="I61" s="578"/>
      <c r="J61" s="578"/>
    </row>
    <row r="62" spans="1:13" ht="25.5" hidden="1">
      <c r="A62" s="576"/>
      <c r="B62" s="582" t="s">
        <v>782</v>
      </c>
      <c r="C62" s="165"/>
      <c r="D62" s="165"/>
      <c r="E62" s="578"/>
      <c r="F62" s="578"/>
      <c r="G62" s="578"/>
      <c r="H62" s="578"/>
      <c r="I62" s="578"/>
      <c r="J62" s="578"/>
    </row>
    <row r="63" spans="1:13" ht="15.75" hidden="1">
      <c r="A63" s="576"/>
      <c r="B63" s="577"/>
      <c r="C63" s="165"/>
      <c r="D63" s="165"/>
      <c r="E63" s="578"/>
      <c r="F63" s="578"/>
      <c r="G63" s="578"/>
      <c r="H63" s="578"/>
      <c r="I63" s="578"/>
      <c r="J63" s="578"/>
    </row>
    <row r="64" spans="1:13" ht="15.75" hidden="1">
      <c r="A64" s="576"/>
      <c r="B64" s="577"/>
      <c r="C64" s="165"/>
      <c r="D64" s="165"/>
      <c r="E64" s="578"/>
      <c r="F64" s="578"/>
      <c r="G64" s="578"/>
      <c r="H64" s="578"/>
      <c r="I64" s="578"/>
      <c r="J64" s="578"/>
    </row>
    <row r="65" spans="1:10" ht="15.75" hidden="1">
      <c r="A65" s="583" t="s">
        <v>30</v>
      </c>
      <c r="B65" s="584" t="s">
        <v>751</v>
      </c>
      <c r="C65" s="165"/>
      <c r="D65" s="165"/>
      <c r="E65" s="578"/>
      <c r="F65" s="578"/>
      <c r="G65" s="578"/>
      <c r="H65" s="578"/>
      <c r="I65" s="578"/>
      <c r="J65" s="578"/>
    </row>
    <row r="66" spans="1:10" ht="15.75" hidden="1">
      <c r="A66" s="576"/>
      <c r="B66" s="577"/>
      <c r="C66" s="165"/>
      <c r="D66" s="165"/>
      <c r="E66" s="578"/>
      <c r="F66" s="578"/>
      <c r="G66" s="578"/>
      <c r="H66" s="578"/>
      <c r="I66" s="578"/>
      <c r="J66" s="578"/>
    </row>
    <row r="67" spans="1:10" ht="16.5" hidden="1" thickBot="1">
      <c r="A67" s="585" t="s">
        <v>749</v>
      </c>
      <c r="B67" s="580" t="s">
        <v>752</v>
      </c>
      <c r="C67" s="165"/>
      <c r="D67" s="165"/>
      <c r="E67" s="578"/>
      <c r="F67" s="581"/>
      <c r="G67" s="578"/>
      <c r="H67" s="578"/>
      <c r="I67" s="578"/>
      <c r="J67" s="578"/>
    </row>
    <row r="68" spans="1:10" ht="128.25" hidden="1" customHeight="1">
      <c r="A68" s="576"/>
      <c r="B68" s="582" t="s">
        <v>753</v>
      </c>
      <c r="C68" s="165"/>
      <c r="D68" s="165"/>
      <c r="E68" s="578"/>
      <c r="F68" s="578"/>
      <c r="G68" s="578"/>
      <c r="H68" s="578"/>
      <c r="I68" s="578"/>
      <c r="J68" s="578"/>
    </row>
    <row r="69" spans="1:10" ht="15.75" hidden="1">
      <c r="A69" s="576"/>
      <c r="B69" s="577"/>
      <c r="C69" s="165"/>
      <c r="D69" s="165"/>
      <c r="E69" s="578"/>
      <c r="F69" s="578"/>
      <c r="G69" s="578"/>
      <c r="H69" s="578"/>
      <c r="I69" s="578"/>
      <c r="J69" s="578"/>
    </row>
    <row r="70" spans="1:10" ht="16.5" hidden="1" thickBot="1">
      <c r="A70" s="585" t="s">
        <v>750</v>
      </c>
      <c r="B70" s="580" t="s">
        <v>754</v>
      </c>
      <c r="C70" s="165"/>
      <c r="D70" s="165"/>
      <c r="E70" s="578"/>
      <c r="F70" s="581"/>
      <c r="G70" s="578"/>
      <c r="H70" s="578"/>
      <c r="I70" s="578"/>
      <c r="J70" s="578"/>
    </row>
    <row r="71" spans="1:10" ht="51" hidden="1">
      <c r="A71" s="576"/>
      <c r="B71" s="582" t="s">
        <v>755</v>
      </c>
      <c r="C71" s="165"/>
      <c r="D71" s="165"/>
      <c r="E71" s="578"/>
      <c r="F71" s="578"/>
      <c r="G71" s="578"/>
      <c r="H71" s="578"/>
      <c r="I71" s="578"/>
      <c r="J71" s="578"/>
    </row>
    <row r="72" spans="1:10" ht="15.75" hidden="1">
      <c r="A72" s="576"/>
      <c r="B72" s="577"/>
      <c r="C72" s="165"/>
      <c r="D72" s="165"/>
      <c r="E72" s="578"/>
      <c r="F72" s="578"/>
      <c r="G72" s="578"/>
      <c r="H72" s="578"/>
      <c r="I72" s="578"/>
      <c r="J72" s="578"/>
    </row>
    <row r="73" spans="1:10" ht="15.75" hidden="1">
      <c r="A73" s="576"/>
      <c r="B73" s="577"/>
      <c r="C73" s="165"/>
      <c r="D73" s="165"/>
      <c r="E73" s="578"/>
      <c r="F73" s="578"/>
      <c r="G73" s="578"/>
      <c r="H73" s="578"/>
      <c r="I73" s="578"/>
      <c r="J73" s="578"/>
    </row>
    <row r="74" spans="1:10" ht="15.75" hidden="1">
      <c r="A74" s="583" t="s">
        <v>410</v>
      </c>
      <c r="B74" s="584" t="s">
        <v>757</v>
      </c>
      <c r="C74" s="165"/>
      <c r="D74" s="165"/>
      <c r="E74" s="578"/>
      <c r="F74" s="578"/>
      <c r="G74" s="578"/>
      <c r="H74" s="578"/>
      <c r="I74" s="578"/>
      <c r="J74" s="578"/>
    </row>
    <row r="75" spans="1:10" ht="15.75" hidden="1">
      <c r="A75" s="576"/>
      <c r="B75" s="577"/>
      <c r="C75" s="165"/>
      <c r="D75" s="165"/>
      <c r="E75" s="578"/>
      <c r="F75" s="578"/>
      <c r="G75" s="578"/>
      <c r="H75" s="578"/>
      <c r="I75" s="578"/>
      <c r="J75" s="578"/>
    </row>
    <row r="76" spans="1:10" ht="18" hidden="1" customHeight="1" thickBot="1">
      <c r="A76" s="585" t="s">
        <v>479</v>
      </c>
      <c r="B76" s="580" t="s">
        <v>758</v>
      </c>
      <c r="C76" s="165"/>
      <c r="D76" s="165"/>
      <c r="E76" s="578"/>
      <c r="F76" s="578"/>
      <c r="G76" s="578"/>
      <c r="H76" s="581"/>
      <c r="I76" s="578"/>
      <c r="J76" s="578"/>
    </row>
    <row r="77" spans="1:10" ht="127.5" hidden="1">
      <c r="A77" s="576"/>
      <c r="B77" s="582" t="s">
        <v>759</v>
      </c>
      <c r="C77" s="165"/>
      <c r="D77" s="165"/>
      <c r="E77" s="578"/>
      <c r="F77" s="578"/>
      <c r="G77" s="578"/>
      <c r="H77" s="578"/>
      <c r="I77" s="578"/>
      <c r="J77" s="578"/>
    </row>
    <row r="78" spans="1:10" ht="15.75">
      <c r="A78" s="345"/>
      <c r="B78" s="442"/>
      <c r="C78" s="233"/>
      <c r="D78" s="233"/>
      <c r="E78" s="343"/>
      <c r="F78" s="343"/>
      <c r="G78" s="343"/>
      <c r="H78" s="343"/>
      <c r="I78" s="343"/>
      <c r="J78" s="343"/>
    </row>
    <row r="79" spans="1:10" ht="15.75">
      <c r="A79" s="345"/>
      <c r="B79" s="442"/>
      <c r="C79" s="233"/>
      <c r="D79" s="233"/>
      <c r="E79" s="343"/>
      <c r="F79" s="343"/>
      <c r="G79" s="343"/>
      <c r="H79" s="343"/>
      <c r="I79" s="343"/>
      <c r="J79" s="343"/>
    </row>
    <row r="80" spans="1:10" ht="15.75">
      <c r="A80" s="662" t="s">
        <v>30</v>
      </c>
      <c r="B80" s="431" t="s">
        <v>760</v>
      </c>
      <c r="C80" s="233"/>
      <c r="D80" s="233"/>
      <c r="E80" s="343"/>
      <c r="F80" s="343"/>
      <c r="G80" s="343"/>
      <c r="H80" s="343"/>
      <c r="I80" s="343"/>
      <c r="J80" s="343"/>
    </row>
    <row r="81" spans="1:10" ht="16.5" thickBot="1">
      <c r="A81" s="345"/>
      <c r="B81" s="442"/>
      <c r="C81" s="233"/>
      <c r="D81" s="233"/>
      <c r="E81" s="343"/>
      <c r="F81" s="343"/>
      <c r="G81" s="343"/>
      <c r="H81" s="343"/>
      <c r="I81" s="343"/>
      <c r="J81" s="343"/>
    </row>
    <row r="82" spans="1:10" ht="16.5" thickBot="1">
      <c r="A82" s="741" t="s">
        <v>749</v>
      </c>
      <c r="B82" s="439" t="s">
        <v>762</v>
      </c>
      <c r="C82" s="233"/>
      <c r="D82" s="347"/>
      <c r="E82" s="343"/>
      <c r="F82" s="343"/>
      <c r="G82" s="343"/>
      <c r="H82" s="343"/>
      <c r="I82" s="343"/>
      <c r="J82" s="343"/>
    </row>
    <row r="83" spans="1:10" ht="38.25">
      <c r="A83" s="345"/>
      <c r="B83" s="441" t="s">
        <v>789</v>
      </c>
      <c r="C83" s="233"/>
      <c r="D83" s="233"/>
      <c r="E83" s="343"/>
      <c r="F83" s="343"/>
      <c r="G83" s="343"/>
      <c r="H83" s="343"/>
      <c r="I83" s="343"/>
      <c r="J83" s="343"/>
    </row>
    <row r="84" spans="1:10" ht="15.75">
      <c r="A84" s="345"/>
      <c r="B84" s="442"/>
      <c r="C84" s="233"/>
      <c r="D84" s="233"/>
      <c r="E84" s="343"/>
      <c r="F84" s="343"/>
      <c r="G84" s="343"/>
      <c r="H84" s="343"/>
      <c r="I84" s="343"/>
      <c r="J84" s="343"/>
    </row>
    <row r="85" spans="1:10" ht="15.75">
      <c r="A85" s="345"/>
      <c r="B85" s="442"/>
      <c r="C85" s="233"/>
      <c r="D85" s="233"/>
      <c r="E85" s="343"/>
      <c r="F85" s="343"/>
      <c r="G85" s="343"/>
      <c r="H85" s="343"/>
      <c r="I85" s="343"/>
      <c r="J85" s="343"/>
    </row>
    <row r="86" spans="1:10" ht="15.75" hidden="1">
      <c r="A86" s="429" t="s">
        <v>509</v>
      </c>
      <c r="B86" s="431" t="s">
        <v>763</v>
      </c>
      <c r="C86" s="165"/>
      <c r="D86" s="165"/>
      <c r="E86" s="578"/>
      <c r="F86" s="578"/>
      <c r="G86" s="578"/>
      <c r="H86" s="578"/>
      <c r="I86" s="578"/>
      <c r="J86" s="578"/>
    </row>
    <row r="87" spans="1:10" ht="15.75" hidden="1">
      <c r="A87" s="345"/>
      <c r="B87" s="442"/>
      <c r="C87" s="165"/>
      <c r="D87" s="165"/>
      <c r="E87" s="578"/>
      <c r="F87" s="578"/>
      <c r="G87" s="578"/>
      <c r="H87" s="578"/>
      <c r="I87" s="578"/>
      <c r="J87" s="578"/>
    </row>
    <row r="88" spans="1:10" ht="30.75" hidden="1" thickBot="1">
      <c r="A88" s="600" t="s">
        <v>761</v>
      </c>
      <c r="B88" s="439" t="s">
        <v>764</v>
      </c>
      <c r="C88" s="165"/>
      <c r="D88" s="165"/>
      <c r="E88" s="578"/>
      <c r="F88" s="578"/>
      <c r="G88" s="578"/>
      <c r="H88" s="581"/>
      <c r="I88" s="578"/>
      <c r="J88" s="578"/>
    </row>
    <row r="89" spans="1:10" ht="51" hidden="1">
      <c r="A89" s="345"/>
      <c r="B89" s="441" t="s">
        <v>797</v>
      </c>
      <c r="C89" s="165"/>
      <c r="D89" s="165"/>
      <c r="E89" s="578"/>
      <c r="F89" s="578"/>
      <c r="G89" s="578"/>
      <c r="H89" s="578"/>
      <c r="I89" s="578"/>
      <c r="J89" s="578"/>
    </row>
    <row r="90" spans="1:10" ht="15.75" hidden="1">
      <c r="A90" s="345"/>
      <c r="B90" s="442"/>
      <c r="C90" s="165"/>
      <c r="D90" s="165"/>
      <c r="E90" s="578"/>
      <c r="F90" s="578"/>
      <c r="G90" s="578"/>
      <c r="H90" s="578"/>
      <c r="I90" s="578"/>
      <c r="J90" s="578"/>
    </row>
    <row r="91" spans="1:10" ht="30.75" hidden="1" thickBot="1">
      <c r="A91" s="600" t="s">
        <v>778</v>
      </c>
      <c r="B91" s="439" t="s">
        <v>766</v>
      </c>
      <c r="C91" s="165"/>
      <c r="D91" s="165"/>
      <c r="E91" s="578"/>
      <c r="F91" s="578"/>
      <c r="G91" s="578"/>
      <c r="H91" s="581"/>
      <c r="I91" s="578"/>
      <c r="J91" s="578"/>
    </row>
    <row r="92" spans="1:10" ht="15.75" hidden="1">
      <c r="A92" s="345"/>
      <c r="B92" s="441" t="s">
        <v>768</v>
      </c>
      <c r="C92" s="165"/>
      <c r="D92" s="165"/>
      <c r="E92" s="578"/>
      <c r="F92" s="578"/>
      <c r="G92" s="578"/>
      <c r="H92" s="578"/>
      <c r="I92" s="578"/>
      <c r="J92" s="578"/>
    </row>
    <row r="93" spans="1:10" ht="15.75" hidden="1">
      <c r="A93" s="345"/>
      <c r="B93" s="442"/>
      <c r="C93" s="165"/>
      <c r="D93" s="165"/>
      <c r="E93" s="578"/>
      <c r="F93" s="578"/>
      <c r="G93" s="578"/>
      <c r="H93" s="578"/>
      <c r="I93" s="578"/>
      <c r="J93" s="578"/>
    </row>
    <row r="94" spans="1:10" ht="30" hidden="1">
      <c r="A94" s="600" t="s">
        <v>779</v>
      </c>
      <c r="B94" s="439" t="s">
        <v>787</v>
      </c>
      <c r="C94" s="165"/>
      <c r="D94" s="165"/>
      <c r="E94" s="578"/>
      <c r="F94" s="578"/>
      <c r="G94" s="578"/>
      <c r="H94" s="578"/>
      <c r="I94" s="578"/>
      <c r="J94" s="578"/>
    </row>
    <row r="95" spans="1:10" ht="15.75" hidden="1">
      <c r="A95" s="345"/>
      <c r="B95" s="441" t="s">
        <v>769</v>
      </c>
      <c r="C95" s="165"/>
      <c r="D95" s="165"/>
      <c r="E95" s="578"/>
      <c r="F95" s="578"/>
      <c r="G95" s="578"/>
      <c r="H95" s="578"/>
      <c r="I95" s="578"/>
      <c r="J95" s="578"/>
    </row>
    <row r="96" spans="1:10" ht="15.75" hidden="1">
      <c r="A96" s="345"/>
      <c r="B96" s="441"/>
      <c r="C96" s="165"/>
      <c r="D96" s="165"/>
      <c r="E96" s="578"/>
      <c r="F96" s="578"/>
      <c r="G96" s="578"/>
      <c r="H96" s="578"/>
      <c r="I96" s="578"/>
      <c r="J96" s="578"/>
    </row>
    <row r="97" spans="1:13" ht="15.75" hidden="1" customHeight="1">
      <c r="A97" s="345"/>
      <c r="B97" s="601" t="s">
        <v>783</v>
      </c>
      <c r="C97" s="165"/>
      <c r="D97" s="165"/>
      <c r="E97" s="578"/>
      <c r="F97" s="578"/>
      <c r="G97" s="578"/>
      <c r="H97" s="578"/>
      <c r="I97" s="578"/>
      <c r="J97" s="578"/>
    </row>
    <row r="98" spans="1:13" ht="15.75" hidden="1">
      <c r="A98" s="345"/>
      <c r="B98" s="601" t="s">
        <v>784</v>
      </c>
      <c r="C98" s="165"/>
      <c r="D98" s="165"/>
      <c r="E98" s="578"/>
      <c r="F98" s="578"/>
      <c r="G98" s="578"/>
      <c r="H98" s="578"/>
      <c r="I98" s="578"/>
      <c r="J98" s="578"/>
    </row>
    <row r="99" spans="1:13" ht="15.75" hidden="1">
      <c r="A99" s="345"/>
      <c r="B99" s="442"/>
      <c r="C99" s="165"/>
      <c r="D99" s="165"/>
      <c r="E99" s="578"/>
      <c r="F99" s="578"/>
      <c r="G99" s="578"/>
      <c r="H99" s="578"/>
      <c r="I99" s="578"/>
      <c r="J99" s="578"/>
    </row>
    <row r="100" spans="1:13" ht="16.5" hidden="1" thickBot="1">
      <c r="A100" s="345"/>
      <c r="B100" s="602"/>
      <c r="C100" s="586"/>
      <c r="D100" s="587" t="s">
        <v>772</v>
      </c>
      <c r="E100" s="588"/>
      <c r="F100" s="587" t="s">
        <v>773</v>
      </c>
      <c r="G100" s="588"/>
      <c r="H100" s="587" t="s">
        <v>774</v>
      </c>
      <c r="I100" s="578"/>
      <c r="J100" s="578"/>
    </row>
    <row r="101" spans="1:13" ht="16.5" hidden="1" thickBot="1">
      <c r="A101" s="345"/>
      <c r="B101" s="603" t="s">
        <v>770</v>
      </c>
      <c r="C101" s="589"/>
      <c r="D101" s="590"/>
      <c r="E101" s="591"/>
      <c r="F101" s="581"/>
      <c r="G101" s="591"/>
      <c r="H101" s="581"/>
      <c r="I101" s="578"/>
      <c r="J101" s="578"/>
      <c r="L101" s="619" t="b">
        <f>IF(AND(D101="NO",OR(F101&lt;&gt;0,H101&lt;&gt;0)),FALSE,TRUE)</f>
        <v>1</v>
      </c>
      <c r="M101" s="619"/>
    </row>
    <row r="102" spans="1:13" ht="16.5" hidden="1" thickBot="1">
      <c r="A102" s="345"/>
      <c r="B102" s="603" t="s">
        <v>777</v>
      </c>
      <c r="C102" s="592"/>
      <c r="D102" s="590"/>
      <c r="E102" s="593"/>
      <c r="F102" s="581"/>
      <c r="G102" s="593"/>
      <c r="H102" s="581"/>
      <c r="I102" s="578"/>
      <c r="J102" s="578"/>
      <c r="L102" s="619" t="b">
        <f>IF(AND(D102="NO",OR(F102&lt;&gt;0,H102&lt;&gt;0)),FALSE,TRUE)</f>
        <v>1</v>
      </c>
      <c r="M102" s="619"/>
    </row>
    <row r="103" spans="1:13" ht="16.5" hidden="1" thickBot="1">
      <c r="A103" s="345"/>
      <c r="B103" s="603" t="s">
        <v>771</v>
      </c>
      <c r="C103" s="594"/>
      <c r="D103" s="590"/>
      <c r="E103" s="595"/>
      <c r="F103" s="581"/>
      <c r="G103" s="595"/>
      <c r="H103" s="581"/>
      <c r="I103" s="578"/>
      <c r="J103" s="578"/>
      <c r="L103" s="619" t="b">
        <f>IF(AND(D103="NO",OR(F103&lt;&gt;0,H103&lt;&gt;0)),FALSE,TRUE)</f>
        <v>1</v>
      </c>
      <c r="M103" s="619"/>
    </row>
    <row r="104" spans="1:13" ht="15.75" hidden="1">
      <c r="A104" s="345"/>
      <c r="B104" s="442"/>
      <c r="C104" s="165"/>
      <c r="D104" s="165"/>
      <c r="E104" s="578"/>
      <c r="F104" s="578"/>
      <c r="G104" s="578"/>
      <c r="H104" s="578"/>
      <c r="I104" s="578"/>
      <c r="J104" s="578"/>
    </row>
    <row r="105" spans="1:13" ht="15.75">
      <c r="A105" s="662" t="s">
        <v>410</v>
      </c>
      <c r="B105" s="431" t="s">
        <v>1170</v>
      </c>
      <c r="C105" s="233"/>
      <c r="D105" s="233"/>
      <c r="E105" s="343"/>
      <c r="F105" s="343"/>
      <c r="G105" s="343"/>
      <c r="H105" s="343"/>
      <c r="I105" s="343"/>
      <c r="J105" s="343"/>
    </row>
    <row r="106" spans="1:13" ht="15.75">
      <c r="A106" s="345"/>
      <c r="B106" s="442"/>
      <c r="C106" s="233"/>
      <c r="D106" s="233"/>
      <c r="E106" s="343"/>
      <c r="F106" s="343"/>
      <c r="G106" s="343"/>
      <c r="H106" s="343"/>
      <c r="I106" s="343"/>
      <c r="J106" s="343"/>
    </row>
    <row r="107" spans="1:13" ht="60">
      <c r="A107" s="741" t="s">
        <v>479</v>
      </c>
      <c r="B107" s="439" t="s">
        <v>1171</v>
      </c>
      <c r="C107" s="233"/>
      <c r="D107" s="233"/>
      <c r="E107" s="343"/>
      <c r="F107" s="343"/>
      <c r="G107" s="343"/>
      <c r="H107" s="343"/>
      <c r="I107" s="343"/>
      <c r="J107" s="343"/>
    </row>
    <row r="108" spans="1:13" ht="25.5">
      <c r="A108" s="345"/>
      <c r="B108" s="441" t="s">
        <v>1172</v>
      </c>
      <c r="C108" s="233"/>
      <c r="D108" s="233"/>
      <c r="E108" s="343"/>
      <c r="F108" s="343"/>
      <c r="G108" s="343"/>
      <c r="H108" s="343"/>
      <c r="I108" s="343"/>
      <c r="J108" s="343"/>
    </row>
    <row r="109" spans="1:13" ht="15.75">
      <c r="A109" s="345"/>
      <c r="B109" s="442"/>
      <c r="C109" s="233"/>
      <c r="D109" s="233"/>
      <c r="E109" s="343"/>
      <c r="F109" s="343"/>
      <c r="G109" s="343"/>
      <c r="H109" s="343"/>
      <c r="I109" s="343"/>
      <c r="J109" s="343"/>
    </row>
    <row r="110" spans="1:13" ht="16.5" thickBot="1">
      <c r="A110" s="345"/>
      <c r="B110" s="439" t="s">
        <v>853</v>
      </c>
      <c r="C110" s="233"/>
      <c r="D110" s="233"/>
      <c r="E110" s="343"/>
      <c r="F110" s="343"/>
      <c r="G110" s="343"/>
      <c r="H110" s="343"/>
      <c r="I110" s="343"/>
      <c r="J110" s="343"/>
    </row>
    <row r="111" spans="1:13" ht="16.5" thickBot="1">
      <c r="A111" s="345"/>
      <c r="B111" s="442" t="s">
        <v>8</v>
      </c>
      <c r="C111" s="233"/>
      <c r="D111" s="233"/>
      <c r="E111" s="343"/>
      <c r="F111" s="343"/>
      <c r="G111" s="343"/>
      <c r="H111" s="559"/>
      <c r="I111" s="343"/>
      <c r="J111" s="343"/>
    </row>
    <row r="112" spans="1:13" ht="16.5" thickBot="1">
      <c r="A112" s="345"/>
      <c r="B112" s="442" t="s">
        <v>720</v>
      </c>
      <c r="C112" s="233"/>
      <c r="D112" s="233"/>
      <c r="E112" s="343"/>
      <c r="F112" s="343"/>
      <c r="G112" s="343"/>
      <c r="H112" s="560"/>
      <c r="I112" s="343"/>
      <c r="J112" s="343"/>
    </row>
    <row r="113" spans="1:10" ht="16.5" thickBot="1">
      <c r="A113" s="345"/>
      <c r="B113" s="442" t="s">
        <v>721</v>
      </c>
      <c r="C113" s="233"/>
      <c r="D113" s="233"/>
      <c r="E113" s="343"/>
      <c r="F113" s="343"/>
      <c r="G113" s="343"/>
      <c r="H113" s="561"/>
      <c r="I113" s="343"/>
      <c r="J113" s="343"/>
    </row>
    <row r="114" spans="1:10" ht="16.5" thickBot="1">
      <c r="A114" s="345"/>
      <c r="B114" s="442" t="s">
        <v>31</v>
      </c>
      <c r="C114" s="233"/>
      <c r="D114" s="233"/>
      <c r="E114" s="343"/>
      <c r="F114" s="343"/>
      <c r="G114" s="343"/>
      <c r="H114" s="559"/>
      <c r="I114" s="343"/>
      <c r="J114" s="343"/>
    </row>
    <row r="115" spans="1:10" ht="16.5" thickBot="1">
      <c r="A115" s="345"/>
      <c r="B115" s="439" t="s">
        <v>1173</v>
      </c>
      <c r="C115" s="233"/>
      <c r="D115" s="233"/>
      <c r="E115" s="343"/>
      <c r="F115" s="343"/>
      <c r="G115" s="343"/>
      <c r="H115" s="558">
        <f>H111+H112+H113+H114</f>
        <v>0</v>
      </c>
      <c r="I115" s="343"/>
      <c r="J115" s="343"/>
    </row>
    <row r="116" spans="1:10" ht="15.75">
      <c r="A116" s="345"/>
      <c r="B116" s="442"/>
      <c r="C116" s="233"/>
      <c r="D116" s="233"/>
      <c r="E116" s="343"/>
      <c r="F116" s="343"/>
      <c r="G116" s="343"/>
      <c r="H116" s="562"/>
      <c r="I116" s="343"/>
      <c r="J116" s="343"/>
    </row>
    <row r="117" spans="1:10" ht="33.75" customHeight="1">
      <c r="A117" s="741" t="s">
        <v>480</v>
      </c>
      <c r="B117" s="439" t="s">
        <v>1201</v>
      </c>
      <c r="C117" s="233"/>
      <c r="D117" s="233"/>
      <c r="E117" s="343"/>
      <c r="F117" s="343"/>
      <c r="G117" s="343"/>
      <c r="H117" s="562"/>
      <c r="I117" s="343"/>
      <c r="J117" s="343"/>
    </row>
    <row r="118" spans="1:10" ht="15.75">
      <c r="A118" s="345"/>
      <c r="B118" s="442"/>
      <c r="C118" s="233"/>
      <c r="D118" s="233"/>
      <c r="E118" s="343"/>
      <c r="F118" s="343"/>
      <c r="G118" s="343"/>
      <c r="H118" s="562"/>
      <c r="I118" s="343"/>
      <c r="J118" s="343"/>
    </row>
    <row r="119" spans="1:10" ht="16.5" thickBot="1">
      <c r="A119" s="345"/>
      <c r="B119" s="439" t="s">
        <v>1174</v>
      </c>
      <c r="C119" s="233"/>
      <c r="D119" s="233"/>
      <c r="E119" s="343"/>
      <c r="F119" s="343"/>
      <c r="G119" s="343"/>
      <c r="H119" s="562"/>
      <c r="I119" s="343"/>
      <c r="J119" s="343"/>
    </row>
    <row r="120" spans="1:10" ht="16.5" thickBot="1">
      <c r="A120" s="345"/>
      <c r="B120" s="442" t="s">
        <v>1175</v>
      </c>
      <c r="C120" s="233"/>
      <c r="D120" s="233"/>
      <c r="E120" s="343"/>
      <c r="F120" s="343"/>
      <c r="G120" s="343"/>
      <c r="H120" s="559"/>
      <c r="I120" s="343"/>
      <c r="J120" s="343"/>
    </row>
    <row r="121" spans="1:10" ht="16.5" thickBot="1">
      <c r="A121" s="345"/>
      <c r="B121" s="442" t="s">
        <v>1176</v>
      </c>
      <c r="C121" s="233"/>
      <c r="D121" s="233"/>
      <c r="E121" s="343"/>
      <c r="F121" s="343"/>
      <c r="G121" s="343"/>
      <c r="H121" s="560"/>
      <c r="I121" s="343"/>
      <c r="J121" s="343"/>
    </row>
    <row r="122" spans="1:10" ht="16.5" thickBot="1">
      <c r="A122" s="345"/>
      <c r="B122" s="442" t="s">
        <v>1177</v>
      </c>
      <c r="C122" s="233"/>
      <c r="D122" s="233"/>
      <c r="E122" s="343"/>
      <c r="F122" s="343"/>
      <c r="G122" s="343"/>
      <c r="H122" s="561"/>
      <c r="I122" s="343"/>
      <c r="J122" s="343"/>
    </row>
    <row r="123" spans="1:10" ht="16.5" thickBot="1">
      <c r="A123" s="345"/>
      <c r="B123" s="442" t="s">
        <v>1178</v>
      </c>
      <c r="C123" s="233"/>
      <c r="D123" s="233"/>
      <c r="E123" s="343"/>
      <c r="F123" s="343"/>
      <c r="G123" s="343"/>
      <c r="H123" s="559"/>
      <c r="I123" s="343"/>
      <c r="J123" s="343"/>
    </row>
    <row r="124" spans="1:10" ht="16.5" thickBot="1">
      <c r="A124" s="345"/>
      <c r="B124" s="439" t="s">
        <v>1206</v>
      </c>
      <c r="C124" s="233"/>
      <c r="D124" s="233"/>
      <c r="E124" s="343"/>
      <c r="F124" s="343"/>
      <c r="G124" s="343"/>
      <c r="H124" s="558">
        <f>H120+H121+H122+H123</f>
        <v>0</v>
      </c>
      <c r="I124" s="343"/>
      <c r="J124" s="343"/>
    </row>
    <row r="125" spans="1:10" ht="15.75">
      <c r="A125" s="345"/>
      <c r="B125" s="442"/>
      <c r="C125" s="233"/>
      <c r="D125" s="233"/>
      <c r="E125" s="343"/>
      <c r="F125" s="343"/>
      <c r="G125" s="343"/>
      <c r="H125" s="562"/>
      <c r="I125" s="343"/>
      <c r="J125" s="343"/>
    </row>
    <row r="126" spans="1:10" ht="45">
      <c r="A126" s="741" t="s">
        <v>489</v>
      </c>
      <c r="B126" s="439" t="s">
        <v>1197</v>
      </c>
      <c r="C126" s="233"/>
      <c r="D126" s="233"/>
      <c r="E126" s="343"/>
      <c r="F126" s="343"/>
      <c r="G126" s="343"/>
      <c r="H126" s="562"/>
      <c r="I126" s="343"/>
      <c r="J126" s="343"/>
    </row>
    <row r="127" spans="1:10" ht="41.25" customHeight="1">
      <c r="A127" s="345"/>
      <c r="B127" s="441" t="s">
        <v>1209</v>
      </c>
      <c r="C127" s="233"/>
      <c r="D127" s="233"/>
      <c r="E127" s="343"/>
      <c r="F127" s="343"/>
      <c r="G127" s="343"/>
      <c r="H127" s="562"/>
      <c r="I127" s="343"/>
      <c r="J127" s="343"/>
    </row>
    <row r="128" spans="1:10" ht="16.5" thickBot="1">
      <c r="A128" s="345"/>
      <c r="B128" s="442"/>
      <c r="C128" s="233"/>
      <c r="D128" s="233"/>
      <c r="E128" s="343"/>
      <c r="F128" s="343"/>
      <c r="G128" s="343"/>
      <c r="H128" s="562"/>
      <c r="I128" s="343"/>
      <c r="J128" s="343"/>
    </row>
    <row r="129" spans="1:13" ht="16.5" thickBot="1">
      <c r="A129" s="345"/>
      <c r="B129" s="439" t="s">
        <v>824</v>
      </c>
      <c r="C129" s="233"/>
      <c r="D129" s="233"/>
      <c r="E129" s="343"/>
      <c r="F129" s="343"/>
      <c r="G129" s="343"/>
      <c r="H129" s="559"/>
      <c r="I129" s="343"/>
      <c r="J129" s="343"/>
    </row>
    <row r="130" spans="1:13" ht="15.75">
      <c r="A130" s="345"/>
      <c r="B130" s="442"/>
      <c r="C130" s="233"/>
      <c r="D130" s="233"/>
      <c r="E130" s="343"/>
      <c r="F130" s="343"/>
      <c r="G130" s="343"/>
      <c r="H130" s="343"/>
      <c r="I130" s="343"/>
      <c r="J130" s="343"/>
    </row>
    <row r="131" spans="1:13" ht="15.75">
      <c r="A131" s="345"/>
      <c r="B131" s="442"/>
      <c r="C131" s="233"/>
      <c r="D131" s="233"/>
      <c r="E131" s="343"/>
      <c r="F131" s="343"/>
      <c r="G131" s="343"/>
      <c r="H131" s="343"/>
      <c r="I131" s="343"/>
      <c r="J131" s="343"/>
    </row>
    <row r="132" spans="1:13" ht="15.75">
      <c r="A132" s="662" t="s">
        <v>412</v>
      </c>
      <c r="B132" s="431" t="s">
        <v>1237</v>
      </c>
      <c r="C132" s="233"/>
      <c r="D132" s="233"/>
      <c r="E132" s="343"/>
      <c r="F132" s="343"/>
      <c r="G132" s="343"/>
      <c r="H132" s="343"/>
      <c r="I132" s="343"/>
      <c r="J132" s="343"/>
    </row>
    <row r="133" spans="1:13" ht="16.5" thickBot="1">
      <c r="A133" s="345"/>
      <c r="B133" s="363"/>
      <c r="C133" s="233"/>
      <c r="D133" s="233"/>
      <c r="E133" s="343"/>
      <c r="F133" s="343"/>
      <c r="G133" s="343"/>
      <c r="H133" s="343"/>
      <c r="I133" s="343"/>
      <c r="J133" s="343"/>
    </row>
    <row r="134" spans="1:13" ht="18.75" customHeight="1" thickBot="1">
      <c r="A134" s="741" t="s">
        <v>1221</v>
      </c>
      <c r="B134" s="442" t="s">
        <v>1222</v>
      </c>
      <c r="C134" s="233"/>
      <c r="D134" s="233"/>
      <c r="E134" s="343"/>
      <c r="F134" s="343"/>
      <c r="G134" s="343"/>
      <c r="H134" s="346"/>
      <c r="I134" s="630"/>
      <c r="J134" s="343"/>
      <c r="M134" s="619" t="b">
        <f>IF(ISNUMBER(MATCH(H134,List_YesNo,0)),TRUE,FALSE)</f>
        <v>0</v>
      </c>
    </row>
    <row r="135" spans="1:13" ht="16.5" thickBot="1">
      <c r="A135" s="345"/>
      <c r="B135" s="363"/>
      <c r="C135" s="233"/>
      <c r="D135" s="233"/>
      <c r="E135" s="343"/>
      <c r="F135" s="343"/>
      <c r="G135" s="343"/>
      <c r="H135" s="343"/>
      <c r="I135" s="343"/>
      <c r="J135" s="343"/>
    </row>
    <row r="136" spans="1:13" ht="45.75" thickBot="1">
      <c r="A136" s="741" t="s">
        <v>1223</v>
      </c>
      <c r="B136" s="628" t="s">
        <v>1242</v>
      </c>
      <c r="C136" s="233"/>
      <c r="D136" s="233"/>
      <c r="E136" s="343"/>
      <c r="F136" s="343"/>
      <c r="G136" s="343"/>
      <c r="H136" s="346"/>
      <c r="I136" s="630"/>
      <c r="J136" s="343"/>
      <c r="K136" s="619" t="b">
        <f>IF(AND(H134="NO",H136=""),FALSE,TRUE)</f>
        <v>1</v>
      </c>
      <c r="L136" s="619" t="b">
        <f>IF(AND(H134="YES",H136&lt;&gt;""),FALSE,TRUE)</f>
        <v>1</v>
      </c>
      <c r="M136" s="619" t="b">
        <f>IF(H136="",TRUE,IF(ISNUMBER(MATCH(H136,List_YesNo,0)),TRUE,FALSE))</f>
        <v>1</v>
      </c>
    </row>
    <row r="137" spans="1:13" ht="15.75">
      <c r="A137" s="345"/>
      <c r="B137" s="363"/>
      <c r="C137" s="233"/>
      <c r="D137" s="233"/>
      <c r="E137" s="343"/>
      <c r="F137" s="343"/>
      <c r="G137" s="343"/>
      <c r="H137" s="343"/>
      <c r="I137" s="343"/>
      <c r="J137" s="343"/>
    </row>
    <row r="138" spans="1:13" ht="45">
      <c r="A138" s="741" t="s">
        <v>1224</v>
      </c>
      <c r="B138" s="628" t="s">
        <v>1240</v>
      </c>
      <c r="C138" s="233"/>
      <c r="D138" s="233"/>
      <c r="E138" s="343"/>
      <c r="F138" s="343"/>
      <c r="G138" s="343"/>
      <c r="H138" s="343"/>
      <c r="I138" s="343"/>
      <c r="J138" s="343"/>
      <c r="K138" s="619" t="b">
        <f>IF(AND(H134="NO",H136="NO",OR(H140&lt;&gt;"",H141&lt;&gt;"",H142&lt;&gt;"",H143&lt;&gt;"",H144&lt;&gt;"",H145&lt;&gt;"",H146&lt;&gt;"",H147&lt;&gt;"",H148&lt;&gt;"",H149&lt;&gt;"",H150&lt;&gt;"",H151&lt;&gt;"",H152&lt;&gt;"")),FALSE,TRUE)</f>
        <v>1</v>
      </c>
      <c r="L138" s="619" t="b">
        <f>IF(AND(OR(H134="YES",H136="YES"),OR(H140="",H141="",H142="",H143="",H144="",H145="",H146="",H147="",H148="",H149="",H150="",H151="",H152="")),FALSE,TRUE)</f>
        <v>1</v>
      </c>
    </row>
    <row r="139" spans="1:13" ht="16.5" thickBot="1">
      <c r="A139" s="345"/>
      <c r="B139" s="363"/>
      <c r="C139" s="233"/>
      <c r="D139" s="233"/>
      <c r="E139" s="343"/>
      <c r="F139" s="343"/>
      <c r="G139" s="343"/>
      <c r="H139" s="343"/>
      <c r="I139" s="343"/>
      <c r="J139" s="343"/>
      <c r="L139" s="619" t="b">
        <f>IF(AND(OR(H134="YES",H136="YES"),AND(H140="NO",H141="NO",H142="NO",H143="NO",H144="NO",H145="NO",H146="NO",H147="NO",H148="NO",H149="NO",H150="NO",H151="NO",H152="NO")),FALSE,TRUE)</f>
        <v>1</v>
      </c>
    </row>
    <row r="140" spans="1:13" ht="16.5" thickBot="1">
      <c r="A140" s="345"/>
      <c r="B140" s="628" t="s">
        <v>1225</v>
      </c>
      <c r="C140" s="233"/>
      <c r="D140" s="233"/>
      <c r="E140" s="343"/>
      <c r="F140" s="343"/>
      <c r="G140" s="343"/>
      <c r="H140" s="346"/>
      <c r="I140" s="630"/>
      <c r="J140" s="343"/>
      <c r="M140" s="619" t="b">
        <f>IF(H140="",TRUE,IF(ISNUMBER(MATCH(H140,List_YesNo,0)),TRUE,FALSE))</f>
        <v>1</v>
      </c>
    </row>
    <row r="141" spans="1:13" ht="16.5" thickBot="1">
      <c r="A141" s="345"/>
      <c r="B141" s="628" t="s">
        <v>1226</v>
      </c>
      <c r="C141" s="233"/>
      <c r="D141" s="233"/>
      <c r="E141" s="343"/>
      <c r="F141" s="343"/>
      <c r="G141" s="343"/>
      <c r="H141" s="346"/>
      <c r="I141" s="343"/>
      <c r="J141" s="343"/>
      <c r="M141" s="619" t="b">
        <f>IF(H141="",TRUE,IF(ISNUMBER(MATCH(H141,List_YesNo,0)),TRUE,FALSE))</f>
        <v>1</v>
      </c>
    </row>
    <row r="142" spans="1:13" ht="16.5" thickBot="1">
      <c r="A142" s="345"/>
      <c r="B142" s="628" t="s">
        <v>1227</v>
      </c>
      <c r="C142" s="233"/>
      <c r="D142" s="233"/>
      <c r="E142" s="343"/>
      <c r="F142" s="343"/>
      <c r="G142" s="343"/>
      <c r="H142" s="346"/>
      <c r="I142" s="343"/>
      <c r="J142" s="343"/>
      <c r="M142" s="619" t="b">
        <f t="shared" ref="M142:M145" si="0">IF(H142="",TRUE,IF(ISNUMBER(MATCH(H142,List_YesNo,0)),TRUE,FALSE))</f>
        <v>1</v>
      </c>
    </row>
    <row r="143" spans="1:13" ht="16.5" thickBot="1">
      <c r="A143" s="345"/>
      <c r="B143" s="628" t="s">
        <v>1228</v>
      </c>
      <c r="C143" s="233"/>
      <c r="D143" s="233"/>
      <c r="E143" s="343"/>
      <c r="F143" s="343"/>
      <c r="G143" s="343"/>
      <c r="H143" s="346"/>
      <c r="I143" s="343"/>
      <c r="J143" s="343"/>
      <c r="M143" s="619" t="b">
        <f t="shared" si="0"/>
        <v>1</v>
      </c>
    </row>
    <row r="144" spans="1:13" ht="16.5" thickBot="1">
      <c r="A144" s="345"/>
      <c r="B144" s="628" t="s">
        <v>1229</v>
      </c>
      <c r="C144" s="233"/>
      <c r="D144" s="233"/>
      <c r="E144" s="343"/>
      <c r="F144" s="343"/>
      <c r="G144" s="343"/>
      <c r="H144" s="346"/>
      <c r="I144" s="343"/>
      <c r="J144" s="343"/>
      <c r="M144" s="619" t="b">
        <f t="shared" si="0"/>
        <v>1</v>
      </c>
    </row>
    <row r="145" spans="1:13" ht="16.5" thickBot="1">
      <c r="A145" s="345"/>
      <c r="B145" s="628" t="s">
        <v>1230</v>
      </c>
      <c r="C145" s="233"/>
      <c r="D145" s="233"/>
      <c r="E145" s="343"/>
      <c r="F145" s="343"/>
      <c r="G145" s="343"/>
      <c r="H145" s="346"/>
      <c r="I145" s="343"/>
      <c r="J145" s="343"/>
      <c r="M145" s="619" t="b">
        <f t="shared" si="0"/>
        <v>1</v>
      </c>
    </row>
    <row r="146" spans="1:13" ht="16.5" thickBot="1">
      <c r="A146" s="345"/>
      <c r="B146" s="628" t="s">
        <v>1231</v>
      </c>
      <c r="C146" s="233"/>
      <c r="D146" s="233"/>
      <c r="E146" s="343"/>
      <c r="F146" s="343"/>
      <c r="G146" s="343"/>
      <c r="H146" s="346"/>
      <c r="I146" s="343"/>
      <c r="J146" s="343"/>
      <c r="M146" s="619" t="b">
        <f t="shared" ref="M146:M151" si="1">IF(H146="",TRUE,IF(ISNUMBER(MATCH(H146,List_YesNo,0)),TRUE,FALSE))</f>
        <v>1</v>
      </c>
    </row>
    <row r="147" spans="1:13" ht="16.5" thickBot="1">
      <c r="A147" s="345"/>
      <c r="B147" s="628" t="s">
        <v>1232</v>
      </c>
      <c r="C147" s="233"/>
      <c r="D147" s="233"/>
      <c r="E147" s="343"/>
      <c r="F147" s="343"/>
      <c r="G147" s="343"/>
      <c r="H147" s="346"/>
      <c r="I147" s="343"/>
      <c r="J147" s="343"/>
      <c r="M147" s="619" t="b">
        <f t="shared" si="1"/>
        <v>1</v>
      </c>
    </row>
    <row r="148" spans="1:13" ht="16.5" thickBot="1">
      <c r="A148" s="345"/>
      <c r="B148" s="628" t="s">
        <v>1233</v>
      </c>
      <c r="C148" s="233"/>
      <c r="D148" s="233"/>
      <c r="E148" s="343"/>
      <c r="F148" s="343"/>
      <c r="G148" s="343"/>
      <c r="H148" s="346"/>
      <c r="I148" s="343"/>
      <c r="J148" s="343"/>
      <c r="M148" s="619" t="b">
        <f t="shared" si="1"/>
        <v>1</v>
      </c>
    </row>
    <row r="149" spans="1:13" ht="16.5" thickBot="1">
      <c r="A149" s="345"/>
      <c r="B149" s="628" t="s">
        <v>1234</v>
      </c>
      <c r="C149" s="233"/>
      <c r="D149" s="233"/>
      <c r="E149" s="343"/>
      <c r="F149" s="343"/>
      <c r="G149" s="343"/>
      <c r="H149" s="346"/>
      <c r="I149" s="343"/>
      <c r="J149" s="343"/>
      <c r="M149" s="619" t="b">
        <f t="shared" si="1"/>
        <v>1</v>
      </c>
    </row>
    <row r="150" spans="1:13" ht="30.75" thickBot="1">
      <c r="A150" s="345"/>
      <c r="B150" s="628" t="s">
        <v>1235</v>
      </c>
      <c r="C150" s="233"/>
      <c r="D150" s="233"/>
      <c r="E150" s="343"/>
      <c r="F150" s="343"/>
      <c r="G150" s="343"/>
      <c r="H150" s="346"/>
      <c r="I150" s="343"/>
      <c r="J150" s="343"/>
      <c r="M150" s="619" t="b">
        <f t="shared" si="1"/>
        <v>1</v>
      </c>
    </row>
    <row r="151" spans="1:13" ht="16.5" thickBot="1">
      <c r="A151" s="345"/>
      <c r="B151" s="628" t="s">
        <v>1236</v>
      </c>
      <c r="C151" s="233"/>
      <c r="D151" s="233"/>
      <c r="E151" s="343"/>
      <c r="F151" s="343"/>
      <c r="G151" s="343"/>
      <c r="H151" s="346"/>
      <c r="I151" s="343"/>
      <c r="J151" s="343"/>
      <c r="M151" s="619" t="b">
        <f t="shared" si="1"/>
        <v>1</v>
      </c>
    </row>
    <row r="152" spans="1:13" ht="16.5" thickBot="1">
      <c r="A152" s="345"/>
      <c r="B152" s="628" t="s">
        <v>1239</v>
      </c>
      <c r="C152" s="233"/>
      <c r="D152" s="233"/>
      <c r="E152" s="343"/>
      <c r="F152" s="343"/>
      <c r="G152" s="343"/>
      <c r="H152" s="346"/>
      <c r="I152" s="343"/>
      <c r="J152" s="343"/>
      <c r="K152" s="619" t="b">
        <f>IF(AND(H152="YES",B155=""),FALSE,TRUE)</f>
        <v>1</v>
      </c>
      <c r="L152" s="619" t="b">
        <f>IF(AND(H152="NO",B155&lt;&gt;""),FALSE,TRUE)</f>
        <v>1</v>
      </c>
      <c r="M152" s="619" t="b">
        <f>IF(H152="",TRUE,IF(ISNUMBER(MATCH(H152,List_YesNo,0)),TRUE,FALSE))</f>
        <v>1</v>
      </c>
    </row>
    <row r="153" spans="1:13" ht="15.75">
      <c r="A153" s="345"/>
      <c r="B153" s="363"/>
      <c r="C153" s="233"/>
      <c r="D153" s="233"/>
      <c r="E153" s="343"/>
      <c r="F153" s="343"/>
      <c r="G153" s="343"/>
      <c r="H153" s="343"/>
      <c r="I153" s="343"/>
      <c r="J153" s="343"/>
    </row>
    <row r="154" spans="1:13" ht="30.75" thickBot="1">
      <c r="A154" s="741" t="s">
        <v>1238</v>
      </c>
      <c r="B154" s="628" t="s">
        <v>1241</v>
      </c>
      <c r="C154" s="233"/>
      <c r="D154" s="233"/>
      <c r="E154" s="343"/>
      <c r="F154" s="343"/>
      <c r="G154" s="343"/>
      <c r="H154" s="343"/>
      <c r="I154" s="343"/>
      <c r="J154" s="343"/>
    </row>
    <row r="155" spans="1:13" ht="16.5" thickBot="1">
      <c r="A155" s="345"/>
      <c r="B155" s="629"/>
      <c r="C155" s="233"/>
      <c r="D155" s="233"/>
      <c r="E155" s="343"/>
      <c r="F155" s="343"/>
      <c r="G155" s="343"/>
      <c r="H155" s="343"/>
      <c r="I155" s="630"/>
      <c r="J155" s="343"/>
    </row>
    <row r="156" spans="1:13" ht="15.75">
      <c r="A156" s="345"/>
      <c r="B156" s="363"/>
      <c r="C156" s="233"/>
      <c r="D156" s="233"/>
      <c r="E156" s="343"/>
      <c r="F156" s="343"/>
      <c r="G156" s="343"/>
      <c r="H156" s="343"/>
      <c r="I156" s="343"/>
      <c r="J156" s="343"/>
    </row>
    <row r="157" spans="1:13" ht="15.75">
      <c r="A157" s="345"/>
      <c r="B157" s="442"/>
      <c r="C157" s="233"/>
      <c r="D157" s="233"/>
      <c r="E157" s="343"/>
      <c r="F157" s="343"/>
      <c r="G157" s="343"/>
      <c r="H157" s="343"/>
      <c r="I157" s="343"/>
      <c r="J157" s="343"/>
    </row>
    <row r="158" spans="1:13" ht="15.75">
      <c r="A158" s="430"/>
      <c r="B158" s="233" t="s">
        <v>67</v>
      </c>
      <c r="C158" s="233"/>
      <c r="D158" s="343"/>
      <c r="E158" s="343"/>
      <c r="F158" s="343"/>
      <c r="G158" s="343"/>
      <c r="H158" s="343"/>
      <c r="I158" s="343"/>
      <c r="J158" s="343"/>
    </row>
    <row r="159" spans="1:13" ht="15.75">
      <c r="A159" s="430"/>
      <c r="B159" s="76" t="b">
        <f>IF(OR(ISBLANK(F16),ISBLANK(D21),ISBLANK(F23),ISBLANK(H23),ISBLANK(F25),ISBLANK(H25),ISBLANK(H30),ISBLANK(H34),ISBLANK(H37),ISBLANK(H39),ISBLANK(D44),ISBLANK(D47),ISBLANK(D50),ISBLANK(H55),ISBLANK(H58),ISBLANK(D82),ISBLANK(H111),ISBLANK(H112),ISBLANK(H113),ISBLANK(H114),ISBLANK(H120),ISBLANK(H121),ISBLANK(H122),ISBLANK(H123),ISBLANK(H129),ISBLANK(H134),K10=FALSE,L10=FALSE,M10=FALSE),FALSE,TRUE)</f>
        <v>0</v>
      </c>
      <c r="C159" s="343"/>
      <c r="D159" s="343"/>
      <c r="E159" s="343"/>
      <c r="F159" s="343"/>
      <c r="G159" s="343"/>
      <c r="H159" s="343"/>
      <c r="I159" s="343"/>
      <c r="J159" s="343"/>
    </row>
    <row r="160" spans="1:13" ht="15.75">
      <c r="A160" s="428"/>
      <c r="B160" s="69"/>
      <c r="C160" s="69"/>
      <c r="D160" s="252"/>
      <c r="E160" s="343"/>
      <c r="F160" s="343"/>
      <c r="G160" s="343"/>
      <c r="H160" s="343"/>
      <c r="I160" s="343"/>
      <c r="J160" s="343"/>
    </row>
  </sheetData>
  <sheetProtection algorithmName="SHA-512" hashValue="+2pjlsO0cwKtefeA1AoxxYLn87+ziletOtWgpuC8jszMbYv+ntiG3RLvxak07003jOE7fBjAdAuuG/bjy5fO3w==" saltValue="IHJsNTvXNdTcYpbdMhxVVA==" spinCount="100000" sheet="1" objects="1" scenarios="1"/>
  <mergeCells count="3">
    <mergeCell ref="A7:I7"/>
    <mergeCell ref="A3:B3"/>
    <mergeCell ref="A5:J5"/>
  </mergeCells>
  <conditionalFormatting sqref="B159">
    <cfRule type="cellIs" dxfId="140" priority="2" operator="equal">
      <formula>TRUE</formula>
    </cfRule>
    <cfRule type="cellIs" dxfId="139" priority="3" operator="equal">
      <formula>FALSE</formula>
    </cfRule>
  </conditionalFormatting>
  <dataValidations count="8">
    <dataValidation type="list" allowBlank="1" showInputMessage="1" showErrorMessage="1" sqref="F16 D50 D101:D103 H134 H136 H140:H152" xr:uid="{00000000-0002-0000-0F00-000000000000}">
      <formula1>List_YesNo</formula1>
    </dataValidation>
    <dataValidation type="whole" operator="greaterThan" allowBlank="1" showInputMessage="1" showErrorMessage="1" sqref="D22 F22 H22" xr:uid="{00000000-0002-0000-0F00-000001000000}">
      <formula1>0</formula1>
    </dataValidation>
    <dataValidation operator="greaterThan" allowBlank="1" showInputMessage="1" showErrorMessage="1" sqref="H25 D23 D21 F21 F23 F25 H21 H23 D25:D27 D45:D46 D48:D49 D51:D60 D83:D100 D62:D81 D104:D154 D156:D157 D29:D36 D38:D43" xr:uid="{00000000-0002-0000-0F00-000002000000}"/>
    <dataValidation type="whole" operator="greaterThanOrEqual" allowBlank="1" showInputMessage="1" showErrorMessage="1" sqref="H31 H111:H114 H120:H123 H129" xr:uid="{00000000-0002-0000-0F00-000003000000}">
      <formula1>0</formula1>
    </dataValidation>
    <dataValidation type="decimal" allowBlank="1" showInputMessage="1" showErrorMessage="1" sqref="H34 H55 H36 H40:H41 H38" xr:uid="{00000000-0002-0000-0F00-000004000000}">
      <formula1>0</formula1>
      <formula2>100</formula2>
    </dataValidation>
    <dataValidation type="decimal" operator="greaterThanOrEqual" allowBlank="1" showInputMessage="1" showErrorMessage="1" sqref="F70 D44 D47 H58 D61 F67 D82 H76" xr:uid="{00000000-0002-0000-0F00-000005000000}">
      <formula1>0</formula1>
    </dataValidation>
    <dataValidation type="decimal" allowBlank="1" showInputMessage="1" showErrorMessage="1" sqref="H91 H101:H103 H88 F101:F103" xr:uid="{00000000-0002-0000-0F00-000006000000}">
      <formula1>-9.99999999999999E+39</formula1>
      <formula2>9.99999999999999E+33</formula2>
    </dataValidation>
    <dataValidation type="whole" operator="greaterThanOrEqual" allowBlank="1" showInputMessage="1" showErrorMessage="1" prompt="Insert a non-negative integer value" sqref="H30 H37 H39" xr:uid="{8F30A3A7-5C06-4446-B46E-0253BCEA5116}">
      <formula1>0</formula1>
    </dataValidation>
  </dataValidations>
  <pageMargins left="0.7" right="0.7" top="0.75" bottom="0.75" header="0.3" footer="0.3"/>
  <pageSetup paperSize="9" scale="53" fitToHeight="0" orientation="portrait" r:id="rId1"/>
  <rowBreaks count="2" manualBreakCount="2">
    <brk id="52" max="9" man="1"/>
    <brk id="157"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A1:BW528"/>
  <sheetViews>
    <sheetView zoomScaleNormal="100" workbookViewId="0"/>
  </sheetViews>
  <sheetFormatPr defaultRowHeight="15"/>
  <cols>
    <col min="1" max="1" width="9.140625" style="10"/>
    <col min="2" max="2" width="20.7109375" style="10" customWidth="1"/>
    <col min="3" max="3" width="20.7109375" style="388" customWidth="1"/>
    <col min="4" max="5" width="15.7109375" style="10" customWidth="1"/>
    <col min="6" max="6" width="15.7109375" style="388" customWidth="1"/>
    <col min="7" max="8" width="15.7109375" style="10" customWidth="1"/>
    <col min="9" max="9" width="15.7109375" style="388" customWidth="1"/>
    <col min="10" max="11" width="15.7109375" style="10" customWidth="1"/>
    <col min="12" max="12" width="15.7109375" style="388" customWidth="1"/>
    <col min="13" max="14" width="15.7109375" style="10" customWidth="1"/>
    <col min="15" max="21" width="15.7109375" style="388" customWidth="1"/>
    <col min="22" max="26" width="15.7109375" style="10" customWidth="1"/>
    <col min="27" max="27" width="20.7109375" style="10" customWidth="1"/>
    <col min="28" max="31" width="15.7109375" style="10" customWidth="1"/>
    <col min="32" max="32" width="20.7109375" style="10" customWidth="1"/>
    <col min="33" max="36" width="15.7109375" style="10" customWidth="1"/>
    <col min="37" max="37" width="20.7109375" style="10" customWidth="1"/>
    <col min="38" max="41" width="15.7109375" style="10" customWidth="1"/>
    <col min="42" max="42" width="20.7109375" style="10" customWidth="1"/>
    <col min="43" max="46" width="15.7109375" style="10" customWidth="1"/>
    <col min="47" max="69" width="9.140625" style="10" customWidth="1"/>
    <col min="70" max="71" width="10.85546875" style="10" customWidth="1"/>
    <col min="72" max="72" width="9.140625" style="10"/>
    <col min="73" max="73" width="11.85546875" style="10" customWidth="1"/>
    <col min="74" max="74" width="28.5703125" style="10" customWidth="1"/>
    <col min="75" max="75" width="11.140625" style="10" customWidth="1"/>
    <col min="76" max="16384" width="9.140625" style="10"/>
  </cols>
  <sheetData>
    <row r="1" spans="1:73" ht="21">
      <c r="A1" s="416" t="s">
        <v>537</v>
      </c>
      <c r="B1" s="416"/>
      <c r="C1" s="223"/>
      <c r="D1" s="822">
        <f>'General Info'!D22</f>
        <v>0</v>
      </c>
      <c r="E1" s="822"/>
      <c r="F1" s="822"/>
      <c r="G1" s="5"/>
      <c r="H1" s="448"/>
      <c r="I1" s="449"/>
      <c r="J1" s="448"/>
      <c r="K1" s="448"/>
      <c r="L1" s="449"/>
      <c r="M1" s="374"/>
      <c r="N1" s="374"/>
      <c r="O1" s="223"/>
      <c r="P1" s="223"/>
      <c r="Q1" s="223"/>
      <c r="R1" s="223"/>
      <c r="S1" s="223"/>
      <c r="T1" s="223"/>
      <c r="U1" s="223"/>
      <c r="V1" s="5"/>
      <c r="W1" s="5"/>
      <c r="X1" s="5"/>
      <c r="Y1" s="5"/>
      <c r="Z1" s="5"/>
      <c r="AA1" s="5"/>
      <c r="AB1" s="5"/>
      <c r="AC1" s="5"/>
      <c r="AD1" s="5"/>
      <c r="AE1" s="5"/>
      <c r="AF1" s="5"/>
      <c r="AG1" s="5"/>
      <c r="AH1" s="5"/>
      <c r="AI1" s="5"/>
      <c r="AJ1" s="5"/>
      <c r="AK1" s="5"/>
      <c r="AL1" s="5"/>
      <c r="AM1" s="5"/>
      <c r="AN1" s="5"/>
      <c r="AO1" s="5"/>
      <c r="AP1" s="5"/>
      <c r="AQ1" s="5"/>
      <c r="AR1" s="5"/>
      <c r="AS1" s="5"/>
      <c r="AT1" s="5"/>
      <c r="AU1" s="3"/>
      <c r="AV1" s="3"/>
      <c r="AW1" s="3"/>
    </row>
    <row r="2" spans="1:73" ht="15.75">
      <c r="A2" s="5"/>
      <c r="B2" s="5"/>
      <c r="C2" s="223"/>
      <c r="D2" s="5"/>
      <c r="E2" s="5"/>
      <c r="F2" s="223"/>
      <c r="G2" s="5"/>
      <c r="H2" s="448"/>
      <c r="I2" s="449"/>
      <c r="J2" s="448"/>
      <c r="K2" s="448"/>
      <c r="L2" s="449"/>
      <c r="M2" s="374"/>
      <c r="N2" s="374"/>
      <c r="O2" s="223"/>
      <c r="P2" s="223"/>
      <c r="Q2" s="223"/>
      <c r="R2" s="223"/>
      <c r="S2" s="223"/>
      <c r="T2" s="223"/>
      <c r="U2" s="223"/>
      <c r="V2" s="5"/>
      <c r="W2" s="5"/>
      <c r="X2" s="5"/>
      <c r="Y2" s="5"/>
      <c r="Z2" s="5"/>
      <c r="AA2" s="5"/>
      <c r="AB2" s="5"/>
      <c r="AC2" s="5"/>
      <c r="AD2" s="5"/>
      <c r="AE2" s="5"/>
      <c r="AF2" s="5"/>
      <c r="AG2" s="5"/>
      <c r="AH2" s="5"/>
      <c r="AI2" s="5"/>
      <c r="AJ2" s="5"/>
      <c r="AK2" s="5"/>
      <c r="AL2" s="5"/>
      <c r="AM2" s="5"/>
      <c r="AN2" s="5"/>
      <c r="AO2" s="5"/>
      <c r="AP2" s="5"/>
      <c r="AQ2" s="5"/>
      <c r="AR2" s="5"/>
      <c r="AS2" s="5"/>
      <c r="AT2" s="5"/>
      <c r="AU2" s="3"/>
      <c r="AV2" s="3"/>
      <c r="AW2" s="3"/>
    </row>
    <row r="3" spans="1:73" ht="15.75">
      <c r="A3" s="5"/>
      <c r="B3" s="5"/>
      <c r="C3" s="223"/>
      <c r="D3" s="5"/>
      <c r="E3" s="5"/>
      <c r="F3" s="223"/>
      <c r="G3" s="5"/>
      <c r="H3" s="448"/>
      <c r="I3" s="449"/>
      <c r="J3" s="448"/>
      <c r="K3" s="448"/>
      <c r="L3" s="449"/>
      <c r="M3" s="374"/>
      <c r="N3" s="374"/>
      <c r="O3" s="223"/>
      <c r="P3" s="223"/>
      <c r="Q3" s="223"/>
      <c r="R3" s="223"/>
      <c r="S3" s="223"/>
      <c r="T3" s="223"/>
      <c r="U3" s="223"/>
      <c r="V3" s="5"/>
      <c r="W3" s="5"/>
      <c r="X3" s="5"/>
      <c r="Y3" s="5"/>
      <c r="Z3" s="5"/>
      <c r="AA3" s="5"/>
      <c r="AB3" s="5"/>
      <c r="AC3" s="5"/>
      <c r="AD3" s="5"/>
      <c r="AE3" s="5"/>
      <c r="AF3" s="5"/>
      <c r="AG3" s="5"/>
      <c r="AH3" s="5"/>
      <c r="AI3" s="5"/>
      <c r="AJ3" s="5"/>
      <c r="AK3" s="5"/>
      <c r="AL3" s="5"/>
      <c r="AM3" s="5"/>
      <c r="AN3" s="5"/>
      <c r="AO3" s="5"/>
      <c r="AP3" s="5"/>
      <c r="AQ3" s="5"/>
      <c r="AR3" s="5"/>
      <c r="AS3" s="5"/>
      <c r="AT3" s="5"/>
      <c r="AU3" s="3"/>
      <c r="AV3" s="3"/>
      <c r="AW3" s="3"/>
    </row>
    <row r="4" spans="1:73" ht="15.75">
      <c r="A4" s="5"/>
      <c r="B4" s="17"/>
      <c r="C4" s="223"/>
      <c r="D4" s="5"/>
      <c r="E4" s="5"/>
      <c r="F4" s="223"/>
      <c r="G4" s="5"/>
      <c r="H4" s="448"/>
      <c r="I4" s="449"/>
      <c r="J4" s="448"/>
      <c r="K4" s="448"/>
      <c r="L4" s="449"/>
      <c r="M4" s="374"/>
      <c r="N4" s="374"/>
      <c r="O4" s="223"/>
      <c r="P4" s="223"/>
      <c r="Q4" s="223"/>
      <c r="R4" s="223"/>
      <c r="S4" s="223"/>
      <c r="T4" s="223"/>
      <c r="U4" s="223"/>
      <c r="V4" s="5"/>
      <c r="W4" s="5"/>
      <c r="X4" s="5"/>
      <c r="Y4" s="5"/>
      <c r="Z4" s="5"/>
      <c r="AA4" s="5"/>
      <c r="AB4" s="5"/>
      <c r="AC4" s="5"/>
      <c r="AD4" s="5"/>
      <c r="AE4" s="5"/>
      <c r="AF4" s="5"/>
      <c r="AG4" s="5"/>
      <c r="AH4" s="5"/>
      <c r="AI4" s="5"/>
      <c r="AJ4" s="5"/>
      <c r="AK4" s="5"/>
      <c r="AL4" s="5"/>
      <c r="AM4" s="5"/>
      <c r="AN4" s="5"/>
      <c r="AO4" s="5"/>
      <c r="AP4" s="5"/>
      <c r="AQ4" s="5"/>
      <c r="AR4" s="5"/>
      <c r="AS4" s="5"/>
      <c r="AT4" s="5"/>
      <c r="AU4" s="3"/>
      <c r="AV4" s="3"/>
      <c r="AW4" s="3"/>
    </row>
    <row r="5" spans="1:73" ht="15.75">
      <c r="A5" s="5"/>
      <c r="B5" s="17"/>
      <c r="C5" s="223"/>
      <c r="D5" s="5"/>
      <c r="E5" s="5"/>
      <c r="F5" s="223"/>
      <c r="G5" s="5"/>
      <c r="H5" s="448"/>
      <c r="I5" s="449"/>
      <c r="J5" s="448"/>
      <c r="K5" s="448"/>
      <c r="L5" s="449"/>
      <c r="M5" s="374"/>
      <c r="N5" s="374"/>
      <c r="O5" s="223"/>
      <c r="P5" s="223"/>
      <c r="Q5" s="223"/>
      <c r="R5" s="223"/>
      <c r="S5" s="223"/>
      <c r="T5" s="223"/>
      <c r="U5" s="223"/>
      <c r="V5" s="5"/>
      <c r="W5" s="5"/>
      <c r="X5" s="5"/>
      <c r="Y5" s="5"/>
      <c r="Z5" s="5"/>
      <c r="AA5" s="5"/>
      <c r="AB5" s="5"/>
      <c r="AC5" s="5"/>
      <c r="AD5" s="5"/>
      <c r="AE5" s="5"/>
      <c r="AF5" s="5"/>
      <c r="AG5" s="5"/>
      <c r="AH5" s="5"/>
      <c r="AI5" s="5"/>
      <c r="AJ5" s="5"/>
      <c r="AK5" s="5"/>
      <c r="AL5" s="5"/>
      <c r="AM5" s="5"/>
      <c r="AN5" s="5"/>
      <c r="AO5" s="5"/>
      <c r="AP5" s="5"/>
      <c r="AQ5" s="5"/>
      <c r="AR5" s="5"/>
      <c r="AS5" s="5"/>
      <c r="AT5" s="5"/>
      <c r="AU5" s="3"/>
      <c r="AV5" s="3"/>
      <c r="AW5" s="3"/>
    </row>
    <row r="6" spans="1:73" ht="18.75">
      <c r="A6" s="945" t="s">
        <v>1490</v>
      </c>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945"/>
      <c r="AF6" s="945"/>
      <c r="AG6" s="945"/>
      <c r="AH6" s="945"/>
      <c r="AI6" s="945"/>
      <c r="AJ6" s="945"/>
      <c r="AK6" s="945"/>
      <c r="AL6" s="945"/>
      <c r="AM6" s="945"/>
      <c r="AN6" s="945"/>
      <c r="AO6" s="945"/>
      <c r="AP6" s="945"/>
      <c r="AQ6" s="945"/>
      <c r="AR6" s="945"/>
      <c r="AS6" s="945"/>
      <c r="AT6" s="945"/>
      <c r="AU6" s="3"/>
      <c r="AV6" s="3"/>
      <c r="AW6" s="3"/>
    </row>
    <row r="7" spans="1:73" ht="15.75">
      <c r="A7" s="18"/>
      <c r="B7" s="451"/>
      <c r="C7" s="158"/>
      <c r="D7" s="197"/>
      <c r="E7" s="78"/>
      <c r="F7" s="158"/>
      <c r="G7" s="78"/>
      <c r="H7" s="448"/>
      <c r="I7" s="449"/>
      <c r="J7" s="448"/>
      <c r="K7" s="448"/>
      <c r="L7" s="449"/>
      <c r="M7" s="374"/>
      <c r="N7" s="374"/>
      <c r="O7" s="223"/>
      <c r="P7" s="223"/>
      <c r="Q7" s="223"/>
      <c r="R7" s="223"/>
      <c r="S7" s="223"/>
      <c r="T7" s="223"/>
      <c r="U7" s="223"/>
      <c r="V7" s="5"/>
      <c r="W7" s="5"/>
      <c r="X7" s="5"/>
      <c r="Y7" s="5"/>
      <c r="Z7" s="5"/>
      <c r="AA7" s="5"/>
      <c r="AB7" s="5"/>
      <c r="AC7" s="5"/>
      <c r="AD7" s="5"/>
      <c r="AE7" s="5"/>
      <c r="AF7" s="5"/>
      <c r="AG7" s="5"/>
      <c r="AH7" s="5"/>
      <c r="AI7" s="5"/>
      <c r="AJ7" s="5"/>
      <c r="AK7" s="5"/>
      <c r="AL7" s="5"/>
      <c r="AM7" s="5"/>
      <c r="AN7" s="5"/>
      <c r="AO7" s="5"/>
      <c r="AP7" s="5"/>
      <c r="AQ7" s="5"/>
      <c r="AR7" s="5"/>
      <c r="AS7" s="5"/>
      <c r="AT7" s="5"/>
      <c r="AU7" s="3"/>
      <c r="AV7" s="3"/>
      <c r="AW7" s="3"/>
    </row>
    <row r="8" spans="1:73" ht="15.75">
      <c r="A8" s="452" t="s">
        <v>78</v>
      </c>
      <c r="B8" s="197"/>
      <c r="C8" s="158"/>
      <c r="D8" s="78"/>
      <c r="E8" s="78"/>
      <c r="F8" s="158"/>
      <c r="G8" s="448"/>
      <c r="H8" s="448"/>
      <c r="I8" s="449"/>
      <c r="J8" s="9"/>
      <c r="K8" s="448"/>
      <c r="L8" s="449"/>
      <c r="M8" s="374"/>
      <c r="N8" s="374"/>
      <c r="O8" s="223"/>
      <c r="P8" s="223"/>
      <c r="Q8" s="223"/>
      <c r="R8" s="223"/>
      <c r="S8" s="223"/>
      <c r="T8" s="223"/>
      <c r="U8" s="223"/>
      <c r="V8" s="5"/>
      <c r="W8" s="5"/>
      <c r="X8" s="5"/>
      <c r="Y8" s="5"/>
      <c r="Z8" s="5"/>
      <c r="AA8" s="5"/>
      <c r="AB8" s="5"/>
      <c r="AC8" s="5"/>
      <c r="AD8" s="5"/>
      <c r="AE8" s="5"/>
      <c r="AF8" s="5"/>
      <c r="AG8" s="5"/>
      <c r="AH8" s="5"/>
      <c r="AI8" s="5"/>
      <c r="AJ8" s="5"/>
      <c r="AK8" s="5"/>
      <c r="AL8" s="5"/>
      <c r="AM8" s="5"/>
      <c r="AN8" s="5"/>
      <c r="AO8" s="5"/>
      <c r="AP8" s="5"/>
      <c r="AQ8" s="5"/>
      <c r="AR8" s="5"/>
      <c r="AS8" s="5"/>
      <c r="AT8" s="5"/>
      <c r="AU8" s="3"/>
      <c r="AV8" s="3"/>
      <c r="AW8" s="3"/>
    </row>
    <row r="9" spans="1:73" ht="50.1" customHeight="1">
      <c r="A9" s="835" t="s">
        <v>1198</v>
      </c>
      <c r="B9" s="944"/>
      <c r="C9" s="944"/>
      <c r="D9" s="944"/>
      <c r="E9" s="944"/>
      <c r="F9" s="944"/>
      <c r="G9" s="944"/>
      <c r="H9" s="944"/>
      <c r="I9" s="944"/>
      <c r="J9" s="944"/>
      <c r="K9" s="944"/>
      <c r="L9" s="944"/>
      <c r="M9" s="944"/>
      <c r="N9" s="944"/>
      <c r="O9" s="944"/>
      <c r="P9" s="944"/>
      <c r="Q9" s="944"/>
      <c r="R9" s="944"/>
      <c r="S9" s="944"/>
      <c r="T9" s="944"/>
      <c r="U9" s="944"/>
      <c r="V9" s="944"/>
      <c r="W9" s="944"/>
      <c r="X9" s="944"/>
      <c r="Y9" s="944"/>
      <c r="Z9" s="944"/>
      <c r="AA9" s="944"/>
      <c r="AB9" s="944"/>
      <c r="AC9" s="944"/>
      <c r="AD9" s="944"/>
      <c r="AE9" s="944"/>
      <c r="AF9" s="944"/>
      <c r="AG9" s="944"/>
      <c r="AH9" s="944"/>
      <c r="AI9" s="944"/>
      <c r="AJ9" s="944"/>
      <c r="AK9" s="557"/>
      <c r="AL9" s="557"/>
      <c r="AM9" s="557"/>
      <c r="AN9" s="557"/>
      <c r="AO9" s="557"/>
      <c r="AP9" s="557"/>
      <c r="AQ9" s="557"/>
      <c r="AR9" s="557"/>
      <c r="AS9" s="557"/>
      <c r="AT9" s="5"/>
      <c r="AU9" s="3"/>
      <c r="AV9" s="3"/>
      <c r="AW9" s="3"/>
    </row>
    <row r="10" spans="1:73" ht="59.25" customHeight="1">
      <c r="A10" s="835" t="s">
        <v>1208</v>
      </c>
      <c r="B10" s="944"/>
      <c r="C10" s="944"/>
      <c r="D10" s="944"/>
      <c r="E10" s="944"/>
      <c r="F10" s="944"/>
      <c r="G10" s="944"/>
      <c r="H10" s="944"/>
      <c r="I10" s="944"/>
      <c r="J10" s="944"/>
      <c r="K10" s="944"/>
      <c r="L10" s="944"/>
      <c r="M10" s="944"/>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557"/>
      <c r="AL10" s="557"/>
      <c r="AM10" s="557"/>
      <c r="AN10" s="557"/>
      <c r="AO10" s="557"/>
      <c r="AP10" s="557"/>
      <c r="AQ10" s="557"/>
      <c r="AR10" s="557"/>
      <c r="AS10" s="557"/>
      <c r="AT10" s="5"/>
      <c r="AU10" s="3"/>
      <c r="AV10" s="3"/>
      <c r="AW10" s="3"/>
    </row>
    <row r="11" spans="1:73" ht="15.75">
      <c r="A11" s="944" t="s">
        <v>1187</v>
      </c>
      <c r="B11" s="944"/>
      <c r="C11" s="944"/>
      <c r="D11" s="944"/>
      <c r="E11" s="944"/>
      <c r="F11" s="944"/>
      <c r="G11" s="944"/>
      <c r="H11" s="944"/>
      <c r="I11" s="944"/>
      <c r="J11" s="944"/>
      <c r="K11" s="944"/>
      <c r="L11" s="944"/>
      <c r="M11" s="944"/>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557"/>
      <c r="AL11" s="557"/>
      <c r="AM11" s="557"/>
      <c r="AN11" s="557"/>
      <c r="AO11" s="557"/>
      <c r="AP11" s="557"/>
      <c r="AQ11" s="557"/>
      <c r="AR11" s="557"/>
      <c r="AS11" s="557"/>
      <c r="AT11" s="5"/>
      <c r="AU11" s="3"/>
      <c r="AV11" s="3"/>
      <c r="AW11" s="3"/>
    </row>
    <row r="12" spans="1:73" ht="15.75">
      <c r="A12" s="9"/>
      <c r="B12" s="197"/>
      <c r="C12" s="158"/>
      <c r="D12" s="25"/>
      <c r="E12" s="25"/>
      <c r="F12" s="223"/>
      <c r="G12" s="448"/>
      <c r="H12" s="448"/>
      <c r="I12" s="449"/>
      <c r="J12" s="9"/>
      <c r="K12" s="448"/>
      <c r="L12" s="449"/>
      <c r="M12" s="374"/>
      <c r="N12" s="374"/>
      <c r="O12" s="223"/>
      <c r="P12" s="223"/>
      <c r="Q12" s="223"/>
      <c r="R12" s="223"/>
      <c r="S12" s="223"/>
      <c r="T12" s="223"/>
      <c r="U12" s="223"/>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3"/>
      <c r="AV12" s="3"/>
      <c r="AW12" s="3"/>
    </row>
    <row r="13" spans="1:73" ht="15.75">
      <c r="A13" s="452" t="s">
        <v>800</v>
      </c>
      <c r="B13" s="197"/>
      <c r="C13" s="158"/>
      <c r="D13" s="5"/>
      <c r="E13" s="5"/>
      <c r="F13" s="455"/>
      <c r="G13" s="448"/>
      <c r="H13" s="448"/>
      <c r="I13" s="449"/>
      <c r="J13" s="9"/>
      <c r="K13" s="448"/>
      <c r="L13" s="449"/>
      <c r="M13" s="374"/>
      <c r="N13" s="374"/>
      <c r="O13" s="223"/>
      <c r="P13" s="223"/>
      <c r="Q13" s="223"/>
      <c r="R13" s="223"/>
      <c r="S13" s="223"/>
      <c r="T13" s="223"/>
      <c r="U13" s="223"/>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3"/>
      <c r="AV13" s="3"/>
      <c r="AW13" s="3"/>
    </row>
    <row r="14" spans="1:73" ht="15.75" customHeight="1">
      <c r="A14" s="801" t="s">
        <v>1189</v>
      </c>
      <c r="B14" s="801"/>
      <c r="C14" s="801"/>
      <c r="D14" s="801"/>
      <c r="E14" s="801"/>
      <c r="F14" s="801"/>
      <c r="G14" s="801"/>
      <c r="H14" s="801"/>
      <c r="I14" s="801"/>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801"/>
      <c r="AH14" s="801"/>
      <c r="AI14" s="801"/>
      <c r="AJ14" s="801"/>
      <c r="AK14" s="162"/>
      <c r="AL14" s="162"/>
      <c r="AM14" s="162"/>
      <c r="AN14" s="162"/>
      <c r="AO14" s="162"/>
      <c r="AP14" s="162"/>
      <c r="AQ14" s="162"/>
      <c r="AR14" s="162"/>
      <c r="AS14" s="162"/>
      <c r="AT14" s="5"/>
      <c r="AU14" s="3"/>
      <c r="AV14" s="3"/>
      <c r="AW14" s="3"/>
      <c r="BO14" s="890"/>
      <c r="BP14" s="890" t="s">
        <v>1151</v>
      </c>
      <c r="BR14" s="890" t="s">
        <v>1203</v>
      </c>
      <c r="BS14" s="890" t="s">
        <v>1204</v>
      </c>
      <c r="BT14" s="890" t="s">
        <v>1205</v>
      </c>
      <c r="BU14" s="890" t="s">
        <v>1217</v>
      </c>
    </row>
    <row r="15" spans="1:73" ht="15.75">
      <c r="A15" s="801" t="s">
        <v>1188</v>
      </c>
      <c r="B15" s="801"/>
      <c r="C15" s="801"/>
      <c r="D15" s="801"/>
      <c r="E15" s="801"/>
      <c r="F15" s="801"/>
      <c r="G15" s="801"/>
      <c r="H15" s="801"/>
      <c r="I15" s="801"/>
      <c r="J15" s="801"/>
      <c r="K15" s="801"/>
      <c r="L15" s="801"/>
      <c r="M15" s="801"/>
      <c r="N15" s="801"/>
      <c r="O15" s="801"/>
      <c r="P15" s="801"/>
      <c r="Q15" s="801"/>
      <c r="R15" s="801"/>
      <c r="S15" s="801"/>
      <c r="T15" s="801"/>
      <c r="U15" s="801"/>
      <c r="V15" s="801"/>
      <c r="W15" s="801"/>
      <c r="X15" s="801"/>
      <c r="Y15" s="801"/>
      <c r="Z15" s="801"/>
      <c r="AA15" s="801"/>
      <c r="AB15" s="801"/>
      <c r="AC15" s="801"/>
      <c r="AD15" s="801"/>
      <c r="AE15" s="801"/>
      <c r="AF15" s="801"/>
      <c r="AG15" s="801"/>
      <c r="AH15" s="801"/>
      <c r="AI15" s="801"/>
      <c r="AJ15" s="801"/>
      <c r="AK15" s="162"/>
      <c r="AL15" s="162"/>
      <c r="AM15" s="162"/>
      <c r="AN15" s="162"/>
      <c r="AO15" s="162"/>
      <c r="AP15" s="162"/>
      <c r="AQ15" s="162"/>
      <c r="AR15" s="162"/>
      <c r="AS15" s="162"/>
      <c r="AT15" s="5"/>
      <c r="AU15" s="3"/>
      <c r="AV15" s="3"/>
      <c r="AW15" s="3"/>
      <c r="BO15" s="890"/>
      <c r="BP15" s="890"/>
      <c r="BR15" s="890"/>
      <c r="BS15" s="890"/>
      <c r="BT15" s="890"/>
      <c r="BU15" s="890"/>
    </row>
    <row r="16" spans="1:73" ht="15.75" customHeight="1">
      <c r="A16" s="162"/>
      <c r="B16" s="209"/>
      <c r="C16" s="209"/>
      <c r="D16" s="5"/>
      <c r="E16" s="5"/>
      <c r="F16" s="223"/>
      <c r="G16" s="448"/>
      <c r="H16" s="448"/>
      <c r="I16" s="449"/>
      <c r="J16" s="9"/>
      <c r="K16" s="448"/>
      <c r="L16" s="449"/>
      <c r="M16" s="374"/>
      <c r="N16" s="374"/>
      <c r="O16" s="223"/>
      <c r="P16" s="223"/>
      <c r="Q16" s="223"/>
      <c r="R16" s="223"/>
      <c r="S16" s="223"/>
      <c r="T16" s="223"/>
      <c r="U16" s="223"/>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3"/>
      <c r="AV16" s="3"/>
      <c r="AW16" s="3"/>
      <c r="BO16" s="890"/>
      <c r="BP16" s="890"/>
      <c r="BR16" s="890"/>
      <c r="BS16" s="890"/>
      <c r="BT16" s="890"/>
      <c r="BU16" s="890"/>
    </row>
    <row r="17" spans="1:75" ht="15.75" customHeight="1">
      <c r="A17" s="226"/>
      <c r="B17" s="455" t="s">
        <v>67</v>
      </c>
      <c r="C17" s="209"/>
      <c r="D17" s="5"/>
      <c r="E17" s="5"/>
      <c r="F17" s="223"/>
      <c r="G17" s="448"/>
      <c r="H17" s="448"/>
      <c r="I17" s="449"/>
      <c r="J17" s="9"/>
      <c r="K17" s="448"/>
      <c r="L17" s="449"/>
      <c r="M17" s="374"/>
      <c r="N17" s="374"/>
      <c r="O17" s="223"/>
      <c r="P17" s="223"/>
      <c r="Q17" s="223"/>
      <c r="R17" s="223"/>
      <c r="S17" s="223"/>
      <c r="T17" s="223"/>
      <c r="U17" s="223"/>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3"/>
      <c r="AV17" s="3"/>
      <c r="AW17" s="3"/>
      <c r="BO17" s="890"/>
      <c r="BP17" s="890"/>
      <c r="BR17" s="890"/>
      <c r="BS17" s="890"/>
      <c r="BT17" s="890"/>
      <c r="BU17" s="890"/>
    </row>
    <row r="18" spans="1:75" ht="15.75" customHeight="1">
      <c r="A18" s="226"/>
      <c r="B18" s="456" t="b">
        <f>IF(AND(AV24=500,AW24=500,AX24=500,AY24=500,AZ24=500,BN24=500,BO24=500,BP24=500,BQ24=500,BR24=500,BS24=500,BT24=500,BU24=500),TRUE,FALSE)</f>
        <v>1</v>
      </c>
      <c r="C18" s="556"/>
      <c r="D18" s="5"/>
      <c r="E18" s="5"/>
      <c r="F18" s="223"/>
      <c r="G18" s="448"/>
      <c r="H18" s="448"/>
      <c r="I18" s="449"/>
      <c r="J18" s="9"/>
      <c r="K18" s="448"/>
      <c r="L18" s="449"/>
      <c r="M18" s="374"/>
      <c r="N18" s="374"/>
      <c r="O18" s="223"/>
      <c r="P18" s="223"/>
      <c r="Q18" s="223"/>
      <c r="R18" s="223"/>
      <c r="S18" s="223"/>
      <c r="T18" s="223"/>
      <c r="U18" s="223"/>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3"/>
      <c r="AV18" s="3"/>
      <c r="AW18" s="3"/>
      <c r="BO18" s="890"/>
      <c r="BP18" s="890"/>
      <c r="BR18" s="890"/>
      <c r="BS18" s="890"/>
      <c r="BT18" s="890"/>
      <c r="BU18" s="890"/>
    </row>
    <row r="19" spans="1:75" ht="18.75">
      <c r="A19" s="108"/>
      <c r="B19" s="291"/>
      <c r="C19" s="575"/>
      <c r="D19" s="52"/>
      <c r="E19" s="5"/>
      <c r="F19" s="223"/>
      <c r="G19" s="5"/>
      <c r="H19" s="448"/>
      <c r="I19" s="449"/>
      <c r="J19" s="448"/>
      <c r="K19" s="448"/>
      <c r="L19" s="449"/>
      <c r="M19" s="374"/>
      <c r="N19" s="374"/>
      <c r="O19" s="223"/>
      <c r="P19" s="223"/>
      <c r="Q19" s="223"/>
      <c r="R19" s="223"/>
      <c r="S19" s="223"/>
      <c r="T19" s="223"/>
      <c r="U19" s="223"/>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3"/>
      <c r="AV19" s="3"/>
      <c r="AW19" s="3"/>
      <c r="BO19" s="890"/>
      <c r="BP19" s="890"/>
      <c r="BR19" s="890"/>
      <c r="BS19" s="890"/>
      <c r="BT19" s="890"/>
      <c r="BU19" s="890"/>
      <c r="BV19" s="883" t="s">
        <v>1214</v>
      </c>
      <c r="BW19" s="883" t="s">
        <v>1215</v>
      </c>
    </row>
    <row r="20" spans="1:75" ht="16.5" thickBot="1">
      <c r="A20" s="108"/>
      <c r="B20" s="281" t="s">
        <v>70</v>
      </c>
      <c r="C20" s="80" t="s">
        <v>74</v>
      </c>
      <c r="D20" s="281" t="s">
        <v>75</v>
      </c>
      <c r="E20" s="281" t="s">
        <v>76</v>
      </c>
      <c r="F20" s="80" t="s">
        <v>77</v>
      </c>
      <c r="G20" s="281" t="s">
        <v>329</v>
      </c>
      <c r="H20" s="281" t="s">
        <v>330</v>
      </c>
      <c r="I20" s="80" t="s">
        <v>334</v>
      </c>
      <c r="J20" s="281" t="s">
        <v>335</v>
      </c>
      <c r="K20" s="281" t="s">
        <v>336</v>
      </c>
      <c r="L20" s="80" t="s">
        <v>337</v>
      </c>
      <c r="M20" s="281" t="s">
        <v>338</v>
      </c>
      <c r="N20" s="281" t="s">
        <v>339</v>
      </c>
      <c r="O20" s="80" t="s">
        <v>340</v>
      </c>
      <c r="P20" s="80" t="s">
        <v>341</v>
      </c>
      <c r="Q20" s="80" t="s">
        <v>342</v>
      </c>
      <c r="R20" s="80" t="s">
        <v>529</v>
      </c>
      <c r="S20" s="80" t="s">
        <v>801</v>
      </c>
      <c r="T20" s="80" t="s">
        <v>802</v>
      </c>
      <c r="U20" s="80" t="s">
        <v>803</v>
      </c>
      <c r="V20" s="281" t="s">
        <v>804</v>
      </c>
      <c r="W20" s="281" t="s">
        <v>805</v>
      </c>
      <c r="X20" s="281" t="s">
        <v>806</v>
      </c>
      <c r="Y20" s="281" t="s">
        <v>807</v>
      </c>
      <c r="Z20" s="281" t="s">
        <v>808</v>
      </c>
      <c r="AA20" s="281" t="s">
        <v>809</v>
      </c>
      <c r="AB20" s="281" t="s">
        <v>810</v>
      </c>
      <c r="AC20" s="281" t="s">
        <v>811</v>
      </c>
      <c r="AD20" s="281" t="s">
        <v>812</v>
      </c>
      <c r="AE20" s="281" t="s">
        <v>813</v>
      </c>
      <c r="AF20" s="281" t="s">
        <v>814</v>
      </c>
      <c r="AG20" s="281" t="s">
        <v>815</v>
      </c>
      <c r="AH20" s="281" t="s">
        <v>816</v>
      </c>
      <c r="AI20" s="281" t="s">
        <v>817</v>
      </c>
      <c r="AJ20" s="281" t="s">
        <v>818</v>
      </c>
      <c r="AK20" s="281" t="s">
        <v>819</v>
      </c>
      <c r="AL20" s="281" t="s">
        <v>820</v>
      </c>
      <c r="AM20" s="281" t="s">
        <v>821</v>
      </c>
      <c r="AN20" s="281" t="s">
        <v>822</v>
      </c>
      <c r="AO20" s="281" t="s">
        <v>823</v>
      </c>
      <c r="AP20" s="281" t="s">
        <v>1147</v>
      </c>
      <c r="AQ20" s="281" t="s">
        <v>1148</v>
      </c>
      <c r="AR20" s="281" t="s">
        <v>1149</v>
      </c>
      <c r="AS20" s="281" t="s">
        <v>1150</v>
      </c>
      <c r="AT20" s="281" t="s">
        <v>1179</v>
      </c>
      <c r="AU20" s="3"/>
      <c r="AV20" s="626"/>
      <c r="AW20" s="626"/>
      <c r="BO20" s="890"/>
      <c r="BP20" s="890"/>
      <c r="BR20" s="890"/>
      <c r="BS20" s="890"/>
      <c r="BT20" s="890"/>
      <c r="BU20" s="890"/>
      <c r="BV20" s="883"/>
      <c r="BW20" s="883"/>
    </row>
    <row r="21" spans="1:75" ht="16.5" customHeight="1" thickBot="1">
      <c r="A21" s="907"/>
      <c r="B21" s="908"/>
      <c r="C21" s="909"/>
      <c r="D21" s="916" t="s">
        <v>824</v>
      </c>
      <c r="E21" s="917"/>
      <c r="F21" s="917"/>
      <c r="G21" s="917"/>
      <c r="H21" s="917"/>
      <c r="I21" s="917"/>
      <c r="J21" s="917"/>
      <c r="K21" s="917"/>
      <c r="L21" s="917"/>
      <c r="M21" s="917"/>
      <c r="N21" s="917"/>
      <c r="O21" s="917"/>
      <c r="P21" s="917"/>
      <c r="Q21" s="917"/>
      <c r="R21" s="917"/>
      <c r="S21" s="917"/>
      <c r="T21" s="917"/>
      <c r="U21" s="917"/>
      <c r="V21" s="918"/>
      <c r="W21" s="916" t="s">
        <v>825</v>
      </c>
      <c r="X21" s="917"/>
      <c r="Y21" s="917"/>
      <c r="Z21" s="917"/>
      <c r="AA21" s="918"/>
      <c r="AB21" s="919" t="s">
        <v>826</v>
      </c>
      <c r="AC21" s="920"/>
      <c r="AD21" s="920"/>
      <c r="AE21" s="920"/>
      <c r="AF21" s="921"/>
      <c r="AG21" s="922" t="s">
        <v>827</v>
      </c>
      <c r="AH21" s="923"/>
      <c r="AI21" s="923"/>
      <c r="AJ21" s="923"/>
      <c r="AK21" s="924"/>
      <c r="AL21" s="902" t="s">
        <v>1146</v>
      </c>
      <c r="AM21" s="903"/>
      <c r="AN21" s="903"/>
      <c r="AO21" s="903"/>
      <c r="AP21" s="904"/>
      <c r="AQ21" s="894" t="s">
        <v>860</v>
      </c>
      <c r="AR21" s="895"/>
      <c r="AS21" s="895"/>
      <c r="AT21" s="896"/>
      <c r="AU21" s="3"/>
      <c r="AV21" s="627" t="s">
        <v>828</v>
      </c>
      <c r="AW21" s="627" t="s">
        <v>1190</v>
      </c>
      <c r="AX21" s="627" t="s">
        <v>829</v>
      </c>
      <c r="AY21" s="627" t="s">
        <v>829</v>
      </c>
      <c r="AZ21" s="627" t="s">
        <v>829</v>
      </c>
      <c r="BA21" s="627"/>
      <c r="BB21" s="627" t="s">
        <v>830</v>
      </c>
      <c r="BC21" s="627" t="s">
        <v>831</v>
      </c>
      <c r="BD21" s="627" t="s">
        <v>832</v>
      </c>
      <c r="BE21" s="627" t="s">
        <v>833</v>
      </c>
      <c r="BF21" s="627" t="s">
        <v>834</v>
      </c>
      <c r="BG21" s="627" t="s">
        <v>835</v>
      </c>
      <c r="BH21" s="627" t="s">
        <v>836</v>
      </c>
      <c r="BI21" s="627" t="s">
        <v>837</v>
      </c>
      <c r="BJ21" s="627" t="s">
        <v>838</v>
      </c>
      <c r="BK21" s="627" t="s">
        <v>839</v>
      </c>
      <c r="BL21" s="627" t="s">
        <v>840</v>
      </c>
      <c r="BM21" s="627" t="s">
        <v>841</v>
      </c>
      <c r="BN21" s="627" t="s">
        <v>842</v>
      </c>
      <c r="BO21" s="627" t="s">
        <v>842</v>
      </c>
      <c r="BP21" s="627" t="s">
        <v>842</v>
      </c>
      <c r="BQ21" s="627" t="s">
        <v>829</v>
      </c>
      <c r="BR21" s="627" t="s">
        <v>829</v>
      </c>
      <c r="BS21" s="627" t="s">
        <v>829</v>
      </c>
      <c r="BV21" s="883"/>
      <c r="BW21" s="883"/>
    </row>
    <row r="22" spans="1:75" ht="16.5" customHeight="1" thickBot="1">
      <c r="A22" s="910"/>
      <c r="B22" s="911"/>
      <c r="C22" s="912"/>
      <c r="D22" s="946" t="s">
        <v>1152</v>
      </c>
      <c r="E22" s="947"/>
      <c r="F22" s="947"/>
      <c r="G22" s="947"/>
      <c r="H22" s="947"/>
      <c r="I22" s="947"/>
      <c r="J22" s="947"/>
      <c r="K22" s="947"/>
      <c r="L22" s="947"/>
      <c r="M22" s="947"/>
      <c r="N22" s="947"/>
      <c r="O22" s="947"/>
      <c r="P22" s="947"/>
      <c r="Q22" s="947"/>
      <c r="R22" s="947"/>
      <c r="S22" s="947"/>
      <c r="T22" s="947"/>
      <c r="U22" s="947"/>
      <c r="V22" s="948"/>
      <c r="W22" s="925" t="s">
        <v>843</v>
      </c>
      <c r="X22" s="962" t="s">
        <v>1182</v>
      </c>
      <c r="Y22" s="962" t="s">
        <v>1137</v>
      </c>
      <c r="Z22" s="930" t="s">
        <v>1138</v>
      </c>
      <c r="AA22" s="933" t="s">
        <v>844</v>
      </c>
      <c r="AB22" s="936" t="s">
        <v>843</v>
      </c>
      <c r="AC22" s="887" t="s">
        <v>1181</v>
      </c>
      <c r="AD22" s="887" t="s">
        <v>1139</v>
      </c>
      <c r="AE22" s="965" t="s">
        <v>1140</v>
      </c>
      <c r="AF22" s="959" t="s">
        <v>844</v>
      </c>
      <c r="AG22" s="952" t="s">
        <v>843</v>
      </c>
      <c r="AH22" s="884" t="s">
        <v>1181</v>
      </c>
      <c r="AI22" s="884" t="s">
        <v>1139</v>
      </c>
      <c r="AJ22" s="884" t="s">
        <v>1140</v>
      </c>
      <c r="AK22" s="927" t="s">
        <v>844</v>
      </c>
      <c r="AL22" s="905" t="s">
        <v>843</v>
      </c>
      <c r="AM22" s="938" t="s">
        <v>1181</v>
      </c>
      <c r="AN22" s="938" t="s">
        <v>1139</v>
      </c>
      <c r="AO22" s="938" t="s">
        <v>1140</v>
      </c>
      <c r="AP22" s="941" t="s">
        <v>844</v>
      </c>
      <c r="AQ22" s="897" t="s">
        <v>843</v>
      </c>
      <c r="AR22" s="899" t="s">
        <v>1181</v>
      </c>
      <c r="AS22" s="899" t="s">
        <v>1139</v>
      </c>
      <c r="AT22" s="891" t="s">
        <v>1140</v>
      </c>
      <c r="AU22" s="3"/>
      <c r="AV22" s="3"/>
      <c r="AW22" s="3"/>
      <c r="AX22" s="3"/>
    </row>
    <row r="23" spans="1:75" ht="16.5" thickBot="1">
      <c r="A23" s="913"/>
      <c r="B23" s="914"/>
      <c r="C23" s="915"/>
      <c r="D23" s="949" t="s">
        <v>830</v>
      </c>
      <c r="E23" s="950"/>
      <c r="F23" s="951"/>
      <c r="G23" s="954" t="s">
        <v>831</v>
      </c>
      <c r="H23" s="955"/>
      <c r="I23" s="956"/>
      <c r="J23" s="957" t="s">
        <v>832</v>
      </c>
      <c r="K23" s="955"/>
      <c r="L23" s="958"/>
      <c r="M23" s="954" t="s">
        <v>833</v>
      </c>
      <c r="N23" s="955"/>
      <c r="O23" s="956"/>
      <c r="P23" s="554"/>
      <c r="Q23" s="554"/>
      <c r="R23" s="554"/>
      <c r="S23" s="554"/>
      <c r="T23" s="554"/>
      <c r="U23" s="554"/>
      <c r="V23" s="554"/>
      <c r="W23" s="926"/>
      <c r="X23" s="963"/>
      <c r="Y23" s="963"/>
      <c r="Z23" s="931"/>
      <c r="AA23" s="934"/>
      <c r="AB23" s="937"/>
      <c r="AC23" s="888"/>
      <c r="AD23" s="888"/>
      <c r="AE23" s="966"/>
      <c r="AF23" s="960"/>
      <c r="AG23" s="953"/>
      <c r="AH23" s="885"/>
      <c r="AI23" s="885"/>
      <c r="AJ23" s="885"/>
      <c r="AK23" s="928"/>
      <c r="AL23" s="906"/>
      <c r="AM23" s="939"/>
      <c r="AN23" s="939"/>
      <c r="AO23" s="939"/>
      <c r="AP23" s="942"/>
      <c r="AQ23" s="898"/>
      <c r="AR23" s="900"/>
      <c r="AS23" s="900"/>
      <c r="AT23" s="892"/>
      <c r="AU23" s="3"/>
      <c r="BM23" s="388"/>
      <c r="BN23" s="388"/>
    </row>
    <row r="24" spans="1:75" ht="93" customHeight="1" thickBot="1">
      <c r="A24" s="604" t="s">
        <v>403</v>
      </c>
      <c r="B24" s="599" t="s">
        <v>845</v>
      </c>
      <c r="C24" s="599" t="s">
        <v>1180</v>
      </c>
      <c r="D24" s="546" t="s">
        <v>846</v>
      </c>
      <c r="E24" s="547" t="s">
        <v>847</v>
      </c>
      <c r="F24" s="548" t="s">
        <v>1135</v>
      </c>
      <c r="G24" s="546" t="s">
        <v>846</v>
      </c>
      <c r="H24" s="547" t="s">
        <v>847</v>
      </c>
      <c r="I24" s="548" t="s">
        <v>1135</v>
      </c>
      <c r="J24" s="546" t="s">
        <v>846</v>
      </c>
      <c r="K24" s="547" t="s">
        <v>847</v>
      </c>
      <c r="L24" s="548" t="s">
        <v>1135</v>
      </c>
      <c r="M24" s="546" t="s">
        <v>846</v>
      </c>
      <c r="N24" s="547" t="s">
        <v>847</v>
      </c>
      <c r="O24" s="548" t="s">
        <v>1135</v>
      </c>
      <c r="P24" s="555" t="s">
        <v>834</v>
      </c>
      <c r="Q24" s="555" t="s">
        <v>835</v>
      </c>
      <c r="R24" s="555" t="s">
        <v>836</v>
      </c>
      <c r="S24" s="555" t="s">
        <v>837</v>
      </c>
      <c r="T24" s="555" t="s">
        <v>838</v>
      </c>
      <c r="U24" s="555" t="s">
        <v>839</v>
      </c>
      <c r="V24" s="555" t="s">
        <v>840</v>
      </c>
      <c r="W24" s="549" t="s">
        <v>1136</v>
      </c>
      <c r="X24" s="964"/>
      <c r="Y24" s="964"/>
      <c r="Z24" s="932"/>
      <c r="AA24" s="935"/>
      <c r="AB24" s="550" t="s">
        <v>1136</v>
      </c>
      <c r="AC24" s="889"/>
      <c r="AD24" s="889"/>
      <c r="AE24" s="967"/>
      <c r="AF24" s="961"/>
      <c r="AG24" s="571" t="s">
        <v>1136</v>
      </c>
      <c r="AH24" s="886"/>
      <c r="AI24" s="886"/>
      <c r="AJ24" s="886"/>
      <c r="AK24" s="929"/>
      <c r="AL24" s="570" t="s">
        <v>1136</v>
      </c>
      <c r="AM24" s="940"/>
      <c r="AN24" s="940"/>
      <c r="AO24" s="940"/>
      <c r="AP24" s="943"/>
      <c r="AQ24" s="569" t="s">
        <v>1136</v>
      </c>
      <c r="AR24" s="901"/>
      <c r="AS24" s="901"/>
      <c r="AT24" s="893"/>
      <c r="AU24" s="3"/>
      <c r="AV24" s="606">
        <f>COUNTIF(AV25:AV524,TRUE)</f>
        <v>500</v>
      </c>
      <c r="AW24" s="606">
        <f>COUNTIF(AW25:AW524,TRUE)</f>
        <v>500</v>
      </c>
      <c r="AX24" s="606">
        <f>COUNTIF(AX25:AX524,TRUE)</f>
        <v>500</v>
      </c>
      <c r="AY24" s="606">
        <f>COUNTIF(AY25:AY524,TRUE)</f>
        <v>500</v>
      </c>
      <c r="AZ24" s="606">
        <f>COUNTIF(AZ25:AZ524,TRUE)</f>
        <v>500</v>
      </c>
      <c r="BA24" s="606"/>
      <c r="BB24" s="606"/>
      <c r="BC24" s="606"/>
      <c r="BD24" s="606"/>
      <c r="BE24" s="606"/>
      <c r="BF24" s="606"/>
      <c r="BG24" s="606"/>
      <c r="BH24" s="606"/>
      <c r="BI24" s="606"/>
      <c r="BJ24" s="606"/>
      <c r="BK24" s="606"/>
      <c r="BL24" s="606"/>
      <c r="BM24" s="606"/>
      <c r="BN24" s="606">
        <f>COUNTIF(BN25:BN524,TRUE)</f>
        <v>500</v>
      </c>
      <c r="BO24" s="606">
        <f>COUNTIF(BO25:BO524,TRUE)</f>
        <v>500</v>
      </c>
      <c r="BP24" s="606">
        <f>COUNTIF(BP25:BP524,TRUE)</f>
        <v>500</v>
      </c>
      <c r="BQ24" s="606">
        <f>COUNTIF(BQ25:BQ524,TRUE)</f>
        <v>500</v>
      </c>
      <c r="BR24" s="606">
        <f t="shared" ref="BR24:BT24" si="0">COUNTIF(BR25:BR524,TRUE)</f>
        <v>500</v>
      </c>
      <c r="BS24" s="606">
        <f t="shared" si="0"/>
        <v>500</v>
      </c>
      <c r="BT24" s="606">
        <f t="shared" si="0"/>
        <v>500</v>
      </c>
      <c r="BU24" s="606">
        <f>COUNTIF(BU25:BU524,TRUE)</f>
        <v>500</v>
      </c>
      <c r="BW24" s="606" t="b">
        <f>IF(SUM(BW25:BW524)&gt;0,FALSE,TRUE)</f>
        <v>1</v>
      </c>
    </row>
    <row r="25" spans="1:75" s="257" customFormat="1" ht="15.75">
      <c r="A25" s="566">
        <v>1</v>
      </c>
      <c r="B25" s="563"/>
      <c r="C25" s="458"/>
      <c r="D25" s="459"/>
      <c r="E25" s="460"/>
      <c r="F25" s="461"/>
      <c r="G25" s="459"/>
      <c r="H25" s="460"/>
      <c r="I25" s="461"/>
      <c r="J25" s="462"/>
      <c r="K25" s="460"/>
      <c r="L25" s="463"/>
      <c r="M25" s="459"/>
      <c r="N25" s="460"/>
      <c r="O25" s="463"/>
      <c r="P25" s="543"/>
      <c r="Q25" s="543"/>
      <c r="R25" s="543"/>
      <c r="S25" s="543"/>
      <c r="T25" s="543"/>
      <c r="U25" s="543"/>
      <c r="V25" s="543"/>
      <c r="W25" s="462"/>
      <c r="X25" s="572"/>
      <c r="Y25" s="572"/>
      <c r="Z25" s="572"/>
      <c r="AA25" s="573"/>
      <c r="AB25" s="462"/>
      <c r="AC25" s="572"/>
      <c r="AD25" s="572"/>
      <c r="AE25" s="572"/>
      <c r="AF25" s="573"/>
      <c r="AG25" s="462"/>
      <c r="AH25" s="572"/>
      <c r="AI25" s="572"/>
      <c r="AJ25" s="572"/>
      <c r="AK25" s="573"/>
      <c r="AL25" s="462"/>
      <c r="AM25" s="572"/>
      <c r="AN25" s="572"/>
      <c r="AO25" s="572"/>
      <c r="AP25" s="574"/>
      <c r="AQ25" s="488">
        <f>W25+AB25+AG25+AL25</f>
        <v>0</v>
      </c>
      <c r="AR25" s="551">
        <f>X25+AC25+AH25+AM25</f>
        <v>0</v>
      </c>
      <c r="AS25" s="551">
        <f>Y25+AD25+AI25+AN25</f>
        <v>0</v>
      </c>
      <c r="AT25" s="490">
        <f>Z25+AE25+AJ25+AO25</f>
        <v>0</v>
      </c>
      <c r="AU25" s="227"/>
      <c r="AV25" s="619" t="b">
        <f t="shared" ref="AV25:AV88" si="1">IF(B25="",TRUE,(IF(ISNUMBER(MATCH(B25,List_Countries,0)),TRUE,FALSE)))</f>
        <v>1</v>
      </c>
      <c r="AW25" s="619" t="b">
        <f t="shared" ref="AW25:AW88" si="2">IF(C25="",TRUE,(IF(ISNUMBER(MATCH(C25,Basis,0)),TRUE,FALSE)))</f>
        <v>1</v>
      </c>
      <c r="AX25" s="619" t="b">
        <f>IF(B25="",TRUE,(IF(AND(C25&lt;&gt;"",W25&lt;&gt;"",X25&lt;&gt;"",Y25&lt;&gt;"",Z25&lt;&gt;"",AA25&lt;&gt;"",AB25&lt;&gt;"",AC25&lt;&gt;"",AD25&lt;&gt;"",AE25&lt;&gt;"",AF25&lt;&gt;"",AG25&lt;&gt;"",AH25&lt;&gt;"",AI25&lt;&gt;"",AJ25&lt;&gt;"",AK25&lt;&gt;"",AL25&lt;&gt;"",AM25&lt;&gt;"",AN25&lt;&gt;"",AO25&lt;&gt;"",AP25&lt;&gt;""),TRUE,FALSE)))</f>
        <v>1</v>
      </c>
      <c r="AY25" s="619" t="b">
        <f>IF(B25="",TRUE,(IF(OR(W25&lt;&gt;0,AB25&lt;&gt;0,AG25&lt;&gt;0,AL25&lt;&gt;0),TRUE,FALSE)))</f>
        <v>1</v>
      </c>
      <c r="AZ25" s="619" t="b">
        <f>IF(AND(B25="",OR(C25&lt;&gt;"",W25&lt;&gt;"",X25&lt;&gt;"",Y25&lt;&gt;"",Z25&lt;&gt;"",AA25&lt;&gt;"",AB25&lt;&gt;"",AC25&lt;&gt;"",AD25&lt;&gt;"",AE25&lt;&gt;"",AF25&lt;&gt;"",AG25&lt;&gt;"",AH25&lt;&gt;"",AI25&lt;&gt;"",AJ25&lt;&gt;"",AK25&lt;&gt;"",AL25&lt;&gt;"",AM25&lt;&gt;"",AN25&lt;&gt;"",AO25&lt;&gt;"",AP25&lt;&gt;"")),FALSE,TRUE)</f>
        <v>1</v>
      </c>
      <c r="BB25" s="619" t="b">
        <f>IF(OR(D25&lt;&gt;0,E25&lt;&gt;0,F25&lt;&gt;0),TRUE,FALSE)</f>
        <v>0</v>
      </c>
      <c r="BC25" s="619" t="b">
        <f>IF(OR(G25&lt;&gt;0,H25&lt;&gt;0,I25&lt;&gt;0),TRUE,FALSE)</f>
        <v>0</v>
      </c>
      <c r="BD25" s="619" t="b">
        <f>IF(OR(J25&lt;&gt;0,K25&lt;&gt;0,L25&lt;&gt;0),TRUE,FALSE)</f>
        <v>0</v>
      </c>
      <c r="BE25" s="619" t="b">
        <f>IF(OR(M25&lt;&gt;0,N25&lt;&gt;0,O25&lt;&gt;0),TRUE,FALSE)</f>
        <v>0</v>
      </c>
      <c r="BF25" s="619" t="b">
        <f t="shared" ref="BF25:BL25" si="3">IF(P25&lt;&gt;0,TRUE,FALSE)</f>
        <v>0</v>
      </c>
      <c r="BG25" s="619" t="b">
        <f t="shared" si="3"/>
        <v>0</v>
      </c>
      <c r="BH25" s="619" t="b">
        <f t="shared" si="3"/>
        <v>0</v>
      </c>
      <c r="BI25" s="619" t="b">
        <f t="shared" si="3"/>
        <v>0</v>
      </c>
      <c r="BJ25" s="619" t="b">
        <f t="shared" si="3"/>
        <v>0</v>
      </c>
      <c r="BK25" s="619" t="b">
        <f t="shared" si="3"/>
        <v>0</v>
      </c>
      <c r="BL25" s="619" t="b">
        <f t="shared" si="3"/>
        <v>0</v>
      </c>
      <c r="BM25" s="619" t="b">
        <f>OR(BB25=TRUE,BC25=TRUE,BD25=TRUE,BE25=TRUE,BF25=TRUE,BG25=TRUE,BH25=TRUE,BI25=TRUE,BJ25=TRUE,BK25=TRUE,BL25=TRUE)</f>
        <v>0</v>
      </c>
      <c r="BN25" s="619" t="b">
        <f>IF(AND(W25&lt;&gt;0,W25&lt;&gt;"",BM25=FALSE),FALSE,TRUE)</f>
        <v>1</v>
      </c>
      <c r="BO25" s="619" t="b">
        <f>IF(AND(W25=0,BM25&lt;&gt;FALSE),FALSE,TRUE)</f>
        <v>1</v>
      </c>
      <c r="BP25" s="619" t="b">
        <f>SUM(D25:V25)&gt;=W25</f>
        <v>1</v>
      </c>
      <c r="BQ25" s="619" t="b">
        <f>MAX(SUM(D25:F25),SUM(G25:I25),SUM(J25:L25),SUM(M25:O25),P25,Q25,R25,S25,T25,U25,V25)&lt;=W25</f>
        <v>1</v>
      </c>
      <c r="BR25" s="619" t="b">
        <f>IF(AND(OR(B25="Austria,AT",B25="Belgium,BE",B25="Bulgaria,BG",B25="Croatia,HR",B25="Czech Republic,CZ",B25="Denmark,DK",B25="Estonia,EE",B25="Finland,FI",B25="France,FR",B25="Germany,DE",B25="Greece,GR",B25="Hungary,HU",B25="Iceland,IS",B25="Ireland,IE",B25="Italy,IT",B25="Latvia,LV",B25="Liechtenstein,LI",B25="Lithuania,LT",B25="Luxembourg,LU",B25="Malta,MT",B25="Netherlands,NL",B25="Norway,NO",B25="Poland,PL",B25="Portugal,PT",B25="Romania,RO",B25="Slovakia,SK",B25="Slovenia,SI",B25="Spain,ES",B25="Sweden,SE"),OR(C25="N/A",C25="Provision of Services in Third Country")),FALSE,TRUE)</f>
        <v>1</v>
      </c>
      <c r="BS25" s="619" t="b">
        <f>IF(B25="",TRUE,IF(AND(B25&lt;&gt;"Austria,AT",B25&lt;&gt;"Belgium,BE",B25&lt;&gt;"Bulgaria,BG",B25&lt;&gt;"Croatia,HR",B25&lt;&gt;"Czech Republic,CZ",B25&lt;&gt;"Denmark,DK",B25&lt;&gt;"Estonia,EE",B25&lt;&gt;"Finland,FI",B25&lt;&gt;"France,FR",B25&lt;&gt;"Germany,DE",B25&lt;&gt;"Greece,GR",B25&lt;&gt;"Hungary,HU",B25&lt;&gt;"Iceland,IS",B25&lt;&gt;"Ireland,IE",B25&lt;&gt;"Italy,IT",B25&lt;&gt;"Latvia,LV",B25&lt;&gt;"Liechtenstein,LI",B25&lt;&gt;"Lithuania,LT",B25&lt;&gt;"Luxembourg,LU",B25&lt;&gt;"Malta,MT",B25&lt;&gt;"Netherlands,NL",B25&lt;&gt;"Norway,NO",B25&lt;&gt;"Poland,PL",B25&lt;&gt;"Portugal,PT",B25&lt;&gt;"Romania,RO",B25&lt;&gt;"Slovakia,SK",B25&lt;&gt;"Slovenia,SI",B25&lt;&gt;"Spain,ES",B25&lt;&gt;"Sweden,SE",B25&lt;&gt;"Cyprus,CY",C25&lt;&gt;"Provision of Services in Third Country"),FALSE,TRUE))</f>
        <v>1</v>
      </c>
      <c r="BT25" s="619" t="b">
        <f>IF(AND(B25="Cyprus,CY",C25&lt;&gt;"N/A"),FALSE,TRUE)</f>
        <v>1</v>
      </c>
      <c r="BU25" s="619" t="b">
        <f>IF(OR(Y25&lt;0,Z25&lt;0,AD25&lt;0,AE25&lt;0,AI25&lt;0,AJ25&lt;0,AN25&lt;0,AO25&lt;0),FALSE,TRUE)</f>
        <v>1</v>
      </c>
      <c r="BV25" s="619" t="str">
        <f>CONCATENATE(B25,"-",C25)</f>
        <v>-</v>
      </c>
      <c r="BW25" s="619">
        <f>IF(BV25="-",0,IF(COUNTIF(BV25:$BV$524,BV25)&gt;1,1,0))</f>
        <v>0</v>
      </c>
    </row>
    <row r="26" spans="1:75" s="257" customFormat="1" ht="15.75">
      <c r="A26" s="567">
        <v>2</v>
      </c>
      <c r="B26" s="564"/>
      <c r="C26" s="465"/>
      <c r="D26" s="466"/>
      <c r="E26" s="467"/>
      <c r="F26" s="468"/>
      <c r="G26" s="466"/>
      <c r="H26" s="467"/>
      <c r="I26" s="468"/>
      <c r="J26" s="469"/>
      <c r="K26" s="467"/>
      <c r="L26" s="470"/>
      <c r="M26" s="466"/>
      <c r="N26" s="467"/>
      <c r="O26" s="470"/>
      <c r="P26" s="544"/>
      <c r="Q26" s="544"/>
      <c r="R26" s="544"/>
      <c r="S26" s="544"/>
      <c r="T26" s="544"/>
      <c r="U26" s="544"/>
      <c r="V26" s="544"/>
      <c r="W26" s="469"/>
      <c r="X26" s="471"/>
      <c r="Y26" s="471"/>
      <c r="Z26" s="471"/>
      <c r="AA26" s="472"/>
      <c r="AB26" s="469"/>
      <c r="AC26" s="471"/>
      <c r="AD26" s="471"/>
      <c r="AE26" s="471"/>
      <c r="AF26" s="472"/>
      <c r="AG26" s="469"/>
      <c r="AH26" s="471"/>
      <c r="AI26" s="471"/>
      <c r="AJ26" s="471"/>
      <c r="AK26" s="472"/>
      <c r="AL26" s="469"/>
      <c r="AM26" s="471"/>
      <c r="AN26" s="471"/>
      <c r="AO26" s="471"/>
      <c r="AP26" s="538"/>
      <c r="AQ26" s="542">
        <f t="shared" ref="AQ26:AQ89" si="4">W26+AB26+AG26+AL26</f>
        <v>0</v>
      </c>
      <c r="AR26" s="552">
        <f t="shared" ref="AR26:AR89" si="5">X26+AC26+AH26+AM26</f>
        <v>0</v>
      </c>
      <c r="AS26" s="552">
        <f t="shared" ref="AS26:AS89" si="6">Y26+AD26+AI26+AN26</f>
        <v>0</v>
      </c>
      <c r="AT26" s="496">
        <f t="shared" ref="AT26:AT89" si="7">Z26+AE26+AJ26+AO26</f>
        <v>0</v>
      </c>
      <c r="AU26" s="227"/>
      <c r="AV26" s="619" t="b">
        <f t="shared" si="1"/>
        <v>1</v>
      </c>
      <c r="AW26" s="619" t="b">
        <f t="shared" si="2"/>
        <v>1</v>
      </c>
      <c r="AX26" s="619" t="b">
        <f t="shared" ref="AX26:AX89" si="8">IF(B26="",TRUE,(IF(AND(C26&lt;&gt;"",W26&lt;&gt;"",X26&lt;&gt;"",Y26&lt;&gt;"",Z26&lt;&gt;"",AA26&lt;&gt;"",AB26&lt;&gt;"",AC26&lt;&gt;"",AD26&lt;&gt;"",AE26&lt;&gt;"",AF26&lt;&gt;"",AG26&lt;&gt;"",AH26&lt;&gt;"",AI26&lt;&gt;"",AJ26&lt;&gt;"",AK26&lt;&gt;"",AL26&lt;&gt;"",AM26&lt;&gt;"",AN26&lt;&gt;"",AO26&lt;&gt;"",AP26&lt;&gt;""),TRUE,FALSE)))</f>
        <v>1</v>
      </c>
      <c r="AY26" s="619" t="b">
        <f t="shared" ref="AY26:AY89" si="9">IF(B26="",TRUE,(IF(OR(W26&lt;&gt;0,AB26&lt;&gt;0,AG26&lt;&gt;0,AL26&lt;&gt;0),TRUE,FALSE)))</f>
        <v>1</v>
      </c>
      <c r="AZ26" s="619" t="b">
        <f t="shared" ref="AZ26:AZ89" si="10">IF(AND(B26="",OR(C26&lt;&gt;"",W26&lt;&gt;"",X26&lt;&gt;"",Y26&lt;&gt;"",Z26&lt;&gt;"",AA26&lt;&gt;"",AB26&lt;&gt;"",AC26&lt;&gt;"",AD26&lt;&gt;"",AE26&lt;&gt;"",AF26&lt;&gt;"",AG26&lt;&gt;"",AH26&lt;&gt;"",AI26&lt;&gt;"",AJ26&lt;&gt;"",AK26&lt;&gt;"",AL26&lt;&gt;"",AM26&lt;&gt;"",AN26&lt;&gt;"",AO26&lt;&gt;"",AP26&lt;&gt;"")),FALSE,TRUE)</f>
        <v>1</v>
      </c>
      <c r="BB26" s="619" t="b">
        <f t="shared" ref="BB26:BB89" si="11">IF(OR(D26&lt;&gt;0,E26&lt;&gt;0,F26&lt;&gt;0),TRUE,FALSE)</f>
        <v>0</v>
      </c>
      <c r="BC26" s="619" t="b">
        <f t="shared" ref="BC26:BC89" si="12">IF(OR(G26&lt;&gt;0,H26&lt;&gt;0,I26&lt;&gt;0),TRUE,FALSE)</f>
        <v>0</v>
      </c>
      <c r="BD26" s="619" t="b">
        <f t="shared" ref="BD26:BD89" si="13">IF(OR(J26&lt;&gt;0,K26&lt;&gt;0,L26&lt;&gt;0),TRUE,FALSE)</f>
        <v>0</v>
      </c>
      <c r="BE26" s="619" t="b">
        <f t="shared" ref="BE26:BE89" si="14">IF(OR(M26&lt;&gt;0,N26&lt;&gt;0,O26&lt;&gt;0),TRUE,FALSE)</f>
        <v>0</v>
      </c>
      <c r="BF26" s="619" t="b">
        <f t="shared" ref="BF26:BF89" si="15">IF(P26&lt;&gt;0,TRUE,FALSE)</f>
        <v>0</v>
      </c>
      <c r="BG26" s="619" t="b">
        <f t="shared" ref="BG26:BG89" si="16">IF(Q26&lt;&gt;0,TRUE,FALSE)</f>
        <v>0</v>
      </c>
      <c r="BH26" s="619" t="b">
        <f t="shared" ref="BH26:BH89" si="17">IF(R26&lt;&gt;0,TRUE,FALSE)</f>
        <v>0</v>
      </c>
      <c r="BI26" s="619" t="b">
        <f t="shared" ref="BI26:BI89" si="18">IF(S26&lt;&gt;0,TRUE,FALSE)</f>
        <v>0</v>
      </c>
      <c r="BJ26" s="619" t="b">
        <f t="shared" ref="BJ26:BJ89" si="19">IF(T26&lt;&gt;0,TRUE,FALSE)</f>
        <v>0</v>
      </c>
      <c r="BK26" s="619" t="b">
        <f t="shared" ref="BK26:BK89" si="20">IF(U26&lt;&gt;0,TRUE,FALSE)</f>
        <v>0</v>
      </c>
      <c r="BL26" s="619" t="b">
        <f t="shared" ref="BL26:BL89" si="21">IF(V26&lt;&gt;0,TRUE,FALSE)</f>
        <v>0</v>
      </c>
      <c r="BM26" s="619" t="b">
        <f t="shared" ref="BM26:BM89" si="22">OR(BB26=TRUE,BC26=TRUE,BD26=TRUE,BE26=TRUE,BF26=TRUE,BG26=TRUE,BH26=TRUE,BI26=TRUE,BJ26=TRUE,BK26=TRUE,BL26=TRUE)</f>
        <v>0</v>
      </c>
      <c r="BN26" s="619" t="b">
        <f t="shared" ref="BN26:BN89" si="23">IF(AND(W26&lt;&gt;0,W26&lt;&gt;"",BM26=FALSE),FALSE,TRUE)</f>
        <v>1</v>
      </c>
      <c r="BO26" s="619" t="b">
        <f t="shared" ref="BO26:BO89" si="24">IF(AND(W26=0,BM26&lt;&gt;FALSE),FALSE,TRUE)</f>
        <v>1</v>
      </c>
      <c r="BP26" s="619" t="b">
        <f t="shared" ref="BP26:BP89" si="25">SUM(D26:V26)&gt;=W26</f>
        <v>1</v>
      </c>
      <c r="BQ26" s="619" t="b">
        <f t="shared" ref="BQ26:BQ89" si="26">MAX(SUM(D26:F26),SUM(G26:I26),SUM(J26:L26),SUM(M26:O26),P26,Q26,R26,S26,T26,U26,V26)&lt;=W26</f>
        <v>1</v>
      </c>
      <c r="BR26" s="619" t="b">
        <f t="shared" ref="BR26:BR89" si="27">IF(AND(OR(B26="Austria,AT",B26="Belgium,BE",B26="Bulgaria,BG",B26="Croatia,HR",B26="Czech Republic,CZ",B26="Denmark,DK",B26="Estonia,EE",B26="Finland,FI",B26="France,FR",B26="Germany,DE",B26="Greece,GR",B26="Hungary,HU",B26="Iceland,IS",B26="Ireland,IE",B26="Italy,IT",B26="Latvia,LV",B26="Liechtenstein,LI",B26="Lithuania,LT",B26="Luxembourg,LU",B26="Malta,MT",B26="Netherlands,NL",B26="Norway,NO",B26="Poland,PL",B26="Portugal,PT",B26="Romania,RO",B26="Slovakia,SK",B26="Slovenia,SI",B26="Spain,ES",B26="Sweden,SE"),OR(C26="N/A",C26="Provision of Services in Third Country")),FALSE,TRUE)</f>
        <v>1</v>
      </c>
      <c r="BS26" s="619" t="b">
        <f t="shared" ref="BS26:BS89" si="28">IF(B26="",TRUE,IF(AND(B26&lt;&gt;"Austria,AT",B26&lt;&gt;"Belgium,BE",B26&lt;&gt;"Bulgaria,BG",B26&lt;&gt;"Croatia,HR",B26&lt;&gt;"Czech Republic,CZ",B26&lt;&gt;"Denmark,DK",B26&lt;&gt;"Estonia,EE",B26&lt;&gt;"Finland,FI",B26&lt;&gt;"France,FR",B26&lt;&gt;"Germany,DE",B26&lt;&gt;"Greece,GR",B26&lt;&gt;"Hungary,HU",B26&lt;&gt;"Iceland,IS",B26&lt;&gt;"Ireland,IE",B26&lt;&gt;"Italy,IT",B26&lt;&gt;"Latvia,LV",B26&lt;&gt;"Liechtenstein,LI",B26&lt;&gt;"Lithuania,LT",B26&lt;&gt;"Luxembourg,LU",B26&lt;&gt;"Malta,MT",B26&lt;&gt;"Netherlands,NL",B26&lt;&gt;"Norway,NO",B26&lt;&gt;"Poland,PL",B26&lt;&gt;"Portugal,PT",B26&lt;&gt;"Romania,RO",B26&lt;&gt;"Slovakia,SK",B26&lt;&gt;"Slovenia,SI",B26&lt;&gt;"Spain,ES",B26&lt;&gt;"Sweden,SE",B26&lt;&gt;"Cyprus,CY",C26&lt;&gt;"Provision of Services in Third Country"),FALSE,TRUE))</f>
        <v>1</v>
      </c>
      <c r="BT26" s="619" t="b">
        <f t="shared" ref="BT26:BT89" si="29">IF(AND(B26="Cyprus,CY",C26&lt;&gt;"N/A"),FALSE,TRUE)</f>
        <v>1</v>
      </c>
      <c r="BU26" s="619" t="b">
        <f t="shared" ref="BU26:BU89" si="30">IF(OR(Y26&lt;0,Z26&lt;0,AD26&lt;0,AE26&lt;0,AI26&lt;0,AJ26&lt;0,AN26&lt;0,AO26&lt;0),FALSE,TRUE)</f>
        <v>1</v>
      </c>
      <c r="BV26" s="619" t="str">
        <f t="shared" ref="BV26:BV89" si="31">CONCATENATE(B26,"-",C26)</f>
        <v>-</v>
      </c>
      <c r="BW26" s="619">
        <f>IF(BV26="-",0,IF(COUNTIF(BV26:$BV$524,BV26)&gt;1,1,0))</f>
        <v>0</v>
      </c>
    </row>
    <row r="27" spans="1:75" s="257" customFormat="1" ht="15.75">
      <c r="A27" s="567">
        <v>3</v>
      </c>
      <c r="B27" s="564"/>
      <c r="C27" s="465"/>
      <c r="D27" s="466"/>
      <c r="E27" s="467"/>
      <c r="F27" s="468"/>
      <c r="G27" s="466"/>
      <c r="H27" s="467"/>
      <c r="I27" s="468"/>
      <c r="J27" s="469"/>
      <c r="K27" s="467"/>
      <c r="L27" s="470"/>
      <c r="M27" s="466"/>
      <c r="N27" s="467"/>
      <c r="O27" s="470"/>
      <c r="P27" s="544"/>
      <c r="Q27" s="544"/>
      <c r="R27" s="544"/>
      <c r="S27" s="544"/>
      <c r="T27" s="544"/>
      <c r="U27" s="544"/>
      <c r="V27" s="544"/>
      <c r="W27" s="469"/>
      <c r="X27" s="471"/>
      <c r="Y27" s="471"/>
      <c r="Z27" s="471"/>
      <c r="AA27" s="472"/>
      <c r="AB27" s="469"/>
      <c r="AC27" s="471"/>
      <c r="AD27" s="471"/>
      <c r="AE27" s="471"/>
      <c r="AF27" s="472"/>
      <c r="AG27" s="469"/>
      <c r="AH27" s="471"/>
      <c r="AI27" s="471"/>
      <c r="AJ27" s="471"/>
      <c r="AK27" s="472"/>
      <c r="AL27" s="469"/>
      <c r="AM27" s="471"/>
      <c r="AN27" s="471"/>
      <c r="AO27" s="471"/>
      <c r="AP27" s="538"/>
      <c r="AQ27" s="542">
        <f t="shared" si="4"/>
        <v>0</v>
      </c>
      <c r="AR27" s="552">
        <f t="shared" si="5"/>
        <v>0</v>
      </c>
      <c r="AS27" s="552">
        <f t="shared" si="6"/>
        <v>0</v>
      </c>
      <c r="AT27" s="496">
        <f t="shared" si="7"/>
        <v>0</v>
      </c>
      <c r="AU27" s="227"/>
      <c r="AV27" s="619" t="b">
        <f t="shared" si="1"/>
        <v>1</v>
      </c>
      <c r="AW27" s="619" t="b">
        <f t="shared" si="2"/>
        <v>1</v>
      </c>
      <c r="AX27" s="619" t="b">
        <f t="shared" si="8"/>
        <v>1</v>
      </c>
      <c r="AY27" s="619" t="b">
        <f t="shared" si="9"/>
        <v>1</v>
      </c>
      <c r="AZ27" s="619" t="b">
        <f t="shared" si="10"/>
        <v>1</v>
      </c>
      <c r="BB27" s="619" t="b">
        <f t="shared" si="11"/>
        <v>0</v>
      </c>
      <c r="BC27" s="619" t="b">
        <f t="shared" si="12"/>
        <v>0</v>
      </c>
      <c r="BD27" s="619" t="b">
        <f t="shared" si="13"/>
        <v>0</v>
      </c>
      <c r="BE27" s="619" t="b">
        <f t="shared" si="14"/>
        <v>0</v>
      </c>
      <c r="BF27" s="619" t="b">
        <f t="shared" si="15"/>
        <v>0</v>
      </c>
      <c r="BG27" s="619" t="b">
        <f t="shared" si="16"/>
        <v>0</v>
      </c>
      <c r="BH27" s="619" t="b">
        <f t="shared" si="17"/>
        <v>0</v>
      </c>
      <c r="BI27" s="619" t="b">
        <f t="shared" si="18"/>
        <v>0</v>
      </c>
      <c r="BJ27" s="619" t="b">
        <f t="shared" si="19"/>
        <v>0</v>
      </c>
      <c r="BK27" s="619" t="b">
        <f t="shared" si="20"/>
        <v>0</v>
      </c>
      <c r="BL27" s="619" t="b">
        <f t="shared" si="21"/>
        <v>0</v>
      </c>
      <c r="BM27" s="619" t="b">
        <f t="shared" si="22"/>
        <v>0</v>
      </c>
      <c r="BN27" s="619" t="b">
        <f t="shared" si="23"/>
        <v>1</v>
      </c>
      <c r="BO27" s="619" t="b">
        <f t="shared" si="24"/>
        <v>1</v>
      </c>
      <c r="BP27" s="619" t="b">
        <f t="shared" si="25"/>
        <v>1</v>
      </c>
      <c r="BQ27" s="619" t="b">
        <f t="shared" si="26"/>
        <v>1</v>
      </c>
      <c r="BR27" s="619" t="b">
        <f t="shared" si="27"/>
        <v>1</v>
      </c>
      <c r="BS27" s="619" t="b">
        <f t="shared" si="28"/>
        <v>1</v>
      </c>
      <c r="BT27" s="619" t="b">
        <f t="shared" si="29"/>
        <v>1</v>
      </c>
      <c r="BU27" s="619" t="b">
        <f t="shared" si="30"/>
        <v>1</v>
      </c>
      <c r="BV27" s="619" t="str">
        <f t="shared" si="31"/>
        <v>-</v>
      </c>
      <c r="BW27" s="619">
        <f>IF(BV27="-",0,IF(COUNTIF(BV27:$BV$524,BV27)&gt;1,1,0))</f>
        <v>0</v>
      </c>
    </row>
    <row r="28" spans="1:75" s="257" customFormat="1" ht="15.75">
      <c r="A28" s="567">
        <v>4</v>
      </c>
      <c r="B28" s="564"/>
      <c r="C28" s="465"/>
      <c r="D28" s="466"/>
      <c r="E28" s="467"/>
      <c r="F28" s="468"/>
      <c r="G28" s="466"/>
      <c r="H28" s="467"/>
      <c r="I28" s="468"/>
      <c r="J28" s="469"/>
      <c r="K28" s="467"/>
      <c r="L28" s="470"/>
      <c r="M28" s="466"/>
      <c r="N28" s="467"/>
      <c r="O28" s="470"/>
      <c r="P28" s="544"/>
      <c r="Q28" s="544"/>
      <c r="R28" s="544"/>
      <c r="S28" s="544"/>
      <c r="T28" s="544"/>
      <c r="U28" s="544"/>
      <c r="V28" s="544"/>
      <c r="W28" s="469"/>
      <c r="X28" s="471"/>
      <c r="Y28" s="471"/>
      <c r="Z28" s="471"/>
      <c r="AA28" s="472"/>
      <c r="AB28" s="469"/>
      <c r="AC28" s="471"/>
      <c r="AD28" s="471"/>
      <c r="AE28" s="471"/>
      <c r="AF28" s="472"/>
      <c r="AG28" s="469"/>
      <c r="AH28" s="471"/>
      <c r="AI28" s="471"/>
      <c r="AJ28" s="471"/>
      <c r="AK28" s="472"/>
      <c r="AL28" s="469"/>
      <c r="AM28" s="471"/>
      <c r="AN28" s="471"/>
      <c r="AO28" s="471"/>
      <c r="AP28" s="538"/>
      <c r="AQ28" s="542">
        <f t="shared" si="4"/>
        <v>0</v>
      </c>
      <c r="AR28" s="552">
        <f t="shared" si="5"/>
        <v>0</v>
      </c>
      <c r="AS28" s="552">
        <f t="shared" si="6"/>
        <v>0</v>
      </c>
      <c r="AT28" s="496">
        <f t="shared" si="7"/>
        <v>0</v>
      </c>
      <c r="AU28" s="227"/>
      <c r="AV28" s="619" t="b">
        <f t="shared" si="1"/>
        <v>1</v>
      </c>
      <c r="AW28" s="619" t="b">
        <f t="shared" si="2"/>
        <v>1</v>
      </c>
      <c r="AX28" s="619" t="b">
        <f t="shared" si="8"/>
        <v>1</v>
      </c>
      <c r="AY28" s="619" t="b">
        <f t="shared" si="9"/>
        <v>1</v>
      </c>
      <c r="AZ28" s="619" t="b">
        <f t="shared" si="10"/>
        <v>1</v>
      </c>
      <c r="BB28" s="619" t="b">
        <f t="shared" si="11"/>
        <v>0</v>
      </c>
      <c r="BC28" s="619" t="b">
        <f t="shared" si="12"/>
        <v>0</v>
      </c>
      <c r="BD28" s="619" t="b">
        <f t="shared" si="13"/>
        <v>0</v>
      </c>
      <c r="BE28" s="619" t="b">
        <f t="shared" si="14"/>
        <v>0</v>
      </c>
      <c r="BF28" s="619" t="b">
        <f t="shared" si="15"/>
        <v>0</v>
      </c>
      <c r="BG28" s="619" t="b">
        <f t="shared" si="16"/>
        <v>0</v>
      </c>
      <c r="BH28" s="619" t="b">
        <f t="shared" si="17"/>
        <v>0</v>
      </c>
      <c r="BI28" s="619" t="b">
        <f t="shared" si="18"/>
        <v>0</v>
      </c>
      <c r="BJ28" s="619" t="b">
        <f t="shared" si="19"/>
        <v>0</v>
      </c>
      <c r="BK28" s="619" t="b">
        <f t="shared" si="20"/>
        <v>0</v>
      </c>
      <c r="BL28" s="619" t="b">
        <f t="shared" si="21"/>
        <v>0</v>
      </c>
      <c r="BM28" s="619" t="b">
        <f t="shared" si="22"/>
        <v>0</v>
      </c>
      <c r="BN28" s="619" t="b">
        <f t="shared" si="23"/>
        <v>1</v>
      </c>
      <c r="BO28" s="619" t="b">
        <f t="shared" si="24"/>
        <v>1</v>
      </c>
      <c r="BP28" s="619" t="b">
        <f t="shared" si="25"/>
        <v>1</v>
      </c>
      <c r="BQ28" s="619" t="b">
        <f t="shared" si="26"/>
        <v>1</v>
      </c>
      <c r="BR28" s="619" t="b">
        <f t="shared" si="27"/>
        <v>1</v>
      </c>
      <c r="BS28" s="619" t="b">
        <f t="shared" si="28"/>
        <v>1</v>
      </c>
      <c r="BT28" s="619" t="b">
        <f t="shared" si="29"/>
        <v>1</v>
      </c>
      <c r="BU28" s="619" t="b">
        <f t="shared" si="30"/>
        <v>1</v>
      </c>
      <c r="BV28" s="619" t="str">
        <f t="shared" si="31"/>
        <v>-</v>
      </c>
      <c r="BW28" s="619">
        <f>IF(BV28="-",0,IF(COUNTIF(BV28:$BV$524,BV28)&gt;1,1,0))</f>
        <v>0</v>
      </c>
    </row>
    <row r="29" spans="1:75" s="257" customFormat="1" ht="15.75">
      <c r="A29" s="567">
        <v>5</v>
      </c>
      <c r="B29" s="564"/>
      <c r="C29" s="465"/>
      <c r="D29" s="466"/>
      <c r="E29" s="467"/>
      <c r="F29" s="468"/>
      <c r="G29" s="466"/>
      <c r="H29" s="467"/>
      <c r="I29" s="468"/>
      <c r="J29" s="469"/>
      <c r="K29" s="467"/>
      <c r="L29" s="470"/>
      <c r="M29" s="466"/>
      <c r="N29" s="467"/>
      <c r="O29" s="470"/>
      <c r="P29" s="544"/>
      <c r="Q29" s="544"/>
      <c r="R29" s="544"/>
      <c r="S29" s="544"/>
      <c r="T29" s="544"/>
      <c r="U29" s="544"/>
      <c r="V29" s="544"/>
      <c r="W29" s="469"/>
      <c r="X29" s="471"/>
      <c r="Y29" s="471"/>
      <c r="Z29" s="471"/>
      <c r="AA29" s="472"/>
      <c r="AB29" s="469"/>
      <c r="AC29" s="471"/>
      <c r="AD29" s="471"/>
      <c r="AE29" s="471"/>
      <c r="AF29" s="472"/>
      <c r="AG29" s="469"/>
      <c r="AH29" s="471"/>
      <c r="AI29" s="471"/>
      <c r="AJ29" s="471"/>
      <c r="AK29" s="472"/>
      <c r="AL29" s="469"/>
      <c r="AM29" s="471"/>
      <c r="AN29" s="471"/>
      <c r="AO29" s="471"/>
      <c r="AP29" s="538"/>
      <c r="AQ29" s="542">
        <f t="shared" si="4"/>
        <v>0</v>
      </c>
      <c r="AR29" s="552">
        <f t="shared" si="5"/>
        <v>0</v>
      </c>
      <c r="AS29" s="552">
        <f t="shared" si="6"/>
        <v>0</v>
      </c>
      <c r="AT29" s="496">
        <f t="shared" si="7"/>
        <v>0</v>
      </c>
      <c r="AU29" s="227"/>
      <c r="AV29" s="619" t="b">
        <f t="shared" si="1"/>
        <v>1</v>
      </c>
      <c r="AW29" s="619" t="b">
        <f t="shared" si="2"/>
        <v>1</v>
      </c>
      <c r="AX29" s="619" t="b">
        <f t="shared" si="8"/>
        <v>1</v>
      </c>
      <c r="AY29" s="619" t="b">
        <f t="shared" si="9"/>
        <v>1</v>
      </c>
      <c r="AZ29" s="619" t="b">
        <f t="shared" si="10"/>
        <v>1</v>
      </c>
      <c r="BB29" s="619" t="b">
        <f t="shared" si="11"/>
        <v>0</v>
      </c>
      <c r="BC29" s="619" t="b">
        <f t="shared" si="12"/>
        <v>0</v>
      </c>
      <c r="BD29" s="619" t="b">
        <f t="shared" si="13"/>
        <v>0</v>
      </c>
      <c r="BE29" s="619" t="b">
        <f t="shared" si="14"/>
        <v>0</v>
      </c>
      <c r="BF29" s="619" t="b">
        <f t="shared" si="15"/>
        <v>0</v>
      </c>
      <c r="BG29" s="619" t="b">
        <f t="shared" si="16"/>
        <v>0</v>
      </c>
      <c r="BH29" s="619" t="b">
        <f t="shared" si="17"/>
        <v>0</v>
      </c>
      <c r="BI29" s="619" t="b">
        <f t="shared" si="18"/>
        <v>0</v>
      </c>
      <c r="BJ29" s="619" t="b">
        <f t="shared" si="19"/>
        <v>0</v>
      </c>
      <c r="BK29" s="619" t="b">
        <f t="shared" si="20"/>
        <v>0</v>
      </c>
      <c r="BL29" s="619" t="b">
        <f t="shared" si="21"/>
        <v>0</v>
      </c>
      <c r="BM29" s="619" t="b">
        <f t="shared" si="22"/>
        <v>0</v>
      </c>
      <c r="BN29" s="619" t="b">
        <f t="shared" si="23"/>
        <v>1</v>
      </c>
      <c r="BO29" s="619" t="b">
        <f t="shared" si="24"/>
        <v>1</v>
      </c>
      <c r="BP29" s="619" t="b">
        <f t="shared" si="25"/>
        <v>1</v>
      </c>
      <c r="BQ29" s="619" t="b">
        <f t="shared" si="26"/>
        <v>1</v>
      </c>
      <c r="BR29" s="619" t="b">
        <f t="shared" si="27"/>
        <v>1</v>
      </c>
      <c r="BS29" s="619" t="b">
        <f t="shared" si="28"/>
        <v>1</v>
      </c>
      <c r="BT29" s="619" t="b">
        <f t="shared" si="29"/>
        <v>1</v>
      </c>
      <c r="BU29" s="619" t="b">
        <f t="shared" si="30"/>
        <v>1</v>
      </c>
      <c r="BV29" s="619" t="str">
        <f t="shared" si="31"/>
        <v>-</v>
      </c>
      <c r="BW29" s="619">
        <f>IF(BV29="-",0,IF(COUNTIF(BV29:$BV$524,BV29)&gt;1,1,0))</f>
        <v>0</v>
      </c>
    </row>
    <row r="30" spans="1:75" s="257" customFormat="1" ht="15.75">
      <c r="A30" s="567">
        <v>6</v>
      </c>
      <c r="B30" s="564"/>
      <c r="C30" s="465"/>
      <c r="D30" s="466"/>
      <c r="E30" s="467"/>
      <c r="F30" s="468"/>
      <c r="G30" s="466"/>
      <c r="H30" s="467"/>
      <c r="I30" s="468"/>
      <c r="J30" s="469"/>
      <c r="K30" s="467"/>
      <c r="L30" s="470"/>
      <c r="M30" s="466"/>
      <c r="N30" s="467"/>
      <c r="O30" s="470"/>
      <c r="P30" s="544"/>
      <c r="Q30" s="544"/>
      <c r="R30" s="544"/>
      <c r="S30" s="544"/>
      <c r="T30" s="544"/>
      <c r="U30" s="544"/>
      <c r="V30" s="544"/>
      <c r="W30" s="469"/>
      <c r="X30" s="471"/>
      <c r="Y30" s="471"/>
      <c r="Z30" s="471"/>
      <c r="AA30" s="472"/>
      <c r="AB30" s="469"/>
      <c r="AC30" s="471"/>
      <c r="AD30" s="471"/>
      <c r="AE30" s="471"/>
      <c r="AF30" s="472"/>
      <c r="AG30" s="469"/>
      <c r="AH30" s="471"/>
      <c r="AI30" s="471"/>
      <c r="AJ30" s="471"/>
      <c r="AK30" s="472"/>
      <c r="AL30" s="469"/>
      <c r="AM30" s="471"/>
      <c r="AN30" s="471"/>
      <c r="AO30" s="471"/>
      <c r="AP30" s="538"/>
      <c r="AQ30" s="542">
        <f t="shared" si="4"/>
        <v>0</v>
      </c>
      <c r="AR30" s="552">
        <f t="shared" si="5"/>
        <v>0</v>
      </c>
      <c r="AS30" s="552">
        <f t="shared" si="6"/>
        <v>0</v>
      </c>
      <c r="AT30" s="496">
        <f t="shared" si="7"/>
        <v>0</v>
      </c>
      <c r="AU30" s="227"/>
      <c r="AV30" s="619" t="b">
        <f t="shared" si="1"/>
        <v>1</v>
      </c>
      <c r="AW30" s="619" t="b">
        <f t="shared" si="2"/>
        <v>1</v>
      </c>
      <c r="AX30" s="619" t="b">
        <f t="shared" si="8"/>
        <v>1</v>
      </c>
      <c r="AY30" s="619" t="b">
        <f t="shared" si="9"/>
        <v>1</v>
      </c>
      <c r="AZ30" s="619" t="b">
        <f t="shared" si="10"/>
        <v>1</v>
      </c>
      <c r="BB30" s="619" t="b">
        <f t="shared" si="11"/>
        <v>0</v>
      </c>
      <c r="BC30" s="619" t="b">
        <f t="shared" si="12"/>
        <v>0</v>
      </c>
      <c r="BD30" s="619" t="b">
        <f t="shared" si="13"/>
        <v>0</v>
      </c>
      <c r="BE30" s="619" t="b">
        <f t="shared" si="14"/>
        <v>0</v>
      </c>
      <c r="BF30" s="619" t="b">
        <f t="shared" si="15"/>
        <v>0</v>
      </c>
      <c r="BG30" s="619" t="b">
        <f t="shared" si="16"/>
        <v>0</v>
      </c>
      <c r="BH30" s="619" t="b">
        <f t="shared" si="17"/>
        <v>0</v>
      </c>
      <c r="BI30" s="619" t="b">
        <f t="shared" si="18"/>
        <v>0</v>
      </c>
      <c r="BJ30" s="619" t="b">
        <f t="shared" si="19"/>
        <v>0</v>
      </c>
      <c r="BK30" s="619" t="b">
        <f t="shared" si="20"/>
        <v>0</v>
      </c>
      <c r="BL30" s="619" t="b">
        <f t="shared" si="21"/>
        <v>0</v>
      </c>
      <c r="BM30" s="619" t="b">
        <f t="shared" si="22"/>
        <v>0</v>
      </c>
      <c r="BN30" s="619" t="b">
        <f t="shared" si="23"/>
        <v>1</v>
      </c>
      <c r="BO30" s="619" t="b">
        <f t="shared" si="24"/>
        <v>1</v>
      </c>
      <c r="BP30" s="619" t="b">
        <f t="shared" si="25"/>
        <v>1</v>
      </c>
      <c r="BQ30" s="619" t="b">
        <f t="shared" si="26"/>
        <v>1</v>
      </c>
      <c r="BR30" s="619" t="b">
        <f t="shared" si="27"/>
        <v>1</v>
      </c>
      <c r="BS30" s="619" t="b">
        <f t="shared" si="28"/>
        <v>1</v>
      </c>
      <c r="BT30" s="619" t="b">
        <f t="shared" si="29"/>
        <v>1</v>
      </c>
      <c r="BU30" s="619" t="b">
        <f t="shared" si="30"/>
        <v>1</v>
      </c>
      <c r="BV30" s="619" t="str">
        <f t="shared" si="31"/>
        <v>-</v>
      </c>
      <c r="BW30" s="619">
        <f>IF(BV30="-",0,IF(COUNTIF(BV30:$BV$524,BV30)&gt;1,1,0))</f>
        <v>0</v>
      </c>
    </row>
    <row r="31" spans="1:75" s="257" customFormat="1" ht="15.75">
      <c r="A31" s="567">
        <v>7</v>
      </c>
      <c r="B31" s="564"/>
      <c r="C31" s="465"/>
      <c r="D31" s="466"/>
      <c r="E31" s="467"/>
      <c r="F31" s="468"/>
      <c r="G31" s="466"/>
      <c r="H31" s="467"/>
      <c r="I31" s="468"/>
      <c r="J31" s="469"/>
      <c r="K31" s="467"/>
      <c r="L31" s="470"/>
      <c r="M31" s="466"/>
      <c r="N31" s="467"/>
      <c r="O31" s="470"/>
      <c r="P31" s="544"/>
      <c r="Q31" s="544"/>
      <c r="R31" s="544"/>
      <c r="S31" s="544"/>
      <c r="T31" s="544"/>
      <c r="U31" s="544"/>
      <c r="V31" s="544"/>
      <c r="W31" s="469"/>
      <c r="X31" s="471"/>
      <c r="Y31" s="471"/>
      <c r="Z31" s="471"/>
      <c r="AA31" s="472"/>
      <c r="AB31" s="469"/>
      <c r="AC31" s="471"/>
      <c r="AD31" s="471"/>
      <c r="AE31" s="471"/>
      <c r="AF31" s="472"/>
      <c r="AG31" s="469"/>
      <c r="AH31" s="471"/>
      <c r="AI31" s="471"/>
      <c r="AJ31" s="471"/>
      <c r="AK31" s="472"/>
      <c r="AL31" s="469"/>
      <c r="AM31" s="471"/>
      <c r="AN31" s="471"/>
      <c r="AO31" s="471"/>
      <c r="AP31" s="538"/>
      <c r="AQ31" s="542">
        <f t="shared" si="4"/>
        <v>0</v>
      </c>
      <c r="AR31" s="552">
        <f t="shared" si="5"/>
        <v>0</v>
      </c>
      <c r="AS31" s="552">
        <f t="shared" si="6"/>
        <v>0</v>
      </c>
      <c r="AT31" s="496">
        <f t="shared" si="7"/>
        <v>0</v>
      </c>
      <c r="AU31" s="227"/>
      <c r="AV31" s="619" t="b">
        <f t="shared" si="1"/>
        <v>1</v>
      </c>
      <c r="AW31" s="619" t="b">
        <f t="shared" si="2"/>
        <v>1</v>
      </c>
      <c r="AX31" s="619" t="b">
        <f t="shared" si="8"/>
        <v>1</v>
      </c>
      <c r="AY31" s="619" t="b">
        <f t="shared" si="9"/>
        <v>1</v>
      </c>
      <c r="AZ31" s="619" t="b">
        <f t="shared" si="10"/>
        <v>1</v>
      </c>
      <c r="BB31" s="619" t="b">
        <f t="shared" si="11"/>
        <v>0</v>
      </c>
      <c r="BC31" s="619" t="b">
        <f t="shared" si="12"/>
        <v>0</v>
      </c>
      <c r="BD31" s="619" t="b">
        <f t="shared" si="13"/>
        <v>0</v>
      </c>
      <c r="BE31" s="619" t="b">
        <f t="shared" si="14"/>
        <v>0</v>
      </c>
      <c r="BF31" s="619" t="b">
        <f t="shared" si="15"/>
        <v>0</v>
      </c>
      <c r="BG31" s="619" t="b">
        <f t="shared" si="16"/>
        <v>0</v>
      </c>
      <c r="BH31" s="619" t="b">
        <f t="shared" si="17"/>
        <v>0</v>
      </c>
      <c r="BI31" s="619" t="b">
        <f t="shared" si="18"/>
        <v>0</v>
      </c>
      <c r="BJ31" s="619" t="b">
        <f t="shared" si="19"/>
        <v>0</v>
      </c>
      <c r="BK31" s="619" t="b">
        <f t="shared" si="20"/>
        <v>0</v>
      </c>
      <c r="BL31" s="619" t="b">
        <f t="shared" si="21"/>
        <v>0</v>
      </c>
      <c r="BM31" s="619" t="b">
        <f t="shared" si="22"/>
        <v>0</v>
      </c>
      <c r="BN31" s="619" t="b">
        <f t="shared" si="23"/>
        <v>1</v>
      </c>
      <c r="BO31" s="619" t="b">
        <f t="shared" si="24"/>
        <v>1</v>
      </c>
      <c r="BP31" s="619" t="b">
        <f t="shared" si="25"/>
        <v>1</v>
      </c>
      <c r="BQ31" s="619" t="b">
        <f t="shared" si="26"/>
        <v>1</v>
      </c>
      <c r="BR31" s="619" t="b">
        <f t="shared" si="27"/>
        <v>1</v>
      </c>
      <c r="BS31" s="619" t="b">
        <f t="shared" si="28"/>
        <v>1</v>
      </c>
      <c r="BT31" s="619" t="b">
        <f t="shared" si="29"/>
        <v>1</v>
      </c>
      <c r="BU31" s="619" t="b">
        <f t="shared" si="30"/>
        <v>1</v>
      </c>
      <c r="BV31" s="619" t="str">
        <f t="shared" si="31"/>
        <v>-</v>
      </c>
      <c r="BW31" s="619">
        <f>IF(BV31="-",0,IF(COUNTIF(BV31:$BV$524,BV31)&gt;1,1,0))</f>
        <v>0</v>
      </c>
    </row>
    <row r="32" spans="1:75" s="257" customFormat="1" ht="15.75">
      <c r="A32" s="567">
        <v>8</v>
      </c>
      <c r="B32" s="564"/>
      <c r="C32" s="465"/>
      <c r="D32" s="466"/>
      <c r="E32" s="467"/>
      <c r="F32" s="468"/>
      <c r="G32" s="466"/>
      <c r="H32" s="467"/>
      <c r="I32" s="468"/>
      <c r="J32" s="469"/>
      <c r="K32" s="467"/>
      <c r="L32" s="470"/>
      <c r="M32" s="466"/>
      <c r="N32" s="467"/>
      <c r="O32" s="470"/>
      <c r="P32" s="544"/>
      <c r="Q32" s="544"/>
      <c r="R32" s="544"/>
      <c r="S32" s="544"/>
      <c r="T32" s="544"/>
      <c r="U32" s="544"/>
      <c r="V32" s="544"/>
      <c r="W32" s="469"/>
      <c r="X32" s="471"/>
      <c r="Y32" s="471"/>
      <c r="Z32" s="471"/>
      <c r="AA32" s="472"/>
      <c r="AB32" s="469"/>
      <c r="AC32" s="471"/>
      <c r="AD32" s="471"/>
      <c r="AE32" s="471"/>
      <c r="AF32" s="472"/>
      <c r="AG32" s="469"/>
      <c r="AH32" s="471"/>
      <c r="AI32" s="471"/>
      <c r="AJ32" s="471"/>
      <c r="AK32" s="472"/>
      <c r="AL32" s="469"/>
      <c r="AM32" s="471"/>
      <c r="AN32" s="471"/>
      <c r="AO32" s="471"/>
      <c r="AP32" s="538"/>
      <c r="AQ32" s="542">
        <f t="shared" si="4"/>
        <v>0</v>
      </c>
      <c r="AR32" s="552">
        <f t="shared" si="5"/>
        <v>0</v>
      </c>
      <c r="AS32" s="552">
        <f t="shared" si="6"/>
        <v>0</v>
      </c>
      <c r="AT32" s="496">
        <f t="shared" si="7"/>
        <v>0</v>
      </c>
      <c r="AU32" s="227"/>
      <c r="AV32" s="619" t="b">
        <f t="shared" si="1"/>
        <v>1</v>
      </c>
      <c r="AW32" s="619" t="b">
        <f t="shared" si="2"/>
        <v>1</v>
      </c>
      <c r="AX32" s="619" t="b">
        <f t="shared" si="8"/>
        <v>1</v>
      </c>
      <c r="AY32" s="619" t="b">
        <f t="shared" si="9"/>
        <v>1</v>
      </c>
      <c r="AZ32" s="619" t="b">
        <f t="shared" si="10"/>
        <v>1</v>
      </c>
      <c r="BB32" s="619" t="b">
        <f t="shared" si="11"/>
        <v>0</v>
      </c>
      <c r="BC32" s="619" t="b">
        <f t="shared" si="12"/>
        <v>0</v>
      </c>
      <c r="BD32" s="619" t="b">
        <f t="shared" si="13"/>
        <v>0</v>
      </c>
      <c r="BE32" s="619" t="b">
        <f t="shared" si="14"/>
        <v>0</v>
      </c>
      <c r="BF32" s="619" t="b">
        <f t="shared" si="15"/>
        <v>0</v>
      </c>
      <c r="BG32" s="619" t="b">
        <f t="shared" si="16"/>
        <v>0</v>
      </c>
      <c r="BH32" s="619" t="b">
        <f t="shared" si="17"/>
        <v>0</v>
      </c>
      <c r="BI32" s="619" t="b">
        <f t="shared" si="18"/>
        <v>0</v>
      </c>
      <c r="BJ32" s="619" t="b">
        <f t="shared" si="19"/>
        <v>0</v>
      </c>
      <c r="BK32" s="619" t="b">
        <f t="shared" si="20"/>
        <v>0</v>
      </c>
      <c r="BL32" s="619" t="b">
        <f t="shared" si="21"/>
        <v>0</v>
      </c>
      <c r="BM32" s="619" t="b">
        <f t="shared" si="22"/>
        <v>0</v>
      </c>
      <c r="BN32" s="619" t="b">
        <f t="shared" si="23"/>
        <v>1</v>
      </c>
      <c r="BO32" s="619" t="b">
        <f t="shared" si="24"/>
        <v>1</v>
      </c>
      <c r="BP32" s="619" t="b">
        <f t="shared" si="25"/>
        <v>1</v>
      </c>
      <c r="BQ32" s="619" t="b">
        <f t="shared" si="26"/>
        <v>1</v>
      </c>
      <c r="BR32" s="619" t="b">
        <f t="shared" si="27"/>
        <v>1</v>
      </c>
      <c r="BS32" s="619" t="b">
        <f t="shared" si="28"/>
        <v>1</v>
      </c>
      <c r="BT32" s="619" t="b">
        <f t="shared" si="29"/>
        <v>1</v>
      </c>
      <c r="BU32" s="619" t="b">
        <f t="shared" si="30"/>
        <v>1</v>
      </c>
      <c r="BV32" s="619" t="str">
        <f t="shared" si="31"/>
        <v>-</v>
      </c>
      <c r="BW32" s="619">
        <f>IF(BV32="-",0,IF(COUNTIF(BV32:$BV$524,BV32)&gt;1,1,0))</f>
        <v>0</v>
      </c>
    </row>
    <row r="33" spans="1:75" s="257" customFormat="1" ht="15.75">
      <c r="A33" s="567">
        <v>9</v>
      </c>
      <c r="B33" s="564"/>
      <c r="C33" s="465"/>
      <c r="D33" s="466"/>
      <c r="E33" s="467"/>
      <c r="F33" s="468"/>
      <c r="G33" s="466"/>
      <c r="H33" s="467"/>
      <c r="I33" s="468"/>
      <c r="J33" s="469"/>
      <c r="K33" s="467"/>
      <c r="L33" s="470"/>
      <c r="M33" s="466"/>
      <c r="N33" s="467"/>
      <c r="O33" s="470"/>
      <c r="P33" s="544"/>
      <c r="Q33" s="544"/>
      <c r="R33" s="544"/>
      <c r="S33" s="544"/>
      <c r="T33" s="544"/>
      <c r="U33" s="544"/>
      <c r="V33" s="544"/>
      <c r="W33" s="469"/>
      <c r="X33" s="471"/>
      <c r="Y33" s="471"/>
      <c r="Z33" s="471"/>
      <c r="AA33" s="472"/>
      <c r="AB33" s="469"/>
      <c r="AC33" s="471"/>
      <c r="AD33" s="471"/>
      <c r="AE33" s="471"/>
      <c r="AF33" s="472"/>
      <c r="AG33" s="469"/>
      <c r="AH33" s="471"/>
      <c r="AI33" s="471"/>
      <c r="AJ33" s="471"/>
      <c r="AK33" s="472"/>
      <c r="AL33" s="469"/>
      <c r="AM33" s="471"/>
      <c r="AN33" s="471"/>
      <c r="AO33" s="471"/>
      <c r="AP33" s="538"/>
      <c r="AQ33" s="542">
        <f t="shared" si="4"/>
        <v>0</v>
      </c>
      <c r="AR33" s="552">
        <f t="shared" si="5"/>
        <v>0</v>
      </c>
      <c r="AS33" s="552">
        <f t="shared" si="6"/>
        <v>0</v>
      </c>
      <c r="AT33" s="496">
        <f t="shared" si="7"/>
        <v>0</v>
      </c>
      <c r="AU33" s="227"/>
      <c r="AV33" s="619" t="b">
        <f t="shared" si="1"/>
        <v>1</v>
      </c>
      <c r="AW33" s="619" t="b">
        <f t="shared" si="2"/>
        <v>1</v>
      </c>
      <c r="AX33" s="619" t="b">
        <f t="shared" si="8"/>
        <v>1</v>
      </c>
      <c r="AY33" s="619" t="b">
        <f t="shared" si="9"/>
        <v>1</v>
      </c>
      <c r="AZ33" s="619" t="b">
        <f t="shared" si="10"/>
        <v>1</v>
      </c>
      <c r="BB33" s="619" t="b">
        <f t="shared" si="11"/>
        <v>0</v>
      </c>
      <c r="BC33" s="619" t="b">
        <f t="shared" si="12"/>
        <v>0</v>
      </c>
      <c r="BD33" s="619" t="b">
        <f t="shared" si="13"/>
        <v>0</v>
      </c>
      <c r="BE33" s="619" t="b">
        <f t="shared" si="14"/>
        <v>0</v>
      </c>
      <c r="BF33" s="619" t="b">
        <f t="shared" si="15"/>
        <v>0</v>
      </c>
      <c r="BG33" s="619" t="b">
        <f t="shared" si="16"/>
        <v>0</v>
      </c>
      <c r="BH33" s="619" t="b">
        <f t="shared" si="17"/>
        <v>0</v>
      </c>
      <c r="BI33" s="619" t="b">
        <f t="shared" si="18"/>
        <v>0</v>
      </c>
      <c r="BJ33" s="619" t="b">
        <f t="shared" si="19"/>
        <v>0</v>
      </c>
      <c r="BK33" s="619" t="b">
        <f t="shared" si="20"/>
        <v>0</v>
      </c>
      <c r="BL33" s="619" t="b">
        <f t="shared" si="21"/>
        <v>0</v>
      </c>
      <c r="BM33" s="619" t="b">
        <f t="shared" si="22"/>
        <v>0</v>
      </c>
      <c r="BN33" s="619" t="b">
        <f t="shared" si="23"/>
        <v>1</v>
      </c>
      <c r="BO33" s="619" t="b">
        <f t="shared" si="24"/>
        <v>1</v>
      </c>
      <c r="BP33" s="619" t="b">
        <f t="shared" si="25"/>
        <v>1</v>
      </c>
      <c r="BQ33" s="619" t="b">
        <f t="shared" si="26"/>
        <v>1</v>
      </c>
      <c r="BR33" s="619" t="b">
        <f t="shared" si="27"/>
        <v>1</v>
      </c>
      <c r="BS33" s="619" t="b">
        <f t="shared" si="28"/>
        <v>1</v>
      </c>
      <c r="BT33" s="619" t="b">
        <f t="shared" si="29"/>
        <v>1</v>
      </c>
      <c r="BU33" s="619" t="b">
        <f t="shared" si="30"/>
        <v>1</v>
      </c>
      <c r="BV33" s="619" t="str">
        <f t="shared" si="31"/>
        <v>-</v>
      </c>
      <c r="BW33" s="619">
        <f>IF(BV33="-",0,IF(COUNTIF(BV33:$BV$524,BV33)&gt;1,1,0))</f>
        <v>0</v>
      </c>
    </row>
    <row r="34" spans="1:75" s="257" customFormat="1" ht="15.75">
      <c r="A34" s="567">
        <v>10</v>
      </c>
      <c r="B34" s="564"/>
      <c r="C34" s="465"/>
      <c r="D34" s="466"/>
      <c r="E34" s="467"/>
      <c r="F34" s="468"/>
      <c r="G34" s="466"/>
      <c r="H34" s="467"/>
      <c r="I34" s="468"/>
      <c r="J34" s="469"/>
      <c r="K34" s="467"/>
      <c r="L34" s="470"/>
      <c r="M34" s="466"/>
      <c r="N34" s="467"/>
      <c r="O34" s="470"/>
      <c r="P34" s="544"/>
      <c r="Q34" s="544"/>
      <c r="R34" s="544"/>
      <c r="S34" s="544"/>
      <c r="T34" s="544"/>
      <c r="U34" s="544"/>
      <c r="V34" s="544"/>
      <c r="W34" s="469"/>
      <c r="X34" s="471"/>
      <c r="Y34" s="471"/>
      <c r="Z34" s="471"/>
      <c r="AA34" s="472"/>
      <c r="AB34" s="469"/>
      <c r="AC34" s="471"/>
      <c r="AD34" s="471"/>
      <c r="AE34" s="471"/>
      <c r="AF34" s="472"/>
      <c r="AG34" s="469"/>
      <c r="AH34" s="471"/>
      <c r="AI34" s="471"/>
      <c r="AJ34" s="471"/>
      <c r="AK34" s="472"/>
      <c r="AL34" s="469"/>
      <c r="AM34" s="471"/>
      <c r="AN34" s="471"/>
      <c r="AO34" s="471"/>
      <c r="AP34" s="538"/>
      <c r="AQ34" s="542">
        <f t="shared" si="4"/>
        <v>0</v>
      </c>
      <c r="AR34" s="552">
        <f t="shared" si="5"/>
        <v>0</v>
      </c>
      <c r="AS34" s="552">
        <f t="shared" si="6"/>
        <v>0</v>
      </c>
      <c r="AT34" s="496">
        <f t="shared" si="7"/>
        <v>0</v>
      </c>
      <c r="AU34" s="227"/>
      <c r="AV34" s="619" t="b">
        <f t="shared" si="1"/>
        <v>1</v>
      </c>
      <c r="AW34" s="619" t="b">
        <f t="shared" si="2"/>
        <v>1</v>
      </c>
      <c r="AX34" s="619" t="b">
        <f t="shared" si="8"/>
        <v>1</v>
      </c>
      <c r="AY34" s="619" t="b">
        <f t="shared" si="9"/>
        <v>1</v>
      </c>
      <c r="AZ34" s="619" t="b">
        <f t="shared" si="10"/>
        <v>1</v>
      </c>
      <c r="BB34" s="619" t="b">
        <f t="shared" si="11"/>
        <v>0</v>
      </c>
      <c r="BC34" s="619" t="b">
        <f t="shared" si="12"/>
        <v>0</v>
      </c>
      <c r="BD34" s="619" t="b">
        <f t="shared" si="13"/>
        <v>0</v>
      </c>
      <c r="BE34" s="619" t="b">
        <f t="shared" si="14"/>
        <v>0</v>
      </c>
      <c r="BF34" s="619" t="b">
        <f t="shared" si="15"/>
        <v>0</v>
      </c>
      <c r="BG34" s="619" t="b">
        <f t="shared" si="16"/>
        <v>0</v>
      </c>
      <c r="BH34" s="619" t="b">
        <f t="shared" si="17"/>
        <v>0</v>
      </c>
      <c r="BI34" s="619" t="b">
        <f t="shared" si="18"/>
        <v>0</v>
      </c>
      <c r="BJ34" s="619" t="b">
        <f t="shared" si="19"/>
        <v>0</v>
      </c>
      <c r="BK34" s="619" t="b">
        <f t="shared" si="20"/>
        <v>0</v>
      </c>
      <c r="BL34" s="619" t="b">
        <f t="shared" si="21"/>
        <v>0</v>
      </c>
      <c r="BM34" s="619" t="b">
        <f t="shared" si="22"/>
        <v>0</v>
      </c>
      <c r="BN34" s="619" t="b">
        <f t="shared" si="23"/>
        <v>1</v>
      </c>
      <c r="BO34" s="619" t="b">
        <f t="shared" si="24"/>
        <v>1</v>
      </c>
      <c r="BP34" s="619" t="b">
        <f t="shared" si="25"/>
        <v>1</v>
      </c>
      <c r="BQ34" s="619" t="b">
        <f t="shared" si="26"/>
        <v>1</v>
      </c>
      <c r="BR34" s="619" t="b">
        <f t="shared" si="27"/>
        <v>1</v>
      </c>
      <c r="BS34" s="619" t="b">
        <f t="shared" si="28"/>
        <v>1</v>
      </c>
      <c r="BT34" s="619" t="b">
        <f t="shared" si="29"/>
        <v>1</v>
      </c>
      <c r="BU34" s="619" t="b">
        <f t="shared" si="30"/>
        <v>1</v>
      </c>
      <c r="BV34" s="619" t="str">
        <f t="shared" si="31"/>
        <v>-</v>
      </c>
      <c r="BW34" s="619">
        <f>IF(BV34="-",0,IF(COUNTIF(BV34:$BV$524,BV34)&gt;1,1,0))</f>
        <v>0</v>
      </c>
    </row>
    <row r="35" spans="1:75" s="257" customFormat="1" ht="15.75">
      <c r="A35" s="567">
        <v>11</v>
      </c>
      <c r="B35" s="564"/>
      <c r="C35" s="465"/>
      <c r="D35" s="466"/>
      <c r="E35" s="467"/>
      <c r="F35" s="468"/>
      <c r="G35" s="466"/>
      <c r="H35" s="467"/>
      <c r="I35" s="468"/>
      <c r="J35" s="469"/>
      <c r="K35" s="467"/>
      <c r="L35" s="470"/>
      <c r="M35" s="466"/>
      <c r="N35" s="467"/>
      <c r="O35" s="470"/>
      <c r="P35" s="544"/>
      <c r="Q35" s="544"/>
      <c r="R35" s="544"/>
      <c r="S35" s="544"/>
      <c r="T35" s="544"/>
      <c r="U35" s="544"/>
      <c r="V35" s="544"/>
      <c r="W35" s="469"/>
      <c r="X35" s="471"/>
      <c r="Y35" s="471"/>
      <c r="Z35" s="471"/>
      <c r="AA35" s="472"/>
      <c r="AB35" s="469"/>
      <c r="AC35" s="471"/>
      <c r="AD35" s="471"/>
      <c r="AE35" s="471"/>
      <c r="AF35" s="472"/>
      <c r="AG35" s="469"/>
      <c r="AH35" s="471"/>
      <c r="AI35" s="471"/>
      <c r="AJ35" s="471"/>
      <c r="AK35" s="472"/>
      <c r="AL35" s="469"/>
      <c r="AM35" s="471"/>
      <c r="AN35" s="471"/>
      <c r="AO35" s="471"/>
      <c r="AP35" s="538"/>
      <c r="AQ35" s="542">
        <f t="shared" si="4"/>
        <v>0</v>
      </c>
      <c r="AR35" s="552">
        <f t="shared" si="5"/>
        <v>0</v>
      </c>
      <c r="AS35" s="552">
        <f t="shared" si="6"/>
        <v>0</v>
      </c>
      <c r="AT35" s="496">
        <f t="shared" si="7"/>
        <v>0</v>
      </c>
      <c r="AU35" s="227"/>
      <c r="AV35" s="619" t="b">
        <f t="shared" si="1"/>
        <v>1</v>
      </c>
      <c r="AW35" s="619" t="b">
        <f t="shared" si="2"/>
        <v>1</v>
      </c>
      <c r="AX35" s="619" t="b">
        <f t="shared" si="8"/>
        <v>1</v>
      </c>
      <c r="AY35" s="619" t="b">
        <f t="shared" si="9"/>
        <v>1</v>
      </c>
      <c r="AZ35" s="619" t="b">
        <f t="shared" si="10"/>
        <v>1</v>
      </c>
      <c r="BB35" s="619" t="b">
        <f t="shared" si="11"/>
        <v>0</v>
      </c>
      <c r="BC35" s="619" t="b">
        <f t="shared" si="12"/>
        <v>0</v>
      </c>
      <c r="BD35" s="619" t="b">
        <f t="shared" si="13"/>
        <v>0</v>
      </c>
      <c r="BE35" s="619" t="b">
        <f t="shared" si="14"/>
        <v>0</v>
      </c>
      <c r="BF35" s="619" t="b">
        <f t="shared" si="15"/>
        <v>0</v>
      </c>
      <c r="BG35" s="619" t="b">
        <f t="shared" si="16"/>
        <v>0</v>
      </c>
      <c r="BH35" s="619" t="b">
        <f t="shared" si="17"/>
        <v>0</v>
      </c>
      <c r="BI35" s="619" t="b">
        <f t="shared" si="18"/>
        <v>0</v>
      </c>
      <c r="BJ35" s="619" t="b">
        <f t="shared" si="19"/>
        <v>0</v>
      </c>
      <c r="BK35" s="619" t="b">
        <f t="shared" si="20"/>
        <v>0</v>
      </c>
      <c r="BL35" s="619" t="b">
        <f t="shared" si="21"/>
        <v>0</v>
      </c>
      <c r="BM35" s="619" t="b">
        <f t="shared" si="22"/>
        <v>0</v>
      </c>
      <c r="BN35" s="619" t="b">
        <f t="shared" si="23"/>
        <v>1</v>
      </c>
      <c r="BO35" s="619" t="b">
        <f t="shared" si="24"/>
        <v>1</v>
      </c>
      <c r="BP35" s="619" t="b">
        <f t="shared" si="25"/>
        <v>1</v>
      </c>
      <c r="BQ35" s="619" t="b">
        <f t="shared" si="26"/>
        <v>1</v>
      </c>
      <c r="BR35" s="619" t="b">
        <f t="shared" si="27"/>
        <v>1</v>
      </c>
      <c r="BS35" s="619" t="b">
        <f t="shared" si="28"/>
        <v>1</v>
      </c>
      <c r="BT35" s="619" t="b">
        <f t="shared" si="29"/>
        <v>1</v>
      </c>
      <c r="BU35" s="619" t="b">
        <f t="shared" si="30"/>
        <v>1</v>
      </c>
      <c r="BV35" s="619" t="str">
        <f t="shared" si="31"/>
        <v>-</v>
      </c>
      <c r="BW35" s="619">
        <f>IF(BV35="-",0,IF(COUNTIF(BV35:$BV$524,BV35)&gt;1,1,0))</f>
        <v>0</v>
      </c>
    </row>
    <row r="36" spans="1:75" s="257" customFormat="1" ht="15.75">
      <c r="A36" s="567">
        <v>12</v>
      </c>
      <c r="B36" s="564"/>
      <c r="C36" s="465"/>
      <c r="D36" s="466"/>
      <c r="E36" s="467"/>
      <c r="F36" s="468"/>
      <c r="G36" s="466"/>
      <c r="H36" s="467"/>
      <c r="I36" s="468"/>
      <c r="J36" s="469"/>
      <c r="K36" s="467"/>
      <c r="L36" s="470"/>
      <c r="M36" s="466"/>
      <c r="N36" s="467"/>
      <c r="O36" s="470"/>
      <c r="P36" s="544"/>
      <c r="Q36" s="544"/>
      <c r="R36" s="544"/>
      <c r="S36" s="544"/>
      <c r="T36" s="544"/>
      <c r="U36" s="544"/>
      <c r="V36" s="544"/>
      <c r="W36" s="469"/>
      <c r="X36" s="471"/>
      <c r="Y36" s="471"/>
      <c r="Z36" s="471"/>
      <c r="AA36" s="472"/>
      <c r="AB36" s="469"/>
      <c r="AC36" s="471"/>
      <c r="AD36" s="471"/>
      <c r="AE36" s="471"/>
      <c r="AF36" s="472"/>
      <c r="AG36" s="469"/>
      <c r="AH36" s="471"/>
      <c r="AI36" s="471"/>
      <c r="AJ36" s="471"/>
      <c r="AK36" s="472"/>
      <c r="AL36" s="469"/>
      <c r="AM36" s="471"/>
      <c r="AN36" s="471"/>
      <c r="AO36" s="471"/>
      <c r="AP36" s="538"/>
      <c r="AQ36" s="542">
        <f t="shared" si="4"/>
        <v>0</v>
      </c>
      <c r="AR36" s="552">
        <f t="shared" si="5"/>
        <v>0</v>
      </c>
      <c r="AS36" s="552">
        <f t="shared" si="6"/>
        <v>0</v>
      </c>
      <c r="AT36" s="496">
        <f t="shared" si="7"/>
        <v>0</v>
      </c>
      <c r="AU36" s="227"/>
      <c r="AV36" s="619" t="b">
        <f t="shared" si="1"/>
        <v>1</v>
      </c>
      <c r="AW36" s="619" t="b">
        <f t="shared" si="2"/>
        <v>1</v>
      </c>
      <c r="AX36" s="619" t="b">
        <f t="shared" si="8"/>
        <v>1</v>
      </c>
      <c r="AY36" s="619" t="b">
        <f t="shared" si="9"/>
        <v>1</v>
      </c>
      <c r="AZ36" s="619" t="b">
        <f t="shared" si="10"/>
        <v>1</v>
      </c>
      <c r="BB36" s="619" t="b">
        <f t="shared" si="11"/>
        <v>0</v>
      </c>
      <c r="BC36" s="619" t="b">
        <f t="shared" si="12"/>
        <v>0</v>
      </c>
      <c r="BD36" s="619" t="b">
        <f t="shared" si="13"/>
        <v>0</v>
      </c>
      <c r="BE36" s="619" t="b">
        <f t="shared" si="14"/>
        <v>0</v>
      </c>
      <c r="BF36" s="619" t="b">
        <f t="shared" si="15"/>
        <v>0</v>
      </c>
      <c r="BG36" s="619" t="b">
        <f t="shared" si="16"/>
        <v>0</v>
      </c>
      <c r="BH36" s="619" t="b">
        <f t="shared" si="17"/>
        <v>0</v>
      </c>
      <c r="BI36" s="619" t="b">
        <f t="shared" si="18"/>
        <v>0</v>
      </c>
      <c r="BJ36" s="619" t="b">
        <f t="shared" si="19"/>
        <v>0</v>
      </c>
      <c r="BK36" s="619" t="b">
        <f t="shared" si="20"/>
        <v>0</v>
      </c>
      <c r="BL36" s="619" t="b">
        <f t="shared" si="21"/>
        <v>0</v>
      </c>
      <c r="BM36" s="619" t="b">
        <f t="shared" si="22"/>
        <v>0</v>
      </c>
      <c r="BN36" s="619" t="b">
        <f t="shared" si="23"/>
        <v>1</v>
      </c>
      <c r="BO36" s="619" t="b">
        <f t="shared" si="24"/>
        <v>1</v>
      </c>
      <c r="BP36" s="619" t="b">
        <f t="shared" si="25"/>
        <v>1</v>
      </c>
      <c r="BQ36" s="619" t="b">
        <f t="shared" si="26"/>
        <v>1</v>
      </c>
      <c r="BR36" s="619" t="b">
        <f t="shared" si="27"/>
        <v>1</v>
      </c>
      <c r="BS36" s="619" t="b">
        <f t="shared" si="28"/>
        <v>1</v>
      </c>
      <c r="BT36" s="619" t="b">
        <f t="shared" si="29"/>
        <v>1</v>
      </c>
      <c r="BU36" s="619" t="b">
        <f t="shared" si="30"/>
        <v>1</v>
      </c>
      <c r="BV36" s="619" t="str">
        <f t="shared" si="31"/>
        <v>-</v>
      </c>
      <c r="BW36" s="619">
        <f>IF(BV36="-",0,IF(COUNTIF(BV36:$BV$524,BV36)&gt;1,1,0))</f>
        <v>0</v>
      </c>
    </row>
    <row r="37" spans="1:75" s="257" customFormat="1" ht="15.75">
      <c r="A37" s="567">
        <v>13</v>
      </c>
      <c r="B37" s="564"/>
      <c r="C37" s="465"/>
      <c r="D37" s="466"/>
      <c r="E37" s="467"/>
      <c r="F37" s="468"/>
      <c r="G37" s="466"/>
      <c r="H37" s="467"/>
      <c r="I37" s="468"/>
      <c r="J37" s="469"/>
      <c r="K37" s="467"/>
      <c r="L37" s="470"/>
      <c r="M37" s="466"/>
      <c r="N37" s="467"/>
      <c r="O37" s="470"/>
      <c r="P37" s="544"/>
      <c r="Q37" s="544"/>
      <c r="R37" s="544"/>
      <c r="S37" s="544"/>
      <c r="T37" s="544"/>
      <c r="U37" s="544"/>
      <c r="V37" s="544"/>
      <c r="W37" s="469"/>
      <c r="X37" s="471"/>
      <c r="Y37" s="471"/>
      <c r="Z37" s="471"/>
      <c r="AA37" s="472"/>
      <c r="AB37" s="469"/>
      <c r="AC37" s="471"/>
      <c r="AD37" s="471"/>
      <c r="AE37" s="471"/>
      <c r="AF37" s="472"/>
      <c r="AG37" s="469"/>
      <c r="AH37" s="471"/>
      <c r="AI37" s="471"/>
      <c r="AJ37" s="471"/>
      <c r="AK37" s="472"/>
      <c r="AL37" s="469"/>
      <c r="AM37" s="471"/>
      <c r="AN37" s="471"/>
      <c r="AO37" s="471"/>
      <c r="AP37" s="538"/>
      <c r="AQ37" s="542">
        <f t="shared" si="4"/>
        <v>0</v>
      </c>
      <c r="AR37" s="552">
        <f t="shared" si="5"/>
        <v>0</v>
      </c>
      <c r="AS37" s="552">
        <f t="shared" si="6"/>
        <v>0</v>
      </c>
      <c r="AT37" s="496">
        <f t="shared" si="7"/>
        <v>0</v>
      </c>
      <c r="AU37" s="227"/>
      <c r="AV37" s="619" t="b">
        <f t="shared" si="1"/>
        <v>1</v>
      </c>
      <c r="AW37" s="619" t="b">
        <f t="shared" si="2"/>
        <v>1</v>
      </c>
      <c r="AX37" s="619" t="b">
        <f t="shared" si="8"/>
        <v>1</v>
      </c>
      <c r="AY37" s="619" t="b">
        <f t="shared" si="9"/>
        <v>1</v>
      </c>
      <c r="AZ37" s="619" t="b">
        <f t="shared" si="10"/>
        <v>1</v>
      </c>
      <c r="BB37" s="619" t="b">
        <f t="shared" si="11"/>
        <v>0</v>
      </c>
      <c r="BC37" s="619" t="b">
        <f t="shared" si="12"/>
        <v>0</v>
      </c>
      <c r="BD37" s="619" t="b">
        <f t="shared" si="13"/>
        <v>0</v>
      </c>
      <c r="BE37" s="619" t="b">
        <f t="shared" si="14"/>
        <v>0</v>
      </c>
      <c r="BF37" s="619" t="b">
        <f t="shared" si="15"/>
        <v>0</v>
      </c>
      <c r="BG37" s="619" t="b">
        <f t="shared" si="16"/>
        <v>0</v>
      </c>
      <c r="BH37" s="619" t="b">
        <f t="shared" si="17"/>
        <v>0</v>
      </c>
      <c r="BI37" s="619" t="b">
        <f t="shared" si="18"/>
        <v>0</v>
      </c>
      <c r="BJ37" s="619" t="b">
        <f t="shared" si="19"/>
        <v>0</v>
      </c>
      <c r="BK37" s="619" t="b">
        <f t="shared" si="20"/>
        <v>0</v>
      </c>
      <c r="BL37" s="619" t="b">
        <f t="shared" si="21"/>
        <v>0</v>
      </c>
      <c r="BM37" s="619" t="b">
        <f t="shared" si="22"/>
        <v>0</v>
      </c>
      <c r="BN37" s="619" t="b">
        <f t="shared" si="23"/>
        <v>1</v>
      </c>
      <c r="BO37" s="619" t="b">
        <f t="shared" si="24"/>
        <v>1</v>
      </c>
      <c r="BP37" s="619" t="b">
        <f t="shared" si="25"/>
        <v>1</v>
      </c>
      <c r="BQ37" s="619" t="b">
        <f t="shared" si="26"/>
        <v>1</v>
      </c>
      <c r="BR37" s="619" t="b">
        <f t="shared" si="27"/>
        <v>1</v>
      </c>
      <c r="BS37" s="619" t="b">
        <f t="shared" si="28"/>
        <v>1</v>
      </c>
      <c r="BT37" s="619" t="b">
        <f t="shared" si="29"/>
        <v>1</v>
      </c>
      <c r="BU37" s="619" t="b">
        <f t="shared" si="30"/>
        <v>1</v>
      </c>
      <c r="BV37" s="619" t="str">
        <f t="shared" si="31"/>
        <v>-</v>
      </c>
      <c r="BW37" s="619">
        <f>IF(BV37="-",0,IF(COUNTIF(BV37:$BV$524,BV37)&gt;1,1,0))</f>
        <v>0</v>
      </c>
    </row>
    <row r="38" spans="1:75" s="257" customFormat="1" ht="15.75">
      <c r="A38" s="567">
        <v>14</v>
      </c>
      <c r="B38" s="564"/>
      <c r="C38" s="465"/>
      <c r="D38" s="466"/>
      <c r="E38" s="467"/>
      <c r="F38" s="468"/>
      <c r="G38" s="466"/>
      <c r="H38" s="467"/>
      <c r="I38" s="468"/>
      <c r="J38" s="469"/>
      <c r="K38" s="467"/>
      <c r="L38" s="470"/>
      <c r="M38" s="466"/>
      <c r="N38" s="467"/>
      <c r="O38" s="470"/>
      <c r="P38" s="544"/>
      <c r="Q38" s="544"/>
      <c r="R38" s="544"/>
      <c r="S38" s="544"/>
      <c r="T38" s="544"/>
      <c r="U38" s="544"/>
      <c r="V38" s="544"/>
      <c r="W38" s="469"/>
      <c r="X38" s="471"/>
      <c r="Y38" s="471"/>
      <c r="Z38" s="471"/>
      <c r="AA38" s="472"/>
      <c r="AB38" s="469"/>
      <c r="AC38" s="471"/>
      <c r="AD38" s="471"/>
      <c r="AE38" s="471"/>
      <c r="AF38" s="472"/>
      <c r="AG38" s="469"/>
      <c r="AH38" s="471"/>
      <c r="AI38" s="471"/>
      <c r="AJ38" s="471"/>
      <c r="AK38" s="472"/>
      <c r="AL38" s="469"/>
      <c r="AM38" s="471"/>
      <c r="AN38" s="471"/>
      <c r="AO38" s="471"/>
      <c r="AP38" s="538"/>
      <c r="AQ38" s="542">
        <f t="shared" si="4"/>
        <v>0</v>
      </c>
      <c r="AR38" s="552">
        <f t="shared" si="5"/>
        <v>0</v>
      </c>
      <c r="AS38" s="552">
        <f t="shared" si="6"/>
        <v>0</v>
      </c>
      <c r="AT38" s="496">
        <f t="shared" si="7"/>
        <v>0</v>
      </c>
      <c r="AU38" s="227"/>
      <c r="AV38" s="619" t="b">
        <f t="shared" si="1"/>
        <v>1</v>
      </c>
      <c r="AW38" s="619" t="b">
        <f t="shared" si="2"/>
        <v>1</v>
      </c>
      <c r="AX38" s="619" t="b">
        <f t="shared" si="8"/>
        <v>1</v>
      </c>
      <c r="AY38" s="619" t="b">
        <f t="shared" si="9"/>
        <v>1</v>
      </c>
      <c r="AZ38" s="619" t="b">
        <f t="shared" si="10"/>
        <v>1</v>
      </c>
      <c r="BB38" s="619" t="b">
        <f t="shared" si="11"/>
        <v>0</v>
      </c>
      <c r="BC38" s="619" t="b">
        <f t="shared" si="12"/>
        <v>0</v>
      </c>
      <c r="BD38" s="619" t="b">
        <f t="shared" si="13"/>
        <v>0</v>
      </c>
      <c r="BE38" s="619" t="b">
        <f t="shared" si="14"/>
        <v>0</v>
      </c>
      <c r="BF38" s="619" t="b">
        <f t="shared" si="15"/>
        <v>0</v>
      </c>
      <c r="BG38" s="619" t="b">
        <f t="shared" si="16"/>
        <v>0</v>
      </c>
      <c r="BH38" s="619" t="b">
        <f t="shared" si="17"/>
        <v>0</v>
      </c>
      <c r="BI38" s="619" t="b">
        <f t="shared" si="18"/>
        <v>0</v>
      </c>
      <c r="BJ38" s="619" t="b">
        <f t="shared" si="19"/>
        <v>0</v>
      </c>
      <c r="BK38" s="619" t="b">
        <f t="shared" si="20"/>
        <v>0</v>
      </c>
      <c r="BL38" s="619" t="b">
        <f t="shared" si="21"/>
        <v>0</v>
      </c>
      <c r="BM38" s="619" t="b">
        <f t="shared" si="22"/>
        <v>0</v>
      </c>
      <c r="BN38" s="619" t="b">
        <f t="shared" si="23"/>
        <v>1</v>
      </c>
      <c r="BO38" s="619" t="b">
        <f t="shared" si="24"/>
        <v>1</v>
      </c>
      <c r="BP38" s="619" t="b">
        <f t="shared" si="25"/>
        <v>1</v>
      </c>
      <c r="BQ38" s="619" t="b">
        <f t="shared" si="26"/>
        <v>1</v>
      </c>
      <c r="BR38" s="619" t="b">
        <f t="shared" si="27"/>
        <v>1</v>
      </c>
      <c r="BS38" s="619" t="b">
        <f t="shared" si="28"/>
        <v>1</v>
      </c>
      <c r="BT38" s="619" t="b">
        <f t="shared" si="29"/>
        <v>1</v>
      </c>
      <c r="BU38" s="619" t="b">
        <f t="shared" si="30"/>
        <v>1</v>
      </c>
      <c r="BV38" s="619" t="str">
        <f t="shared" si="31"/>
        <v>-</v>
      </c>
      <c r="BW38" s="619">
        <f>IF(BV38="-",0,IF(COUNTIF(BV38:$BV$524,BV38)&gt;1,1,0))</f>
        <v>0</v>
      </c>
    </row>
    <row r="39" spans="1:75" s="257" customFormat="1" ht="15.75">
      <c r="A39" s="567">
        <v>15</v>
      </c>
      <c r="B39" s="564"/>
      <c r="C39" s="465"/>
      <c r="D39" s="466"/>
      <c r="E39" s="467"/>
      <c r="F39" s="468"/>
      <c r="G39" s="466"/>
      <c r="H39" s="467"/>
      <c r="I39" s="468"/>
      <c r="J39" s="469"/>
      <c r="K39" s="467"/>
      <c r="L39" s="470"/>
      <c r="M39" s="466"/>
      <c r="N39" s="467"/>
      <c r="O39" s="470"/>
      <c r="P39" s="544"/>
      <c r="Q39" s="544"/>
      <c r="R39" s="544"/>
      <c r="S39" s="544"/>
      <c r="T39" s="544"/>
      <c r="U39" s="544"/>
      <c r="V39" s="544"/>
      <c r="W39" s="469"/>
      <c r="X39" s="471"/>
      <c r="Y39" s="471"/>
      <c r="Z39" s="471"/>
      <c r="AA39" s="472"/>
      <c r="AB39" s="469"/>
      <c r="AC39" s="471"/>
      <c r="AD39" s="471"/>
      <c r="AE39" s="471"/>
      <c r="AF39" s="472"/>
      <c r="AG39" s="469"/>
      <c r="AH39" s="471"/>
      <c r="AI39" s="471"/>
      <c r="AJ39" s="471"/>
      <c r="AK39" s="472"/>
      <c r="AL39" s="469"/>
      <c r="AM39" s="471"/>
      <c r="AN39" s="471"/>
      <c r="AO39" s="471"/>
      <c r="AP39" s="538"/>
      <c r="AQ39" s="542">
        <f t="shared" si="4"/>
        <v>0</v>
      </c>
      <c r="AR39" s="552">
        <f t="shared" si="5"/>
        <v>0</v>
      </c>
      <c r="AS39" s="552">
        <f t="shared" si="6"/>
        <v>0</v>
      </c>
      <c r="AT39" s="496">
        <f t="shared" si="7"/>
        <v>0</v>
      </c>
      <c r="AU39" s="227"/>
      <c r="AV39" s="619" t="b">
        <f t="shared" si="1"/>
        <v>1</v>
      </c>
      <c r="AW39" s="619" t="b">
        <f t="shared" si="2"/>
        <v>1</v>
      </c>
      <c r="AX39" s="619" t="b">
        <f t="shared" si="8"/>
        <v>1</v>
      </c>
      <c r="AY39" s="619" t="b">
        <f t="shared" si="9"/>
        <v>1</v>
      </c>
      <c r="AZ39" s="619" t="b">
        <f t="shared" si="10"/>
        <v>1</v>
      </c>
      <c r="BB39" s="619" t="b">
        <f t="shared" si="11"/>
        <v>0</v>
      </c>
      <c r="BC39" s="619" t="b">
        <f t="shared" si="12"/>
        <v>0</v>
      </c>
      <c r="BD39" s="619" t="b">
        <f t="shared" si="13"/>
        <v>0</v>
      </c>
      <c r="BE39" s="619" t="b">
        <f t="shared" si="14"/>
        <v>0</v>
      </c>
      <c r="BF39" s="619" t="b">
        <f t="shared" si="15"/>
        <v>0</v>
      </c>
      <c r="BG39" s="619" t="b">
        <f t="shared" si="16"/>
        <v>0</v>
      </c>
      <c r="BH39" s="619" t="b">
        <f t="shared" si="17"/>
        <v>0</v>
      </c>
      <c r="BI39" s="619" t="b">
        <f t="shared" si="18"/>
        <v>0</v>
      </c>
      <c r="BJ39" s="619" t="b">
        <f t="shared" si="19"/>
        <v>0</v>
      </c>
      <c r="BK39" s="619" t="b">
        <f t="shared" si="20"/>
        <v>0</v>
      </c>
      <c r="BL39" s="619" t="b">
        <f t="shared" si="21"/>
        <v>0</v>
      </c>
      <c r="BM39" s="619" t="b">
        <f t="shared" si="22"/>
        <v>0</v>
      </c>
      <c r="BN39" s="619" t="b">
        <f t="shared" si="23"/>
        <v>1</v>
      </c>
      <c r="BO39" s="619" t="b">
        <f t="shared" si="24"/>
        <v>1</v>
      </c>
      <c r="BP39" s="619" t="b">
        <f t="shared" si="25"/>
        <v>1</v>
      </c>
      <c r="BQ39" s="619" t="b">
        <f t="shared" si="26"/>
        <v>1</v>
      </c>
      <c r="BR39" s="619" t="b">
        <f t="shared" si="27"/>
        <v>1</v>
      </c>
      <c r="BS39" s="619" t="b">
        <f t="shared" si="28"/>
        <v>1</v>
      </c>
      <c r="BT39" s="619" t="b">
        <f t="shared" si="29"/>
        <v>1</v>
      </c>
      <c r="BU39" s="619" t="b">
        <f t="shared" si="30"/>
        <v>1</v>
      </c>
      <c r="BV39" s="619" t="str">
        <f t="shared" si="31"/>
        <v>-</v>
      </c>
      <c r="BW39" s="619">
        <f>IF(BV39="-",0,IF(COUNTIF(BV39:$BV$524,BV39)&gt;1,1,0))</f>
        <v>0</v>
      </c>
    </row>
    <row r="40" spans="1:75" s="257" customFormat="1" ht="15.75">
      <c r="A40" s="567">
        <v>16</v>
      </c>
      <c r="B40" s="564"/>
      <c r="C40" s="465"/>
      <c r="D40" s="466"/>
      <c r="E40" s="467"/>
      <c r="F40" s="468"/>
      <c r="G40" s="466"/>
      <c r="H40" s="467"/>
      <c r="I40" s="468"/>
      <c r="J40" s="469"/>
      <c r="K40" s="467"/>
      <c r="L40" s="470"/>
      <c r="M40" s="466"/>
      <c r="N40" s="467"/>
      <c r="O40" s="470"/>
      <c r="P40" s="544"/>
      <c r="Q40" s="544"/>
      <c r="R40" s="544"/>
      <c r="S40" s="544"/>
      <c r="T40" s="544"/>
      <c r="U40" s="544"/>
      <c r="V40" s="544"/>
      <c r="W40" s="469"/>
      <c r="X40" s="471"/>
      <c r="Y40" s="471"/>
      <c r="Z40" s="471"/>
      <c r="AA40" s="472"/>
      <c r="AB40" s="469"/>
      <c r="AC40" s="471"/>
      <c r="AD40" s="471"/>
      <c r="AE40" s="471"/>
      <c r="AF40" s="472"/>
      <c r="AG40" s="469"/>
      <c r="AH40" s="471"/>
      <c r="AI40" s="471"/>
      <c r="AJ40" s="471"/>
      <c r="AK40" s="472"/>
      <c r="AL40" s="469"/>
      <c r="AM40" s="471"/>
      <c r="AN40" s="471"/>
      <c r="AO40" s="471"/>
      <c r="AP40" s="538"/>
      <c r="AQ40" s="542">
        <f t="shared" si="4"/>
        <v>0</v>
      </c>
      <c r="AR40" s="552">
        <f t="shared" si="5"/>
        <v>0</v>
      </c>
      <c r="AS40" s="552">
        <f t="shared" si="6"/>
        <v>0</v>
      </c>
      <c r="AT40" s="496">
        <f t="shared" si="7"/>
        <v>0</v>
      </c>
      <c r="AU40" s="227"/>
      <c r="AV40" s="619" t="b">
        <f t="shared" si="1"/>
        <v>1</v>
      </c>
      <c r="AW40" s="619" t="b">
        <f t="shared" si="2"/>
        <v>1</v>
      </c>
      <c r="AX40" s="619" t="b">
        <f t="shared" si="8"/>
        <v>1</v>
      </c>
      <c r="AY40" s="619" t="b">
        <f t="shared" si="9"/>
        <v>1</v>
      </c>
      <c r="AZ40" s="619" t="b">
        <f t="shared" si="10"/>
        <v>1</v>
      </c>
      <c r="BB40" s="619" t="b">
        <f t="shared" si="11"/>
        <v>0</v>
      </c>
      <c r="BC40" s="619" t="b">
        <f t="shared" si="12"/>
        <v>0</v>
      </c>
      <c r="BD40" s="619" t="b">
        <f t="shared" si="13"/>
        <v>0</v>
      </c>
      <c r="BE40" s="619" t="b">
        <f t="shared" si="14"/>
        <v>0</v>
      </c>
      <c r="BF40" s="619" t="b">
        <f t="shared" si="15"/>
        <v>0</v>
      </c>
      <c r="BG40" s="619" t="b">
        <f t="shared" si="16"/>
        <v>0</v>
      </c>
      <c r="BH40" s="619" t="b">
        <f t="shared" si="17"/>
        <v>0</v>
      </c>
      <c r="BI40" s="619" t="b">
        <f t="shared" si="18"/>
        <v>0</v>
      </c>
      <c r="BJ40" s="619" t="b">
        <f t="shared" si="19"/>
        <v>0</v>
      </c>
      <c r="BK40" s="619" t="b">
        <f t="shared" si="20"/>
        <v>0</v>
      </c>
      <c r="BL40" s="619" t="b">
        <f t="shared" si="21"/>
        <v>0</v>
      </c>
      <c r="BM40" s="619" t="b">
        <f t="shared" si="22"/>
        <v>0</v>
      </c>
      <c r="BN40" s="619" t="b">
        <f t="shared" si="23"/>
        <v>1</v>
      </c>
      <c r="BO40" s="619" t="b">
        <f t="shared" si="24"/>
        <v>1</v>
      </c>
      <c r="BP40" s="619" t="b">
        <f t="shared" si="25"/>
        <v>1</v>
      </c>
      <c r="BQ40" s="619" t="b">
        <f t="shared" si="26"/>
        <v>1</v>
      </c>
      <c r="BR40" s="619" t="b">
        <f t="shared" si="27"/>
        <v>1</v>
      </c>
      <c r="BS40" s="619" t="b">
        <f t="shared" si="28"/>
        <v>1</v>
      </c>
      <c r="BT40" s="619" t="b">
        <f t="shared" si="29"/>
        <v>1</v>
      </c>
      <c r="BU40" s="619" t="b">
        <f t="shared" si="30"/>
        <v>1</v>
      </c>
      <c r="BV40" s="619" t="str">
        <f t="shared" si="31"/>
        <v>-</v>
      </c>
      <c r="BW40" s="619">
        <f>IF(BV40="-",0,IF(COUNTIF(BV40:$BV$524,BV40)&gt;1,1,0))</f>
        <v>0</v>
      </c>
    </row>
    <row r="41" spans="1:75" s="257" customFormat="1" ht="15.75">
      <c r="A41" s="567">
        <v>17</v>
      </c>
      <c r="B41" s="564"/>
      <c r="C41" s="465"/>
      <c r="D41" s="466"/>
      <c r="E41" s="467"/>
      <c r="F41" s="468"/>
      <c r="G41" s="466"/>
      <c r="H41" s="467"/>
      <c r="I41" s="468"/>
      <c r="J41" s="469"/>
      <c r="K41" s="467"/>
      <c r="L41" s="470"/>
      <c r="M41" s="466"/>
      <c r="N41" s="467"/>
      <c r="O41" s="470"/>
      <c r="P41" s="544"/>
      <c r="Q41" s="544"/>
      <c r="R41" s="544"/>
      <c r="S41" s="544"/>
      <c r="T41" s="544"/>
      <c r="U41" s="544"/>
      <c r="V41" s="544"/>
      <c r="W41" s="469"/>
      <c r="X41" s="471"/>
      <c r="Y41" s="471"/>
      <c r="Z41" s="471"/>
      <c r="AA41" s="472"/>
      <c r="AB41" s="469"/>
      <c r="AC41" s="471"/>
      <c r="AD41" s="471"/>
      <c r="AE41" s="471"/>
      <c r="AF41" s="472"/>
      <c r="AG41" s="469"/>
      <c r="AH41" s="471"/>
      <c r="AI41" s="471"/>
      <c r="AJ41" s="471"/>
      <c r="AK41" s="472"/>
      <c r="AL41" s="469"/>
      <c r="AM41" s="471"/>
      <c r="AN41" s="471"/>
      <c r="AO41" s="471"/>
      <c r="AP41" s="538"/>
      <c r="AQ41" s="542">
        <f t="shared" si="4"/>
        <v>0</v>
      </c>
      <c r="AR41" s="552">
        <f t="shared" si="5"/>
        <v>0</v>
      </c>
      <c r="AS41" s="552">
        <f t="shared" si="6"/>
        <v>0</v>
      </c>
      <c r="AT41" s="496">
        <f t="shared" si="7"/>
        <v>0</v>
      </c>
      <c r="AU41" s="227"/>
      <c r="AV41" s="619" t="b">
        <f t="shared" si="1"/>
        <v>1</v>
      </c>
      <c r="AW41" s="619" t="b">
        <f t="shared" si="2"/>
        <v>1</v>
      </c>
      <c r="AX41" s="619" t="b">
        <f t="shared" si="8"/>
        <v>1</v>
      </c>
      <c r="AY41" s="619" t="b">
        <f t="shared" si="9"/>
        <v>1</v>
      </c>
      <c r="AZ41" s="619" t="b">
        <f t="shared" si="10"/>
        <v>1</v>
      </c>
      <c r="BB41" s="619" t="b">
        <f t="shared" si="11"/>
        <v>0</v>
      </c>
      <c r="BC41" s="619" t="b">
        <f t="shared" si="12"/>
        <v>0</v>
      </c>
      <c r="BD41" s="619" t="b">
        <f t="shared" si="13"/>
        <v>0</v>
      </c>
      <c r="BE41" s="619" t="b">
        <f t="shared" si="14"/>
        <v>0</v>
      </c>
      <c r="BF41" s="619" t="b">
        <f t="shared" si="15"/>
        <v>0</v>
      </c>
      <c r="BG41" s="619" t="b">
        <f t="shared" si="16"/>
        <v>0</v>
      </c>
      <c r="BH41" s="619" t="b">
        <f t="shared" si="17"/>
        <v>0</v>
      </c>
      <c r="BI41" s="619" t="b">
        <f t="shared" si="18"/>
        <v>0</v>
      </c>
      <c r="BJ41" s="619" t="b">
        <f t="shared" si="19"/>
        <v>0</v>
      </c>
      <c r="BK41" s="619" t="b">
        <f t="shared" si="20"/>
        <v>0</v>
      </c>
      <c r="BL41" s="619" t="b">
        <f t="shared" si="21"/>
        <v>0</v>
      </c>
      <c r="BM41" s="619" t="b">
        <f t="shared" si="22"/>
        <v>0</v>
      </c>
      <c r="BN41" s="619" t="b">
        <f t="shared" si="23"/>
        <v>1</v>
      </c>
      <c r="BO41" s="619" t="b">
        <f t="shared" si="24"/>
        <v>1</v>
      </c>
      <c r="BP41" s="619" t="b">
        <f t="shared" si="25"/>
        <v>1</v>
      </c>
      <c r="BQ41" s="619" t="b">
        <f t="shared" si="26"/>
        <v>1</v>
      </c>
      <c r="BR41" s="619" t="b">
        <f t="shared" si="27"/>
        <v>1</v>
      </c>
      <c r="BS41" s="619" t="b">
        <f t="shared" si="28"/>
        <v>1</v>
      </c>
      <c r="BT41" s="619" t="b">
        <f t="shared" si="29"/>
        <v>1</v>
      </c>
      <c r="BU41" s="619" t="b">
        <f t="shared" si="30"/>
        <v>1</v>
      </c>
      <c r="BV41" s="619" t="str">
        <f t="shared" si="31"/>
        <v>-</v>
      </c>
      <c r="BW41" s="619">
        <f>IF(BV41="-",0,IF(COUNTIF(BV41:$BV$524,BV41)&gt;1,1,0))</f>
        <v>0</v>
      </c>
    </row>
    <row r="42" spans="1:75" s="257" customFormat="1" ht="15.75">
      <c r="A42" s="567">
        <v>18</v>
      </c>
      <c r="B42" s="564"/>
      <c r="C42" s="465"/>
      <c r="D42" s="466"/>
      <c r="E42" s="467"/>
      <c r="F42" s="468"/>
      <c r="G42" s="466"/>
      <c r="H42" s="467"/>
      <c r="I42" s="468"/>
      <c r="J42" s="469"/>
      <c r="K42" s="467"/>
      <c r="L42" s="470"/>
      <c r="M42" s="466"/>
      <c r="N42" s="467"/>
      <c r="O42" s="470"/>
      <c r="P42" s="544"/>
      <c r="Q42" s="544"/>
      <c r="R42" s="544"/>
      <c r="S42" s="544"/>
      <c r="T42" s="544"/>
      <c r="U42" s="544"/>
      <c r="V42" s="544"/>
      <c r="W42" s="469"/>
      <c r="X42" s="471"/>
      <c r="Y42" s="471"/>
      <c r="Z42" s="471"/>
      <c r="AA42" s="472"/>
      <c r="AB42" s="469"/>
      <c r="AC42" s="471"/>
      <c r="AD42" s="471"/>
      <c r="AE42" s="471"/>
      <c r="AF42" s="472"/>
      <c r="AG42" s="469"/>
      <c r="AH42" s="471"/>
      <c r="AI42" s="471"/>
      <c r="AJ42" s="471"/>
      <c r="AK42" s="472"/>
      <c r="AL42" s="469"/>
      <c r="AM42" s="471"/>
      <c r="AN42" s="471"/>
      <c r="AO42" s="471"/>
      <c r="AP42" s="538"/>
      <c r="AQ42" s="542">
        <f t="shared" si="4"/>
        <v>0</v>
      </c>
      <c r="AR42" s="552">
        <f t="shared" si="5"/>
        <v>0</v>
      </c>
      <c r="AS42" s="552">
        <f t="shared" si="6"/>
        <v>0</v>
      </c>
      <c r="AT42" s="496">
        <f t="shared" si="7"/>
        <v>0</v>
      </c>
      <c r="AU42" s="227"/>
      <c r="AV42" s="619" t="b">
        <f t="shared" si="1"/>
        <v>1</v>
      </c>
      <c r="AW42" s="619" t="b">
        <f t="shared" si="2"/>
        <v>1</v>
      </c>
      <c r="AX42" s="619" t="b">
        <f t="shared" si="8"/>
        <v>1</v>
      </c>
      <c r="AY42" s="619" t="b">
        <f t="shared" si="9"/>
        <v>1</v>
      </c>
      <c r="AZ42" s="619" t="b">
        <f t="shared" si="10"/>
        <v>1</v>
      </c>
      <c r="BB42" s="619" t="b">
        <f t="shared" si="11"/>
        <v>0</v>
      </c>
      <c r="BC42" s="619" t="b">
        <f t="shared" si="12"/>
        <v>0</v>
      </c>
      <c r="BD42" s="619" t="b">
        <f t="shared" si="13"/>
        <v>0</v>
      </c>
      <c r="BE42" s="619" t="b">
        <f t="shared" si="14"/>
        <v>0</v>
      </c>
      <c r="BF42" s="619" t="b">
        <f t="shared" si="15"/>
        <v>0</v>
      </c>
      <c r="BG42" s="619" t="b">
        <f t="shared" si="16"/>
        <v>0</v>
      </c>
      <c r="BH42" s="619" t="b">
        <f t="shared" si="17"/>
        <v>0</v>
      </c>
      <c r="BI42" s="619" t="b">
        <f t="shared" si="18"/>
        <v>0</v>
      </c>
      <c r="BJ42" s="619" t="b">
        <f t="shared" si="19"/>
        <v>0</v>
      </c>
      <c r="BK42" s="619" t="b">
        <f t="shared" si="20"/>
        <v>0</v>
      </c>
      <c r="BL42" s="619" t="b">
        <f t="shared" si="21"/>
        <v>0</v>
      </c>
      <c r="BM42" s="619" t="b">
        <f t="shared" si="22"/>
        <v>0</v>
      </c>
      <c r="BN42" s="619" t="b">
        <f t="shared" si="23"/>
        <v>1</v>
      </c>
      <c r="BO42" s="619" t="b">
        <f t="shared" si="24"/>
        <v>1</v>
      </c>
      <c r="BP42" s="619" t="b">
        <f t="shared" si="25"/>
        <v>1</v>
      </c>
      <c r="BQ42" s="619" t="b">
        <f t="shared" si="26"/>
        <v>1</v>
      </c>
      <c r="BR42" s="619" t="b">
        <f t="shared" si="27"/>
        <v>1</v>
      </c>
      <c r="BS42" s="619" t="b">
        <f t="shared" si="28"/>
        <v>1</v>
      </c>
      <c r="BT42" s="619" t="b">
        <f t="shared" si="29"/>
        <v>1</v>
      </c>
      <c r="BU42" s="619" t="b">
        <f t="shared" si="30"/>
        <v>1</v>
      </c>
      <c r="BV42" s="619" t="str">
        <f t="shared" si="31"/>
        <v>-</v>
      </c>
      <c r="BW42" s="619">
        <f>IF(BV42="-",0,IF(COUNTIF(BV42:$BV$524,BV42)&gt;1,1,0))</f>
        <v>0</v>
      </c>
    </row>
    <row r="43" spans="1:75" s="257" customFormat="1" ht="15.75">
      <c r="A43" s="567">
        <v>19</v>
      </c>
      <c r="B43" s="564"/>
      <c r="C43" s="465"/>
      <c r="D43" s="466"/>
      <c r="E43" s="467"/>
      <c r="F43" s="468"/>
      <c r="G43" s="466"/>
      <c r="H43" s="467"/>
      <c r="I43" s="468"/>
      <c r="J43" s="469"/>
      <c r="K43" s="467"/>
      <c r="L43" s="470"/>
      <c r="M43" s="466"/>
      <c r="N43" s="467"/>
      <c r="O43" s="470"/>
      <c r="P43" s="544"/>
      <c r="Q43" s="544"/>
      <c r="R43" s="544"/>
      <c r="S43" s="544"/>
      <c r="T43" s="544"/>
      <c r="U43" s="544"/>
      <c r="V43" s="544"/>
      <c r="W43" s="469"/>
      <c r="X43" s="471"/>
      <c r="Y43" s="471"/>
      <c r="Z43" s="471"/>
      <c r="AA43" s="472"/>
      <c r="AB43" s="469"/>
      <c r="AC43" s="471"/>
      <c r="AD43" s="471"/>
      <c r="AE43" s="471"/>
      <c r="AF43" s="472"/>
      <c r="AG43" s="469"/>
      <c r="AH43" s="471"/>
      <c r="AI43" s="471"/>
      <c r="AJ43" s="471"/>
      <c r="AK43" s="472"/>
      <c r="AL43" s="469"/>
      <c r="AM43" s="471"/>
      <c r="AN43" s="471"/>
      <c r="AO43" s="471"/>
      <c r="AP43" s="538"/>
      <c r="AQ43" s="542">
        <f t="shared" si="4"/>
        <v>0</v>
      </c>
      <c r="AR43" s="552">
        <f t="shared" si="5"/>
        <v>0</v>
      </c>
      <c r="AS43" s="552">
        <f t="shared" si="6"/>
        <v>0</v>
      </c>
      <c r="AT43" s="496">
        <f t="shared" si="7"/>
        <v>0</v>
      </c>
      <c r="AU43" s="227"/>
      <c r="AV43" s="619" t="b">
        <f t="shared" si="1"/>
        <v>1</v>
      </c>
      <c r="AW43" s="619" t="b">
        <f t="shared" si="2"/>
        <v>1</v>
      </c>
      <c r="AX43" s="619" t="b">
        <f t="shared" si="8"/>
        <v>1</v>
      </c>
      <c r="AY43" s="619" t="b">
        <f t="shared" si="9"/>
        <v>1</v>
      </c>
      <c r="AZ43" s="619" t="b">
        <f t="shared" si="10"/>
        <v>1</v>
      </c>
      <c r="BB43" s="619" t="b">
        <f t="shared" si="11"/>
        <v>0</v>
      </c>
      <c r="BC43" s="619" t="b">
        <f t="shared" si="12"/>
        <v>0</v>
      </c>
      <c r="BD43" s="619" t="b">
        <f t="shared" si="13"/>
        <v>0</v>
      </c>
      <c r="BE43" s="619" t="b">
        <f t="shared" si="14"/>
        <v>0</v>
      </c>
      <c r="BF43" s="619" t="b">
        <f t="shared" si="15"/>
        <v>0</v>
      </c>
      <c r="BG43" s="619" t="b">
        <f t="shared" si="16"/>
        <v>0</v>
      </c>
      <c r="BH43" s="619" t="b">
        <f t="shared" si="17"/>
        <v>0</v>
      </c>
      <c r="BI43" s="619" t="b">
        <f t="shared" si="18"/>
        <v>0</v>
      </c>
      <c r="BJ43" s="619" t="b">
        <f t="shared" si="19"/>
        <v>0</v>
      </c>
      <c r="BK43" s="619" t="b">
        <f t="shared" si="20"/>
        <v>0</v>
      </c>
      <c r="BL43" s="619" t="b">
        <f t="shared" si="21"/>
        <v>0</v>
      </c>
      <c r="BM43" s="619" t="b">
        <f t="shared" si="22"/>
        <v>0</v>
      </c>
      <c r="BN43" s="619" t="b">
        <f t="shared" si="23"/>
        <v>1</v>
      </c>
      <c r="BO43" s="619" t="b">
        <f t="shared" si="24"/>
        <v>1</v>
      </c>
      <c r="BP43" s="619" t="b">
        <f t="shared" si="25"/>
        <v>1</v>
      </c>
      <c r="BQ43" s="619" t="b">
        <f t="shared" si="26"/>
        <v>1</v>
      </c>
      <c r="BR43" s="619" t="b">
        <f t="shared" si="27"/>
        <v>1</v>
      </c>
      <c r="BS43" s="619" t="b">
        <f t="shared" si="28"/>
        <v>1</v>
      </c>
      <c r="BT43" s="619" t="b">
        <f t="shared" si="29"/>
        <v>1</v>
      </c>
      <c r="BU43" s="619" t="b">
        <f t="shared" si="30"/>
        <v>1</v>
      </c>
      <c r="BV43" s="619" t="str">
        <f t="shared" si="31"/>
        <v>-</v>
      </c>
      <c r="BW43" s="619">
        <f>IF(BV43="-",0,IF(COUNTIF(BV43:$BV$524,BV43)&gt;1,1,0))</f>
        <v>0</v>
      </c>
    </row>
    <row r="44" spans="1:75" s="257" customFormat="1" ht="15.75">
      <c r="A44" s="567">
        <v>20</v>
      </c>
      <c r="B44" s="564"/>
      <c r="C44" s="465"/>
      <c r="D44" s="466"/>
      <c r="E44" s="467"/>
      <c r="F44" s="468"/>
      <c r="G44" s="466"/>
      <c r="H44" s="467"/>
      <c r="I44" s="468"/>
      <c r="J44" s="469"/>
      <c r="K44" s="467"/>
      <c r="L44" s="470"/>
      <c r="M44" s="466"/>
      <c r="N44" s="467"/>
      <c r="O44" s="470"/>
      <c r="P44" s="544"/>
      <c r="Q44" s="544"/>
      <c r="R44" s="544"/>
      <c r="S44" s="544"/>
      <c r="T44" s="544"/>
      <c r="U44" s="544"/>
      <c r="V44" s="544"/>
      <c r="W44" s="469"/>
      <c r="X44" s="471"/>
      <c r="Y44" s="471"/>
      <c r="Z44" s="471"/>
      <c r="AA44" s="472"/>
      <c r="AB44" s="469"/>
      <c r="AC44" s="471"/>
      <c r="AD44" s="471"/>
      <c r="AE44" s="471"/>
      <c r="AF44" s="472"/>
      <c r="AG44" s="469"/>
      <c r="AH44" s="471"/>
      <c r="AI44" s="471"/>
      <c r="AJ44" s="471"/>
      <c r="AK44" s="472"/>
      <c r="AL44" s="469"/>
      <c r="AM44" s="471"/>
      <c r="AN44" s="471"/>
      <c r="AO44" s="471"/>
      <c r="AP44" s="538"/>
      <c r="AQ44" s="542">
        <f t="shared" si="4"/>
        <v>0</v>
      </c>
      <c r="AR44" s="552">
        <f t="shared" si="5"/>
        <v>0</v>
      </c>
      <c r="AS44" s="552">
        <f t="shared" si="6"/>
        <v>0</v>
      </c>
      <c r="AT44" s="496">
        <f t="shared" si="7"/>
        <v>0</v>
      </c>
      <c r="AU44" s="227"/>
      <c r="AV44" s="619" t="b">
        <f t="shared" si="1"/>
        <v>1</v>
      </c>
      <c r="AW44" s="619" t="b">
        <f t="shared" si="2"/>
        <v>1</v>
      </c>
      <c r="AX44" s="619" t="b">
        <f t="shared" si="8"/>
        <v>1</v>
      </c>
      <c r="AY44" s="619" t="b">
        <f t="shared" si="9"/>
        <v>1</v>
      </c>
      <c r="AZ44" s="619" t="b">
        <f t="shared" si="10"/>
        <v>1</v>
      </c>
      <c r="BB44" s="619" t="b">
        <f t="shared" si="11"/>
        <v>0</v>
      </c>
      <c r="BC44" s="619" t="b">
        <f t="shared" si="12"/>
        <v>0</v>
      </c>
      <c r="BD44" s="619" t="b">
        <f t="shared" si="13"/>
        <v>0</v>
      </c>
      <c r="BE44" s="619" t="b">
        <f t="shared" si="14"/>
        <v>0</v>
      </c>
      <c r="BF44" s="619" t="b">
        <f t="shared" si="15"/>
        <v>0</v>
      </c>
      <c r="BG44" s="619" t="b">
        <f t="shared" si="16"/>
        <v>0</v>
      </c>
      <c r="BH44" s="619" t="b">
        <f t="shared" si="17"/>
        <v>0</v>
      </c>
      <c r="BI44" s="619" t="b">
        <f t="shared" si="18"/>
        <v>0</v>
      </c>
      <c r="BJ44" s="619" t="b">
        <f t="shared" si="19"/>
        <v>0</v>
      </c>
      <c r="BK44" s="619" t="b">
        <f t="shared" si="20"/>
        <v>0</v>
      </c>
      <c r="BL44" s="619" t="b">
        <f t="shared" si="21"/>
        <v>0</v>
      </c>
      <c r="BM44" s="619" t="b">
        <f t="shared" si="22"/>
        <v>0</v>
      </c>
      <c r="BN44" s="619" t="b">
        <f t="shared" si="23"/>
        <v>1</v>
      </c>
      <c r="BO44" s="619" t="b">
        <f t="shared" si="24"/>
        <v>1</v>
      </c>
      <c r="BP44" s="619" t="b">
        <f t="shared" si="25"/>
        <v>1</v>
      </c>
      <c r="BQ44" s="619" t="b">
        <f t="shared" si="26"/>
        <v>1</v>
      </c>
      <c r="BR44" s="619" t="b">
        <f t="shared" si="27"/>
        <v>1</v>
      </c>
      <c r="BS44" s="619" t="b">
        <f t="shared" si="28"/>
        <v>1</v>
      </c>
      <c r="BT44" s="619" t="b">
        <f t="shared" si="29"/>
        <v>1</v>
      </c>
      <c r="BU44" s="619" t="b">
        <f t="shared" si="30"/>
        <v>1</v>
      </c>
      <c r="BV44" s="619" t="str">
        <f t="shared" si="31"/>
        <v>-</v>
      </c>
      <c r="BW44" s="619">
        <f>IF(BV44="-",0,IF(COUNTIF(BV44:$BV$524,BV44)&gt;1,1,0))</f>
        <v>0</v>
      </c>
    </row>
    <row r="45" spans="1:75" s="257" customFormat="1" ht="15.75">
      <c r="A45" s="567">
        <v>21</v>
      </c>
      <c r="B45" s="564"/>
      <c r="C45" s="465"/>
      <c r="D45" s="466"/>
      <c r="E45" s="467"/>
      <c r="F45" s="468"/>
      <c r="G45" s="466"/>
      <c r="H45" s="467"/>
      <c r="I45" s="468"/>
      <c r="J45" s="469"/>
      <c r="K45" s="467"/>
      <c r="L45" s="470"/>
      <c r="M45" s="466"/>
      <c r="N45" s="467"/>
      <c r="O45" s="470"/>
      <c r="P45" s="544"/>
      <c r="Q45" s="544"/>
      <c r="R45" s="544"/>
      <c r="S45" s="544"/>
      <c r="T45" s="544"/>
      <c r="U45" s="544"/>
      <c r="V45" s="544"/>
      <c r="W45" s="469"/>
      <c r="X45" s="471"/>
      <c r="Y45" s="471"/>
      <c r="Z45" s="471"/>
      <c r="AA45" s="472"/>
      <c r="AB45" s="469"/>
      <c r="AC45" s="471"/>
      <c r="AD45" s="471"/>
      <c r="AE45" s="471"/>
      <c r="AF45" s="472"/>
      <c r="AG45" s="469"/>
      <c r="AH45" s="471"/>
      <c r="AI45" s="471"/>
      <c r="AJ45" s="471"/>
      <c r="AK45" s="472"/>
      <c r="AL45" s="469"/>
      <c r="AM45" s="471"/>
      <c r="AN45" s="471"/>
      <c r="AO45" s="471"/>
      <c r="AP45" s="538"/>
      <c r="AQ45" s="542">
        <f t="shared" si="4"/>
        <v>0</v>
      </c>
      <c r="AR45" s="552">
        <f t="shared" si="5"/>
        <v>0</v>
      </c>
      <c r="AS45" s="552">
        <f t="shared" si="6"/>
        <v>0</v>
      </c>
      <c r="AT45" s="496">
        <f t="shared" si="7"/>
        <v>0</v>
      </c>
      <c r="AU45" s="227"/>
      <c r="AV45" s="619" t="b">
        <f t="shared" si="1"/>
        <v>1</v>
      </c>
      <c r="AW45" s="619" t="b">
        <f t="shared" si="2"/>
        <v>1</v>
      </c>
      <c r="AX45" s="619" t="b">
        <f t="shared" si="8"/>
        <v>1</v>
      </c>
      <c r="AY45" s="619" t="b">
        <f t="shared" si="9"/>
        <v>1</v>
      </c>
      <c r="AZ45" s="619" t="b">
        <f t="shared" si="10"/>
        <v>1</v>
      </c>
      <c r="BB45" s="619" t="b">
        <f t="shared" si="11"/>
        <v>0</v>
      </c>
      <c r="BC45" s="619" t="b">
        <f t="shared" si="12"/>
        <v>0</v>
      </c>
      <c r="BD45" s="619" t="b">
        <f t="shared" si="13"/>
        <v>0</v>
      </c>
      <c r="BE45" s="619" t="b">
        <f t="shared" si="14"/>
        <v>0</v>
      </c>
      <c r="BF45" s="619" t="b">
        <f t="shared" si="15"/>
        <v>0</v>
      </c>
      <c r="BG45" s="619" t="b">
        <f t="shared" si="16"/>
        <v>0</v>
      </c>
      <c r="BH45" s="619" t="b">
        <f t="shared" si="17"/>
        <v>0</v>
      </c>
      <c r="BI45" s="619" t="b">
        <f t="shared" si="18"/>
        <v>0</v>
      </c>
      <c r="BJ45" s="619" t="b">
        <f t="shared" si="19"/>
        <v>0</v>
      </c>
      <c r="BK45" s="619" t="b">
        <f t="shared" si="20"/>
        <v>0</v>
      </c>
      <c r="BL45" s="619" t="b">
        <f t="shared" si="21"/>
        <v>0</v>
      </c>
      <c r="BM45" s="619" t="b">
        <f t="shared" si="22"/>
        <v>0</v>
      </c>
      <c r="BN45" s="619" t="b">
        <f t="shared" si="23"/>
        <v>1</v>
      </c>
      <c r="BO45" s="619" t="b">
        <f t="shared" si="24"/>
        <v>1</v>
      </c>
      <c r="BP45" s="619" t="b">
        <f t="shared" si="25"/>
        <v>1</v>
      </c>
      <c r="BQ45" s="619" t="b">
        <f t="shared" si="26"/>
        <v>1</v>
      </c>
      <c r="BR45" s="619" t="b">
        <f t="shared" si="27"/>
        <v>1</v>
      </c>
      <c r="BS45" s="619" t="b">
        <f t="shared" si="28"/>
        <v>1</v>
      </c>
      <c r="BT45" s="619" t="b">
        <f t="shared" si="29"/>
        <v>1</v>
      </c>
      <c r="BU45" s="619" t="b">
        <f t="shared" si="30"/>
        <v>1</v>
      </c>
      <c r="BV45" s="619" t="str">
        <f t="shared" si="31"/>
        <v>-</v>
      </c>
      <c r="BW45" s="619">
        <f>IF(BV45="-",0,IF(COUNTIF(BV45:$BV$524,BV45)&gt;1,1,0))</f>
        <v>0</v>
      </c>
    </row>
    <row r="46" spans="1:75" s="257" customFormat="1" ht="15.75">
      <c r="A46" s="567">
        <v>22</v>
      </c>
      <c r="B46" s="564"/>
      <c r="C46" s="465"/>
      <c r="D46" s="466"/>
      <c r="E46" s="467"/>
      <c r="F46" s="468"/>
      <c r="G46" s="466"/>
      <c r="H46" s="467"/>
      <c r="I46" s="468"/>
      <c r="J46" s="469"/>
      <c r="K46" s="467"/>
      <c r="L46" s="470"/>
      <c r="M46" s="466"/>
      <c r="N46" s="467"/>
      <c r="O46" s="470"/>
      <c r="P46" s="544"/>
      <c r="Q46" s="544"/>
      <c r="R46" s="544"/>
      <c r="S46" s="544"/>
      <c r="T46" s="544"/>
      <c r="U46" s="544"/>
      <c r="V46" s="544"/>
      <c r="W46" s="469"/>
      <c r="X46" s="471"/>
      <c r="Y46" s="471"/>
      <c r="Z46" s="471"/>
      <c r="AA46" s="472"/>
      <c r="AB46" s="469"/>
      <c r="AC46" s="471"/>
      <c r="AD46" s="471"/>
      <c r="AE46" s="471"/>
      <c r="AF46" s="472"/>
      <c r="AG46" s="469"/>
      <c r="AH46" s="471"/>
      <c r="AI46" s="471"/>
      <c r="AJ46" s="471"/>
      <c r="AK46" s="472"/>
      <c r="AL46" s="469"/>
      <c r="AM46" s="471"/>
      <c r="AN46" s="471"/>
      <c r="AO46" s="471"/>
      <c r="AP46" s="538"/>
      <c r="AQ46" s="542">
        <f t="shared" si="4"/>
        <v>0</v>
      </c>
      <c r="AR46" s="552">
        <f t="shared" si="5"/>
        <v>0</v>
      </c>
      <c r="AS46" s="552">
        <f t="shared" si="6"/>
        <v>0</v>
      </c>
      <c r="AT46" s="496">
        <f t="shared" si="7"/>
        <v>0</v>
      </c>
      <c r="AU46" s="227"/>
      <c r="AV46" s="619" t="b">
        <f t="shared" si="1"/>
        <v>1</v>
      </c>
      <c r="AW46" s="619" t="b">
        <f t="shared" si="2"/>
        <v>1</v>
      </c>
      <c r="AX46" s="619" t="b">
        <f t="shared" si="8"/>
        <v>1</v>
      </c>
      <c r="AY46" s="619" t="b">
        <f t="shared" si="9"/>
        <v>1</v>
      </c>
      <c r="AZ46" s="619" t="b">
        <f t="shared" si="10"/>
        <v>1</v>
      </c>
      <c r="BB46" s="619" t="b">
        <f t="shared" si="11"/>
        <v>0</v>
      </c>
      <c r="BC46" s="619" t="b">
        <f t="shared" si="12"/>
        <v>0</v>
      </c>
      <c r="BD46" s="619" t="b">
        <f t="shared" si="13"/>
        <v>0</v>
      </c>
      <c r="BE46" s="619" t="b">
        <f t="shared" si="14"/>
        <v>0</v>
      </c>
      <c r="BF46" s="619" t="b">
        <f t="shared" si="15"/>
        <v>0</v>
      </c>
      <c r="BG46" s="619" t="b">
        <f t="shared" si="16"/>
        <v>0</v>
      </c>
      <c r="BH46" s="619" t="b">
        <f t="shared" si="17"/>
        <v>0</v>
      </c>
      <c r="BI46" s="619" t="b">
        <f t="shared" si="18"/>
        <v>0</v>
      </c>
      <c r="BJ46" s="619" t="b">
        <f t="shared" si="19"/>
        <v>0</v>
      </c>
      <c r="BK46" s="619" t="b">
        <f t="shared" si="20"/>
        <v>0</v>
      </c>
      <c r="BL46" s="619" t="b">
        <f t="shared" si="21"/>
        <v>0</v>
      </c>
      <c r="BM46" s="619" t="b">
        <f t="shared" si="22"/>
        <v>0</v>
      </c>
      <c r="BN46" s="619" t="b">
        <f t="shared" si="23"/>
        <v>1</v>
      </c>
      <c r="BO46" s="619" t="b">
        <f t="shared" si="24"/>
        <v>1</v>
      </c>
      <c r="BP46" s="619" t="b">
        <f t="shared" si="25"/>
        <v>1</v>
      </c>
      <c r="BQ46" s="619" t="b">
        <f t="shared" si="26"/>
        <v>1</v>
      </c>
      <c r="BR46" s="619" t="b">
        <f t="shared" si="27"/>
        <v>1</v>
      </c>
      <c r="BS46" s="619" t="b">
        <f t="shared" si="28"/>
        <v>1</v>
      </c>
      <c r="BT46" s="619" t="b">
        <f t="shared" si="29"/>
        <v>1</v>
      </c>
      <c r="BU46" s="619" t="b">
        <f t="shared" si="30"/>
        <v>1</v>
      </c>
      <c r="BV46" s="619" t="str">
        <f t="shared" si="31"/>
        <v>-</v>
      </c>
      <c r="BW46" s="619">
        <f>IF(BV46="-",0,IF(COUNTIF(BV46:$BV$524,BV46)&gt;1,1,0))</f>
        <v>0</v>
      </c>
    </row>
    <row r="47" spans="1:75" s="257" customFormat="1" ht="15.75">
      <c r="A47" s="567">
        <v>23</v>
      </c>
      <c r="B47" s="564"/>
      <c r="C47" s="465"/>
      <c r="D47" s="466"/>
      <c r="E47" s="467"/>
      <c r="F47" s="468"/>
      <c r="G47" s="466"/>
      <c r="H47" s="467"/>
      <c r="I47" s="468"/>
      <c r="J47" s="469"/>
      <c r="K47" s="467"/>
      <c r="L47" s="470"/>
      <c r="M47" s="466"/>
      <c r="N47" s="467"/>
      <c r="O47" s="470"/>
      <c r="P47" s="544"/>
      <c r="Q47" s="544"/>
      <c r="R47" s="544"/>
      <c r="S47" s="544"/>
      <c r="T47" s="544"/>
      <c r="U47" s="544"/>
      <c r="V47" s="544"/>
      <c r="W47" s="469"/>
      <c r="X47" s="471"/>
      <c r="Y47" s="471"/>
      <c r="Z47" s="471"/>
      <c r="AA47" s="472"/>
      <c r="AB47" s="469"/>
      <c r="AC47" s="471"/>
      <c r="AD47" s="471"/>
      <c r="AE47" s="471"/>
      <c r="AF47" s="472"/>
      <c r="AG47" s="469"/>
      <c r="AH47" s="471"/>
      <c r="AI47" s="471"/>
      <c r="AJ47" s="471"/>
      <c r="AK47" s="472"/>
      <c r="AL47" s="469"/>
      <c r="AM47" s="471"/>
      <c r="AN47" s="471"/>
      <c r="AO47" s="471"/>
      <c r="AP47" s="538"/>
      <c r="AQ47" s="542">
        <f t="shared" si="4"/>
        <v>0</v>
      </c>
      <c r="AR47" s="552">
        <f t="shared" si="5"/>
        <v>0</v>
      </c>
      <c r="AS47" s="552">
        <f t="shared" si="6"/>
        <v>0</v>
      </c>
      <c r="AT47" s="496">
        <f t="shared" si="7"/>
        <v>0</v>
      </c>
      <c r="AU47" s="227"/>
      <c r="AV47" s="619" t="b">
        <f t="shared" si="1"/>
        <v>1</v>
      </c>
      <c r="AW47" s="619" t="b">
        <f t="shared" si="2"/>
        <v>1</v>
      </c>
      <c r="AX47" s="619" t="b">
        <f t="shared" si="8"/>
        <v>1</v>
      </c>
      <c r="AY47" s="619" t="b">
        <f t="shared" si="9"/>
        <v>1</v>
      </c>
      <c r="AZ47" s="619" t="b">
        <f t="shared" si="10"/>
        <v>1</v>
      </c>
      <c r="BB47" s="619" t="b">
        <f t="shared" si="11"/>
        <v>0</v>
      </c>
      <c r="BC47" s="619" t="b">
        <f t="shared" si="12"/>
        <v>0</v>
      </c>
      <c r="BD47" s="619" t="b">
        <f t="shared" si="13"/>
        <v>0</v>
      </c>
      <c r="BE47" s="619" t="b">
        <f t="shared" si="14"/>
        <v>0</v>
      </c>
      <c r="BF47" s="619" t="b">
        <f t="shared" si="15"/>
        <v>0</v>
      </c>
      <c r="BG47" s="619" t="b">
        <f t="shared" si="16"/>
        <v>0</v>
      </c>
      <c r="BH47" s="619" t="b">
        <f t="shared" si="17"/>
        <v>0</v>
      </c>
      <c r="BI47" s="619" t="b">
        <f t="shared" si="18"/>
        <v>0</v>
      </c>
      <c r="BJ47" s="619" t="b">
        <f t="shared" si="19"/>
        <v>0</v>
      </c>
      <c r="BK47" s="619" t="b">
        <f t="shared" si="20"/>
        <v>0</v>
      </c>
      <c r="BL47" s="619" t="b">
        <f t="shared" si="21"/>
        <v>0</v>
      </c>
      <c r="BM47" s="619" t="b">
        <f t="shared" si="22"/>
        <v>0</v>
      </c>
      <c r="BN47" s="619" t="b">
        <f t="shared" si="23"/>
        <v>1</v>
      </c>
      <c r="BO47" s="619" t="b">
        <f t="shared" si="24"/>
        <v>1</v>
      </c>
      <c r="BP47" s="619" t="b">
        <f t="shared" si="25"/>
        <v>1</v>
      </c>
      <c r="BQ47" s="619" t="b">
        <f t="shared" si="26"/>
        <v>1</v>
      </c>
      <c r="BR47" s="619" t="b">
        <f t="shared" si="27"/>
        <v>1</v>
      </c>
      <c r="BS47" s="619" t="b">
        <f t="shared" si="28"/>
        <v>1</v>
      </c>
      <c r="BT47" s="619" t="b">
        <f t="shared" si="29"/>
        <v>1</v>
      </c>
      <c r="BU47" s="619" t="b">
        <f t="shared" si="30"/>
        <v>1</v>
      </c>
      <c r="BV47" s="619" t="str">
        <f t="shared" si="31"/>
        <v>-</v>
      </c>
      <c r="BW47" s="619">
        <f>IF(BV47="-",0,IF(COUNTIF(BV47:$BV$524,BV47)&gt;1,1,0))</f>
        <v>0</v>
      </c>
    </row>
    <row r="48" spans="1:75" s="257" customFormat="1" ht="15.75">
      <c r="A48" s="567">
        <v>24</v>
      </c>
      <c r="B48" s="564"/>
      <c r="C48" s="465"/>
      <c r="D48" s="466"/>
      <c r="E48" s="467"/>
      <c r="F48" s="468"/>
      <c r="G48" s="466"/>
      <c r="H48" s="467"/>
      <c r="I48" s="468"/>
      <c r="J48" s="469"/>
      <c r="K48" s="467"/>
      <c r="L48" s="470"/>
      <c r="M48" s="466"/>
      <c r="N48" s="467"/>
      <c r="O48" s="470"/>
      <c r="P48" s="544"/>
      <c r="Q48" s="544"/>
      <c r="R48" s="544"/>
      <c r="S48" s="544"/>
      <c r="T48" s="544"/>
      <c r="U48" s="544"/>
      <c r="V48" s="544"/>
      <c r="W48" s="469"/>
      <c r="X48" s="471"/>
      <c r="Y48" s="471"/>
      <c r="Z48" s="471"/>
      <c r="AA48" s="472"/>
      <c r="AB48" s="469"/>
      <c r="AC48" s="471"/>
      <c r="AD48" s="471"/>
      <c r="AE48" s="471"/>
      <c r="AF48" s="472"/>
      <c r="AG48" s="469"/>
      <c r="AH48" s="471"/>
      <c r="AI48" s="471"/>
      <c r="AJ48" s="471"/>
      <c r="AK48" s="472"/>
      <c r="AL48" s="469"/>
      <c r="AM48" s="471"/>
      <c r="AN48" s="471"/>
      <c r="AO48" s="471"/>
      <c r="AP48" s="538"/>
      <c r="AQ48" s="542">
        <f t="shared" si="4"/>
        <v>0</v>
      </c>
      <c r="AR48" s="552">
        <f t="shared" si="5"/>
        <v>0</v>
      </c>
      <c r="AS48" s="552">
        <f t="shared" si="6"/>
        <v>0</v>
      </c>
      <c r="AT48" s="496">
        <f t="shared" si="7"/>
        <v>0</v>
      </c>
      <c r="AU48" s="227"/>
      <c r="AV48" s="619" t="b">
        <f t="shared" si="1"/>
        <v>1</v>
      </c>
      <c r="AW48" s="619" t="b">
        <f t="shared" si="2"/>
        <v>1</v>
      </c>
      <c r="AX48" s="619" t="b">
        <f t="shared" si="8"/>
        <v>1</v>
      </c>
      <c r="AY48" s="619" t="b">
        <f t="shared" si="9"/>
        <v>1</v>
      </c>
      <c r="AZ48" s="619" t="b">
        <f t="shared" si="10"/>
        <v>1</v>
      </c>
      <c r="BB48" s="619" t="b">
        <f t="shared" si="11"/>
        <v>0</v>
      </c>
      <c r="BC48" s="619" t="b">
        <f t="shared" si="12"/>
        <v>0</v>
      </c>
      <c r="BD48" s="619" t="b">
        <f t="shared" si="13"/>
        <v>0</v>
      </c>
      <c r="BE48" s="619" t="b">
        <f t="shared" si="14"/>
        <v>0</v>
      </c>
      <c r="BF48" s="619" t="b">
        <f t="shared" si="15"/>
        <v>0</v>
      </c>
      <c r="BG48" s="619" t="b">
        <f t="shared" si="16"/>
        <v>0</v>
      </c>
      <c r="BH48" s="619" t="b">
        <f t="shared" si="17"/>
        <v>0</v>
      </c>
      <c r="BI48" s="619" t="b">
        <f t="shared" si="18"/>
        <v>0</v>
      </c>
      <c r="BJ48" s="619" t="b">
        <f t="shared" si="19"/>
        <v>0</v>
      </c>
      <c r="BK48" s="619" t="b">
        <f t="shared" si="20"/>
        <v>0</v>
      </c>
      <c r="BL48" s="619" t="b">
        <f t="shared" si="21"/>
        <v>0</v>
      </c>
      <c r="BM48" s="619" t="b">
        <f t="shared" si="22"/>
        <v>0</v>
      </c>
      <c r="BN48" s="619" t="b">
        <f t="shared" si="23"/>
        <v>1</v>
      </c>
      <c r="BO48" s="619" t="b">
        <f t="shared" si="24"/>
        <v>1</v>
      </c>
      <c r="BP48" s="619" t="b">
        <f t="shared" si="25"/>
        <v>1</v>
      </c>
      <c r="BQ48" s="619" t="b">
        <f t="shared" si="26"/>
        <v>1</v>
      </c>
      <c r="BR48" s="619" t="b">
        <f t="shared" si="27"/>
        <v>1</v>
      </c>
      <c r="BS48" s="619" t="b">
        <f t="shared" si="28"/>
        <v>1</v>
      </c>
      <c r="BT48" s="619" t="b">
        <f t="shared" si="29"/>
        <v>1</v>
      </c>
      <c r="BU48" s="619" t="b">
        <f t="shared" si="30"/>
        <v>1</v>
      </c>
      <c r="BV48" s="619" t="str">
        <f t="shared" si="31"/>
        <v>-</v>
      </c>
      <c r="BW48" s="619">
        <f>IF(BV48="-",0,IF(COUNTIF(BV48:$BV$524,BV48)&gt;1,1,0))</f>
        <v>0</v>
      </c>
    </row>
    <row r="49" spans="1:75" s="257" customFormat="1" ht="15.75">
      <c r="A49" s="567">
        <v>25</v>
      </c>
      <c r="B49" s="564"/>
      <c r="C49" s="465"/>
      <c r="D49" s="466"/>
      <c r="E49" s="467"/>
      <c r="F49" s="468"/>
      <c r="G49" s="466"/>
      <c r="H49" s="467"/>
      <c r="I49" s="468"/>
      <c r="J49" s="469"/>
      <c r="K49" s="467"/>
      <c r="L49" s="470"/>
      <c r="M49" s="466"/>
      <c r="N49" s="467"/>
      <c r="O49" s="470"/>
      <c r="P49" s="544"/>
      <c r="Q49" s="544"/>
      <c r="R49" s="544"/>
      <c r="S49" s="544"/>
      <c r="T49" s="544"/>
      <c r="U49" s="544"/>
      <c r="V49" s="544"/>
      <c r="W49" s="469"/>
      <c r="X49" s="471"/>
      <c r="Y49" s="471"/>
      <c r="Z49" s="471"/>
      <c r="AA49" s="472"/>
      <c r="AB49" s="469"/>
      <c r="AC49" s="471"/>
      <c r="AD49" s="471"/>
      <c r="AE49" s="471"/>
      <c r="AF49" s="472"/>
      <c r="AG49" s="469"/>
      <c r="AH49" s="471"/>
      <c r="AI49" s="471"/>
      <c r="AJ49" s="471"/>
      <c r="AK49" s="472"/>
      <c r="AL49" s="469"/>
      <c r="AM49" s="471"/>
      <c r="AN49" s="471"/>
      <c r="AO49" s="471"/>
      <c r="AP49" s="538"/>
      <c r="AQ49" s="542">
        <f t="shared" si="4"/>
        <v>0</v>
      </c>
      <c r="AR49" s="552">
        <f t="shared" si="5"/>
        <v>0</v>
      </c>
      <c r="AS49" s="552">
        <f t="shared" si="6"/>
        <v>0</v>
      </c>
      <c r="AT49" s="496">
        <f t="shared" si="7"/>
        <v>0</v>
      </c>
      <c r="AU49" s="227"/>
      <c r="AV49" s="619" t="b">
        <f t="shared" si="1"/>
        <v>1</v>
      </c>
      <c r="AW49" s="619" t="b">
        <f t="shared" si="2"/>
        <v>1</v>
      </c>
      <c r="AX49" s="619" t="b">
        <f t="shared" si="8"/>
        <v>1</v>
      </c>
      <c r="AY49" s="619" t="b">
        <f t="shared" si="9"/>
        <v>1</v>
      </c>
      <c r="AZ49" s="619" t="b">
        <f t="shared" si="10"/>
        <v>1</v>
      </c>
      <c r="BB49" s="619" t="b">
        <f t="shared" si="11"/>
        <v>0</v>
      </c>
      <c r="BC49" s="619" t="b">
        <f t="shared" si="12"/>
        <v>0</v>
      </c>
      <c r="BD49" s="619" t="b">
        <f t="shared" si="13"/>
        <v>0</v>
      </c>
      <c r="BE49" s="619" t="b">
        <f t="shared" si="14"/>
        <v>0</v>
      </c>
      <c r="BF49" s="619" t="b">
        <f t="shared" si="15"/>
        <v>0</v>
      </c>
      <c r="BG49" s="619" t="b">
        <f t="shared" si="16"/>
        <v>0</v>
      </c>
      <c r="BH49" s="619" t="b">
        <f t="shared" si="17"/>
        <v>0</v>
      </c>
      <c r="BI49" s="619" t="b">
        <f t="shared" si="18"/>
        <v>0</v>
      </c>
      <c r="BJ49" s="619" t="b">
        <f t="shared" si="19"/>
        <v>0</v>
      </c>
      <c r="BK49" s="619" t="b">
        <f t="shared" si="20"/>
        <v>0</v>
      </c>
      <c r="BL49" s="619" t="b">
        <f t="shared" si="21"/>
        <v>0</v>
      </c>
      <c r="BM49" s="619" t="b">
        <f t="shared" si="22"/>
        <v>0</v>
      </c>
      <c r="BN49" s="619" t="b">
        <f t="shared" si="23"/>
        <v>1</v>
      </c>
      <c r="BO49" s="619" t="b">
        <f t="shared" si="24"/>
        <v>1</v>
      </c>
      <c r="BP49" s="619" t="b">
        <f t="shared" si="25"/>
        <v>1</v>
      </c>
      <c r="BQ49" s="619" t="b">
        <f t="shared" si="26"/>
        <v>1</v>
      </c>
      <c r="BR49" s="619" t="b">
        <f t="shared" si="27"/>
        <v>1</v>
      </c>
      <c r="BS49" s="619" t="b">
        <f t="shared" si="28"/>
        <v>1</v>
      </c>
      <c r="BT49" s="619" t="b">
        <f t="shared" si="29"/>
        <v>1</v>
      </c>
      <c r="BU49" s="619" t="b">
        <f t="shared" si="30"/>
        <v>1</v>
      </c>
      <c r="BV49" s="619" t="str">
        <f t="shared" si="31"/>
        <v>-</v>
      </c>
      <c r="BW49" s="619">
        <f>IF(BV49="-",0,IF(COUNTIF(BV49:$BV$524,BV49)&gt;1,1,0))</f>
        <v>0</v>
      </c>
    </row>
    <row r="50" spans="1:75" s="257" customFormat="1" ht="15.75">
      <c r="A50" s="567">
        <v>26</v>
      </c>
      <c r="B50" s="564"/>
      <c r="C50" s="465"/>
      <c r="D50" s="466"/>
      <c r="E50" s="467"/>
      <c r="F50" s="468"/>
      <c r="G50" s="466"/>
      <c r="H50" s="467"/>
      <c r="I50" s="468"/>
      <c r="J50" s="469"/>
      <c r="K50" s="467"/>
      <c r="L50" s="470"/>
      <c r="M50" s="466"/>
      <c r="N50" s="467"/>
      <c r="O50" s="470"/>
      <c r="P50" s="544"/>
      <c r="Q50" s="544"/>
      <c r="R50" s="544"/>
      <c r="S50" s="544"/>
      <c r="T50" s="544"/>
      <c r="U50" s="544"/>
      <c r="V50" s="544"/>
      <c r="W50" s="469"/>
      <c r="X50" s="471"/>
      <c r="Y50" s="471"/>
      <c r="Z50" s="471"/>
      <c r="AA50" s="472"/>
      <c r="AB50" s="469"/>
      <c r="AC50" s="471"/>
      <c r="AD50" s="471"/>
      <c r="AE50" s="471"/>
      <c r="AF50" s="472"/>
      <c r="AG50" s="469"/>
      <c r="AH50" s="471"/>
      <c r="AI50" s="471"/>
      <c r="AJ50" s="471"/>
      <c r="AK50" s="472"/>
      <c r="AL50" s="469"/>
      <c r="AM50" s="471"/>
      <c r="AN50" s="471"/>
      <c r="AO50" s="471"/>
      <c r="AP50" s="538"/>
      <c r="AQ50" s="542">
        <f t="shared" si="4"/>
        <v>0</v>
      </c>
      <c r="AR50" s="552">
        <f t="shared" si="5"/>
        <v>0</v>
      </c>
      <c r="AS50" s="552">
        <f t="shared" si="6"/>
        <v>0</v>
      </c>
      <c r="AT50" s="496">
        <f t="shared" si="7"/>
        <v>0</v>
      </c>
      <c r="AU50" s="227"/>
      <c r="AV50" s="619" t="b">
        <f t="shared" si="1"/>
        <v>1</v>
      </c>
      <c r="AW50" s="619" t="b">
        <f t="shared" si="2"/>
        <v>1</v>
      </c>
      <c r="AX50" s="619" t="b">
        <f t="shared" si="8"/>
        <v>1</v>
      </c>
      <c r="AY50" s="619" t="b">
        <f t="shared" si="9"/>
        <v>1</v>
      </c>
      <c r="AZ50" s="619" t="b">
        <f t="shared" si="10"/>
        <v>1</v>
      </c>
      <c r="BB50" s="619" t="b">
        <f t="shared" si="11"/>
        <v>0</v>
      </c>
      <c r="BC50" s="619" t="b">
        <f t="shared" si="12"/>
        <v>0</v>
      </c>
      <c r="BD50" s="619" t="b">
        <f t="shared" si="13"/>
        <v>0</v>
      </c>
      <c r="BE50" s="619" t="b">
        <f t="shared" si="14"/>
        <v>0</v>
      </c>
      <c r="BF50" s="619" t="b">
        <f t="shared" si="15"/>
        <v>0</v>
      </c>
      <c r="BG50" s="619" t="b">
        <f t="shared" si="16"/>
        <v>0</v>
      </c>
      <c r="BH50" s="619" t="b">
        <f t="shared" si="17"/>
        <v>0</v>
      </c>
      <c r="BI50" s="619" t="b">
        <f t="shared" si="18"/>
        <v>0</v>
      </c>
      <c r="BJ50" s="619" t="b">
        <f t="shared" si="19"/>
        <v>0</v>
      </c>
      <c r="BK50" s="619" t="b">
        <f t="shared" si="20"/>
        <v>0</v>
      </c>
      <c r="BL50" s="619" t="b">
        <f t="shared" si="21"/>
        <v>0</v>
      </c>
      <c r="BM50" s="619" t="b">
        <f t="shared" si="22"/>
        <v>0</v>
      </c>
      <c r="BN50" s="619" t="b">
        <f t="shared" si="23"/>
        <v>1</v>
      </c>
      <c r="BO50" s="619" t="b">
        <f t="shared" si="24"/>
        <v>1</v>
      </c>
      <c r="BP50" s="619" t="b">
        <f t="shared" si="25"/>
        <v>1</v>
      </c>
      <c r="BQ50" s="619" t="b">
        <f t="shared" si="26"/>
        <v>1</v>
      </c>
      <c r="BR50" s="619" t="b">
        <f t="shared" si="27"/>
        <v>1</v>
      </c>
      <c r="BS50" s="619" t="b">
        <f t="shared" si="28"/>
        <v>1</v>
      </c>
      <c r="BT50" s="619" t="b">
        <f t="shared" si="29"/>
        <v>1</v>
      </c>
      <c r="BU50" s="619" t="b">
        <f t="shared" si="30"/>
        <v>1</v>
      </c>
      <c r="BV50" s="619" t="str">
        <f t="shared" si="31"/>
        <v>-</v>
      </c>
      <c r="BW50" s="619">
        <f>IF(BV50="-",0,IF(COUNTIF(BV50:$BV$524,BV50)&gt;1,1,0))</f>
        <v>0</v>
      </c>
    </row>
    <row r="51" spans="1:75" s="257" customFormat="1" ht="15.75">
      <c r="A51" s="567">
        <v>27</v>
      </c>
      <c r="B51" s="564"/>
      <c r="C51" s="465"/>
      <c r="D51" s="466"/>
      <c r="E51" s="467"/>
      <c r="F51" s="468"/>
      <c r="G51" s="466"/>
      <c r="H51" s="467"/>
      <c r="I51" s="468"/>
      <c r="J51" s="469"/>
      <c r="K51" s="467"/>
      <c r="L51" s="470"/>
      <c r="M51" s="466"/>
      <c r="N51" s="467"/>
      <c r="O51" s="470"/>
      <c r="P51" s="544"/>
      <c r="Q51" s="544"/>
      <c r="R51" s="544"/>
      <c r="S51" s="544"/>
      <c r="T51" s="544"/>
      <c r="U51" s="544"/>
      <c r="V51" s="544"/>
      <c r="W51" s="469"/>
      <c r="X51" s="471"/>
      <c r="Y51" s="471"/>
      <c r="Z51" s="471"/>
      <c r="AA51" s="472"/>
      <c r="AB51" s="469"/>
      <c r="AC51" s="471"/>
      <c r="AD51" s="471"/>
      <c r="AE51" s="471"/>
      <c r="AF51" s="472"/>
      <c r="AG51" s="469"/>
      <c r="AH51" s="471"/>
      <c r="AI51" s="471"/>
      <c r="AJ51" s="471"/>
      <c r="AK51" s="472"/>
      <c r="AL51" s="469"/>
      <c r="AM51" s="471"/>
      <c r="AN51" s="471"/>
      <c r="AO51" s="471"/>
      <c r="AP51" s="538"/>
      <c r="AQ51" s="542">
        <f t="shared" si="4"/>
        <v>0</v>
      </c>
      <c r="AR51" s="552">
        <f t="shared" si="5"/>
        <v>0</v>
      </c>
      <c r="AS51" s="552">
        <f t="shared" si="6"/>
        <v>0</v>
      </c>
      <c r="AT51" s="496">
        <f t="shared" si="7"/>
        <v>0</v>
      </c>
      <c r="AU51" s="227"/>
      <c r="AV51" s="619" t="b">
        <f t="shared" si="1"/>
        <v>1</v>
      </c>
      <c r="AW51" s="619" t="b">
        <f t="shared" si="2"/>
        <v>1</v>
      </c>
      <c r="AX51" s="619" t="b">
        <f t="shared" si="8"/>
        <v>1</v>
      </c>
      <c r="AY51" s="619" t="b">
        <f t="shared" si="9"/>
        <v>1</v>
      </c>
      <c r="AZ51" s="619" t="b">
        <f t="shared" si="10"/>
        <v>1</v>
      </c>
      <c r="BB51" s="619" t="b">
        <f t="shared" si="11"/>
        <v>0</v>
      </c>
      <c r="BC51" s="619" t="b">
        <f t="shared" si="12"/>
        <v>0</v>
      </c>
      <c r="BD51" s="619" t="b">
        <f t="shared" si="13"/>
        <v>0</v>
      </c>
      <c r="BE51" s="619" t="b">
        <f t="shared" si="14"/>
        <v>0</v>
      </c>
      <c r="BF51" s="619" t="b">
        <f t="shared" si="15"/>
        <v>0</v>
      </c>
      <c r="BG51" s="619" t="b">
        <f t="shared" si="16"/>
        <v>0</v>
      </c>
      <c r="BH51" s="619" t="b">
        <f t="shared" si="17"/>
        <v>0</v>
      </c>
      <c r="BI51" s="619" t="b">
        <f t="shared" si="18"/>
        <v>0</v>
      </c>
      <c r="BJ51" s="619" t="b">
        <f t="shared" si="19"/>
        <v>0</v>
      </c>
      <c r="BK51" s="619" t="b">
        <f t="shared" si="20"/>
        <v>0</v>
      </c>
      <c r="BL51" s="619" t="b">
        <f t="shared" si="21"/>
        <v>0</v>
      </c>
      <c r="BM51" s="619" t="b">
        <f t="shared" si="22"/>
        <v>0</v>
      </c>
      <c r="BN51" s="619" t="b">
        <f t="shared" si="23"/>
        <v>1</v>
      </c>
      <c r="BO51" s="619" t="b">
        <f t="shared" si="24"/>
        <v>1</v>
      </c>
      <c r="BP51" s="619" t="b">
        <f t="shared" si="25"/>
        <v>1</v>
      </c>
      <c r="BQ51" s="619" t="b">
        <f t="shared" si="26"/>
        <v>1</v>
      </c>
      <c r="BR51" s="619" t="b">
        <f t="shared" si="27"/>
        <v>1</v>
      </c>
      <c r="BS51" s="619" t="b">
        <f t="shared" si="28"/>
        <v>1</v>
      </c>
      <c r="BT51" s="619" t="b">
        <f t="shared" si="29"/>
        <v>1</v>
      </c>
      <c r="BU51" s="619" t="b">
        <f t="shared" si="30"/>
        <v>1</v>
      </c>
      <c r="BV51" s="619" t="str">
        <f t="shared" si="31"/>
        <v>-</v>
      </c>
      <c r="BW51" s="619">
        <f>IF(BV51="-",0,IF(COUNTIF(BV51:$BV$524,BV51)&gt;1,1,0))</f>
        <v>0</v>
      </c>
    </row>
    <row r="52" spans="1:75" s="257" customFormat="1" ht="15.75">
      <c r="A52" s="567">
        <v>28</v>
      </c>
      <c r="B52" s="564"/>
      <c r="C52" s="465"/>
      <c r="D52" s="466"/>
      <c r="E52" s="467"/>
      <c r="F52" s="468"/>
      <c r="G52" s="466"/>
      <c r="H52" s="467"/>
      <c r="I52" s="468"/>
      <c r="J52" s="469"/>
      <c r="K52" s="467"/>
      <c r="L52" s="470"/>
      <c r="M52" s="466"/>
      <c r="N52" s="467"/>
      <c r="O52" s="470"/>
      <c r="P52" s="544"/>
      <c r="Q52" s="544"/>
      <c r="R52" s="544"/>
      <c r="S52" s="544"/>
      <c r="T52" s="544"/>
      <c r="U52" s="544"/>
      <c r="V52" s="544"/>
      <c r="W52" s="469"/>
      <c r="X52" s="471"/>
      <c r="Y52" s="471"/>
      <c r="Z52" s="471"/>
      <c r="AA52" s="472"/>
      <c r="AB52" s="469"/>
      <c r="AC52" s="471"/>
      <c r="AD52" s="471"/>
      <c r="AE52" s="471"/>
      <c r="AF52" s="472"/>
      <c r="AG52" s="469"/>
      <c r="AH52" s="471"/>
      <c r="AI52" s="471"/>
      <c r="AJ52" s="471"/>
      <c r="AK52" s="472"/>
      <c r="AL52" s="469"/>
      <c r="AM52" s="471"/>
      <c r="AN52" s="471"/>
      <c r="AO52" s="471"/>
      <c r="AP52" s="538"/>
      <c r="AQ52" s="542">
        <f t="shared" si="4"/>
        <v>0</v>
      </c>
      <c r="AR52" s="552">
        <f t="shared" si="5"/>
        <v>0</v>
      </c>
      <c r="AS52" s="552">
        <f t="shared" si="6"/>
        <v>0</v>
      </c>
      <c r="AT52" s="496">
        <f t="shared" si="7"/>
        <v>0</v>
      </c>
      <c r="AU52" s="227"/>
      <c r="AV52" s="619" t="b">
        <f t="shared" si="1"/>
        <v>1</v>
      </c>
      <c r="AW52" s="619" t="b">
        <f t="shared" si="2"/>
        <v>1</v>
      </c>
      <c r="AX52" s="619" t="b">
        <f t="shared" si="8"/>
        <v>1</v>
      </c>
      <c r="AY52" s="619" t="b">
        <f t="shared" si="9"/>
        <v>1</v>
      </c>
      <c r="AZ52" s="619" t="b">
        <f t="shared" si="10"/>
        <v>1</v>
      </c>
      <c r="BB52" s="619" t="b">
        <f t="shared" si="11"/>
        <v>0</v>
      </c>
      <c r="BC52" s="619" t="b">
        <f t="shared" si="12"/>
        <v>0</v>
      </c>
      <c r="BD52" s="619" t="b">
        <f t="shared" si="13"/>
        <v>0</v>
      </c>
      <c r="BE52" s="619" t="b">
        <f t="shared" si="14"/>
        <v>0</v>
      </c>
      <c r="BF52" s="619" t="b">
        <f t="shared" si="15"/>
        <v>0</v>
      </c>
      <c r="BG52" s="619" t="b">
        <f t="shared" si="16"/>
        <v>0</v>
      </c>
      <c r="BH52" s="619" t="b">
        <f t="shared" si="17"/>
        <v>0</v>
      </c>
      <c r="BI52" s="619" t="b">
        <f t="shared" si="18"/>
        <v>0</v>
      </c>
      <c r="BJ52" s="619" t="b">
        <f t="shared" si="19"/>
        <v>0</v>
      </c>
      <c r="BK52" s="619" t="b">
        <f t="shared" si="20"/>
        <v>0</v>
      </c>
      <c r="BL52" s="619" t="b">
        <f t="shared" si="21"/>
        <v>0</v>
      </c>
      <c r="BM52" s="619" t="b">
        <f t="shared" si="22"/>
        <v>0</v>
      </c>
      <c r="BN52" s="619" t="b">
        <f t="shared" si="23"/>
        <v>1</v>
      </c>
      <c r="BO52" s="619" t="b">
        <f t="shared" si="24"/>
        <v>1</v>
      </c>
      <c r="BP52" s="619" t="b">
        <f t="shared" si="25"/>
        <v>1</v>
      </c>
      <c r="BQ52" s="619" t="b">
        <f t="shared" si="26"/>
        <v>1</v>
      </c>
      <c r="BR52" s="619" t="b">
        <f t="shared" si="27"/>
        <v>1</v>
      </c>
      <c r="BS52" s="619" t="b">
        <f t="shared" si="28"/>
        <v>1</v>
      </c>
      <c r="BT52" s="619" t="b">
        <f t="shared" si="29"/>
        <v>1</v>
      </c>
      <c r="BU52" s="619" t="b">
        <f t="shared" si="30"/>
        <v>1</v>
      </c>
      <c r="BV52" s="619" t="str">
        <f t="shared" si="31"/>
        <v>-</v>
      </c>
      <c r="BW52" s="619">
        <f>IF(BV52="-",0,IF(COUNTIF(BV52:$BV$524,BV52)&gt;1,1,0))</f>
        <v>0</v>
      </c>
    </row>
    <row r="53" spans="1:75" s="257" customFormat="1" ht="15.75">
      <c r="A53" s="567">
        <v>29</v>
      </c>
      <c r="B53" s="564"/>
      <c r="C53" s="465"/>
      <c r="D53" s="466"/>
      <c r="E53" s="467"/>
      <c r="F53" s="468"/>
      <c r="G53" s="466"/>
      <c r="H53" s="467"/>
      <c r="I53" s="468"/>
      <c r="J53" s="469"/>
      <c r="K53" s="467"/>
      <c r="L53" s="470"/>
      <c r="M53" s="466"/>
      <c r="N53" s="467"/>
      <c r="O53" s="470"/>
      <c r="P53" s="544"/>
      <c r="Q53" s="544"/>
      <c r="R53" s="544"/>
      <c r="S53" s="544"/>
      <c r="T53" s="544"/>
      <c r="U53" s="544"/>
      <c r="V53" s="544"/>
      <c r="W53" s="469"/>
      <c r="X53" s="471"/>
      <c r="Y53" s="471"/>
      <c r="Z53" s="471"/>
      <c r="AA53" s="472"/>
      <c r="AB53" s="469"/>
      <c r="AC53" s="471"/>
      <c r="AD53" s="471"/>
      <c r="AE53" s="471"/>
      <c r="AF53" s="472"/>
      <c r="AG53" s="469"/>
      <c r="AH53" s="471"/>
      <c r="AI53" s="471"/>
      <c r="AJ53" s="471"/>
      <c r="AK53" s="472"/>
      <c r="AL53" s="469"/>
      <c r="AM53" s="471"/>
      <c r="AN53" s="471"/>
      <c r="AO53" s="471"/>
      <c r="AP53" s="538"/>
      <c r="AQ53" s="542">
        <f t="shared" si="4"/>
        <v>0</v>
      </c>
      <c r="AR53" s="552">
        <f t="shared" si="5"/>
        <v>0</v>
      </c>
      <c r="AS53" s="552">
        <f t="shared" si="6"/>
        <v>0</v>
      </c>
      <c r="AT53" s="496">
        <f t="shared" si="7"/>
        <v>0</v>
      </c>
      <c r="AU53" s="227"/>
      <c r="AV53" s="619" t="b">
        <f t="shared" si="1"/>
        <v>1</v>
      </c>
      <c r="AW53" s="619" t="b">
        <f t="shared" si="2"/>
        <v>1</v>
      </c>
      <c r="AX53" s="619" t="b">
        <f t="shared" si="8"/>
        <v>1</v>
      </c>
      <c r="AY53" s="619" t="b">
        <f t="shared" si="9"/>
        <v>1</v>
      </c>
      <c r="AZ53" s="619" t="b">
        <f t="shared" si="10"/>
        <v>1</v>
      </c>
      <c r="BB53" s="619" t="b">
        <f t="shared" si="11"/>
        <v>0</v>
      </c>
      <c r="BC53" s="619" t="b">
        <f t="shared" si="12"/>
        <v>0</v>
      </c>
      <c r="BD53" s="619" t="b">
        <f t="shared" si="13"/>
        <v>0</v>
      </c>
      <c r="BE53" s="619" t="b">
        <f t="shared" si="14"/>
        <v>0</v>
      </c>
      <c r="BF53" s="619" t="b">
        <f t="shared" si="15"/>
        <v>0</v>
      </c>
      <c r="BG53" s="619" t="b">
        <f t="shared" si="16"/>
        <v>0</v>
      </c>
      <c r="BH53" s="619" t="b">
        <f t="shared" si="17"/>
        <v>0</v>
      </c>
      <c r="BI53" s="619" t="b">
        <f t="shared" si="18"/>
        <v>0</v>
      </c>
      <c r="BJ53" s="619" t="b">
        <f t="shared" si="19"/>
        <v>0</v>
      </c>
      <c r="BK53" s="619" t="b">
        <f t="shared" si="20"/>
        <v>0</v>
      </c>
      <c r="BL53" s="619" t="b">
        <f t="shared" si="21"/>
        <v>0</v>
      </c>
      <c r="BM53" s="619" t="b">
        <f t="shared" si="22"/>
        <v>0</v>
      </c>
      <c r="BN53" s="619" t="b">
        <f t="shared" si="23"/>
        <v>1</v>
      </c>
      <c r="BO53" s="619" t="b">
        <f t="shared" si="24"/>
        <v>1</v>
      </c>
      <c r="BP53" s="619" t="b">
        <f t="shared" si="25"/>
        <v>1</v>
      </c>
      <c r="BQ53" s="619" t="b">
        <f t="shared" si="26"/>
        <v>1</v>
      </c>
      <c r="BR53" s="619" t="b">
        <f t="shared" si="27"/>
        <v>1</v>
      </c>
      <c r="BS53" s="619" t="b">
        <f t="shared" si="28"/>
        <v>1</v>
      </c>
      <c r="BT53" s="619" t="b">
        <f t="shared" si="29"/>
        <v>1</v>
      </c>
      <c r="BU53" s="619" t="b">
        <f t="shared" si="30"/>
        <v>1</v>
      </c>
      <c r="BV53" s="619" t="str">
        <f t="shared" si="31"/>
        <v>-</v>
      </c>
      <c r="BW53" s="619">
        <f>IF(BV53="-",0,IF(COUNTIF(BV53:$BV$524,BV53)&gt;1,1,0))</f>
        <v>0</v>
      </c>
    </row>
    <row r="54" spans="1:75" s="257" customFormat="1" ht="15.75">
      <c r="A54" s="567">
        <v>30</v>
      </c>
      <c r="B54" s="564"/>
      <c r="C54" s="465"/>
      <c r="D54" s="466"/>
      <c r="E54" s="467"/>
      <c r="F54" s="468"/>
      <c r="G54" s="466"/>
      <c r="H54" s="467"/>
      <c r="I54" s="468"/>
      <c r="J54" s="469"/>
      <c r="K54" s="467"/>
      <c r="L54" s="470"/>
      <c r="M54" s="466"/>
      <c r="N54" s="467"/>
      <c r="O54" s="470"/>
      <c r="P54" s="544"/>
      <c r="Q54" s="544"/>
      <c r="R54" s="544"/>
      <c r="S54" s="544"/>
      <c r="T54" s="544"/>
      <c r="U54" s="544"/>
      <c r="V54" s="544"/>
      <c r="W54" s="469"/>
      <c r="X54" s="471"/>
      <c r="Y54" s="471"/>
      <c r="Z54" s="471"/>
      <c r="AA54" s="472"/>
      <c r="AB54" s="469"/>
      <c r="AC54" s="471"/>
      <c r="AD54" s="471"/>
      <c r="AE54" s="471"/>
      <c r="AF54" s="472"/>
      <c r="AG54" s="469"/>
      <c r="AH54" s="471"/>
      <c r="AI54" s="471"/>
      <c r="AJ54" s="471"/>
      <c r="AK54" s="472"/>
      <c r="AL54" s="469"/>
      <c r="AM54" s="471"/>
      <c r="AN54" s="471"/>
      <c r="AO54" s="471"/>
      <c r="AP54" s="538"/>
      <c r="AQ54" s="542">
        <f t="shared" si="4"/>
        <v>0</v>
      </c>
      <c r="AR54" s="552">
        <f t="shared" si="5"/>
        <v>0</v>
      </c>
      <c r="AS54" s="552">
        <f t="shared" si="6"/>
        <v>0</v>
      </c>
      <c r="AT54" s="496">
        <f t="shared" si="7"/>
        <v>0</v>
      </c>
      <c r="AU54" s="227"/>
      <c r="AV54" s="619" t="b">
        <f t="shared" si="1"/>
        <v>1</v>
      </c>
      <c r="AW54" s="619" t="b">
        <f t="shared" si="2"/>
        <v>1</v>
      </c>
      <c r="AX54" s="619" t="b">
        <f t="shared" si="8"/>
        <v>1</v>
      </c>
      <c r="AY54" s="619" t="b">
        <f t="shared" si="9"/>
        <v>1</v>
      </c>
      <c r="AZ54" s="619" t="b">
        <f t="shared" si="10"/>
        <v>1</v>
      </c>
      <c r="BB54" s="619" t="b">
        <f t="shared" si="11"/>
        <v>0</v>
      </c>
      <c r="BC54" s="619" t="b">
        <f t="shared" si="12"/>
        <v>0</v>
      </c>
      <c r="BD54" s="619" t="b">
        <f t="shared" si="13"/>
        <v>0</v>
      </c>
      <c r="BE54" s="619" t="b">
        <f t="shared" si="14"/>
        <v>0</v>
      </c>
      <c r="BF54" s="619" t="b">
        <f t="shared" si="15"/>
        <v>0</v>
      </c>
      <c r="BG54" s="619" t="b">
        <f t="shared" si="16"/>
        <v>0</v>
      </c>
      <c r="BH54" s="619" t="b">
        <f t="shared" si="17"/>
        <v>0</v>
      </c>
      <c r="BI54" s="619" t="b">
        <f t="shared" si="18"/>
        <v>0</v>
      </c>
      <c r="BJ54" s="619" t="b">
        <f t="shared" si="19"/>
        <v>0</v>
      </c>
      <c r="BK54" s="619" t="b">
        <f t="shared" si="20"/>
        <v>0</v>
      </c>
      <c r="BL54" s="619" t="b">
        <f t="shared" si="21"/>
        <v>0</v>
      </c>
      <c r="BM54" s="619" t="b">
        <f t="shared" si="22"/>
        <v>0</v>
      </c>
      <c r="BN54" s="619" t="b">
        <f t="shared" si="23"/>
        <v>1</v>
      </c>
      <c r="BO54" s="619" t="b">
        <f t="shared" si="24"/>
        <v>1</v>
      </c>
      <c r="BP54" s="619" t="b">
        <f t="shared" si="25"/>
        <v>1</v>
      </c>
      <c r="BQ54" s="619" t="b">
        <f t="shared" si="26"/>
        <v>1</v>
      </c>
      <c r="BR54" s="619" t="b">
        <f t="shared" si="27"/>
        <v>1</v>
      </c>
      <c r="BS54" s="619" t="b">
        <f t="shared" si="28"/>
        <v>1</v>
      </c>
      <c r="BT54" s="619" t="b">
        <f t="shared" si="29"/>
        <v>1</v>
      </c>
      <c r="BU54" s="619" t="b">
        <f t="shared" si="30"/>
        <v>1</v>
      </c>
      <c r="BV54" s="619" t="str">
        <f t="shared" si="31"/>
        <v>-</v>
      </c>
      <c r="BW54" s="619">
        <f>IF(BV54="-",0,IF(COUNTIF(BV54:$BV$524,BV54)&gt;1,1,0))</f>
        <v>0</v>
      </c>
    </row>
    <row r="55" spans="1:75" s="257" customFormat="1" ht="15.75">
      <c r="A55" s="567">
        <v>31</v>
      </c>
      <c r="B55" s="564"/>
      <c r="C55" s="465"/>
      <c r="D55" s="466"/>
      <c r="E55" s="467"/>
      <c r="F55" s="468"/>
      <c r="G55" s="466"/>
      <c r="H55" s="467"/>
      <c r="I55" s="468"/>
      <c r="J55" s="469"/>
      <c r="K55" s="467"/>
      <c r="L55" s="470"/>
      <c r="M55" s="466"/>
      <c r="N55" s="467"/>
      <c r="O55" s="470"/>
      <c r="P55" s="544"/>
      <c r="Q55" s="544"/>
      <c r="R55" s="544"/>
      <c r="S55" s="544"/>
      <c r="T55" s="544"/>
      <c r="U55" s="544"/>
      <c r="V55" s="544"/>
      <c r="W55" s="469"/>
      <c r="X55" s="471"/>
      <c r="Y55" s="471"/>
      <c r="Z55" s="471"/>
      <c r="AA55" s="472"/>
      <c r="AB55" s="469"/>
      <c r="AC55" s="471"/>
      <c r="AD55" s="471"/>
      <c r="AE55" s="471"/>
      <c r="AF55" s="472"/>
      <c r="AG55" s="469"/>
      <c r="AH55" s="471"/>
      <c r="AI55" s="471"/>
      <c r="AJ55" s="471"/>
      <c r="AK55" s="472"/>
      <c r="AL55" s="469"/>
      <c r="AM55" s="471"/>
      <c r="AN55" s="471"/>
      <c r="AO55" s="471"/>
      <c r="AP55" s="538"/>
      <c r="AQ55" s="542">
        <f t="shared" si="4"/>
        <v>0</v>
      </c>
      <c r="AR55" s="552">
        <f t="shared" si="5"/>
        <v>0</v>
      </c>
      <c r="AS55" s="552">
        <f t="shared" si="6"/>
        <v>0</v>
      </c>
      <c r="AT55" s="496">
        <f t="shared" si="7"/>
        <v>0</v>
      </c>
      <c r="AU55" s="227"/>
      <c r="AV55" s="619" t="b">
        <f t="shared" si="1"/>
        <v>1</v>
      </c>
      <c r="AW55" s="619" t="b">
        <f t="shared" si="2"/>
        <v>1</v>
      </c>
      <c r="AX55" s="619" t="b">
        <f t="shared" si="8"/>
        <v>1</v>
      </c>
      <c r="AY55" s="619" t="b">
        <f t="shared" si="9"/>
        <v>1</v>
      </c>
      <c r="AZ55" s="619" t="b">
        <f t="shared" si="10"/>
        <v>1</v>
      </c>
      <c r="BB55" s="619" t="b">
        <f t="shared" si="11"/>
        <v>0</v>
      </c>
      <c r="BC55" s="619" t="b">
        <f t="shared" si="12"/>
        <v>0</v>
      </c>
      <c r="BD55" s="619" t="b">
        <f t="shared" si="13"/>
        <v>0</v>
      </c>
      <c r="BE55" s="619" t="b">
        <f t="shared" si="14"/>
        <v>0</v>
      </c>
      <c r="BF55" s="619" t="b">
        <f t="shared" si="15"/>
        <v>0</v>
      </c>
      <c r="BG55" s="619" t="b">
        <f t="shared" si="16"/>
        <v>0</v>
      </c>
      <c r="BH55" s="619" t="b">
        <f t="shared" si="17"/>
        <v>0</v>
      </c>
      <c r="BI55" s="619" t="b">
        <f t="shared" si="18"/>
        <v>0</v>
      </c>
      <c r="BJ55" s="619" t="b">
        <f t="shared" si="19"/>
        <v>0</v>
      </c>
      <c r="BK55" s="619" t="b">
        <f t="shared" si="20"/>
        <v>0</v>
      </c>
      <c r="BL55" s="619" t="b">
        <f t="shared" si="21"/>
        <v>0</v>
      </c>
      <c r="BM55" s="619" t="b">
        <f t="shared" si="22"/>
        <v>0</v>
      </c>
      <c r="BN55" s="619" t="b">
        <f t="shared" si="23"/>
        <v>1</v>
      </c>
      <c r="BO55" s="619" t="b">
        <f t="shared" si="24"/>
        <v>1</v>
      </c>
      <c r="BP55" s="619" t="b">
        <f t="shared" si="25"/>
        <v>1</v>
      </c>
      <c r="BQ55" s="619" t="b">
        <f t="shared" si="26"/>
        <v>1</v>
      </c>
      <c r="BR55" s="619" t="b">
        <f t="shared" si="27"/>
        <v>1</v>
      </c>
      <c r="BS55" s="619" t="b">
        <f t="shared" si="28"/>
        <v>1</v>
      </c>
      <c r="BT55" s="619" t="b">
        <f t="shared" si="29"/>
        <v>1</v>
      </c>
      <c r="BU55" s="619" t="b">
        <f t="shared" si="30"/>
        <v>1</v>
      </c>
      <c r="BV55" s="619" t="str">
        <f t="shared" si="31"/>
        <v>-</v>
      </c>
      <c r="BW55" s="619">
        <f>IF(BV55="-",0,IF(COUNTIF(BV55:$BV$524,BV55)&gt;1,1,0))</f>
        <v>0</v>
      </c>
    </row>
    <row r="56" spans="1:75" s="257" customFormat="1" ht="15.75">
      <c r="A56" s="567">
        <v>32</v>
      </c>
      <c r="B56" s="564"/>
      <c r="C56" s="465"/>
      <c r="D56" s="466"/>
      <c r="E56" s="467"/>
      <c r="F56" s="468"/>
      <c r="G56" s="466"/>
      <c r="H56" s="467"/>
      <c r="I56" s="468"/>
      <c r="J56" s="469"/>
      <c r="K56" s="467"/>
      <c r="L56" s="470"/>
      <c r="M56" s="466"/>
      <c r="N56" s="467"/>
      <c r="O56" s="470"/>
      <c r="P56" s="544"/>
      <c r="Q56" s="544"/>
      <c r="R56" s="544"/>
      <c r="S56" s="544"/>
      <c r="T56" s="544"/>
      <c r="U56" s="544"/>
      <c r="V56" s="544"/>
      <c r="W56" s="469"/>
      <c r="X56" s="471"/>
      <c r="Y56" s="471"/>
      <c r="Z56" s="471"/>
      <c r="AA56" s="472"/>
      <c r="AB56" s="469"/>
      <c r="AC56" s="471"/>
      <c r="AD56" s="471"/>
      <c r="AE56" s="471"/>
      <c r="AF56" s="472"/>
      <c r="AG56" s="469"/>
      <c r="AH56" s="471"/>
      <c r="AI56" s="471"/>
      <c r="AJ56" s="471"/>
      <c r="AK56" s="472"/>
      <c r="AL56" s="469"/>
      <c r="AM56" s="471"/>
      <c r="AN56" s="471"/>
      <c r="AO56" s="471"/>
      <c r="AP56" s="538"/>
      <c r="AQ56" s="542">
        <f t="shared" si="4"/>
        <v>0</v>
      </c>
      <c r="AR56" s="552">
        <f t="shared" si="5"/>
        <v>0</v>
      </c>
      <c r="AS56" s="552">
        <f t="shared" si="6"/>
        <v>0</v>
      </c>
      <c r="AT56" s="496">
        <f t="shared" si="7"/>
        <v>0</v>
      </c>
      <c r="AU56" s="227"/>
      <c r="AV56" s="619" t="b">
        <f t="shared" si="1"/>
        <v>1</v>
      </c>
      <c r="AW56" s="619" t="b">
        <f t="shared" si="2"/>
        <v>1</v>
      </c>
      <c r="AX56" s="619" t="b">
        <f t="shared" si="8"/>
        <v>1</v>
      </c>
      <c r="AY56" s="619" t="b">
        <f t="shared" si="9"/>
        <v>1</v>
      </c>
      <c r="AZ56" s="619" t="b">
        <f t="shared" si="10"/>
        <v>1</v>
      </c>
      <c r="BB56" s="619" t="b">
        <f t="shared" si="11"/>
        <v>0</v>
      </c>
      <c r="BC56" s="619" t="b">
        <f t="shared" si="12"/>
        <v>0</v>
      </c>
      <c r="BD56" s="619" t="b">
        <f t="shared" si="13"/>
        <v>0</v>
      </c>
      <c r="BE56" s="619" t="b">
        <f t="shared" si="14"/>
        <v>0</v>
      </c>
      <c r="BF56" s="619" t="b">
        <f t="shared" si="15"/>
        <v>0</v>
      </c>
      <c r="BG56" s="619" t="b">
        <f t="shared" si="16"/>
        <v>0</v>
      </c>
      <c r="BH56" s="619" t="b">
        <f t="shared" si="17"/>
        <v>0</v>
      </c>
      <c r="BI56" s="619" t="b">
        <f t="shared" si="18"/>
        <v>0</v>
      </c>
      <c r="BJ56" s="619" t="b">
        <f t="shared" si="19"/>
        <v>0</v>
      </c>
      <c r="BK56" s="619" t="b">
        <f t="shared" si="20"/>
        <v>0</v>
      </c>
      <c r="BL56" s="619" t="b">
        <f t="shared" si="21"/>
        <v>0</v>
      </c>
      <c r="BM56" s="619" t="b">
        <f t="shared" si="22"/>
        <v>0</v>
      </c>
      <c r="BN56" s="619" t="b">
        <f t="shared" si="23"/>
        <v>1</v>
      </c>
      <c r="BO56" s="619" t="b">
        <f t="shared" si="24"/>
        <v>1</v>
      </c>
      <c r="BP56" s="619" t="b">
        <f t="shared" si="25"/>
        <v>1</v>
      </c>
      <c r="BQ56" s="619" t="b">
        <f t="shared" si="26"/>
        <v>1</v>
      </c>
      <c r="BR56" s="619" t="b">
        <f t="shared" si="27"/>
        <v>1</v>
      </c>
      <c r="BS56" s="619" t="b">
        <f t="shared" si="28"/>
        <v>1</v>
      </c>
      <c r="BT56" s="619" t="b">
        <f t="shared" si="29"/>
        <v>1</v>
      </c>
      <c r="BU56" s="619" t="b">
        <f t="shared" si="30"/>
        <v>1</v>
      </c>
      <c r="BV56" s="619" t="str">
        <f t="shared" si="31"/>
        <v>-</v>
      </c>
      <c r="BW56" s="619">
        <f>IF(BV56="-",0,IF(COUNTIF(BV56:$BV$524,BV56)&gt;1,1,0))</f>
        <v>0</v>
      </c>
    </row>
    <row r="57" spans="1:75" s="257" customFormat="1" ht="15.75">
      <c r="A57" s="567">
        <v>33</v>
      </c>
      <c r="B57" s="564"/>
      <c r="C57" s="465"/>
      <c r="D57" s="466"/>
      <c r="E57" s="467"/>
      <c r="F57" s="468"/>
      <c r="G57" s="466"/>
      <c r="H57" s="467"/>
      <c r="I57" s="468"/>
      <c r="J57" s="469"/>
      <c r="K57" s="467"/>
      <c r="L57" s="470"/>
      <c r="M57" s="466"/>
      <c r="N57" s="467"/>
      <c r="O57" s="470"/>
      <c r="P57" s="544"/>
      <c r="Q57" s="544"/>
      <c r="R57" s="544"/>
      <c r="S57" s="544"/>
      <c r="T57" s="544"/>
      <c r="U57" s="544"/>
      <c r="V57" s="544"/>
      <c r="W57" s="469"/>
      <c r="X57" s="471"/>
      <c r="Y57" s="471"/>
      <c r="Z57" s="471"/>
      <c r="AA57" s="472"/>
      <c r="AB57" s="469"/>
      <c r="AC57" s="471"/>
      <c r="AD57" s="471"/>
      <c r="AE57" s="471"/>
      <c r="AF57" s="472"/>
      <c r="AG57" s="469"/>
      <c r="AH57" s="471"/>
      <c r="AI57" s="471"/>
      <c r="AJ57" s="471"/>
      <c r="AK57" s="472"/>
      <c r="AL57" s="469"/>
      <c r="AM57" s="471"/>
      <c r="AN57" s="471"/>
      <c r="AO57" s="471"/>
      <c r="AP57" s="538"/>
      <c r="AQ57" s="542">
        <f t="shared" si="4"/>
        <v>0</v>
      </c>
      <c r="AR57" s="552">
        <f t="shared" si="5"/>
        <v>0</v>
      </c>
      <c r="AS57" s="552">
        <f t="shared" si="6"/>
        <v>0</v>
      </c>
      <c r="AT57" s="496">
        <f t="shared" si="7"/>
        <v>0</v>
      </c>
      <c r="AU57" s="227"/>
      <c r="AV57" s="619" t="b">
        <f t="shared" si="1"/>
        <v>1</v>
      </c>
      <c r="AW57" s="619" t="b">
        <f t="shared" si="2"/>
        <v>1</v>
      </c>
      <c r="AX57" s="619" t="b">
        <f t="shared" si="8"/>
        <v>1</v>
      </c>
      <c r="AY57" s="619" t="b">
        <f t="shared" si="9"/>
        <v>1</v>
      </c>
      <c r="AZ57" s="619" t="b">
        <f t="shared" si="10"/>
        <v>1</v>
      </c>
      <c r="BB57" s="619" t="b">
        <f t="shared" si="11"/>
        <v>0</v>
      </c>
      <c r="BC57" s="619" t="b">
        <f t="shared" si="12"/>
        <v>0</v>
      </c>
      <c r="BD57" s="619" t="b">
        <f t="shared" si="13"/>
        <v>0</v>
      </c>
      <c r="BE57" s="619" t="b">
        <f t="shared" si="14"/>
        <v>0</v>
      </c>
      <c r="BF57" s="619" t="b">
        <f t="shared" si="15"/>
        <v>0</v>
      </c>
      <c r="BG57" s="619" t="b">
        <f t="shared" si="16"/>
        <v>0</v>
      </c>
      <c r="BH57" s="619" t="b">
        <f t="shared" si="17"/>
        <v>0</v>
      </c>
      <c r="BI57" s="619" t="b">
        <f t="shared" si="18"/>
        <v>0</v>
      </c>
      <c r="BJ57" s="619" t="b">
        <f t="shared" si="19"/>
        <v>0</v>
      </c>
      <c r="BK57" s="619" t="b">
        <f t="shared" si="20"/>
        <v>0</v>
      </c>
      <c r="BL57" s="619" t="b">
        <f t="shared" si="21"/>
        <v>0</v>
      </c>
      <c r="BM57" s="619" t="b">
        <f t="shared" si="22"/>
        <v>0</v>
      </c>
      <c r="BN57" s="619" t="b">
        <f t="shared" si="23"/>
        <v>1</v>
      </c>
      <c r="BO57" s="619" t="b">
        <f t="shared" si="24"/>
        <v>1</v>
      </c>
      <c r="BP57" s="619" t="b">
        <f t="shared" si="25"/>
        <v>1</v>
      </c>
      <c r="BQ57" s="619" t="b">
        <f t="shared" si="26"/>
        <v>1</v>
      </c>
      <c r="BR57" s="619" t="b">
        <f t="shared" si="27"/>
        <v>1</v>
      </c>
      <c r="BS57" s="619" t="b">
        <f t="shared" si="28"/>
        <v>1</v>
      </c>
      <c r="BT57" s="619" t="b">
        <f t="shared" si="29"/>
        <v>1</v>
      </c>
      <c r="BU57" s="619" t="b">
        <f t="shared" si="30"/>
        <v>1</v>
      </c>
      <c r="BV57" s="619" t="str">
        <f t="shared" si="31"/>
        <v>-</v>
      </c>
      <c r="BW57" s="619">
        <f>IF(BV57="-",0,IF(COUNTIF(BV57:$BV$524,BV57)&gt;1,1,0))</f>
        <v>0</v>
      </c>
    </row>
    <row r="58" spans="1:75" s="257" customFormat="1" ht="15.75">
      <c r="A58" s="567">
        <v>34</v>
      </c>
      <c r="B58" s="564"/>
      <c r="C58" s="465"/>
      <c r="D58" s="466"/>
      <c r="E58" s="467"/>
      <c r="F58" s="468"/>
      <c r="G58" s="466"/>
      <c r="H58" s="467"/>
      <c r="I58" s="468"/>
      <c r="J58" s="469"/>
      <c r="K58" s="467"/>
      <c r="L58" s="470"/>
      <c r="M58" s="466"/>
      <c r="N58" s="467"/>
      <c r="O58" s="470"/>
      <c r="P58" s="544"/>
      <c r="Q58" s="544"/>
      <c r="R58" s="544"/>
      <c r="S58" s="544"/>
      <c r="T58" s="544"/>
      <c r="U58" s="544"/>
      <c r="V58" s="544"/>
      <c r="W58" s="469"/>
      <c r="X58" s="471"/>
      <c r="Y58" s="471"/>
      <c r="Z58" s="471"/>
      <c r="AA58" s="472"/>
      <c r="AB58" s="469"/>
      <c r="AC58" s="471"/>
      <c r="AD58" s="471"/>
      <c r="AE58" s="471"/>
      <c r="AF58" s="472"/>
      <c r="AG58" s="469"/>
      <c r="AH58" s="471"/>
      <c r="AI58" s="471"/>
      <c r="AJ58" s="471"/>
      <c r="AK58" s="472"/>
      <c r="AL58" s="469"/>
      <c r="AM58" s="471"/>
      <c r="AN58" s="471"/>
      <c r="AO58" s="471"/>
      <c r="AP58" s="538"/>
      <c r="AQ58" s="542">
        <f t="shared" si="4"/>
        <v>0</v>
      </c>
      <c r="AR58" s="552">
        <f t="shared" si="5"/>
        <v>0</v>
      </c>
      <c r="AS58" s="552">
        <f t="shared" si="6"/>
        <v>0</v>
      </c>
      <c r="AT58" s="496">
        <f t="shared" si="7"/>
        <v>0</v>
      </c>
      <c r="AU58" s="227"/>
      <c r="AV58" s="619" t="b">
        <f t="shared" si="1"/>
        <v>1</v>
      </c>
      <c r="AW58" s="619" t="b">
        <f t="shared" si="2"/>
        <v>1</v>
      </c>
      <c r="AX58" s="619" t="b">
        <f t="shared" si="8"/>
        <v>1</v>
      </c>
      <c r="AY58" s="619" t="b">
        <f t="shared" si="9"/>
        <v>1</v>
      </c>
      <c r="AZ58" s="619" t="b">
        <f t="shared" si="10"/>
        <v>1</v>
      </c>
      <c r="BB58" s="619" t="b">
        <f t="shared" si="11"/>
        <v>0</v>
      </c>
      <c r="BC58" s="619" t="b">
        <f t="shared" si="12"/>
        <v>0</v>
      </c>
      <c r="BD58" s="619" t="b">
        <f t="shared" si="13"/>
        <v>0</v>
      </c>
      <c r="BE58" s="619" t="b">
        <f t="shared" si="14"/>
        <v>0</v>
      </c>
      <c r="BF58" s="619" t="b">
        <f t="shared" si="15"/>
        <v>0</v>
      </c>
      <c r="BG58" s="619" t="b">
        <f t="shared" si="16"/>
        <v>0</v>
      </c>
      <c r="BH58" s="619" t="b">
        <f t="shared" si="17"/>
        <v>0</v>
      </c>
      <c r="BI58" s="619" t="b">
        <f t="shared" si="18"/>
        <v>0</v>
      </c>
      <c r="BJ58" s="619" t="b">
        <f t="shared" si="19"/>
        <v>0</v>
      </c>
      <c r="BK58" s="619" t="b">
        <f t="shared" si="20"/>
        <v>0</v>
      </c>
      <c r="BL58" s="619" t="b">
        <f t="shared" si="21"/>
        <v>0</v>
      </c>
      <c r="BM58" s="619" t="b">
        <f t="shared" si="22"/>
        <v>0</v>
      </c>
      <c r="BN58" s="619" t="b">
        <f t="shared" si="23"/>
        <v>1</v>
      </c>
      <c r="BO58" s="619" t="b">
        <f t="shared" si="24"/>
        <v>1</v>
      </c>
      <c r="BP58" s="619" t="b">
        <f t="shared" si="25"/>
        <v>1</v>
      </c>
      <c r="BQ58" s="619" t="b">
        <f t="shared" si="26"/>
        <v>1</v>
      </c>
      <c r="BR58" s="619" t="b">
        <f t="shared" si="27"/>
        <v>1</v>
      </c>
      <c r="BS58" s="619" t="b">
        <f t="shared" si="28"/>
        <v>1</v>
      </c>
      <c r="BT58" s="619" t="b">
        <f t="shared" si="29"/>
        <v>1</v>
      </c>
      <c r="BU58" s="619" t="b">
        <f t="shared" si="30"/>
        <v>1</v>
      </c>
      <c r="BV58" s="619" t="str">
        <f t="shared" si="31"/>
        <v>-</v>
      </c>
      <c r="BW58" s="619">
        <f>IF(BV58="-",0,IF(COUNTIF(BV58:$BV$524,BV58)&gt;1,1,0))</f>
        <v>0</v>
      </c>
    </row>
    <row r="59" spans="1:75" s="257" customFormat="1" ht="15.75">
      <c r="A59" s="567">
        <v>35</v>
      </c>
      <c r="B59" s="564"/>
      <c r="C59" s="465"/>
      <c r="D59" s="466"/>
      <c r="E59" s="467"/>
      <c r="F59" s="468"/>
      <c r="G59" s="466"/>
      <c r="H59" s="467"/>
      <c r="I59" s="468"/>
      <c r="J59" s="469"/>
      <c r="K59" s="467"/>
      <c r="L59" s="470"/>
      <c r="M59" s="466"/>
      <c r="N59" s="467"/>
      <c r="O59" s="470"/>
      <c r="P59" s="544"/>
      <c r="Q59" s="544"/>
      <c r="R59" s="544"/>
      <c r="S59" s="544"/>
      <c r="T59" s="544"/>
      <c r="U59" s="544"/>
      <c r="V59" s="544"/>
      <c r="W59" s="469"/>
      <c r="X59" s="471"/>
      <c r="Y59" s="471"/>
      <c r="Z59" s="471"/>
      <c r="AA59" s="472"/>
      <c r="AB59" s="469"/>
      <c r="AC59" s="471"/>
      <c r="AD59" s="471"/>
      <c r="AE59" s="471"/>
      <c r="AF59" s="472"/>
      <c r="AG59" s="469"/>
      <c r="AH59" s="471"/>
      <c r="AI59" s="471"/>
      <c r="AJ59" s="471"/>
      <c r="AK59" s="472"/>
      <c r="AL59" s="469"/>
      <c r="AM59" s="471"/>
      <c r="AN59" s="471"/>
      <c r="AO59" s="471"/>
      <c r="AP59" s="538"/>
      <c r="AQ59" s="542">
        <f t="shared" si="4"/>
        <v>0</v>
      </c>
      <c r="AR59" s="552">
        <f t="shared" si="5"/>
        <v>0</v>
      </c>
      <c r="AS59" s="552">
        <f t="shared" si="6"/>
        <v>0</v>
      </c>
      <c r="AT59" s="496">
        <f t="shared" si="7"/>
        <v>0</v>
      </c>
      <c r="AU59" s="227"/>
      <c r="AV59" s="619" t="b">
        <f t="shared" si="1"/>
        <v>1</v>
      </c>
      <c r="AW59" s="619" t="b">
        <f t="shared" si="2"/>
        <v>1</v>
      </c>
      <c r="AX59" s="619" t="b">
        <f t="shared" si="8"/>
        <v>1</v>
      </c>
      <c r="AY59" s="619" t="b">
        <f t="shared" si="9"/>
        <v>1</v>
      </c>
      <c r="AZ59" s="619" t="b">
        <f t="shared" si="10"/>
        <v>1</v>
      </c>
      <c r="BB59" s="619" t="b">
        <f t="shared" si="11"/>
        <v>0</v>
      </c>
      <c r="BC59" s="619" t="b">
        <f t="shared" si="12"/>
        <v>0</v>
      </c>
      <c r="BD59" s="619" t="b">
        <f t="shared" si="13"/>
        <v>0</v>
      </c>
      <c r="BE59" s="619" t="b">
        <f t="shared" si="14"/>
        <v>0</v>
      </c>
      <c r="BF59" s="619" t="b">
        <f t="shared" si="15"/>
        <v>0</v>
      </c>
      <c r="BG59" s="619" t="b">
        <f t="shared" si="16"/>
        <v>0</v>
      </c>
      <c r="BH59" s="619" t="b">
        <f t="shared" si="17"/>
        <v>0</v>
      </c>
      <c r="BI59" s="619" t="b">
        <f t="shared" si="18"/>
        <v>0</v>
      </c>
      <c r="BJ59" s="619" t="b">
        <f t="shared" si="19"/>
        <v>0</v>
      </c>
      <c r="BK59" s="619" t="b">
        <f t="shared" si="20"/>
        <v>0</v>
      </c>
      <c r="BL59" s="619" t="b">
        <f t="shared" si="21"/>
        <v>0</v>
      </c>
      <c r="BM59" s="619" t="b">
        <f t="shared" si="22"/>
        <v>0</v>
      </c>
      <c r="BN59" s="619" t="b">
        <f t="shared" si="23"/>
        <v>1</v>
      </c>
      <c r="BO59" s="619" t="b">
        <f t="shared" si="24"/>
        <v>1</v>
      </c>
      <c r="BP59" s="619" t="b">
        <f t="shared" si="25"/>
        <v>1</v>
      </c>
      <c r="BQ59" s="619" t="b">
        <f t="shared" si="26"/>
        <v>1</v>
      </c>
      <c r="BR59" s="619" t="b">
        <f t="shared" si="27"/>
        <v>1</v>
      </c>
      <c r="BS59" s="619" t="b">
        <f t="shared" si="28"/>
        <v>1</v>
      </c>
      <c r="BT59" s="619" t="b">
        <f t="shared" si="29"/>
        <v>1</v>
      </c>
      <c r="BU59" s="619" t="b">
        <f t="shared" si="30"/>
        <v>1</v>
      </c>
      <c r="BV59" s="619" t="str">
        <f t="shared" si="31"/>
        <v>-</v>
      </c>
      <c r="BW59" s="619">
        <f>IF(BV59="-",0,IF(COUNTIF(BV59:$BV$524,BV59)&gt;1,1,0))</f>
        <v>0</v>
      </c>
    </row>
    <row r="60" spans="1:75" s="257" customFormat="1" ht="15.75">
      <c r="A60" s="567">
        <v>36</v>
      </c>
      <c r="B60" s="564"/>
      <c r="C60" s="465"/>
      <c r="D60" s="466"/>
      <c r="E60" s="467"/>
      <c r="F60" s="468"/>
      <c r="G60" s="466"/>
      <c r="H60" s="467"/>
      <c r="I60" s="468"/>
      <c r="J60" s="469"/>
      <c r="K60" s="467"/>
      <c r="L60" s="470"/>
      <c r="M60" s="466"/>
      <c r="N60" s="467"/>
      <c r="O60" s="470"/>
      <c r="P60" s="544"/>
      <c r="Q60" s="544"/>
      <c r="R60" s="544"/>
      <c r="S60" s="544"/>
      <c r="T60" s="544"/>
      <c r="U60" s="544"/>
      <c r="V60" s="544"/>
      <c r="W60" s="469"/>
      <c r="X60" s="471"/>
      <c r="Y60" s="471"/>
      <c r="Z60" s="471"/>
      <c r="AA60" s="472"/>
      <c r="AB60" s="469"/>
      <c r="AC60" s="471"/>
      <c r="AD60" s="471"/>
      <c r="AE60" s="471"/>
      <c r="AF60" s="472"/>
      <c r="AG60" s="469"/>
      <c r="AH60" s="471"/>
      <c r="AI60" s="471"/>
      <c r="AJ60" s="471"/>
      <c r="AK60" s="472"/>
      <c r="AL60" s="469"/>
      <c r="AM60" s="471"/>
      <c r="AN60" s="471"/>
      <c r="AO60" s="471"/>
      <c r="AP60" s="538"/>
      <c r="AQ60" s="542">
        <f t="shared" si="4"/>
        <v>0</v>
      </c>
      <c r="AR60" s="552">
        <f t="shared" si="5"/>
        <v>0</v>
      </c>
      <c r="AS60" s="552">
        <f t="shared" si="6"/>
        <v>0</v>
      </c>
      <c r="AT60" s="496">
        <f t="shared" si="7"/>
        <v>0</v>
      </c>
      <c r="AU60" s="227"/>
      <c r="AV60" s="619" t="b">
        <f t="shared" si="1"/>
        <v>1</v>
      </c>
      <c r="AW60" s="619" t="b">
        <f t="shared" si="2"/>
        <v>1</v>
      </c>
      <c r="AX60" s="619" t="b">
        <f t="shared" si="8"/>
        <v>1</v>
      </c>
      <c r="AY60" s="619" t="b">
        <f t="shared" si="9"/>
        <v>1</v>
      </c>
      <c r="AZ60" s="619" t="b">
        <f t="shared" si="10"/>
        <v>1</v>
      </c>
      <c r="BB60" s="619" t="b">
        <f t="shared" si="11"/>
        <v>0</v>
      </c>
      <c r="BC60" s="619" t="b">
        <f t="shared" si="12"/>
        <v>0</v>
      </c>
      <c r="BD60" s="619" t="b">
        <f t="shared" si="13"/>
        <v>0</v>
      </c>
      <c r="BE60" s="619" t="b">
        <f t="shared" si="14"/>
        <v>0</v>
      </c>
      <c r="BF60" s="619" t="b">
        <f t="shared" si="15"/>
        <v>0</v>
      </c>
      <c r="BG60" s="619" t="b">
        <f t="shared" si="16"/>
        <v>0</v>
      </c>
      <c r="BH60" s="619" t="b">
        <f t="shared" si="17"/>
        <v>0</v>
      </c>
      <c r="BI60" s="619" t="b">
        <f t="shared" si="18"/>
        <v>0</v>
      </c>
      <c r="BJ60" s="619" t="b">
        <f t="shared" si="19"/>
        <v>0</v>
      </c>
      <c r="BK60" s="619" t="b">
        <f t="shared" si="20"/>
        <v>0</v>
      </c>
      <c r="BL60" s="619" t="b">
        <f t="shared" si="21"/>
        <v>0</v>
      </c>
      <c r="BM60" s="619" t="b">
        <f t="shared" si="22"/>
        <v>0</v>
      </c>
      <c r="BN60" s="619" t="b">
        <f t="shared" si="23"/>
        <v>1</v>
      </c>
      <c r="BO60" s="619" t="b">
        <f t="shared" si="24"/>
        <v>1</v>
      </c>
      <c r="BP60" s="619" t="b">
        <f t="shared" si="25"/>
        <v>1</v>
      </c>
      <c r="BQ60" s="619" t="b">
        <f t="shared" si="26"/>
        <v>1</v>
      </c>
      <c r="BR60" s="619" t="b">
        <f t="shared" si="27"/>
        <v>1</v>
      </c>
      <c r="BS60" s="619" t="b">
        <f t="shared" si="28"/>
        <v>1</v>
      </c>
      <c r="BT60" s="619" t="b">
        <f t="shared" si="29"/>
        <v>1</v>
      </c>
      <c r="BU60" s="619" t="b">
        <f t="shared" si="30"/>
        <v>1</v>
      </c>
      <c r="BV60" s="619" t="str">
        <f t="shared" si="31"/>
        <v>-</v>
      </c>
      <c r="BW60" s="619">
        <f>IF(BV60="-",0,IF(COUNTIF(BV60:$BV$524,BV60)&gt;1,1,0))</f>
        <v>0</v>
      </c>
    </row>
    <row r="61" spans="1:75" s="257" customFormat="1" ht="15.75">
      <c r="A61" s="567">
        <v>37</v>
      </c>
      <c r="B61" s="564"/>
      <c r="C61" s="465"/>
      <c r="D61" s="466"/>
      <c r="E61" s="467"/>
      <c r="F61" s="468"/>
      <c r="G61" s="466"/>
      <c r="H61" s="467"/>
      <c r="I61" s="468"/>
      <c r="J61" s="469"/>
      <c r="K61" s="467"/>
      <c r="L61" s="470"/>
      <c r="M61" s="466"/>
      <c r="N61" s="467"/>
      <c r="O61" s="470"/>
      <c r="P61" s="544"/>
      <c r="Q61" s="544"/>
      <c r="R61" s="544"/>
      <c r="S61" s="544"/>
      <c r="T61" s="544"/>
      <c r="U61" s="544"/>
      <c r="V61" s="544"/>
      <c r="W61" s="469"/>
      <c r="X61" s="471"/>
      <c r="Y61" s="471"/>
      <c r="Z61" s="471"/>
      <c r="AA61" s="472"/>
      <c r="AB61" s="469"/>
      <c r="AC61" s="471"/>
      <c r="AD61" s="471"/>
      <c r="AE61" s="471"/>
      <c r="AF61" s="472"/>
      <c r="AG61" s="469"/>
      <c r="AH61" s="471"/>
      <c r="AI61" s="471"/>
      <c r="AJ61" s="471"/>
      <c r="AK61" s="472"/>
      <c r="AL61" s="469"/>
      <c r="AM61" s="471"/>
      <c r="AN61" s="471"/>
      <c r="AO61" s="471"/>
      <c r="AP61" s="538"/>
      <c r="AQ61" s="542">
        <f t="shared" si="4"/>
        <v>0</v>
      </c>
      <c r="AR61" s="552">
        <f t="shared" si="5"/>
        <v>0</v>
      </c>
      <c r="AS61" s="552">
        <f t="shared" si="6"/>
        <v>0</v>
      </c>
      <c r="AT61" s="496">
        <f t="shared" si="7"/>
        <v>0</v>
      </c>
      <c r="AU61" s="227"/>
      <c r="AV61" s="619" t="b">
        <f t="shared" si="1"/>
        <v>1</v>
      </c>
      <c r="AW61" s="619" t="b">
        <f t="shared" si="2"/>
        <v>1</v>
      </c>
      <c r="AX61" s="619" t="b">
        <f t="shared" si="8"/>
        <v>1</v>
      </c>
      <c r="AY61" s="619" t="b">
        <f t="shared" si="9"/>
        <v>1</v>
      </c>
      <c r="AZ61" s="619" t="b">
        <f t="shared" si="10"/>
        <v>1</v>
      </c>
      <c r="BB61" s="619" t="b">
        <f t="shared" si="11"/>
        <v>0</v>
      </c>
      <c r="BC61" s="619" t="b">
        <f t="shared" si="12"/>
        <v>0</v>
      </c>
      <c r="BD61" s="619" t="b">
        <f t="shared" si="13"/>
        <v>0</v>
      </c>
      <c r="BE61" s="619" t="b">
        <f t="shared" si="14"/>
        <v>0</v>
      </c>
      <c r="BF61" s="619" t="b">
        <f t="shared" si="15"/>
        <v>0</v>
      </c>
      <c r="BG61" s="619" t="b">
        <f t="shared" si="16"/>
        <v>0</v>
      </c>
      <c r="BH61" s="619" t="b">
        <f t="shared" si="17"/>
        <v>0</v>
      </c>
      <c r="BI61" s="619" t="b">
        <f t="shared" si="18"/>
        <v>0</v>
      </c>
      <c r="BJ61" s="619" t="b">
        <f t="shared" si="19"/>
        <v>0</v>
      </c>
      <c r="BK61" s="619" t="b">
        <f t="shared" si="20"/>
        <v>0</v>
      </c>
      <c r="BL61" s="619" t="b">
        <f t="shared" si="21"/>
        <v>0</v>
      </c>
      <c r="BM61" s="619" t="b">
        <f t="shared" si="22"/>
        <v>0</v>
      </c>
      <c r="BN61" s="619" t="b">
        <f t="shared" si="23"/>
        <v>1</v>
      </c>
      <c r="BO61" s="619" t="b">
        <f t="shared" si="24"/>
        <v>1</v>
      </c>
      <c r="BP61" s="619" t="b">
        <f t="shared" si="25"/>
        <v>1</v>
      </c>
      <c r="BQ61" s="619" t="b">
        <f t="shared" si="26"/>
        <v>1</v>
      </c>
      <c r="BR61" s="619" t="b">
        <f t="shared" si="27"/>
        <v>1</v>
      </c>
      <c r="BS61" s="619" t="b">
        <f t="shared" si="28"/>
        <v>1</v>
      </c>
      <c r="BT61" s="619" t="b">
        <f t="shared" si="29"/>
        <v>1</v>
      </c>
      <c r="BU61" s="619" t="b">
        <f t="shared" si="30"/>
        <v>1</v>
      </c>
      <c r="BV61" s="619" t="str">
        <f t="shared" si="31"/>
        <v>-</v>
      </c>
      <c r="BW61" s="619">
        <f>IF(BV61="-",0,IF(COUNTIF(BV61:$BV$524,BV61)&gt;1,1,0))</f>
        <v>0</v>
      </c>
    </row>
    <row r="62" spans="1:75" s="257" customFormat="1" ht="15.75">
      <c r="A62" s="567">
        <v>38</v>
      </c>
      <c r="B62" s="564"/>
      <c r="C62" s="465"/>
      <c r="D62" s="466"/>
      <c r="E62" s="467"/>
      <c r="F62" s="468"/>
      <c r="G62" s="466"/>
      <c r="H62" s="467"/>
      <c r="I62" s="468"/>
      <c r="J62" s="469"/>
      <c r="K62" s="467"/>
      <c r="L62" s="470"/>
      <c r="M62" s="466"/>
      <c r="N62" s="467"/>
      <c r="O62" s="470"/>
      <c r="P62" s="544"/>
      <c r="Q62" s="544"/>
      <c r="R62" s="544"/>
      <c r="S62" s="544"/>
      <c r="T62" s="544"/>
      <c r="U62" s="544"/>
      <c r="V62" s="544"/>
      <c r="W62" s="469"/>
      <c r="X62" s="471"/>
      <c r="Y62" s="471"/>
      <c r="Z62" s="471"/>
      <c r="AA62" s="472"/>
      <c r="AB62" s="469"/>
      <c r="AC62" s="471"/>
      <c r="AD62" s="471"/>
      <c r="AE62" s="471"/>
      <c r="AF62" s="472"/>
      <c r="AG62" s="469"/>
      <c r="AH62" s="471"/>
      <c r="AI62" s="471"/>
      <c r="AJ62" s="471"/>
      <c r="AK62" s="472"/>
      <c r="AL62" s="469"/>
      <c r="AM62" s="471"/>
      <c r="AN62" s="471"/>
      <c r="AO62" s="471"/>
      <c r="AP62" s="538"/>
      <c r="AQ62" s="542">
        <f t="shared" si="4"/>
        <v>0</v>
      </c>
      <c r="AR62" s="552">
        <f t="shared" si="5"/>
        <v>0</v>
      </c>
      <c r="AS62" s="552">
        <f t="shared" si="6"/>
        <v>0</v>
      </c>
      <c r="AT62" s="496">
        <f t="shared" si="7"/>
        <v>0</v>
      </c>
      <c r="AU62" s="227"/>
      <c r="AV62" s="619" t="b">
        <f t="shared" si="1"/>
        <v>1</v>
      </c>
      <c r="AW62" s="619" t="b">
        <f t="shared" si="2"/>
        <v>1</v>
      </c>
      <c r="AX62" s="619" t="b">
        <f t="shared" si="8"/>
        <v>1</v>
      </c>
      <c r="AY62" s="619" t="b">
        <f t="shared" si="9"/>
        <v>1</v>
      </c>
      <c r="AZ62" s="619" t="b">
        <f t="shared" si="10"/>
        <v>1</v>
      </c>
      <c r="BB62" s="619" t="b">
        <f t="shared" si="11"/>
        <v>0</v>
      </c>
      <c r="BC62" s="619" t="b">
        <f t="shared" si="12"/>
        <v>0</v>
      </c>
      <c r="BD62" s="619" t="b">
        <f t="shared" si="13"/>
        <v>0</v>
      </c>
      <c r="BE62" s="619" t="b">
        <f t="shared" si="14"/>
        <v>0</v>
      </c>
      <c r="BF62" s="619" t="b">
        <f t="shared" si="15"/>
        <v>0</v>
      </c>
      <c r="BG62" s="619" t="b">
        <f t="shared" si="16"/>
        <v>0</v>
      </c>
      <c r="BH62" s="619" t="b">
        <f t="shared" si="17"/>
        <v>0</v>
      </c>
      <c r="BI62" s="619" t="b">
        <f t="shared" si="18"/>
        <v>0</v>
      </c>
      <c r="BJ62" s="619" t="b">
        <f t="shared" si="19"/>
        <v>0</v>
      </c>
      <c r="BK62" s="619" t="b">
        <f t="shared" si="20"/>
        <v>0</v>
      </c>
      <c r="BL62" s="619" t="b">
        <f t="shared" si="21"/>
        <v>0</v>
      </c>
      <c r="BM62" s="619" t="b">
        <f t="shared" si="22"/>
        <v>0</v>
      </c>
      <c r="BN62" s="619" t="b">
        <f t="shared" si="23"/>
        <v>1</v>
      </c>
      <c r="BO62" s="619" t="b">
        <f t="shared" si="24"/>
        <v>1</v>
      </c>
      <c r="BP62" s="619" t="b">
        <f t="shared" si="25"/>
        <v>1</v>
      </c>
      <c r="BQ62" s="619" t="b">
        <f t="shared" si="26"/>
        <v>1</v>
      </c>
      <c r="BR62" s="619" t="b">
        <f t="shared" si="27"/>
        <v>1</v>
      </c>
      <c r="BS62" s="619" t="b">
        <f t="shared" si="28"/>
        <v>1</v>
      </c>
      <c r="BT62" s="619" t="b">
        <f t="shared" si="29"/>
        <v>1</v>
      </c>
      <c r="BU62" s="619" t="b">
        <f t="shared" si="30"/>
        <v>1</v>
      </c>
      <c r="BV62" s="619" t="str">
        <f t="shared" si="31"/>
        <v>-</v>
      </c>
      <c r="BW62" s="619">
        <f>IF(BV62="-",0,IF(COUNTIF(BV62:$BV$524,BV62)&gt;1,1,0))</f>
        <v>0</v>
      </c>
    </row>
    <row r="63" spans="1:75" s="257" customFormat="1" ht="15.75">
      <c r="A63" s="567">
        <v>39</v>
      </c>
      <c r="B63" s="564"/>
      <c r="C63" s="465"/>
      <c r="D63" s="466"/>
      <c r="E63" s="467"/>
      <c r="F63" s="468"/>
      <c r="G63" s="466"/>
      <c r="H63" s="467"/>
      <c r="I63" s="468"/>
      <c r="J63" s="469"/>
      <c r="K63" s="467"/>
      <c r="L63" s="470"/>
      <c r="M63" s="466"/>
      <c r="N63" s="467"/>
      <c r="O63" s="470"/>
      <c r="P63" s="544"/>
      <c r="Q63" s="544"/>
      <c r="R63" s="544"/>
      <c r="S63" s="544"/>
      <c r="T63" s="544"/>
      <c r="U63" s="544"/>
      <c r="V63" s="544"/>
      <c r="W63" s="469"/>
      <c r="X63" s="471"/>
      <c r="Y63" s="471"/>
      <c r="Z63" s="471"/>
      <c r="AA63" s="472"/>
      <c r="AB63" s="469"/>
      <c r="AC63" s="471"/>
      <c r="AD63" s="471"/>
      <c r="AE63" s="471"/>
      <c r="AF63" s="472"/>
      <c r="AG63" s="469"/>
      <c r="AH63" s="471"/>
      <c r="AI63" s="471"/>
      <c r="AJ63" s="471"/>
      <c r="AK63" s="472"/>
      <c r="AL63" s="469"/>
      <c r="AM63" s="471"/>
      <c r="AN63" s="471"/>
      <c r="AO63" s="471"/>
      <c r="AP63" s="538"/>
      <c r="AQ63" s="542">
        <f t="shared" si="4"/>
        <v>0</v>
      </c>
      <c r="AR63" s="552">
        <f t="shared" si="5"/>
        <v>0</v>
      </c>
      <c r="AS63" s="552">
        <f t="shared" si="6"/>
        <v>0</v>
      </c>
      <c r="AT63" s="496">
        <f t="shared" si="7"/>
        <v>0</v>
      </c>
      <c r="AU63" s="227"/>
      <c r="AV63" s="619" t="b">
        <f t="shared" si="1"/>
        <v>1</v>
      </c>
      <c r="AW63" s="619" t="b">
        <f t="shared" si="2"/>
        <v>1</v>
      </c>
      <c r="AX63" s="619" t="b">
        <f t="shared" si="8"/>
        <v>1</v>
      </c>
      <c r="AY63" s="619" t="b">
        <f t="shared" si="9"/>
        <v>1</v>
      </c>
      <c r="AZ63" s="619" t="b">
        <f t="shared" si="10"/>
        <v>1</v>
      </c>
      <c r="BB63" s="619" t="b">
        <f t="shared" si="11"/>
        <v>0</v>
      </c>
      <c r="BC63" s="619" t="b">
        <f t="shared" si="12"/>
        <v>0</v>
      </c>
      <c r="BD63" s="619" t="b">
        <f t="shared" si="13"/>
        <v>0</v>
      </c>
      <c r="BE63" s="619" t="b">
        <f t="shared" si="14"/>
        <v>0</v>
      </c>
      <c r="BF63" s="619" t="b">
        <f t="shared" si="15"/>
        <v>0</v>
      </c>
      <c r="BG63" s="619" t="b">
        <f t="shared" si="16"/>
        <v>0</v>
      </c>
      <c r="BH63" s="619" t="b">
        <f t="shared" si="17"/>
        <v>0</v>
      </c>
      <c r="BI63" s="619" t="b">
        <f t="shared" si="18"/>
        <v>0</v>
      </c>
      <c r="BJ63" s="619" t="b">
        <f t="shared" si="19"/>
        <v>0</v>
      </c>
      <c r="BK63" s="619" t="b">
        <f t="shared" si="20"/>
        <v>0</v>
      </c>
      <c r="BL63" s="619" t="b">
        <f t="shared" si="21"/>
        <v>0</v>
      </c>
      <c r="BM63" s="619" t="b">
        <f t="shared" si="22"/>
        <v>0</v>
      </c>
      <c r="BN63" s="619" t="b">
        <f t="shared" si="23"/>
        <v>1</v>
      </c>
      <c r="BO63" s="619" t="b">
        <f t="shared" si="24"/>
        <v>1</v>
      </c>
      <c r="BP63" s="619" t="b">
        <f t="shared" si="25"/>
        <v>1</v>
      </c>
      <c r="BQ63" s="619" t="b">
        <f t="shared" si="26"/>
        <v>1</v>
      </c>
      <c r="BR63" s="619" t="b">
        <f t="shared" si="27"/>
        <v>1</v>
      </c>
      <c r="BS63" s="619" t="b">
        <f t="shared" si="28"/>
        <v>1</v>
      </c>
      <c r="BT63" s="619" t="b">
        <f t="shared" si="29"/>
        <v>1</v>
      </c>
      <c r="BU63" s="619" t="b">
        <f t="shared" si="30"/>
        <v>1</v>
      </c>
      <c r="BV63" s="619" t="str">
        <f t="shared" si="31"/>
        <v>-</v>
      </c>
      <c r="BW63" s="619">
        <f>IF(BV63="-",0,IF(COUNTIF(BV63:$BV$524,BV63)&gt;1,1,0))</f>
        <v>0</v>
      </c>
    </row>
    <row r="64" spans="1:75" s="257" customFormat="1" ht="15.75">
      <c r="A64" s="567">
        <v>40</v>
      </c>
      <c r="B64" s="564"/>
      <c r="C64" s="465"/>
      <c r="D64" s="466"/>
      <c r="E64" s="467"/>
      <c r="F64" s="468"/>
      <c r="G64" s="466"/>
      <c r="H64" s="467"/>
      <c r="I64" s="468"/>
      <c r="J64" s="469"/>
      <c r="K64" s="467"/>
      <c r="L64" s="470"/>
      <c r="M64" s="466"/>
      <c r="N64" s="467"/>
      <c r="O64" s="470"/>
      <c r="P64" s="544"/>
      <c r="Q64" s="544"/>
      <c r="R64" s="544"/>
      <c r="S64" s="544"/>
      <c r="T64" s="544"/>
      <c r="U64" s="544"/>
      <c r="V64" s="544"/>
      <c r="W64" s="469"/>
      <c r="X64" s="471"/>
      <c r="Y64" s="471"/>
      <c r="Z64" s="471"/>
      <c r="AA64" s="472"/>
      <c r="AB64" s="469"/>
      <c r="AC64" s="471"/>
      <c r="AD64" s="471"/>
      <c r="AE64" s="471"/>
      <c r="AF64" s="472"/>
      <c r="AG64" s="469"/>
      <c r="AH64" s="471"/>
      <c r="AI64" s="471"/>
      <c r="AJ64" s="471"/>
      <c r="AK64" s="472"/>
      <c r="AL64" s="469"/>
      <c r="AM64" s="471"/>
      <c r="AN64" s="471"/>
      <c r="AO64" s="471"/>
      <c r="AP64" s="538"/>
      <c r="AQ64" s="542">
        <f t="shared" si="4"/>
        <v>0</v>
      </c>
      <c r="AR64" s="552">
        <f t="shared" si="5"/>
        <v>0</v>
      </c>
      <c r="AS64" s="552">
        <f t="shared" si="6"/>
        <v>0</v>
      </c>
      <c r="AT64" s="496">
        <f t="shared" si="7"/>
        <v>0</v>
      </c>
      <c r="AU64" s="227"/>
      <c r="AV64" s="619" t="b">
        <f t="shared" si="1"/>
        <v>1</v>
      </c>
      <c r="AW64" s="619" t="b">
        <f t="shared" si="2"/>
        <v>1</v>
      </c>
      <c r="AX64" s="619" t="b">
        <f t="shared" si="8"/>
        <v>1</v>
      </c>
      <c r="AY64" s="619" t="b">
        <f t="shared" si="9"/>
        <v>1</v>
      </c>
      <c r="AZ64" s="619" t="b">
        <f t="shared" si="10"/>
        <v>1</v>
      </c>
      <c r="BB64" s="619" t="b">
        <f t="shared" si="11"/>
        <v>0</v>
      </c>
      <c r="BC64" s="619" t="b">
        <f t="shared" si="12"/>
        <v>0</v>
      </c>
      <c r="BD64" s="619" t="b">
        <f t="shared" si="13"/>
        <v>0</v>
      </c>
      <c r="BE64" s="619" t="b">
        <f t="shared" si="14"/>
        <v>0</v>
      </c>
      <c r="BF64" s="619" t="b">
        <f t="shared" si="15"/>
        <v>0</v>
      </c>
      <c r="BG64" s="619" t="b">
        <f t="shared" si="16"/>
        <v>0</v>
      </c>
      <c r="BH64" s="619" t="b">
        <f t="shared" si="17"/>
        <v>0</v>
      </c>
      <c r="BI64" s="619" t="b">
        <f t="shared" si="18"/>
        <v>0</v>
      </c>
      <c r="BJ64" s="619" t="b">
        <f t="shared" si="19"/>
        <v>0</v>
      </c>
      <c r="BK64" s="619" t="b">
        <f t="shared" si="20"/>
        <v>0</v>
      </c>
      <c r="BL64" s="619" t="b">
        <f t="shared" si="21"/>
        <v>0</v>
      </c>
      <c r="BM64" s="619" t="b">
        <f t="shared" si="22"/>
        <v>0</v>
      </c>
      <c r="BN64" s="619" t="b">
        <f t="shared" si="23"/>
        <v>1</v>
      </c>
      <c r="BO64" s="619" t="b">
        <f t="shared" si="24"/>
        <v>1</v>
      </c>
      <c r="BP64" s="619" t="b">
        <f t="shared" si="25"/>
        <v>1</v>
      </c>
      <c r="BQ64" s="619" t="b">
        <f t="shared" si="26"/>
        <v>1</v>
      </c>
      <c r="BR64" s="619" t="b">
        <f t="shared" si="27"/>
        <v>1</v>
      </c>
      <c r="BS64" s="619" t="b">
        <f t="shared" si="28"/>
        <v>1</v>
      </c>
      <c r="BT64" s="619" t="b">
        <f t="shared" si="29"/>
        <v>1</v>
      </c>
      <c r="BU64" s="619" t="b">
        <f t="shared" si="30"/>
        <v>1</v>
      </c>
      <c r="BV64" s="619" t="str">
        <f t="shared" si="31"/>
        <v>-</v>
      </c>
      <c r="BW64" s="619">
        <f>IF(BV64="-",0,IF(COUNTIF(BV64:$BV$524,BV64)&gt;1,1,0))</f>
        <v>0</v>
      </c>
    </row>
    <row r="65" spans="1:75" s="257" customFormat="1" ht="15.75">
      <c r="A65" s="567">
        <v>41</v>
      </c>
      <c r="B65" s="564"/>
      <c r="C65" s="465"/>
      <c r="D65" s="466"/>
      <c r="E65" s="467"/>
      <c r="F65" s="468"/>
      <c r="G65" s="466"/>
      <c r="H65" s="467"/>
      <c r="I65" s="468"/>
      <c r="J65" s="469"/>
      <c r="K65" s="467"/>
      <c r="L65" s="470"/>
      <c r="M65" s="466"/>
      <c r="N65" s="467"/>
      <c r="O65" s="470"/>
      <c r="P65" s="544"/>
      <c r="Q65" s="544"/>
      <c r="R65" s="544"/>
      <c r="S65" s="544"/>
      <c r="T65" s="544"/>
      <c r="U65" s="544"/>
      <c r="V65" s="544"/>
      <c r="W65" s="469"/>
      <c r="X65" s="471"/>
      <c r="Y65" s="471"/>
      <c r="Z65" s="471"/>
      <c r="AA65" s="472"/>
      <c r="AB65" s="469"/>
      <c r="AC65" s="471"/>
      <c r="AD65" s="471"/>
      <c r="AE65" s="471"/>
      <c r="AF65" s="472"/>
      <c r="AG65" s="469"/>
      <c r="AH65" s="471"/>
      <c r="AI65" s="471"/>
      <c r="AJ65" s="471"/>
      <c r="AK65" s="472"/>
      <c r="AL65" s="469"/>
      <c r="AM65" s="471"/>
      <c r="AN65" s="471"/>
      <c r="AO65" s="471"/>
      <c r="AP65" s="538"/>
      <c r="AQ65" s="542">
        <f t="shared" si="4"/>
        <v>0</v>
      </c>
      <c r="AR65" s="552">
        <f t="shared" si="5"/>
        <v>0</v>
      </c>
      <c r="AS65" s="552">
        <f t="shared" si="6"/>
        <v>0</v>
      </c>
      <c r="AT65" s="496">
        <f t="shared" si="7"/>
        <v>0</v>
      </c>
      <c r="AU65" s="227"/>
      <c r="AV65" s="619" t="b">
        <f t="shared" si="1"/>
        <v>1</v>
      </c>
      <c r="AW65" s="619" t="b">
        <f t="shared" si="2"/>
        <v>1</v>
      </c>
      <c r="AX65" s="619" t="b">
        <f t="shared" si="8"/>
        <v>1</v>
      </c>
      <c r="AY65" s="619" t="b">
        <f t="shared" si="9"/>
        <v>1</v>
      </c>
      <c r="AZ65" s="619" t="b">
        <f t="shared" si="10"/>
        <v>1</v>
      </c>
      <c r="BB65" s="619" t="b">
        <f t="shared" si="11"/>
        <v>0</v>
      </c>
      <c r="BC65" s="619" t="b">
        <f t="shared" si="12"/>
        <v>0</v>
      </c>
      <c r="BD65" s="619" t="b">
        <f t="shared" si="13"/>
        <v>0</v>
      </c>
      <c r="BE65" s="619" t="b">
        <f t="shared" si="14"/>
        <v>0</v>
      </c>
      <c r="BF65" s="619" t="b">
        <f t="shared" si="15"/>
        <v>0</v>
      </c>
      <c r="BG65" s="619" t="b">
        <f t="shared" si="16"/>
        <v>0</v>
      </c>
      <c r="BH65" s="619" t="b">
        <f t="shared" si="17"/>
        <v>0</v>
      </c>
      <c r="BI65" s="619" t="b">
        <f t="shared" si="18"/>
        <v>0</v>
      </c>
      <c r="BJ65" s="619" t="b">
        <f t="shared" si="19"/>
        <v>0</v>
      </c>
      <c r="BK65" s="619" t="b">
        <f t="shared" si="20"/>
        <v>0</v>
      </c>
      <c r="BL65" s="619" t="b">
        <f t="shared" si="21"/>
        <v>0</v>
      </c>
      <c r="BM65" s="619" t="b">
        <f t="shared" si="22"/>
        <v>0</v>
      </c>
      <c r="BN65" s="619" t="b">
        <f t="shared" si="23"/>
        <v>1</v>
      </c>
      <c r="BO65" s="619" t="b">
        <f t="shared" si="24"/>
        <v>1</v>
      </c>
      <c r="BP65" s="619" t="b">
        <f t="shared" si="25"/>
        <v>1</v>
      </c>
      <c r="BQ65" s="619" t="b">
        <f t="shared" si="26"/>
        <v>1</v>
      </c>
      <c r="BR65" s="619" t="b">
        <f t="shared" si="27"/>
        <v>1</v>
      </c>
      <c r="BS65" s="619" t="b">
        <f t="shared" si="28"/>
        <v>1</v>
      </c>
      <c r="BT65" s="619" t="b">
        <f t="shared" si="29"/>
        <v>1</v>
      </c>
      <c r="BU65" s="619" t="b">
        <f t="shared" si="30"/>
        <v>1</v>
      </c>
      <c r="BV65" s="619" t="str">
        <f t="shared" si="31"/>
        <v>-</v>
      </c>
      <c r="BW65" s="619">
        <f>IF(BV65="-",0,IF(COUNTIF(BV65:$BV$524,BV65)&gt;1,1,0))</f>
        <v>0</v>
      </c>
    </row>
    <row r="66" spans="1:75" s="257" customFormat="1" ht="15.75">
      <c r="A66" s="567">
        <v>42</v>
      </c>
      <c r="B66" s="564"/>
      <c r="C66" s="465"/>
      <c r="D66" s="466"/>
      <c r="E66" s="467"/>
      <c r="F66" s="468"/>
      <c r="G66" s="466"/>
      <c r="H66" s="467"/>
      <c r="I66" s="468"/>
      <c r="J66" s="469"/>
      <c r="K66" s="467"/>
      <c r="L66" s="470"/>
      <c r="M66" s="466"/>
      <c r="N66" s="467"/>
      <c r="O66" s="470"/>
      <c r="P66" s="544"/>
      <c r="Q66" s="544"/>
      <c r="R66" s="544"/>
      <c r="S66" s="544"/>
      <c r="T66" s="544"/>
      <c r="U66" s="544"/>
      <c r="V66" s="544"/>
      <c r="W66" s="469"/>
      <c r="X66" s="471"/>
      <c r="Y66" s="471"/>
      <c r="Z66" s="471"/>
      <c r="AA66" s="472"/>
      <c r="AB66" s="469"/>
      <c r="AC66" s="471"/>
      <c r="AD66" s="471"/>
      <c r="AE66" s="471"/>
      <c r="AF66" s="472"/>
      <c r="AG66" s="469"/>
      <c r="AH66" s="471"/>
      <c r="AI66" s="471"/>
      <c r="AJ66" s="471"/>
      <c r="AK66" s="472"/>
      <c r="AL66" s="469"/>
      <c r="AM66" s="471"/>
      <c r="AN66" s="471"/>
      <c r="AO66" s="471"/>
      <c r="AP66" s="538"/>
      <c r="AQ66" s="542">
        <f t="shared" si="4"/>
        <v>0</v>
      </c>
      <c r="AR66" s="552">
        <f t="shared" si="5"/>
        <v>0</v>
      </c>
      <c r="AS66" s="552">
        <f t="shared" si="6"/>
        <v>0</v>
      </c>
      <c r="AT66" s="496">
        <f t="shared" si="7"/>
        <v>0</v>
      </c>
      <c r="AU66" s="227"/>
      <c r="AV66" s="619" t="b">
        <f t="shared" si="1"/>
        <v>1</v>
      </c>
      <c r="AW66" s="619" t="b">
        <f t="shared" si="2"/>
        <v>1</v>
      </c>
      <c r="AX66" s="619" t="b">
        <f t="shared" si="8"/>
        <v>1</v>
      </c>
      <c r="AY66" s="619" t="b">
        <f t="shared" si="9"/>
        <v>1</v>
      </c>
      <c r="AZ66" s="619" t="b">
        <f t="shared" si="10"/>
        <v>1</v>
      </c>
      <c r="BB66" s="619" t="b">
        <f t="shared" si="11"/>
        <v>0</v>
      </c>
      <c r="BC66" s="619" t="b">
        <f t="shared" si="12"/>
        <v>0</v>
      </c>
      <c r="BD66" s="619" t="b">
        <f t="shared" si="13"/>
        <v>0</v>
      </c>
      <c r="BE66" s="619" t="b">
        <f t="shared" si="14"/>
        <v>0</v>
      </c>
      <c r="BF66" s="619" t="b">
        <f t="shared" si="15"/>
        <v>0</v>
      </c>
      <c r="BG66" s="619" t="b">
        <f t="shared" si="16"/>
        <v>0</v>
      </c>
      <c r="BH66" s="619" t="b">
        <f t="shared" si="17"/>
        <v>0</v>
      </c>
      <c r="BI66" s="619" t="b">
        <f t="shared" si="18"/>
        <v>0</v>
      </c>
      <c r="BJ66" s="619" t="b">
        <f t="shared" si="19"/>
        <v>0</v>
      </c>
      <c r="BK66" s="619" t="b">
        <f t="shared" si="20"/>
        <v>0</v>
      </c>
      <c r="BL66" s="619" t="b">
        <f t="shared" si="21"/>
        <v>0</v>
      </c>
      <c r="BM66" s="619" t="b">
        <f t="shared" si="22"/>
        <v>0</v>
      </c>
      <c r="BN66" s="619" t="b">
        <f t="shared" si="23"/>
        <v>1</v>
      </c>
      <c r="BO66" s="619" t="b">
        <f t="shared" si="24"/>
        <v>1</v>
      </c>
      <c r="BP66" s="619" t="b">
        <f t="shared" si="25"/>
        <v>1</v>
      </c>
      <c r="BQ66" s="619" t="b">
        <f t="shared" si="26"/>
        <v>1</v>
      </c>
      <c r="BR66" s="619" t="b">
        <f t="shared" si="27"/>
        <v>1</v>
      </c>
      <c r="BS66" s="619" t="b">
        <f t="shared" si="28"/>
        <v>1</v>
      </c>
      <c r="BT66" s="619" t="b">
        <f t="shared" si="29"/>
        <v>1</v>
      </c>
      <c r="BU66" s="619" t="b">
        <f t="shared" si="30"/>
        <v>1</v>
      </c>
      <c r="BV66" s="619" t="str">
        <f t="shared" si="31"/>
        <v>-</v>
      </c>
      <c r="BW66" s="619">
        <f>IF(BV66="-",0,IF(COUNTIF(BV66:$BV$524,BV66)&gt;1,1,0))</f>
        <v>0</v>
      </c>
    </row>
    <row r="67" spans="1:75" s="257" customFormat="1" ht="15.75">
      <c r="A67" s="567">
        <v>43</v>
      </c>
      <c r="B67" s="564"/>
      <c r="C67" s="465"/>
      <c r="D67" s="466"/>
      <c r="E67" s="467"/>
      <c r="F67" s="468"/>
      <c r="G67" s="466"/>
      <c r="H67" s="467"/>
      <c r="I67" s="468"/>
      <c r="J67" s="469"/>
      <c r="K67" s="467"/>
      <c r="L67" s="470"/>
      <c r="M67" s="466"/>
      <c r="N67" s="467"/>
      <c r="O67" s="470"/>
      <c r="P67" s="544"/>
      <c r="Q67" s="544"/>
      <c r="R67" s="544"/>
      <c r="S67" s="544"/>
      <c r="T67" s="544"/>
      <c r="U67" s="544"/>
      <c r="V67" s="544"/>
      <c r="W67" s="469"/>
      <c r="X67" s="471"/>
      <c r="Y67" s="471"/>
      <c r="Z67" s="471"/>
      <c r="AA67" s="472"/>
      <c r="AB67" s="469"/>
      <c r="AC67" s="471"/>
      <c r="AD67" s="471"/>
      <c r="AE67" s="471"/>
      <c r="AF67" s="472"/>
      <c r="AG67" s="469"/>
      <c r="AH67" s="471"/>
      <c r="AI67" s="471"/>
      <c r="AJ67" s="471"/>
      <c r="AK67" s="472"/>
      <c r="AL67" s="469"/>
      <c r="AM67" s="471"/>
      <c r="AN67" s="471"/>
      <c r="AO67" s="471"/>
      <c r="AP67" s="538"/>
      <c r="AQ67" s="542">
        <f t="shared" si="4"/>
        <v>0</v>
      </c>
      <c r="AR67" s="552">
        <f t="shared" si="5"/>
        <v>0</v>
      </c>
      <c r="AS67" s="552">
        <f t="shared" si="6"/>
        <v>0</v>
      </c>
      <c r="AT67" s="496">
        <f t="shared" si="7"/>
        <v>0</v>
      </c>
      <c r="AU67" s="227"/>
      <c r="AV67" s="619" t="b">
        <f t="shared" si="1"/>
        <v>1</v>
      </c>
      <c r="AW67" s="619" t="b">
        <f t="shared" si="2"/>
        <v>1</v>
      </c>
      <c r="AX67" s="619" t="b">
        <f t="shared" si="8"/>
        <v>1</v>
      </c>
      <c r="AY67" s="619" t="b">
        <f t="shared" si="9"/>
        <v>1</v>
      </c>
      <c r="AZ67" s="619" t="b">
        <f t="shared" si="10"/>
        <v>1</v>
      </c>
      <c r="BB67" s="619" t="b">
        <f t="shared" si="11"/>
        <v>0</v>
      </c>
      <c r="BC67" s="619" t="b">
        <f t="shared" si="12"/>
        <v>0</v>
      </c>
      <c r="BD67" s="619" t="b">
        <f t="shared" si="13"/>
        <v>0</v>
      </c>
      <c r="BE67" s="619" t="b">
        <f t="shared" si="14"/>
        <v>0</v>
      </c>
      <c r="BF67" s="619" t="b">
        <f t="shared" si="15"/>
        <v>0</v>
      </c>
      <c r="BG67" s="619" t="b">
        <f t="shared" si="16"/>
        <v>0</v>
      </c>
      <c r="BH67" s="619" t="b">
        <f t="shared" si="17"/>
        <v>0</v>
      </c>
      <c r="BI67" s="619" t="b">
        <f t="shared" si="18"/>
        <v>0</v>
      </c>
      <c r="BJ67" s="619" t="b">
        <f t="shared" si="19"/>
        <v>0</v>
      </c>
      <c r="BK67" s="619" t="b">
        <f t="shared" si="20"/>
        <v>0</v>
      </c>
      <c r="BL67" s="619" t="b">
        <f t="shared" si="21"/>
        <v>0</v>
      </c>
      <c r="BM67" s="619" t="b">
        <f t="shared" si="22"/>
        <v>0</v>
      </c>
      <c r="BN67" s="619" t="b">
        <f t="shared" si="23"/>
        <v>1</v>
      </c>
      <c r="BO67" s="619" t="b">
        <f t="shared" si="24"/>
        <v>1</v>
      </c>
      <c r="BP67" s="619" t="b">
        <f t="shared" si="25"/>
        <v>1</v>
      </c>
      <c r="BQ67" s="619" t="b">
        <f t="shared" si="26"/>
        <v>1</v>
      </c>
      <c r="BR67" s="619" t="b">
        <f t="shared" si="27"/>
        <v>1</v>
      </c>
      <c r="BS67" s="619" t="b">
        <f t="shared" si="28"/>
        <v>1</v>
      </c>
      <c r="BT67" s="619" t="b">
        <f t="shared" si="29"/>
        <v>1</v>
      </c>
      <c r="BU67" s="619" t="b">
        <f t="shared" si="30"/>
        <v>1</v>
      </c>
      <c r="BV67" s="619" t="str">
        <f t="shared" si="31"/>
        <v>-</v>
      </c>
      <c r="BW67" s="619">
        <f>IF(BV67="-",0,IF(COUNTIF(BV67:$BV$524,BV67)&gt;1,1,0))</f>
        <v>0</v>
      </c>
    </row>
    <row r="68" spans="1:75" s="257" customFormat="1" ht="15.75">
      <c r="A68" s="567">
        <v>44</v>
      </c>
      <c r="B68" s="564"/>
      <c r="C68" s="465"/>
      <c r="D68" s="466"/>
      <c r="E68" s="467"/>
      <c r="F68" s="468"/>
      <c r="G68" s="466"/>
      <c r="H68" s="467"/>
      <c r="I68" s="468"/>
      <c r="J68" s="469"/>
      <c r="K68" s="467"/>
      <c r="L68" s="470"/>
      <c r="M68" s="466"/>
      <c r="N68" s="467"/>
      <c r="O68" s="470"/>
      <c r="P68" s="544"/>
      <c r="Q68" s="544"/>
      <c r="R68" s="544"/>
      <c r="S68" s="544"/>
      <c r="T68" s="544"/>
      <c r="U68" s="544"/>
      <c r="V68" s="544"/>
      <c r="W68" s="469"/>
      <c r="X68" s="471"/>
      <c r="Y68" s="471"/>
      <c r="Z68" s="471"/>
      <c r="AA68" s="472"/>
      <c r="AB68" s="469"/>
      <c r="AC68" s="471"/>
      <c r="AD68" s="471"/>
      <c r="AE68" s="471"/>
      <c r="AF68" s="472"/>
      <c r="AG68" s="469"/>
      <c r="AH68" s="471"/>
      <c r="AI68" s="471"/>
      <c r="AJ68" s="471"/>
      <c r="AK68" s="472"/>
      <c r="AL68" s="469"/>
      <c r="AM68" s="471"/>
      <c r="AN68" s="471"/>
      <c r="AO68" s="471"/>
      <c r="AP68" s="538"/>
      <c r="AQ68" s="542">
        <f t="shared" si="4"/>
        <v>0</v>
      </c>
      <c r="AR68" s="552">
        <f t="shared" si="5"/>
        <v>0</v>
      </c>
      <c r="AS68" s="552">
        <f t="shared" si="6"/>
        <v>0</v>
      </c>
      <c r="AT68" s="496">
        <f t="shared" si="7"/>
        <v>0</v>
      </c>
      <c r="AU68" s="227"/>
      <c r="AV68" s="619" t="b">
        <f t="shared" si="1"/>
        <v>1</v>
      </c>
      <c r="AW68" s="619" t="b">
        <f t="shared" si="2"/>
        <v>1</v>
      </c>
      <c r="AX68" s="619" t="b">
        <f t="shared" si="8"/>
        <v>1</v>
      </c>
      <c r="AY68" s="619" t="b">
        <f t="shared" si="9"/>
        <v>1</v>
      </c>
      <c r="AZ68" s="619" t="b">
        <f t="shared" si="10"/>
        <v>1</v>
      </c>
      <c r="BB68" s="619" t="b">
        <f t="shared" si="11"/>
        <v>0</v>
      </c>
      <c r="BC68" s="619" t="b">
        <f t="shared" si="12"/>
        <v>0</v>
      </c>
      <c r="BD68" s="619" t="b">
        <f t="shared" si="13"/>
        <v>0</v>
      </c>
      <c r="BE68" s="619" t="b">
        <f t="shared" si="14"/>
        <v>0</v>
      </c>
      <c r="BF68" s="619" t="b">
        <f t="shared" si="15"/>
        <v>0</v>
      </c>
      <c r="BG68" s="619" t="b">
        <f t="shared" si="16"/>
        <v>0</v>
      </c>
      <c r="BH68" s="619" t="b">
        <f t="shared" si="17"/>
        <v>0</v>
      </c>
      <c r="BI68" s="619" t="b">
        <f t="shared" si="18"/>
        <v>0</v>
      </c>
      <c r="BJ68" s="619" t="b">
        <f t="shared" si="19"/>
        <v>0</v>
      </c>
      <c r="BK68" s="619" t="b">
        <f t="shared" si="20"/>
        <v>0</v>
      </c>
      <c r="BL68" s="619" t="b">
        <f t="shared" si="21"/>
        <v>0</v>
      </c>
      <c r="BM68" s="619" t="b">
        <f t="shared" si="22"/>
        <v>0</v>
      </c>
      <c r="BN68" s="619" t="b">
        <f t="shared" si="23"/>
        <v>1</v>
      </c>
      <c r="BO68" s="619" t="b">
        <f t="shared" si="24"/>
        <v>1</v>
      </c>
      <c r="BP68" s="619" t="b">
        <f t="shared" si="25"/>
        <v>1</v>
      </c>
      <c r="BQ68" s="619" t="b">
        <f t="shared" si="26"/>
        <v>1</v>
      </c>
      <c r="BR68" s="619" t="b">
        <f t="shared" si="27"/>
        <v>1</v>
      </c>
      <c r="BS68" s="619" t="b">
        <f t="shared" si="28"/>
        <v>1</v>
      </c>
      <c r="BT68" s="619" t="b">
        <f t="shared" si="29"/>
        <v>1</v>
      </c>
      <c r="BU68" s="619" t="b">
        <f t="shared" si="30"/>
        <v>1</v>
      </c>
      <c r="BV68" s="619" t="str">
        <f t="shared" si="31"/>
        <v>-</v>
      </c>
      <c r="BW68" s="619">
        <f>IF(BV68="-",0,IF(COUNTIF(BV68:$BV$524,BV68)&gt;1,1,0))</f>
        <v>0</v>
      </c>
    </row>
    <row r="69" spans="1:75" s="257" customFormat="1" ht="15.75">
      <c r="A69" s="567">
        <v>45</v>
      </c>
      <c r="B69" s="564"/>
      <c r="C69" s="465"/>
      <c r="D69" s="466"/>
      <c r="E69" s="467"/>
      <c r="F69" s="468"/>
      <c r="G69" s="466"/>
      <c r="H69" s="467"/>
      <c r="I69" s="468"/>
      <c r="J69" s="469"/>
      <c r="K69" s="467"/>
      <c r="L69" s="470"/>
      <c r="M69" s="466"/>
      <c r="N69" s="467"/>
      <c r="O69" s="470"/>
      <c r="P69" s="544"/>
      <c r="Q69" s="544"/>
      <c r="R69" s="544"/>
      <c r="S69" s="544"/>
      <c r="T69" s="544"/>
      <c r="U69" s="544"/>
      <c r="V69" s="544"/>
      <c r="W69" s="469"/>
      <c r="X69" s="471"/>
      <c r="Y69" s="471"/>
      <c r="Z69" s="471"/>
      <c r="AA69" s="472"/>
      <c r="AB69" s="469"/>
      <c r="AC69" s="471"/>
      <c r="AD69" s="471"/>
      <c r="AE69" s="471"/>
      <c r="AF69" s="472"/>
      <c r="AG69" s="469"/>
      <c r="AH69" s="471"/>
      <c r="AI69" s="471"/>
      <c r="AJ69" s="471"/>
      <c r="AK69" s="472"/>
      <c r="AL69" s="469"/>
      <c r="AM69" s="471"/>
      <c r="AN69" s="471"/>
      <c r="AO69" s="471"/>
      <c r="AP69" s="538"/>
      <c r="AQ69" s="542">
        <f t="shared" si="4"/>
        <v>0</v>
      </c>
      <c r="AR69" s="552">
        <f t="shared" si="5"/>
        <v>0</v>
      </c>
      <c r="AS69" s="552">
        <f t="shared" si="6"/>
        <v>0</v>
      </c>
      <c r="AT69" s="496">
        <f t="shared" si="7"/>
        <v>0</v>
      </c>
      <c r="AU69" s="227"/>
      <c r="AV69" s="619" t="b">
        <f t="shared" si="1"/>
        <v>1</v>
      </c>
      <c r="AW69" s="619" t="b">
        <f t="shared" si="2"/>
        <v>1</v>
      </c>
      <c r="AX69" s="619" t="b">
        <f t="shared" si="8"/>
        <v>1</v>
      </c>
      <c r="AY69" s="619" t="b">
        <f t="shared" si="9"/>
        <v>1</v>
      </c>
      <c r="AZ69" s="619" t="b">
        <f t="shared" si="10"/>
        <v>1</v>
      </c>
      <c r="BB69" s="619" t="b">
        <f t="shared" si="11"/>
        <v>0</v>
      </c>
      <c r="BC69" s="619" t="b">
        <f t="shared" si="12"/>
        <v>0</v>
      </c>
      <c r="BD69" s="619" t="b">
        <f t="shared" si="13"/>
        <v>0</v>
      </c>
      <c r="BE69" s="619" t="b">
        <f t="shared" si="14"/>
        <v>0</v>
      </c>
      <c r="BF69" s="619" t="b">
        <f t="shared" si="15"/>
        <v>0</v>
      </c>
      <c r="BG69" s="619" t="b">
        <f t="shared" si="16"/>
        <v>0</v>
      </c>
      <c r="BH69" s="619" t="b">
        <f t="shared" si="17"/>
        <v>0</v>
      </c>
      <c r="BI69" s="619" t="b">
        <f t="shared" si="18"/>
        <v>0</v>
      </c>
      <c r="BJ69" s="619" t="b">
        <f t="shared" si="19"/>
        <v>0</v>
      </c>
      <c r="BK69" s="619" t="b">
        <f t="shared" si="20"/>
        <v>0</v>
      </c>
      <c r="BL69" s="619" t="b">
        <f t="shared" si="21"/>
        <v>0</v>
      </c>
      <c r="BM69" s="619" t="b">
        <f t="shared" si="22"/>
        <v>0</v>
      </c>
      <c r="BN69" s="619" t="b">
        <f t="shared" si="23"/>
        <v>1</v>
      </c>
      <c r="BO69" s="619" t="b">
        <f t="shared" si="24"/>
        <v>1</v>
      </c>
      <c r="BP69" s="619" t="b">
        <f t="shared" si="25"/>
        <v>1</v>
      </c>
      <c r="BQ69" s="619" t="b">
        <f t="shared" si="26"/>
        <v>1</v>
      </c>
      <c r="BR69" s="619" t="b">
        <f t="shared" si="27"/>
        <v>1</v>
      </c>
      <c r="BS69" s="619" t="b">
        <f t="shared" si="28"/>
        <v>1</v>
      </c>
      <c r="BT69" s="619" t="b">
        <f t="shared" si="29"/>
        <v>1</v>
      </c>
      <c r="BU69" s="619" t="b">
        <f t="shared" si="30"/>
        <v>1</v>
      </c>
      <c r="BV69" s="619" t="str">
        <f t="shared" si="31"/>
        <v>-</v>
      </c>
      <c r="BW69" s="619">
        <f>IF(BV69="-",0,IF(COUNTIF(BV69:$BV$524,BV69)&gt;1,1,0))</f>
        <v>0</v>
      </c>
    </row>
    <row r="70" spans="1:75" s="257" customFormat="1" ht="15.75">
      <c r="A70" s="567">
        <v>46</v>
      </c>
      <c r="B70" s="564"/>
      <c r="C70" s="465"/>
      <c r="D70" s="466"/>
      <c r="E70" s="467"/>
      <c r="F70" s="468"/>
      <c r="G70" s="466"/>
      <c r="H70" s="467"/>
      <c r="I70" s="468"/>
      <c r="J70" s="469"/>
      <c r="K70" s="467"/>
      <c r="L70" s="470"/>
      <c r="M70" s="466"/>
      <c r="N70" s="467"/>
      <c r="O70" s="470"/>
      <c r="P70" s="544"/>
      <c r="Q70" s="544"/>
      <c r="R70" s="544"/>
      <c r="S70" s="544"/>
      <c r="T70" s="544"/>
      <c r="U70" s="544"/>
      <c r="V70" s="544"/>
      <c r="W70" s="469"/>
      <c r="X70" s="471"/>
      <c r="Y70" s="471"/>
      <c r="Z70" s="471"/>
      <c r="AA70" s="472"/>
      <c r="AB70" s="469"/>
      <c r="AC70" s="471"/>
      <c r="AD70" s="471"/>
      <c r="AE70" s="471"/>
      <c r="AF70" s="472"/>
      <c r="AG70" s="469"/>
      <c r="AH70" s="471"/>
      <c r="AI70" s="471"/>
      <c r="AJ70" s="471"/>
      <c r="AK70" s="472"/>
      <c r="AL70" s="469"/>
      <c r="AM70" s="471"/>
      <c r="AN70" s="471"/>
      <c r="AO70" s="471"/>
      <c r="AP70" s="538"/>
      <c r="AQ70" s="542">
        <f t="shared" si="4"/>
        <v>0</v>
      </c>
      <c r="AR70" s="552">
        <f t="shared" si="5"/>
        <v>0</v>
      </c>
      <c r="AS70" s="552">
        <f t="shared" si="6"/>
        <v>0</v>
      </c>
      <c r="AT70" s="496">
        <f t="shared" si="7"/>
        <v>0</v>
      </c>
      <c r="AU70" s="227"/>
      <c r="AV70" s="619" t="b">
        <f t="shared" si="1"/>
        <v>1</v>
      </c>
      <c r="AW70" s="619" t="b">
        <f t="shared" si="2"/>
        <v>1</v>
      </c>
      <c r="AX70" s="619" t="b">
        <f t="shared" si="8"/>
        <v>1</v>
      </c>
      <c r="AY70" s="619" t="b">
        <f t="shared" si="9"/>
        <v>1</v>
      </c>
      <c r="AZ70" s="619" t="b">
        <f t="shared" si="10"/>
        <v>1</v>
      </c>
      <c r="BB70" s="619" t="b">
        <f t="shared" si="11"/>
        <v>0</v>
      </c>
      <c r="BC70" s="619" t="b">
        <f t="shared" si="12"/>
        <v>0</v>
      </c>
      <c r="BD70" s="619" t="b">
        <f t="shared" si="13"/>
        <v>0</v>
      </c>
      <c r="BE70" s="619" t="b">
        <f t="shared" si="14"/>
        <v>0</v>
      </c>
      <c r="BF70" s="619" t="b">
        <f t="shared" si="15"/>
        <v>0</v>
      </c>
      <c r="BG70" s="619" t="b">
        <f t="shared" si="16"/>
        <v>0</v>
      </c>
      <c r="BH70" s="619" t="b">
        <f t="shared" si="17"/>
        <v>0</v>
      </c>
      <c r="BI70" s="619" t="b">
        <f t="shared" si="18"/>
        <v>0</v>
      </c>
      <c r="BJ70" s="619" t="b">
        <f t="shared" si="19"/>
        <v>0</v>
      </c>
      <c r="BK70" s="619" t="b">
        <f t="shared" si="20"/>
        <v>0</v>
      </c>
      <c r="BL70" s="619" t="b">
        <f t="shared" si="21"/>
        <v>0</v>
      </c>
      <c r="BM70" s="619" t="b">
        <f t="shared" si="22"/>
        <v>0</v>
      </c>
      <c r="BN70" s="619" t="b">
        <f t="shared" si="23"/>
        <v>1</v>
      </c>
      <c r="BO70" s="619" t="b">
        <f t="shared" si="24"/>
        <v>1</v>
      </c>
      <c r="BP70" s="619" t="b">
        <f t="shared" si="25"/>
        <v>1</v>
      </c>
      <c r="BQ70" s="619" t="b">
        <f t="shared" si="26"/>
        <v>1</v>
      </c>
      <c r="BR70" s="619" t="b">
        <f t="shared" si="27"/>
        <v>1</v>
      </c>
      <c r="BS70" s="619" t="b">
        <f t="shared" si="28"/>
        <v>1</v>
      </c>
      <c r="BT70" s="619" t="b">
        <f t="shared" si="29"/>
        <v>1</v>
      </c>
      <c r="BU70" s="619" t="b">
        <f t="shared" si="30"/>
        <v>1</v>
      </c>
      <c r="BV70" s="619" t="str">
        <f t="shared" si="31"/>
        <v>-</v>
      </c>
      <c r="BW70" s="619">
        <f>IF(BV70="-",0,IF(COUNTIF(BV70:$BV$524,BV70)&gt;1,1,0))</f>
        <v>0</v>
      </c>
    </row>
    <row r="71" spans="1:75" s="257" customFormat="1" ht="15.75">
      <c r="A71" s="567">
        <v>47</v>
      </c>
      <c r="B71" s="564"/>
      <c r="C71" s="465"/>
      <c r="D71" s="466"/>
      <c r="E71" s="467"/>
      <c r="F71" s="468"/>
      <c r="G71" s="466"/>
      <c r="H71" s="467"/>
      <c r="I71" s="468"/>
      <c r="J71" s="469"/>
      <c r="K71" s="467"/>
      <c r="L71" s="470"/>
      <c r="M71" s="466"/>
      <c r="N71" s="467"/>
      <c r="O71" s="470"/>
      <c r="P71" s="544"/>
      <c r="Q71" s="544"/>
      <c r="R71" s="544"/>
      <c r="S71" s="544"/>
      <c r="T71" s="544"/>
      <c r="U71" s="544"/>
      <c r="V71" s="544"/>
      <c r="W71" s="469"/>
      <c r="X71" s="471"/>
      <c r="Y71" s="471"/>
      <c r="Z71" s="471"/>
      <c r="AA71" s="472"/>
      <c r="AB71" s="469"/>
      <c r="AC71" s="471"/>
      <c r="AD71" s="471"/>
      <c r="AE71" s="471"/>
      <c r="AF71" s="472"/>
      <c r="AG71" s="469"/>
      <c r="AH71" s="471"/>
      <c r="AI71" s="471"/>
      <c r="AJ71" s="471"/>
      <c r="AK71" s="472"/>
      <c r="AL71" s="469"/>
      <c r="AM71" s="471"/>
      <c r="AN71" s="471"/>
      <c r="AO71" s="471"/>
      <c r="AP71" s="538"/>
      <c r="AQ71" s="542">
        <f t="shared" si="4"/>
        <v>0</v>
      </c>
      <c r="AR71" s="552">
        <f t="shared" si="5"/>
        <v>0</v>
      </c>
      <c r="AS71" s="552">
        <f t="shared" si="6"/>
        <v>0</v>
      </c>
      <c r="AT71" s="496">
        <f t="shared" si="7"/>
        <v>0</v>
      </c>
      <c r="AU71" s="227"/>
      <c r="AV71" s="619" t="b">
        <f t="shared" si="1"/>
        <v>1</v>
      </c>
      <c r="AW71" s="619" t="b">
        <f t="shared" si="2"/>
        <v>1</v>
      </c>
      <c r="AX71" s="619" t="b">
        <f t="shared" si="8"/>
        <v>1</v>
      </c>
      <c r="AY71" s="619" t="b">
        <f t="shared" si="9"/>
        <v>1</v>
      </c>
      <c r="AZ71" s="619" t="b">
        <f t="shared" si="10"/>
        <v>1</v>
      </c>
      <c r="BB71" s="619" t="b">
        <f t="shared" si="11"/>
        <v>0</v>
      </c>
      <c r="BC71" s="619" t="b">
        <f t="shared" si="12"/>
        <v>0</v>
      </c>
      <c r="BD71" s="619" t="b">
        <f t="shared" si="13"/>
        <v>0</v>
      </c>
      <c r="BE71" s="619" t="b">
        <f t="shared" si="14"/>
        <v>0</v>
      </c>
      <c r="BF71" s="619" t="b">
        <f t="shared" si="15"/>
        <v>0</v>
      </c>
      <c r="BG71" s="619" t="b">
        <f t="shared" si="16"/>
        <v>0</v>
      </c>
      <c r="BH71" s="619" t="b">
        <f t="shared" si="17"/>
        <v>0</v>
      </c>
      <c r="BI71" s="619" t="b">
        <f t="shared" si="18"/>
        <v>0</v>
      </c>
      <c r="BJ71" s="619" t="b">
        <f t="shared" si="19"/>
        <v>0</v>
      </c>
      <c r="BK71" s="619" t="b">
        <f t="shared" si="20"/>
        <v>0</v>
      </c>
      <c r="BL71" s="619" t="b">
        <f t="shared" si="21"/>
        <v>0</v>
      </c>
      <c r="BM71" s="619" t="b">
        <f t="shared" si="22"/>
        <v>0</v>
      </c>
      <c r="BN71" s="619" t="b">
        <f t="shared" si="23"/>
        <v>1</v>
      </c>
      <c r="BO71" s="619" t="b">
        <f t="shared" si="24"/>
        <v>1</v>
      </c>
      <c r="BP71" s="619" t="b">
        <f t="shared" si="25"/>
        <v>1</v>
      </c>
      <c r="BQ71" s="619" t="b">
        <f t="shared" si="26"/>
        <v>1</v>
      </c>
      <c r="BR71" s="619" t="b">
        <f t="shared" si="27"/>
        <v>1</v>
      </c>
      <c r="BS71" s="619" t="b">
        <f t="shared" si="28"/>
        <v>1</v>
      </c>
      <c r="BT71" s="619" t="b">
        <f t="shared" si="29"/>
        <v>1</v>
      </c>
      <c r="BU71" s="619" t="b">
        <f t="shared" si="30"/>
        <v>1</v>
      </c>
      <c r="BV71" s="619" t="str">
        <f t="shared" si="31"/>
        <v>-</v>
      </c>
      <c r="BW71" s="619">
        <f>IF(BV71="-",0,IF(COUNTIF(BV71:$BV$524,BV71)&gt;1,1,0))</f>
        <v>0</v>
      </c>
    </row>
    <row r="72" spans="1:75" s="257" customFormat="1" ht="15.75">
      <c r="A72" s="567">
        <v>48</v>
      </c>
      <c r="B72" s="564"/>
      <c r="C72" s="465"/>
      <c r="D72" s="466"/>
      <c r="E72" s="467"/>
      <c r="F72" s="468"/>
      <c r="G72" s="466"/>
      <c r="H72" s="467"/>
      <c r="I72" s="468"/>
      <c r="J72" s="469"/>
      <c r="K72" s="467"/>
      <c r="L72" s="470"/>
      <c r="M72" s="466"/>
      <c r="N72" s="467"/>
      <c r="O72" s="470"/>
      <c r="P72" s="544"/>
      <c r="Q72" s="544"/>
      <c r="R72" s="544"/>
      <c r="S72" s="544"/>
      <c r="T72" s="544"/>
      <c r="U72" s="544"/>
      <c r="V72" s="544"/>
      <c r="W72" s="469"/>
      <c r="X72" s="471"/>
      <c r="Y72" s="471"/>
      <c r="Z72" s="471"/>
      <c r="AA72" s="472"/>
      <c r="AB72" s="469"/>
      <c r="AC72" s="471"/>
      <c r="AD72" s="471"/>
      <c r="AE72" s="471"/>
      <c r="AF72" s="472"/>
      <c r="AG72" s="469"/>
      <c r="AH72" s="471"/>
      <c r="AI72" s="471"/>
      <c r="AJ72" s="471"/>
      <c r="AK72" s="472"/>
      <c r="AL72" s="469"/>
      <c r="AM72" s="471"/>
      <c r="AN72" s="471"/>
      <c r="AO72" s="471"/>
      <c r="AP72" s="538"/>
      <c r="AQ72" s="542">
        <f t="shared" si="4"/>
        <v>0</v>
      </c>
      <c r="AR72" s="552">
        <f t="shared" si="5"/>
        <v>0</v>
      </c>
      <c r="AS72" s="552">
        <f t="shared" si="6"/>
        <v>0</v>
      </c>
      <c r="AT72" s="496">
        <f t="shared" si="7"/>
        <v>0</v>
      </c>
      <c r="AU72" s="227"/>
      <c r="AV72" s="619" t="b">
        <f t="shared" si="1"/>
        <v>1</v>
      </c>
      <c r="AW72" s="619" t="b">
        <f t="shared" si="2"/>
        <v>1</v>
      </c>
      <c r="AX72" s="619" t="b">
        <f t="shared" si="8"/>
        <v>1</v>
      </c>
      <c r="AY72" s="619" t="b">
        <f t="shared" si="9"/>
        <v>1</v>
      </c>
      <c r="AZ72" s="619" t="b">
        <f t="shared" si="10"/>
        <v>1</v>
      </c>
      <c r="BB72" s="619" t="b">
        <f t="shared" si="11"/>
        <v>0</v>
      </c>
      <c r="BC72" s="619" t="b">
        <f t="shared" si="12"/>
        <v>0</v>
      </c>
      <c r="BD72" s="619" t="b">
        <f t="shared" si="13"/>
        <v>0</v>
      </c>
      <c r="BE72" s="619" t="b">
        <f t="shared" si="14"/>
        <v>0</v>
      </c>
      <c r="BF72" s="619" t="b">
        <f t="shared" si="15"/>
        <v>0</v>
      </c>
      <c r="BG72" s="619" t="b">
        <f t="shared" si="16"/>
        <v>0</v>
      </c>
      <c r="BH72" s="619" t="b">
        <f t="shared" si="17"/>
        <v>0</v>
      </c>
      <c r="BI72" s="619" t="b">
        <f t="shared" si="18"/>
        <v>0</v>
      </c>
      <c r="BJ72" s="619" t="b">
        <f t="shared" si="19"/>
        <v>0</v>
      </c>
      <c r="BK72" s="619" t="b">
        <f t="shared" si="20"/>
        <v>0</v>
      </c>
      <c r="BL72" s="619" t="b">
        <f t="shared" si="21"/>
        <v>0</v>
      </c>
      <c r="BM72" s="619" t="b">
        <f t="shared" si="22"/>
        <v>0</v>
      </c>
      <c r="BN72" s="619" t="b">
        <f t="shared" si="23"/>
        <v>1</v>
      </c>
      <c r="BO72" s="619" t="b">
        <f t="shared" si="24"/>
        <v>1</v>
      </c>
      <c r="BP72" s="619" t="b">
        <f t="shared" si="25"/>
        <v>1</v>
      </c>
      <c r="BQ72" s="619" t="b">
        <f t="shared" si="26"/>
        <v>1</v>
      </c>
      <c r="BR72" s="619" t="b">
        <f t="shared" si="27"/>
        <v>1</v>
      </c>
      <c r="BS72" s="619" t="b">
        <f t="shared" si="28"/>
        <v>1</v>
      </c>
      <c r="BT72" s="619" t="b">
        <f t="shared" si="29"/>
        <v>1</v>
      </c>
      <c r="BU72" s="619" t="b">
        <f t="shared" si="30"/>
        <v>1</v>
      </c>
      <c r="BV72" s="619" t="str">
        <f t="shared" si="31"/>
        <v>-</v>
      </c>
      <c r="BW72" s="619">
        <f>IF(BV72="-",0,IF(COUNTIF(BV72:$BV$524,BV72)&gt;1,1,0))</f>
        <v>0</v>
      </c>
    </row>
    <row r="73" spans="1:75" s="257" customFormat="1" ht="15.75">
      <c r="A73" s="567">
        <v>49</v>
      </c>
      <c r="B73" s="564"/>
      <c r="C73" s="465"/>
      <c r="D73" s="466"/>
      <c r="E73" s="467"/>
      <c r="F73" s="468"/>
      <c r="G73" s="466"/>
      <c r="H73" s="467"/>
      <c r="I73" s="468"/>
      <c r="J73" s="469"/>
      <c r="K73" s="467"/>
      <c r="L73" s="470"/>
      <c r="M73" s="466"/>
      <c r="N73" s="467"/>
      <c r="O73" s="470"/>
      <c r="P73" s="544"/>
      <c r="Q73" s="544"/>
      <c r="R73" s="544"/>
      <c r="S73" s="544"/>
      <c r="T73" s="544"/>
      <c r="U73" s="544"/>
      <c r="V73" s="544"/>
      <c r="W73" s="469"/>
      <c r="X73" s="471"/>
      <c r="Y73" s="471"/>
      <c r="Z73" s="471"/>
      <c r="AA73" s="472"/>
      <c r="AB73" s="469"/>
      <c r="AC73" s="471"/>
      <c r="AD73" s="471"/>
      <c r="AE73" s="471"/>
      <c r="AF73" s="472"/>
      <c r="AG73" s="469"/>
      <c r="AH73" s="471"/>
      <c r="AI73" s="471"/>
      <c r="AJ73" s="471"/>
      <c r="AK73" s="472"/>
      <c r="AL73" s="469"/>
      <c r="AM73" s="471"/>
      <c r="AN73" s="471"/>
      <c r="AO73" s="471"/>
      <c r="AP73" s="538"/>
      <c r="AQ73" s="542">
        <f t="shared" si="4"/>
        <v>0</v>
      </c>
      <c r="AR73" s="552">
        <f t="shared" si="5"/>
        <v>0</v>
      </c>
      <c r="AS73" s="552">
        <f t="shared" si="6"/>
        <v>0</v>
      </c>
      <c r="AT73" s="496">
        <f t="shared" si="7"/>
        <v>0</v>
      </c>
      <c r="AU73" s="227"/>
      <c r="AV73" s="619" t="b">
        <f t="shared" si="1"/>
        <v>1</v>
      </c>
      <c r="AW73" s="619" t="b">
        <f t="shared" si="2"/>
        <v>1</v>
      </c>
      <c r="AX73" s="619" t="b">
        <f t="shared" si="8"/>
        <v>1</v>
      </c>
      <c r="AY73" s="619" t="b">
        <f t="shared" si="9"/>
        <v>1</v>
      </c>
      <c r="AZ73" s="619" t="b">
        <f t="shared" si="10"/>
        <v>1</v>
      </c>
      <c r="BB73" s="619" t="b">
        <f t="shared" si="11"/>
        <v>0</v>
      </c>
      <c r="BC73" s="619" t="b">
        <f t="shared" si="12"/>
        <v>0</v>
      </c>
      <c r="BD73" s="619" t="b">
        <f t="shared" si="13"/>
        <v>0</v>
      </c>
      <c r="BE73" s="619" t="b">
        <f t="shared" si="14"/>
        <v>0</v>
      </c>
      <c r="BF73" s="619" t="b">
        <f t="shared" si="15"/>
        <v>0</v>
      </c>
      <c r="BG73" s="619" t="b">
        <f t="shared" si="16"/>
        <v>0</v>
      </c>
      <c r="BH73" s="619" t="b">
        <f t="shared" si="17"/>
        <v>0</v>
      </c>
      <c r="BI73" s="619" t="b">
        <f t="shared" si="18"/>
        <v>0</v>
      </c>
      <c r="BJ73" s="619" t="b">
        <f t="shared" si="19"/>
        <v>0</v>
      </c>
      <c r="BK73" s="619" t="b">
        <f t="shared" si="20"/>
        <v>0</v>
      </c>
      <c r="BL73" s="619" t="b">
        <f t="shared" si="21"/>
        <v>0</v>
      </c>
      <c r="BM73" s="619" t="b">
        <f t="shared" si="22"/>
        <v>0</v>
      </c>
      <c r="BN73" s="619" t="b">
        <f t="shared" si="23"/>
        <v>1</v>
      </c>
      <c r="BO73" s="619" t="b">
        <f t="shared" si="24"/>
        <v>1</v>
      </c>
      <c r="BP73" s="619" t="b">
        <f t="shared" si="25"/>
        <v>1</v>
      </c>
      <c r="BQ73" s="619" t="b">
        <f t="shared" si="26"/>
        <v>1</v>
      </c>
      <c r="BR73" s="619" t="b">
        <f t="shared" si="27"/>
        <v>1</v>
      </c>
      <c r="BS73" s="619" t="b">
        <f t="shared" si="28"/>
        <v>1</v>
      </c>
      <c r="BT73" s="619" t="b">
        <f t="shared" si="29"/>
        <v>1</v>
      </c>
      <c r="BU73" s="619" t="b">
        <f t="shared" si="30"/>
        <v>1</v>
      </c>
      <c r="BV73" s="619" t="str">
        <f t="shared" si="31"/>
        <v>-</v>
      </c>
      <c r="BW73" s="619">
        <f>IF(BV73="-",0,IF(COUNTIF(BV73:$BV$524,BV73)&gt;1,1,0))</f>
        <v>0</v>
      </c>
    </row>
    <row r="74" spans="1:75" s="257" customFormat="1" ht="15.75">
      <c r="A74" s="567">
        <v>50</v>
      </c>
      <c r="B74" s="564"/>
      <c r="C74" s="465"/>
      <c r="D74" s="466"/>
      <c r="E74" s="467"/>
      <c r="F74" s="468"/>
      <c r="G74" s="466"/>
      <c r="H74" s="467"/>
      <c r="I74" s="468"/>
      <c r="J74" s="469"/>
      <c r="K74" s="467"/>
      <c r="L74" s="470"/>
      <c r="M74" s="466"/>
      <c r="N74" s="467"/>
      <c r="O74" s="470"/>
      <c r="P74" s="544"/>
      <c r="Q74" s="544"/>
      <c r="R74" s="544"/>
      <c r="S74" s="544"/>
      <c r="T74" s="544"/>
      <c r="U74" s="544"/>
      <c r="V74" s="544"/>
      <c r="W74" s="469"/>
      <c r="X74" s="471"/>
      <c r="Y74" s="471"/>
      <c r="Z74" s="471"/>
      <c r="AA74" s="472"/>
      <c r="AB74" s="469"/>
      <c r="AC74" s="471"/>
      <c r="AD74" s="471"/>
      <c r="AE74" s="471"/>
      <c r="AF74" s="472"/>
      <c r="AG74" s="469"/>
      <c r="AH74" s="471"/>
      <c r="AI74" s="471"/>
      <c r="AJ74" s="471"/>
      <c r="AK74" s="472"/>
      <c r="AL74" s="469"/>
      <c r="AM74" s="471"/>
      <c r="AN74" s="471"/>
      <c r="AO74" s="471"/>
      <c r="AP74" s="538"/>
      <c r="AQ74" s="542">
        <f t="shared" si="4"/>
        <v>0</v>
      </c>
      <c r="AR74" s="552">
        <f t="shared" si="5"/>
        <v>0</v>
      </c>
      <c r="AS74" s="552">
        <f t="shared" si="6"/>
        <v>0</v>
      </c>
      <c r="AT74" s="496">
        <f t="shared" si="7"/>
        <v>0</v>
      </c>
      <c r="AU74" s="227"/>
      <c r="AV74" s="619" t="b">
        <f t="shared" si="1"/>
        <v>1</v>
      </c>
      <c r="AW74" s="619" t="b">
        <f t="shared" si="2"/>
        <v>1</v>
      </c>
      <c r="AX74" s="619" t="b">
        <f t="shared" si="8"/>
        <v>1</v>
      </c>
      <c r="AY74" s="619" t="b">
        <f t="shared" si="9"/>
        <v>1</v>
      </c>
      <c r="AZ74" s="619" t="b">
        <f t="shared" si="10"/>
        <v>1</v>
      </c>
      <c r="BB74" s="619" t="b">
        <f t="shared" si="11"/>
        <v>0</v>
      </c>
      <c r="BC74" s="619" t="b">
        <f t="shared" si="12"/>
        <v>0</v>
      </c>
      <c r="BD74" s="619" t="b">
        <f t="shared" si="13"/>
        <v>0</v>
      </c>
      <c r="BE74" s="619" t="b">
        <f t="shared" si="14"/>
        <v>0</v>
      </c>
      <c r="BF74" s="619" t="b">
        <f t="shared" si="15"/>
        <v>0</v>
      </c>
      <c r="BG74" s="619" t="b">
        <f t="shared" si="16"/>
        <v>0</v>
      </c>
      <c r="BH74" s="619" t="b">
        <f t="shared" si="17"/>
        <v>0</v>
      </c>
      <c r="BI74" s="619" t="b">
        <f t="shared" si="18"/>
        <v>0</v>
      </c>
      <c r="BJ74" s="619" t="b">
        <f t="shared" si="19"/>
        <v>0</v>
      </c>
      <c r="BK74" s="619" t="b">
        <f t="shared" si="20"/>
        <v>0</v>
      </c>
      <c r="BL74" s="619" t="b">
        <f t="shared" si="21"/>
        <v>0</v>
      </c>
      <c r="BM74" s="619" t="b">
        <f t="shared" si="22"/>
        <v>0</v>
      </c>
      <c r="BN74" s="619" t="b">
        <f t="shared" si="23"/>
        <v>1</v>
      </c>
      <c r="BO74" s="619" t="b">
        <f t="shared" si="24"/>
        <v>1</v>
      </c>
      <c r="BP74" s="619" t="b">
        <f t="shared" si="25"/>
        <v>1</v>
      </c>
      <c r="BQ74" s="619" t="b">
        <f t="shared" si="26"/>
        <v>1</v>
      </c>
      <c r="BR74" s="619" t="b">
        <f t="shared" si="27"/>
        <v>1</v>
      </c>
      <c r="BS74" s="619" t="b">
        <f t="shared" si="28"/>
        <v>1</v>
      </c>
      <c r="BT74" s="619" t="b">
        <f t="shared" si="29"/>
        <v>1</v>
      </c>
      <c r="BU74" s="619" t="b">
        <f t="shared" si="30"/>
        <v>1</v>
      </c>
      <c r="BV74" s="619" t="str">
        <f t="shared" si="31"/>
        <v>-</v>
      </c>
      <c r="BW74" s="619">
        <f>IF(BV74="-",0,IF(COUNTIF(BV74:$BV$524,BV74)&gt;1,1,0))</f>
        <v>0</v>
      </c>
    </row>
    <row r="75" spans="1:75" s="257" customFormat="1" ht="15.75">
      <c r="A75" s="567">
        <v>51</v>
      </c>
      <c r="B75" s="564"/>
      <c r="C75" s="465"/>
      <c r="D75" s="466"/>
      <c r="E75" s="467"/>
      <c r="F75" s="468"/>
      <c r="G75" s="466"/>
      <c r="H75" s="467"/>
      <c r="I75" s="468"/>
      <c r="J75" s="469"/>
      <c r="K75" s="467"/>
      <c r="L75" s="470"/>
      <c r="M75" s="466"/>
      <c r="N75" s="467"/>
      <c r="O75" s="470"/>
      <c r="P75" s="544"/>
      <c r="Q75" s="544"/>
      <c r="R75" s="544"/>
      <c r="S75" s="544"/>
      <c r="T75" s="544"/>
      <c r="U75" s="544"/>
      <c r="V75" s="544"/>
      <c r="W75" s="469"/>
      <c r="X75" s="471"/>
      <c r="Y75" s="471"/>
      <c r="Z75" s="471"/>
      <c r="AA75" s="472"/>
      <c r="AB75" s="469"/>
      <c r="AC75" s="471"/>
      <c r="AD75" s="471"/>
      <c r="AE75" s="471"/>
      <c r="AF75" s="472"/>
      <c r="AG75" s="469"/>
      <c r="AH75" s="471"/>
      <c r="AI75" s="471"/>
      <c r="AJ75" s="471"/>
      <c r="AK75" s="472"/>
      <c r="AL75" s="469"/>
      <c r="AM75" s="471"/>
      <c r="AN75" s="471"/>
      <c r="AO75" s="471"/>
      <c r="AP75" s="538"/>
      <c r="AQ75" s="542">
        <f t="shared" si="4"/>
        <v>0</v>
      </c>
      <c r="AR75" s="552">
        <f t="shared" si="5"/>
        <v>0</v>
      </c>
      <c r="AS75" s="552">
        <f t="shared" si="6"/>
        <v>0</v>
      </c>
      <c r="AT75" s="496">
        <f t="shared" si="7"/>
        <v>0</v>
      </c>
      <c r="AU75" s="227"/>
      <c r="AV75" s="619" t="b">
        <f t="shared" si="1"/>
        <v>1</v>
      </c>
      <c r="AW75" s="619" t="b">
        <f t="shared" si="2"/>
        <v>1</v>
      </c>
      <c r="AX75" s="619" t="b">
        <f t="shared" si="8"/>
        <v>1</v>
      </c>
      <c r="AY75" s="619" t="b">
        <f t="shared" si="9"/>
        <v>1</v>
      </c>
      <c r="AZ75" s="619" t="b">
        <f t="shared" si="10"/>
        <v>1</v>
      </c>
      <c r="BB75" s="619" t="b">
        <f t="shared" si="11"/>
        <v>0</v>
      </c>
      <c r="BC75" s="619" t="b">
        <f t="shared" si="12"/>
        <v>0</v>
      </c>
      <c r="BD75" s="619" t="b">
        <f t="shared" si="13"/>
        <v>0</v>
      </c>
      <c r="BE75" s="619" t="b">
        <f t="shared" si="14"/>
        <v>0</v>
      </c>
      <c r="BF75" s="619" t="b">
        <f t="shared" si="15"/>
        <v>0</v>
      </c>
      <c r="BG75" s="619" t="b">
        <f t="shared" si="16"/>
        <v>0</v>
      </c>
      <c r="BH75" s="619" t="b">
        <f t="shared" si="17"/>
        <v>0</v>
      </c>
      <c r="BI75" s="619" t="b">
        <f t="shared" si="18"/>
        <v>0</v>
      </c>
      <c r="BJ75" s="619" t="b">
        <f t="shared" si="19"/>
        <v>0</v>
      </c>
      <c r="BK75" s="619" t="b">
        <f t="shared" si="20"/>
        <v>0</v>
      </c>
      <c r="BL75" s="619" t="b">
        <f t="shared" si="21"/>
        <v>0</v>
      </c>
      <c r="BM75" s="619" t="b">
        <f t="shared" si="22"/>
        <v>0</v>
      </c>
      <c r="BN75" s="619" t="b">
        <f t="shared" si="23"/>
        <v>1</v>
      </c>
      <c r="BO75" s="619" t="b">
        <f t="shared" si="24"/>
        <v>1</v>
      </c>
      <c r="BP75" s="619" t="b">
        <f t="shared" si="25"/>
        <v>1</v>
      </c>
      <c r="BQ75" s="619" t="b">
        <f t="shared" si="26"/>
        <v>1</v>
      </c>
      <c r="BR75" s="619" t="b">
        <f t="shared" si="27"/>
        <v>1</v>
      </c>
      <c r="BS75" s="619" t="b">
        <f t="shared" si="28"/>
        <v>1</v>
      </c>
      <c r="BT75" s="619" t="b">
        <f t="shared" si="29"/>
        <v>1</v>
      </c>
      <c r="BU75" s="619" t="b">
        <f t="shared" si="30"/>
        <v>1</v>
      </c>
      <c r="BV75" s="619" t="str">
        <f t="shared" si="31"/>
        <v>-</v>
      </c>
      <c r="BW75" s="619">
        <f>IF(BV75="-",0,IF(COUNTIF(BV75:$BV$524,BV75)&gt;1,1,0))</f>
        <v>0</v>
      </c>
    </row>
    <row r="76" spans="1:75" s="257" customFormat="1" ht="15.75">
      <c r="A76" s="567">
        <v>52</v>
      </c>
      <c r="B76" s="564"/>
      <c r="C76" s="465"/>
      <c r="D76" s="466"/>
      <c r="E76" s="467"/>
      <c r="F76" s="468"/>
      <c r="G76" s="466"/>
      <c r="H76" s="467"/>
      <c r="I76" s="468"/>
      <c r="J76" s="469"/>
      <c r="K76" s="467"/>
      <c r="L76" s="470"/>
      <c r="M76" s="466"/>
      <c r="N76" s="467"/>
      <c r="O76" s="470"/>
      <c r="P76" s="544"/>
      <c r="Q76" s="544"/>
      <c r="R76" s="544"/>
      <c r="S76" s="544"/>
      <c r="T76" s="544"/>
      <c r="U76" s="544"/>
      <c r="V76" s="544"/>
      <c r="W76" s="469"/>
      <c r="X76" s="471"/>
      <c r="Y76" s="471"/>
      <c r="Z76" s="471"/>
      <c r="AA76" s="472"/>
      <c r="AB76" s="469"/>
      <c r="AC76" s="471"/>
      <c r="AD76" s="471"/>
      <c r="AE76" s="471"/>
      <c r="AF76" s="472"/>
      <c r="AG76" s="469"/>
      <c r="AH76" s="471"/>
      <c r="AI76" s="471"/>
      <c r="AJ76" s="471"/>
      <c r="AK76" s="472"/>
      <c r="AL76" s="469"/>
      <c r="AM76" s="471"/>
      <c r="AN76" s="471"/>
      <c r="AO76" s="471"/>
      <c r="AP76" s="538"/>
      <c r="AQ76" s="542">
        <f t="shared" si="4"/>
        <v>0</v>
      </c>
      <c r="AR76" s="552">
        <f t="shared" si="5"/>
        <v>0</v>
      </c>
      <c r="AS76" s="552">
        <f t="shared" si="6"/>
        <v>0</v>
      </c>
      <c r="AT76" s="496">
        <f t="shared" si="7"/>
        <v>0</v>
      </c>
      <c r="AU76" s="227"/>
      <c r="AV76" s="619" t="b">
        <f t="shared" si="1"/>
        <v>1</v>
      </c>
      <c r="AW76" s="619" t="b">
        <f t="shared" si="2"/>
        <v>1</v>
      </c>
      <c r="AX76" s="619" t="b">
        <f t="shared" si="8"/>
        <v>1</v>
      </c>
      <c r="AY76" s="619" t="b">
        <f t="shared" si="9"/>
        <v>1</v>
      </c>
      <c r="AZ76" s="619" t="b">
        <f t="shared" si="10"/>
        <v>1</v>
      </c>
      <c r="BB76" s="619" t="b">
        <f t="shared" si="11"/>
        <v>0</v>
      </c>
      <c r="BC76" s="619" t="b">
        <f t="shared" si="12"/>
        <v>0</v>
      </c>
      <c r="BD76" s="619" t="b">
        <f t="shared" si="13"/>
        <v>0</v>
      </c>
      <c r="BE76" s="619" t="b">
        <f t="shared" si="14"/>
        <v>0</v>
      </c>
      <c r="BF76" s="619" t="b">
        <f t="shared" si="15"/>
        <v>0</v>
      </c>
      <c r="BG76" s="619" t="b">
        <f t="shared" si="16"/>
        <v>0</v>
      </c>
      <c r="BH76" s="619" t="b">
        <f t="shared" si="17"/>
        <v>0</v>
      </c>
      <c r="BI76" s="619" t="b">
        <f t="shared" si="18"/>
        <v>0</v>
      </c>
      <c r="BJ76" s="619" t="b">
        <f t="shared" si="19"/>
        <v>0</v>
      </c>
      <c r="BK76" s="619" t="b">
        <f t="shared" si="20"/>
        <v>0</v>
      </c>
      <c r="BL76" s="619" t="b">
        <f t="shared" si="21"/>
        <v>0</v>
      </c>
      <c r="BM76" s="619" t="b">
        <f t="shared" si="22"/>
        <v>0</v>
      </c>
      <c r="BN76" s="619" t="b">
        <f t="shared" si="23"/>
        <v>1</v>
      </c>
      <c r="BO76" s="619" t="b">
        <f t="shared" si="24"/>
        <v>1</v>
      </c>
      <c r="BP76" s="619" t="b">
        <f t="shared" si="25"/>
        <v>1</v>
      </c>
      <c r="BQ76" s="619" t="b">
        <f t="shared" si="26"/>
        <v>1</v>
      </c>
      <c r="BR76" s="619" t="b">
        <f t="shared" si="27"/>
        <v>1</v>
      </c>
      <c r="BS76" s="619" t="b">
        <f t="shared" si="28"/>
        <v>1</v>
      </c>
      <c r="BT76" s="619" t="b">
        <f t="shared" si="29"/>
        <v>1</v>
      </c>
      <c r="BU76" s="619" t="b">
        <f t="shared" si="30"/>
        <v>1</v>
      </c>
      <c r="BV76" s="619" t="str">
        <f t="shared" si="31"/>
        <v>-</v>
      </c>
      <c r="BW76" s="619">
        <f>IF(BV76="-",0,IF(COUNTIF(BV76:$BV$524,BV76)&gt;1,1,0))</f>
        <v>0</v>
      </c>
    </row>
    <row r="77" spans="1:75" s="257" customFormat="1" ht="15.75">
      <c r="A77" s="567">
        <v>53</v>
      </c>
      <c r="B77" s="564"/>
      <c r="C77" s="465"/>
      <c r="D77" s="466"/>
      <c r="E77" s="467"/>
      <c r="F77" s="468"/>
      <c r="G77" s="466"/>
      <c r="H77" s="467"/>
      <c r="I77" s="468"/>
      <c r="J77" s="469"/>
      <c r="K77" s="467"/>
      <c r="L77" s="470"/>
      <c r="M77" s="466"/>
      <c r="N77" s="467"/>
      <c r="O77" s="470"/>
      <c r="P77" s="544"/>
      <c r="Q77" s="544"/>
      <c r="R77" s="544"/>
      <c r="S77" s="544"/>
      <c r="T77" s="544"/>
      <c r="U77" s="544"/>
      <c r="V77" s="544"/>
      <c r="W77" s="469"/>
      <c r="X77" s="471"/>
      <c r="Y77" s="471"/>
      <c r="Z77" s="471"/>
      <c r="AA77" s="472"/>
      <c r="AB77" s="469"/>
      <c r="AC77" s="471"/>
      <c r="AD77" s="471"/>
      <c r="AE77" s="471"/>
      <c r="AF77" s="472"/>
      <c r="AG77" s="469"/>
      <c r="AH77" s="471"/>
      <c r="AI77" s="471"/>
      <c r="AJ77" s="471"/>
      <c r="AK77" s="472"/>
      <c r="AL77" s="469"/>
      <c r="AM77" s="471"/>
      <c r="AN77" s="471"/>
      <c r="AO77" s="471"/>
      <c r="AP77" s="538"/>
      <c r="AQ77" s="542">
        <f t="shared" si="4"/>
        <v>0</v>
      </c>
      <c r="AR77" s="552">
        <f t="shared" si="5"/>
        <v>0</v>
      </c>
      <c r="AS77" s="552">
        <f t="shared" si="6"/>
        <v>0</v>
      </c>
      <c r="AT77" s="496">
        <f t="shared" si="7"/>
        <v>0</v>
      </c>
      <c r="AU77" s="227"/>
      <c r="AV77" s="619" t="b">
        <f t="shared" si="1"/>
        <v>1</v>
      </c>
      <c r="AW77" s="619" t="b">
        <f t="shared" si="2"/>
        <v>1</v>
      </c>
      <c r="AX77" s="619" t="b">
        <f t="shared" si="8"/>
        <v>1</v>
      </c>
      <c r="AY77" s="619" t="b">
        <f t="shared" si="9"/>
        <v>1</v>
      </c>
      <c r="AZ77" s="619" t="b">
        <f t="shared" si="10"/>
        <v>1</v>
      </c>
      <c r="BB77" s="619" t="b">
        <f t="shared" si="11"/>
        <v>0</v>
      </c>
      <c r="BC77" s="619" t="b">
        <f t="shared" si="12"/>
        <v>0</v>
      </c>
      <c r="BD77" s="619" t="b">
        <f t="shared" si="13"/>
        <v>0</v>
      </c>
      <c r="BE77" s="619" t="b">
        <f t="shared" si="14"/>
        <v>0</v>
      </c>
      <c r="BF77" s="619" t="b">
        <f t="shared" si="15"/>
        <v>0</v>
      </c>
      <c r="BG77" s="619" t="b">
        <f t="shared" si="16"/>
        <v>0</v>
      </c>
      <c r="BH77" s="619" t="b">
        <f t="shared" si="17"/>
        <v>0</v>
      </c>
      <c r="BI77" s="619" t="b">
        <f t="shared" si="18"/>
        <v>0</v>
      </c>
      <c r="BJ77" s="619" t="b">
        <f t="shared" si="19"/>
        <v>0</v>
      </c>
      <c r="BK77" s="619" t="b">
        <f t="shared" si="20"/>
        <v>0</v>
      </c>
      <c r="BL77" s="619" t="b">
        <f t="shared" si="21"/>
        <v>0</v>
      </c>
      <c r="BM77" s="619" t="b">
        <f t="shared" si="22"/>
        <v>0</v>
      </c>
      <c r="BN77" s="619" t="b">
        <f t="shared" si="23"/>
        <v>1</v>
      </c>
      <c r="BO77" s="619" t="b">
        <f t="shared" si="24"/>
        <v>1</v>
      </c>
      <c r="BP77" s="619" t="b">
        <f t="shared" si="25"/>
        <v>1</v>
      </c>
      <c r="BQ77" s="619" t="b">
        <f t="shared" si="26"/>
        <v>1</v>
      </c>
      <c r="BR77" s="619" t="b">
        <f t="shared" si="27"/>
        <v>1</v>
      </c>
      <c r="BS77" s="619" t="b">
        <f t="shared" si="28"/>
        <v>1</v>
      </c>
      <c r="BT77" s="619" t="b">
        <f t="shared" si="29"/>
        <v>1</v>
      </c>
      <c r="BU77" s="619" t="b">
        <f t="shared" si="30"/>
        <v>1</v>
      </c>
      <c r="BV77" s="619" t="str">
        <f t="shared" si="31"/>
        <v>-</v>
      </c>
      <c r="BW77" s="619">
        <f>IF(BV77="-",0,IF(COUNTIF(BV77:$BV$524,BV77)&gt;1,1,0))</f>
        <v>0</v>
      </c>
    </row>
    <row r="78" spans="1:75" s="257" customFormat="1" ht="15.75">
      <c r="A78" s="567">
        <v>54</v>
      </c>
      <c r="B78" s="564"/>
      <c r="C78" s="465"/>
      <c r="D78" s="466"/>
      <c r="E78" s="467"/>
      <c r="F78" s="468"/>
      <c r="G78" s="466"/>
      <c r="H78" s="467"/>
      <c r="I78" s="468"/>
      <c r="J78" s="469"/>
      <c r="K78" s="467"/>
      <c r="L78" s="470"/>
      <c r="M78" s="466"/>
      <c r="N78" s="467"/>
      <c r="O78" s="470"/>
      <c r="P78" s="544"/>
      <c r="Q78" s="544"/>
      <c r="R78" s="544"/>
      <c r="S78" s="544"/>
      <c r="T78" s="544"/>
      <c r="U78" s="544"/>
      <c r="V78" s="544"/>
      <c r="W78" s="469"/>
      <c r="X78" s="471"/>
      <c r="Y78" s="471"/>
      <c r="Z78" s="471"/>
      <c r="AA78" s="472"/>
      <c r="AB78" s="469"/>
      <c r="AC78" s="471"/>
      <c r="AD78" s="471"/>
      <c r="AE78" s="471"/>
      <c r="AF78" s="472"/>
      <c r="AG78" s="469"/>
      <c r="AH78" s="471"/>
      <c r="AI78" s="471"/>
      <c r="AJ78" s="471"/>
      <c r="AK78" s="472"/>
      <c r="AL78" s="469"/>
      <c r="AM78" s="471"/>
      <c r="AN78" s="471"/>
      <c r="AO78" s="471"/>
      <c r="AP78" s="538"/>
      <c r="AQ78" s="542">
        <f t="shared" si="4"/>
        <v>0</v>
      </c>
      <c r="AR78" s="552">
        <f t="shared" si="5"/>
        <v>0</v>
      </c>
      <c r="AS78" s="552">
        <f t="shared" si="6"/>
        <v>0</v>
      </c>
      <c r="AT78" s="496">
        <f t="shared" si="7"/>
        <v>0</v>
      </c>
      <c r="AU78" s="227"/>
      <c r="AV78" s="619" t="b">
        <f t="shared" si="1"/>
        <v>1</v>
      </c>
      <c r="AW78" s="619" t="b">
        <f t="shared" si="2"/>
        <v>1</v>
      </c>
      <c r="AX78" s="619" t="b">
        <f t="shared" si="8"/>
        <v>1</v>
      </c>
      <c r="AY78" s="619" t="b">
        <f t="shared" si="9"/>
        <v>1</v>
      </c>
      <c r="AZ78" s="619" t="b">
        <f t="shared" si="10"/>
        <v>1</v>
      </c>
      <c r="BB78" s="619" t="b">
        <f t="shared" si="11"/>
        <v>0</v>
      </c>
      <c r="BC78" s="619" t="b">
        <f t="shared" si="12"/>
        <v>0</v>
      </c>
      <c r="BD78" s="619" t="b">
        <f t="shared" si="13"/>
        <v>0</v>
      </c>
      <c r="BE78" s="619" t="b">
        <f t="shared" si="14"/>
        <v>0</v>
      </c>
      <c r="BF78" s="619" t="b">
        <f t="shared" si="15"/>
        <v>0</v>
      </c>
      <c r="BG78" s="619" t="b">
        <f t="shared" si="16"/>
        <v>0</v>
      </c>
      <c r="BH78" s="619" t="b">
        <f t="shared" si="17"/>
        <v>0</v>
      </c>
      <c r="BI78" s="619" t="b">
        <f t="shared" si="18"/>
        <v>0</v>
      </c>
      <c r="BJ78" s="619" t="b">
        <f t="shared" si="19"/>
        <v>0</v>
      </c>
      <c r="BK78" s="619" t="b">
        <f t="shared" si="20"/>
        <v>0</v>
      </c>
      <c r="BL78" s="619" t="b">
        <f t="shared" si="21"/>
        <v>0</v>
      </c>
      <c r="BM78" s="619" t="b">
        <f t="shared" si="22"/>
        <v>0</v>
      </c>
      <c r="BN78" s="619" t="b">
        <f t="shared" si="23"/>
        <v>1</v>
      </c>
      <c r="BO78" s="619" t="b">
        <f t="shared" si="24"/>
        <v>1</v>
      </c>
      <c r="BP78" s="619" t="b">
        <f t="shared" si="25"/>
        <v>1</v>
      </c>
      <c r="BQ78" s="619" t="b">
        <f t="shared" si="26"/>
        <v>1</v>
      </c>
      <c r="BR78" s="619" t="b">
        <f t="shared" si="27"/>
        <v>1</v>
      </c>
      <c r="BS78" s="619" t="b">
        <f t="shared" si="28"/>
        <v>1</v>
      </c>
      <c r="BT78" s="619" t="b">
        <f t="shared" si="29"/>
        <v>1</v>
      </c>
      <c r="BU78" s="619" t="b">
        <f t="shared" si="30"/>
        <v>1</v>
      </c>
      <c r="BV78" s="619" t="str">
        <f t="shared" si="31"/>
        <v>-</v>
      </c>
      <c r="BW78" s="619">
        <f>IF(BV78="-",0,IF(COUNTIF(BV78:$BV$524,BV78)&gt;1,1,0))</f>
        <v>0</v>
      </c>
    </row>
    <row r="79" spans="1:75" s="257" customFormat="1" ht="15.75">
      <c r="A79" s="567">
        <v>55</v>
      </c>
      <c r="B79" s="564"/>
      <c r="C79" s="465"/>
      <c r="D79" s="466"/>
      <c r="E79" s="467"/>
      <c r="F79" s="468"/>
      <c r="G79" s="466"/>
      <c r="H79" s="467"/>
      <c r="I79" s="468"/>
      <c r="J79" s="469"/>
      <c r="K79" s="467"/>
      <c r="L79" s="470"/>
      <c r="M79" s="466"/>
      <c r="N79" s="467"/>
      <c r="O79" s="470"/>
      <c r="P79" s="544"/>
      <c r="Q79" s="544"/>
      <c r="R79" s="544"/>
      <c r="S79" s="544"/>
      <c r="T79" s="544"/>
      <c r="U79" s="544"/>
      <c r="V79" s="544"/>
      <c r="W79" s="469"/>
      <c r="X79" s="471"/>
      <c r="Y79" s="471"/>
      <c r="Z79" s="471"/>
      <c r="AA79" s="472"/>
      <c r="AB79" s="469"/>
      <c r="AC79" s="471"/>
      <c r="AD79" s="471"/>
      <c r="AE79" s="471"/>
      <c r="AF79" s="472"/>
      <c r="AG79" s="469"/>
      <c r="AH79" s="471"/>
      <c r="AI79" s="471"/>
      <c r="AJ79" s="471"/>
      <c r="AK79" s="472"/>
      <c r="AL79" s="469"/>
      <c r="AM79" s="471"/>
      <c r="AN79" s="471"/>
      <c r="AO79" s="471"/>
      <c r="AP79" s="538"/>
      <c r="AQ79" s="542">
        <f t="shared" si="4"/>
        <v>0</v>
      </c>
      <c r="AR79" s="552">
        <f t="shared" si="5"/>
        <v>0</v>
      </c>
      <c r="AS79" s="552">
        <f t="shared" si="6"/>
        <v>0</v>
      </c>
      <c r="AT79" s="496">
        <f t="shared" si="7"/>
        <v>0</v>
      </c>
      <c r="AU79" s="227"/>
      <c r="AV79" s="619" t="b">
        <f t="shared" si="1"/>
        <v>1</v>
      </c>
      <c r="AW79" s="619" t="b">
        <f t="shared" si="2"/>
        <v>1</v>
      </c>
      <c r="AX79" s="619" t="b">
        <f t="shared" si="8"/>
        <v>1</v>
      </c>
      <c r="AY79" s="619" t="b">
        <f t="shared" si="9"/>
        <v>1</v>
      </c>
      <c r="AZ79" s="619" t="b">
        <f t="shared" si="10"/>
        <v>1</v>
      </c>
      <c r="BB79" s="619" t="b">
        <f t="shared" si="11"/>
        <v>0</v>
      </c>
      <c r="BC79" s="619" t="b">
        <f t="shared" si="12"/>
        <v>0</v>
      </c>
      <c r="BD79" s="619" t="b">
        <f t="shared" si="13"/>
        <v>0</v>
      </c>
      <c r="BE79" s="619" t="b">
        <f t="shared" si="14"/>
        <v>0</v>
      </c>
      <c r="BF79" s="619" t="b">
        <f t="shared" si="15"/>
        <v>0</v>
      </c>
      <c r="BG79" s="619" t="b">
        <f t="shared" si="16"/>
        <v>0</v>
      </c>
      <c r="BH79" s="619" t="b">
        <f t="shared" si="17"/>
        <v>0</v>
      </c>
      <c r="BI79" s="619" t="b">
        <f t="shared" si="18"/>
        <v>0</v>
      </c>
      <c r="BJ79" s="619" t="b">
        <f t="shared" si="19"/>
        <v>0</v>
      </c>
      <c r="BK79" s="619" t="b">
        <f t="shared" si="20"/>
        <v>0</v>
      </c>
      <c r="BL79" s="619" t="b">
        <f t="shared" si="21"/>
        <v>0</v>
      </c>
      <c r="BM79" s="619" t="b">
        <f t="shared" si="22"/>
        <v>0</v>
      </c>
      <c r="BN79" s="619" t="b">
        <f t="shared" si="23"/>
        <v>1</v>
      </c>
      <c r="BO79" s="619" t="b">
        <f t="shared" si="24"/>
        <v>1</v>
      </c>
      <c r="BP79" s="619" t="b">
        <f t="shared" si="25"/>
        <v>1</v>
      </c>
      <c r="BQ79" s="619" t="b">
        <f t="shared" si="26"/>
        <v>1</v>
      </c>
      <c r="BR79" s="619" t="b">
        <f t="shared" si="27"/>
        <v>1</v>
      </c>
      <c r="BS79" s="619" t="b">
        <f t="shared" si="28"/>
        <v>1</v>
      </c>
      <c r="BT79" s="619" t="b">
        <f t="shared" si="29"/>
        <v>1</v>
      </c>
      <c r="BU79" s="619" t="b">
        <f t="shared" si="30"/>
        <v>1</v>
      </c>
      <c r="BV79" s="619" t="str">
        <f t="shared" si="31"/>
        <v>-</v>
      </c>
      <c r="BW79" s="619">
        <f>IF(BV79="-",0,IF(COUNTIF(BV79:$BV$524,BV79)&gt;1,1,0))</f>
        <v>0</v>
      </c>
    </row>
    <row r="80" spans="1:75" s="257" customFormat="1" ht="15.75">
      <c r="A80" s="567">
        <v>56</v>
      </c>
      <c r="B80" s="564"/>
      <c r="C80" s="465"/>
      <c r="D80" s="466"/>
      <c r="E80" s="467"/>
      <c r="F80" s="468"/>
      <c r="G80" s="466"/>
      <c r="H80" s="467"/>
      <c r="I80" s="468"/>
      <c r="J80" s="469"/>
      <c r="K80" s="467"/>
      <c r="L80" s="470"/>
      <c r="M80" s="466"/>
      <c r="N80" s="467"/>
      <c r="O80" s="470"/>
      <c r="P80" s="544"/>
      <c r="Q80" s="544"/>
      <c r="R80" s="544"/>
      <c r="S80" s="544"/>
      <c r="T80" s="544"/>
      <c r="U80" s="544"/>
      <c r="V80" s="544"/>
      <c r="W80" s="469"/>
      <c r="X80" s="471"/>
      <c r="Y80" s="471"/>
      <c r="Z80" s="471"/>
      <c r="AA80" s="472"/>
      <c r="AB80" s="469"/>
      <c r="AC80" s="471"/>
      <c r="AD80" s="471"/>
      <c r="AE80" s="471"/>
      <c r="AF80" s="472"/>
      <c r="AG80" s="469"/>
      <c r="AH80" s="471"/>
      <c r="AI80" s="471"/>
      <c r="AJ80" s="471"/>
      <c r="AK80" s="472"/>
      <c r="AL80" s="469"/>
      <c r="AM80" s="471"/>
      <c r="AN80" s="471"/>
      <c r="AO80" s="471"/>
      <c r="AP80" s="538"/>
      <c r="AQ80" s="542">
        <f t="shared" si="4"/>
        <v>0</v>
      </c>
      <c r="AR80" s="552">
        <f t="shared" si="5"/>
        <v>0</v>
      </c>
      <c r="AS80" s="552">
        <f t="shared" si="6"/>
        <v>0</v>
      </c>
      <c r="AT80" s="496">
        <f t="shared" si="7"/>
        <v>0</v>
      </c>
      <c r="AU80" s="227"/>
      <c r="AV80" s="619" t="b">
        <f t="shared" si="1"/>
        <v>1</v>
      </c>
      <c r="AW80" s="619" t="b">
        <f t="shared" si="2"/>
        <v>1</v>
      </c>
      <c r="AX80" s="619" t="b">
        <f t="shared" si="8"/>
        <v>1</v>
      </c>
      <c r="AY80" s="619" t="b">
        <f t="shared" si="9"/>
        <v>1</v>
      </c>
      <c r="AZ80" s="619" t="b">
        <f t="shared" si="10"/>
        <v>1</v>
      </c>
      <c r="BB80" s="619" t="b">
        <f t="shared" si="11"/>
        <v>0</v>
      </c>
      <c r="BC80" s="619" t="b">
        <f t="shared" si="12"/>
        <v>0</v>
      </c>
      <c r="BD80" s="619" t="b">
        <f t="shared" si="13"/>
        <v>0</v>
      </c>
      <c r="BE80" s="619" t="b">
        <f t="shared" si="14"/>
        <v>0</v>
      </c>
      <c r="BF80" s="619" t="b">
        <f t="shared" si="15"/>
        <v>0</v>
      </c>
      <c r="BG80" s="619" t="b">
        <f t="shared" si="16"/>
        <v>0</v>
      </c>
      <c r="BH80" s="619" t="b">
        <f t="shared" si="17"/>
        <v>0</v>
      </c>
      <c r="BI80" s="619" t="b">
        <f t="shared" si="18"/>
        <v>0</v>
      </c>
      <c r="BJ80" s="619" t="b">
        <f t="shared" si="19"/>
        <v>0</v>
      </c>
      <c r="BK80" s="619" t="b">
        <f t="shared" si="20"/>
        <v>0</v>
      </c>
      <c r="BL80" s="619" t="b">
        <f t="shared" si="21"/>
        <v>0</v>
      </c>
      <c r="BM80" s="619" t="b">
        <f t="shared" si="22"/>
        <v>0</v>
      </c>
      <c r="BN80" s="619" t="b">
        <f t="shared" si="23"/>
        <v>1</v>
      </c>
      <c r="BO80" s="619" t="b">
        <f t="shared" si="24"/>
        <v>1</v>
      </c>
      <c r="BP80" s="619" t="b">
        <f t="shared" si="25"/>
        <v>1</v>
      </c>
      <c r="BQ80" s="619" t="b">
        <f t="shared" si="26"/>
        <v>1</v>
      </c>
      <c r="BR80" s="619" t="b">
        <f t="shared" si="27"/>
        <v>1</v>
      </c>
      <c r="BS80" s="619" t="b">
        <f t="shared" si="28"/>
        <v>1</v>
      </c>
      <c r="BT80" s="619" t="b">
        <f t="shared" si="29"/>
        <v>1</v>
      </c>
      <c r="BU80" s="619" t="b">
        <f t="shared" si="30"/>
        <v>1</v>
      </c>
      <c r="BV80" s="619" t="str">
        <f t="shared" si="31"/>
        <v>-</v>
      </c>
      <c r="BW80" s="619">
        <f>IF(BV80="-",0,IF(COUNTIF(BV80:$BV$524,BV80)&gt;1,1,0))</f>
        <v>0</v>
      </c>
    </row>
    <row r="81" spans="1:75" s="257" customFormat="1" ht="15.75">
      <c r="A81" s="567">
        <v>57</v>
      </c>
      <c r="B81" s="564"/>
      <c r="C81" s="465"/>
      <c r="D81" s="466"/>
      <c r="E81" s="467"/>
      <c r="F81" s="468"/>
      <c r="G81" s="466"/>
      <c r="H81" s="467"/>
      <c r="I81" s="468"/>
      <c r="J81" s="469"/>
      <c r="K81" s="467"/>
      <c r="L81" s="470"/>
      <c r="M81" s="466"/>
      <c r="N81" s="467"/>
      <c r="O81" s="470"/>
      <c r="P81" s="544"/>
      <c r="Q81" s="544"/>
      <c r="R81" s="544"/>
      <c r="S81" s="544"/>
      <c r="T81" s="544"/>
      <c r="U81" s="544"/>
      <c r="V81" s="544"/>
      <c r="W81" s="469"/>
      <c r="X81" s="471"/>
      <c r="Y81" s="471"/>
      <c r="Z81" s="471"/>
      <c r="AA81" s="472"/>
      <c r="AB81" s="469"/>
      <c r="AC81" s="471"/>
      <c r="AD81" s="471"/>
      <c r="AE81" s="471"/>
      <c r="AF81" s="472"/>
      <c r="AG81" s="469"/>
      <c r="AH81" s="471"/>
      <c r="AI81" s="471"/>
      <c r="AJ81" s="471"/>
      <c r="AK81" s="472"/>
      <c r="AL81" s="469"/>
      <c r="AM81" s="471"/>
      <c r="AN81" s="471"/>
      <c r="AO81" s="471"/>
      <c r="AP81" s="538"/>
      <c r="AQ81" s="542">
        <f t="shared" si="4"/>
        <v>0</v>
      </c>
      <c r="AR81" s="552">
        <f t="shared" si="5"/>
        <v>0</v>
      </c>
      <c r="AS81" s="552">
        <f t="shared" si="6"/>
        <v>0</v>
      </c>
      <c r="AT81" s="496">
        <f t="shared" si="7"/>
        <v>0</v>
      </c>
      <c r="AU81" s="227"/>
      <c r="AV81" s="619" t="b">
        <f t="shared" si="1"/>
        <v>1</v>
      </c>
      <c r="AW81" s="619" t="b">
        <f t="shared" si="2"/>
        <v>1</v>
      </c>
      <c r="AX81" s="619" t="b">
        <f t="shared" si="8"/>
        <v>1</v>
      </c>
      <c r="AY81" s="619" t="b">
        <f t="shared" si="9"/>
        <v>1</v>
      </c>
      <c r="AZ81" s="619" t="b">
        <f t="shared" si="10"/>
        <v>1</v>
      </c>
      <c r="BB81" s="619" t="b">
        <f t="shared" si="11"/>
        <v>0</v>
      </c>
      <c r="BC81" s="619" t="b">
        <f t="shared" si="12"/>
        <v>0</v>
      </c>
      <c r="BD81" s="619" t="b">
        <f t="shared" si="13"/>
        <v>0</v>
      </c>
      <c r="BE81" s="619" t="b">
        <f t="shared" si="14"/>
        <v>0</v>
      </c>
      <c r="BF81" s="619" t="b">
        <f t="shared" si="15"/>
        <v>0</v>
      </c>
      <c r="BG81" s="619" t="b">
        <f t="shared" si="16"/>
        <v>0</v>
      </c>
      <c r="BH81" s="619" t="b">
        <f t="shared" si="17"/>
        <v>0</v>
      </c>
      <c r="BI81" s="619" t="b">
        <f t="shared" si="18"/>
        <v>0</v>
      </c>
      <c r="BJ81" s="619" t="b">
        <f t="shared" si="19"/>
        <v>0</v>
      </c>
      <c r="BK81" s="619" t="b">
        <f t="shared" si="20"/>
        <v>0</v>
      </c>
      <c r="BL81" s="619" t="b">
        <f t="shared" si="21"/>
        <v>0</v>
      </c>
      <c r="BM81" s="619" t="b">
        <f t="shared" si="22"/>
        <v>0</v>
      </c>
      <c r="BN81" s="619" t="b">
        <f t="shared" si="23"/>
        <v>1</v>
      </c>
      <c r="BO81" s="619" t="b">
        <f t="shared" si="24"/>
        <v>1</v>
      </c>
      <c r="BP81" s="619" t="b">
        <f t="shared" si="25"/>
        <v>1</v>
      </c>
      <c r="BQ81" s="619" t="b">
        <f t="shared" si="26"/>
        <v>1</v>
      </c>
      <c r="BR81" s="619" t="b">
        <f t="shared" si="27"/>
        <v>1</v>
      </c>
      <c r="BS81" s="619" t="b">
        <f t="shared" si="28"/>
        <v>1</v>
      </c>
      <c r="BT81" s="619" t="b">
        <f t="shared" si="29"/>
        <v>1</v>
      </c>
      <c r="BU81" s="619" t="b">
        <f t="shared" si="30"/>
        <v>1</v>
      </c>
      <c r="BV81" s="619" t="str">
        <f t="shared" si="31"/>
        <v>-</v>
      </c>
      <c r="BW81" s="619">
        <f>IF(BV81="-",0,IF(COUNTIF(BV81:$BV$524,BV81)&gt;1,1,0))</f>
        <v>0</v>
      </c>
    </row>
    <row r="82" spans="1:75" s="257" customFormat="1" ht="15.75">
      <c r="A82" s="567">
        <v>58</v>
      </c>
      <c r="B82" s="564"/>
      <c r="C82" s="465"/>
      <c r="D82" s="466"/>
      <c r="E82" s="467"/>
      <c r="F82" s="468"/>
      <c r="G82" s="466"/>
      <c r="H82" s="467"/>
      <c r="I82" s="468"/>
      <c r="J82" s="469"/>
      <c r="K82" s="467"/>
      <c r="L82" s="470"/>
      <c r="M82" s="466"/>
      <c r="N82" s="467"/>
      <c r="O82" s="470"/>
      <c r="P82" s="544"/>
      <c r="Q82" s="544"/>
      <c r="R82" s="544"/>
      <c r="S82" s="544"/>
      <c r="T82" s="544"/>
      <c r="U82" s="544"/>
      <c r="V82" s="544"/>
      <c r="W82" s="469"/>
      <c r="X82" s="471"/>
      <c r="Y82" s="471"/>
      <c r="Z82" s="471"/>
      <c r="AA82" s="472"/>
      <c r="AB82" s="469"/>
      <c r="AC82" s="471"/>
      <c r="AD82" s="471"/>
      <c r="AE82" s="471"/>
      <c r="AF82" s="472"/>
      <c r="AG82" s="469"/>
      <c r="AH82" s="471"/>
      <c r="AI82" s="471"/>
      <c r="AJ82" s="471"/>
      <c r="AK82" s="472"/>
      <c r="AL82" s="469"/>
      <c r="AM82" s="471"/>
      <c r="AN82" s="471"/>
      <c r="AO82" s="471"/>
      <c r="AP82" s="538"/>
      <c r="AQ82" s="542">
        <f t="shared" si="4"/>
        <v>0</v>
      </c>
      <c r="AR82" s="552">
        <f t="shared" si="5"/>
        <v>0</v>
      </c>
      <c r="AS82" s="552">
        <f t="shared" si="6"/>
        <v>0</v>
      </c>
      <c r="AT82" s="496">
        <f t="shared" si="7"/>
        <v>0</v>
      </c>
      <c r="AU82" s="227"/>
      <c r="AV82" s="619" t="b">
        <f t="shared" si="1"/>
        <v>1</v>
      </c>
      <c r="AW82" s="619" t="b">
        <f t="shared" si="2"/>
        <v>1</v>
      </c>
      <c r="AX82" s="619" t="b">
        <f t="shared" si="8"/>
        <v>1</v>
      </c>
      <c r="AY82" s="619" t="b">
        <f t="shared" si="9"/>
        <v>1</v>
      </c>
      <c r="AZ82" s="619" t="b">
        <f t="shared" si="10"/>
        <v>1</v>
      </c>
      <c r="BB82" s="619" t="b">
        <f t="shared" si="11"/>
        <v>0</v>
      </c>
      <c r="BC82" s="619" t="b">
        <f t="shared" si="12"/>
        <v>0</v>
      </c>
      <c r="BD82" s="619" t="b">
        <f t="shared" si="13"/>
        <v>0</v>
      </c>
      <c r="BE82" s="619" t="b">
        <f t="shared" si="14"/>
        <v>0</v>
      </c>
      <c r="BF82" s="619" t="b">
        <f t="shared" si="15"/>
        <v>0</v>
      </c>
      <c r="BG82" s="619" t="b">
        <f t="shared" si="16"/>
        <v>0</v>
      </c>
      <c r="BH82" s="619" t="b">
        <f t="shared" si="17"/>
        <v>0</v>
      </c>
      <c r="BI82" s="619" t="b">
        <f t="shared" si="18"/>
        <v>0</v>
      </c>
      <c r="BJ82" s="619" t="b">
        <f t="shared" si="19"/>
        <v>0</v>
      </c>
      <c r="BK82" s="619" t="b">
        <f t="shared" si="20"/>
        <v>0</v>
      </c>
      <c r="BL82" s="619" t="b">
        <f t="shared" si="21"/>
        <v>0</v>
      </c>
      <c r="BM82" s="619" t="b">
        <f t="shared" si="22"/>
        <v>0</v>
      </c>
      <c r="BN82" s="619" t="b">
        <f t="shared" si="23"/>
        <v>1</v>
      </c>
      <c r="BO82" s="619" t="b">
        <f t="shared" si="24"/>
        <v>1</v>
      </c>
      <c r="BP82" s="619" t="b">
        <f t="shared" si="25"/>
        <v>1</v>
      </c>
      <c r="BQ82" s="619" t="b">
        <f t="shared" si="26"/>
        <v>1</v>
      </c>
      <c r="BR82" s="619" t="b">
        <f t="shared" si="27"/>
        <v>1</v>
      </c>
      <c r="BS82" s="619" t="b">
        <f t="shared" si="28"/>
        <v>1</v>
      </c>
      <c r="BT82" s="619" t="b">
        <f t="shared" si="29"/>
        <v>1</v>
      </c>
      <c r="BU82" s="619" t="b">
        <f t="shared" si="30"/>
        <v>1</v>
      </c>
      <c r="BV82" s="619" t="str">
        <f t="shared" si="31"/>
        <v>-</v>
      </c>
      <c r="BW82" s="619">
        <f>IF(BV82="-",0,IF(COUNTIF(BV82:$BV$524,BV82)&gt;1,1,0))</f>
        <v>0</v>
      </c>
    </row>
    <row r="83" spans="1:75" s="257" customFormat="1" ht="15.75">
      <c r="A83" s="567">
        <v>59</v>
      </c>
      <c r="B83" s="564"/>
      <c r="C83" s="465"/>
      <c r="D83" s="466"/>
      <c r="E83" s="467"/>
      <c r="F83" s="468"/>
      <c r="G83" s="466"/>
      <c r="H83" s="467"/>
      <c r="I83" s="468"/>
      <c r="J83" s="469"/>
      <c r="K83" s="467"/>
      <c r="L83" s="470"/>
      <c r="M83" s="466"/>
      <c r="N83" s="467"/>
      <c r="O83" s="470"/>
      <c r="P83" s="544"/>
      <c r="Q83" s="544"/>
      <c r="R83" s="544"/>
      <c r="S83" s="544"/>
      <c r="T83" s="544"/>
      <c r="U83" s="544"/>
      <c r="V83" s="544"/>
      <c r="W83" s="469"/>
      <c r="X83" s="471"/>
      <c r="Y83" s="471"/>
      <c r="Z83" s="471"/>
      <c r="AA83" s="472"/>
      <c r="AB83" s="469"/>
      <c r="AC83" s="471"/>
      <c r="AD83" s="471"/>
      <c r="AE83" s="471"/>
      <c r="AF83" s="472"/>
      <c r="AG83" s="469"/>
      <c r="AH83" s="471"/>
      <c r="AI83" s="471"/>
      <c r="AJ83" s="471"/>
      <c r="AK83" s="472"/>
      <c r="AL83" s="469"/>
      <c r="AM83" s="471"/>
      <c r="AN83" s="471"/>
      <c r="AO83" s="471"/>
      <c r="AP83" s="538"/>
      <c r="AQ83" s="542">
        <f t="shared" si="4"/>
        <v>0</v>
      </c>
      <c r="AR83" s="552">
        <f t="shared" si="5"/>
        <v>0</v>
      </c>
      <c r="AS83" s="552">
        <f t="shared" si="6"/>
        <v>0</v>
      </c>
      <c r="AT83" s="496">
        <f t="shared" si="7"/>
        <v>0</v>
      </c>
      <c r="AU83" s="227"/>
      <c r="AV83" s="619" t="b">
        <f t="shared" si="1"/>
        <v>1</v>
      </c>
      <c r="AW83" s="619" t="b">
        <f t="shared" si="2"/>
        <v>1</v>
      </c>
      <c r="AX83" s="619" t="b">
        <f t="shared" si="8"/>
        <v>1</v>
      </c>
      <c r="AY83" s="619" t="b">
        <f t="shared" si="9"/>
        <v>1</v>
      </c>
      <c r="AZ83" s="619" t="b">
        <f t="shared" si="10"/>
        <v>1</v>
      </c>
      <c r="BB83" s="619" t="b">
        <f t="shared" si="11"/>
        <v>0</v>
      </c>
      <c r="BC83" s="619" t="b">
        <f t="shared" si="12"/>
        <v>0</v>
      </c>
      <c r="BD83" s="619" t="b">
        <f t="shared" si="13"/>
        <v>0</v>
      </c>
      <c r="BE83" s="619" t="b">
        <f t="shared" si="14"/>
        <v>0</v>
      </c>
      <c r="BF83" s="619" t="b">
        <f t="shared" si="15"/>
        <v>0</v>
      </c>
      <c r="BG83" s="619" t="b">
        <f t="shared" si="16"/>
        <v>0</v>
      </c>
      <c r="BH83" s="619" t="b">
        <f t="shared" si="17"/>
        <v>0</v>
      </c>
      <c r="BI83" s="619" t="b">
        <f t="shared" si="18"/>
        <v>0</v>
      </c>
      <c r="BJ83" s="619" t="b">
        <f t="shared" si="19"/>
        <v>0</v>
      </c>
      <c r="BK83" s="619" t="b">
        <f t="shared" si="20"/>
        <v>0</v>
      </c>
      <c r="BL83" s="619" t="b">
        <f t="shared" si="21"/>
        <v>0</v>
      </c>
      <c r="BM83" s="619" t="b">
        <f t="shared" si="22"/>
        <v>0</v>
      </c>
      <c r="BN83" s="619" t="b">
        <f t="shared" si="23"/>
        <v>1</v>
      </c>
      <c r="BO83" s="619" t="b">
        <f t="shared" si="24"/>
        <v>1</v>
      </c>
      <c r="BP83" s="619" t="b">
        <f t="shared" si="25"/>
        <v>1</v>
      </c>
      <c r="BQ83" s="619" t="b">
        <f t="shared" si="26"/>
        <v>1</v>
      </c>
      <c r="BR83" s="619" t="b">
        <f t="shared" si="27"/>
        <v>1</v>
      </c>
      <c r="BS83" s="619" t="b">
        <f t="shared" si="28"/>
        <v>1</v>
      </c>
      <c r="BT83" s="619" t="b">
        <f t="shared" si="29"/>
        <v>1</v>
      </c>
      <c r="BU83" s="619" t="b">
        <f t="shared" si="30"/>
        <v>1</v>
      </c>
      <c r="BV83" s="619" t="str">
        <f t="shared" si="31"/>
        <v>-</v>
      </c>
      <c r="BW83" s="619">
        <f>IF(BV83="-",0,IF(COUNTIF(BV83:$BV$524,BV83)&gt;1,1,0))</f>
        <v>0</v>
      </c>
    </row>
    <row r="84" spans="1:75" s="257" customFormat="1" ht="15.75">
      <c r="A84" s="567">
        <v>60</v>
      </c>
      <c r="B84" s="564"/>
      <c r="C84" s="465"/>
      <c r="D84" s="466"/>
      <c r="E84" s="467"/>
      <c r="F84" s="468"/>
      <c r="G84" s="466"/>
      <c r="H84" s="467"/>
      <c r="I84" s="468"/>
      <c r="J84" s="469"/>
      <c r="K84" s="467"/>
      <c r="L84" s="470"/>
      <c r="M84" s="466"/>
      <c r="N84" s="467"/>
      <c r="O84" s="470"/>
      <c r="P84" s="544"/>
      <c r="Q84" s="544"/>
      <c r="R84" s="544"/>
      <c r="S84" s="544"/>
      <c r="T84" s="544"/>
      <c r="U84" s="544"/>
      <c r="V84" s="544"/>
      <c r="W84" s="469"/>
      <c r="X84" s="471"/>
      <c r="Y84" s="471"/>
      <c r="Z84" s="471"/>
      <c r="AA84" s="472"/>
      <c r="AB84" s="469"/>
      <c r="AC84" s="471"/>
      <c r="AD84" s="471"/>
      <c r="AE84" s="471"/>
      <c r="AF84" s="472"/>
      <c r="AG84" s="469"/>
      <c r="AH84" s="471"/>
      <c r="AI84" s="471"/>
      <c r="AJ84" s="471"/>
      <c r="AK84" s="472"/>
      <c r="AL84" s="469"/>
      <c r="AM84" s="471"/>
      <c r="AN84" s="471"/>
      <c r="AO84" s="471"/>
      <c r="AP84" s="538"/>
      <c r="AQ84" s="542">
        <f t="shared" si="4"/>
        <v>0</v>
      </c>
      <c r="AR84" s="552">
        <f t="shared" si="5"/>
        <v>0</v>
      </c>
      <c r="AS84" s="552">
        <f t="shared" si="6"/>
        <v>0</v>
      </c>
      <c r="AT84" s="496">
        <f t="shared" si="7"/>
        <v>0</v>
      </c>
      <c r="AU84" s="227"/>
      <c r="AV84" s="619" t="b">
        <f t="shared" si="1"/>
        <v>1</v>
      </c>
      <c r="AW84" s="619" t="b">
        <f t="shared" si="2"/>
        <v>1</v>
      </c>
      <c r="AX84" s="619" t="b">
        <f t="shared" si="8"/>
        <v>1</v>
      </c>
      <c r="AY84" s="619" t="b">
        <f t="shared" si="9"/>
        <v>1</v>
      </c>
      <c r="AZ84" s="619" t="b">
        <f t="shared" si="10"/>
        <v>1</v>
      </c>
      <c r="BB84" s="619" t="b">
        <f t="shared" si="11"/>
        <v>0</v>
      </c>
      <c r="BC84" s="619" t="b">
        <f t="shared" si="12"/>
        <v>0</v>
      </c>
      <c r="BD84" s="619" t="b">
        <f t="shared" si="13"/>
        <v>0</v>
      </c>
      <c r="BE84" s="619" t="b">
        <f t="shared" si="14"/>
        <v>0</v>
      </c>
      <c r="BF84" s="619" t="b">
        <f t="shared" si="15"/>
        <v>0</v>
      </c>
      <c r="BG84" s="619" t="b">
        <f t="shared" si="16"/>
        <v>0</v>
      </c>
      <c r="BH84" s="619" t="b">
        <f t="shared" si="17"/>
        <v>0</v>
      </c>
      <c r="BI84" s="619" t="b">
        <f t="shared" si="18"/>
        <v>0</v>
      </c>
      <c r="BJ84" s="619" t="b">
        <f t="shared" si="19"/>
        <v>0</v>
      </c>
      <c r="BK84" s="619" t="b">
        <f t="shared" si="20"/>
        <v>0</v>
      </c>
      <c r="BL84" s="619" t="b">
        <f t="shared" si="21"/>
        <v>0</v>
      </c>
      <c r="BM84" s="619" t="b">
        <f t="shared" si="22"/>
        <v>0</v>
      </c>
      <c r="BN84" s="619" t="b">
        <f t="shared" si="23"/>
        <v>1</v>
      </c>
      <c r="BO84" s="619" t="b">
        <f t="shared" si="24"/>
        <v>1</v>
      </c>
      <c r="BP84" s="619" t="b">
        <f t="shared" si="25"/>
        <v>1</v>
      </c>
      <c r="BQ84" s="619" t="b">
        <f t="shared" si="26"/>
        <v>1</v>
      </c>
      <c r="BR84" s="619" t="b">
        <f t="shared" si="27"/>
        <v>1</v>
      </c>
      <c r="BS84" s="619" t="b">
        <f t="shared" si="28"/>
        <v>1</v>
      </c>
      <c r="BT84" s="619" t="b">
        <f t="shared" si="29"/>
        <v>1</v>
      </c>
      <c r="BU84" s="619" t="b">
        <f t="shared" si="30"/>
        <v>1</v>
      </c>
      <c r="BV84" s="619" t="str">
        <f t="shared" si="31"/>
        <v>-</v>
      </c>
      <c r="BW84" s="619">
        <f>IF(BV84="-",0,IF(COUNTIF(BV84:$BV$524,BV84)&gt;1,1,0))</f>
        <v>0</v>
      </c>
    </row>
    <row r="85" spans="1:75" s="257" customFormat="1" ht="15.75">
      <c r="A85" s="567">
        <v>61</v>
      </c>
      <c r="B85" s="564"/>
      <c r="C85" s="465"/>
      <c r="D85" s="466"/>
      <c r="E85" s="467"/>
      <c r="F85" s="468"/>
      <c r="G85" s="466"/>
      <c r="H85" s="467"/>
      <c r="I85" s="468"/>
      <c r="J85" s="469"/>
      <c r="K85" s="467"/>
      <c r="L85" s="470"/>
      <c r="M85" s="466"/>
      <c r="N85" s="467"/>
      <c r="O85" s="470"/>
      <c r="P85" s="544"/>
      <c r="Q85" s="544"/>
      <c r="R85" s="544"/>
      <c r="S85" s="544"/>
      <c r="T85" s="544"/>
      <c r="U85" s="544"/>
      <c r="V85" s="544"/>
      <c r="W85" s="469"/>
      <c r="X85" s="471"/>
      <c r="Y85" s="471"/>
      <c r="Z85" s="471"/>
      <c r="AA85" s="472"/>
      <c r="AB85" s="469"/>
      <c r="AC85" s="471"/>
      <c r="AD85" s="471"/>
      <c r="AE85" s="471"/>
      <c r="AF85" s="472"/>
      <c r="AG85" s="469"/>
      <c r="AH85" s="471"/>
      <c r="AI85" s="471"/>
      <c r="AJ85" s="471"/>
      <c r="AK85" s="472"/>
      <c r="AL85" s="469"/>
      <c r="AM85" s="471"/>
      <c r="AN85" s="471"/>
      <c r="AO85" s="471"/>
      <c r="AP85" s="538"/>
      <c r="AQ85" s="542">
        <f t="shared" si="4"/>
        <v>0</v>
      </c>
      <c r="AR85" s="552">
        <f t="shared" si="5"/>
        <v>0</v>
      </c>
      <c r="AS85" s="552">
        <f t="shared" si="6"/>
        <v>0</v>
      </c>
      <c r="AT85" s="496">
        <f t="shared" si="7"/>
        <v>0</v>
      </c>
      <c r="AU85" s="227"/>
      <c r="AV85" s="619" t="b">
        <f t="shared" si="1"/>
        <v>1</v>
      </c>
      <c r="AW85" s="619" t="b">
        <f t="shared" si="2"/>
        <v>1</v>
      </c>
      <c r="AX85" s="619" t="b">
        <f t="shared" si="8"/>
        <v>1</v>
      </c>
      <c r="AY85" s="619" t="b">
        <f t="shared" si="9"/>
        <v>1</v>
      </c>
      <c r="AZ85" s="619" t="b">
        <f t="shared" si="10"/>
        <v>1</v>
      </c>
      <c r="BB85" s="619" t="b">
        <f t="shared" si="11"/>
        <v>0</v>
      </c>
      <c r="BC85" s="619" t="b">
        <f t="shared" si="12"/>
        <v>0</v>
      </c>
      <c r="BD85" s="619" t="b">
        <f t="shared" si="13"/>
        <v>0</v>
      </c>
      <c r="BE85" s="619" t="b">
        <f t="shared" si="14"/>
        <v>0</v>
      </c>
      <c r="BF85" s="619" t="b">
        <f t="shared" si="15"/>
        <v>0</v>
      </c>
      <c r="BG85" s="619" t="b">
        <f t="shared" si="16"/>
        <v>0</v>
      </c>
      <c r="BH85" s="619" t="b">
        <f t="shared" si="17"/>
        <v>0</v>
      </c>
      <c r="BI85" s="619" t="b">
        <f t="shared" si="18"/>
        <v>0</v>
      </c>
      <c r="BJ85" s="619" t="b">
        <f t="shared" si="19"/>
        <v>0</v>
      </c>
      <c r="BK85" s="619" t="b">
        <f t="shared" si="20"/>
        <v>0</v>
      </c>
      <c r="BL85" s="619" t="b">
        <f t="shared" si="21"/>
        <v>0</v>
      </c>
      <c r="BM85" s="619" t="b">
        <f t="shared" si="22"/>
        <v>0</v>
      </c>
      <c r="BN85" s="619" t="b">
        <f t="shared" si="23"/>
        <v>1</v>
      </c>
      <c r="BO85" s="619" t="b">
        <f t="shared" si="24"/>
        <v>1</v>
      </c>
      <c r="BP85" s="619" t="b">
        <f t="shared" si="25"/>
        <v>1</v>
      </c>
      <c r="BQ85" s="619" t="b">
        <f t="shared" si="26"/>
        <v>1</v>
      </c>
      <c r="BR85" s="619" t="b">
        <f t="shared" si="27"/>
        <v>1</v>
      </c>
      <c r="BS85" s="619" t="b">
        <f t="shared" si="28"/>
        <v>1</v>
      </c>
      <c r="BT85" s="619" t="b">
        <f t="shared" si="29"/>
        <v>1</v>
      </c>
      <c r="BU85" s="619" t="b">
        <f t="shared" si="30"/>
        <v>1</v>
      </c>
      <c r="BV85" s="619" t="str">
        <f t="shared" si="31"/>
        <v>-</v>
      </c>
      <c r="BW85" s="619">
        <f>IF(BV85="-",0,IF(COUNTIF(BV85:$BV$524,BV85)&gt;1,1,0))</f>
        <v>0</v>
      </c>
    </row>
    <row r="86" spans="1:75" s="257" customFormat="1" ht="15.75">
      <c r="A86" s="567">
        <v>62</v>
      </c>
      <c r="B86" s="564"/>
      <c r="C86" s="465"/>
      <c r="D86" s="466"/>
      <c r="E86" s="467"/>
      <c r="F86" s="468"/>
      <c r="G86" s="466"/>
      <c r="H86" s="467"/>
      <c r="I86" s="468"/>
      <c r="J86" s="469"/>
      <c r="K86" s="467"/>
      <c r="L86" s="470"/>
      <c r="M86" s="466"/>
      <c r="N86" s="467"/>
      <c r="O86" s="470"/>
      <c r="P86" s="544"/>
      <c r="Q86" s="544"/>
      <c r="R86" s="544"/>
      <c r="S86" s="544"/>
      <c r="T86" s="544"/>
      <c r="U86" s="544"/>
      <c r="V86" s="544"/>
      <c r="W86" s="469"/>
      <c r="X86" s="471"/>
      <c r="Y86" s="471"/>
      <c r="Z86" s="471"/>
      <c r="AA86" s="472"/>
      <c r="AB86" s="469"/>
      <c r="AC86" s="471"/>
      <c r="AD86" s="471"/>
      <c r="AE86" s="471"/>
      <c r="AF86" s="472"/>
      <c r="AG86" s="469"/>
      <c r="AH86" s="471"/>
      <c r="AI86" s="471"/>
      <c r="AJ86" s="471"/>
      <c r="AK86" s="472"/>
      <c r="AL86" s="469"/>
      <c r="AM86" s="471"/>
      <c r="AN86" s="471"/>
      <c r="AO86" s="471"/>
      <c r="AP86" s="538"/>
      <c r="AQ86" s="542">
        <f t="shared" si="4"/>
        <v>0</v>
      </c>
      <c r="AR86" s="552">
        <f t="shared" si="5"/>
        <v>0</v>
      </c>
      <c r="AS86" s="552">
        <f t="shared" si="6"/>
        <v>0</v>
      </c>
      <c r="AT86" s="496">
        <f t="shared" si="7"/>
        <v>0</v>
      </c>
      <c r="AU86" s="227"/>
      <c r="AV86" s="619" t="b">
        <f t="shared" si="1"/>
        <v>1</v>
      </c>
      <c r="AW86" s="619" t="b">
        <f t="shared" si="2"/>
        <v>1</v>
      </c>
      <c r="AX86" s="619" t="b">
        <f t="shared" si="8"/>
        <v>1</v>
      </c>
      <c r="AY86" s="619" t="b">
        <f t="shared" si="9"/>
        <v>1</v>
      </c>
      <c r="AZ86" s="619" t="b">
        <f t="shared" si="10"/>
        <v>1</v>
      </c>
      <c r="BB86" s="619" t="b">
        <f t="shared" si="11"/>
        <v>0</v>
      </c>
      <c r="BC86" s="619" t="b">
        <f t="shared" si="12"/>
        <v>0</v>
      </c>
      <c r="BD86" s="619" t="b">
        <f t="shared" si="13"/>
        <v>0</v>
      </c>
      <c r="BE86" s="619" t="b">
        <f t="shared" si="14"/>
        <v>0</v>
      </c>
      <c r="BF86" s="619" t="b">
        <f t="shared" si="15"/>
        <v>0</v>
      </c>
      <c r="BG86" s="619" t="b">
        <f t="shared" si="16"/>
        <v>0</v>
      </c>
      <c r="BH86" s="619" t="b">
        <f t="shared" si="17"/>
        <v>0</v>
      </c>
      <c r="BI86" s="619" t="b">
        <f t="shared" si="18"/>
        <v>0</v>
      </c>
      <c r="BJ86" s="619" t="b">
        <f t="shared" si="19"/>
        <v>0</v>
      </c>
      <c r="BK86" s="619" t="b">
        <f t="shared" si="20"/>
        <v>0</v>
      </c>
      <c r="BL86" s="619" t="b">
        <f t="shared" si="21"/>
        <v>0</v>
      </c>
      <c r="BM86" s="619" t="b">
        <f t="shared" si="22"/>
        <v>0</v>
      </c>
      <c r="BN86" s="619" t="b">
        <f t="shared" si="23"/>
        <v>1</v>
      </c>
      <c r="BO86" s="619" t="b">
        <f t="shared" si="24"/>
        <v>1</v>
      </c>
      <c r="BP86" s="619" t="b">
        <f t="shared" si="25"/>
        <v>1</v>
      </c>
      <c r="BQ86" s="619" t="b">
        <f t="shared" si="26"/>
        <v>1</v>
      </c>
      <c r="BR86" s="619" t="b">
        <f t="shared" si="27"/>
        <v>1</v>
      </c>
      <c r="BS86" s="619" t="b">
        <f t="shared" si="28"/>
        <v>1</v>
      </c>
      <c r="BT86" s="619" t="b">
        <f t="shared" si="29"/>
        <v>1</v>
      </c>
      <c r="BU86" s="619" t="b">
        <f t="shared" si="30"/>
        <v>1</v>
      </c>
      <c r="BV86" s="619" t="str">
        <f t="shared" si="31"/>
        <v>-</v>
      </c>
      <c r="BW86" s="619">
        <f>IF(BV86="-",0,IF(COUNTIF(BV86:$BV$524,BV86)&gt;1,1,0))</f>
        <v>0</v>
      </c>
    </row>
    <row r="87" spans="1:75" s="257" customFormat="1" ht="15.75">
      <c r="A87" s="567">
        <v>63</v>
      </c>
      <c r="B87" s="564"/>
      <c r="C87" s="465"/>
      <c r="D87" s="466"/>
      <c r="E87" s="467"/>
      <c r="F87" s="468"/>
      <c r="G87" s="466"/>
      <c r="H87" s="467"/>
      <c r="I87" s="468"/>
      <c r="J87" s="469"/>
      <c r="K87" s="467"/>
      <c r="L87" s="470"/>
      <c r="M87" s="466"/>
      <c r="N87" s="467"/>
      <c r="O87" s="470"/>
      <c r="P87" s="544"/>
      <c r="Q87" s="544"/>
      <c r="R87" s="544"/>
      <c r="S87" s="544"/>
      <c r="T87" s="544"/>
      <c r="U87" s="544"/>
      <c r="V87" s="544"/>
      <c r="W87" s="469"/>
      <c r="X87" s="471"/>
      <c r="Y87" s="471"/>
      <c r="Z87" s="471"/>
      <c r="AA87" s="472"/>
      <c r="AB87" s="469"/>
      <c r="AC87" s="471"/>
      <c r="AD87" s="471"/>
      <c r="AE87" s="471"/>
      <c r="AF87" s="472"/>
      <c r="AG87" s="469"/>
      <c r="AH87" s="471"/>
      <c r="AI87" s="471"/>
      <c r="AJ87" s="471"/>
      <c r="AK87" s="472"/>
      <c r="AL87" s="469"/>
      <c r="AM87" s="471"/>
      <c r="AN87" s="471"/>
      <c r="AO87" s="471"/>
      <c r="AP87" s="538"/>
      <c r="AQ87" s="542">
        <f t="shared" si="4"/>
        <v>0</v>
      </c>
      <c r="AR87" s="552">
        <f t="shared" si="5"/>
        <v>0</v>
      </c>
      <c r="AS87" s="552">
        <f t="shared" si="6"/>
        <v>0</v>
      </c>
      <c r="AT87" s="496">
        <f t="shared" si="7"/>
        <v>0</v>
      </c>
      <c r="AU87" s="227"/>
      <c r="AV87" s="619" t="b">
        <f t="shared" si="1"/>
        <v>1</v>
      </c>
      <c r="AW87" s="619" t="b">
        <f t="shared" si="2"/>
        <v>1</v>
      </c>
      <c r="AX87" s="619" t="b">
        <f t="shared" si="8"/>
        <v>1</v>
      </c>
      <c r="AY87" s="619" t="b">
        <f t="shared" si="9"/>
        <v>1</v>
      </c>
      <c r="AZ87" s="619" t="b">
        <f t="shared" si="10"/>
        <v>1</v>
      </c>
      <c r="BB87" s="619" t="b">
        <f t="shared" si="11"/>
        <v>0</v>
      </c>
      <c r="BC87" s="619" t="b">
        <f t="shared" si="12"/>
        <v>0</v>
      </c>
      <c r="BD87" s="619" t="b">
        <f t="shared" si="13"/>
        <v>0</v>
      </c>
      <c r="BE87" s="619" t="b">
        <f t="shared" si="14"/>
        <v>0</v>
      </c>
      <c r="BF87" s="619" t="b">
        <f t="shared" si="15"/>
        <v>0</v>
      </c>
      <c r="BG87" s="619" t="b">
        <f t="shared" si="16"/>
        <v>0</v>
      </c>
      <c r="BH87" s="619" t="b">
        <f t="shared" si="17"/>
        <v>0</v>
      </c>
      <c r="BI87" s="619" t="b">
        <f t="shared" si="18"/>
        <v>0</v>
      </c>
      <c r="BJ87" s="619" t="b">
        <f t="shared" si="19"/>
        <v>0</v>
      </c>
      <c r="BK87" s="619" t="b">
        <f t="shared" si="20"/>
        <v>0</v>
      </c>
      <c r="BL87" s="619" t="b">
        <f t="shared" si="21"/>
        <v>0</v>
      </c>
      <c r="BM87" s="619" t="b">
        <f t="shared" si="22"/>
        <v>0</v>
      </c>
      <c r="BN87" s="619" t="b">
        <f t="shared" si="23"/>
        <v>1</v>
      </c>
      <c r="BO87" s="619" t="b">
        <f t="shared" si="24"/>
        <v>1</v>
      </c>
      <c r="BP87" s="619" t="b">
        <f t="shared" si="25"/>
        <v>1</v>
      </c>
      <c r="BQ87" s="619" t="b">
        <f t="shared" si="26"/>
        <v>1</v>
      </c>
      <c r="BR87" s="619" t="b">
        <f t="shared" si="27"/>
        <v>1</v>
      </c>
      <c r="BS87" s="619" t="b">
        <f t="shared" si="28"/>
        <v>1</v>
      </c>
      <c r="BT87" s="619" t="b">
        <f t="shared" si="29"/>
        <v>1</v>
      </c>
      <c r="BU87" s="619" t="b">
        <f t="shared" si="30"/>
        <v>1</v>
      </c>
      <c r="BV87" s="619" t="str">
        <f t="shared" si="31"/>
        <v>-</v>
      </c>
      <c r="BW87" s="619">
        <f>IF(BV87="-",0,IF(COUNTIF(BV87:$BV$524,BV87)&gt;1,1,0))</f>
        <v>0</v>
      </c>
    </row>
    <row r="88" spans="1:75" s="257" customFormat="1" ht="15.75">
      <c r="A88" s="567">
        <v>64</v>
      </c>
      <c r="B88" s="564"/>
      <c r="C88" s="465"/>
      <c r="D88" s="466"/>
      <c r="E88" s="467"/>
      <c r="F88" s="468"/>
      <c r="G88" s="466"/>
      <c r="H88" s="467"/>
      <c r="I88" s="468"/>
      <c r="J88" s="469"/>
      <c r="K88" s="467"/>
      <c r="L88" s="470"/>
      <c r="M88" s="466"/>
      <c r="N88" s="467"/>
      <c r="O88" s="470"/>
      <c r="P88" s="544"/>
      <c r="Q88" s="544"/>
      <c r="R88" s="544"/>
      <c r="S88" s="544"/>
      <c r="T88" s="544"/>
      <c r="U88" s="544"/>
      <c r="V88" s="544"/>
      <c r="W88" s="469"/>
      <c r="X88" s="471"/>
      <c r="Y88" s="471"/>
      <c r="Z88" s="471"/>
      <c r="AA88" s="472"/>
      <c r="AB88" s="469"/>
      <c r="AC88" s="471"/>
      <c r="AD88" s="471"/>
      <c r="AE88" s="471"/>
      <c r="AF88" s="472"/>
      <c r="AG88" s="469"/>
      <c r="AH88" s="471"/>
      <c r="AI88" s="471"/>
      <c r="AJ88" s="471"/>
      <c r="AK88" s="472"/>
      <c r="AL88" s="469"/>
      <c r="AM88" s="471"/>
      <c r="AN88" s="471"/>
      <c r="AO88" s="471"/>
      <c r="AP88" s="538"/>
      <c r="AQ88" s="542">
        <f t="shared" si="4"/>
        <v>0</v>
      </c>
      <c r="AR88" s="552">
        <f t="shared" si="5"/>
        <v>0</v>
      </c>
      <c r="AS88" s="552">
        <f t="shared" si="6"/>
        <v>0</v>
      </c>
      <c r="AT88" s="496">
        <f t="shared" si="7"/>
        <v>0</v>
      </c>
      <c r="AU88" s="227"/>
      <c r="AV88" s="619" t="b">
        <f t="shared" si="1"/>
        <v>1</v>
      </c>
      <c r="AW88" s="619" t="b">
        <f t="shared" si="2"/>
        <v>1</v>
      </c>
      <c r="AX88" s="619" t="b">
        <f t="shared" si="8"/>
        <v>1</v>
      </c>
      <c r="AY88" s="619" t="b">
        <f t="shared" si="9"/>
        <v>1</v>
      </c>
      <c r="AZ88" s="619" t="b">
        <f t="shared" si="10"/>
        <v>1</v>
      </c>
      <c r="BB88" s="619" t="b">
        <f t="shared" si="11"/>
        <v>0</v>
      </c>
      <c r="BC88" s="619" t="b">
        <f t="shared" si="12"/>
        <v>0</v>
      </c>
      <c r="BD88" s="619" t="b">
        <f t="shared" si="13"/>
        <v>0</v>
      </c>
      <c r="BE88" s="619" t="b">
        <f t="shared" si="14"/>
        <v>0</v>
      </c>
      <c r="BF88" s="619" t="b">
        <f t="shared" si="15"/>
        <v>0</v>
      </c>
      <c r="BG88" s="619" t="b">
        <f t="shared" si="16"/>
        <v>0</v>
      </c>
      <c r="BH88" s="619" t="b">
        <f t="shared" si="17"/>
        <v>0</v>
      </c>
      <c r="BI88" s="619" t="b">
        <f t="shared" si="18"/>
        <v>0</v>
      </c>
      <c r="BJ88" s="619" t="b">
        <f t="shared" si="19"/>
        <v>0</v>
      </c>
      <c r="BK88" s="619" t="b">
        <f t="shared" si="20"/>
        <v>0</v>
      </c>
      <c r="BL88" s="619" t="b">
        <f t="shared" si="21"/>
        <v>0</v>
      </c>
      <c r="BM88" s="619" t="b">
        <f t="shared" si="22"/>
        <v>0</v>
      </c>
      <c r="BN88" s="619" t="b">
        <f t="shared" si="23"/>
        <v>1</v>
      </c>
      <c r="BO88" s="619" t="b">
        <f t="shared" si="24"/>
        <v>1</v>
      </c>
      <c r="BP88" s="619" t="b">
        <f t="shared" si="25"/>
        <v>1</v>
      </c>
      <c r="BQ88" s="619" t="b">
        <f t="shared" si="26"/>
        <v>1</v>
      </c>
      <c r="BR88" s="619" t="b">
        <f t="shared" si="27"/>
        <v>1</v>
      </c>
      <c r="BS88" s="619" t="b">
        <f t="shared" si="28"/>
        <v>1</v>
      </c>
      <c r="BT88" s="619" t="b">
        <f t="shared" si="29"/>
        <v>1</v>
      </c>
      <c r="BU88" s="619" t="b">
        <f t="shared" si="30"/>
        <v>1</v>
      </c>
      <c r="BV88" s="619" t="str">
        <f t="shared" si="31"/>
        <v>-</v>
      </c>
      <c r="BW88" s="619">
        <f>IF(BV88="-",0,IF(COUNTIF(BV88:$BV$524,BV88)&gt;1,1,0))</f>
        <v>0</v>
      </c>
    </row>
    <row r="89" spans="1:75" s="257" customFormat="1" ht="15.75">
      <c r="A89" s="567">
        <v>65</v>
      </c>
      <c r="B89" s="564"/>
      <c r="C89" s="465"/>
      <c r="D89" s="466"/>
      <c r="E89" s="467"/>
      <c r="F89" s="468"/>
      <c r="G89" s="466"/>
      <c r="H89" s="467"/>
      <c r="I89" s="468"/>
      <c r="J89" s="469"/>
      <c r="K89" s="467"/>
      <c r="L89" s="470"/>
      <c r="M89" s="466"/>
      <c r="N89" s="467"/>
      <c r="O89" s="470"/>
      <c r="P89" s="544"/>
      <c r="Q89" s="544"/>
      <c r="R89" s="544"/>
      <c r="S89" s="544"/>
      <c r="T89" s="544"/>
      <c r="U89" s="544"/>
      <c r="V89" s="544"/>
      <c r="W89" s="469"/>
      <c r="X89" s="471"/>
      <c r="Y89" s="471"/>
      <c r="Z89" s="471"/>
      <c r="AA89" s="472"/>
      <c r="AB89" s="469"/>
      <c r="AC89" s="471"/>
      <c r="AD89" s="471"/>
      <c r="AE89" s="471"/>
      <c r="AF89" s="472"/>
      <c r="AG89" s="469"/>
      <c r="AH89" s="471"/>
      <c r="AI89" s="471"/>
      <c r="AJ89" s="471"/>
      <c r="AK89" s="472"/>
      <c r="AL89" s="469"/>
      <c r="AM89" s="471"/>
      <c r="AN89" s="471"/>
      <c r="AO89" s="471"/>
      <c r="AP89" s="538"/>
      <c r="AQ89" s="542">
        <f t="shared" si="4"/>
        <v>0</v>
      </c>
      <c r="AR89" s="552">
        <f t="shared" si="5"/>
        <v>0</v>
      </c>
      <c r="AS89" s="552">
        <f t="shared" si="6"/>
        <v>0</v>
      </c>
      <c r="AT89" s="496">
        <f t="shared" si="7"/>
        <v>0</v>
      </c>
      <c r="AU89" s="227"/>
      <c r="AV89" s="619" t="b">
        <f t="shared" ref="AV89:AV152" si="32">IF(B89="",TRUE,(IF(ISNUMBER(MATCH(B89,List_Countries,0)),TRUE,FALSE)))</f>
        <v>1</v>
      </c>
      <c r="AW89" s="619" t="b">
        <f t="shared" ref="AW89:AW152" si="33">IF(C89="",TRUE,(IF(ISNUMBER(MATCH(C89,Basis,0)),TRUE,FALSE)))</f>
        <v>1</v>
      </c>
      <c r="AX89" s="619" t="b">
        <f t="shared" si="8"/>
        <v>1</v>
      </c>
      <c r="AY89" s="619" t="b">
        <f t="shared" si="9"/>
        <v>1</v>
      </c>
      <c r="AZ89" s="619" t="b">
        <f t="shared" si="10"/>
        <v>1</v>
      </c>
      <c r="BB89" s="619" t="b">
        <f t="shared" si="11"/>
        <v>0</v>
      </c>
      <c r="BC89" s="619" t="b">
        <f t="shared" si="12"/>
        <v>0</v>
      </c>
      <c r="BD89" s="619" t="b">
        <f t="shared" si="13"/>
        <v>0</v>
      </c>
      <c r="BE89" s="619" t="b">
        <f t="shared" si="14"/>
        <v>0</v>
      </c>
      <c r="BF89" s="619" t="b">
        <f t="shared" si="15"/>
        <v>0</v>
      </c>
      <c r="BG89" s="619" t="b">
        <f t="shared" si="16"/>
        <v>0</v>
      </c>
      <c r="BH89" s="619" t="b">
        <f t="shared" si="17"/>
        <v>0</v>
      </c>
      <c r="BI89" s="619" t="b">
        <f t="shared" si="18"/>
        <v>0</v>
      </c>
      <c r="BJ89" s="619" t="b">
        <f t="shared" si="19"/>
        <v>0</v>
      </c>
      <c r="BK89" s="619" t="b">
        <f t="shared" si="20"/>
        <v>0</v>
      </c>
      <c r="BL89" s="619" t="b">
        <f t="shared" si="21"/>
        <v>0</v>
      </c>
      <c r="BM89" s="619" t="b">
        <f t="shared" si="22"/>
        <v>0</v>
      </c>
      <c r="BN89" s="619" t="b">
        <f t="shared" si="23"/>
        <v>1</v>
      </c>
      <c r="BO89" s="619" t="b">
        <f t="shared" si="24"/>
        <v>1</v>
      </c>
      <c r="BP89" s="619" t="b">
        <f t="shared" si="25"/>
        <v>1</v>
      </c>
      <c r="BQ89" s="619" t="b">
        <f t="shared" si="26"/>
        <v>1</v>
      </c>
      <c r="BR89" s="619" t="b">
        <f t="shared" si="27"/>
        <v>1</v>
      </c>
      <c r="BS89" s="619" t="b">
        <f t="shared" si="28"/>
        <v>1</v>
      </c>
      <c r="BT89" s="619" t="b">
        <f t="shared" si="29"/>
        <v>1</v>
      </c>
      <c r="BU89" s="619" t="b">
        <f t="shared" si="30"/>
        <v>1</v>
      </c>
      <c r="BV89" s="619" t="str">
        <f t="shared" si="31"/>
        <v>-</v>
      </c>
      <c r="BW89" s="619">
        <f>IF(BV89="-",0,IF(COUNTIF(BV89:$BV$524,BV89)&gt;1,1,0))</f>
        <v>0</v>
      </c>
    </row>
    <row r="90" spans="1:75" s="257" customFormat="1" ht="15.75">
      <c r="A90" s="567">
        <v>66</v>
      </c>
      <c r="B90" s="564"/>
      <c r="C90" s="465"/>
      <c r="D90" s="466"/>
      <c r="E90" s="467"/>
      <c r="F90" s="468"/>
      <c r="G90" s="466"/>
      <c r="H90" s="467"/>
      <c r="I90" s="468"/>
      <c r="J90" s="469"/>
      <c r="K90" s="467"/>
      <c r="L90" s="470"/>
      <c r="M90" s="466"/>
      <c r="N90" s="467"/>
      <c r="O90" s="470"/>
      <c r="P90" s="544"/>
      <c r="Q90" s="544"/>
      <c r="R90" s="544"/>
      <c r="S90" s="544"/>
      <c r="T90" s="544"/>
      <c r="U90" s="544"/>
      <c r="V90" s="544"/>
      <c r="W90" s="469"/>
      <c r="X90" s="471"/>
      <c r="Y90" s="471"/>
      <c r="Z90" s="471"/>
      <c r="AA90" s="472"/>
      <c r="AB90" s="469"/>
      <c r="AC90" s="471"/>
      <c r="AD90" s="471"/>
      <c r="AE90" s="471"/>
      <c r="AF90" s="472"/>
      <c r="AG90" s="469"/>
      <c r="AH90" s="471"/>
      <c r="AI90" s="471"/>
      <c r="AJ90" s="471"/>
      <c r="AK90" s="472"/>
      <c r="AL90" s="469"/>
      <c r="AM90" s="471"/>
      <c r="AN90" s="471"/>
      <c r="AO90" s="471"/>
      <c r="AP90" s="538"/>
      <c r="AQ90" s="542">
        <f t="shared" ref="AQ90:AQ153" si="34">W90+AB90+AG90+AL90</f>
        <v>0</v>
      </c>
      <c r="AR90" s="552">
        <f t="shared" ref="AR90:AR153" si="35">X90+AC90+AH90+AM90</f>
        <v>0</v>
      </c>
      <c r="AS90" s="552">
        <f t="shared" ref="AS90:AS153" si="36">Y90+AD90+AI90+AN90</f>
        <v>0</v>
      </c>
      <c r="AT90" s="496">
        <f t="shared" ref="AT90:AT153" si="37">Z90+AE90+AJ90+AO90</f>
        <v>0</v>
      </c>
      <c r="AU90" s="227"/>
      <c r="AV90" s="619" t="b">
        <f t="shared" si="32"/>
        <v>1</v>
      </c>
      <c r="AW90" s="619" t="b">
        <f t="shared" si="33"/>
        <v>1</v>
      </c>
      <c r="AX90" s="619" t="b">
        <f t="shared" ref="AX90:AX153" si="38">IF(B90="",TRUE,(IF(AND(C90&lt;&gt;"",W90&lt;&gt;"",X90&lt;&gt;"",Y90&lt;&gt;"",Z90&lt;&gt;"",AA90&lt;&gt;"",AB90&lt;&gt;"",AC90&lt;&gt;"",AD90&lt;&gt;"",AE90&lt;&gt;"",AF90&lt;&gt;"",AG90&lt;&gt;"",AH90&lt;&gt;"",AI90&lt;&gt;"",AJ90&lt;&gt;"",AK90&lt;&gt;"",AL90&lt;&gt;"",AM90&lt;&gt;"",AN90&lt;&gt;"",AO90&lt;&gt;"",AP90&lt;&gt;""),TRUE,FALSE)))</f>
        <v>1</v>
      </c>
      <c r="AY90" s="619" t="b">
        <f t="shared" ref="AY90:AY153" si="39">IF(B90="",TRUE,(IF(OR(W90&lt;&gt;0,AB90&lt;&gt;0,AG90&lt;&gt;0,AL90&lt;&gt;0),TRUE,FALSE)))</f>
        <v>1</v>
      </c>
      <c r="AZ90" s="619" t="b">
        <f t="shared" ref="AZ90:AZ153" si="40">IF(AND(B90="",OR(C90&lt;&gt;"",W90&lt;&gt;"",X90&lt;&gt;"",Y90&lt;&gt;"",Z90&lt;&gt;"",AA90&lt;&gt;"",AB90&lt;&gt;"",AC90&lt;&gt;"",AD90&lt;&gt;"",AE90&lt;&gt;"",AF90&lt;&gt;"",AG90&lt;&gt;"",AH90&lt;&gt;"",AI90&lt;&gt;"",AJ90&lt;&gt;"",AK90&lt;&gt;"",AL90&lt;&gt;"",AM90&lt;&gt;"",AN90&lt;&gt;"",AO90&lt;&gt;"",AP90&lt;&gt;"")),FALSE,TRUE)</f>
        <v>1</v>
      </c>
      <c r="BB90" s="619" t="b">
        <f t="shared" ref="BB90:BB153" si="41">IF(OR(D90&lt;&gt;0,E90&lt;&gt;0,F90&lt;&gt;0),TRUE,FALSE)</f>
        <v>0</v>
      </c>
      <c r="BC90" s="619" t="b">
        <f t="shared" ref="BC90:BC153" si="42">IF(OR(G90&lt;&gt;0,H90&lt;&gt;0,I90&lt;&gt;0),TRUE,FALSE)</f>
        <v>0</v>
      </c>
      <c r="BD90" s="619" t="b">
        <f t="shared" ref="BD90:BD153" si="43">IF(OR(J90&lt;&gt;0,K90&lt;&gt;0,L90&lt;&gt;0),TRUE,FALSE)</f>
        <v>0</v>
      </c>
      <c r="BE90" s="619" t="b">
        <f t="shared" ref="BE90:BE153" si="44">IF(OR(M90&lt;&gt;0,N90&lt;&gt;0,O90&lt;&gt;0),TRUE,FALSE)</f>
        <v>0</v>
      </c>
      <c r="BF90" s="619" t="b">
        <f t="shared" ref="BF90:BF153" si="45">IF(P90&lt;&gt;0,TRUE,FALSE)</f>
        <v>0</v>
      </c>
      <c r="BG90" s="619" t="b">
        <f t="shared" ref="BG90:BG153" si="46">IF(Q90&lt;&gt;0,TRUE,FALSE)</f>
        <v>0</v>
      </c>
      <c r="BH90" s="619" t="b">
        <f t="shared" ref="BH90:BH153" si="47">IF(R90&lt;&gt;0,TRUE,FALSE)</f>
        <v>0</v>
      </c>
      <c r="BI90" s="619" t="b">
        <f t="shared" ref="BI90:BI153" si="48">IF(S90&lt;&gt;0,TRUE,FALSE)</f>
        <v>0</v>
      </c>
      <c r="BJ90" s="619" t="b">
        <f t="shared" ref="BJ90:BJ153" si="49">IF(T90&lt;&gt;0,TRUE,FALSE)</f>
        <v>0</v>
      </c>
      <c r="BK90" s="619" t="b">
        <f t="shared" ref="BK90:BK153" si="50">IF(U90&lt;&gt;0,TRUE,FALSE)</f>
        <v>0</v>
      </c>
      <c r="BL90" s="619" t="b">
        <f t="shared" ref="BL90:BL153" si="51">IF(V90&lt;&gt;0,TRUE,FALSE)</f>
        <v>0</v>
      </c>
      <c r="BM90" s="619" t="b">
        <f t="shared" ref="BM90:BM153" si="52">OR(BB90=TRUE,BC90=TRUE,BD90=TRUE,BE90=TRUE,BF90=TRUE,BG90=TRUE,BH90=TRUE,BI90=TRUE,BJ90=TRUE,BK90=TRUE,BL90=TRUE)</f>
        <v>0</v>
      </c>
      <c r="BN90" s="619" t="b">
        <f t="shared" ref="BN90:BN153" si="53">IF(AND(W90&lt;&gt;0,W90&lt;&gt;"",BM90=FALSE),FALSE,TRUE)</f>
        <v>1</v>
      </c>
      <c r="BO90" s="619" t="b">
        <f t="shared" ref="BO90:BO153" si="54">IF(AND(W90=0,BM90&lt;&gt;FALSE),FALSE,TRUE)</f>
        <v>1</v>
      </c>
      <c r="BP90" s="619" t="b">
        <f t="shared" ref="BP90:BP153" si="55">SUM(D90:V90)&gt;=W90</f>
        <v>1</v>
      </c>
      <c r="BQ90" s="619" t="b">
        <f t="shared" ref="BQ90:BQ153" si="56">MAX(SUM(D90:F90),SUM(G90:I90),SUM(J90:L90),SUM(M90:O90),P90,Q90,R90,S90,T90,U90,V90)&lt;=W90</f>
        <v>1</v>
      </c>
      <c r="BR90" s="619" t="b">
        <f t="shared" ref="BR90:BR153" si="57">IF(AND(OR(B90="Austria,AT",B90="Belgium,BE",B90="Bulgaria,BG",B90="Croatia,HR",B90="Czech Republic,CZ",B90="Denmark,DK",B90="Estonia,EE",B90="Finland,FI",B90="France,FR",B90="Germany,DE",B90="Greece,GR",B90="Hungary,HU",B90="Iceland,IS",B90="Ireland,IE",B90="Italy,IT",B90="Latvia,LV",B90="Liechtenstein,LI",B90="Lithuania,LT",B90="Luxembourg,LU",B90="Malta,MT",B90="Netherlands,NL",B90="Norway,NO",B90="Poland,PL",B90="Portugal,PT",B90="Romania,RO",B90="Slovakia,SK",B90="Slovenia,SI",B90="Spain,ES",B90="Sweden,SE"),OR(C90="N/A",C90="Provision of Services in Third Country")),FALSE,TRUE)</f>
        <v>1</v>
      </c>
      <c r="BS90" s="619" t="b">
        <f t="shared" ref="BS90:BS153" si="58">IF(B90="",TRUE,IF(AND(B90&lt;&gt;"Austria,AT",B90&lt;&gt;"Belgium,BE",B90&lt;&gt;"Bulgaria,BG",B90&lt;&gt;"Croatia,HR",B90&lt;&gt;"Czech Republic,CZ",B90&lt;&gt;"Denmark,DK",B90&lt;&gt;"Estonia,EE",B90&lt;&gt;"Finland,FI",B90&lt;&gt;"France,FR",B90&lt;&gt;"Germany,DE",B90&lt;&gt;"Greece,GR",B90&lt;&gt;"Hungary,HU",B90&lt;&gt;"Iceland,IS",B90&lt;&gt;"Ireland,IE",B90&lt;&gt;"Italy,IT",B90&lt;&gt;"Latvia,LV",B90&lt;&gt;"Liechtenstein,LI",B90&lt;&gt;"Lithuania,LT",B90&lt;&gt;"Luxembourg,LU",B90&lt;&gt;"Malta,MT",B90&lt;&gt;"Netherlands,NL",B90&lt;&gt;"Norway,NO",B90&lt;&gt;"Poland,PL",B90&lt;&gt;"Portugal,PT",B90&lt;&gt;"Romania,RO",B90&lt;&gt;"Slovakia,SK",B90&lt;&gt;"Slovenia,SI",B90&lt;&gt;"Spain,ES",B90&lt;&gt;"Sweden,SE",B90&lt;&gt;"Cyprus,CY",C90&lt;&gt;"Provision of Services in Third Country"),FALSE,TRUE))</f>
        <v>1</v>
      </c>
      <c r="BT90" s="619" t="b">
        <f t="shared" ref="BT90:BT153" si="59">IF(AND(B90="Cyprus,CY",C90&lt;&gt;"N/A"),FALSE,TRUE)</f>
        <v>1</v>
      </c>
      <c r="BU90" s="619" t="b">
        <f t="shared" ref="BU90:BU153" si="60">IF(OR(Y90&lt;0,Z90&lt;0,AD90&lt;0,AE90&lt;0,AI90&lt;0,AJ90&lt;0,AN90&lt;0,AO90&lt;0),FALSE,TRUE)</f>
        <v>1</v>
      </c>
      <c r="BV90" s="619" t="str">
        <f t="shared" ref="BV90:BV153" si="61">CONCATENATE(B90,"-",C90)</f>
        <v>-</v>
      </c>
      <c r="BW90" s="619">
        <f>IF(BV90="-",0,IF(COUNTIF(BV90:$BV$524,BV90)&gt;1,1,0))</f>
        <v>0</v>
      </c>
    </row>
    <row r="91" spans="1:75" s="257" customFormat="1" ht="15.75">
      <c r="A91" s="567">
        <v>67</v>
      </c>
      <c r="B91" s="564"/>
      <c r="C91" s="465"/>
      <c r="D91" s="466"/>
      <c r="E91" s="467"/>
      <c r="F91" s="468"/>
      <c r="G91" s="466"/>
      <c r="H91" s="467"/>
      <c r="I91" s="468"/>
      <c r="J91" s="469"/>
      <c r="K91" s="467"/>
      <c r="L91" s="470"/>
      <c r="M91" s="466"/>
      <c r="N91" s="467"/>
      <c r="O91" s="470"/>
      <c r="P91" s="544"/>
      <c r="Q91" s="544"/>
      <c r="R91" s="544"/>
      <c r="S91" s="544"/>
      <c r="T91" s="544"/>
      <c r="U91" s="544"/>
      <c r="V91" s="544"/>
      <c r="W91" s="469"/>
      <c r="X91" s="471"/>
      <c r="Y91" s="471"/>
      <c r="Z91" s="471"/>
      <c r="AA91" s="472"/>
      <c r="AB91" s="469"/>
      <c r="AC91" s="471"/>
      <c r="AD91" s="471"/>
      <c r="AE91" s="471"/>
      <c r="AF91" s="472"/>
      <c r="AG91" s="469"/>
      <c r="AH91" s="471"/>
      <c r="AI91" s="471"/>
      <c r="AJ91" s="471"/>
      <c r="AK91" s="472"/>
      <c r="AL91" s="469"/>
      <c r="AM91" s="471"/>
      <c r="AN91" s="471"/>
      <c r="AO91" s="471"/>
      <c r="AP91" s="538"/>
      <c r="AQ91" s="542">
        <f t="shared" si="34"/>
        <v>0</v>
      </c>
      <c r="AR91" s="552">
        <f t="shared" si="35"/>
        <v>0</v>
      </c>
      <c r="AS91" s="552">
        <f t="shared" si="36"/>
        <v>0</v>
      </c>
      <c r="AT91" s="496">
        <f t="shared" si="37"/>
        <v>0</v>
      </c>
      <c r="AU91" s="227"/>
      <c r="AV91" s="619" t="b">
        <f t="shared" si="32"/>
        <v>1</v>
      </c>
      <c r="AW91" s="619" t="b">
        <f t="shared" si="33"/>
        <v>1</v>
      </c>
      <c r="AX91" s="619" t="b">
        <f t="shared" si="38"/>
        <v>1</v>
      </c>
      <c r="AY91" s="619" t="b">
        <f t="shared" si="39"/>
        <v>1</v>
      </c>
      <c r="AZ91" s="619" t="b">
        <f t="shared" si="40"/>
        <v>1</v>
      </c>
      <c r="BB91" s="619" t="b">
        <f t="shared" si="41"/>
        <v>0</v>
      </c>
      <c r="BC91" s="619" t="b">
        <f t="shared" si="42"/>
        <v>0</v>
      </c>
      <c r="BD91" s="619" t="b">
        <f t="shared" si="43"/>
        <v>0</v>
      </c>
      <c r="BE91" s="619" t="b">
        <f t="shared" si="44"/>
        <v>0</v>
      </c>
      <c r="BF91" s="619" t="b">
        <f t="shared" si="45"/>
        <v>0</v>
      </c>
      <c r="BG91" s="619" t="b">
        <f t="shared" si="46"/>
        <v>0</v>
      </c>
      <c r="BH91" s="619" t="b">
        <f t="shared" si="47"/>
        <v>0</v>
      </c>
      <c r="BI91" s="619" t="b">
        <f t="shared" si="48"/>
        <v>0</v>
      </c>
      <c r="BJ91" s="619" t="b">
        <f t="shared" si="49"/>
        <v>0</v>
      </c>
      <c r="BK91" s="619" t="b">
        <f t="shared" si="50"/>
        <v>0</v>
      </c>
      <c r="BL91" s="619" t="b">
        <f t="shared" si="51"/>
        <v>0</v>
      </c>
      <c r="BM91" s="619" t="b">
        <f t="shared" si="52"/>
        <v>0</v>
      </c>
      <c r="BN91" s="619" t="b">
        <f t="shared" si="53"/>
        <v>1</v>
      </c>
      <c r="BO91" s="619" t="b">
        <f t="shared" si="54"/>
        <v>1</v>
      </c>
      <c r="BP91" s="619" t="b">
        <f t="shared" si="55"/>
        <v>1</v>
      </c>
      <c r="BQ91" s="619" t="b">
        <f t="shared" si="56"/>
        <v>1</v>
      </c>
      <c r="BR91" s="619" t="b">
        <f t="shared" si="57"/>
        <v>1</v>
      </c>
      <c r="BS91" s="619" t="b">
        <f t="shared" si="58"/>
        <v>1</v>
      </c>
      <c r="BT91" s="619" t="b">
        <f t="shared" si="59"/>
        <v>1</v>
      </c>
      <c r="BU91" s="619" t="b">
        <f t="shared" si="60"/>
        <v>1</v>
      </c>
      <c r="BV91" s="619" t="str">
        <f t="shared" si="61"/>
        <v>-</v>
      </c>
      <c r="BW91" s="619">
        <f>IF(BV91="-",0,IF(COUNTIF(BV91:$BV$524,BV91)&gt;1,1,0))</f>
        <v>0</v>
      </c>
    </row>
    <row r="92" spans="1:75" s="257" customFormat="1" ht="15.75">
      <c r="A92" s="567">
        <v>68</v>
      </c>
      <c r="B92" s="564"/>
      <c r="C92" s="465"/>
      <c r="D92" s="466"/>
      <c r="E92" s="467"/>
      <c r="F92" s="468"/>
      <c r="G92" s="466"/>
      <c r="H92" s="467"/>
      <c r="I92" s="468"/>
      <c r="J92" s="469"/>
      <c r="K92" s="467"/>
      <c r="L92" s="470"/>
      <c r="M92" s="466"/>
      <c r="N92" s="467"/>
      <c r="O92" s="470"/>
      <c r="P92" s="544"/>
      <c r="Q92" s="544"/>
      <c r="R92" s="544"/>
      <c r="S92" s="544"/>
      <c r="T92" s="544"/>
      <c r="U92" s="544"/>
      <c r="V92" s="544"/>
      <c r="W92" s="469"/>
      <c r="X92" s="471"/>
      <c r="Y92" s="471"/>
      <c r="Z92" s="471"/>
      <c r="AA92" s="472"/>
      <c r="AB92" s="469"/>
      <c r="AC92" s="471"/>
      <c r="AD92" s="471"/>
      <c r="AE92" s="471"/>
      <c r="AF92" s="472"/>
      <c r="AG92" s="469"/>
      <c r="AH92" s="471"/>
      <c r="AI92" s="471"/>
      <c r="AJ92" s="471"/>
      <c r="AK92" s="472"/>
      <c r="AL92" s="469"/>
      <c r="AM92" s="471"/>
      <c r="AN92" s="471"/>
      <c r="AO92" s="471"/>
      <c r="AP92" s="538"/>
      <c r="AQ92" s="542">
        <f t="shared" si="34"/>
        <v>0</v>
      </c>
      <c r="AR92" s="552">
        <f t="shared" si="35"/>
        <v>0</v>
      </c>
      <c r="AS92" s="552">
        <f t="shared" si="36"/>
        <v>0</v>
      </c>
      <c r="AT92" s="496">
        <f t="shared" si="37"/>
        <v>0</v>
      </c>
      <c r="AU92" s="227"/>
      <c r="AV92" s="619" t="b">
        <f t="shared" si="32"/>
        <v>1</v>
      </c>
      <c r="AW92" s="619" t="b">
        <f t="shared" si="33"/>
        <v>1</v>
      </c>
      <c r="AX92" s="619" t="b">
        <f t="shared" si="38"/>
        <v>1</v>
      </c>
      <c r="AY92" s="619" t="b">
        <f t="shared" si="39"/>
        <v>1</v>
      </c>
      <c r="AZ92" s="619" t="b">
        <f t="shared" si="40"/>
        <v>1</v>
      </c>
      <c r="BB92" s="619" t="b">
        <f t="shared" si="41"/>
        <v>0</v>
      </c>
      <c r="BC92" s="619" t="b">
        <f t="shared" si="42"/>
        <v>0</v>
      </c>
      <c r="BD92" s="619" t="b">
        <f t="shared" si="43"/>
        <v>0</v>
      </c>
      <c r="BE92" s="619" t="b">
        <f t="shared" si="44"/>
        <v>0</v>
      </c>
      <c r="BF92" s="619" t="b">
        <f t="shared" si="45"/>
        <v>0</v>
      </c>
      <c r="BG92" s="619" t="b">
        <f t="shared" si="46"/>
        <v>0</v>
      </c>
      <c r="BH92" s="619" t="b">
        <f t="shared" si="47"/>
        <v>0</v>
      </c>
      <c r="BI92" s="619" t="b">
        <f t="shared" si="48"/>
        <v>0</v>
      </c>
      <c r="BJ92" s="619" t="b">
        <f t="shared" si="49"/>
        <v>0</v>
      </c>
      <c r="BK92" s="619" t="b">
        <f t="shared" si="50"/>
        <v>0</v>
      </c>
      <c r="BL92" s="619" t="b">
        <f t="shared" si="51"/>
        <v>0</v>
      </c>
      <c r="BM92" s="619" t="b">
        <f t="shared" si="52"/>
        <v>0</v>
      </c>
      <c r="BN92" s="619" t="b">
        <f t="shared" si="53"/>
        <v>1</v>
      </c>
      <c r="BO92" s="619" t="b">
        <f t="shared" si="54"/>
        <v>1</v>
      </c>
      <c r="BP92" s="619" t="b">
        <f t="shared" si="55"/>
        <v>1</v>
      </c>
      <c r="BQ92" s="619" t="b">
        <f t="shared" si="56"/>
        <v>1</v>
      </c>
      <c r="BR92" s="619" t="b">
        <f t="shared" si="57"/>
        <v>1</v>
      </c>
      <c r="BS92" s="619" t="b">
        <f t="shared" si="58"/>
        <v>1</v>
      </c>
      <c r="BT92" s="619" t="b">
        <f t="shared" si="59"/>
        <v>1</v>
      </c>
      <c r="BU92" s="619" t="b">
        <f t="shared" si="60"/>
        <v>1</v>
      </c>
      <c r="BV92" s="619" t="str">
        <f t="shared" si="61"/>
        <v>-</v>
      </c>
      <c r="BW92" s="619">
        <f>IF(BV92="-",0,IF(COUNTIF(BV92:$BV$524,BV92)&gt;1,1,0))</f>
        <v>0</v>
      </c>
    </row>
    <row r="93" spans="1:75" s="257" customFormat="1" ht="15.75">
      <c r="A93" s="567">
        <v>69</v>
      </c>
      <c r="B93" s="564"/>
      <c r="C93" s="465"/>
      <c r="D93" s="466"/>
      <c r="E93" s="467"/>
      <c r="F93" s="468"/>
      <c r="G93" s="466"/>
      <c r="H93" s="467"/>
      <c r="I93" s="468"/>
      <c r="J93" s="469"/>
      <c r="K93" s="467"/>
      <c r="L93" s="470"/>
      <c r="M93" s="466"/>
      <c r="N93" s="467"/>
      <c r="O93" s="470"/>
      <c r="P93" s="544"/>
      <c r="Q93" s="544"/>
      <c r="R93" s="544"/>
      <c r="S93" s="544"/>
      <c r="T93" s="544"/>
      <c r="U93" s="544"/>
      <c r="V93" s="544"/>
      <c r="W93" s="469"/>
      <c r="X93" s="471"/>
      <c r="Y93" s="471"/>
      <c r="Z93" s="471"/>
      <c r="AA93" s="472"/>
      <c r="AB93" s="469"/>
      <c r="AC93" s="471"/>
      <c r="AD93" s="471"/>
      <c r="AE93" s="471"/>
      <c r="AF93" s="472"/>
      <c r="AG93" s="469"/>
      <c r="AH93" s="471"/>
      <c r="AI93" s="471"/>
      <c r="AJ93" s="471"/>
      <c r="AK93" s="472"/>
      <c r="AL93" s="469"/>
      <c r="AM93" s="471"/>
      <c r="AN93" s="471"/>
      <c r="AO93" s="471"/>
      <c r="AP93" s="538"/>
      <c r="AQ93" s="542">
        <f t="shared" si="34"/>
        <v>0</v>
      </c>
      <c r="AR93" s="552">
        <f t="shared" si="35"/>
        <v>0</v>
      </c>
      <c r="AS93" s="552">
        <f t="shared" si="36"/>
        <v>0</v>
      </c>
      <c r="AT93" s="496">
        <f t="shared" si="37"/>
        <v>0</v>
      </c>
      <c r="AU93" s="227"/>
      <c r="AV93" s="619" t="b">
        <f t="shared" si="32"/>
        <v>1</v>
      </c>
      <c r="AW93" s="619" t="b">
        <f t="shared" si="33"/>
        <v>1</v>
      </c>
      <c r="AX93" s="619" t="b">
        <f t="shared" si="38"/>
        <v>1</v>
      </c>
      <c r="AY93" s="619" t="b">
        <f t="shared" si="39"/>
        <v>1</v>
      </c>
      <c r="AZ93" s="619" t="b">
        <f t="shared" si="40"/>
        <v>1</v>
      </c>
      <c r="BB93" s="619" t="b">
        <f t="shared" si="41"/>
        <v>0</v>
      </c>
      <c r="BC93" s="619" t="b">
        <f t="shared" si="42"/>
        <v>0</v>
      </c>
      <c r="BD93" s="619" t="b">
        <f t="shared" si="43"/>
        <v>0</v>
      </c>
      <c r="BE93" s="619" t="b">
        <f t="shared" si="44"/>
        <v>0</v>
      </c>
      <c r="BF93" s="619" t="b">
        <f t="shared" si="45"/>
        <v>0</v>
      </c>
      <c r="BG93" s="619" t="b">
        <f t="shared" si="46"/>
        <v>0</v>
      </c>
      <c r="BH93" s="619" t="b">
        <f t="shared" si="47"/>
        <v>0</v>
      </c>
      <c r="BI93" s="619" t="b">
        <f t="shared" si="48"/>
        <v>0</v>
      </c>
      <c r="BJ93" s="619" t="b">
        <f t="shared" si="49"/>
        <v>0</v>
      </c>
      <c r="BK93" s="619" t="b">
        <f t="shared" si="50"/>
        <v>0</v>
      </c>
      <c r="BL93" s="619" t="b">
        <f t="shared" si="51"/>
        <v>0</v>
      </c>
      <c r="BM93" s="619" t="b">
        <f t="shared" si="52"/>
        <v>0</v>
      </c>
      <c r="BN93" s="619" t="b">
        <f t="shared" si="53"/>
        <v>1</v>
      </c>
      <c r="BO93" s="619" t="b">
        <f t="shared" si="54"/>
        <v>1</v>
      </c>
      <c r="BP93" s="619" t="b">
        <f t="shared" si="55"/>
        <v>1</v>
      </c>
      <c r="BQ93" s="619" t="b">
        <f t="shared" si="56"/>
        <v>1</v>
      </c>
      <c r="BR93" s="619" t="b">
        <f t="shared" si="57"/>
        <v>1</v>
      </c>
      <c r="BS93" s="619" t="b">
        <f t="shared" si="58"/>
        <v>1</v>
      </c>
      <c r="BT93" s="619" t="b">
        <f t="shared" si="59"/>
        <v>1</v>
      </c>
      <c r="BU93" s="619" t="b">
        <f t="shared" si="60"/>
        <v>1</v>
      </c>
      <c r="BV93" s="619" t="str">
        <f t="shared" si="61"/>
        <v>-</v>
      </c>
      <c r="BW93" s="619">
        <f>IF(BV93="-",0,IF(COUNTIF(BV93:$BV$524,BV93)&gt;1,1,0))</f>
        <v>0</v>
      </c>
    </row>
    <row r="94" spans="1:75" s="257" customFormat="1" ht="15.75">
      <c r="A94" s="567">
        <v>70</v>
      </c>
      <c r="B94" s="564"/>
      <c r="C94" s="465"/>
      <c r="D94" s="466"/>
      <c r="E94" s="467"/>
      <c r="F94" s="468"/>
      <c r="G94" s="466"/>
      <c r="H94" s="467"/>
      <c r="I94" s="468"/>
      <c r="J94" s="469"/>
      <c r="K94" s="467"/>
      <c r="L94" s="470"/>
      <c r="M94" s="466"/>
      <c r="N94" s="467"/>
      <c r="O94" s="470"/>
      <c r="P94" s="544"/>
      <c r="Q94" s="544"/>
      <c r="R94" s="544"/>
      <c r="S94" s="544"/>
      <c r="T94" s="544"/>
      <c r="U94" s="544"/>
      <c r="V94" s="544"/>
      <c r="W94" s="469"/>
      <c r="X94" s="471"/>
      <c r="Y94" s="471"/>
      <c r="Z94" s="471"/>
      <c r="AA94" s="472"/>
      <c r="AB94" s="469"/>
      <c r="AC94" s="471"/>
      <c r="AD94" s="471"/>
      <c r="AE94" s="471"/>
      <c r="AF94" s="472"/>
      <c r="AG94" s="469"/>
      <c r="AH94" s="471"/>
      <c r="AI94" s="471"/>
      <c r="AJ94" s="471"/>
      <c r="AK94" s="472"/>
      <c r="AL94" s="469"/>
      <c r="AM94" s="471"/>
      <c r="AN94" s="471"/>
      <c r="AO94" s="471"/>
      <c r="AP94" s="538"/>
      <c r="AQ94" s="542">
        <f t="shared" si="34"/>
        <v>0</v>
      </c>
      <c r="AR94" s="552">
        <f t="shared" si="35"/>
        <v>0</v>
      </c>
      <c r="AS94" s="552">
        <f t="shared" si="36"/>
        <v>0</v>
      </c>
      <c r="AT94" s="496">
        <f t="shared" si="37"/>
        <v>0</v>
      </c>
      <c r="AU94" s="227"/>
      <c r="AV94" s="619" t="b">
        <f t="shared" si="32"/>
        <v>1</v>
      </c>
      <c r="AW94" s="619" t="b">
        <f t="shared" si="33"/>
        <v>1</v>
      </c>
      <c r="AX94" s="619" t="b">
        <f t="shared" si="38"/>
        <v>1</v>
      </c>
      <c r="AY94" s="619" t="b">
        <f t="shared" si="39"/>
        <v>1</v>
      </c>
      <c r="AZ94" s="619" t="b">
        <f t="shared" si="40"/>
        <v>1</v>
      </c>
      <c r="BB94" s="619" t="b">
        <f t="shared" si="41"/>
        <v>0</v>
      </c>
      <c r="BC94" s="619" t="b">
        <f t="shared" si="42"/>
        <v>0</v>
      </c>
      <c r="BD94" s="619" t="b">
        <f t="shared" si="43"/>
        <v>0</v>
      </c>
      <c r="BE94" s="619" t="b">
        <f t="shared" si="44"/>
        <v>0</v>
      </c>
      <c r="BF94" s="619" t="b">
        <f t="shared" si="45"/>
        <v>0</v>
      </c>
      <c r="BG94" s="619" t="b">
        <f t="shared" si="46"/>
        <v>0</v>
      </c>
      <c r="BH94" s="619" t="b">
        <f t="shared" si="47"/>
        <v>0</v>
      </c>
      <c r="BI94" s="619" t="b">
        <f t="shared" si="48"/>
        <v>0</v>
      </c>
      <c r="BJ94" s="619" t="b">
        <f t="shared" si="49"/>
        <v>0</v>
      </c>
      <c r="BK94" s="619" t="b">
        <f t="shared" si="50"/>
        <v>0</v>
      </c>
      <c r="BL94" s="619" t="b">
        <f t="shared" si="51"/>
        <v>0</v>
      </c>
      <c r="BM94" s="619" t="b">
        <f t="shared" si="52"/>
        <v>0</v>
      </c>
      <c r="BN94" s="619" t="b">
        <f t="shared" si="53"/>
        <v>1</v>
      </c>
      <c r="BO94" s="619" t="b">
        <f t="shared" si="54"/>
        <v>1</v>
      </c>
      <c r="BP94" s="619" t="b">
        <f t="shared" si="55"/>
        <v>1</v>
      </c>
      <c r="BQ94" s="619" t="b">
        <f t="shared" si="56"/>
        <v>1</v>
      </c>
      <c r="BR94" s="619" t="b">
        <f t="shared" si="57"/>
        <v>1</v>
      </c>
      <c r="BS94" s="619" t="b">
        <f t="shared" si="58"/>
        <v>1</v>
      </c>
      <c r="BT94" s="619" t="b">
        <f t="shared" si="59"/>
        <v>1</v>
      </c>
      <c r="BU94" s="619" t="b">
        <f t="shared" si="60"/>
        <v>1</v>
      </c>
      <c r="BV94" s="619" t="str">
        <f t="shared" si="61"/>
        <v>-</v>
      </c>
      <c r="BW94" s="619">
        <f>IF(BV94="-",0,IF(COUNTIF(BV94:$BV$524,BV94)&gt;1,1,0))</f>
        <v>0</v>
      </c>
    </row>
    <row r="95" spans="1:75" s="257" customFormat="1" ht="15.75">
      <c r="A95" s="567">
        <v>71</v>
      </c>
      <c r="B95" s="564"/>
      <c r="C95" s="465"/>
      <c r="D95" s="466"/>
      <c r="E95" s="467"/>
      <c r="F95" s="468"/>
      <c r="G95" s="466"/>
      <c r="H95" s="467"/>
      <c r="I95" s="468"/>
      <c r="J95" s="469"/>
      <c r="K95" s="467"/>
      <c r="L95" s="470"/>
      <c r="M95" s="466"/>
      <c r="N95" s="467"/>
      <c r="O95" s="470"/>
      <c r="P95" s="544"/>
      <c r="Q95" s="544"/>
      <c r="R95" s="544"/>
      <c r="S95" s="544"/>
      <c r="T95" s="544"/>
      <c r="U95" s="544"/>
      <c r="V95" s="544"/>
      <c r="W95" s="469"/>
      <c r="X95" s="471"/>
      <c r="Y95" s="471"/>
      <c r="Z95" s="471"/>
      <c r="AA95" s="472"/>
      <c r="AB95" s="469"/>
      <c r="AC95" s="471"/>
      <c r="AD95" s="471"/>
      <c r="AE95" s="471"/>
      <c r="AF95" s="472"/>
      <c r="AG95" s="469"/>
      <c r="AH95" s="471"/>
      <c r="AI95" s="471"/>
      <c r="AJ95" s="471"/>
      <c r="AK95" s="472"/>
      <c r="AL95" s="469"/>
      <c r="AM95" s="471"/>
      <c r="AN95" s="471"/>
      <c r="AO95" s="471"/>
      <c r="AP95" s="538"/>
      <c r="AQ95" s="542">
        <f t="shared" si="34"/>
        <v>0</v>
      </c>
      <c r="AR95" s="552">
        <f t="shared" si="35"/>
        <v>0</v>
      </c>
      <c r="AS95" s="552">
        <f t="shared" si="36"/>
        <v>0</v>
      </c>
      <c r="AT95" s="496">
        <f t="shared" si="37"/>
        <v>0</v>
      </c>
      <c r="AU95" s="227"/>
      <c r="AV95" s="619" t="b">
        <f t="shared" si="32"/>
        <v>1</v>
      </c>
      <c r="AW95" s="619" t="b">
        <f t="shared" si="33"/>
        <v>1</v>
      </c>
      <c r="AX95" s="619" t="b">
        <f t="shared" si="38"/>
        <v>1</v>
      </c>
      <c r="AY95" s="619" t="b">
        <f t="shared" si="39"/>
        <v>1</v>
      </c>
      <c r="AZ95" s="619" t="b">
        <f t="shared" si="40"/>
        <v>1</v>
      </c>
      <c r="BB95" s="619" t="b">
        <f t="shared" si="41"/>
        <v>0</v>
      </c>
      <c r="BC95" s="619" t="b">
        <f t="shared" si="42"/>
        <v>0</v>
      </c>
      <c r="BD95" s="619" t="b">
        <f t="shared" si="43"/>
        <v>0</v>
      </c>
      <c r="BE95" s="619" t="b">
        <f t="shared" si="44"/>
        <v>0</v>
      </c>
      <c r="BF95" s="619" t="b">
        <f t="shared" si="45"/>
        <v>0</v>
      </c>
      <c r="BG95" s="619" t="b">
        <f t="shared" si="46"/>
        <v>0</v>
      </c>
      <c r="BH95" s="619" t="b">
        <f t="shared" si="47"/>
        <v>0</v>
      </c>
      <c r="BI95" s="619" t="b">
        <f t="shared" si="48"/>
        <v>0</v>
      </c>
      <c r="BJ95" s="619" t="b">
        <f t="shared" si="49"/>
        <v>0</v>
      </c>
      <c r="BK95" s="619" t="b">
        <f t="shared" si="50"/>
        <v>0</v>
      </c>
      <c r="BL95" s="619" t="b">
        <f t="shared" si="51"/>
        <v>0</v>
      </c>
      <c r="BM95" s="619" t="b">
        <f t="shared" si="52"/>
        <v>0</v>
      </c>
      <c r="BN95" s="619" t="b">
        <f t="shared" si="53"/>
        <v>1</v>
      </c>
      <c r="BO95" s="619" t="b">
        <f t="shared" si="54"/>
        <v>1</v>
      </c>
      <c r="BP95" s="619" t="b">
        <f t="shared" si="55"/>
        <v>1</v>
      </c>
      <c r="BQ95" s="619" t="b">
        <f t="shared" si="56"/>
        <v>1</v>
      </c>
      <c r="BR95" s="619" t="b">
        <f t="shared" si="57"/>
        <v>1</v>
      </c>
      <c r="BS95" s="619" t="b">
        <f t="shared" si="58"/>
        <v>1</v>
      </c>
      <c r="BT95" s="619" t="b">
        <f t="shared" si="59"/>
        <v>1</v>
      </c>
      <c r="BU95" s="619" t="b">
        <f t="shared" si="60"/>
        <v>1</v>
      </c>
      <c r="BV95" s="619" t="str">
        <f t="shared" si="61"/>
        <v>-</v>
      </c>
      <c r="BW95" s="619">
        <f>IF(BV95="-",0,IF(COUNTIF(BV95:$BV$524,BV95)&gt;1,1,0))</f>
        <v>0</v>
      </c>
    </row>
    <row r="96" spans="1:75" s="257" customFormat="1" ht="15.75">
      <c r="A96" s="567">
        <v>72</v>
      </c>
      <c r="B96" s="564"/>
      <c r="C96" s="465"/>
      <c r="D96" s="466"/>
      <c r="E96" s="467"/>
      <c r="F96" s="468"/>
      <c r="G96" s="466"/>
      <c r="H96" s="467"/>
      <c r="I96" s="468"/>
      <c r="J96" s="469"/>
      <c r="K96" s="467"/>
      <c r="L96" s="470"/>
      <c r="M96" s="466"/>
      <c r="N96" s="467"/>
      <c r="O96" s="470"/>
      <c r="P96" s="544"/>
      <c r="Q96" s="544"/>
      <c r="R96" s="544"/>
      <c r="S96" s="544"/>
      <c r="T96" s="544"/>
      <c r="U96" s="544"/>
      <c r="V96" s="544"/>
      <c r="W96" s="469"/>
      <c r="X96" s="471"/>
      <c r="Y96" s="471"/>
      <c r="Z96" s="471"/>
      <c r="AA96" s="472"/>
      <c r="AB96" s="469"/>
      <c r="AC96" s="471"/>
      <c r="AD96" s="471"/>
      <c r="AE96" s="471"/>
      <c r="AF96" s="472"/>
      <c r="AG96" s="469"/>
      <c r="AH96" s="471"/>
      <c r="AI96" s="471"/>
      <c r="AJ96" s="471"/>
      <c r="AK96" s="472"/>
      <c r="AL96" s="469"/>
      <c r="AM96" s="471"/>
      <c r="AN96" s="471"/>
      <c r="AO96" s="471"/>
      <c r="AP96" s="538"/>
      <c r="AQ96" s="542">
        <f t="shared" si="34"/>
        <v>0</v>
      </c>
      <c r="AR96" s="552">
        <f t="shared" si="35"/>
        <v>0</v>
      </c>
      <c r="AS96" s="552">
        <f t="shared" si="36"/>
        <v>0</v>
      </c>
      <c r="AT96" s="496">
        <f t="shared" si="37"/>
        <v>0</v>
      </c>
      <c r="AU96" s="227"/>
      <c r="AV96" s="619" t="b">
        <f t="shared" si="32"/>
        <v>1</v>
      </c>
      <c r="AW96" s="619" t="b">
        <f t="shared" si="33"/>
        <v>1</v>
      </c>
      <c r="AX96" s="619" t="b">
        <f t="shared" si="38"/>
        <v>1</v>
      </c>
      <c r="AY96" s="619" t="b">
        <f t="shared" si="39"/>
        <v>1</v>
      </c>
      <c r="AZ96" s="619" t="b">
        <f t="shared" si="40"/>
        <v>1</v>
      </c>
      <c r="BB96" s="619" t="b">
        <f t="shared" si="41"/>
        <v>0</v>
      </c>
      <c r="BC96" s="619" t="b">
        <f t="shared" si="42"/>
        <v>0</v>
      </c>
      <c r="BD96" s="619" t="b">
        <f t="shared" si="43"/>
        <v>0</v>
      </c>
      <c r="BE96" s="619" t="b">
        <f t="shared" si="44"/>
        <v>0</v>
      </c>
      <c r="BF96" s="619" t="b">
        <f t="shared" si="45"/>
        <v>0</v>
      </c>
      <c r="BG96" s="619" t="b">
        <f t="shared" si="46"/>
        <v>0</v>
      </c>
      <c r="BH96" s="619" t="b">
        <f t="shared" si="47"/>
        <v>0</v>
      </c>
      <c r="BI96" s="619" t="b">
        <f t="shared" si="48"/>
        <v>0</v>
      </c>
      <c r="BJ96" s="619" t="b">
        <f t="shared" si="49"/>
        <v>0</v>
      </c>
      <c r="BK96" s="619" t="b">
        <f t="shared" si="50"/>
        <v>0</v>
      </c>
      <c r="BL96" s="619" t="b">
        <f t="shared" si="51"/>
        <v>0</v>
      </c>
      <c r="BM96" s="619" t="b">
        <f t="shared" si="52"/>
        <v>0</v>
      </c>
      <c r="BN96" s="619" t="b">
        <f t="shared" si="53"/>
        <v>1</v>
      </c>
      <c r="BO96" s="619" t="b">
        <f t="shared" si="54"/>
        <v>1</v>
      </c>
      <c r="BP96" s="619" t="b">
        <f t="shared" si="55"/>
        <v>1</v>
      </c>
      <c r="BQ96" s="619" t="b">
        <f t="shared" si="56"/>
        <v>1</v>
      </c>
      <c r="BR96" s="619" t="b">
        <f t="shared" si="57"/>
        <v>1</v>
      </c>
      <c r="BS96" s="619" t="b">
        <f t="shared" si="58"/>
        <v>1</v>
      </c>
      <c r="BT96" s="619" t="b">
        <f t="shared" si="59"/>
        <v>1</v>
      </c>
      <c r="BU96" s="619" t="b">
        <f t="shared" si="60"/>
        <v>1</v>
      </c>
      <c r="BV96" s="619" t="str">
        <f t="shared" si="61"/>
        <v>-</v>
      </c>
      <c r="BW96" s="619">
        <f>IF(BV96="-",0,IF(COUNTIF(BV96:$BV$524,BV96)&gt;1,1,0))</f>
        <v>0</v>
      </c>
    </row>
    <row r="97" spans="1:75" s="257" customFormat="1" ht="15.75">
      <c r="A97" s="567">
        <v>73</v>
      </c>
      <c r="B97" s="564"/>
      <c r="C97" s="465"/>
      <c r="D97" s="466"/>
      <c r="E97" s="467"/>
      <c r="F97" s="468"/>
      <c r="G97" s="466"/>
      <c r="H97" s="467"/>
      <c r="I97" s="468"/>
      <c r="J97" s="469"/>
      <c r="K97" s="467"/>
      <c r="L97" s="470"/>
      <c r="M97" s="466"/>
      <c r="N97" s="467"/>
      <c r="O97" s="470"/>
      <c r="P97" s="544"/>
      <c r="Q97" s="544"/>
      <c r="R97" s="544"/>
      <c r="S97" s="544"/>
      <c r="T97" s="544"/>
      <c r="U97" s="544"/>
      <c r="V97" s="544"/>
      <c r="W97" s="469"/>
      <c r="X97" s="471"/>
      <c r="Y97" s="471"/>
      <c r="Z97" s="471"/>
      <c r="AA97" s="472"/>
      <c r="AB97" s="469"/>
      <c r="AC97" s="471"/>
      <c r="AD97" s="471"/>
      <c r="AE97" s="471"/>
      <c r="AF97" s="472"/>
      <c r="AG97" s="469"/>
      <c r="AH97" s="471"/>
      <c r="AI97" s="471"/>
      <c r="AJ97" s="471"/>
      <c r="AK97" s="472"/>
      <c r="AL97" s="469"/>
      <c r="AM97" s="471"/>
      <c r="AN97" s="471"/>
      <c r="AO97" s="471"/>
      <c r="AP97" s="538"/>
      <c r="AQ97" s="542">
        <f t="shared" si="34"/>
        <v>0</v>
      </c>
      <c r="AR97" s="552">
        <f t="shared" si="35"/>
        <v>0</v>
      </c>
      <c r="AS97" s="552">
        <f t="shared" si="36"/>
        <v>0</v>
      </c>
      <c r="AT97" s="496">
        <f t="shared" si="37"/>
        <v>0</v>
      </c>
      <c r="AU97" s="227"/>
      <c r="AV97" s="619" t="b">
        <f t="shared" si="32"/>
        <v>1</v>
      </c>
      <c r="AW97" s="619" t="b">
        <f t="shared" si="33"/>
        <v>1</v>
      </c>
      <c r="AX97" s="619" t="b">
        <f t="shared" si="38"/>
        <v>1</v>
      </c>
      <c r="AY97" s="619" t="b">
        <f t="shared" si="39"/>
        <v>1</v>
      </c>
      <c r="AZ97" s="619" t="b">
        <f t="shared" si="40"/>
        <v>1</v>
      </c>
      <c r="BB97" s="619" t="b">
        <f t="shared" si="41"/>
        <v>0</v>
      </c>
      <c r="BC97" s="619" t="b">
        <f t="shared" si="42"/>
        <v>0</v>
      </c>
      <c r="BD97" s="619" t="b">
        <f t="shared" si="43"/>
        <v>0</v>
      </c>
      <c r="BE97" s="619" t="b">
        <f t="shared" si="44"/>
        <v>0</v>
      </c>
      <c r="BF97" s="619" t="b">
        <f t="shared" si="45"/>
        <v>0</v>
      </c>
      <c r="BG97" s="619" t="b">
        <f t="shared" si="46"/>
        <v>0</v>
      </c>
      <c r="BH97" s="619" t="b">
        <f t="shared" si="47"/>
        <v>0</v>
      </c>
      <c r="BI97" s="619" t="b">
        <f t="shared" si="48"/>
        <v>0</v>
      </c>
      <c r="BJ97" s="619" t="b">
        <f t="shared" si="49"/>
        <v>0</v>
      </c>
      <c r="BK97" s="619" t="b">
        <f t="shared" si="50"/>
        <v>0</v>
      </c>
      <c r="BL97" s="619" t="b">
        <f t="shared" si="51"/>
        <v>0</v>
      </c>
      <c r="BM97" s="619" t="b">
        <f t="shared" si="52"/>
        <v>0</v>
      </c>
      <c r="BN97" s="619" t="b">
        <f t="shared" si="53"/>
        <v>1</v>
      </c>
      <c r="BO97" s="619" t="b">
        <f t="shared" si="54"/>
        <v>1</v>
      </c>
      <c r="BP97" s="619" t="b">
        <f t="shared" si="55"/>
        <v>1</v>
      </c>
      <c r="BQ97" s="619" t="b">
        <f t="shared" si="56"/>
        <v>1</v>
      </c>
      <c r="BR97" s="619" t="b">
        <f t="shared" si="57"/>
        <v>1</v>
      </c>
      <c r="BS97" s="619" t="b">
        <f t="shared" si="58"/>
        <v>1</v>
      </c>
      <c r="BT97" s="619" t="b">
        <f t="shared" si="59"/>
        <v>1</v>
      </c>
      <c r="BU97" s="619" t="b">
        <f t="shared" si="60"/>
        <v>1</v>
      </c>
      <c r="BV97" s="619" t="str">
        <f t="shared" si="61"/>
        <v>-</v>
      </c>
      <c r="BW97" s="619">
        <f>IF(BV97="-",0,IF(COUNTIF(BV97:$BV$524,BV97)&gt;1,1,0))</f>
        <v>0</v>
      </c>
    </row>
    <row r="98" spans="1:75" s="257" customFormat="1" ht="15.75">
      <c r="A98" s="567">
        <v>74</v>
      </c>
      <c r="B98" s="564"/>
      <c r="C98" s="465"/>
      <c r="D98" s="466"/>
      <c r="E98" s="467"/>
      <c r="F98" s="468"/>
      <c r="G98" s="466"/>
      <c r="H98" s="467"/>
      <c r="I98" s="468"/>
      <c r="J98" s="469"/>
      <c r="K98" s="467"/>
      <c r="L98" s="470"/>
      <c r="M98" s="466"/>
      <c r="N98" s="467"/>
      <c r="O98" s="470"/>
      <c r="P98" s="544"/>
      <c r="Q98" s="544"/>
      <c r="R98" s="544"/>
      <c r="S98" s="544"/>
      <c r="T98" s="544"/>
      <c r="U98" s="544"/>
      <c r="V98" s="544"/>
      <c r="W98" s="469"/>
      <c r="X98" s="471"/>
      <c r="Y98" s="471"/>
      <c r="Z98" s="471"/>
      <c r="AA98" s="472"/>
      <c r="AB98" s="469"/>
      <c r="AC98" s="471"/>
      <c r="AD98" s="471"/>
      <c r="AE98" s="471"/>
      <c r="AF98" s="472"/>
      <c r="AG98" s="469"/>
      <c r="AH98" s="471"/>
      <c r="AI98" s="471"/>
      <c r="AJ98" s="471"/>
      <c r="AK98" s="472"/>
      <c r="AL98" s="469"/>
      <c r="AM98" s="471"/>
      <c r="AN98" s="471"/>
      <c r="AO98" s="471"/>
      <c r="AP98" s="538"/>
      <c r="AQ98" s="542">
        <f t="shared" si="34"/>
        <v>0</v>
      </c>
      <c r="AR98" s="552">
        <f t="shared" si="35"/>
        <v>0</v>
      </c>
      <c r="AS98" s="552">
        <f t="shared" si="36"/>
        <v>0</v>
      </c>
      <c r="AT98" s="496">
        <f t="shared" si="37"/>
        <v>0</v>
      </c>
      <c r="AU98" s="227"/>
      <c r="AV98" s="619" t="b">
        <f t="shared" si="32"/>
        <v>1</v>
      </c>
      <c r="AW98" s="619" t="b">
        <f t="shared" si="33"/>
        <v>1</v>
      </c>
      <c r="AX98" s="619" t="b">
        <f t="shared" si="38"/>
        <v>1</v>
      </c>
      <c r="AY98" s="619" t="b">
        <f t="shared" si="39"/>
        <v>1</v>
      </c>
      <c r="AZ98" s="619" t="b">
        <f t="shared" si="40"/>
        <v>1</v>
      </c>
      <c r="BB98" s="619" t="b">
        <f t="shared" si="41"/>
        <v>0</v>
      </c>
      <c r="BC98" s="619" t="b">
        <f t="shared" si="42"/>
        <v>0</v>
      </c>
      <c r="BD98" s="619" t="b">
        <f t="shared" si="43"/>
        <v>0</v>
      </c>
      <c r="BE98" s="619" t="b">
        <f t="shared" si="44"/>
        <v>0</v>
      </c>
      <c r="BF98" s="619" t="b">
        <f t="shared" si="45"/>
        <v>0</v>
      </c>
      <c r="BG98" s="619" t="b">
        <f t="shared" si="46"/>
        <v>0</v>
      </c>
      <c r="BH98" s="619" t="b">
        <f t="shared" si="47"/>
        <v>0</v>
      </c>
      <c r="BI98" s="619" t="b">
        <f t="shared" si="48"/>
        <v>0</v>
      </c>
      <c r="BJ98" s="619" t="b">
        <f t="shared" si="49"/>
        <v>0</v>
      </c>
      <c r="BK98" s="619" t="b">
        <f t="shared" si="50"/>
        <v>0</v>
      </c>
      <c r="BL98" s="619" t="b">
        <f t="shared" si="51"/>
        <v>0</v>
      </c>
      <c r="BM98" s="619" t="b">
        <f t="shared" si="52"/>
        <v>0</v>
      </c>
      <c r="BN98" s="619" t="b">
        <f t="shared" si="53"/>
        <v>1</v>
      </c>
      <c r="BO98" s="619" t="b">
        <f t="shared" si="54"/>
        <v>1</v>
      </c>
      <c r="BP98" s="619" t="b">
        <f t="shared" si="55"/>
        <v>1</v>
      </c>
      <c r="BQ98" s="619" t="b">
        <f t="shared" si="56"/>
        <v>1</v>
      </c>
      <c r="BR98" s="619" t="b">
        <f t="shared" si="57"/>
        <v>1</v>
      </c>
      <c r="BS98" s="619" t="b">
        <f t="shared" si="58"/>
        <v>1</v>
      </c>
      <c r="BT98" s="619" t="b">
        <f t="shared" si="59"/>
        <v>1</v>
      </c>
      <c r="BU98" s="619" t="b">
        <f t="shared" si="60"/>
        <v>1</v>
      </c>
      <c r="BV98" s="619" t="str">
        <f t="shared" si="61"/>
        <v>-</v>
      </c>
      <c r="BW98" s="619">
        <f>IF(BV98="-",0,IF(COUNTIF(BV98:$BV$524,BV98)&gt;1,1,0))</f>
        <v>0</v>
      </c>
    </row>
    <row r="99" spans="1:75" s="257" customFormat="1" ht="15.75">
      <c r="A99" s="567">
        <v>75</v>
      </c>
      <c r="B99" s="564"/>
      <c r="C99" s="465"/>
      <c r="D99" s="466"/>
      <c r="E99" s="467"/>
      <c r="F99" s="468"/>
      <c r="G99" s="466"/>
      <c r="H99" s="467"/>
      <c r="I99" s="468"/>
      <c r="J99" s="469"/>
      <c r="K99" s="467"/>
      <c r="L99" s="470"/>
      <c r="M99" s="466"/>
      <c r="N99" s="467"/>
      <c r="O99" s="470"/>
      <c r="P99" s="544"/>
      <c r="Q99" s="544"/>
      <c r="R99" s="544"/>
      <c r="S99" s="544"/>
      <c r="T99" s="544"/>
      <c r="U99" s="544"/>
      <c r="V99" s="544"/>
      <c r="W99" s="469"/>
      <c r="X99" s="471"/>
      <c r="Y99" s="471"/>
      <c r="Z99" s="471"/>
      <c r="AA99" s="472"/>
      <c r="AB99" s="469"/>
      <c r="AC99" s="471"/>
      <c r="AD99" s="471"/>
      <c r="AE99" s="471"/>
      <c r="AF99" s="472"/>
      <c r="AG99" s="469"/>
      <c r="AH99" s="471"/>
      <c r="AI99" s="471"/>
      <c r="AJ99" s="471"/>
      <c r="AK99" s="472"/>
      <c r="AL99" s="469"/>
      <c r="AM99" s="471"/>
      <c r="AN99" s="471"/>
      <c r="AO99" s="471"/>
      <c r="AP99" s="538"/>
      <c r="AQ99" s="542">
        <f t="shared" si="34"/>
        <v>0</v>
      </c>
      <c r="AR99" s="552">
        <f t="shared" si="35"/>
        <v>0</v>
      </c>
      <c r="AS99" s="552">
        <f t="shared" si="36"/>
        <v>0</v>
      </c>
      <c r="AT99" s="496">
        <f t="shared" si="37"/>
        <v>0</v>
      </c>
      <c r="AU99" s="227"/>
      <c r="AV99" s="619" t="b">
        <f t="shared" si="32"/>
        <v>1</v>
      </c>
      <c r="AW99" s="619" t="b">
        <f t="shared" si="33"/>
        <v>1</v>
      </c>
      <c r="AX99" s="619" t="b">
        <f t="shared" si="38"/>
        <v>1</v>
      </c>
      <c r="AY99" s="619" t="b">
        <f t="shared" si="39"/>
        <v>1</v>
      </c>
      <c r="AZ99" s="619" t="b">
        <f t="shared" si="40"/>
        <v>1</v>
      </c>
      <c r="BB99" s="619" t="b">
        <f t="shared" si="41"/>
        <v>0</v>
      </c>
      <c r="BC99" s="619" t="b">
        <f t="shared" si="42"/>
        <v>0</v>
      </c>
      <c r="BD99" s="619" t="b">
        <f t="shared" si="43"/>
        <v>0</v>
      </c>
      <c r="BE99" s="619" t="b">
        <f t="shared" si="44"/>
        <v>0</v>
      </c>
      <c r="BF99" s="619" t="b">
        <f t="shared" si="45"/>
        <v>0</v>
      </c>
      <c r="BG99" s="619" t="b">
        <f t="shared" si="46"/>
        <v>0</v>
      </c>
      <c r="BH99" s="619" t="b">
        <f t="shared" si="47"/>
        <v>0</v>
      </c>
      <c r="BI99" s="619" t="b">
        <f t="shared" si="48"/>
        <v>0</v>
      </c>
      <c r="BJ99" s="619" t="b">
        <f t="shared" si="49"/>
        <v>0</v>
      </c>
      <c r="BK99" s="619" t="b">
        <f t="shared" si="50"/>
        <v>0</v>
      </c>
      <c r="BL99" s="619" t="b">
        <f t="shared" si="51"/>
        <v>0</v>
      </c>
      <c r="BM99" s="619" t="b">
        <f t="shared" si="52"/>
        <v>0</v>
      </c>
      <c r="BN99" s="619" t="b">
        <f t="shared" si="53"/>
        <v>1</v>
      </c>
      <c r="BO99" s="619" t="b">
        <f t="shared" si="54"/>
        <v>1</v>
      </c>
      <c r="BP99" s="619" t="b">
        <f t="shared" si="55"/>
        <v>1</v>
      </c>
      <c r="BQ99" s="619" t="b">
        <f t="shared" si="56"/>
        <v>1</v>
      </c>
      <c r="BR99" s="619" t="b">
        <f t="shared" si="57"/>
        <v>1</v>
      </c>
      <c r="BS99" s="619" t="b">
        <f t="shared" si="58"/>
        <v>1</v>
      </c>
      <c r="BT99" s="619" t="b">
        <f t="shared" si="59"/>
        <v>1</v>
      </c>
      <c r="BU99" s="619" t="b">
        <f t="shared" si="60"/>
        <v>1</v>
      </c>
      <c r="BV99" s="619" t="str">
        <f t="shared" si="61"/>
        <v>-</v>
      </c>
      <c r="BW99" s="619">
        <f>IF(BV99="-",0,IF(COUNTIF(BV99:$BV$524,BV99)&gt;1,1,0))</f>
        <v>0</v>
      </c>
    </row>
    <row r="100" spans="1:75" s="257" customFormat="1" ht="15.75">
      <c r="A100" s="567">
        <v>76</v>
      </c>
      <c r="B100" s="564"/>
      <c r="C100" s="465"/>
      <c r="D100" s="466"/>
      <c r="E100" s="467"/>
      <c r="F100" s="468"/>
      <c r="G100" s="466"/>
      <c r="H100" s="467"/>
      <c r="I100" s="468"/>
      <c r="J100" s="469"/>
      <c r="K100" s="467"/>
      <c r="L100" s="470"/>
      <c r="M100" s="466"/>
      <c r="N100" s="467"/>
      <c r="O100" s="470"/>
      <c r="P100" s="544"/>
      <c r="Q100" s="544"/>
      <c r="R100" s="544"/>
      <c r="S100" s="544"/>
      <c r="T100" s="544"/>
      <c r="U100" s="544"/>
      <c r="V100" s="544"/>
      <c r="W100" s="469"/>
      <c r="X100" s="471"/>
      <c r="Y100" s="471"/>
      <c r="Z100" s="471"/>
      <c r="AA100" s="472"/>
      <c r="AB100" s="469"/>
      <c r="AC100" s="471"/>
      <c r="AD100" s="471"/>
      <c r="AE100" s="471"/>
      <c r="AF100" s="472"/>
      <c r="AG100" s="469"/>
      <c r="AH100" s="471"/>
      <c r="AI100" s="471"/>
      <c r="AJ100" s="471"/>
      <c r="AK100" s="472"/>
      <c r="AL100" s="469"/>
      <c r="AM100" s="471"/>
      <c r="AN100" s="471"/>
      <c r="AO100" s="471"/>
      <c r="AP100" s="538"/>
      <c r="AQ100" s="542">
        <f t="shared" si="34"/>
        <v>0</v>
      </c>
      <c r="AR100" s="552">
        <f t="shared" si="35"/>
        <v>0</v>
      </c>
      <c r="AS100" s="552">
        <f t="shared" si="36"/>
        <v>0</v>
      </c>
      <c r="AT100" s="496">
        <f t="shared" si="37"/>
        <v>0</v>
      </c>
      <c r="AU100" s="227"/>
      <c r="AV100" s="619" t="b">
        <f t="shared" si="32"/>
        <v>1</v>
      </c>
      <c r="AW100" s="619" t="b">
        <f t="shared" si="33"/>
        <v>1</v>
      </c>
      <c r="AX100" s="619" t="b">
        <f t="shared" si="38"/>
        <v>1</v>
      </c>
      <c r="AY100" s="619" t="b">
        <f t="shared" si="39"/>
        <v>1</v>
      </c>
      <c r="AZ100" s="619" t="b">
        <f t="shared" si="40"/>
        <v>1</v>
      </c>
      <c r="BB100" s="619" t="b">
        <f t="shared" si="41"/>
        <v>0</v>
      </c>
      <c r="BC100" s="619" t="b">
        <f t="shared" si="42"/>
        <v>0</v>
      </c>
      <c r="BD100" s="619" t="b">
        <f t="shared" si="43"/>
        <v>0</v>
      </c>
      <c r="BE100" s="619" t="b">
        <f t="shared" si="44"/>
        <v>0</v>
      </c>
      <c r="BF100" s="619" t="b">
        <f t="shared" si="45"/>
        <v>0</v>
      </c>
      <c r="BG100" s="619" t="b">
        <f t="shared" si="46"/>
        <v>0</v>
      </c>
      <c r="BH100" s="619" t="b">
        <f t="shared" si="47"/>
        <v>0</v>
      </c>
      <c r="BI100" s="619" t="b">
        <f t="shared" si="48"/>
        <v>0</v>
      </c>
      <c r="BJ100" s="619" t="b">
        <f t="shared" si="49"/>
        <v>0</v>
      </c>
      <c r="BK100" s="619" t="b">
        <f t="shared" si="50"/>
        <v>0</v>
      </c>
      <c r="BL100" s="619" t="b">
        <f t="shared" si="51"/>
        <v>0</v>
      </c>
      <c r="BM100" s="619" t="b">
        <f t="shared" si="52"/>
        <v>0</v>
      </c>
      <c r="BN100" s="619" t="b">
        <f t="shared" si="53"/>
        <v>1</v>
      </c>
      <c r="BO100" s="619" t="b">
        <f t="shared" si="54"/>
        <v>1</v>
      </c>
      <c r="BP100" s="619" t="b">
        <f t="shared" si="55"/>
        <v>1</v>
      </c>
      <c r="BQ100" s="619" t="b">
        <f t="shared" si="56"/>
        <v>1</v>
      </c>
      <c r="BR100" s="619" t="b">
        <f t="shared" si="57"/>
        <v>1</v>
      </c>
      <c r="BS100" s="619" t="b">
        <f t="shared" si="58"/>
        <v>1</v>
      </c>
      <c r="BT100" s="619" t="b">
        <f t="shared" si="59"/>
        <v>1</v>
      </c>
      <c r="BU100" s="619" t="b">
        <f t="shared" si="60"/>
        <v>1</v>
      </c>
      <c r="BV100" s="619" t="str">
        <f t="shared" si="61"/>
        <v>-</v>
      </c>
      <c r="BW100" s="619">
        <f>IF(BV100="-",0,IF(COUNTIF(BV100:$BV$524,BV100)&gt;1,1,0))</f>
        <v>0</v>
      </c>
    </row>
    <row r="101" spans="1:75" s="257" customFormat="1" ht="15.75">
      <c r="A101" s="567">
        <v>77</v>
      </c>
      <c r="B101" s="564"/>
      <c r="C101" s="465"/>
      <c r="D101" s="466"/>
      <c r="E101" s="467"/>
      <c r="F101" s="468"/>
      <c r="G101" s="466"/>
      <c r="H101" s="467"/>
      <c r="I101" s="468"/>
      <c r="J101" s="469"/>
      <c r="K101" s="467"/>
      <c r="L101" s="470"/>
      <c r="M101" s="466"/>
      <c r="N101" s="467"/>
      <c r="O101" s="470"/>
      <c r="P101" s="544"/>
      <c r="Q101" s="544"/>
      <c r="R101" s="544"/>
      <c r="S101" s="544"/>
      <c r="T101" s="544"/>
      <c r="U101" s="544"/>
      <c r="V101" s="544"/>
      <c r="W101" s="469"/>
      <c r="X101" s="471"/>
      <c r="Y101" s="471"/>
      <c r="Z101" s="471"/>
      <c r="AA101" s="472"/>
      <c r="AB101" s="469"/>
      <c r="AC101" s="471"/>
      <c r="AD101" s="471"/>
      <c r="AE101" s="471"/>
      <c r="AF101" s="472"/>
      <c r="AG101" s="469"/>
      <c r="AH101" s="471"/>
      <c r="AI101" s="471"/>
      <c r="AJ101" s="471"/>
      <c r="AK101" s="472"/>
      <c r="AL101" s="469"/>
      <c r="AM101" s="471"/>
      <c r="AN101" s="471"/>
      <c r="AO101" s="471"/>
      <c r="AP101" s="538"/>
      <c r="AQ101" s="542">
        <f t="shared" si="34"/>
        <v>0</v>
      </c>
      <c r="AR101" s="552">
        <f t="shared" si="35"/>
        <v>0</v>
      </c>
      <c r="AS101" s="552">
        <f t="shared" si="36"/>
        <v>0</v>
      </c>
      <c r="AT101" s="496">
        <f t="shared" si="37"/>
        <v>0</v>
      </c>
      <c r="AU101" s="227"/>
      <c r="AV101" s="619" t="b">
        <f t="shared" si="32"/>
        <v>1</v>
      </c>
      <c r="AW101" s="619" t="b">
        <f t="shared" si="33"/>
        <v>1</v>
      </c>
      <c r="AX101" s="619" t="b">
        <f t="shared" si="38"/>
        <v>1</v>
      </c>
      <c r="AY101" s="619" t="b">
        <f t="shared" si="39"/>
        <v>1</v>
      </c>
      <c r="AZ101" s="619" t="b">
        <f t="shared" si="40"/>
        <v>1</v>
      </c>
      <c r="BB101" s="619" t="b">
        <f t="shared" si="41"/>
        <v>0</v>
      </c>
      <c r="BC101" s="619" t="b">
        <f t="shared" si="42"/>
        <v>0</v>
      </c>
      <c r="BD101" s="619" t="b">
        <f t="shared" si="43"/>
        <v>0</v>
      </c>
      <c r="BE101" s="619" t="b">
        <f t="shared" si="44"/>
        <v>0</v>
      </c>
      <c r="BF101" s="619" t="b">
        <f t="shared" si="45"/>
        <v>0</v>
      </c>
      <c r="BG101" s="619" t="b">
        <f t="shared" si="46"/>
        <v>0</v>
      </c>
      <c r="BH101" s="619" t="b">
        <f t="shared" si="47"/>
        <v>0</v>
      </c>
      <c r="BI101" s="619" t="b">
        <f t="shared" si="48"/>
        <v>0</v>
      </c>
      <c r="BJ101" s="619" t="b">
        <f t="shared" si="49"/>
        <v>0</v>
      </c>
      <c r="BK101" s="619" t="b">
        <f t="shared" si="50"/>
        <v>0</v>
      </c>
      <c r="BL101" s="619" t="b">
        <f t="shared" si="51"/>
        <v>0</v>
      </c>
      <c r="BM101" s="619" t="b">
        <f t="shared" si="52"/>
        <v>0</v>
      </c>
      <c r="BN101" s="619" t="b">
        <f t="shared" si="53"/>
        <v>1</v>
      </c>
      <c r="BO101" s="619" t="b">
        <f t="shared" si="54"/>
        <v>1</v>
      </c>
      <c r="BP101" s="619" t="b">
        <f t="shared" si="55"/>
        <v>1</v>
      </c>
      <c r="BQ101" s="619" t="b">
        <f t="shared" si="56"/>
        <v>1</v>
      </c>
      <c r="BR101" s="619" t="b">
        <f t="shared" si="57"/>
        <v>1</v>
      </c>
      <c r="BS101" s="619" t="b">
        <f t="shared" si="58"/>
        <v>1</v>
      </c>
      <c r="BT101" s="619" t="b">
        <f t="shared" si="59"/>
        <v>1</v>
      </c>
      <c r="BU101" s="619" t="b">
        <f t="shared" si="60"/>
        <v>1</v>
      </c>
      <c r="BV101" s="619" t="str">
        <f t="shared" si="61"/>
        <v>-</v>
      </c>
      <c r="BW101" s="619">
        <f>IF(BV101="-",0,IF(COUNTIF(BV101:$BV$524,BV101)&gt;1,1,0))</f>
        <v>0</v>
      </c>
    </row>
    <row r="102" spans="1:75" s="257" customFormat="1" ht="15.75">
      <c r="A102" s="567">
        <v>78</v>
      </c>
      <c r="B102" s="564"/>
      <c r="C102" s="465"/>
      <c r="D102" s="466"/>
      <c r="E102" s="467"/>
      <c r="F102" s="468"/>
      <c r="G102" s="466"/>
      <c r="H102" s="467"/>
      <c r="I102" s="468"/>
      <c r="J102" s="469"/>
      <c r="K102" s="467"/>
      <c r="L102" s="470"/>
      <c r="M102" s="466"/>
      <c r="N102" s="467"/>
      <c r="O102" s="470"/>
      <c r="P102" s="544"/>
      <c r="Q102" s="544"/>
      <c r="R102" s="544"/>
      <c r="S102" s="544"/>
      <c r="T102" s="544"/>
      <c r="U102" s="544"/>
      <c r="V102" s="544"/>
      <c r="W102" s="469"/>
      <c r="X102" s="471"/>
      <c r="Y102" s="471"/>
      <c r="Z102" s="471"/>
      <c r="AA102" s="472"/>
      <c r="AB102" s="469"/>
      <c r="AC102" s="471"/>
      <c r="AD102" s="471"/>
      <c r="AE102" s="471"/>
      <c r="AF102" s="472"/>
      <c r="AG102" s="469"/>
      <c r="AH102" s="471"/>
      <c r="AI102" s="471"/>
      <c r="AJ102" s="471"/>
      <c r="AK102" s="472"/>
      <c r="AL102" s="469"/>
      <c r="AM102" s="471"/>
      <c r="AN102" s="471"/>
      <c r="AO102" s="471"/>
      <c r="AP102" s="538"/>
      <c r="AQ102" s="542">
        <f t="shared" si="34"/>
        <v>0</v>
      </c>
      <c r="AR102" s="552">
        <f t="shared" si="35"/>
        <v>0</v>
      </c>
      <c r="AS102" s="552">
        <f t="shared" si="36"/>
        <v>0</v>
      </c>
      <c r="AT102" s="496">
        <f t="shared" si="37"/>
        <v>0</v>
      </c>
      <c r="AU102" s="227"/>
      <c r="AV102" s="619" t="b">
        <f t="shared" si="32"/>
        <v>1</v>
      </c>
      <c r="AW102" s="619" t="b">
        <f t="shared" si="33"/>
        <v>1</v>
      </c>
      <c r="AX102" s="619" t="b">
        <f t="shared" si="38"/>
        <v>1</v>
      </c>
      <c r="AY102" s="619" t="b">
        <f t="shared" si="39"/>
        <v>1</v>
      </c>
      <c r="AZ102" s="619" t="b">
        <f t="shared" si="40"/>
        <v>1</v>
      </c>
      <c r="BB102" s="619" t="b">
        <f t="shared" si="41"/>
        <v>0</v>
      </c>
      <c r="BC102" s="619" t="b">
        <f t="shared" si="42"/>
        <v>0</v>
      </c>
      <c r="BD102" s="619" t="b">
        <f t="shared" si="43"/>
        <v>0</v>
      </c>
      <c r="BE102" s="619" t="b">
        <f t="shared" si="44"/>
        <v>0</v>
      </c>
      <c r="BF102" s="619" t="b">
        <f t="shared" si="45"/>
        <v>0</v>
      </c>
      <c r="BG102" s="619" t="b">
        <f t="shared" si="46"/>
        <v>0</v>
      </c>
      <c r="BH102" s="619" t="b">
        <f t="shared" si="47"/>
        <v>0</v>
      </c>
      <c r="BI102" s="619" t="b">
        <f t="shared" si="48"/>
        <v>0</v>
      </c>
      <c r="BJ102" s="619" t="b">
        <f t="shared" si="49"/>
        <v>0</v>
      </c>
      <c r="BK102" s="619" t="b">
        <f t="shared" si="50"/>
        <v>0</v>
      </c>
      <c r="BL102" s="619" t="b">
        <f t="shared" si="51"/>
        <v>0</v>
      </c>
      <c r="BM102" s="619" t="b">
        <f t="shared" si="52"/>
        <v>0</v>
      </c>
      <c r="BN102" s="619" t="b">
        <f t="shared" si="53"/>
        <v>1</v>
      </c>
      <c r="BO102" s="619" t="b">
        <f t="shared" si="54"/>
        <v>1</v>
      </c>
      <c r="BP102" s="619" t="b">
        <f t="shared" si="55"/>
        <v>1</v>
      </c>
      <c r="BQ102" s="619" t="b">
        <f t="shared" si="56"/>
        <v>1</v>
      </c>
      <c r="BR102" s="619" t="b">
        <f t="shared" si="57"/>
        <v>1</v>
      </c>
      <c r="BS102" s="619" t="b">
        <f t="shared" si="58"/>
        <v>1</v>
      </c>
      <c r="BT102" s="619" t="b">
        <f t="shared" si="59"/>
        <v>1</v>
      </c>
      <c r="BU102" s="619" t="b">
        <f t="shared" si="60"/>
        <v>1</v>
      </c>
      <c r="BV102" s="619" t="str">
        <f t="shared" si="61"/>
        <v>-</v>
      </c>
      <c r="BW102" s="619">
        <f>IF(BV102="-",0,IF(COUNTIF(BV102:$BV$524,BV102)&gt;1,1,0))</f>
        <v>0</v>
      </c>
    </row>
    <row r="103" spans="1:75" s="257" customFormat="1" ht="15.75">
      <c r="A103" s="567">
        <v>79</v>
      </c>
      <c r="B103" s="564"/>
      <c r="C103" s="465"/>
      <c r="D103" s="466"/>
      <c r="E103" s="467"/>
      <c r="F103" s="468"/>
      <c r="G103" s="466"/>
      <c r="H103" s="467"/>
      <c r="I103" s="468"/>
      <c r="J103" s="469"/>
      <c r="K103" s="467"/>
      <c r="L103" s="470"/>
      <c r="M103" s="466"/>
      <c r="N103" s="467"/>
      <c r="O103" s="470"/>
      <c r="P103" s="544"/>
      <c r="Q103" s="544"/>
      <c r="R103" s="544"/>
      <c r="S103" s="544"/>
      <c r="T103" s="544"/>
      <c r="U103" s="544"/>
      <c r="V103" s="544"/>
      <c r="W103" s="469"/>
      <c r="X103" s="471"/>
      <c r="Y103" s="471"/>
      <c r="Z103" s="471"/>
      <c r="AA103" s="472"/>
      <c r="AB103" s="469"/>
      <c r="AC103" s="471"/>
      <c r="AD103" s="471"/>
      <c r="AE103" s="471"/>
      <c r="AF103" s="472"/>
      <c r="AG103" s="469"/>
      <c r="AH103" s="471"/>
      <c r="AI103" s="471"/>
      <c r="AJ103" s="471"/>
      <c r="AK103" s="472"/>
      <c r="AL103" s="469"/>
      <c r="AM103" s="471"/>
      <c r="AN103" s="471"/>
      <c r="AO103" s="471"/>
      <c r="AP103" s="538"/>
      <c r="AQ103" s="542">
        <f t="shared" si="34"/>
        <v>0</v>
      </c>
      <c r="AR103" s="552">
        <f t="shared" si="35"/>
        <v>0</v>
      </c>
      <c r="AS103" s="552">
        <f t="shared" si="36"/>
        <v>0</v>
      </c>
      <c r="AT103" s="496">
        <f t="shared" si="37"/>
        <v>0</v>
      </c>
      <c r="AU103" s="227"/>
      <c r="AV103" s="619" t="b">
        <f t="shared" si="32"/>
        <v>1</v>
      </c>
      <c r="AW103" s="619" t="b">
        <f t="shared" si="33"/>
        <v>1</v>
      </c>
      <c r="AX103" s="619" t="b">
        <f t="shared" si="38"/>
        <v>1</v>
      </c>
      <c r="AY103" s="619" t="b">
        <f t="shared" si="39"/>
        <v>1</v>
      </c>
      <c r="AZ103" s="619" t="b">
        <f t="shared" si="40"/>
        <v>1</v>
      </c>
      <c r="BB103" s="619" t="b">
        <f t="shared" si="41"/>
        <v>0</v>
      </c>
      <c r="BC103" s="619" t="b">
        <f t="shared" si="42"/>
        <v>0</v>
      </c>
      <c r="BD103" s="619" t="b">
        <f t="shared" si="43"/>
        <v>0</v>
      </c>
      <c r="BE103" s="619" t="b">
        <f t="shared" si="44"/>
        <v>0</v>
      </c>
      <c r="BF103" s="619" t="b">
        <f t="shared" si="45"/>
        <v>0</v>
      </c>
      <c r="BG103" s="619" t="b">
        <f t="shared" si="46"/>
        <v>0</v>
      </c>
      <c r="BH103" s="619" t="b">
        <f t="shared" si="47"/>
        <v>0</v>
      </c>
      <c r="BI103" s="619" t="b">
        <f t="shared" si="48"/>
        <v>0</v>
      </c>
      <c r="BJ103" s="619" t="b">
        <f t="shared" si="49"/>
        <v>0</v>
      </c>
      <c r="BK103" s="619" t="b">
        <f t="shared" si="50"/>
        <v>0</v>
      </c>
      <c r="BL103" s="619" t="b">
        <f t="shared" si="51"/>
        <v>0</v>
      </c>
      <c r="BM103" s="619" t="b">
        <f t="shared" si="52"/>
        <v>0</v>
      </c>
      <c r="BN103" s="619" t="b">
        <f t="shared" si="53"/>
        <v>1</v>
      </c>
      <c r="BO103" s="619" t="b">
        <f t="shared" si="54"/>
        <v>1</v>
      </c>
      <c r="BP103" s="619" t="b">
        <f t="shared" si="55"/>
        <v>1</v>
      </c>
      <c r="BQ103" s="619" t="b">
        <f t="shared" si="56"/>
        <v>1</v>
      </c>
      <c r="BR103" s="619" t="b">
        <f t="shared" si="57"/>
        <v>1</v>
      </c>
      <c r="BS103" s="619" t="b">
        <f t="shared" si="58"/>
        <v>1</v>
      </c>
      <c r="BT103" s="619" t="b">
        <f t="shared" si="59"/>
        <v>1</v>
      </c>
      <c r="BU103" s="619" t="b">
        <f t="shared" si="60"/>
        <v>1</v>
      </c>
      <c r="BV103" s="619" t="str">
        <f t="shared" si="61"/>
        <v>-</v>
      </c>
      <c r="BW103" s="619">
        <f>IF(BV103="-",0,IF(COUNTIF(BV103:$BV$524,BV103)&gt;1,1,0))</f>
        <v>0</v>
      </c>
    </row>
    <row r="104" spans="1:75" s="257" customFormat="1" ht="15.75">
      <c r="A104" s="567">
        <v>80</v>
      </c>
      <c r="B104" s="564"/>
      <c r="C104" s="465"/>
      <c r="D104" s="466"/>
      <c r="E104" s="467"/>
      <c r="F104" s="468"/>
      <c r="G104" s="466"/>
      <c r="H104" s="467"/>
      <c r="I104" s="468"/>
      <c r="J104" s="469"/>
      <c r="K104" s="467"/>
      <c r="L104" s="470"/>
      <c r="M104" s="466"/>
      <c r="N104" s="467"/>
      <c r="O104" s="470"/>
      <c r="P104" s="544"/>
      <c r="Q104" s="544"/>
      <c r="R104" s="544"/>
      <c r="S104" s="544"/>
      <c r="T104" s="544"/>
      <c r="U104" s="544"/>
      <c r="V104" s="544"/>
      <c r="W104" s="469"/>
      <c r="X104" s="471"/>
      <c r="Y104" s="471"/>
      <c r="Z104" s="471"/>
      <c r="AA104" s="472"/>
      <c r="AB104" s="469"/>
      <c r="AC104" s="471"/>
      <c r="AD104" s="471"/>
      <c r="AE104" s="471"/>
      <c r="AF104" s="472"/>
      <c r="AG104" s="469"/>
      <c r="AH104" s="471"/>
      <c r="AI104" s="471"/>
      <c r="AJ104" s="471"/>
      <c r="AK104" s="472"/>
      <c r="AL104" s="469"/>
      <c r="AM104" s="471"/>
      <c r="AN104" s="471"/>
      <c r="AO104" s="471"/>
      <c r="AP104" s="538"/>
      <c r="AQ104" s="542">
        <f t="shared" si="34"/>
        <v>0</v>
      </c>
      <c r="AR104" s="552">
        <f t="shared" si="35"/>
        <v>0</v>
      </c>
      <c r="AS104" s="552">
        <f t="shared" si="36"/>
        <v>0</v>
      </c>
      <c r="AT104" s="496">
        <f t="shared" si="37"/>
        <v>0</v>
      </c>
      <c r="AU104" s="227"/>
      <c r="AV104" s="619" t="b">
        <f t="shared" si="32"/>
        <v>1</v>
      </c>
      <c r="AW104" s="619" t="b">
        <f t="shared" si="33"/>
        <v>1</v>
      </c>
      <c r="AX104" s="619" t="b">
        <f t="shared" si="38"/>
        <v>1</v>
      </c>
      <c r="AY104" s="619" t="b">
        <f t="shared" si="39"/>
        <v>1</v>
      </c>
      <c r="AZ104" s="619" t="b">
        <f t="shared" si="40"/>
        <v>1</v>
      </c>
      <c r="BB104" s="619" t="b">
        <f t="shared" si="41"/>
        <v>0</v>
      </c>
      <c r="BC104" s="619" t="b">
        <f t="shared" si="42"/>
        <v>0</v>
      </c>
      <c r="BD104" s="619" t="b">
        <f t="shared" si="43"/>
        <v>0</v>
      </c>
      <c r="BE104" s="619" t="b">
        <f t="shared" si="44"/>
        <v>0</v>
      </c>
      <c r="BF104" s="619" t="b">
        <f t="shared" si="45"/>
        <v>0</v>
      </c>
      <c r="BG104" s="619" t="b">
        <f t="shared" si="46"/>
        <v>0</v>
      </c>
      <c r="BH104" s="619" t="b">
        <f t="shared" si="47"/>
        <v>0</v>
      </c>
      <c r="BI104" s="619" t="b">
        <f t="shared" si="48"/>
        <v>0</v>
      </c>
      <c r="BJ104" s="619" t="b">
        <f t="shared" si="49"/>
        <v>0</v>
      </c>
      <c r="BK104" s="619" t="b">
        <f t="shared" si="50"/>
        <v>0</v>
      </c>
      <c r="BL104" s="619" t="b">
        <f t="shared" si="51"/>
        <v>0</v>
      </c>
      <c r="BM104" s="619" t="b">
        <f t="shared" si="52"/>
        <v>0</v>
      </c>
      <c r="BN104" s="619" t="b">
        <f t="shared" si="53"/>
        <v>1</v>
      </c>
      <c r="BO104" s="619" t="b">
        <f t="shared" si="54"/>
        <v>1</v>
      </c>
      <c r="BP104" s="619" t="b">
        <f t="shared" si="55"/>
        <v>1</v>
      </c>
      <c r="BQ104" s="619" t="b">
        <f t="shared" si="56"/>
        <v>1</v>
      </c>
      <c r="BR104" s="619" t="b">
        <f t="shared" si="57"/>
        <v>1</v>
      </c>
      <c r="BS104" s="619" t="b">
        <f t="shared" si="58"/>
        <v>1</v>
      </c>
      <c r="BT104" s="619" t="b">
        <f t="shared" si="59"/>
        <v>1</v>
      </c>
      <c r="BU104" s="619" t="b">
        <f t="shared" si="60"/>
        <v>1</v>
      </c>
      <c r="BV104" s="619" t="str">
        <f t="shared" si="61"/>
        <v>-</v>
      </c>
      <c r="BW104" s="619">
        <f>IF(BV104="-",0,IF(COUNTIF(BV104:$BV$524,BV104)&gt;1,1,0))</f>
        <v>0</v>
      </c>
    </row>
    <row r="105" spans="1:75" s="257" customFormat="1" ht="15.75">
      <c r="A105" s="567">
        <v>81</v>
      </c>
      <c r="B105" s="564"/>
      <c r="C105" s="465"/>
      <c r="D105" s="466"/>
      <c r="E105" s="467"/>
      <c r="F105" s="468"/>
      <c r="G105" s="466"/>
      <c r="H105" s="467"/>
      <c r="I105" s="468"/>
      <c r="J105" s="469"/>
      <c r="K105" s="467"/>
      <c r="L105" s="470"/>
      <c r="M105" s="466"/>
      <c r="N105" s="467"/>
      <c r="O105" s="470"/>
      <c r="P105" s="544"/>
      <c r="Q105" s="544"/>
      <c r="R105" s="544"/>
      <c r="S105" s="544"/>
      <c r="T105" s="544"/>
      <c r="U105" s="544"/>
      <c r="V105" s="544"/>
      <c r="W105" s="469"/>
      <c r="X105" s="471"/>
      <c r="Y105" s="471"/>
      <c r="Z105" s="471"/>
      <c r="AA105" s="472"/>
      <c r="AB105" s="469"/>
      <c r="AC105" s="471"/>
      <c r="AD105" s="471"/>
      <c r="AE105" s="471"/>
      <c r="AF105" s="472"/>
      <c r="AG105" s="469"/>
      <c r="AH105" s="471"/>
      <c r="AI105" s="471"/>
      <c r="AJ105" s="471"/>
      <c r="AK105" s="472"/>
      <c r="AL105" s="469"/>
      <c r="AM105" s="471"/>
      <c r="AN105" s="471"/>
      <c r="AO105" s="471"/>
      <c r="AP105" s="538"/>
      <c r="AQ105" s="542">
        <f t="shared" si="34"/>
        <v>0</v>
      </c>
      <c r="AR105" s="552">
        <f t="shared" si="35"/>
        <v>0</v>
      </c>
      <c r="AS105" s="552">
        <f t="shared" si="36"/>
        <v>0</v>
      </c>
      <c r="AT105" s="496">
        <f t="shared" si="37"/>
        <v>0</v>
      </c>
      <c r="AU105" s="227"/>
      <c r="AV105" s="619" t="b">
        <f t="shared" si="32"/>
        <v>1</v>
      </c>
      <c r="AW105" s="619" t="b">
        <f t="shared" si="33"/>
        <v>1</v>
      </c>
      <c r="AX105" s="619" t="b">
        <f t="shared" si="38"/>
        <v>1</v>
      </c>
      <c r="AY105" s="619" t="b">
        <f t="shared" si="39"/>
        <v>1</v>
      </c>
      <c r="AZ105" s="619" t="b">
        <f t="shared" si="40"/>
        <v>1</v>
      </c>
      <c r="BB105" s="619" t="b">
        <f t="shared" si="41"/>
        <v>0</v>
      </c>
      <c r="BC105" s="619" t="b">
        <f t="shared" si="42"/>
        <v>0</v>
      </c>
      <c r="BD105" s="619" t="b">
        <f t="shared" si="43"/>
        <v>0</v>
      </c>
      <c r="BE105" s="619" t="b">
        <f t="shared" si="44"/>
        <v>0</v>
      </c>
      <c r="BF105" s="619" t="b">
        <f t="shared" si="45"/>
        <v>0</v>
      </c>
      <c r="BG105" s="619" t="b">
        <f t="shared" si="46"/>
        <v>0</v>
      </c>
      <c r="BH105" s="619" t="b">
        <f t="shared" si="47"/>
        <v>0</v>
      </c>
      <c r="BI105" s="619" t="b">
        <f t="shared" si="48"/>
        <v>0</v>
      </c>
      <c r="BJ105" s="619" t="b">
        <f t="shared" si="49"/>
        <v>0</v>
      </c>
      <c r="BK105" s="619" t="b">
        <f t="shared" si="50"/>
        <v>0</v>
      </c>
      <c r="BL105" s="619" t="b">
        <f t="shared" si="51"/>
        <v>0</v>
      </c>
      <c r="BM105" s="619" t="b">
        <f t="shared" si="52"/>
        <v>0</v>
      </c>
      <c r="BN105" s="619" t="b">
        <f t="shared" si="53"/>
        <v>1</v>
      </c>
      <c r="BO105" s="619" t="b">
        <f t="shared" si="54"/>
        <v>1</v>
      </c>
      <c r="BP105" s="619" t="b">
        <f t="shared" si="55"/>
        <v>1</v>
      </c>
      <c r="BQ105" s="619" t="b">
        <f t="shared" si="56"/>
        <v>1</v>
      </c>
      <c r="BR105" s="619" t="b">
        <f t="shared" si="57"/>
        <v>1</v>
      </c>
      <c r="BS105" s="619" t="b">
        <f t="shared" si="58"/>
        <v>1</v>
      </c>
      <c r="BT105" s="619" t="b">
        <f t="shared" si="59"/>
        <v>1</v>
      </c>
      <c r="BU105" s="619" t="b">
        <f t="shared" si="60"/>
        <v>1</v>
      </c>
      <c r="BV105" s="619" t="str">
        <f t="shared" si="61"/>
        <v>-</v>
      </c>
      <c r="BW105" s="619">
        <f>IF(BV105="-",0,IF(COUNTIF(BV105:$BV$524,BV105)&gt;1,1,0))</f>
        <v>0</v>
      </c>
    </row>
    <row r="106" spans="1:75" s="257" customFormat="1" ht="15.75">
      <c r="A106" s="567">
        <v>82</v>
      </c>
      <c r="B106" s="564"/>
      <c r="C106" s="465"/>
      <c r="D106" s="466"/>
      <c r="E106" s="467"/>
      <c r="F106" s="468"/>
      <c r="G106" s="466"/>
      <c r="H106" s="467"/>
      <c r="I106" s="468"/>
      <c r="J106" s="469"/>
      <c r="K106" s="467"/>
      <c r="L106" s="470"/>
      <c r="M106" s="466"/>
      <c r="N106" s="467"/>
      <c r="O106" s="470"/>
      <c r="P106" s="544"/>
      <c r="Q106" s="544"/>
      <c r="R106" s="544"/>
      <c r="S106" s="544"/>
      <c r="T106" s="544"/>
      <c r="U106" s="544"/>
      <c r="V106" s="544"/>
      <c r="W106" s="469"/>
      <c r="X106" s="471"/>
      <c r="Y106" s="471"/>
      <c r="Z106" s="471"/>
      <c r="AA106" s="472"/>
      <c r="AB106" s="469"/>
      <c r="AC106" s="471"/>
      <c r="AD106" s="471"/>
      <c r="AE106" s="471"/>
      <c r="AF106" s="472"/>
      <c r="AG106" s="469"/>
      <c r="AH106" s="471"/>
      <c r="AI106" s="471"/>
      <c r="AJ106" s="471"/>
      <c r="AK106" s="472"/>
      <c r="AL106" s="469"/>
      <c r="AM106" s="471"/>
      <c r="AN106" s="471"/>
      <c r="AO106" s="471"/>
      <c r="AP106" s="538"/>
      <c r="AQ106" s="542">
        <f t="shared" si="34"/>
        <v>0</v>
      </c>
      <c r="AR106" s="552">
        <f t="shared" si="35"/>
        <v>0</v>
      </c>
      <c r="AS106" s="552">
        <f t="shared" si="36"/>
        <v>0</v>
      </c>
      <c r="AT106" s="496">
        <f t="shared" si="37"/>
        <v>0</v>
      </c>
      <c r="AU106" s="227"/>
      <c r="AV106" s="619" t="b">
        <f t="shared" si="32"/>
        <v>1</v>
      </c>
      <c r="AW106" s="619" t="b">
        <f t="shared" si="33"/>
        <v>1</v>
      </c>
      <c r="AX106" s="619" t="b">
        <f t="shared" si="38"/>
        <v>1</v>
      </c>
      <c r="AY106" s="619" t="b">
        <f t="shared" si="39"/>
        <v>1</v>
      </c>
      <c r="AZ106" s="619" t="b">
        <f t="shared" si="40"/>
        <v>1</v>
      </c>
      <c r="BB106" s="619" t="b">
        <f t="shared" si="41"/>
        <v>0</v>
      </c>
      <c r="BC106" s="619" t="b">
        <f t="shared" si="42"/>
        <v>0</v>
      </c>
      <c r="BD106" s="619" t="b">
        <f t="shared" si="43"/>
        <v>0</v>
      </c>
      <c r="BE106" s="619" t="b">
        <f t="shared" si="44"/>
        <v>0</v>
      </c>
      <c r="BF106" s="619" t="b">
        <f t="shared" si="45"/>
        <v>0</v>
      </c>
      <c r="BG106" s="619" t="b">
        <f t="shared" si="46"/>
        <v>0</v>
      </c>
      <c r="BH106" s="619" t="b">
        <f t="shared" si="47"/>
        <v>0</v>
      </c>
      <c r="BI106" s="619" t="b">
        <f t="shared" si="48"/>
        <v>0</v>
      </c>
      <c r="BJ106" s="619" t="b">
        <f t="shared" si="49"/>
        <v>0</v>
      </c>
      <c r="BK106" s="619" t="b">
        <f t="shared" si="50"/>
        <v>0</v>
      </c>
      <c r="BL106" s="619" t="b">
        <f t="shared" si="51"/>
        <v>0</v>
      </c>
      <c r="BM106" s="619" t="b">
        <f t="shared" si="52"/>
        <v>0</v>
      </c>
      <c r="BN106" s="619" t="b">
        <f t="shared" si="53"/>
        <v>1</v>
      </c>
      <c r="BO106" s="619" t="b">
        <f t="shared" si="54"/>
        <v>1</v>
      </c>
      <c r="BP106" s="619" t="b">
        <f t="shared" si="55"/>
        <v>1</v>
      </c>
      <c r="BQ106" s="619" t="b">
        <f t="shared" si="56"/>
        <v>1</v>
      </c>
      <c r="BR106" s="619" t="b">
        <f t="shared" si="57"/>
        <v>1</v>
      </c>
      <c r="BS106" s="619" t="b">
        <f t="shared" si="58"/>
        <v>1</v>
      </c>
      <c r="BT106" s="619" t="b">
        <f t="shared" si="59"/>
        <v>1</v>
      </c>
      <c r="BU106" s="619" t="b">
        <f t="shared" si="60"/>
        <v>1</v>
      </c>
      <c r="BV106" s="619" t="str">
        <f t="shared" si="61"/>
        <v>-</v>
      </c>
      <c r="BW106" s="619">
        <f>IF(BV106="-",0,IF(COUNTIF(BV106:$BV$524,BV106)&gt;1,1,0))</f>
        <v>0</v>
      </c>
    </row>
    <row r="107" spans="1:75" s="257" customFormat="1" ht="15.75">
      <c r="A107" s="567">
        <v>83</v>
      </c>
      <c r="B107" s="564"/>
      <c r="C107" s="465"/>
      <c r="D107" s="466"/>
      <c r="E107" s="467"/>
      <c r="F107" s="468"/>
      <c r="G107" s="466"/>
      <c r="H107" s="467"/>
      <c r="I107" s="468"/>
      <c r="J107" s="469"/>
      <c r="K107" s="467"/>
      <c r="L107" s="470"/>
      <c r="M107" s="466"/>
      <c r="N107" s="467"/>
      <c r="O107" s="470"/>
      <c r="P107" s="544"/>
      <c r="Q107" s="544"/>
      <c r="R107" s="544"/>
      <c r="S107" s="544"/>
      <c r="T107" s="544"/>
      <c r="U107" s="544"/>
      <c r="V107" s="544"/>
      <c r="W107" s="469"/>
      <c r="X107" s="471"/>
      <c r="Y107" s="471"/>
      <c r="Z107" s="471"/>
      <c r="AA107" s="472"/>
      <c r="AB107" s="469"/>
      <c r="AC107" s="471"/>
      <c r="AD107" s="471"/>
      <c r="AE107" s="471"/>
      <c r="AF107" s="472"/>
      <c r="AG107" s="469"/>
      <c r="AH107" s="471"/>
      <c r="AI107" s="471"/>
      <c r="AJ107" s="471"/>
      <c r="AK107" s="472"/>
      <c r="AL107" s="469"/>
      <c r="AM107" s="471"/>
      <c r="AN107" s="471"/>
      <c r="AO107" s="471"/>
      <c r="AP107" s="538"/>
      <c r="AQ107" s="542">
        <f t="shared" si="34"/>
        <v>0</v>
      </c>
      <c r="AR107" s="552">
        <f t="shared" si="35"/>
        <v>0</v>
      </c>
      <c r="AS107" s="552">
        <f t="shared" si="36"/>
        <v>0</v>
      </c>
      <c r="AT107" s="496">
        <f t="shared" si="37"/>
        <v>0</v>
      </c>
      <c r="AU107" s="227"/>
      <c r="AV107" s="619" t="b">
        <f t="shared" si="32"/>
        <v>1</v>
      </c>
      <c r="AW107" s="619" t="b">
        <f t="shared" si="33"/>
        <v>1</v>
      </c>
      <c r="AX107" s="619" t="b">
        <f t="shared" si="38"/>
        <v>1</v>
      </c>
      <c r="AY107" s="619" t="b">
        <f t="shared" si="39"/>
        <v>1</v>
      </c>
      <c r="AZ107" s="619" t="b">
        <f t="shared" si="40"/>
        <v>1</v>
      </c>
      <c r="BB107" s="619" t="b">
        <f t="shared" si="41"/>
        <v>0</v>
      </c>
      <c r="BC107" s="619" t="b">
        <f t="shared" si="42"/>
        <v>0</v>
      </c>
      <c r="BD107" s="619" t="b">
        <f t="shared" si="43"/>
        <v>0</v>
      </c>
      <c r="BE107" s="619" t="b">
        <f t="shared" si="44"/>
        <v>0</v>
      </c>
      <c r="BF107" s="619" t="b">
        <f t="shared" si="45"/>
        <v>0</v>
      </c>
      <c r="BG107" s="619" t="b">
        <f t="shared" si="46"/>
        <v>0</v>
      </c>
      <c r="BH107" s="619" t="b">
        <f t="shared" si="47"/>
        <v>0</v>
      </c>
      <c r="BI107" s="619" t="b">
        <f t="shared" si="48"/>
        <v>0</v>
      </c>
      <c r="BJ107" s="619" t="b">
        <f t="shared" si="49"/>
        <v>0</v>
      </c>
      <c r="BK107" s="619" t="b">
        <f t="shared" si="50"/>
        <v>0</v>
      </c>
      <c r="BL107" s="619" t="b">
        <f t="shared" si="51"/>
        <v>0</v>
      </c>
      <c r="BM107" s="619" t="b">
        <f t="shared" si="52"/>
        <v>0</v>
      </c>
      <c r="BN107" s="619" t="b">
        <f t="shared" si="53"/>
        <v>1</v>
      </c>
      <c r="BO107" s="619" t="b">
        <f t="shared" si="54"/>
        <v>1</v>
      </c>
      <c r="BP107" s="619" t="b">
        <f t="shared" si="55"/>
        <v>1</v>
      </c>
      <c r="BQ107" s="619" t="b">
        <f t="shared" si="56"/>
        <v>1</v>
      </c>
      <c r="BR107" s="619" t="b">
        <f t="shared" si="57"/>
        <v>1</v>
      </c>
      <c r="BS107" s="619" t="b">
        <f t="shared" si="58"/>
        <v>1</v>
      </c>
      <c r="BT107" s="619" t="b">
        <f t="shared" si="59"/>
        <v>1</v>
      </c>
      <c r="BU107" s="619" t="b">
        <f t="shared" si="60"/>
        <v>1</v>
      </c>
      <c r="BV107" s="619" t="str">
        <f t="shared" si="61"/>
        <v>-</v>
      </c>
      <c r="BW107" s="619">
        <f>IF(BV107="-",0,IF(COUNTIF(BV107:$BV$524,BV107)&gt;1,1,0))</f>
        <v>0</v>
      </c>
    </row>
    <row r="108" spans="1:75" s="257" customFormat="1" ht="15.75">
      <c r="A108" s="567">
        <v>84</v>
      </c>
      <c r="B108" s="564"/>
      <c r="C108" s="465"/>
      <c r="D108" s="466"/>
      <c r="E108" s="467"/>
      <c r="F108" s="468"/>
      <c r="G108" s="466"/>
      <c r="H108" s="467"/>
      <c r="I108" s="468"/>
      <c r="J108" s="469"/>
      <c r="K108" s="467"/>
      <c r="L108" s="470"/>
      <c r="M108" s="466"/>
      <c r="N108" s="467"/>
      <c r="O108" s="470"/>
      <c r="P108" s="544"/>
      <c r="Q108" s="544"/>
      <c r="R108" s="544"/>
      <c r="S108" s="544"/>
      <c r="T108" s="544"/>
      <c r="U108" s="544"/>
      <c r="V108" s="544"/>
      <c r="W108" s="469"/>
      <c r="X108" s="471"/>
      <c r="Y108" s="471"/>
      <c r="Z108" s="471"/>
      <c r="AA108" s="472"/>
      <c r="AB108" s="469"/>
      <c r="AC108" s="471"/>
      <c r="AD108" s="471"/>
      <c r="AE108" s="471"/>
      <c r="AF108" s="472"/>
      <c r="AG108" s="469"/>
      <c r="AH108" s="471"/>
      <c r="AI108" s="471"/>
      <c r="AJ108" s="471"/>
      <c r="AK108" s="472"/>
      <c r="AL108" s="469"/>
      <c r="AM108" s="471"/>
      <c r="AN108" s="471"/>
      <c r="AO108" s="471"/>
      <c r="AP108" s="538"/>
      <c r="AQ108" s="542">
        <f t="shared" si="34"/>
        <v>0</v>
      </c>
      <c r="AR108" s="552">
        <f t="shared" si="35"/>
        <v>0</v>
      </c>
      <c r="AS108" s="552">
        <f t="shared" si="36"/>
        <v>0</v>
      </c>
      <c r="AT108" s="496">
        <f t="shared" si="37"/>
        <v>0</v>
      </c>
      <c r="AU108" s="227"/>
      <c r="AV108" s="619" t="b">
        <f t="shared" si="32"/>
        <v>1</v>
      </c>
      <c r="AW108" s="619" t="b">
        <f t="shared" si="33"/>
        <v>1</v>
      </c>
      <c r="AX108" s="619" t="b">
        <f t="shared" si="38"/>
        <v>1</v>
      </c>
      <c r="AY108" s="619" t="b">
        <f t="shared" si="39"/>
        <v>1</v>
      </c>
      <c r="AZ108" s="619" t="b">
        <f t="shared" si="40"/>
        <v>1</v>
      </c>
      <c r="BB108" s="619" t="b">
        <f t="shared" si="41"/>
        <v>0</v>
      </c>
      <c r="BC108" s="619" t="b">
        <f t="shared" si="42"/>
        <v>0</v>
      </c>
      <c r="BD108" s="619" t="b">
        <f t="shared" si="43"/>
        <v>0</v>
      </c>
      <c r="BE108" s="619" t="b">
        <f t="shared" si="44"/>
        <v>0</v>
      </c>
      <c r="BF108" s="619" t="b">
        <f t="shared" si="45"/>
        <v>0</v>
      </c>
      <c r="BG108" s="619" t="b">
        <f t="shared" si="46"/>
        <v>0</v>
      </c>
      <c r="BH108" s="619" t="b">
        <f t="shared" si="47"/>
        <v>0</v>
      </c>
      <c r="BI108" s="619" t="b">
        <f t="shared" si="48"/>
        <v>0</v>
      </c>
      <c r="BJ108" s="619" t="b">
        <f t="shared" si="49"/>
        <v>0</v>
      </c>
      <c r="BK108" s="619" t="b">
        <f t="shared" si="50"/>
        <v>0</v>
      </c>
      <c r="BL108" s="619" t="b">
        <f t="shared" si="51"/>
        <v>0</v>
      </c>
      <c r="BM108" s="619" t="b">
        <f t="shared" si="52"/>
        <v>0</v>
      </c>
      <c r="BN108" s="619" t="b">
        <f t="shared" si="53"/>
        <v>1</v>
      </c>
      <c r="BO108" s="619" t="b">
        <f t="shared" si="54"/>
        <v>1</v>
      </c>
      <c r="BP108" s="619" t="b">
        <f t="shared" si="55"/>
        <v>1</v>
      </c>
      <c r="BQ108" s="619" t="b">
        <f t="shared" si="56"/>
        <v>1</v>
      </c>
      <c r="BR108" s="619" t="b">
        <f t="shared" si="57"/>
        <v>1</v>
      </c>
      <c r="BS108" s="619" t="b">
        <f t="shared" si="58"/>
        <v>1</v>
      </c>
      <c r="BT108" s="619" t="b">
        <f t="shared" si="59"/>
        <v>1</v>
      </c>
      <c r="BU108" s="619" t="b">
        <f t="shared" si="60"/>
        <v>1</v>
      </c>
      <c r="BV108" s="619" t="str">
        <f t="shared" si="61"/>
        <v>-</v>
      </c>
      <c r="BW108" s="619">
        <f>IF(BV108="-",0,IF(COUNTIF(BV108:$BV$524,BV108)&gt;1,1,0))</f>
        <v>0</v>
      </c>
    </row>
    <row r="109" spans="1:75" s="257" customFormat="1" ht="15.75">
      <c r="A109" s="567">
        <v>85</v>
      </c>
      <c r="B109" s="564"/>
      <c r="C109" s="465"/>
      <c r="D109" s="466"/>
      <c r="E109" s="467"/>
      <c r="F109" s="468"/>
      <c r="G109" s="466"/>
      <c r="H109" s="467"/>
      <c r="I109" s="468"/>
      <c r="J109" s="469"/>
      <c r="K109" s="467"/>
      <c r="L109" s="470"/>
      <c r="M109" s="466"/>
      <c r="N109" s="467"/>
      <c r="O109" s="470"/>
      <c r="P109" s="544"/>
      <c r="Q109" s="544"/>
      <c r="R109" s="544"/>
      <c r="S109" s="544"/>
      <c r="T109" s="544"/>
      <c r="U109" s="544"/>
      <c r="V109" s="544"/>
      <c r="W109" s="469"/>
      <c r="X109" s="471"/>
      <c r="Y109" s="471"/>
      <c r="Z109" s="471"/>
      <c r="AA109" s="472"/>
      <c r="AB109" s="469"/>
      <c r="AC109" s="471"/>
      <c r="AD109" s="471"/>
      <c r="AE109" s="471"/>
      <c r="AF109" s="472"/>
      <c r="AG109" s="469"/>
      <c r="AH109" s="471"/>
      <c r="AI109" s="471"/>
      <c r="AJ109" s="471"/>
      <c r="AK109" s="472"/>
      <c r="AL109" s="469"/>
      <c r="AM109" s="471"/>
      <c r="AN109" s="471"/>
      <c r="AO109" s="471"/>
      <c r="AP109" s="538"/>
      <c r="AQ109" s="542">
        <f t="shared" si="34"/>
        <v>0</v>
      </c>
      <c r="AR109" s="552">
        <f t="shared" si="35"/>
        <v>0</v>
      </c>
      <c r="AS109" s="552">
        <f t="shared" si="36"/>
        <v>0</v>
      </c>
      <c r="AT109" s="496">
        <f t="shared" si="37"/>
        <v>0</v>
      </c>
      <c r="AU109" s="227"/>
      <c r="AV109" s="619" t="b">
        <f t="shared" si="32"/>
        <v>1</v>
      </c>
      <c r="AW109" s="619" t="b">
        <f t="shared" si="33"/>
        <v>1</v>
      </c>
      <c r="AX109" s="619" t="b">
        <f t="shared" si="38"/>
        <v>1</v>
      </c>
      <c r="AY109" s="619" t="b">
        <f t="shared" si="39"/>
        <v>1</v>
      </c>
      <c r="AZ109" s="619" t="b">
        <f t="shared" si="40"/>
        <v>1</v>
      </c>
      <c r="BB109" s="619" t="b">
        <f t="shared" si="41"/>
        <v>0</v>
      </c>
      <c r="BC109" s="619" t="b">
        <f t="shared" si="42"/>
        <v>0</v>
      </c>
      <c r="BD109" s="619" t="b">
        <f t="shared" si="43"/>
        <v>0</v>
      </c>
      <c r="BE109" s="619" t="b">
        <f t="shared" si="44"/>
        <v>0</v>
      </c>
      <c r="BF109" s="619" t="b">
        <f t="shared" si="45"/>
        <v>0</v>
      </c>
      <c r="BG109" s="619" t="b">
        <f t="shared" si="46"/>
        <v>0</v>
      </c>
      <c r="BH109" s="619" t="b">
        <f t="shared" si="47"/>
        <v>0</v>
      </c>
      <c r="BI109" s="619" t="b">
        <f t="shared" si="48"/>
        <v>0</v>
      </c>
      <c r="BJ109" s="619" t="b">
        <f t="shared" si="49"/>
        <v>0</v>
      </c>
      <c r="BK109" s="619" t="b">
        <f t="shared" si="50"/>
        <v>0</v>
      </c>
      <c r="BL109" s="619" t="b">
        <f t="shared" si="51"/>
        <v>0</v>
      </c>
      <c r="BM109" s="619" t="b">
        <f t="shared" si="52"/>
        <v>0</v>
      </c>
      <c r="BN109" s="619" t="b">
        <f t="shared" si="53"/>
        <v>1</v>
      </c>
      <c r="BO109" s="619" t="b">
        <f t="shared" si="54"/>
        <v>1</v>
      </c>
      <c r="BP109" s="619" t="b">
        <f t="shared" si="55"/>
        <v>1</v>
      </c>
      <c r="BQ109" s="619" t="b">
        <f t="shared" si="56"/>
        <v>1</v>
      </c>
      <c r="BR109" s="619" t="b">
        <f t="shared" si="57"/>
        <v>1</v>
      </c>
      <c r="BS109" s="619" t="b">
        <f t="shared" si="58"/>
        <v>1</v>
      </c>
      <c r="BT109" s="619" t="b">
        <f t="shared" si="59"/>
        <v>1</v>
      </c>
      <c r="BU109" s="619" t="b">
        <f t="shared" si="60"/>
        <v>1</v>
      </c>
      <c r="BV109" s="619" t="str">
        <f t="shared" si="61"/>
        <v>-</v>
      </c>
      <c r="BW109" s="619">
        <f>IF(BV109="-",0,IF(COUNTIF(BV109:$BV$524,BV109)&gt;1,1,0))</f>
        <v>0</v>
      </c>
    </row>
    <row r="110" spans="1:75" s="257" customFormat="1" ht="15.75">
      <c r="A110" s="567">
        <v>86</v>
      </c>
      <c r="B110" s="564"/>
      <c r="C110" s="465"/>
      <c r="D110" s="466"/>
      <c r="E110" s="467"/>
      <c r="F110" s="468"/>
      <c r="G110" s="466"/>
      <c r="H110" s="467"/>
      <c r="I110" s="468"/>
      <c r="J110" s="469"/>
      <c r="K110" s="467"/>
      <c r="L110" s="470"/>
      <c r="M110" s="466"/>
      <c r="N110" s="467"/>
      <c r="O110" s="470"/>
      <c r="P110" s="544"/>
      <c r="Q110" s="544"/>
      <c r="R110" s="544"/>
      <c r="S110" s="544"/>
      <c r="T110" s="544"/>
      <c r="U110" s="544"/>
      <c r="V110" s="544"/>
      <c r="W110" s="469"/>
      <c r="X110" s="471"/>
      <c r="Y110" s="471"/>
      <c r="Z110" s="471"/>
      <c r="AA110" s="472"/>
      <c r="AB110" s="469"/>
      <c r="AC110" s="471"/>
      <c r="AD110" s="471"/>
      <c r="AE110" s="471"/>
      <c r="AF110" s="472"/>
      <c r="AG110" s="469"/>
      <c r="AH110" s="471"/>
      <c r="AI110" s="471"/>
      <c r="AJ110" s="471"/>
      <c r="AK110" s="472"/>
      <c r="AL110" s="469"/>
      <c r="AM110" s="471"/>
      <c r="AN110" s="471"/>
      <c r="AO110" s="471"/>
      <c r="AP110" s="538"/>
      <c r="AQ110" s="542">
        <f t="shared" si="34"/>
        <v>0</v>
      </c>
      <c r="AR110" s="552">
        <f t="shared" si="35"/>
        <v>0</v>
      </c>
      <c r="AS110" s="552">
        <f t="shared" si="36"/>
        <v>0</v>
      </c>
      <c r="AT110" s="496">
        <f t="shared" si="37"/>
        <v>0</v>
      </c>
      <c r="AU110" s="227"/>
      <c r="AV110" s="619" t="b">
        <f t="shared" si="32"/>
        <v>1</v>
      </c>
      <c r="AW110" s="619" t="b">
        <f t="shared" si="33"/>
        <v>1</v>
      </c>
      <c r="AX110" s="619" t="b">
        <f t="shared" si="38"/>
        <v>1</v>
      </c>
      <c r="AY110" s="619" t="b">
        <f t="shared" si="39"/>
        <v>1</v>
      </c>
      <c r="AZ110" s="619" t="b">
        <f t="shared" si="40"/>
        <v>1</v>
      </c>
      <c r="BB110" s="619" t="b">
        <f t="shared" si="41"/>
        <v>0</v>
      </c>
      <c r="BC110" s="619" t="b">
        <f t="shared" si="42"/>
        <v>0</v>
      </c>
      <c r="BD110" s="619" t="b">
        <f t="shared" si="43"/>
        <v>0</v>
      </c>
      <c r="BE110" s="619" t="b">
        <f t="shared" si="44"/>
        <v>0</v>
      </c>
      <c r="BF110" s="619" t="b">
        <f t="shared" si="45"/>
        <v>0</v>
      </c>
      <c r="BG110" s="619" t="b">
        <f t="shared" si="46"/>
        <v>0</v>
      </c>
      <c r="BH110" s="619" t="b">
        <f t="shared" si="47"/>
        <v>0</v>
      </c>
      <c r="BI110" s="619" t="b">
        <f t="shared" si="48"/>
        <v>0</v>
      </c>
      <c r="BJ110" s="619" t="b">
        <f t="shared" si="49"/>
        <v>0</v>
      </c>
      <c r="BK110" s="619" t="b">
        <f t="shared" si="50"/>
        <v>0</v>
      </c>
      <c r="BL110" s="619" t="b">
        <f t="shared" si="51"/>
        <v>0</v>
      </c>
      <c r="BM110" s="619" t="b">
        <f t="shared" si="52"/>
        <v>0</v>
      </c>
      <c r="BN110" s="619" t="b">
        <f t="shared" si="53"/>
        <v>1</v>
      </c>
      <c r="BO110" s="619" t="b">
        <f t="shared" si="54"/>
        <v>1</v>
      </c>
      <c r="BP110" s="619" t="b">
        <f t="shared" si="55"/>
        <v>1</v>
      </c>
      <c r="BQ110" s="619" t="b">
        <f t="shared" si="56"/>
        <v>1</v>
      </c>
      <c r="BR110" s="619" t="b">
        <f t="shared" si="57"/>
        <v>1</v>
      </c>
      <c r="BS110" s="619" t="b">
        <f t="shared" si="58"/>
        <v>1</v>
      </c>
      <c r="BT110" s="619" t="b">
        <f t="shared" si="59"/>
        <v>1</v>
      </c>
      <c r="BU110" s="619" t="b">
        <f t="shared" si="60"/>
        <v>1</v>
      </c>
      <c r="BV110" s="619" t="str">
        <f t="shared" si="61"/>
        <v>-</v>
      </c>
      <c r="BW110" s="619">
        <f>IF(BV110="-",0,IF(COUNTIF(BV110:$BV$524,BV110)&gt;1,1,0))</f>
        <v>0</v>
      </c>
    </row>
    <row r="111" spans="1:75" s="257" customFormat="1" ht="15.75">
      <c r="A111" s="567">
        <v>87</v>
      </c>
      <c r="B111" s="564"/>
      <c r="C111" s="465"/>
      <c r="D111" s="466"/>
      <c r="E111" s="467"/>
      <c r="F111" s="468"/>
      <c r="G111" s="466"/>
      <c r="H111" s="467"/>
      <c r="I111" s="468"/>
      <c r="J111" s="469"/>
      <c r="K111" s="467"/>
      <c r="L111" s="470"/>
      <c r="M111" s="466"/>
      <c r="N111" s="467"/>
      <c r="O111" s="470"/>
      <c r="P111" s="544"/>
      <c r="Q111" s="544"/>
      <c r="R111" s="544"/>
      <c r="S111" s="544"/>
      <c r="T111" s="544"/>
      <c r="U111" s="544"/>
      <c r="V111" s="544"/>
      <c r="W111" s="469"/>
      <c r="X111" s="471"/>
      <c r="Y111" s="471"/>
      <c r="Z111" s="471"/>
      <c r="AA111" s="472"/>
      <c r="AB111" s="469"/>
      <c r="AC111" s="471"/>
      <c r="AD111" s="471"/>
      <c r="AE111" s="471"/>
      <c r="AF111" s="472"/>
      <c r="AG111" s="469"/>
      <c r="AH111" s="471"/>
      <c r="AI111" s="471"/>
      <c r="AJ111" s="471"/>
      <c r="AK111" s="472"/>
      <c r="AL111" s="469"/>
      <c r="AM111" s="471"/>
      <c r="AN111" s="471"/>
      <c r="AO111" s="471"/>
      <c r="AP111" s="538"/>
      <c r="AQ111" s="542">
        <f t="shared" si="34"/>
        <v>0</v>
      </c>
      <c r="AR111" s="552">
        <f t="shared" si="35"/>
        <v>0</v>
      </c>
      <c r="AS111" s="552">
        <f t="shared" si="36"/>
        <v>0</v>
      </c>
      <c r="AT111" s="496">
        <f t="shared" si="37"/>
        <v>0</v>
      </c>
      <c r="AU111" s="227"/>
      <c r="AV111" s="619" t="b">
        <f t="shared" si="32"/>
        <v>1</v>
      </c>
      <c r="AW111" s="619" t="b">
        <f t="shared" si="33"/>
        <v>1</v>
      </c>
      <c r="AX111" s="619" t="b">
        <f t="shared" si="38"/>
        <v>1</v>
      </c>
      <c r="AY111" s="619" t="b">
        <f t="shared" si="39"/>
        <v>1</v>
      </c>
      <c r="AZ111" s="619" t="b">
        <f t="shared" si="40"/>
        <v>1</v>
      </c>
      <c r="BB111" s="619" t="b">
        <f t="shared" si="41"/>
        <v>0</v>
      </c>
      <c r="BC111" s="619" t="b">
        <f t="shared" si="42"/>
        <v>0</v>
      </c>
      <c r="BD111" s="619" t="b">
        <f t="shared" si="43"/>
        <v>0</v>
      </c>
      <c r="BE111" s="619" t="b">
        <f t="shared" si="44"/>
        <v>0</v>
      </c>
      <c r="BF111" s="619" t="b">
        <f t="shared" si="45"/>
        <v>0</v>
      </c>
      <c r="BG111" s="619" t="b">
        <f t="shared" si="46"/>
        <v>0</v>
      </c>
      <c r="BH111" s="619" t="b">
        <f t="shared" si="47"/>
        <v>0</v>
      </c>
      <c r="BI111" s="619" t="b">
        <f t="shared" si="48"/>
        <v>0</v>
      </c>
      <c r="BJ111" s="619" t="b">
        <f t="shared" si="49"/>
        <v>0</v>
      </c>
      <c r="BK111" s="619" t="b">
        <f t="shared" si="50"/>
        <v>0</v>
      </c>
      <c r="BL111" s="619" t="b">
        <f t="shared" si="51"/>
        <v>0</v>
      </c>
      <c r="BM111" s="619" t="b">
        <f t="shared" si="52"/>
        <v>0</v>
      </c>
      <c r="BN111" s="619" t="b">
        <f t="shared" si="53"/>
        <v>1</v>
      </c>
      <c r="BO111" s="619" t="b">
        <f t="shared" si="54"/>
        <v>1</v>
      </c>
      <c r="BP111" s="619" t="b">
        <f t="shared" si="55"/>
        <v>1</v>
      </c>
      <c r="BQ111" s="619" t="b">
        <f t="shared" si="56"/>
        <v>1</v>
      </c>
      <c r="BR111" s="619" t="b">
        <f t="shared" si="57"/>
        <v>1</v>
      </c>
      <c r="BS111" s="619" t="b">
        <f t="shared" si="58"/>
        <v>1</v>
      </c>
      <c r="BT111" s="619" t="b">
        <f t="shared" si="59"/>
        <v>1</v>
      </c>
      <c r="BU111" s="619" t="b">
        <f t="shared" si="60"/>
        <v>1</v>
      </c>
      <c r="BV111" s="619" t="str">
        <f t="shared" si="61"/>
        <v>-</v>
      </c>
      <c r="BW111" s="619">
        <f>IF(BV111="-",0,IF(COUNTIF(BV111:$BV$524,BV111)&gt;1,1,0))</f>
        <v>0</v>
      </c>
    </row>
    <row r="112" spans="1:75" s="257" customFormat="1" ht="15.75">
      <c r="A112" s="567">
        <v>88</v>
      </c>
      <c r="B112" s="564"/>
      <c r="C112" s="465"/>
      <c r="D112" s="466"/>
      <c r="E112" s="467"/>
      <c r="F112" s="468"/>
      <c r="G112" s="466"/>
      <c r="H112" s="467"/>
      <c r="I112" s="468"/>
      <c r="J112" s="469"/>
      <c r="K112" s="467"/>
      <c r="L112" s="470"/>
      <c r="M112" s="466"/>
      <c r="N112" s="467"/>
      <c r="O112" s="470"/>
      <c r="P112" s="544"/>
      <c r="Q112" s="544"/>
      <c r="R112" s="544"/>
      <c r="S112" s="544"/>
      <c r="T112" s="544"/>
      <c r="U112" s="544"/>
      <c r="V112" s="544"/>
      <c r="W112" s="469"/>
      <c r="X112" s="471"/>
      <c r="Y112" s="471"/>
      <c r="Z112" s="471"/>
      <c r="AA112" s="472"/>
      <c r="AB112" s="469"/>
      <c r="AC112" s="471"/>
      <c r="AD112" s="471"/>
      <c r="AE112" s="471"/>
      <c r="AF112" s="472"/>
      <c r="AG112" s="469"/>
      <c r="AH112" s="471"/>
      <c r="AI112" s="471"/>
      <c r="AJ112" s="471"/>
      <c r="AK112" s="472"/>
      <c r="AL112" s="469"/>
      <c r="AM112" s="471"/>
      <c r="AN112" s="471"/>
      <c r="AO112" s="471"/>
      <c r="AP112" s="538"/>
      <c r="AQ112" s="542">
        <f t="shared" si="34"/>
        <v>0</v>
      </c>
      <c r="AR112" s="552">
        <f t="shared" si="35"/>
        <v>0</v>
      </c>
      <c r="AS112" s="552">
        <f t="shared" si="36"/>
        <v>0</v>
      </c>
      <c r="AT112" s="496">
        <f t="shared" si="37"/>
        <v>0</v>
      </c>
      <c r="AU112" s="227"/>
      <c r="AV112" s="619" t="b">
        <f t="shared" si="32"/>
        <v>1</v>
      </c>
      <c r="AW112" s="619" t="b">
        <f t="shared" si="33"/>
        <v>1</v>
      </c>
      <c r="AX112" s="619" t="b">
        <f t="shared" si="38"/>
        <v>1</v>
      </c>
      <c r="AY112" s="619" t="b">
        <f t="shared" si="39"/>
        <v>1</v>
      </c>
      <c r="AZ112" s="619" t="b">
        <f t="shared" si="40"/>
        <v>1</v>
      </c>
      <c r="BB112" s="619" t="b">
        <f t="shared" si="41"/>
        <v>0</v>
      </c>
      <c r="BC112" s="619" t="b">
        <f t="shared" si="42"/>
        <v>0</v>
      </c>
      <c r="BD112" s="619" t="b">
        <f t="shared" si="43"/>
        <v>0</v>
      </c>
      <c r="BE112" s="619" t="b">
        <f t="shared" si="44"/>
        <v>0</v>
      </c>
      <c r="BF112" s="619" t="b">
        <f t="shared" si="45"/>
        <v>0</v>
      </c>
      <c r="BG112" s="619" t="b">
        <f t="shared" si="46"/>
        <v>0</v>
      </c>
      <c r="BH112" s="619" t="b">
        <f t="shared" si="47"/>
        <v>0</v>
      </c>
      <c r="BI112" s="619" t="b">
        <f t="shared" si="48"/>
        <v>0</v>
      </c>
      <c r="BJ112" s="619" t="b">
        <f t="shared" si="49"/>
        <v>0</v>
      </c>
      <c r="BK112" s="619" t="b">
        <f t="shared" si="50"/>
        <v>0</v>
      </c>
      <c r="BL112" s="619" t="b">
        <f t="shared" si="51"/>
        <v>0</v>
      </c>
      <c r="BM112" s="619" t="b">
        <f t="shared" si="52"/>
        <v>0</v>
      </c>
      <c r="BN112" s="619" t="b">
        <f t="shared" si="53"/>
        <v>1</v>
      </c>
      <c r="BO112" s="619" t="b">
        <f t="shared" si="54"/>
        <v>1</v>
      </c>
      <c r="BP112" s="619" t="b">
        <f t="shared" si="55"/>
        <v>1</v>
      </c>
      <c r="BQ112" s="619" t="b">
        <f t="shared" si="56"/>
        <v>1</v>
      </c>
      <c r="BR112" s="619" t="b">
        <f t="shared" si="57"/>
        <v>1</v>
      </c>
      <c r="BS112" s="619" t="b">
        <f t="shared" si="58"/>
        <v>1</v>
      </c>
      <c r="BT112" s="619" t="b">
        <f t="shared" si="59"/>
        <v>1</v>
      </c>
      <c r="BU112" s="619" t="b">
        <f t="shared" si="60"/>
        <v>1</v>
      </c>
      <c r="BV112" s="619" t="str">
        <f t="shared" si="61"/>
        <v>-</v>
      </c>
      <c r="BW112" s="619">
        <f>IF(BV112="-",0,IF(COUNTIF(BV112:$BV$524,BV112)&gt;1,1,0))</f>
        <v>0</v>
      </c>
    </row>
    <row r="113" spans="1:75" s="257" customFormat="1" ht="15.75">
      <c r="A113" s="567">
        <v>89</v>
      </c>
      <c r="B113" s="564"/>
      <c r="C113" s="465"/>
      <c r="D113" s="466"/>
      <c r="E113" s="467"/>
      <c r="F113" s="468"/>
      <c r="G113" s="466"/>
      <c r="H113" s="467"/>
      <c r="I113" s="468"/>
      <c r="J113" s="469"/>
      <c r="K113" s="467"/>
      <c r="L113" s="470"/>
      <c r="M113" s="466"/>
      <c r="N113" s="467"/>
      <c r="O113" s="470"/>
      <c r="P113" s="544"/>
      <c r="Q113" s="544"/>
      <c r="R113" s="544"/>
      <c r="S113" s="544"/>
      <c r="T113" s="544"/>
      <c r="U113" s="544"/>
      <c r="V113" s="544"/>
      <c r="W113" s="469"/>
      <c r="X113" s="471"/>
      <c r="Y113" s="471"/>
      <c r="Z113" s="471"/>
      <c r="AA113" s="472"/>
      <c r="AB113" s="469"/>
      <c r="AC113" s="471"/>
      <c r="AD113" s="471"/>
      <c r="AE113" s="471"/>
      <c r="AF113" s="472"/>
      <c r="AG113" s="469"/>
      <c r="AH113" s="471"/>
      <c r="AI113" s="471"/>
      <c r="AJ113" s="471"/>
      <c r="AK113" s="472"/>
      <c r="AL113" s="469"/>
      <c r="AM113" s="471"/>
      <c r="AN113" s="471"/>
      <c r="AO113" s="471"/>
      <c r="AP113" s="538"/>
      <c r="AQ113" s="542">
        <f t="shared" si="34"/>
        <v>0</v>
      </c>
      <c r="AR113" s="552">
        <f t="shared" si="35"/>
        <v>0</v>
      </c>
      <c r="AS113" s="552">
        <f t="shared" si="36"/>
        <v>0</v>
      </c>
      <c r="AT113" s="496">
        <f t="shared" si="37"/>
        <v>0</v>
      </c>
      <c r="AU113" s="227"/>
      <c r="AV113" s="619" t="b">
        <f t="shared" si="32"/>
        <v>1</v>
      </c>
      <c r="AW113" s="619" t="b">
        <f t="shared" si="33"/>
        <v>1</v>
      </c>
      <c r="AX113" s="619" t="b">
        <f t="shared" si="38"/>
        <v>1</v>
      </c>
      <c r="AY113" s="619" t="b">
        <f t="shared" si="39"/>
        <v>1</v>
      </c>
      <c r="AZ113" s="619" t="b">
        <f t="shared" si="40"/>
        <v>1</v>
      </c>
      <c r="BB113" s="619" t="b">
        <f t="shared" si="41"/>
        <v>0</v>
      </c>
      <c r="BC113" s="619" t="b">
        <f t="shared" si="42"/>
        <v>0</v>
      </c>
      <c r="BD113" s="619" t="b">
        <f t="shared" si="43"/>
        <v>0</v>
      </c>
      <c r="BE113" s="619" t="b">
        <f t="shared" si="44"/>
        <v>0</v>
      </c>
      <c r="BF113" s="619" t="b">
        <f t="shared" si="45"/>
        <v>0</v>
      </c>
      <c r="BG113" s="619" t="b">
        <f t="shared" si="46"/>
        <v>0</v>
      </c>
      <c r="BH113" s="619" t="b">
        <f t="shared" si="47"/>
        <v>0</v>
      </c>
      <c r="BI113" s="619" t="b">
        <f t="shared" si="48"/>
        <v>0</v>
      </c>
      <c r="BJ113" s="619" t="b">
        <f t="shared" si="49"/>
        <v>0</v>
      </c>
      <c r="BK113" s="619" t="b">
        <f t="shared" si="50"/>
        <v>0</v>
      </c>
      <c r="BL113" s="619" t="b">
        <f t="shared" si="51"/>
        <v>0</v>
      </c>
      <c r="BM113" s="619" t="b">
        <f t="shared" si="52"/>
        <v>0</v>
      </c>
      <c r="BN113" s="619" t="b">
        <f t="shared" si="53"/>
        <v>1</v>
      </c>
      <c r="BO113" s="619" t="b">
        <f t="shared" si="54"/>
        <v>1</v>
      </c>
      <c r="BP113" s="619" t="b">
        <f t="shared" si="55"/>
        <v>1</v>
      </c>
      <c r="BQ113" s="619" t="b">
        <f t="shared" si="56"/>
        <v>1</v>
      </c>
      <c r="BR113" s="619" t="b">
        <f t="shared" si="57"/>
        <v>1</v>
      </c>
      <c r="BS113" s="619" t="b">
        <f t="shared" si="58"/>
        <v>1</v>
      </c>
      <c r="BT113" s="619" t="b">
        <f t="shared" si="59"/>
        <v>1</v>
      </c>
      <c r="BU113" s="619" t="b">
        <f t="shared" si="60"/>
        <v>1</v>
      </c>
      <c r="BV113" s="619" t="str">
        <f t="shared" si="61"/>
        <v>-</v>
      </c>
      <c r="BW113" s="619">
        <f>IF(BV113="-",0,IF(COUNTIF(BV113:$BV$524,BV113)&gt;1,1,0))</f>
        <v>0</v>
      </c>
    </row>
    <row r="114" spans="1:75" s="257" customFormat="1" ht="15.75">
      <c r="A114" s="567">
        <v>90</v>
      </c>
      <c r="B114" s="564"/>
      <c r="C114" s="465"/>
      <c r="D114" s="466"/>
      <c r="E114" s="467"/>
      <c r="F114" s="468"/>
      <c r="G114" s="466"/>
      <c r="H114" s="467"/>
      <c r="I114" s="468"/>
      <c r="J114" s="469"/>
      <c r="K114" s="467"/>
      <c r="L114" s="470"/>
      <c r="M114" s="466"/>
      <c r="N114" s="467"/>
      <c r="O114" s="470"/>
      <c r="P114" s="544"/>
      <c r="Q114" s="544"/>
      <c r="R114" s="544"/>
      <c r="S114" s="544"/>
      <c r="T114" s="544"/>
      <c r="U114" s="544"/>
      <c r="V114" s="544"/>
      <c r="W114" s="469"/>
      <c r="X114" s="471"/>
      <c r="Y114" s="471"/>
      <c r="Z114" s="471"/>
      <c r="AA114" s="472"/>
      <c r="AB114" s="469"/>
      <c r="AC114" s="471"/>
      <c r="AD114" s="471"/>
      <c r="AE114" s="471"/>
      <c r="AF114" s="472"/>
      <c r="AG114" s="469"/>
      <c r="AH114" s="471"/>
      <c r="AI114" s="471"/>
      <c r="AJ114" s="471"/>
      <c r="AK114" s="472"/>
      <c r="AL114" s="469"/>
      <c r="AM114" s="471"/>
      <c r="AN114" s="471"/>
      <c r="AO114" s="471"/>
      <c r="AP114" s="538"/>
      <c r="AQ114" s="542">
        <f t="shared" si="34"/>
        <v>0</v>
      </c>
      <c r="AR114" s="552">
        <f t="shared" si="35"/>
        <v>0</v>
      </c>
      <c r="AS114" s="552">
        <f t="shared" si="36"/>
        <v>0</v>
      </c>
      <c r="AT114" s="496">
        <f t="shared" si="37"/>
        <v>0</v>
      </c>
      <c r="AU114" s="227"/>
      <c r="AV114" s="619" t="b">
        <f t="shared" si="32"/>
        <v>1</v>
      </c>
      <c r="AW114" s="619" t="b">
        <f t="shared" si="33"/>
        <v>1</v>
      </c>
      <c r="AX114" s="619" t="b">
        <f t="shared" si="38"/>
        <v>1</v>
      </c>
      <c r="AY114" s="619" t="b">
        <f t="shared" si="39"/>
        <v>1</v>
      </c>
      <c r="AZ114" s="619" t="b">
        <f t="shared" si="40"/>
        <v>1</v>
      </c>
      <c r="BB114" s="619" t="b">
        <f t="shared" si="41"/>
        <v>0</v>
      </c>
      <c r="BC114" s="619" t="b">
        <f t="shared" si="42"/>
        <v>0</v>
      </c>
      <c r="BD114" s="619" t="b">
        <f t="shared" si="43"/>
        <v>0</v>
      </c>
      <c r="BE114" s="619" t="b">
        <f t="shared" si="44"/>
        <v>0</v>
      </c>
      <c r="BF114" s="619" t="b">
        <f t="shared" si="45"/>
        <v>0</v>
      </c>
      <c r="BG114" s="619" t="b">
        <f t="shared" si="46"/>
        <v>0</v>
      </c>
      <c r="BH114" s="619" t="b">
        <f t="shared" si="47"/>
        <v>0</v>
      </c>
      <c r="BI114" s="619" t="b">
        <f t="shared" si="48"/>
        <v>0</v>
      </c>
      <c r="BJ114" s="619" t="b">
        <f t="shared" si="49"/>
        <v>0</v>
      </c>
      <c r="BK114" s="619" t="b">
        <f t="shared" si="50"/>
        <v>0</v>
      </c>
      <c r="BL114" s="619" t="b">
        <f t="shared" si="51"/>
        <v>0</v>
      </c>
      <c r="BM114" s="619" t="b">
        <f t="shared" si="52"/>
        <v>0</v>
      </c>
      <c r="BN114" s="619" t="b">
        <f t="shared" si="53"/>
        <v>1</v>
      </c>
      <c r="BO114" s="619" t="b">
        <f t="shared" si="54"/>
        <v>1</v>
      </c>
      <c r="BP114" s="619" t="b">
        <f t="shared" si="55"/>
        <v>1</v>
      </c>
      <c r="BQ114" s="619" t="b">
        <f t="shared" si="56"/>
        <v>1</v>
      </c>
      <c r="BR114" s="619" t="b">
        <f t="shared" si="57"/>
        <v>1</v>
      </c>
      <c r="BS114" s="619" t="b">
        <f t="shared" si="58"/>
        <v>1</v>
      </c>
      <c r="BT114" s="619" t="b">
        <f t="shared" si="59"/>
        <v>1</v>
      </c>
      <c r="BU114" s="619" t="b">
        <f t="shared" si="60"/>
        <v>1</v>
      </c>
      <c r="BV114" s="619" t="str">
        <f t="shared" si="61"/>
        <v>-</v>
      </c>
      <c r="BW114" s="619">
        <f>IF(BV114="-",0,IF(COUNTIF(BV114:$BV$524,BV114)&gt;1,1,0))</f>
        <v>0</v>
      </c>
    </row>
    <row r="115" spans="1:75" s="257" customFormat="1" ht="15.75">
      <c r="A115" s="567">
        <v>91</v>
      </c>
      <c r="B115" s="564"/>
      <c r="C115" s="465"/>
      <c r="D115" s="466"/>
      <c r="E115" s="467"/>
      <c r="F115" s="468"/>
      <c r="G115" s="466"/>
      <c r="H115" s="467"/>
      <c r="I115" s="468"/>
      <c r="J115" s="469"/>
      <c r="K115" s="467"/>
      <c r="L115" s="470"/>
      <c r="M115" s="466"/>
      <c r="N115" s="467"/>
      <c r="O115" s="470"/>
      <c r="P115" s="544"/>
      <c r="Q115" s="544"/>
      <c r="R115" s="544"/>
      <c r="S115" s="544"/>
      <c r="T115" s="544"/>
      <c r="U115" s="544"/>
      <c r="V115" s="544"/>
      <c r="W115" s="469"/>
      <c r="X115" s="471"/>
      <c r="Y115" s="471"/>
      <c r="Z115" s="471"/>
      <c r="AA115" s="472"/>
      <c r="AB115" s="469"/>
      <c r="AC115" s="471"/>
      <c r="AD115" s="471"/>
      <c r="AE115" s="471"/>
      <c r="AF115" s="472"/>
      <c r="AG115" s="469"/>
      <c r="AH115" s="471"/>
      <c r="AI115" s="471"/>
      <c r="AJ115" s="471"/>
      <c r="AK115" s="472"/>
      <c r="AL115" s="469"/>
      <c r="AM115" s="471"/>
      <c r="AN115" s="471"/>
      <c r="AO115" s="471"/>
      <c r="AP115" s="538"/>
      <c r="AQ115" s="542">
        <f t="shared" si="34"/>
        <v>0</v>
      </c>
      <c r="AR115" s="552">
        <f t="shared" si="35"/>
        <v>0</v>
      </c>
      <c r="AS115" s="552">
        <f t="shared" si="36"/>
        <v>0</v>
      </c>
      <c r="AT115" s="496">
        <f t="shared" si="37"/>
        <v>0</v>
      </c>
      <c r="AU115" s="227"/>
      <c r="AV115" s="619" t="b">
        <f t="shared" si="32"/>
        <v>1</v>
      </c>
      <c r="AW115" s="619" t="b">
        <f t="shared" si="33"/>
        <v>1</v>
      </c>
      <c r="AX115" s="619" t="b">
        <f t="shared" si="38"/>
        <v>1</v>
      </c>
      <c r="AY115" s="619" t="b">
        <f t="shared" si="39"/>
        <v>1</v>
      </c>
      <c r="AZ115" s="619" t="b">
        <f t="shared" si="40"/>
        <v>1</v>
      </c>
      <c r="BB115" s="619" t="b">
        <f t="shared" si="41"/>
        <v>0</v>
      </c>
      <c r="BC115" s="619" t="b">
        <f t="shared" si="42"/>
        <v>0</v>
      </c>
      <c r="BD115" s="619" t="b">
        <f t="shared" si="43"/>
        <v>0</v>
      </c>
      <c r="BE115" s="619" t="b">
        <f t="shared" si="44"/>
        <v>0</v>
      </c>
      <c r="BF115" s="619" t="b">
        <f t="shared" si="45"/>
        <v>0</v>
      </c>
      <c r="BG115" s="619" t="b">
        <f t="shared" si="46"/>
        <v>0</v>
      </c>
      <c r="BH115" s="619" t="b">
        <f t="shared" si="47"/>
        <v>0</v>
      </c>
      <c r="BI115" s="619" t="b">
        <f t="shared" si="48"/>
        <v>0</v>
      </c>
      <c r="BJ115" s="619" t="b">
        <f t="shared" si="49"/>
        <v>0</v>
      </c>
      <c r="BK115" s="619" t="b">
        <f t="shared" si="50"/>
        <v>0</v>
      </c>
      <c r="BL115" s="619" t="b">
        <f t="shared" si="51"/>
        <v>0</v>
      </c>
      <c r="BM115" s="619" t="b">
        <f t="shared" si="52"/>
        <v>0</v>
      </c>
      <c r="BN115" s="619" t="b">
        <f t="shared" si="53"/>
        <v>1</v>
      </c>
      <c r="BO115" s="619" t="b">
        <f t="shared" si="54"/>
        <v>1</v>
      </c>
      <c r="BP115" s="619" t="b">
        <f t="shared" si="55"/>
        <v>1</v>
      </c>
      <c r="BQ115" s="619" t="b">
        <f t="shared" si="56"/>
        <v>1</v>
      </c>
      <c r="BR115" s="619" t="b">
        <f t="shared" si="57"/>
        <v>1</v>
      </c>
      <c r="BS115" s="619" t="b">
        <f t="shared" si="58"/>
        <v>1</v>
      </c>
      <c r="BT115" s="619" t="b">
        <f t="shared" si="59"/>
        <v>1</v>
      </c>
      <c r="BU115" s="619" t="b">
        <f t="shared" si="60"/>
        <v>1</v>
      </c>
      <c r="BV115" s="619" t="str">
        <f t="shared" si="61"/>
        <v>-</v>
      </c>
      <c r="BW115" s="619">
        <f>IF(BV115="-",0,IF(COUNTIF(BV115:$BV$524,BV115)&gt;1,1,0))</f>
        <v>0</v>
      </c>
    </row>
    <row r="116" spans="1:75" s="257" customFormat="1" ht="15.75">
      <c r="A116" s="567">
        <v>92</v>
      </c>
      <c r="B116" s="564"/>
      <c r="C116" s="465"/>
      <c r="D116" s="466"/>
      <c r="E116" s="467"/>
      <c r="F116" s="468"/>
      <c r="G116" s="466"/>
      <c r="H116" s="467"/>
      <c r="I116" s="468"/>
      <c r="J116" s="469"/>
      <c r="K116" s="467"/>
      <c r="L116" s="470"/>
      <c r="M116" s="466"/>
      <c r="N116" s="467"/>
      <c r="O116" s="470"/>
      <c r="P116" s="544"/>
      <c r="Q116" s="544"/>
      <c r="R116" s="544"/>
      <c r="S116" s="544"/>
      <c r="T116" s="544"/>
      <c r="U116" s="544"/>
      <c r="V116" s="544"/>
      <c r="W116" s="469"/>
      <c r="X116" s="471"/>
      <c r="Y116" s="471"/>
      <c r="Z116" s="471"/>
      <c r="AA116" s="472"/>
      <c r="AB116" s="469"/>
      <c r="AC116" s="471"/>
      <c r="AD116" s="471"/>
      <c r="AE116" s="471"/>
      <c r="AF116" s="472"/>
      <c r="AG116" s="469"/>
      <c r="AH116" s="471"/>
      <c r="AI116" s="471"/>
      <c r="AJ116" s="471"/>
      <c r="AK116" s="472"/>
      <c r="AL116" s="469"/>
      <c r="AM116" s="471"/>
      <c r="AN116" s="471"/>
      <c r="AO116" s="471"/>
      <c r="AP116" s="538"/>
      <c r="AQ116" s="542">
        <f t="shared" si="34"/>
        <v>0</v>
      </c>
      <c r="AR116" s="552">
        <f t="shared" si="35"/>
        <v>0</v>
      </c>
      <c r="AS116" s="552">
        <f t="shared" si="36"/>
        <v>0</v>
      </c>
      <c r="AT116" s="496">
        <f t="shared" si="37"/>
        <v>0</v>
      </c>
      <c r="AU116" s="227"/>
      <c r="AV116" s="619" t="b">
        <f t="shared" si="32"/>
        <v>1</v>
      </c>
      <c r="AW116" s="619" t="b">
        <f t="shared" si="33"/>
        <v>1</v>
      </c>
      <c r="AX116" s="619" t="b">
        <f t="shared" si="38"/>
        <v>1</v>
      </c>
      <c r="AY116" s="619" t="b">
        <f t="shared" si="39"/>
        <v>1</v>
      </c>
      <c r="AZ116" s="619" t="b">
        <f t="shared" si="40"/>
        <v>1</v>
      </c>
      <c r="BB116" s="619" t="b">
        <f t="shared" si="41"/>
        <v>0</v>
      </c>
      <c r="BC116" s="619" t="b">
        <f t="shared" si="42"/>
        <v>0</v>
      </c>
      <c r="BD116" s="619" t="b">
        <f t="shared" si="43"/>
        <v>0</v>
      </c>
      <c r="BE116" s="619" t="b">
        <f t="shared" si="44"/>
        <v>0</v>
      </c>
      <c r="BF116" s="619" t="b">
        <f t="shared" si="45"/>
        <v>0</v>
      </c>
      <c r="BG116" s="619" t="b">
        <f t="shared" si="46"/>
        <v>0</v>
      </c>
      <c r="BH116" s="619" t="b">
        <f t="shared" si="47"/>
        <v>0</v>
      </c>
      <c r="BI116" s="619" t="b">
        <f t="shared" si="48"/>
        <v>0</v>
      </c>
      <c r="BJ116" s="619" t="b">
        <f t="shared" si="49"/>
        <v>0</v>
      </c>
      <c r="BK116" s="619" t="b">
        <f t="shared" si="50"/>
        <v>0</v>
      </c>
      <c r="BL116" s="619" t="b">
        <f t="shared" si="51"/>
        <v>0</v>
      </c>
      <c r="BM116" s="619" t="b">
        <f t="shared" si="52"/>
        <v>0</v>
      </c>
      <c r="BN116" s="619" t="b">
        <f t="shared" si="53"/>
        <v>1</v>
      </c>
      <c r="BO116" s="619" t="b">
        <f t="shared" si="54"/>
        <v>1</v>
      </c>
      <c r="BP116" s="619" t="b">
        <f t="shared" si="55"/>
        <v>1</v>
      </c>
      <c r="BQ116" s="619" t="b">
        <f t="shared" si="56"/>
        <v>1</v>
      </c>
      <c r="BR116" s="619" t="b">
        <f t="shared" si="57"/>
        <v>1</v>
      </c>
      <c r="BS116" s="619" t="b">
        <f t="shared" si="58"/>
        <v>1</v>
      </c>
      <c r="BT116" s="619" t="b">
        <f t="shared" si="59"/>
        <v>1</v>
      </c>
      <c r="BU116" s="619" t="b">
        <f t="shared" si="60"/>
        <v>1</v>
      </c>
      <c r="BV116" s="619" t="str">
        <f t="shared" si="61"/>
        <v>-</v>
      </c>
      <c r="BW116" s="619">
        <f>IF(BV116="-",0,IF(COUNTIF(BV116:$BV$524,BV116)&gt;1,1,0))</f>
        <v>0</v>
      </c>
    </row>
    <row r="117" spans="1:75" s="257" customFormat="1" ht="15.75">
      <c r="A117" s="567">
        <v>93</v>
      </c>
      <c r="B117" s="564"/>
      <c r="C117" s="465"/>
      <c r="D117" s="466"/>
      <c r="E117" s="467"/>
      <c r="F117" s="468"/>
      <c r="G117" s="466"/>
      <c r="H117" s="467"/>
      <c r="I117" s="468"/>
      <c r="J117" s="469"/>
      <c r="K117" s="467"/>
      <c r="L117" s="470"/>
      <c r="M117" s="466"/>
      <c r="N117" s="467"/>
      <c r="O117" s="470"/>
      <c r="P117" s="544"/>
      <c r="Q117" s="544"/>
      <c r="R117" s="544"/>
      <c r="S117" s="544"/>
      <c r="T117" s="544"/>
      <c r="U117" s="544"/>
      <c r="V117" s="544"/>
      <c r="W117" s="469"/>
      <c r="X117" s="471"/>
      <c r="Y117" s="471"/>
      <c r="Z117" s="471"/>
      <c r="AA117" s="472"/>
      <c r="AB117" s="469"/>
      <c r="AC117" s="471"/>
      <c r="AD117" s="471"/>
      <c r="AE117" s="471"/>
      <c r="AF117" s="472"/>
      <c r="AG117" s="469"/>
      <c r="AH117" s="471"/>
      <c r="AI117" s="471"/>
      <c r="AJ117" s="471"/>
      <c r="AK117" s="472"/>
      <c r="AL117" s="469"/>
      <c r="AM117" s="471"/>
      <c r="AN117" s="471"/>
      <c r="AO117" s="471"/>
      <c r="AP117" s="538"/>
      <c r="AQ117" s="542">
        <f t="shared" si="34"/>
        <v>0</v>
      </c>
      <c r="AR117" s="552">
        <f t="shared" si="35"/>
        <v>0</v>
      </c>
      <c r="AS117" s="552">
        <f t="shared" si="36"/>
        <v>0</v>
      </c>
      <c r="AT117" s="496">
        <f t="shared" si="37"/>
        <v>0</v>
      </c>
      <c r="AU117" s="227"/>
      <c r="AV117" s="619" t="b">
        <f t="shared" si="32"/>
        <v>1</v>
      </c>
      <c r="AW117" s="619" t="b">
        <f t="shared" si="33"/>
        <v>1</v>
      </c>
      <c r="AX117" s="619" t="b">
        <f t="shared" si="38"/>
        <v>1</v>
      </c>
      <c r="AY117" s="619" t="b">
        <f t="shared" si="39"/>
        <v>1</v>
      </c>
      <c r="AZ117" s="619" t="b">
        <f t="shared" si="40"/>
        <v>1</v>
      </c>
      <c r="BB117" s="619" t="b">
        <f t="shared" si="41"/>
        <v>0</v>
      </c>
      <c r="BC117" s="619" t="b">
        <f t="shared" si="42"/>
        <v>0</v>
      </c>
      <c r="BD117" s="619" t="b">
        <f t="shared" si="43"/>
        <v>0</v>
      </c>
      <c r="BE117" s="619" t="b">
        <f t="shared" si="44"/>
        <v>0</v>
      </c>
      <c r="BF117" s="619" t="b">
        <f t="shared" si="45"/>
        <v>0</v>
      </c>
      <c r="BG117" s="619" t="b">
        <f t="shared" si="46"/>
        <v>0</v>
      </c>
      <c r="BH117" s="619" t="b">
        <f t="shared" si="47"/>
        <v>0</v>
      </c>
      <c r="BI117" s="619" t="b">
        <f t="shared" si="48"/>
        <v>0</v>
      </c>
      <c r="BJ117" s="619" t="b">
        <f t="shared" si="49"/>
        <v>0</v>
      </c>
      <c r="BK117" s="619" t="b">
        <f t="shared" si="50"/>
        <v>0</v>
      </c>
      <c r="BL117" s="619" t="b">
        <f t="shared" si="51"/>
        <v>0</v>
      </c>
      <c r="BM117" s="619" t="b">
        <f t="shared" si="52"/>
        <v>0</v>
      </c>
      <c r="BN117" s="619" t="b">
        <f t="shared" si="53"/>
        <v>1</v>
      </c>
      <c r="BO117" s="619" t="b">
        <f t="shared" si="54"/>
        <v>1</v>
      </c>
      <c r="BP117" s="619" t="b">
        <f t="shared" si="55"/>
        <v>1</v>
      </c>
      <c r="BQ117" s="619" t="b">
        <f t="shared" si="56"/>
        <v>1</v>
      </c>
      <c r="BR117" s="619" t="b">
        <f t="shared" si="57"/>
        <v>1</v>
      </c>
      <c r="BS117" s="619" t="b">
        <f t="shared" si="58"/>
        <v>1</v>
      </c>
      <c r="BT117" s="619" t="b">
        <f t="shared" si="59"/>
        <v>1</v>
      </c>
      <c r="BU117" s="619" t="b">
        <f t="shared" si="60"/>
        <v>1</v>
      </c>
      <c r="BV117" s="619" t="str">
        <f t="shared" si="61"/>
        <v>-</v>
      </c>
      <c r="BW117" s="619">
        <f>IF(BV117="-",0,IF(COUNTIF(BV117:$BV$524,BV117)&gt;1,1,0))</f>
        <v>0</v>
      </c>
    </row>
    <row r="118" spans="1:75" s="257" customFormat="1" ht="15.75">
      <c r="A118" s="567">
        <v>94</v>
      </c>
      <c r="B118" s="564"/>
      <c r="C118" s="465"/>
      <c r="D118" s="466"/>
      <c r="E118" s="467"/>
      <c r="F118" s="468"/>
      <c r="G118" s="466"/>
      <c r="H118" s="467"/>
      <c r="I118" s="468"/>
      <c r="J118" s="469"/>
      <c r="K118" s="467"/>
      <c r="L118" s="470"/>
      <c r="M118" s="466"/>
      <c r="N118" s="467"/>
      <c r="O118" s="470"/>
      <c r="P118" s="544"/>
      <c r="Q118" s="544"/>
      <c r="R118" s="544"/>
      <c r="S118" s="544"/>
      <c r="T118" s="544"/>
      <c r="U118" s="544"/>
      <c r="V118" s="544"/>
      <c r="W118" s="469"/>
      <c r="X118" s="471"/>
      <c r="Y118" s="471"/>
      <c r="Z118" s="471"/>
      <c r="AA118" s="472"/>
      <c r="AB118" s="469"/>
      <c r="AC118" s="471"/>
      <c r="AD118" s="471"/>
      <c r="AE118" s="471"/>
      <c r="AF118" s="472"/>
      <c r="AG118" s="469"/>
      <c r="AH118" s="471"/>
      <c r="AI118" s="471"/>
      <c r="AJ118" s="471"/>
      <c r="AK118" s="472"/>
      <c r="AL118" s="469"/>
      <c r="AM118" s="471"/>
      <c r="AN118" s="471"/>
      <c r="AO118" s="471"/>
      <c r="AP118" s="538"/>
      <c r="AQ118" s="542">
        <f t="shared" si="34"/>
        <v>0</v>
      </c>
      <c r="AR118" s="552">
        <f t="shared" si="35"/>
        <v>0</v>
      </c>
      <c r="AS118" s="552">
        <f t="shared" si="36"/>
        <v>0</v>
      </c>
      <c r="AT118" s="496">
        <f t="shared" si="37"/>
        <v>0</v>
      </c>
      <c r="AU118" s="227"/>
      <c r="AV118" s="619" t="b">
        <f t="shared" si="32"/>
        <v>1</v>
      </c>
      <c r="AW118" s="619" t="b">
        <f t="shared" si="33"/>
        <v>1</v>
      </c>
      <c r="AX118" s="619" t="b">
        <f t="shared" si="38"/>
        <v>1</v>
      </c>
      <c r="AY118" s="619" t="b">
        <f t="shared" si="39"/>
        <v>1</v>
      </c>
      <c r="AZ118" s="619" t="b">
        <f t="shared" si="40"/>
        <v>1</v>
      </c>
      <c r="BB118" s="619" t="b">
        <f t="shared" si="41"/>
        <v>0</v>
      </c>
      <c r="BC118" s="619" t="b">
        <f t="shared" si="42"/>
        <v>0</v>
      </c>
      <c r="BD118" s="619" t="b">
        <f t="shared" si="43"/>
        <v>0</v>
      </c>
      <c r="BE118" s="619" t="b">
        <f t="shared" si="44"/>
        <v>0</v>
      </c>
      <c r="BF118" s="619" t="b">
        <f t="shared" si="45"/>
        <v>0</v>
      </c>
      <c r="BG118" s="619" t="b">
        <f t="shared" si="46"/>
        <v>0</v>
      </c>
      <c r="BH118" s="619" t="b">
        <f t="shared" si="47"/>
        <v>0</v>
      </c>
      <c r="BI118" s="619" t="b">
        <f t="shared" si="48"/>
        <v>0</v>
      </c>
      <c r="BJ118" s="619" t="b">
        <f t="shared" si="49"/>
        <v>0</v>
      </c>
      <c r="BK118" s="619" t="b">
        <f t="shared" si="50"/>
        <v>0</v>
      </c>
      <c r="BL118" s="619" t="b">
        <f t="shared" si="51"/>
        <v>0</v>
      </c>
      <c r="BM118" s="619" t="b">
        <f t="shared" si="52"/>
        <v>0</v>
      </c>
      <c r="BN118" s="619" t="b">
        <f t="shared" si="53"/>
        <v>1</v>
      </c>
      <c r="BO118" s="619" t="b">
        <f t="shared" si="54"/>
        <v>1</v>
      </c>
      <c r="BP118" s="619" t="b">
        <f t="shared" si="55"/>
        <v>1</v>
      </c>
      <c r="BQ118" s="619" t="b">
        <f t="shared" si="56"/>
        <v>1</v>
      </c>
      <c r="BR118" s="619" t="b">
        <f t="shared" si="57"/>
        <v>1</v>
      </c>
      <c r="BS118" s="619" t="b">
        <f t="shared" si="58"/>
        <v>1</v>
      </c>
      <c r="BT118" s="619" t="b">
        <f t="shared" si="59"/>
        <v>1</v>
      </c>
      <c r="BU118" s="619" t="b">
        <f t="shared" si="60"/>
        <v>1</v>
      </c>
      <c r="BV118" s="619" t="str">
        <f t="shared" si="61"/>
        <v>-</v>
      </c>
      <c r="BW118" s="619">
        <f>IF(BV118="-",0,IF(COUNTIF(BV118:$BV$524,BV118)&gt;1,1,0))</f>
        <v>0</v>
      </c>
    </row>
    <row r="119" spans="1:75" s="257" customFormat="1" ht="15.75">
      <c r="A119" s="567">
        <v>95</v>
      </c>
      <c r="B119" s="564"/>
      <c r="C119" s="465"/>
      <c r="D119" s="466"/>
      <c r="E119" s="467"/>
      <c r="F119" s="468"/>
      <c r="G119" s="466"/>
      <c r="H119" s="467"/>
      <c r="I119" s="468"/>
      <c r="J119" s="469"/>
      <c r="K119" s="467"/>
      <c r="L119" s="470"/>
      <c r="M119" s="466"/>
      <c r="N119" s="467"/>
      <c r="O119" s="470"/>
      <c r="P119" s="544"/>
      <c r="Q119" s="544"/>
      <c r="R119" s="544"/>
      <c r="S119" s="544"/>
      <c r="T119" s="544"/>
      <c r="U119" s="544"/>
      <c r="V119" s="544"/>
      <c r="W119" s="469"/>
      <c r="X119" s="471"/>
      <c r="Y119" s="471"/>
      <c r="Z119" s="471"/>
      <c r="AA119" s="472"/>
      <c r="AB119" s="469"/>
      <c r="AC119" s="471"/>
      <c r="AD119" s="471"/>
      <c r="AE119" s="471"/>
      <c r="AF119" s="472"/>
      <c r="AG119" s="469"/>
      <c r="AH119" s="471"/>
      <c r="AI119" s="471"/>
      <c r="AJ119" s="471"/>
      <c r="AK119" s="472"/>
      <c r="AL119" s="469"/>
      <c r="AM119" s="471"/>
      <c r="AN119" s="471"/>
      <c r="AO119" s="471"/>
      <c r="AP119" s="538"/>
      <c r="AQ119" s="542">
        <f t="shared" si="34"/>
        <v>0</v>
      </c>
      <c r="AR119" s="552">
        <f t="shared" si="35"/>
        <v>0</v>
      </c>
      <c r="AS119" s="552">
        <f t="shared" si="36"/>
        <v>0</v>
      </c>
      <c r="AT119" s="496">
        <f t="shared" si="37"/>
        <v>0</v>
      </c>
      <c r="AU119" s="227"/>
      <c r="AV119" s="619" t="b">
        <f t="shared" si="32"/>
        <v>1</v>
      </c>
      <c r="AW119" s="619" t="b">
        <f t="shared" si="33"/>
        <v>1</v>
      </c>
      <c r="AX119" s="619" t="b">
        <f t="shared" si="38"/>
        <v>1</v>
      </c>
      <c r="AY119" s="619" t="b">
        <f t="shared" si="39"/>
        <v>1</v>
      </c>
      <c r="AZ119" s="619" t="b">
        <f t="shared" si="40"/>
        <v>1</v>
      </c>
      <c r="BB119" s="619" t="b">
        <f t="shared" si="41"/>
        <v>0</v>
      </c>
      <c r="BC119" s="619" t="b">
        <f t="shared" si="42"/>
        <v>0</v>
      </c>
      <c r="BD119" s="619" t="b">
        <f t="shared" si="43"/>
        <v>0</v>
      </c>
      <c r="BE119" s="619" t="b">
        <f t="shared" si="44"/>
        <v>0</v>
      </c>
      <c r="BF119" s="619" t="b">
        <f t="shared" si="45"/>
        <v>0</v>
      </c>
      <c r="BG119" s="619" t="b">
        <f t="shared" si="46"/>
        <v>0</v>
      </c>
      <c r="BH119" s="619" t="b">
        <f t="shared" si="47"/>
        <v>0</v>
      </c>
      <c r="BI119" s="619" t="b">
        <f t="shared" si="48"/>
        <v>0</v>
      </c>
      <c r="BJ119" s="619" t="b">
        <f t="shared" si="49"/>
        <v>0</v>
      </c>
      <c r="BK119" s="619" t="b">
        <f t="shared" si="50"/>
        <v>0</v>
      </c>
      <c r="BL119" s="619" t="b">
        <f t="shared" si="51"/>
        <v>0</v>
      </c>
      <c r="BM119" s="619" t="b">
        <f t="shared" si="52"/>
        <v>0</v>
      </c>
      <c r="BN119" s="619" t="b">
        <f t="shared" si="53"/>
        <v>1</v>
      </c>
      <c r="BO119" s="619" t="b">
        <f t="shared" si="54"/>
        <v>1</v>
      </c>
      <c r="BP119" s="619" t="b">
        <f t="shared" si="55"/>
        <v>1</v>
      </c>
      <c r="BQ119" s="619" t="b">
        <f t="shared" si="56"/>
        <v>1</v>
      </c>
      <c r="BR119" s="619" t="b">
        <f t="shared" si="57"/>
        <v>1</v>
      </c>
      <c r="BS119" s="619" t="b">
        <f t="shared" si="58"/>
        <v>1</v>
      </c>
      <c r="BT119" s="619" t="b">
        <f t="shared" si="59"/>
        <v>1</v>
      </c>
      <c r="BU119" s="619" t="b">
        <f t="shared" si="60"/>
        <v>1</v>
      </c>
      <c r="BV119" s="619" t="str">
        <f t="shared" si="61"/>
        <v>-</v>
      </c>
      <c r="BW119" s="619">
        <f>IF(BV119="-",0,IF(COUNTIF(BV119:$BV$524,BV119)&gt;1,1,0))</f>
        <v>0</v>
      </c>
    </row>
    <row r="120" spans="1:75" s="257" customFormat="1" ht="15.75">
      <c r="A120" s="567">
        <v>96</v>
      </c>
      <c r="B120" s="564"/>
      <c r="C120" s="465"/>
      <c r="D120" s="466"/>
      <c r="E120" s="467"/>
      <c r="F120" s="468"/>
      <c r="G120" s="466"/>
      <c r="H120" s="467"/>
      <c r="I120" s="468"/>
      <c r="J120" s="469"/>
      <c r="K120" s="467"/>
      <c r="L120" s="470"/>
      <c r="M120" s="466"/>
      <c r="N120" s="467"/>
      <c r="O120" s="470"/>
      <c r="P120" s="544"/>
      <c r="Q120" s="544"/>
      <c r="R120" s="544"/>
      <c r="S120" s="544"/>
      <c r="T120" s="544"/>
      <c r="U120" s="544"/>
      <c r="V120" s="544"/>
      <c r="W120" s="469"/>
      <c r="X120" s="471"/>
      <c r="Y120" s="471"/>
      <c r="Z120" s="471"/>
      <c r="AA120" s="472"/>
      <c r="AB120" s="469"/>
      <c r="AC120" s="471"/>
      <c r="AD120" s="471"/>
      <c r="AE120" s="471"/>
      <c r="AF120" s="472"/>
      <c r="AG120" s="469"/>
      <c r="AH120" s="471"/>
      <c r="AI120" s="471"/>
      <c r="AJ120" s="471"/>
      <c r="AK120" s="472"/>
      <c r="AL120" s="469"/>
      <c r="AM120" s="471"/>
      <c r="AN120" s="471"/>
      <c r="AO120" s="471"/>
      <c r="AP120" s="538"/>
      <c r="AQ120" s="542">
        <f t="shared" si="34"/>
        <v>0</v>
      </c>
      <c r="AR120" s="552">
        <f t="shared" si="35"/>
        <v>0</v>
      </c>
      <c r="AS120" s="552">
        <f t="shared" si="36"/>
        <v>0</v>
      </c>
      <c r="AT120" s="496">
        <f t="shared" si="37"/>
        <v>0</v>
      </c>
      <c r="AU120" s="227"/>
      <c r="AV120" s="619" t="b">
        <f t="shared" si="32"/>
        <v>1</v>
      </c>
      <c r="AW120" s="619" t="b">
        <f t="shared" si="33"/>
        <v>1</v>
      </c>
      <c r="AX120" s="619" t="b">
        <f t="shared" si="38"/>
        <v>1</v>
      </c>
      <c r="AY120" s="619" t="b">
        <f t="shared" si="39"/>
        <v>1</v>
      </c>
      <c r="AZ120" s="619" t="b">
        <f t="shared" si="40"/>
        <v>1</v>
      </c>
      <c r="BB120" s="619" t="b">
        <f t="shared" si="41"/>
        <v>0</v>
      </c>
      <c r="BC120" s="619" t="b">
        <f t="shared" si="42"/>
        <v>0</v>
      </c>
      <c r="BD120" s="619" t="b">
        <f t="shared" si="43"/>
        <v>0</v>
      </c>
      <c r="BE120" s="619" t="b">
        <f t="shared" si="44"/>
        <v>0</v>
      </c>
      <c r="BF120" s="619" t="b">
        <f t="shared" si="45"/>
        <v>0</v>
      </c>
      <c r="BG120" s="619" t="b">
        <f t="shared" si="46"/>
        <v>0</v>
      </c>
      <c r="BH120" s="619" t="b">
        <f t="shared" si="47"/>
        <v>0</v>
      </c>
      <c r="BI120" s="619" t="b">
        <f t="shared" si="48"/>
        <v>0</v>
      </c>
      <c r="BJ120" s="619" t="b">
        <f t="shared" si="49"/>
        <v>0</v>
      </c>
      <c r="BK120" s="619" t="b">
        <f t="shared" si="50"/>
        <v>0</v>
      </c>
      <c r="BL120" s="619" t="b">
        <f t="shared" si="51"/>
        <v>0</v>
      </c>
      <c r="BM120" s="619" t="b">
        <f t="shared" si="52"/>
        <v>0</v>
      </c>
      <c r="BN120" s="619" t="b">
        <f t="shared" si="53"/>
        <v>1</v>
      </c>
      <c r="BO120" s="619" t="b">
        <f t="shared" si="54"/>
        <v>1</v>
      </c>
      <c r="BP120" s="619" t="b">
        <f t="shared" si="55"/>
        <v>1</v>
      </c>
      <c r="BQ120" s="619" t="b">
        <f t="shared" si="56"/>
        <v>1</v>
      </c>
      <c r="BR120" s="619" t="b">
        <f t="shared" si="57"/>
        <v>1</v>
      </c>
      <c r="BS120" s="619" t="b">
        <f t="shared" si="58"/>
        <v>1</v>
      </c>
      <c r="BT120" s="619" t="b">
        <f t="shared" si="59"/>
        <v>1</v>
      </c>
      <c r="BU120" s="619" t="b">
        <f t="shared" si="60"/>
        <v>1</v>
      </c>
      <c r="BV120" s="619" t="str">
        <f t="shared" si="61"/>
        <v>-</v>
      </c>
      <c r="BW120" s="619">
        <f>IF(BV120="-",0,IF(COUNTIF(BV120:$BV$524,BV120)&gt;1,1,0))</f>
        <v>0</v>
      </c>
    </row>
    <row r="121" spans="1:75" s="257" customFormat="1" ht="15.75">
      <c r="A121" s="567">
        <v>97</v>
      </c>
      <c r="B121" s="564"/>
      <c r="C121" s="465"/>
      <c r="D121" s="466"/>
      <c r="E121" s="467"/>
      <c r="F121" s="468"/>
      <c r="G121" s="466"/>
      <c r="H121" s="467"/>
      <c r="I121" s="468"/>
      <c r="J121" s="469"/>
      <c r="K121" s="467"/>
      <c r="L121" s="470"/>
      <c r="M121" s="466"/>
      <c r="N121" s="467"/>
      <c r="O121" s="470"/>
      <c r="P121" s="544"/>
      <c r="Q121" s="544"/>
      <c r="R121" s="544"/>
      <c r="S121" s="544"/>
      <c r="T121" s="544"/>
      <c r="U121" s="544"/>
      <c r="V121" s="544"/>
      <c r="W121" s="469"/>
      <c r="X121" s="471"/>
      <c r="Y121" s="471"/>
      <c r="Z121" s="471"/>
      <c r="AA121" s="472"/>
      <c r="AB121" s="469"/>
      <c r="AC121" s="471"/>
      <c r="AD121" s="471"/>
      <c r="AE121" s="471"/>
      <c r="AF121" s="472"/>
      <c r="AG121" s="469"/>
      <c r="AH121" s="471"/>
      <c r="AI121" s="471"/>
      <c r="AJ121" s="471"/>
      <c r="AK121" s="472"/>
      <c r="AL121" s="469"/>
      <c r="AM121" s="471"/>
      <c r="AN121" s="471"/>
      <c r="AO121" s="471"/>
      <c r="AP121" s="538"/>
      <c r="AQ121" s="542">
        <f t="shared" si="34"/>
        <v>0</v>
      </c>
      <c r="AR121" s="552">
        <f t="shared" si="35"/>
        <v>0</v>
      </c>
      <c r="AS121" s="552">
        <f t="shared" si="36"/>
        <v>0</v>
      </c>
      <c r="AT121" s="496">
        <f t="shared" si="37"/>
        <v>0</v>
      </c>
      <c r="AU121" s="227"/>
      <c r="AV121" s="619" t="b">
        <f t="shared" si="32"/>
        <v>1</v>
      </c>
      <c r="AW121" s="619" t="b">
        <f t="shared" si="33"/>
        <v>1</v>
      </c>
      <c r="AX121" s="619" t="b">
        <f t="shared" si="38"/>
        <v>1</v>
      </c>
      <c r="AY121" s="619" t="b">
        <f t="shared" si="39"/>
        <v>1</v>
      </c>
      <c r="AZ121" s="619" t="b">
        <f t="shared" si="40"/>
        <v>1</v>
      </c>
      <c r="BB121" s="619" t="b">
        <f t="shared" si="41"/>
        <v>0</v>
      </c>
      <c r="BC121" s="619" t="b">
        <f t="shared" si="42"/>
        <v>0</v>
      </c>
      <c r="BD121" s="619" t="b">
        <f t="shared" si="43"/>
        <v>0</v>
      </c>
      <c r="BE121" s="619" t="b">
        <f t="shared" si="44"/>
        <v>0</v>
      </c>
      <c r="BF121" s="619" t="b">
        <f t="shared" si="45"/>
        <v>0</v>
      </c>
      <c r="BG121" s="619" t="b">
        <f t="shared" si="46"/>
        <v>0</v>
      </c>
      <c r="BH121" s="619" t="b">
        <f t="shared" si="47"/>
        <v>0</v>
      </c>
      <c r="BI121" s="619" t="b">
        <f t="shared" si="48"/>
        <v>0</v>
      </c>
      <c r="BJ121" s="619" t="b">
        <f t="shared" si="49"/>
        <v>0</v>
      </c>
      <c r="BK121" s="619" t="b">
        <f t="shared" si="50"/>
        <v>0</v>
      </c>
      <c r="BL121" s="619" t="b">
        <f t="shared" si="51"/>
        <v>0</v>
      </c>
      <c r="BM121" s="619" t="b">
        <f t="shared" si="52"/>
        <v>0</v>
      </c>
      <c r="BN121" s="619" t="b">
        <f t="shared" si="53"/>
        <v>1</v>
      </c>
      <c r="BO121" s="619" t="b">
        <f t="shared" si="54"/>
        <v>1</v>
      </c>
      <c r="BP121" s="619" t="b">
        <f t="shared" si="55"/>
        <v>1</v>
      </c>
      <c r="BQ121" s="619" t="b">
        <f t="shared" si="56"/>
        <v>1</v>
      </c>
      <c r="BR121" s="619" t="b">
        <f t="shared" si="57"/>
        <v>1</v>
      </c>
      <c r="BS121" s="619" t="b">
        <f t="shared" si="58"/>
        <v>1</v>
      </c>
      <c r="BT121" s="619" t="b">
        <f t="shared" si="59"/>
        <v>1</v>
      </c>
      <c r="BU121" s="619" t="b">
        <f t="shared" si="60"/>
        <v>1</v>
      </c>
      <c r="BV121" s="619" t="str">
        <f t="shared" si="61"/>
        <v>-</v>
      </c>
      <c r="BW121" s="619">
        <f>IF(BV121="-",0,IF(COUNTIF(BV121:$BV$524,BV121)&gt;1,1,0))</f>
        <v>0</v>
      </c>
    </row>
    <row r="122" spans="1:75" s="257" customFormat="1" ht="15.75">
      <c r="A122" s="567">
        <v>98</v>
      </c>
      <c r="B122" s="564"/>
      <c r="C122" s="465"/>
      <c r="D122" s="466"/>
      <c r="E122" s="467"/>
      <c r="F122" s="468"/>
      <c r="G122" s="466"/>
      <c r="H122" s="467"/>
      <c r="I122" s="468"/>
      <c r="J122" s="469"/>
      <c r="K122" s="467"/>
      <c r="L122" s="470"/>
      <c r="M122" s="466"/>
      <c r="N122" s="467"/>
      <c r="O122" s="470"/>
      <c r="P122" s="544"/>
      <c r="Q122" s="544"/>
      <c r="R122" s="544"/>
      <c r="S122" s="544"/>
      <c r="T122" s="544"/>
      <c r="U122" s="544"/>
      <c r="V122" s="544"/>
      <c r="W122" s="469"/>
      <c r="X122" s="471"/>
      <c r="Y122" s="471"/>
      <c r="Z122" s="471"/>
      <c r="AA122" s="472"/>
      <c r="AB122" s="469"/>
      <c r="AC122" s="471"/>
      <c r="AD122" s="471"/>
      <c r="AE122" s="471"/>
      <c r="AF122" s="472"/>
      <c r="AG122" s="469"/>
      <c r="AH122" s="471"/>
      <c r="AI122" s="471"/>
      <c r="AJ122" s="471"/>
      <c r="AK122" s="472"/>
      <c r="AL122" s="469"/>
      <c r="AM122" s="471"/>
      <c r="AN122" s="471"/>
      <c r="AO122" s="471"/>
      <c r="AP122" s="538"/>
      <c r="AQ122" s="542">
        <f t="shared" si="34"/>
        <v>0</v>
      </c>
      <c r="AR122" s="552">
        <f t="shared" si="35"/>
        <v>0</v>
      </c>
      <c r="AS122" s="552">
        <f t="shared" si="36"/>
        <v>0</v>
      </c>
      <c r="AT122" s="496">
        <f t="shared" si="37"/>
        <v>0</v>
      </c>
      <c r="AU122" s="227"/>
      <c r="AV122" s="619" t="b">
        <f t="shared" si="32"/>
        <v>1</v>
      </c>
      <c r="AW122" s="619" t="b">
        <f t="shared" si="33"/>
        <v>1</v>
      </c>
      <c r="AX122" s="619" t="b">
        <f t="shared" si="38"/>
        <v>1</v>
      </c>
      <c r="AY122" s="619" t="b">
        <f t="shared" si="39"/>
        <v>1</v>
      </c>
      <c r="AZ122" s="619" t="b">
        <f t="shared" si="40"/>
        <v>1</v>
      </c>
      <c r="BB122" s="619" t="b">
        <f t="shared" si="41"/>
        <v>0</v>
      </c>
      <c r="BC122" s="619" t="b">
        <f t="shared" si="42"/>
        <v>0</v>
      </c>
      <c r="BD122" s="619" t="b">
        <f t="shared" si="43"/>
        <v>0</v>
      </c>
      <c r="BE122" s="619" t="b">
        <f t="shared" si="44"/>
        <v>0</v>
      </c>
      <c r="BF122" s="619" t="b">
        <f t="shared" si="45"/>
        <v>0</v>
      </c>
      <c r="BG122" s="619" t="b">
        <f t="shared" si="46"/>
        <v>0</v>
      </c>
      <c r="BH122" s="619" t="b">
        <f t="shared" si="47"/>
        <v>0</v>
      </c>
      <c r="BI122" s="619" t="b">
        <f t="shared" si="48"/>
        <v>0</v>
      </c>
      <c r="BJ122" s="619" t="b">
        <f t="shared" si="49"/>
        <v>0</v>
      </c>
      <c r="BK122" s="619" t="b">
        <f t="shared" si="50"/>
        <v>0</v>
      </c>
      <c r="BL122" s="619" t="b">
        <f t="shared" si="51"/>
        <v>0</v>
      </c>
      <c r="BM122" s="619" t="b">
        <f t="shared" si="52"/>
        <v>0</v>
      </c>
      <c r="BN122" s="619" t="b">
        <f t="shared" si="53"/>
        <v>1</v>
      </c>
      <c r="BO122" s="619" t="b">
        <f t="shared" si="54"/>
        <v>1</v>
      </c>
      <c r="BP122" s="619" t="b">
        <f t="shared" si="55"/>
        <v>1</v>
      </c>
      <c r="BQ122" s="619" t="b">
        <f t="shared" si="56"/>
        <v>1</v>
      </c>
      <c r="BR122" s="619" t="b">
        <f t="shared" si="57"/>
        <v>1</v>
      </c>
      <c r="BS122" s="619" t="b">
        <f t="shared" si="58"/>
        <v>1</v>
      </c>
      <c r="BT122" s="619" t="b">
        <f t="shared" si="59"/>
        <v>1</v>
      </c>
      <c r="BU122" s="619" t="b">
        <f t="shared" si="60"/>
        <v>1</v>
      </c>
      <c r="BV122" s="619" t="str">
        <f t="shared" si="61"/>
        <v>-</v>
      </c>
      <c r="BW122" s="619">
        <f>IF(BV122="-",0,IF(COUNTIF(BV122:$BV$524,BV122)&gt;1,1,0))</f>
        <v>0</v>
      </c>
    </row>
    <row r="123" spans="1:75" s="257" customFormat="1" ht="15.75">
      <c r="A123" s="567">
        <v>99</v>
      </c>
      <c r="B123" s="564"/>
      <c r="C123" s="465"/>
      <c r="D123" s="466"/>
      <c r="E123" s="467"/>
      <c r="F123" s="468"/>
      <c r="G123" s="466"/>
      <c r="H123" s="467"/>
      <c r="I123" s="468"/>
      <c r="J123" s="469"/>
      <c r="K123" s="467"/>
      <c r="L123" s="470"/>
      <c r="M123" s="466"/>
      <c r="N123" s="467"/>
      <c r="O123" s="470"/>
      <c r="P123" s="544"/>
      <c r="Q123" s="544"/>
      <c r="R123" s="544"/>
      <c r="S123" s="544"/>
      <c r="T123" s="544"/>
      <c r="U123" s="544"/>
      <c r="V123" s="544"/>
      <c r="W123" s="469"/>
      <c r="X123" s="471"/>
      <c r="Y123" s="471"/>
      <c r="Z123" s="471"/>
      <c r="AA123" s="472"/>
      <c r="AB123" s="469"/>
      <c r="AC123" s="471"/>
      <c r="AD123" s="471"/>
      <c r="AE123" s="471"/>
      <c r="AF123" s="472"/>
      <c r="AG123" s="469"/>
      <c r="AH123" s="471"/>
      <c r="AI123" s="471"/>
      <c r="AJ123" s="471"/>
      <c r="AK123" s="472"/>
      <c r="AL123" s="469"/>
      <c r="AM123" s="471"/>
      <c r="AN123" s="471"/>
      <c r="AO123" s="471"/>
      <c r="AP123" s="538"/>
      <c r="AQ123" s="542">
        <f t="shared" si="34"/>
        <v>0</v>
      </c>
      <c r="AR123" s="552">
        <f t="shared" si="35"/>
        <v>0</v>
      </c>
      <c r="AS123" s="552">
        <f t="shared" si="36"/>
        <v>0</v>
      </c>
      <c r="AT123" s="496">
        <f t="shared" si="37"/>
        <v>0</v>
      </c>
      <c r="AU123" s="227"/>
      <c r="AV123" s="619" t="b">
        <f t="shared" si="32"/>
        <v>1</v>
      </c>
      <c r="AW123" s="619" t="b">
        <f t="shared" si="33"/>
        <v>1</v>
      </c>
      <c r="AX123" s="619" t="b">
        <f t="shared" si="38"/>
        <v>1</v>
      </c>
      <c r="AY123" s="619" t="b">
        <f t="shared" si="39"/>
        <v>1</v>
      </c>
      <c r="AZ123" s="619" t="b">
        <f t="shared" si="40"/>
        <v>1</v>
      </c>
      <c r="BB123" s="619" t="b">
        <f t="shared" si="41"/>
        <v>0</v>
      </c>
      <c r="BC123" s="619" t="b">
        <f t="shared" si="42"/>
        <v>0</v>
      </c>
      <c r="BD123" s="619" t="b">
        <f t="shared" si="43"/>
        <v>0</v>
      </c>
      <c r="BE123" s="619" t="b">
        <f t="shared" si="44"/>
        <v>0</v>
      </c>
      <c r="BF123" s="619" t="b">
        <f t="shared" si="45"/>
        <v>0</v>
      </c>
      <c r="BG123" s="619" t="b">
        <f t="shared" si="46"/>
        <v>0</v>
      </c>
      <c r="BH123" s="619" t="b">
        <f t="shared" si="47"/>
        <v>0</v>
      </c>
      <c r="BI123" s="619" t="b">
        <f t="shared" si="48"/>
        <v>0</v>
      </c>
      <c r="BJ123" s="619" t="b">
        <f t="shared" si="49"/>
        <v>0</v>
      </c>
      <c r="BK123" s="619" t="b">
        <f t="shared" si="50"/>
        <v>0</v>
      </c>
      <c r="BL123" s="619" t="b">
        <f t="shared" si="51"/>
        <v>0</v>
      </c>
      <c r="BM123" s="619" t="b">
        <f t="shared" si="52"/>
        <v>0</v>
      </c>
      <c r="BN123" s="619" t="b">
        <f t="shared" si="53"/>
        <v>1</v>
      </c>
      <c r="BO123" s="619" t="b">
        <f t="shared" si="54"/>
        <v>1</v>
      </c>
      <c r="BP123" s="619" t="b">
        <f t="shared" si="55"/>
        <v>1</v>
      </c>
      <c r="BQ123" s="619" t="b">
        <f t="shared" si="56"/>
        <v>1</v>
      </c>
      <c r="BR123" s="619" t="b">
        <f t="shared" si="57"/>
        <v>1</v>
      </c>
      <c r="BS123" s="619" t="b">
        <f t="shared" si="58"/>
        <v>1</v>
      </c>
      <c r="BT123" s="619" t="b">
        <f t="shared" si="59"/>
        <v>1</v>
      </c>
      <c r="BU123" s="619" t="b">
        <f t="shared" si="60"/>
        <v>1</v>
      </c>
      <c r="BV123" s="619" t="str">
        <f t="shared" si="61"/>
        <v>-</v>
      </c>
      <c r="BW123" s="619">
        <f>IF(BV123="-",0,IF(COUNTIF(BV123:$BV$524,BV123)&gt;1,1,0))</f>
        <v>0</v>
      </c>
    </row>
    <row r="124" spans="1:75" s="257" customFormat="1" ht="15.75">
      <c r="A124" s="567">
        <v>100</v>
      </c>
      <c r="B124" s="564"/>
      <c r="C124" s="465"/>
      <c r="D124" s="466"/>
      <c r="E124" s="467"/>
      <c r="F124" s="468"/>
      <c r="G124" s="466"/>
      <c r="H124" s="467"/>
      <c r="I124" s="468"/>
      <c r="J124" s="469"/>
      <c r="K124" s="467"/>
      <c r="L124" s="470"/>
      <c r="M124" s="466"/>
      <c r="N124" s="467"/>
      <c r="O124" s="470"/>
      <c r="P124" s="544"/>
      <c r="Q124" s="544"/>
      <c r="R124" s="544"/>
      <c r="S124" s="544"/>
      <c r="T124" s="544"/>
      <c r="U124" s="544"/>
      <c r="V124" s="544"/>
      <c r="W124" s="469"/>
      <c r="X124" s="471"/>
      <c r="Y124" s="471"/>
      <c r="Z124" s="471"/>
      <c r="AA124" s="472"/>
      <c r="AB124" s="469"/>
      <c r="AC124" s="471"/>
      <c r="AD124" s="471"/>
      <c r="AE124" s="471"/>
      <c r="AF124" s="472"/>
      <c r="AG124" s="469"/>
      <c r="AH124" s="471"/>
      <c r="AI124" s="471"/>
      <c r="AJ124" s="471"/>
      <c r="AK124" s="472"/>
      <c r="AL124" s="469"/>
      <c r="AM124" s="471"/>
      <c r="AN124" s="471"/>
      <c r="AO124" s="471"/>
      <c r="AP124" s="538"/>
      <c r="AQ124" s="542">
        <f t="shared" si="34"/>
        <v>0</v>
      </c>
      <c r="AR124" s="552">
        <f t="shared" si="35"/>
        <v>0</v>
      </c>
      <c r="AS124" s="552">
        <f t="shared" si="36"/>
        <v>0</v>
      </c>
      <c r="AT124" s="496">
        <f t="shared" si="37"/>
        <v>0</v>
      </c>
      <c r="AU124" s="227"/>
      <c r="AV124" s="619" t="b">
        <f t="shared" si="32"/>
        <v>1</v>
      </c>
      <c r="AW124" s="619" t="b">
        <f t="shared" si="33"/>
        <v>1</v>
      </c>
      <c r="AX124" s="619" t="b">
        <f t="shared" si="38"/>
        <v>1</v>
      </c>
      <c r="AY124" s="619" t="b">
        <f t="shared" si="39"/>
        <v>1</v>
      </c>
      <c r="AZ124" s="619" t="b">
        <f t="shared" si="40"/>
        <v>1</v>
      </c>
      <c r="BB124" s="619" t="b">
        <f t="shared" si="41"/>
        <v>0</v>
      </c>
      <c r="BC124" s="619" t="b">
        <f t="shared" si="42"/>
        <v>0</v>
      </c>
      <c r="BD124" s="619" t="b">
        <f t="shared" si="43"/>
        <v>0</v>
      </c>
      <c r="BE124" s="619" t="b">
        <f t="shared" si="44"/>
        <v>0</v>
      </c>
      <c r="BF124" s="619" t="b">
        <f t="shared" si="45"/>
        <v>0</v>
      </c>
      <c r="BG124" s="619" t="b">
        <f t="shared" si="46"/>
        <v>0</v>
      </c>
      <c r="BH124" s="619" t="b">
        <f t="shared" si="47"/>
        <v>0</v>
      </c>
      <c r="BI124" s="619" t="b">
        <f t="shared" si="48"/>
        <v>0</v>
      </c>
      <c r="BJ124" s="619" t="b">
        <f t="shared" si="49"/>
        <v>0</v>
      </c>
      <c r="BK124" s="619" t="b">
        <f t="shared" si="50"/>
        <v>0</v>
      </c>
      <c r="BL124" s="619" t="b">
        <f t="shared" si="51"/>
        <v>0</v>
      </c>
      <c r="BM124" s="619" t="b">
        <f t="shared" si="52"/>
        <v>0</v>
      </c>
      <c r="BN124" s="619" t="b">
        <f t="shared" si="53"/>
        <v>1</v>
      </c>
      <c r="BO124" s="619" t="b">
        <f t="shared" si="54"/>
        <v>1</v>
      </c>
      <c r="BP124" s="619" t="b">
        <f t="shared" si="55"/>
        <v>1</v>
      </c>
      <c r="BQ124" s="619" t="b">
        <f t="shared" si="56"/>
        <v>1</v>
      </c>
      <c r="BR124" s="619" t="b">
        <f t="shared" si="57"/>
        <v>1</v>
      </c>
      <c r="BS124" s="619" t="b">
        <f t="shared" si="58"/>
        <v>1</v>
      </c>
      <c r="BT124" s="619" t="b">
        <f t="shared" si="59"/>
        <v>1</v>
      </c>
      <c r="BU124" s="619" t="b">
        <f t="shared" si="60"/>
        <v>1</v>
      </c>
      <c r="BV124" s="619" t="str">
        <f t="shared" si="61"/>
        <v>-</v>
      </c>
      <c r="BW124" s="619">
        <f>IF(BV124="-",0,IF(COUNTIF(BV124:$BV$524,BV124)&gt;1,1,0))</f>
        <v>0</v>
      </c>
    </row>
    <row r="125" spans="1:75" s="257" customFormat="1" ht="15.75">
      <c r="A125" s="567">
        <v>101</v>
      </c>
      <c r="B125" s="564"/>
      <c r="C125" s="465"/>
      <c r="D125" s="466"/>
      <c r="E125" s="467"/>
      <c r="F125" s="468"/>
      <c r="G125" s="466"/>
      <c r="H125" s="467"/>
      <c r="I125" s="468"/>
      <c r="J125" s="469"/>
      <c r="K125" s="467"/>
      <c r="L125" s="470"/>
      <c r="M125" s="466"/>
      <c r="N125" s="467"/>
      <c r="O125" s="470"/>
      <c r="P125" s="544"/>
      <c r="Q125" s="544"/>
      <c r="R125" s="544"/>
      <c r="S125" s="544"/>
      <c r="T125" s="544"/>
      <c r="U125" s="544"/>
      <c r="V125" s="544"/>
      <c r="W125" s="469"/>
      <c r="X125" s="471"/>
      <c r="Y125" s="471"/>
      <c r="Z125" s="471"/>
      <c r="AA125" s="472"/>
      <c r="AB125" s="469"/>
      <c r="AC125" s="471"/>
      <c r="AD125" s="471"/>
      <c r="AE125" s="471"/>
      <c r="AF125" s="472"/>
      <c r="AG125" s="469"/>
      <c r="AH125" s="471"/>
      <c r="AI125" s="471"/>
      <c r="AJ125" s="471"/>
      <c r="AK125" s="472"/>
      <c r="AL125" s="469"/>
      <c r="AM125" s="471"/>
      <c r="AN125" s="471"/>
      <c r="AO125" s="471"/>
      <c r="AP125" s="538"/>
      <c r="AQ125" s="542">
        <f t="shared" si="34"/>
        <v>0</v>
      </c>
      <c r="AR125" s="552">
        <f t="shared" si="35"/>
        <v>0</v>
      </c>
      <c r="AS125" s="552">
        <f t="shared" si="36"/>
        <v>0</v>
      </c>
      <c r="AT125" s="496">
        <f t="shared" si="37"/>
        <v>0</v>
      </c>
      <c r="AU125" s="227"/>
      <c r="AV125" s="619" t="b">
        <f t="shared" si="32"/>
        <v>1</v>
      </c>
      <c r="AW125" s="619" t="b">
        <f t="shared" si="33"/>
        <v>1</v>
      </c>
      <c r="AX125" s="619" t="b">
        <f t="shared" si="38"/>
        <v>1</v>
      </c>
      <c r="AY125" s="619" t="b">
        <f t="shared" si="39"/>
        <v>1</v>
      </c>
      <c r="AZ125" s="619" t="b">
        <f t="shared" si="40"/>
        <v>1</v>
      </c>
      <c r="BB125" s="619" t="b">
        <f t="shared" si="41"/>
        <v>0</v>
      </c>
      <c r="BC125" s="619" t="b">
        <f t="shared" si="42"/>
        <v>0</v>
      </c>
      <c r="BD125" s="619" t="b">
        <f t="shared" si="43"/>
        <v>0</v>
      </c>
      <c r="BE125" s="619" t="b">
        <f t="shared" si="44"/>
        <v>0</v>
      </c>
      <c r="BF125" s="619" t="b">
        <f t="shared" si="45"/>
        <v>0</v>
      </c>
      <c r="BG125" s="619" t="b">
        <f t="shared" si="46"/>
        <v>0</v>
      </c>
      <c r="BH125" s="619" t="b">
        <f t="shared" si="47"/>
        <v>0</v>
      </c>
      <c r="BI125" s="619" t="b">
        <f t="shared" si="48"/>
        <v>0</v>
      </c>
      <c r="BJ125" s="619" t="b">
        <f t="shared" si="49"/>
        <v>0</v>
      </c>
      <c r="BK125" s="619" t="b">
        <f t="shared" si="50"/>
        <v>0</v>
      </c>
      <c r="BL125" s="619" t="b">
        <f t="shared" si="51"/>
        <v>0</v>
      </c>
      <c r="BM125" s="619" t="b">
        <f t="shared" si="52"/>
        <v>0</v>
      </c>
      <c r="BN125" s="619" t="b">
        <f t="shared" si="53"/>
        <v>1</v>
      </c>
      <c r="BO125" s="619" t="b">
        <f t="shared" si="54"/>
        <v>1</v>
      </c>
      <c r="BP125" s="619" t="b">
        <f t="shared" si="55"/>
        <v>1</v>
      </c>
      <c r="BQ125" s="619" t="b">
        <f t="shared" si="56"/>
        <v>1</v>
      </c>
      <c r="BR125" s="619" t="b">
        <f t="shared" si="57"/>
        <v>1</v>
      </c>
      <c r="BS125" s="619" t="b">
        <f t="shared" si="58"/>
        <v>1</v>
      </c>
      <c r="BT125" s="619" t="b">
        <f t="shared" si="59"/>
        <v>1</v>
      </c>
      <c r="BU125" s="619" t="b">
        <f t="shared" si="60"/>
        <v>1</v>
      </c>
      <c r="BV125" s="619" t="str">
        <f t="shared" si="61"/>
        <v>-</v>
      </c>
      <c r="BW125" s="619">
        <f>IF(BV125="-",0,IF(COUNTIF(BV125:$BV$524,BV125)&gt;1,1,0))</f>
        <v>0</v>
      </c>
    </row>
    <row r="126" spans="1:75" s="257" customFormat="1" ht="15.75">
      <c r="A126" s="567">
        <v>102</v>
      </c>
      <c r="B126" s="564"/>
      <c r="C126" s="465"/>
      <c r="D126" s="466"/>
      <c r="E126" s="467"/>
      <c r="F126" s="468"/>
      <c r="G126" s="466"/>
      <c r="H126" s="467"/>
      <c r="I126" s="468"/>
      <c r="J126" s="469"/>
      <c r="K126" s="467"/>
      <c r="L126" s="470"/>
      <c r="M126" s="466"/>
      <c r="N126" s="467"/>
      <c r="O126" s="470"/>
      <c r="P126" s="544"/>
      <c r="Q126" s="544"/>
      <c r="R126" s="544"/>
      <c r="S126" s="544"/>
      <c r="T126" s="544"/>
      <c r="U126" s="544"/>
      <c r="V126" s="544"/>
      <c r="W126" s="469"/>
      <c r="X126" s="471"/>
      <c r="Y126" s="471"/>
      <c r="Z126" s="471"/>
      <c r="AA126" s="472"/>
      <c r="AB126" s="469"/>
      <c r="AC126" s="471"/>
      <c r="AD126" s="471"/>
      <c r="AE126" s="471"/>
      <c r="AF126" s="472"/>
      <c r="AG126" s="469"/>
      <c r="AH126" s="471"/>
      <c r="AI126" s="471"/>
      <c r="AJ126" s="471"/>
      <c r="AK126" s="472"/>
      <c r="AL126" s="469"/>
      <c r="AM126" s="471"/>
      <c r="AN126" s="471"/>
      <c r="AO126" s="471"/>
      <c r="AP126" s="538"/>
      <c r="AQ126" s="542">
        <f t="shared" si="34"/>
        <v>0</v>
      </c>
      <c r="AR126" s="552">
        <f t="shared" si="35"/>
        <v>0</v>
      </c>
      <c r="AS126" s="552">
        <f t="shared" si="36"/>
        <v>0</v>
      </c>
      <c r="AT126" s="496">
        <f t="shared" si="37"/>
        <v>0</v>
      </c>
      <c r="AU126" s="227"/>
      <c r="AV126" s="619" t="b">
        <f t="shared" si="32"/>
        <v>1</v>
      </c>
      <c r="AW126" s="619" t="b">
        <f t="shared" si="33"/>
        <v>1</v>
      </c>
      <c r="AX126" s="619" t="b">
        <f t="shared" si="38"/>
        <v>1</v>
      </c>
      <c r="AY126" s="619" t="b">
        <f t="shared" si="39"/>
        <v>1</v>
      </c>
      <c r="AZ126" s="619" t="b">
        <f t="shared" si="40"/>
        <v>1</v>
      </c>
      <c r="BB126" s="619" t="b">
        <f t="shared" si="41"/>
        <v>0</v>
      </c>
      <c r="BC126" s="619" t="b">
        <f t="shared" si="42"/>
        <v>0</v>
      </c>
      <c r="BD126" s="619" t="b">
        <f t="shared" si="43"/>
        <v>0</v>
      </c>
      <c r="BE126" s="619" t="b">
        <f t="shared" si="44"/>
        <v>0</v>
      </c>
      <c r="BF126" s="619" t="b">
        <f t="shared" si="45"/>
        <v>0</v>
      </c>
      <c r="BG126" s="619" t="b">
        <f t="shared" si="46"/>
        <v>0</v>
      </c>
      <c r="BH126" s="619" t="b">
        <f t="shared" si="47"/>
        <v>0</v>
      </c>
      <c r="BI126" s="619" t="b">
        <f t="shared" si="48"/>
        <v>0</v>
      </c>
      <c r="BJ126" s="619" t="b">
        <f t="shared" si="49"/>
        <v>0</v>
      </c>
      <c r="BK126" s="619" t="b">
        <f t="shared" si="50"/>
        <v>0</v>
      </c>
      <c r="BL126" s="619" t="b">
        <f t="shared" si="51"/>
        <v>0</v>
      </c>
      <c r="BM126" s="619" t="b">
        <f t="shared" si="52"/>
        <v>0</v>
      </c>
      <c r="BN126" s="619" t="b">
        <f t="shared" si="53"/>
        <v>1</v>
      </c>
      <c r="BO126" s="619" t="b">
        <f t="shared" si="54"/>
        <v>1</v>
      </c>
      <c r="BP126" s="619" t="b">
        <f t="shared" si="55"/>
        <v>1</v>
      </c>
      <c r="BQ126" s="619" t="b">
        <f t="shared" si="56"/>
        <v>1</v>
      </c>
      <c r="BR126" s="619" t="b">
        <f t="shared" si="57"/>
        <v>1</v>
      </c>
      <c r="BS126" s="619" t="b">
        <f t="shared" si="58"/>
        <v>1</v>
      </c>
      <c r="BT126" s="619" t="b">
        <f t="shared" si="59"/>
        <v>1</v>
      </c>
      <c r="BU126" s="619" t="b">
        <f t="shared" si="60"/>
        <v>1</v>
      </c>
      <c r="BV126" s="619" t="str">
        <f t="shared" si="61"/>
        <v>-</v>
      </c>
      <c r="BW126" s="619">
        <f>IF(BV126="-",0,IF(COUNTIF(BV126:$BV$524,BV126)&gt;1,1,0))</f>
        <v>0</v>
      </c>
    </row>
    <row r="127" spans="1:75" s="257" customFormat="1" ht="15.75">
      <c r="A127" s="567">
        <v>103</v>
      </c>
      <c r="B127" s="564"/>
      <c r="C127" s="465"/>
      <c r="D127" s="466"/>
      <c r="E127" s="467"/>
      <c r="F127" s="468"/>
      <c r="G127" s="466"/>
      <c r="H127" s="467"/>
      <c r="I127" s="468"/>
      <c r="J127" s="469"/>
      <c r="K127" s="467"/>
      <c r="L127" s="470"/>
      <c r="M127" s="466"/>
      <c r="N127" s="467"/>
      <c r="O127" s="470"/>
      <c r="P127" s="544"/>
      <c r="Q127" s="544"/>
      <c r="R127" s="544"/>
      <c r="S127" s="544"/>
      <c r="T127" s="544"/>
      <c r="U127" s="544"/>
      <c r="V127" s="544"/>
      <c r="W127" s="469"/>
      <c r="X127" s="471"/>
      <c r="Y127" s="471"/>
      <c r="Z127" s="471"/>
      <c r="AA127" s="472"/>
      <c r="AB127" s="469"/>
      <c r="AC127" s="471"/>
      <c r="AD127" s="471"/>
      <c r="AE127" s="471"/>
      <c r="AF127" s="472"/>
      <c r="AG127" s="469"/>
      <c r="AH127" s="471"/>
      <c r="AI127" s="471"/>
      <c r="AJ127" s="471"/>
      <c r="AK127" s="472"/>
      <c r="AL127" s="469"/>
      <c r="AM127" s="471"/>
      <c r="AN127" s="471"/>
      <c r="AO127" s="471"/>
      <c r="AP127" s="538"/>
      <c r="AQ127" s="542">
        <f t="shared" si="34"/>
        <v>0</v>
      </c>
      <c r="AR127" s="552">
        <f t="shared" si="35"/>
        <v>0</v>
      </c>
      <c r="AS127" s="552">
        <f t="shared" si="36"/>
        <v>0</v>
      </c>
      <c r="AT127" s="496">
        <f t="shared" si="37"/>
        <v>0</v>
      </c>
      <c r="AU127" s="227"/>
      <c r="AV127" s="619" t="b">
        <f t="shared" si="32"/>
        <v>1</v>
      </c>
      <c r="AW127" s="619" t="b">
        <f t="shared" si="33"/>
        <v>1</v>
      </c>
      <c r="AX127" s="619" t="b">
        <f t="shared" si="38"/>
        <v>1</v>
      </c>
      <c r="AY127" s="619" t="b">
        <f t="shared" si="39"/>
        <v>1</v>
      </c>
      <c r="AZ127" s="619" t="b">
        <f t="shared" si="40"/>
        <v>1</v>
      </c>
      <c r="BB127" s="619" t="b">
        <f t="shared" si="41"/>
        <v>0</v>
      </c>
      <c r="BC127" s="619" t="b">
        <f t="shared" si="42"/>
        <v>0</v>
      </c>
      <c r="BD127" s="619" t="b">
        <f t="shared" si="43"/>
        <v>0</v>
      </c>
      <c r="BE127" s="619" t="b">
        <f t="shared" si="44"/>
        <v>0</v>
      </c>
      <c r="BF127" s="619" t="b">
        <f t="shared" si="45"/>
        <v>0</v>
      </c>
      <c r="BG127" s="619" t="b">
        <f t="shared" si="46"/>
        <v>0</v>
      </c>
      <c r="BH127" s="619" t="b">
        <f t="shared" si="47"/>
        <v>0</v>
      </c>
      <c r="BI127" s="619" t="b">
        <f t="shared" si="48"/>
        <v>0</v>
      </c>
      <c r="BJ127" s="619" t="b">
        <f t="shared" si="49"/>
        <v>0</v>
      </c>
      <c r="BK127" s="619" t="b">
        <f t="shared" si="50"/>
        <v>0</v>
      </c>
      <c r="BL127" s="619" t="b">
        <f t="shared" si="51"/>
        <v>0</v>
      </c>
      <c r="BM127" s="619" t="b">
        <f t="shared" si="52"/>
        <v>0</v>
      </c>
      <c r="BN127" s="619" t="b">
        <f t="shared" si="53"/>
        <v>1</v>
      </c>
      <c r="BO127" s="619" t="b">
        <f t="shared" si="54"/>
        <v>1</v>
      </c>
      <c r="BP127" s="619" t="b">
        <f t="shared" si="55"/>
        <v>1</v>
      </c>
      <c r="BQ127" s="619" t="b">
        <f t="shared" si="56"/>
        <v>1</v>
      </c>
      <c r="BR127" s="619" t="b">
        <f t="shared" si="57"/>
        <v>1</v>
      </c>
      <c r="BS127" s="619" t="b">
        <f t="shared" si="58"/>
        <v>1</v>
      </c>
      <c r="BT127" s="619" t="b">
        <f t="shared" si="59"/>
        <v>1</v>
      </c>
      <c r="BU127" s="619" t="b">
        <f t="shared" si="60"/>
        <v>1</v>
      </c>
      <c r="BV127" s="619" t="str">
        <f t="shared" si="61"/>
        <v>-</v>
      </c>
      <c r="BW127" s="619">
        <f>IF(BV127="-",0,IF(COUNTIF(BV127:$BV$524,BV127)&gt;1,1,0))</f>
        <v>0</v>
      </c>
    </row>
    <row r="128" spans="1:75" s="257" customFormat="1" ht="15.75">
      <c r="A128" s="567">
        <v>104</v>
      </c>
      <c r="B128" s="564"/>
      <c r="C128" s="465"/>
      <c r="D128" s="466"/>
      <c r="E128" s="467"/>
      <c r="F128" s="468"/>
      <c r="G128" s="466"/>
      <c r="H128" s="467"/>
      <c r="I128" s="468"/>
      <c r="J128" s="469"/>
      <c r="K128" s="467"/>
      <c r="L128" s="470"/>
      <c r="M128" s="466"/>
      <c r="N128" s="467"/>
      <c r="O128" s="470"/>
      <c r="P128" s="544"/>
      <c r="Q128" s="544"/>
      <c r="R128" s="544"/>
      <c r="S128" s="544"/>
      <c r="T128" s="544"/>
      <c r="U128" s="544"/>
      <c r="V128" s="544"/>
      <c r="W128" s="469"/>
      <c r="X128" s="471"/>
      <c r="Y128" s="471"/>
      <c r="Z128" s="471"/>
      <c r="AA128" s="472"/>
      <c r="AB128" s="469"/>
      <c r="AC128" s="471"/>
      <c r="AD128" s="471"/>
      <c r="AE128" s="471"/>
      <c r="AF128" s="472"/>
      <c r="AG128" s="469"/>
      <c r="AH128" s="471"/>
      <c r="AI128" s="471"/>
      <c r="AJ128" s="471"/>
      <c r="AK128" s="472"/>
      <c r="AL128" s="469"/>
      <c r="AM128" s="471"/>
      <c r="AN128" s="471"/>
      <c r="AO128" s="471"/>
      <c r="AP128" s="538"/>
      <c r="AQ128" s="542">
        <f t="shared" si="34"/>
        <v>0</v>
      </c>
      <c r="AR128" s="552">
        <f t="shared" si="35"/>
        <v>0</v>
      </c>
      <c r="AS128" s="552">
        <f t="shared" si="36"/>
        <v>0</v>
      </c>
      <c r="AT128" s="496">
        <f t="shared" si="37"/>
        <v>0</v>
      </c>
      <c r="AU128" s="227"/>
      <c r="AV128" s="619" t="b">
        <f t="shared" si="32"/>
        <v>1</v>
      </c>
      <c r="AW128" s="619" t="b">
        <f t="shared" si="33"/>
        <v>1</v>
      </c>
      <c r="AX128" s="619" t="b">
        <f t="shared" si="38"/>
        <v>1</v>
      </c>
      <c r="AY128" s="619" t="b">
        <f t="shared" si="39"/>
        <v>1</v>
      </c>
      <c r="AZ128" s="619" t="b">
        <f t="shared" si="40"/>
        <v>1</v>
      </c>
      <c r="BB128" s="619" t="b">
        <f t="shared" si="41"/>
        <v>0</v>
      </c>
      <c r="BC128" s="619" t="b">
        <f t="shared" si="42"/>
        <v>0</v>
      </c>
      <c r="BD128" s="619" t="b">
        <f t="shared" si="43"/>
        <v>0</v>
      </c>
      <c r="BE128" s="619" t="b">
        <f t="shared" si="44"/>
        <v>0</v>
      </c>
      <c r="BF128" s="619" t="b">
        <f t="shared" si="45"/>
        <v>0</v>
      </c>
      <c r="BG128" s="619" t="b">
        <f t="shared" si="46"/>
        <v>0</v>
      </c>
      <c r="BH128" s="619" t="b">
        <f t="shared" si="47"/>
        <v>0</v>
      </c>
      <c r="BI128" s="619" t="b">
        <f t="shared" si="48"/>
        <v>0</v>
      </c>
      <c r="BJ128" s="619" t="b">
        <f t="shared" si="49"/>
        <v>0</v>
      </c>
      <c r="BK128" s="619" t="b">
        <f t="shared" si="50"/>
        <v>0</v>
      </c>
      <c r="BL128" s="619" t="b">
        <f t="shared" si="51"/>
        <v>0</v>
      </c>
      <c r="BM128" s="619" t="b">
        <f t="shared" si="52"/>
        <v>0</v>
      </c>
      <c r="BN128" s="619" t="b">
        <f t="shared" si="53"/>
        <v>1</v>
      </c>
      <c r="BO128" s="619" t="b">
        <f t="shared" si="54"/>
        <v>1</v>
      </c>
      <c r="BP128" s="619" t="b">
        <f t="shared" si="55"/>
        <v>1</v>
      </c>
      <c r="BQ128" s="619" t="b">
        <f t="shared" si="56"/>
        <v>1</v>
      </c>
      <c r="BR128" s="619" t="b">
        <f t="shared" si="57"/>
        <v>1</v>
      </c>
      <c r="BS128" s="619" t="b">
        <f t="shared" si="58"/>
        <v>1</v>
      </c>
      <c r="BT128" s="619" t="b">
        <f t="shared" si="59"/>
        <v>1</v>
      </c>
      <c r="BU128" s="619" t="b">
        <f t="shared" si="60"/>
        <v>1</v>
      </c>
      <c r="BV128" s="619" t="str">
        <f t="shared" si="61"/>
        <v>-</v>
      </c>
      <c r="BW128" s="619">
        <f>IF(BV128="-",0,IF(COUNTIF(BV128:$BV$524,BV128)&gt;1,1,0))</f>
        <v>0</v>
      </c>
    </row>
    <row r="129" spans="1:75" s="257" customFormat="1" ht="15.75">
      <c r="A129" s="567">
        <v>105</v>
      </c>
      <c r="B129" s="564"/>
      <c r="C129" s="465"/>
      <c r="D129" s="466"/>
      <c r="E129" s="467"/>
      <c r="F129" s="468"/>
      <c r="G129" s="466"/>
      <c r="H129" s="467"/>
      <c r="I129" s="468"/>
      <c r="J129" s="469"/>
      <c r="K129" s="467"/>
      <c r="L129" s="470"/>
      <c r="M129" s="466"/>
      <c r="N129" s="467"/>
      <c r="O129" s="470"/>
      <c r="P129" s="544"/>
      <c r="Q129" s="544"/>
      <c r="R129" s="544"/>
      <c r="S129" s="544"/>
      <c r="T129" s="544"/>
      <c r="U129" s="544"/>
      <c r="V129" s="544"/>
      <c r="W129" s="469"/>
      <c r="X129" s="471"/>
      <c r="Y129" s="471"/>
      <c r="Z129" s="471"/>
      <c r="AA129" s="472"/>
      <c r="AB129" s="469"/>
      <c r="AC129" s="471"/>
      <c r="AD129" s="471"/>
      <c r="AE129" s="471"/>
      <c r="AF129" s="472"/>
      <c r="AG129" s="469"/>
      <c r="AH129" s="471"/>
      <c r="AI129" s="471"/>
      <c r="AJ129" s="471"/>
      <c r="AK129" s="472"/>
      <c r="AL129" s="469"/>
      <c r="AM129" s="471"/>
      <c r="AN129" s="471"/>
      <c r="AO129" s="471"/>
      <c r="AP129" s="538"/>
      <c r="AQ129" s="542">
        <f t="shared" si="34"/>
        <v>0</v>
      </c>
      <c r="AR129" s="552">
        <f t="shared" si="35"/>
        <v>0</v>
      </c>
      <c r="AS129" s="552">
        <f t="shared" si="36"/>
        <v>0</v>
      </c>
      <c r="AT129" s="496">
        <f t="shared" si="37"/>
        <v>0</v>
      </c>
      <c r="AU129" s="227"/>
      <c r="AV129" s="619" t="b">
        <f t="shared" si="32"/>
        <v>1</v>
      </c>
      <c r="AW129" s="619" t="b">
        <f t="shared" si="33"/>
        <v>1</v>
      </c>
      <c r="AX129" s="619" t="b">
        <f t="shared" si="38"/>
        <v>1</v>
      </c>
      <c r="AY129" s="619" t="b">
        <f t="shared" si="39"/>
        <v>1</v>
      </c>
      <c r="AZ129" s="619" t="b">
        <f t="shared" si="40"/>
        <v>1</v>
      </c>
      <c r="BB129" s="619" t="b">
        <f t="shared" si="41"/>
        <v>0</v>
      </c>
      <c r="BC129" s="619" t="b">
        <f t="shared" si="42"/>
        <v>0</v>
      </c>
      <c r="BD129" s="619" t="b">
        <f t="shared" si="43"/>
        <v>0</v>
      </c>
      <c r="BE129" s="619" t="b">
        <f t="shared" si="44"/>
        <v>0</v>
      </c>
      <c r="BF129" s="619" t="b">
        <f t="shared" si="45"/>
        <v>0</v>
      </c>
      <c r="BG129" s="619" t="b">
        <f t="shared" si="46"/>
        <v>0</v>
      </c>
      <c r="BH129" s="619" t="b">
        <f t="shared" si="47"/>
        <v>0</v>
      </c>
      <c r="BI129" s="619" t="b">
        <f t="shared" si="48"/>
        <v>0</v>
      </c>
      <c r="BJ129" s="619" t="b">
        <f t="shared" si="49"/>
        <v>0</v>
      </c>
      <c r="BK129" s="619" t="b">
        <f t="shared" si="50"/>
        <v>0</v>
      </c>
      <c r="BL129" s="619" t="b">
        <f t="shared" si="51"/>
        <v>0</v>
      </c>
      <c r="BM129" s="619" t="b">
        <f t="shared" si="52"/>
        <v>0</v>
      </c>
      <c r="BN129" s="619" t="b">
        <f t="shared" si="53"/>
        <v>1</v>
      </c>
      <c r="BO129" s="619" t="b">
        <f t="shared" si="54"/>
        <v>1</v>
      </c>
      <c r="BP129" s="619" t="b">
        <f t="shared" si="55"/>
        <v>1</v>
      </c>
      <c r="BQ129" s="619" t="b">
        <f t="shared" si="56"/>
        <v>1</v>
      </c>
      <c r="BR129" s="619" t="b">
        <f t="shared" si="57"/>
        <v>1</v>
      </c>
      <c r="BS129" s="619" t="b">
        <f t="shared" si="58"/>
        <v>1</v>
      </c>
      <c r="BT129" s="619" t="b">
        <f t="shared" si="59"/>
        <v>1</v>
      </c>
      <c r="BU129" s="619" t="b">
        <f t="shared" si="60"/>
        <v>1</v>
      </c>
      <c r="BV129" s="619" t="str">
        <f t="shared" si="61"/>
        <v>-</v>
      </c>
      <c r="BW129" s="619">
        <f>IF(BV129="-",0,IF(COUNTIF(BV129:$BV$524,BV129)&gt;1,1,0))</f>
        <v>0</v>
      </c>
    </row>
    <row r="130" spans="1:75" s="257" customFormat="1" ht="15.75">
      <c r="A130" s="567">
        <v>106</v>
      </c>
      <c r="B130" s="564"/>
      <c r="C130" s="465"/>
      <c r="D130" s="466"/>
      <c r="E130" s="467"/>
      <c r="F130" s="468"/>
      <c r="G130" s="466"/>
      <c r="H130" s="467"/>
      <c r="I130" s="468"/>
      <c r="J130" s="469"/>
      <c r="K130" s="467"/>
      <c r="L130" s="470"/>
      <c r="M130" s="466"/>
      <c r="N130" s="467"/>
      <c r="O130" s="470"/>
      <c r="P130" s="544"/>
      <c r="Q130" s="544"/>
      <c r="R130" s="544"/>
      <c r="S130" s="544"/>
      <c r="T130" s="544"/>
      <c r="U130" s="544"/>
      <c r="V130" s="544"/>
      <c r="W130" s="469"/>
      <c r="X130" s="471"/>
      <c r="Y130" s="471"/>
      <c r="Z130" s="471"/>
      <c r="AA130" s="472"/>
      <c r="AB130" s="469"/>
      <c r="AC130" s="471"/>
      <c r="AD130" s="471"/>
      <c r="AE130" s="471"/>
      <c r="AF130" s="472"/>
      <c r="AG130" s="469"/>
      <c r="AH130" s="471"/>
      <c r="AI130" s="471"/>
      <c r="AJ130" s="471"/>
      <c r="AK130" s="472"/>
      <c r="AL130" s="469"/>
      <c r="AM130" s="471"/>
      <c r="AN130" s="471"/>
      <c r="AO130" s="471"/>
      <c r="AP130" s="538"/>
      <c r="AQ130" s="542">
        <f t="shared" si="34"/>
        <v>0</v>
      </c>
      <c r="AR130" s="552">
        <f t="shared" si="35"/>
        <v>0</v>
      </c>
      <c r="AS130" s="552">
        <f t="shared" si="36"/>
        <v>0</v>
      </c>
      <c r="AT130" s="496">
        <f t="shared" si="37"/>
        <v>0</v>
      </c>
      <c r="AU130" s="227"/>
      <c r="AV130" s="619" t="b">
        <f t="shared" si="32"/>
        <v>1</v>
      </c>
      <c r="AW130" s="619" t="b">
        <f t="shared" si="33"/>
        <v>1</v>
      </c>
      <c r="AX130" s="619" t="b">
        <f t="shared" si="38"/>
        <v>1</v>
      </c>
      <c r="AY130" s="619" t="b">
        <f t="shared" si="39"/>
        <v>1</v>
      </c>
      <c r="AZ130" s="619" t="b">
        <f t="shared" si="40"/>
        <v>1</v>
      </c>
      <c r="BB130" s="619" t="b">
        <f t="shared" si="41"/>
        <v>0</v>
      </c>
      <c r="BC130" s="619" t="b">
        <f t="shared" si="42"/>
        <v>0</v>
      </c>
      <c r="BD130" s="619" t="b">
        <f t="shared" si="43"/>
        <v>0</v>
      </c>
      <c r="BE130" s="619" t="b">
        <f t="shared" si="44"/>
        <v>0</v>
      </c>
      <c r="BF130" s="619" t="b">
        <f t="shared" si="45"/>
        <v>0</v>
      </c>
      <c r="BG130" s="619" t="b">
        <f t="shared" si="46"/>
        <v>0</v>
      </c>
      <c r="BH130" s="619" t="b">
        <f t="shared" si="47"/>
        <v>0</v>
      </c>
      <c r="BI130" s="619" t="b">
        <f t="shared" si="48"/>
        <v>0</v>
      </c>
      <c r="BJ130" s="619" t="b">
        <f t="shared" si="49"/>
        <v>0</v>
      </c>
      <c r="BK130" s="619" t="b">
        <f t="shared" si="50"/>
        <v>0</v>
      </c>
      <c r="BL130" s="619" t="b">
        <f t="shared" si="51"/>
        <v>0</v>
      </c>
      <c r="BM130" s="619" t="b">
        <f t="shared" si="52"/>
        <v>0</v>
      </c>
      <c r="BN130" s="619" t="b">
        <f t="shared" si="53"/>
        <v>1</v>
      </c>
      <c r="BO130" s="619" t="b">
        <f t="shared" si="54"/>
        <v>1</v>
      </c>
      <c r="BP130" s="619" t="b">
        <f t="shared" si="55"/>
        <v>1</v>
      </c>
      <c r="BQ130" s="619" t="b">
        <f t="shared" si="56"/>
        <v>1</v>
      </c>
      <c r="BR130" s="619" t="b">
        <f t="shared" si="57"/>
        <v>1</v>
      </c>
      <c r="BS130" s="619" t="b">
        <f t="shared" si="58"/>
        <v>1</v>
      </c>
      <c r="BT130" s="619" t="b">
        <f t="shared" si="59"/>
        <v>1</v>
      </c>
      <c r="BU130" s="619" t="b">
        <f t="shared" si="60"/>
        <v>1</v>
      </c>
      <c r="BV130" s="619" t="str">
        <f t="shared" si="61"/>
        <v>-</v>
      </c>
      <c r="BW130" s="619">
        <f>IF(BV130="-",0,IF(COUNTIF(BV130:$BV$524,BV130)&gt;1,1,0))</f>
        <v>0</v>
      </c>
    </row>
    <row r="131" spans="1:75" s="257" customFormat="1" ht="15.75">
      <c r="A131" s="567">
        <v>107</v>
      </c>
      <c r="B131" s="564"/>
      <c r="C131" s="465"/>
      <c r="D131" s="466"/>
      <c r="E131" s="467"/>
      <c r="F131" s="468"/>
      <c r="G131" s="466"/>
      <c r="H131" s="467"/>
      <c r="I131" s="468"/>
      <c r="J131" s="469"/>
      <c r="K131" s="467"/>
      <c r="L131" s="470"/>
      <c r="M131" s="466"/>
      <c r="N131" s="467"/>
      <c r="O131" s="470"/>
      <c r="P131" s="544"/>
      <c r="Q131" s="544"/>
      <c r="R131" s="544"/>
      <c r="S131" s="544"/>
      <c r="T131" s="544"/>
      <c r="U131" s="544"/>
      <c r="V131" s="544"/>
      <c r="W131" s="469"/>
      <c r="X131" s="471"/>
      <c r="Y131" s="471"/>
      <c r="Z131" s="471"/>
      <c r="AA131" s="472"/>
      <c r="AB131" s="469"/>
      <c r="AC131" s="471"/>
      <c r="AD131" s="471"/>
      <c r="AE131" s="471"/>
      <c r="AF131" s="472"/>
      <c r="AG131" s="469"/>
      <c r="AH131" s="471"/>
      <c r="AI131" s="471"/>
      <c r="AJ131" s="471"/>
      <c r="AK131" s="472"/>
      <c r="AL131" s="469"/>
      <c r="AM131" s="471"/>
      <c r="AN131" s="471"/>
      <c r="AO131" s="471"/>
      <c r="AP131" s="538"/>
      <c r="AQ131" s="542">
        <f t="shared" si="34"/>
        <v>0</v>
      </c>
      <c r="AR131" s="552">
        <f t="shared" si="35"/>
        <v>0</v>
      </c>
      <c r="AS131" s="552">
        <f t="shared" si="36"/>
        <v>0</v>
      </c>
      <c r="AT131" s="496">
        <f t="shared" si="37"/>
        <v>0</v>
      </c>
      <c r="AU131" s="227"/>
      <c r="AV131" s="619" t="b">
        <f t="shared" si="32"/>
        <v>1</v>
      </c>
      <c r="AW131" s="619" t="b">
        <f t="shared" si="33"/>
        <v>1</v>
      </c>
      <c r="AX131" s="619" t="b">
        <f t="shared" si="38"/>
        <v>1</v>
      </c>
      <c r="AY131" s="619" t="b">
        <f t="shared" si="39"/>
        <v>1</v>
      </c>
      <c r="AZ131" s="619" t="b">
        <f t="shared" si="40"/>
        <v>1</v>
      </c>
      <c r="BB131" s="619" t="b">
        <f t="shared" si="41"/>
        <v>0</v>
      </c>
      <c r="BC131" s="619" t="b">
        <f t="shared" si="42"/>
        <v>0</v>
      </c>
      <c r="BD131" s="619" t="b">
        <f t="shared" si="43"/>
        <v>0</v>
      </c>
      <c r="BE131" s="619" t="b">
        <f t="shared" si="44"/>
        <v>0</v>
      </c>
      <c r="BF131" s="619" t="b">
        <f t="shared" si="45"/>
        <v>0</v>
      </c>
      <c r="BG131" s="619" t="b">
        <f t="shared" si="46"/>
        <v>0</v>
      </c>
      <c r="BH131" s="619" t="b">
        <f t="shared" si="47"/>
        <v>0</v>
      </c>
      <c r="BI131" s="619" t="b">
        <f t="shared" si="48"/>
        <v>0</v>
      </c>
      <c r="BJ131" s="619" t="b">
        <f t="shared" si="49"/>
        <v>0</v>
      </c>
      <c r="BK131" s="619" t="b">
        <f t="shared" si="50"/>
        <v>0</v>
      </c>
      <c r="BL131" s="619" t="b">
        <f t="shared" si="51"/>
        <v>0</v>
      </c>
      <c r="BM131" s="619" t="b">
        <f t="shared" si="52"/>
        <v>0</v>
      </c>
      <c r="BN131" s="619" t="b">
        <f t="shared" si="53"/>
        <v>1</v>
      </c>
      <c r="BO131" s="619" t="b">
        <f t="shared" si="54"/>
        <v>1</v>
      </c>
      <c r="BP131" s="619" t="b">
        <f t="shared" si="55"/>
        <v>1</v>
      </c>
      <c r="BQ131" s="619" t="b">
        <f t="shared" si="56"/>
        <v>1</v>
      </c>
      <c r="BR131" s="619" t="b">
        <f t="shared" si="57"/>
        <v>1</v>
      </c>
      <c r="BS131" s="619" t="b">
        <f t="shared" si="58"/>
        <v>1</v>
      </c>
      <c r="BT131" s="619" t="b">
        <f t="shared" si="59"/>
        <v>1</v>
      </c>
      <c r="BU131" s="619" t="b">
        <f t="shared" si="60"/>
        <v>1</v>
      </c>
      <c r="BV131" s="619" t="str">
        <f t="shared" si="61"/>
        <v>-</v>
      </c>
      <c r="BW131" s="619">
        <f>IF(BV131="-",0,IF(COUNTIF(BV131:$BV$524,BV131)&gt;1,1,0))</f>
        <v>0</v>
      </c>
    </row>
    <row r="132" spans="1:75" s="257" customFormat="1" ht="15.75">
      <c r="A132" s="567">
        <v>108</v>
      </c>
      <c r="B132" s="564"/>
      <c r="C132" s="465"/>
      <c r="D132" s="466"/>
      <c r="E132" s="467"/>
      <c r="F132" s="468"/>
      <c r="G132" s="466"/>
      <c r="H132" s="467"/>
      <c r="I132" s="468"/>
      <c r="J132" s="469"/>
      <c r="K132" s="467"/>
      <c r="L132" s="470"/>
      <c r="M132" s="466"/>
      <c r="N132" s="467"/>
      <c r="O132" s="470"/>
      <c r="P132" s="544"/>
      <c r="Q132" s="544"/>
      <c r="R132" s="544"/>
      <c r="S132" s="544"/>
      <c r="T132" s="544"/>
      <c r="U132" s="544"/>
      <c r="V132" s="544"/>
      <c r="W132" s="469"/>
      <c r="X132" s="471"/>
      <c r="Y132" s="471"/>
      <c r="Z132" s="471"/>
      <c r="AA132" s="472"/>
      <c r="AB132" s="469"/>
      <c r="AC132" s="471"/>
      <c r="AD132" s="471"/>
      <c r="AE132" s="471"/>
      <c r="AF132" s="472"/>
      <c r="AG132" s="469"/>
      <c r="AH132" s="471"/>
      <c r="AI132" s="471"/>
      <c r="AJ132" s="471"/>
      <c r="AK132" s="472"/>
      <c r="AL132" s="469"/>
      <c r="AM132" s="471"/>
      <c r="AN132" s="471"/>
      <c r="AO132" s="471"/>
      <c r="AP132" s="538"/>
      <c r="AQ132" s="542">
        <f t="shared" si="34"/>
        <v>0</v>
      </c>
      <c r="AR132" s="552">
        <f t="shared" si="35"/>
        <v>0</v>
      </c>
      <c r="AS132" s="552">
        <f t="shared" si="36"/>
        <v>0</v>
      </c>
      <c r="AT132" s="496">
        <f t="shared" si="37"/>
        <v>0</v>
      </c>
      <c r="AU132" s="227"/>
      <c r="AV132" s="619" t="b">
        <f t="shared" si="32"/>
        <v>1</v>
      </c>
      <c r="AW132" s="619" t="b">
        <f t="shared" si="33"/>
        <v>1</v>
      </c>
      <c r="AX132" s="619" t="b">
        <f t="shared" si="38"/>
        <v>1</v>
      </c>
      <c r="AY132" s="619" t="b">
        <f t="shared" si="39"/>
        <v>1</v>
      </c>
      <c r="AZ132" s="619" t="b">
        <f t="shared" si="40"/>
        <v>1</v>
      </c>
      <c r="BB132" s="619" t="b">
        <f t="shared" si="41"/>
        <v>0</v>
      </c>
      <c r="BC132" s="619" t="b">
        <f t="shared" si="42"/>
        <v>0</v>
      </c>
      <c r="BD132" s="619" t="b">
        <f t="shared" si="43"/>
        <v>0</v>
      </c>
      <c r="BE132" s="619" t="b">
        <f t="shared" si="44"/>
        <v>0</v>
      </c>
      <c r="BF132" s="619" t="b">
        <f t="shared" si="45"/>
        <v>0</v>
      </c>
      <c r="BG132" s="619" t="b">
        <f t="shared" si="46"/>
        <v>0</v>
      </c>
      <c r="BH132" s="619" t="b">
        <f t="shared" si="47"/>
        <v>0</v>
      </c>
      <c r="BI132" s="619" t="b">
        <f t="shared" si="48"/>
        <v>0</v>
      </c>
      <c r="BJ132" s="619" t="b">
        <f t="shared" si="49"/>
        <v>0</v>
      </c>
      <c r="BK132" s="619" t="b">
        <f t="shared" si="50"/>
        <v>0</v>
      </c>
      <c r="BL132" s="619" t="b">
        <f t="shared" si="51"/>
        <v>0</v>
      </c>
      <c r="BM132" s="619" t="b">
        <f t="shared" si="52"/>
        <v>0</v>
      </c>
      <c r="BN132" s="619" t="b">
        <f t="shared" si="53"/>
        <v>1</v>
      </c>
      <c r="BO132" s="619" t="b">
        <f t="shared" si="54"/>
        <v>1</v>
      </c>
      <c r="BP132" s="619" t="b">
        <f t="shared" si="55"/>
        <v>1</v>
      </c>
      <c r="BQ132" s="619" t="b">
        <f t="shared" si="56"/>
        <v>1</v>
      </c>
      <c r="BR132" s="619" t="b">
        <f t="shared" si="57"/>
        <v>1</v>
      </c>
      <c r="BS132" s="619" t="b">
        <f t="shared" si="58"/>
        <v>1</v>
      </c>
      <c r="BT132" s="619" t="b">
        <f t="shared" si="59"/>
        <v>1</v>
      </c>
      <c r="BU132" s="619" t="b">
        <f t="shared" si="60"/>
        <v>1</v>
      </c>
      <c r="BV132" s="619" t="str">
        <f t="shared" si="61"/>
        <v>-</v>
      </c>
      <c r="BW132" s="619">
        <f>IF(BV132="-",0,IF(COUNTIF(BV132:$BV$524,BV132)&gt;1,1,0))</f>
        <v>0</v>
      </c>
    </row>
    <row r="133" spans="1:75" s="257" customFormat="1" ht="15.75">
      <c r="A133" s="567">
        <v>109</v>
      </c>
      <c r="B133" s="564"/>
      <c r="C133" s="465"/>
      <c r="D133" s="466"/>
      <c r="E133" s="467"/>
      <c r="F133" s="468"/>
      <c r="G133" s="466"/>
      <c r="H133" s="467"/>
      <c r="I133" s="468"/>
      <c r="J133" s="469"/>
      <c r="K133" s="467"/>
      <c r="L133" s="470"/>
      <c r="M133" s="466"/>
      <c r="N133" s="467"/>
      <c r="O133" s="470"/>
      <c r="P133" s="544"/>
      <c r="Q133" s="544"/>
      <c r="R133" s="544"/>
      <c r="S133" s="544"/>
      <c r="T133" s="544"/>
      <c r="U133" s="544"/>
      <c r="V133" s="544"/>
      <c r="W133" s="469"/>
      <c r="X133" s="471"/>
      <c r="Y133" s="471"/>
      <c r="Z133" s="471"/>
      <c r="AA133" s="472"/>
      <c r="AB133" s="469"/>
      <c r="AC133" s="471"/>
      <c r="AD133" s="471"/>
      <c r="AE133" s="471"/>
      <c r="AF133" s="472"/>
      <c r="AG133" s="469"/>
      <c r="AH133" s="471"/>
      <c r="AI133" s="471"/>
      <c r="AJ133" s="471"/>
      <c r="AK133" s="472"/>
      <c r="AL133" s="469"/>
      <c r="AM133" s="471"/>
      <c r="AN133" s="471"/>
      <c r="AO133" s="471"/>
      <c r="AP133" s="538"/>
      <c r="AQ133" s="542">
        <f t="shared" si="34"/>
        <v>0</v>
      </c>
      <c r="AR133" s="552">
        <f t="shared" si="35"/>
        <v>0</v>
      </c>
      <c r="AS133" s="552">
        <f t="shared" si="36"/>
        <v>0</v>
      </c>
      <c r="AT133" s="496">
        <f t="shared" si="37"/>
        <v>0</v>
      </c>
      <c r="AU133" s="227"/>
      <c r="AV133" s="619" t="b">
        <f t="shared" si="32"/>
        <v>1</v>
      </c>
      <c r="AW133" s="619" t="b">
        <f t="shared" si="33"/>
        <v>1</v>
      </c>
      <c r="AX133" s="619" t="b">
        <f t="shared" si="38"/>
        <v>1</v>
      </c>
      <c r="AY133" s="619" t="b">
        <f t="shared" si="39"/>
        <v>1</v>
      </c>
      <c r="AZ133" s="619" t="b">
        <f t="shared" si="40"/>
        <v>1</v>
      </c>
      <c r="BB133" s="619" t="b">
        <f t="shared" si="41"/>
        <v>0</v>
      </c>
      <c r="BC133" s="619" t="b">
        <f t="shared" si="42"/>
        <v>0</v>
      </c>
      <c r="BD133" s="619" t="b">
        <f t="shared" si="43"/>
        <v>0</v>
      </c>
      <c r="BE133" s="619" t="b">
        <f t="shared" si="44"/>
        <v>0</v>
      </c>
      <c r="BF133" s="619" t="b">
        <f t="shared" si="45"/>
        <v>0</v>
      </c>
      <c r="BG133" s="619" t="b">
        <f t="shared" si="46"/>
        <v>0</v>
      </c>
      <c r="BH133" s="619" t="b">
        <f t="shared" si="47"/>
        <v>0</v>
      </c>
      <c r="BI133" s="619" t="b">
        <f t="shared" si="48"/>
        <v>0</v>
      </c>
      <c r="BJ133" s="619" t="b">
        <f t="shared" si="49"/>
        <v>0</v>
      </c>
      <c r="BK133" s="619" t="b">
        <f t="shared" si="50"/>
        <v>0</v>
      </c>
      <c r="BL133" s="619" t="b">
        <f t="shared" si="51"/>
        <v>0</v>
      </c>
      <c r="BM133" s="619" t="b">
        <f t="shared" si="52"/>
        <v>0</v>
      </c>
      <c r="BN133" s="619" t="b">
        <f t="shared" si="53"/>
        <v>1</v>
      </c>
      <c r="BO133" s="619" t="b">
        <f t="shared" si="54"/>
        <v>1</v>
      </c>
      <c r="BP133" s="619" t="b">
        <f t="shared" si="55"/>
        <v>1</v>
      </c>
      <c r="BQ133" s="619" t="b">
        <f t="shared" si="56"/>
        <v>1</v>
      </c>
      <c r="BR133" s="619" t="b">
        <f t="shared" si="57"/>
        <v>1</v>
      </c>
      <c r="BS133" s="619" t="b">
        <f t="shared" si="58"/>
        <v>1</v>
      </c>
      <c r="BT133" s="619" t="b">
        <f t="shared" si="59"/>
        <v>1</v>
      </c>
      <c r="BU133" s="619" t="b">
        <f t="shared" si="60"/>
        <v>1</v>
      </c>
      <c r="BV133" s="619" t="str">
        <f t="shared" si="61"/>
        <v>-</v>
      </c>
      <c r="BW133" s="619">
        <f>IF(BV133="-",0,IF(COUNTIF(BV133:$BV$524,BV133)&gt;1,1,0))</f>
        <v>0</v>
      </c>
    </row>
    <row r="134" spans="1:75" s="257" customFormat="1" ht="15.75">
      <c r="A134" s="567">
        <v>110</v>
      </c>
      <c r="B134" s="564"/>
      <c r="C134" s="465"/>
      <c r="D134" s="466"/>
      <c r="E134" s="467"/>
      <c r="F134" s="468"/>
      <c r="G134" s="466"/>
      <c r="H134" s="467"/>
      <c r="I134" s="468"/>
      <c r="J134" s="469"/>
      <c r="K134" s="467"/>
      <c r="L134" s="470"/>
      <c r="M134" s="466"/>
      <c r="N134" s="467"/>
      <c r="O134" s="470"/>
      <c r="P134" s="544"/>
      <c r="Q134" s="544"/>
      <c r="R134" s="544"/>
      <c r="S134" s="544"/>
      <c r="T134" s="544"/>
      <c r="U134" s="544"/>
      <c r="V134" s="544"/>
      <c r="W134" s="469"/>
      <c r="X134" s="471"/>
      <c r="Y134" s="471"/>
      <c r="Z134" s="471"/>
      <c r="AA134" s="472"/>
      <c r="AB134" s="469"/>
      <c r="AC134" s="471"/>
      <c r="AD134" s="471"/>
      <c r="AE134" s="471"/>
      <c r="AF134" s="472"/>
      <c r="AG134" s="469"/>
      <c r="AH134" s="471"/>
      <c r="AI134" s="471"/>
      <c r="AJ134" s="471"/>
      <c r="AK134" s="472"/>
      <c r="AL134" s="469"/>
      <c r="AM134" s="471"/>
      <c r="AN134" s="471"/>
      <c r="AO134" s="471"/>
      <c r="AP134" s="538"/>
      <c r="AQ134" s="542">
        <f t="shared" si="34"/>
        <v>0</v>
      </c>
      <c r="AR134" s="552">
        <f t="shared" si="35"/>
        <v>0</v>
      </c>
      <c r="AS134" s="552">
        <f t="shared" si="36"/>
        <v>0</v>
      </c>
      <c r="AT134" s="496">
        <f t="shared" si="37"/>
        <v>0</v>
      </c>
      <c r="AU134" s="227"/>
      <c r="AV134" s="619" t="b">
        <f t="shared" si="32"/>
        <v>1</v>
      </c>
      <c r="AW134" s="619" t="b">
        <f t="shared" si="33"/>
        <v>1</v>
      </c>
      <c r="AX134" s="619" t="b">
        <f t="shared" si="38"/>
        <v>1</v>
      </c>
      <c r="AY134" s="619" t="b">
        <f t="shared" si="39"/>
        <v>1</v>
      </c>
      <c r="AZ134" s="619" t="b">
        <f t="shared" si="40"/>
        <v>1</v>
      </c>
      <c r="BB134" s="619" t="b">
        <f t="shared" si="41"/>
        <v>0</v>
      </c>
      <c r="BC134" s="619" t="b">
        <f t="shared" si="42"/>
        <v>0</v>
      </c>
      <c r="BD134" s="619" t="b">
        <f t="shared" si="43"/>
        <v>0</v>
      </c>
      <c r="BE134" s="619" t="b">
        <f t="shared" si="44"/>
        <v>0</v>
      </c>
      <c r="BF134" s="619" t="b">
        <f t="shared" si="45"/>
        <v>0</v>
      </c>
      <c r="BG134" s="619" t="b">
        <f t="shared" si="46"/>
        <v>0</v>
      </c>
      <c r="BH134" s="619" t="b">
        <f t="shared" si="47"/>
        <v>0</v>
      </c>
      <c r="BI134" s="619" t="b">
        <f t="shared" si="48"/>
        <v>0</v>
      </c>
      <c r="BJ134" s="619" t="b">
        <f t="shared" si="49"/>
        <v>0</v>
      </c>
      <c r="BK134" s="619" t="b">
        <f t="shared" si="50"/>
        <v>0</v>
      </c>
      <c r="BL134" s="619" t="b">
        <f t="shared" si="51"/>
        <v>0</v>
      </c>
      <c r="BM134" s="619" t="b">
        <f t="shared" si="52"/>
        <v>0</v>
      </c>
      <c r="BN134" s="619" t="b">
        <f t="shared" si="53"/>
        <v>1</v>
      </c>
      <c r="BO134" s="619" t="b">
        <f t="shared" si="54"/>
        <v>1</v>
      </c>
      <c r="BP134" s="619" t="b">
        <f t="shared" si="55"/>
        <v>1</v>
      </c>
      <c r="BQ134" s="619" t="b">
        <f t="shared" si="56"/>
        <v>1</v>
      </c>
      <c r="BR134" s="619" t="b">
        <f t="shared" si="57"/>
        <v>1</v>
      </c>
      <c r="BS134" s="619" t="b">
        <f t="shared" si="58"/>
        <v>1</v>
      </c>
      <c r="BT134" s="619" t="b">
        <f t="shared" si="59"/>
        <v>1</v>
      </c>
      <c r="BU134" s="619" t="b">
        <f t="shared" si="60"/>
        <v>1</v>
      </c>
      <c r="BV134" s="619" t="str">
        <f t="shared" si="61"/>
        <v>-</v>
      </c>
      <c r="BW134" s="619">
        <f>IF(BV134="-",0,IF(COUNTIF(BV134:$BV$524,BV134)&gt;1,1,0))</f>
        <v>0</v>
      </c>
    </row>
    <row r="135" spans="1:75" s="257" customFormat="1" ht="15.75">
      <c r="A135" s="567">
        <v>111</v>
      </c>
      <c r="B135" s="564"/>
      <c r="C135" s="465"/>
      <c r="D135" s="466"/>
      <c r="E135" s="467"/>
      <c r="F135" s="468"/>
      <c r="G135" s="466"/>
      <c r="H135" s="467"/>
      <c r="I135" s="468"/>
      <c r="J135" s="469"/>
      <c r="K135" s="467"/>
      <c r="L135" s="470"/>
      <c r="M135" s="466"/>
      <c r="N135" s="467"/>
      <c r="O135" s="470"/>
      <c r="P135" s="544"/>
      <c r="Q135" s="544"/>
      <c r="R135" s="544"/>
      <c r="S135" s="544"/>
      <c r="T135" s="544"/>
      <c r="U135" s="544"/>
      <c r="V135" s="544"/>
      <c r="W135" s="469"/>
      <c r="X135" s="471"/>
      <c r="Y135" s="471"/>
      <c r="Z135" s="471"/>
      <c r="AA135" s="472"/>
      <c r="AB135" s="469"/>
      <c r="AC135" s="471"/>
      <c r="AD135" s="471"/>
      <c r="AE135" s="471"/>
      <c r="AF135" s="472"/>
      <c r="AG135" s="469"/>
      <c r="AH135" s="471"/>
      <c r="AI135" s="471"/>
      <c r="AJ135" s="471"/>
      <c r="AK135" s="472"/>
      <c r="AL135" s="469"/>
      <c r="AM135" s="471"/>
      <c r="AN135" s="471"/>
      <c r="AO135" s="471"/>
      <c r="AP135" s="538"/>
      <c r="AQ135" s="542">
        <f t="shared" si="34"/>
        <v>0</v>
      </c>
      <c r="AR135" s="552">
        <f t="shared" si="35"/>
        <v>0</v>
      </c>
      <c r="AS135" s="552">
        <f t="shared" si="36"/>
        <v>0</v>
      </c>
      <c r="AT135" s="496">
        <f t="shared" si="37"/>
        <v>0</v>
      </c>
      <c r="AU135" s="227"/>
      <c r="AV135" s="619" t="b">
        <f t="shared" si="32"/>
        <v>1</v>
      </c>
      <c r="AW135" s="619" t="b">
        <f t="shared" si="33"/>
        <v>1</v>
      </c>
      <c r="AX135" s="619" t="b">
        <f t="shared" si="38"/>
        <v>1</v>
      </c>
      <c r="AY135" s="619" t="b">
        <f t="shared" si="39"/>
        <v>1</v>
      </c>
      <c r="AZ135" s="619" t="b">
        <f t="shared" si="40"/>
        <v>1</v>
      </c>
      <c r="BB135" s="619" t="b">
        <f t="shared" si="41"/>
        <v>0</v>
      </c>
      <c r="BC135" s="619" t="b">
        <f t="shared" si="42"/>
        <v>0</v>
      </c>
      <c r="BD135" s="619" t="b">
        <f t="shared" si="43"/>
        <v>0</v>
      </c>
      <c r="BE135" s="619" t="b">
        <f t="shared" si="44"/>
        <v>0</v>
      </c>
      <c r="BF135" s="619" t="b">
        <f t="shared" si="45"/>
        <v>0</v>
      </c>
      <c r="BG135" s="619" t="b">
        <f t="shared" si="46"/>
        <v>0</v>
      </c>
      <c r="BH135" s="619" t="b">
        <f t="shared" si="47"/>
        <v>0</v>
      </c>
      <c r="BI135" s="619" t="b">
        <f t="shared" si="48"/>
        <v>0</v>
      </c>
      <c r="BJ135" s="619" t="b">
        <f t="shared" si="49"/>
        <v>0</v>
      </c>
      <c r="BK135" s="619" t="b">
        <f t="shared" si="50"/>
        <v>0</v>
      </c>
      <c r="BL135" s="619" t="b">
        <f t="shared" si="51"/>
        <v>0</v>
      </c>
      <c r="BM135" s="619" t="b">
        <f t="shared" si="52"/>
        <v>0</v>
      </c>
      <c r="BN135" s="619" t="b">
        <f t="shared" si="53"/>
        <v>1</v>
      </c>
      <c r="BO135" s="619" t="b">
        <f t="shared" si="54"/>
        <v>1</v>
      </c>
      <c r="BP135" s="619" t="b">
        <f t="shared" si="55"/>
        <v>1</v>
      </c>
      <c r="BQ135" s="619" t="b">
        <f t="shared" si="56"/>
        <v>1</v>
      </c>
      <c r="BR135" s="619" t="b">
        <f t="shared" si="57"/>
        <v>1</v>
      </c>
      <c r="BS135" s="619" t="b">
        <f t="shared" si="58"/>
        <v>1</v>
      </c>
      <c r="BT135" s="619" t="b">
        <f t="shared" si="59"/>
        <v>1</v>
      </c>
      <c r="BU135" s="619" t="b">
        <f t="shared" si="60"/>
        <v>1</v>
      </c>
      <c r="BV135" s="619" t="str">
        <f t="shared" si="61"/>
        <v>-</v>
      </c>
      <c r="BW135" s="619">
        <f>IF(BV135="-",0,IF(COUNTIF(BV135:$BV$524,BV135)&gt;1,1,0))</f>
        <v>0</v>
      </c>
    </row>
    <row r="136" spans="1:75" s="257" customFormat="1" ht="15.75">
      <c r="A136" s="567">
        <v>112</v>
      </c>
      <c r="B136" s="564"/>
      <c r="C136" s="465"/>
      <c r="D136" s="466"/>
      <c r="E136" s="467"/>
      <c r="F136" s="468"/>
      <c r="G136" s="466"/>
      <c r="H136" s="467"/>
      <c r="I136" s="468"/>
      <c r="J136" s="469"/>
      <c r="K136" s="467"/>
      <c r="L136" s="470"/>
      <c r="M136" s="466"/>
      <c r="N136" s="467"/>
      <c r="O136" s="470"/>
      <c r="P136" s="544"/>
      <c r="Q136" s="544"/>
      <c r="R136" s="544"/>
      <c r="S136" s="544"/>
      <c r="T136" s="544"/>
      <c r="U136" s="544"/>
      <c r="V136" s="544"/>
      <c r="W136" s="469"/>
      <c r="X136" s="471"/>
      <c r="Y136" s="471"/>
      <c r="Z136" s="471"/>
      <c r="AA136" s="472"/>
      <c r="AB136" s="469"/>
      <c r="AC136" s="471"/>
      <c r="AD136" s="471"/>
      <c r="AE136" s="471"/>
      <c r="AF136" s="472"/>
      <c r="AG136" s="469"/>
      <c r="AH136" s="471"/>
      <c r="AI136" s="471"/>
      <c r="AJ136" s="471"/>
      <c r="AK136" s="472"/>
      <c r="AL136" s="469"/>
      <c r="AM136" s="471"/>
      <c r="AN136" s="471"/>
      <c r="AO136" s="471"/>
      <c r="AP136" s="538"/>
      <c r="AQ136" s="542">
        <f t="shared" si="34"/>
        <v>0</v>
      </c>
      <c r="AR136" s="552">
        <f t="shared" si="35"/>
        <v>0</v>
      </c>
      <c r="AS136" s="552">
        <f t="shared" si="36"/>
        <v>0</v>
      </c>
      <c r="AT136" s="496">
        <f t="shared" si="37"/>
        <v>0</v>
      </c>
      <c r="AU136" s="227"/>
      <c r="AV136" s="619" t="b">
        <f t="shared" si="32"/>
        <v>1</v>
      </c>
      <c r="AW136" s="619" t="b">
        <f t="shared" si="33"/>
        <v>1</v>
      </c>
      <c r="AX136" s="619" t="b">
        <f t="shared" si="38"/>
        <v>1</v>
      </c>
      <c r="AY136" s="619" t="b">
        <f t="shared" si="39"/>
        <v>1</v>
      </c>
      <c r="AZ136" s="619" t="b">
        <f t="shared" si="40"/>
        <v>1</v>
      </c>
      <c r="BB136" s="619" t="b">
        <f t="shared" si="41"/>
        <v>0</v>
      </c>
      <c r="BC136" s="619" t="b">
        <f t="shared" si="42"/>
        <v>0</v>
      </c>
      <c r="BD136" s="619" t="b">
        <f t="shared" si="43"/>
        <v>0</v>
      </c>
      <c r="BE136" s="619" t="b">
        <f t="shared" si="44"/>
        <v>0</v>
      </c>
      <c r="BF136" s="619" t="b">
        <f t="shared" si="45"/>
        <v>0</v>
      </c>
      <c r="BG136" s="619" t="b">
        <f t="shared" si="46"/>
        <v>0</v>
      </c>
      <c r="BH136" s="619" t="b">
        <f t="shared" si="47"/>
        <v>0</v>
      </c>
      <c r="BI136" s="619" t="b">
        <f t="shared" si="48"/>
        <v>0</v>
      </c>
      <c r="BJ136" s="619" t="b">
        <f t="shared" si="49"/>
        <v>0</v>
      </c>
      <c r="BK136" s="619" t="b">
        <f t="shared" si="50"/>
        <v>0</v>
      </c>
      <c r="BL136" s="619" t="b">
        <f t="shared" si="51"/>
        <v>0</v>
      </c>
      <c r="BM136" s="619" t="b">
        <f t="shared" si="52"/>
        <v>0</v>
      </c>
      <c r="BN136" s="619" t="b">
        <f t="shared" si="53"/>
        <v>1</v>
      </c>
      <c r="BO136" s="619" t="b">
        <f t="shared" si="54"/>
        <v>1</v>
      </c>
      <c r="BP136" s="619" t="b">
        <f t="shared" si="55"/>
        <v>1</v>
      </c>
      <c r="BQ136" s="619" t="b">
        <f t="shared" si="56"/>
        <v>1</v>
      </c>
      <c r="BR136" s="619" t="b">
        <f t="shared" si="57"/>
        <v>1</v>
      </c>
      <c r="BS136" s="619" t="b">
        <f t="shared" si="58"/>
        <v>1</v>
      </c>
      <c r="BT136" s="619" t="b">
        <f t="shared" si="59"/>
        <v>1</v>
      </c>
      <c r="BU136" s="619" t="b">
        <f t="shared" si="60"/>
        <v>1</v>
      </c>
      <c r="BV136" s="619" t="str">
        <f t="shared" si="61"/>
        <v>-</v>
      </c>
      <c r="BW136" s="619">
        <f>IF(BV136="-",0,IF(COUNTIF(BV136:$BV$524,BV136)&gt;1,1,0))</f>
        <v>0</v>
      </c>
    </row>
    <row r="137" spans="1:75" s="257" customFormat="1" ht="15.75">
      <c r="A137" s="567">
        <v>113</v>
      </c>
      <c r="B137" s="564"/>
      <c r="C137" s="465"/>
      <c r="D137" s="466"/>
      <c r="E137" s="467"/>
      <c r="F137" s="468"/>
      <c r="G137" s="466"/>
      <c r="H137" s="467"/>
      <c r="I137" s="468"/>
      <c r="J137" s="469"/>
      <c r="K137" s="467"/>
      <c r="L137" s="470"/>
      <c r="M137" s="466"/>
      <c r="N137" s="467"/>
      <c r="O137" s="470"/>
      <c r="P137" s="544"/>
      <c r="Q137" s="544"/>
      <c r="R137" s="544"/>
      <c r="S137" s="544"/>
      <c r="T137" s="544"/>
      <c r="U137" s="544"/>
      <c r="V137" s="544"/>
      <c r="W137" s="469"/>
      <c r="X137" s="471"/>
      <c r="Y137" s="471"/>
      <c r="Z137" s="471"/>
      <c r="AA137" s="472"/>
      <c r="AB137" s="469"/>
      <c r="AC137" s="471"/>
      <c r="AD137" s="471"/>
      <c r="AE137" s="471"/>
      <c r="AF137" s="472"/>
      <c r="AG137" s="469"/>
      <c r="AH137" s="471"/>
      <c r="AI137" s="471"/>
      <c r="AJ137" s="471"/>
      <c r="AK137" s="472"/>
      <c r="AL137" s="469"/>
      <c r="AM137" s="471"/>
      <c r="AN137" s="471"/>
      <c r="AO137" s="471"/>
      <c r="AP137" s="538"/>
      <c r="AQ137" s="542">
        <f t="shared" si="34"/>
        <v>0</v>
      </c>
      <c r="AR137" s="552">
        <f t="shared" si="35"/>
        <v>0</v>
      </c>
      <c r="AS137" s="552">
        <f t="shared" si="36"/>
        <v>0</v>
      </c>
      <c r="AT137" s="496">
        <f t="shared" si="37"/>
        <v>0</v>
      </c>
      <c r="AU137" s="227"/>
      <c r="AV137" s="619" t="b">
        <f t="shared" si="32"/>
        <v>1</v>
      </c>
      <c r="AW137" s="619" t="b">
        <f t="shared" si="33"/>
        <v>1</v>
      </c>
      <c r="AX137" s="619" t="b">
        <f t="shared" si="38"/>
        <v>1</v>
      </c>
      <c r="AY137" s="619" t="b">
        <f t="shared" si="39"/>
        <v>1</v>
      </c>
      <c r="AZ137" s="619" t="b">
        <f t="shared" si="40"/>
        <v>1</v>
      </c>
      <c r="BB137" s="619" t="b">
        <f t="shared" si="41"/>
        <v>0</v>
      </c>
      <c r="BC137" s="619" t="b">
        <f t="shared" si="42"/>
        <v>0</v>
      </c>
      <c r="BD137" s="619" t="b">
        <f t="shared" si="43"/>
        <v>0</v>
      </c>
      <c r="BE137" s="619" t="b">
        <f t="shared" si="44"/>
        <v>0</v>
      </c>
      <c r="BF137" s="619" t="b">
        <f t="shared" si="45"/>
        <v>0</v>
      </c>
      <c r="BG137" s="619" t="b">
        <f t="shared" si="46"/>
        <v>0</v>
      </c>
      <c r="BH137" s="619" t="b">
        <f t="shared" si="47"/>
        <v>0</v>
      </c>
      <c r="BI137" s="619" t="b">
        <f t="shared" si="48"/>
        <v>0</v>
      </c>
      <c r="BJ137" s="619" t="b">
        <f t="shared" si="49"/>
        <v>0</v>
      </c>
      <c r="BK137" s="619" t="b">
        <f t="shared" si="50"/>
        <v>0</v>
      </c>
      <c r="BL137" s="619" t="b">
        <f t="shared" si="51"/>
        <v>0</v>
      </c>
      <c r="BM137" s="619" t="b">
        <f t="shared" si="52"/>
        <v>0</v>
      </c>
      <c r="BN137" s="619" t="b">
        <f t="shared" si="53"/>
        <v>1</v>
      </c>
      <c r="BO137" s="619" t="b">
        <f t="shared" si="54"/>
        <v>1</v>
      </c>
      <c r="BP137" s="619" t="b">
        <f t="shared" si="55"/>
        <v>1</v>
      </c>
      <c r="BQ137" s="619" t="b">
        <f t="shared" si="56"/>
        <v>1</v>
      </c>
      <c r="BR137" s="619" t="b">
        <f t="shared" si="57"/>
        <v>1</v>
      </c>
      <c r="BS137" s="619" t="b">
        <f t="shared" si="58"/>
        <v>1</v>
      </c>
      <c r="BT137" s="619" t="b">
        <f t="shared" si="59"/>
        <v>1</v>
      </c>
      <c r="BU137" s="619" t="b">
        <f t="shared" si="60"/>
        <v>1</v>
      </c>
      <c r="BV137" s="619" t="str">
        <f t="shared" si="61"/>
        <v>-</v>
      </c>
      <c r="BW137" s="619">
        <f>IF(BV137="-",0,IF(COUNTIF(BV137:$BV$524,BV137)&gt;1,1,0))</f>
        <v>0</v>
      </c>
    </row>
    <row r="138" spans="1:75" s="257" customFormat="1" ht="15.75">
      <c r="A138" s="567">
        <v>114</v>
      </c>
      <c r="B138" s="564"/>
      <c r="C138" s="465"/>
      <c r="D138" s="466"/>
      <c r="E138" s="467"/>
      <c r="F138" s="468"/>
      <c r="G138" s="466"/>
      <c r="H138" s="467"/>
      <c r="I138" s="468"/>
      <c r="J138" s="469"/>
      <c r="K138" s="467"/>
      <c r="L138" s="470"/>
      <c r="M138" s="466"/>
      <c r="N138" s="467"/>
      <c r="O138" s="470"/>
      <c r="P138" s="544"/>
      <c r="Q138" s="544"/>
      <c r="R138" s="544"/>
      <c r="S138" s="544"/>
      <c r="T138" s="544"/>
      <c r="U138" s="544"/>
      <c r="V138" s="544"/>
      <c r="W138" s="469"/>
      <c r="X138" s="471"/>
      <c r="Y138" s="471"/>
      <c r="Z138" s="471"/>
      <c r="AA138" s="472"/>
      <c r="AB138" s="469"/>
      <c r="AC138" s="471"/>
      <c r="AD138" s="471"/>
      <c r="AE138" s="471"/>
      <c r="AF138" s="472"/>
      <c r="AG138" s="469"/>
      <c r="AH138" s="471"/>
      <c r="AI138" s="471"/>
      <c r="AJ138" s="471"/>
      <c r="AK138" s="472"/>
      <c r="AL138" s="469"/>
      <c r="AM138" s="471"/>
      <c r="AN138" s="471"/>
      <c r="AO138" s="471"/>
      <c r="AP138" s="538"/>
      <c r="AQ138" s="542">
        <f t="shared" si="34"/>
        <v>0</v>
      </c>
      <c r="AR138" s="552">
        <f t="shared" si="35"/>
        <v>0</v>
      </c>
      <c r="AS138" s="552">
        <f t="shared" si="36"/>
        <v>0</v>
      </c>
      <c r="AT138" s="496">
        <f t="shared" si="37"/>
        <v>0</v>
      </c>
      <c r="AU138" s="227"/>
      <c r="AV138" s="619" t="b">
        <f t="shared" si="32"/>
        <v>1</v>
      </c>
      <c r="AW138" s="619" t="b">
        <f t="shared" si="33"/>
        <v>1</v>
      </c>
      <c r="AX138" s="619" t="b">
        <f t="shared" si="38"/>
        <v>1</v>
      </c>
      <c r="AY138" s="619" t="b">
        <f t="shared" si="39"/>
        <v>1</v>
      </c>
      <c r="AZ138" s="619" t="b">
        <f t="shared" si="40"/>
        <v>1</v>
      </c>
      <c r="BB138" s="619" t="b">
        <f t="shared" si="41"/>
        <v>0</v>
      </c>
      <c r="BC138" s="619" t="b">
        <f t="shared" si="42"/>
        <v>0</v>
      </c>
      <c r="BD138" s="619" t="b">
        <f t="shared" si="43"/>
        <v>0</v>
      </c>
      <c r="BE138" s="619" t="b">
        <f t="shared" si="44"/>
        <v>0</v>
      </c>
      <c r="BF138" s="619" t="b">
        <f t="shared" si="45"/>
        <v>0</v>
      </c>
      <c r="BG138" s="619" t="b">
        <f t="shared" si="46"/>
        <v>0</v>
      </c>
      <c r="BH138" s="619" t="b">
        <f t="shared" si="47"/>
        <v>0</v>
      </c>
      <c r="BI138" s="619" t="b">
        <f t="shared" si="48"/>
        <v>0</v>
      </c>
      <c r="BJ138" s="619" t="b">
        <f t="shared" si="49"/>
        <v>0</v>
      </c>
      <c r="BK138" s="619" t="b">
        <f t="shared" si="50"/>
        <v>0</v>
      </c>
      <c r="BL138" s="619" t="b">
        <f t="shared" si="51"/>
        <v>0</v>
      </c>
      <c r="BM138" s="619" t="b">
        <f t="shared" si="52"/>
        <v>0</v>
      </c>
      <c r="BN138" s="619" t="b">
        <f t="shared" si="53"/>
        <v>1</v>
      </c>
      <c r="BO138" s="619" t="b">
        <f t="shared" si="54"/>
        <v>1</v>
      </c>
      <c r="BP138" s="619" t="b">
        <f t="shared" si="55"/>
        <v>1</v>
      </c>
      <c r="BQ138" s="619" t="b">
        <f t="shared" si="56"/>
        <v>1</v>
      </c>
      <c r="BR138" s="619" t="b">
        <f t="shared" si="57"/>
        <v>1</v>
      </c>
      <c r="BS138" s="619" t="b">
        <f t="shared" si="58"/>
        <v>1</v>
      </c>
      <c r="BT138" s="619" t="b">
        <f t="shared" si="59"/>
        <v>1</v>
      </c>
      <c r="BU138" s="619" t="b">
        <f t="shared" si="60"/>
        <v>1</v>
      </c>
      <c r="BV138" s="619" t="str">
        <f t="shared" si="61"/>
        <v>-</v>
      </c>
      <c r="BW138" s="619">
        <f>IF(BV138="-",0,IF(COUNTIF(BV138:$BV$524,BV138)&gt;1,1,0))</f>
        <v>0</v>
      </c>
    </row>
    <row r="139" spans="1:75" s="257" customFormat="1" ht="15.75">
      <c r="A139" s="567">
        <v>115</v>
      </c>
      <c r="B139" s="564"/>
      <c r="C139" s="465"/>
      <c r="D139" s="466"/>
      <c r="E139" s="467"/>
      <c r="F139" s="468"/>
      <c r="G139" s="466"/>
      <c r="H139" s="467"/>
      <c r="I139" s="468"/>
      <c r="J139" s="469"/>
      <c r="K139" s="467"/>
      <c r="L139" s="470"/>
      <c r="M139" s="466"/>
      <c r="N139" s="467"/>
      <c r="O139" s="470"/>
      <c r="P139" s="544"/>
      <c r="Q139" s="544"/>
      <c r="R139" s="544"/>
      <c r="S139" s="544"/>
      <c r="T139" s="544"/>
      <c r="U139" s="544"/>
      <c r="V139" s="544"/>
      <c r="W139" s="469"/>
      <c r="X139" s="471"/>
      <c r="Y139" s="471"/>
      <c r="Z139" s="471"/>
      <c r="AA139" s="472"/>
      <c r="AB139" s="469"/>
      <c r="AC139" s="471"/>
      <c r="AD139" s="471"/>
      <c r="AE139" s="471"/>
      <c r="AF139" s="472"/>
      <c r="AG139" s="469"/>
      <c r="AH139" s="471"/>
      <c r="AI139" s="471"/>
      <c r="AJ139" s="471"/>
      <c r="AK139" s="472"/>
      <c r="AL139" s="469"/>
      <c r="AM139" s="471"/>
      <c r="AN139" s="471"/>
      <c r="AO139" s="471"/>
      <c r="AP139" s="538"/>
      <c r="AQ139" s="542">
        <f t="shared" si="34"/>
        <v>0</v>
      </c>
      <c r="AR139" s="552">
        <f t="shared" si="35"/>
        <v>0</v>
      </c>
      <c r="AS139" s="552">
        <f t="shared" si="36"/>
        <v>0</v>
      </c>
      <c r="AT139" s="496">
        <f t="shared" si="37"/>
        <v>0</v>
      </c>
      <c r="AU139" s="227"/>
      <c r="AV139" s="619" t="b">
        <f t="shared" si="32"/>
        <v>1</v>
      </c>
      <c r="AW139" s="619" t="b">
        <f t="shared" si="33"/>
        <v>1</v>
      </c>
      <c r="AX139" s="619" t="b">
        <f t="shared" si="38"/>
        <v>1</v>
      </c>
      <c r="AY139" s="619" t="b">
        <f t="shared" si="39"/>
        <v>1</v>
      </c>
      <c r="AZ139" s="619" t="b">
        <f t="shared" si="40"/>
        <v>1</v>
      </c>
      <c r="BB139" s="619" t="b">
        <f t="shared" si="41"/>
        <v>0</v>
      </c>
      <c r="BC139" s="619" t="b">
        <f t="shared" si="42"/>
        <v>0</v>
      </c>
      <c r="BD139" s="619" t="b">
        <f t="shared" si="43"/>
        <v>0</v>
      </c>
      <c r="BE139" s="619" t="b">
        <f t="shared" si="44"/>
        <v>0</v>
      </c>
      <c r="BF139" s="619" t="b">
        <f t="shared" si="45"/>
        <v>0</v>
      </c>
      <c r="BG139" s="619" t="b">
        <f t="shared" si="46"/>
        <v>0</v>
      </c>
      <c r="BH139" s="619" t="b">
        <f t="shared" si="47"/>
        <v>0</v>
      </c>
      <c r="BI139" s="619" t="b">
        <f t="shared" si="48"/>
        <v>0</v>
      </c>
      <c r="BJ139" s="619" t="b">
        <f t="shared" si="49"/>
        <v>0</v>
      </c>
      <c r="BK139" s="619" t="b">
        <f t="shared" si="50"/>
        <v>0</v>
      </c>
      <c r="BL139" s="619" t="b">
        <f t="shared" si="51"/>
        <v>0</v>
      </c>
      <c r="BM139" s="619" t="b">
        <f t="shared" si="52"/>
        <v>0</v>
      </c>
      <c r="BN139" s="619" t="b">
        <f t="shared" si="53"/>
        <v>1</v>
      </c>
      <c r="BO139" s="619" t="b">
        <f t="shared" si="54"/>
        <v>1</v>
      </c>
      <c r="BP139" s="619" t="b">
        <f t="shared" si="55"/>
        <v>1</v>
      </c>
      <c r="BQ139" s="619" t="b">
        <f t="shared" si="56"/>
        <v>1</v>
      </c>
      <c r="BR139" s="619" t="b">
        <f t="shared" si="57"/>
        <v>1</v>
      </c>
      <c r="BS139" s="619" t="b">
        <f t="shared" si="58"/>
        <v>1</v>
      </c>
      <c r="BT139" s="619" t="b">
        <f t="shared" si="59"/>
        <v>1</v>
      </c>
      <c r="BU139" s="619" t="b">
        <f t="shared" si="60"/>
        <v>1</v>
      </c>
      <c r="BV139" s="619" t="str">
        <f t="shared" si="61"/>
        <v>-</v>
      </c>
      <c r="BW139" s="619">
        <f>IF(BV139="-",0,IF(COUNTIF(BV139:$BV$524,BV139)&gt;1,1,0))</f>
        <v>0</v>
      </c>
    </row>
    <row r="140" spans="1:75" s="257" customFormat="1" ht="15.75">
      <c r="A140" s="567">
        <v>116</v>
      </c>
      <c r="B140" s="564"/>
      <c r="C140" s="465"/>
      <c r="D140" s="466"/>
      <c r="E140" s="467"/>
      <c r="F140" s="468"/>
      <c r="G140" s="466"/>
      <c r="H140" s="467"/>
      <c r="I140" s="468"/>
      <c r="J140" s="469"/>
      <c r="K140" s="467"/>
      <c r="L140" s="470"/>
      <c r="M140" s="466"/>
      <c r="N140" s="467"/>
      <c r="O140" s="470"/>
      <c r="P140" s="544"/>
      <c r="Q140" s="544"/>
      <c r="R140" s="544"/>
      <c r="S140" s="544"/>
      <c r="T140" s="544"/>
      <c r="U140" s="544"/>
      <c r="V140" s="544"/>
      <c r="W140" s="469"/>
      <c r="X140" s="471"/>
      <c r="Y140" s="471"/>
      <c r="Z140" s="471"/>
      <c r="AA140" s="472"/>
      <c r="AB140" s="469"/>
      <c r="AC140" s="471"/>
      <c r="AD140" s="471"/>
      <c r="AE140" s="471"/>
      <c r="AF140" s="472"/>
      <c r="AG140" s="469"/>
      <c r="AH140" s="471"/>
      <c r="AI140" s="471"/>
      <c r="AJ140" s="471"/>
      <c r="AK140" s="472"/>
      <c r="AL140" s="469"/>
      <c r="AM140" s="471"/>
      <c r="AN140" s="471"/>
      <c r="AO140" s="471"/>
      <c r="AP140" s="538"/>
      <c r="AQ140" s="542">
        <f t="shared" si="34"/>
        <v>0</v>
      </c>
      <c r="AR140" s="552">
        <f t="shared" si="35"/>
        <v>0</v>
      </c>
      <c r="AS140" s="552">
        <f t="shared" si="36"/>
        <v>0</v>
      </c>
      <c r="AT140" s="496">
        <f t="shared" si="37"/>
        <v>0</v>
      </c>
      <c r="AU140" s="227"/>
      <c r="AV140" s="619" t="b">
        <f t="shared" si="32"/>
        <v>1</v>
      </c>
      <c r="AW140" s="619" t="b">
        <f t="shared" si="33"/>
        <v>1</v>
      </c>
      <c r="AX140" s="619" t="b">
        <f t="shared" si="38"/>
        <v>1</v>
      </c>
      <c r="AY140" s="619" t="b">
        <f t="shared" si="39"/>
        <v>1</v>
      </c>
      <c r="AZ140" s="619" t="b">
        <f t="shared" si="40"/>
        <v>1</v>
      </c>
      <c r="BB140" s="619" t="b">
        <f t="shared" si="41"/>
        <v>0</v>
      </c>
      <c r="BC140" s="619" t="b">
        <f t="shared" si="42"/>
        <v>0</v>
      </c>
      <c r="BD140" s="619" t="b">
        <f t="shared" si="43"/>
        <v>0</v>
      </c>
      <c r="BE140" s="619" t="b">
        <f t="shared" si="44"/>
        <v>0</v>
      </c>
      <c r="BF140" s="619" t="b">
        <f t="shared" si="45"/>
        <v>0</v>
      </c>
      <c r="BG140" s="619" t="b">
        <f t="shared" si="46"/>
        <v>0</v>
      </c>
      <c r="BH140" s="619" t="b">
        <f t="shared" si="47"/>
        <v>0</v>
      </c>
      <c r="BI140" s="619" t="b">
        <f t="shared" si="48"/>
        <v>0</v>
      </c>
      <c r="BJ140" s="619" t="b">
        <f t="shared" si="49"/>
        <v>0</v>
      </c>
      <c r="BK140" s="619" t="b">
        <f t="shared" si="50"/>
        <v>0</v>
      </c>
      <c r="BL140" s="619" t="b">
        <f t="shared" si="51"/>
        <v>0</v>
      </c>
      <c r="BM140" s="619" t="b">
        <f t="shared" si="52"/>
        <v>0</v>
      </c>
      <c r="BN140" s="619" t="b">
        <f t="shared" si="53"/>
        <v>1</v>
      </c>
      <c r="BO140" s="619" t="b">
        <f t="shared" si="54"/>
        <v>1</v>
      </c>
      <c r="BP140" s="619" t="b">
        <f t="shared" si="55"/>
        <v>1</v>
      </c>
      <c r="BQ140" s="619" t="b">
        <f t="shared" si="56"/>
        <v>1</v>
      </c>
      <c r="BR140" s="619" t="b">
        <f t="shared" si="57"/>
        <v>1</v>
      </c>
      <c r="BS140" s="619" t="b">
        <f t="shared" si="58"/>
        <v>1</v>
      </c>
      <c r="BT140" s="619" t="b">
        <f t="shared" si="59"/>
        <v>1</v>
      </c>
      <c r="BU140" s="619" t="b">
        <f t="shared" si="60"/>
        <v>1</v>
      </c>
      <c r="BV140" s="619" t="str">
        <f t="shared" si="61"/>
        <v>-</v>
      </c>
      <c r="BW140" s="619">
        <f>IF(BV140="-",0,IF(COUNTIF(BV140:$BV$524,BV140)&gt;1,1,0))</f>
        <v>0</v>
      </c>
    </row>
    <row r="141" spans="1:75" s="257" customFormat="1" ht="15.75">
      <c r="A141" s="567">
        <v>117</v>
      </c>
      <c r="B141" s="564"/>
      <c r="C141" s="465"/>
      <c r="D141" s="466"/>
      <c r="E141" s="467"/>
      <c r="F141" s="468"/>
      <c r="G141" s="466"/>
      <c r="H141" s="467"/>
      <c r="I141" s="468"/>
      <c r="J141" s="469"/>
      <c r="K141" s="467"/>
      <c r="L141" s="470"/>
      <c r="M141" s="466"/>
      <c r="N141" s="467"/>
      <c r="O141" s="470"/>
      <c r="P141" s="544"/>
      <c r="Q141" s="544"/>
      <c r="R141" s="544"/>
      <c r="S141" s="544"/>
      <c r="T141" s="544"/>
      <c r="U141" s="544"/>
      <c r="V141" s="544"/>
      <c r="W141" s="469"/>
      <c r="X141" s="471"/>
      <c r="Y141" s="471"/>
      <c r="Z141" s="471"/>
      <c r="AA141" s="472"/>
      <c r="AB141" s="469"/>
      <c r="AC141" s="471"/>
      <c r="AD141" s="471"/>
      <c r="AE141" s="471"/>
      <c r="AF141" s="472"/>
      <c r="AG141" s="469"/>
      <c r="AH141" s="471"/>
      <c r="AI141" s="471"/>
      <c r="AJ141" s="471"/>
      <c r="AK141" s="472"/>
      <c r="AL141" s="469"/>
      <c r="AM141" s="471"/>
      <c r="AN141" s="471"/>
      <c r="AO141" s="471"/>
      <c r="AP141" s="538"/>
      <c r="AQ141" s="542">
        <f t="shared" si="34"/>
        <v>0</v>
      </c>
      <c r="AR141" s="552">
        <f t="shared" si="35"/>
        <v>0</v>
      </c>
      <c r="AS141" s="552">
        <f t="shared" si="36"/>
        <v>0</v>
      </c>
      <c r="AT141" s="496">
        <f t="shared" si="37"/>
        <v>0</v>
      </c>
      <c r="AU141" s="227"/>
      <c r="AV141" s="619" t="b">
        <f t="shared" si="32"/>
        <v>1</v>
      </c>
      <c r="AW141" s="619" t="b">
        <f t="shared" si="33"/>
        <v>1</v>
      </c>
      <c r="AX141" s="619" t="b">
        <f t="shared" si="38"/>
        <v>1</v>
      </c>
      <c r="AY141" s="619" t="b">
        <f t="shared" si="39"/>
        <v>1</v>
      </c>
      <c r="AZ141" s="619" t="b">
        <f t="shared" si="40"/>
        <v>1</v>
      </c>
      <c r="BB141" s="619" t="b">
        <f t="shared" si="41"/>
        <v>0</v>
      </c>
      <c r="BC141" s="619" t="b">
        <f t="shared" si="42"/>
        <v>0</v>
      </c>
      <c r="BD141" s="619" t="b">
        <f t="shared" si="43"/>
        <v>0</v>
      </c>
      <c r="BE141" s="619" t="b">
        <f t="shared" si="44"/>
        <v>0</v>
      </c>
      <c r="BF141" s="619" t="b">
        <f t="shared" si="45"/>
        <v>0</v>
      </c>
      <c r="BG141" s="619" t="b">
        <f t="shared" si="46"/>
        <v>0</v>
      </c>
      <c r="BH141" s="619" t="b">
        <f t="shared" si="47"/>
        <v>0</v>
      </c>
      <c r="BI141" s="619" t="b">
        <f t="shared" si="48"/>
        <v>0</v>
      </c>
      <c r="BJ141" s="619" t="b">
        <f t="shared" si="49"/>
        <v>0</v>
      </c>
      <c r="BK141" s="619" t="b">
        <f t="shared" si="50"/>
        <v>0</v>
      </c>
      <c r="BL141" s="619" t="b">
        <f t="shared" si="51"/>
        <v>0</v>
      </c>
      <c r="BM141" s="619" t="b">
        <f t="shared" si="52"/>
        <v>0</v>
      </c>
      <c r="BN141" s="619" t="b">
        <f t="shared" si="53"/>
        <v>1</v>
      </c>
      <c r="BO141" s="619" t="b">
        <f t="shared" si="54"/>
        <v>1</v>
      </c>
      <c r="BP141" s="619" t="b">
        <f t="shared" si="55"/>
        <v>1</v>
      </c>
      <c r="BQ141" s="619" t="b">
        <f t="shared" si="56"/>
        <v>1</v>
      </c>
      <c r="BR141" s="619" t="b">
        <f t="shared" si="57"/>
        <v>1</v>
      </c>
      <c r="BS141" s="619" t="b">
        <f t="shared" si="58"/>
        <v>1</v>
      </c>
      <c r="BT141" s="619" t="b">
        <f t="shared" si="59"/>
        <v>1</v>
      </c>
      <c r="BU141" s="619" t="b">
        <f t="shared" si="60"/>
        <v>1</v>
      </c>
      <c r="BV141" s="619" t="str">
        <f t="shared" si="61"/>
        <v>-</v>
      </c>
      <c r="BW141" s="619">
        <f>IF(BV141="-",0,IF(COUNTIF(BV141:$BV$524,BV141)&gt;1,1,0))</f>
        <v>0</v>
      </c>
    </row>
    <row r="142" spans="1:75" s="257" customFormat="1" ht="15.75">
      <c r="A142" s="567">
        <v>118</v>
      </c>
      <c r="B142" s="564"/>
      <c r="C142" s="465"/>
      <c r="D142" s="466"/>
      <c r="E142" s="467"/>
      <c r="F142" s="468"/>
      <c r="G142" s="466"/>
      <c r="H142" s="467"/>
      <c r="I142" s="468"/>
      <c r="J142" s="469"/>
      <c r="K142" s="467"/>
      <c r="L142" s="470"/>
      <c r="M142" s="466"/>
      <c r="N142" s="467"/>
      <c r="O142" s="470"/>
      <c r="P142" s="544"/>
      <c r="Q142" s="544"/>
      <c r="R142" s="544"/>
      <c r="S142" s="544"/>
      <c r="T142" s="544"/>
      <c r="U142" s="544"/>
      <c r="V142" s="544"/>
      <c r="W142" s="469"/>
      <c r="X142" s="471"/>
      <c r="Y142" s="471"/>
      <c r="Z142" s="471"/>
      <c r="AA142" s="472"/>
      <c r="AB142" s="469"/>
      <c r="AC142" s="471"/>
      <c r="AD142" s="471"/>
      <c r="AE142" s="471"/>
      <c r="AF142" s="472"/>
      <c r="AG142" s="469"/>
      <c r="AH142" s="471"/>
      <c r="AI142" s="471"/>
      <c r="AJ142" s="471"/>
      <c r="AK142" s="472"/>
      <c r="AL142" s="469"/>
      <c r="AM142" s="471"/>
      <c r="AN142" s="471"/>
      <c r="AO142" s="471"/>
      <c r="AP142" s="538"/>
      <c r="AQ142" s="542">
        <f t="shared" si="34"/>
        <v>0</v>
      </c>
      <c r="AR142" s="552">
        <f t="shared" si="35"/>
        <v>0</v>
      </c>
      <c r="AS142" s="552">
        <f t="shared" si="36"/>
        <v>0</v>
      </c>
      <c r="AT142" s="496">
        <f t="shared" si="37"/>
        <v>0</v>
      </c>
      <c r="AU142" s="227"/>
      <c r="AV142" s="619" t="b">
        <f t="shared" si="32"/>
        <v>1</v>
      </c>
      <c r="AW142" s="619" t="b">
        <f t="shared" si="33"/>
        <v>1</v>
      </c>
      <c r="AX142" s="619" t="b">
        <f t="shared" si="38"/>
        <v>1</v>
      </c>
      <c r="AY142" s="619" t="b">
        <f t="shared" si="39"/>
        <v>1</v>
      </c>
      <c r="AZ142" s="619" t="b">
        <f t="shared" si="40"/>
        <v>1</v>
      </c>
      <c r="BB142" s="619" t="b">
        <f t="shared" si="41"/>
        <v>0</v>
      </c>
      <c r="BC142" s="619" t="b">
        <f t="shared" si="42"/>
        <v>0</v>
      </c>
      <c r="BD142" s="619" t="b">
        <f t="shared" si="43"/>
        <v>0</v>
      </c>
      <c r="BE142" s="619" t="b">
        <f t="shared" si="44"/>
        <v>0</v>
      </c>
      <c r="BF142" s="619" t="b">
        <f t="shared" si="45"/>
        <v>0</v>
      </c>
      <c r="BG142" s="619" t="b">
        <f t="shared" si="46"/>
        <v>0</v>
      </c>
      <c r="BH142" s="619" t="b">
        <f t="shared" si="47"/>
        <v>0</v>
      </c>
      <c r="BI142" s="619" t="b">
        <f t="shared" si="48"/>
        <v>0</v>
      </c>
      <c r="BJ142" s="619" t="b">
        <f t="shared" si="49"/>
        <v>0</v>
      </c>
      <c r="BK142" s="619" t="b">
        <f t="shared" si="50"/>
        <v>0</v>
      </c>
      <c r="BL142" s="619" t="b">
        <f t="shared" si="51"/>
        <v>0</v>
      </c>
      <c r="BM142" s="619" t="b">
        <f t="shared" si="52"/>
        <v>0</v>
      </c>
      <c r="BN142" s="619" t="b">
        <f t="shared" si="53"/>
        <v>1</v>
      </c>
      <c r="BO142" s="619" t="b">
        <f t="shared" si="54"/>
        <v>1</v>
      </c>
      <c r="BP142" s="619" t="b">
        <f t="shared" si="55"/>
        <v>1</v>
      </c>
      <c r="BQ142" s="619" t="b">
        <f t="shared" si="56"/>
        <v>1</v>
      </c>
      <c r="BR142" s="619" t="b">
        <f t="shared" si="57"/>
        <v>1</v>
      </c>
      <c r="BS142" s="619" t="b">
        <f t="shared" si="58"/>
        <v>1</v>
      </c>
      <c r="BT142" s="619" t="b">
        <f t="shared" si="59"/>
        <v>1</v>
      </c>
      <c r="BU142" s="619" t="b">
        <f t="shared" si="60"/>
        <v>1</v>
      </c>
      <c r="BV142" s="619" t="str">
        <f t="shared" si="61"/>
        <v>-</v>
      </c>
      <c r="BW142" s="619">
        <f>IF(BV142="-",0,IF(COUNTIF(BV142:$BV$524,BV142)&gt;1,1,0))</f>
        <v>0</v>
      </c>
    </row>
    <row r="143" spans="1:75" s="257" customFormat="1" ht="15.75">
      <c r="A143" s="567">
        <v>119</v>
      </c>
      <c r="B143" s="564"/>
      <c r="C143" s="465"/>
      <c r="D143" s="466"/>
      <c r="E143" s="467"/>
      <c r="F143" s="468"/>
      <c r="G143" s="466"/>
      <c r="H143" s="467"/>
      <c r="I143" s="468"/>
      <c r="J143" s="469"/>
      <c r="K143" s="467"/>
      <c r="L143" s="470"/>
      <c r="M143" s="466"/>
      <c r="N143" s="467"/>
      <c r="O143" s="470"/>
      <c r="P143" s="544"/>
      <c r="Q143" s="544"/>
      <c r="R143" s="544"/>
      <c r="S143" s="544"/>
      <c r="T143" s="544"/>
      <c r="U143" s="544"/>
      <c r="V143" s="544"/>
      <c r="W143" s="469"/>
      <c r="X143" s="471"/>
      <c r="Y143" s="471"/>
      <c r="Z143" s="471"/>
      <c r="AA143" s="472"/>
      <c r="AB143" s="469"/>
      <c r="AC143" s="471"/>
      <c r="AD143" s="471"/>
      <c r="AE143" s="471"/>
      <c r="AF143" s="472"/>
      <c r="AG143" s="469"/>
      <c r="AH143" s="471"/>
      <c r="AI143" s="471"/>
      <c r="AJ143" s="471"/>
      <c r="AK143" s="472"/>
      <c r="AL143" s="469"/>
      <c r="AM143" s="471"/>
      <c r="AN143" s="471"/>
      <c r="AO143" s="471"/>
      <c r="AP143" s="538"/>
      <c r="AQ143" s="542">
        <f t="shared" si="34"/>
        <v>0</v>
      </c>
      <c r="AR143" s="552">
        <f t="shared" si="35"/>
        <v>0</v>
      </c>
      <c r="AS143" s="552">
        <f t="shared" si="36"/>
        <v>0</v>
      </c>
      <c r="AT143" s="496">
        <f t="shared" si="37"/>
        <v>0</v>
      </c>
      <c r="AU143" s="227"/>
      <c r="AV143" s="619" t="b">
        <f t="shared" si="32"/>
        <v>1</v>
      </c>
      <c r="AW143" s="619" t="b">
        <f t="shared" si="33"/>
        <v>1</v>
      </c>
      <c r="AX143" s="619" t="b">
        <f t="shared" si="38"/>
        <v>1</v>
      </c>
      <c r="AY143" s="619" t="b">
        <f t="shared" si="39"/>
        <v>1</v>
      </c>
      <c r="AZ143" s="619" t="b">
        <f t="shared" si="40"/>
        <v>1</v>
      </c>
      <c r="BB143" s="619" t="b">
        <f t="shared" si="41"/>
        <v>0</v>
      </c>
      <c r="BC143" s="619" t="b">
        <f t="shared" si="42"/>
        <v>0</v>
      </c>
      <c r="BD143" s="619" t="b">
        <f t="shared" si="43"/>
        <v>0</v>
      </c>
      <c r="BE143" s="619" t="b">
        <f t="shared" si="44"/>
        <v>0</v>
      </c>
      <c r="BF143" s="619" t="b">
        <f t="shared" si="45"/>
        <v>0</v>
      </c>
      <c r="BG143" s="619" t="b">
        <f t="shared" si="46"/>
        <v>0</v>
      </c>
      <c r="BH143" s="619" t="b">
        <f t="shared" si="47"/>
        <v>0</v>
      </c>
      <c r="BI143" s="619" t="b">
        <f t="shared" si="48"/>
        <v>0</v>
      </c>
      <c r="BJ143" s="619" t="b">
        <f t="shared" si="49"/>
        <v>0</v>
      </c>
      <c r="BK143" s="619" t="b">
        <f t="shared" si="50"/>
        <v>0</v>
      </c>
      <c r="BL143" s="619" t="b">
        <f t="shared" si="51"/>
        <v>0</v>
      </c>
      <c r="BM143" s="619" t="b">
        <f t="shared" si="52"/>
        <v>0</v>
      </c>
      <c r="BN143" s="619" t="b">
        <f t="shared" si="53"/>
        <v>1</v>
      </c>
      <c r="BO143" s="619" t="b">
        <f t="shared" si="54"/>
        <v>1</v>
      </c>
      <c r="BP143" s="619" t="b">
        <f t="shared" si="55"/>
        <v>1</v>
      </c>
      <c r="BQ143" s="619" t="b">
        <f t="shared" si="56"/>
        <v>1</v>
      </c>
      <c r="BR143" s="619" t="b">
        <f t="shared" si="57"/>
        <v>1</v>
      </c>
      <c r="BS143" s="619" t="b">
        <f t="shared" si="58"/>
        <v>1</v>
      </c>
      <c r="BT143" s="619" t="b">
        <f t="shared" si="59"/>
        <v>1</v>
      </c>
      <c r="BU143" s="619" t="b">
        <f t="shared" si="60"/>
        <v>1</v>
      </c>
      <c r="BV143" s="619" t="str">
        <f t="shared" si="61"/>
        <v>-</v>
      </c>
      <c r="BW143" s="619">
        <f>IF(BV143="-",0,IF(COUNTIF(BV143:$BV$524,BV143)&gt;1,1,0))</f>
        <v>0</v>
      </c>
    </row>
    <row r="144" spans="1:75" s="257" customFormat="1" ht="15.75">
      <c r="A144" s="567">
        <v>120</v>
      </c>
      <c r="B144" s="564"/>
      <c r="C144" s="465"/>
      <c r="D144" s="466"/>
      <c r="E144" s="467"/>
      <c r="F144" s="468"/>
      <c r="G144" s="466"/>
      <c r="H144" s="467"/>
      <c r="I144" s="468"/>
      <c r="J144" s="469"/>
      <c r="K144" s="467"/>
      <c r="L144" s="470"/>
      <c r="M144" s="466"/>
      <c r="N144" s="467"/>
      <c r="O144" s="470"/>
      <c r="P144" s="544"/>
      <c r="Q144" s="544"/>
      <c r="R144" s="544"/>
      <c r="S144" s="544"/>
      <c r="T144" s="544"/>
      <c r="U144" s="544"/>
      <c r="V144" s="544"/>
      <c r="W144" s="469"/>
      <c r="X144" s="471"/>
      <c r="Y144" s="471"/>
      <c r="Z144" s="471"/>
      <c r="AA144" s="472"/>
      <c r="AB144" s="469"/>
      <c r="AC144" s="471"/>
      <c r="AD144" s="471"/>
      <c r="AE144" s="471"/>
      <c r="AF144" s="472"/>
      <c r="AG144" s="469"/>
      <c r="AH144" s="471"/>
      <c r="AI144" s="471"/>
      <c r="AJ144" s="471"/>
      <c r="AK144" s="472"/>
      <c r="AL144" s="469"/>
      <c r="AM144" s="471"/>
      <c r="AN144" s="471"/>
      <c r="AO144" s="471"/>
      <c r="AP144" s="538"/>
      <c r="AQ144" s="542">
        <f t="shared" si="34"/>
        <v>0</v>
      </c>
      <c r="AR144" s="552">
        <f t="shared" si="35"/>
        <v>0</v>
      </c>
      <c r="AS144" s="552">
        <f t="shared" si="36"/>
        <v>0</v>
      </c>
      <c r="AT144" s="496">
        <f t="shared" si="37"/>
        <v>0</v>
      </c>
      <c r="AU144" s="227"/>
      <c r="AV144" s="619" t="b">
        <f t="shared" si="32"/>
        <v>1</v>
      </c>
      <c r="AW144" s="619" t="b">
        <f t="shared" si="33"/>
        <v>1</v>
      </c>
      <c r="AX144" s="619" t="b">
        <f t="shared" si="38"/>
        <v>1</v>
      </c>
      <c r="AY144" s="619" t="b">
        <f t="shared" si="39"/>
        <v>1</v>
      </c>
      <c r="AZ144" s="619" t="b">
        <f t="shared" si="40"/>
        <v>1</v>
      </c>
      <c r="BB144" s="619" t="b">
        <f t="shared" si="41"/>
        <v>0</v>
      </c>
      <c r="BC144" s="619" t="b">
        <f t="shared" si="42"/>
        <v>0</v>
      </c>
      <c r="BD144" s="619" t="b">
        <f t="shared" si="43"/>
        <v>0</v>
      </c>
      <c r="BE144" s="619" t="b">
        <f t="shared" si="44"/>
        <v>0</v>
      </c>
      <c r="BF144" s="619" t="b">
        <f t="shared" si="45"/>
        <v>0</v>
      </c>
      <c r="BG144" s="619" t="b">
        <f t="shared" si="46"/>
        <v>0</v>
      </c>
      <c r="BH144" s="619" t="b">
        <f t="shared" si="47"/>
        <v>0</v>
      </c>
      <c r="BI144" s="619" t="b">
        <f t="shared" si="48"/>
        <v>0</v>
      </c>
      <c r="BJ144" s="619" t="b">
        <f t="shared" si="49"/>
        <v>0</v>
      </c>
      <c r="BK144" s="619" t="b">
        <f t="shared" si="50"/>
        <v>0</v>
      </c>
      <c r="BL144" s="619" t="b">
        <f t="shared" si="51"/>
        <v>0</v>
      </c>
      <c r="BM144" s="619" t="b">
        <f t="shared" si="52"/>
        <v>0</v>
      </c>
      <c r="BN144" s="619" t="b">
        <f t="shared" si="53"/>
        <v>1</v>
      </c>
      <c r="BO144" s="619" t="b">
        <f t="shared" si="54"/>
        <v>1</v>
      </c>
      <c r="BP144" s="619" t="b">
        <f t="shared" si="55"/>
        <v>1</v>
      </c>
      <c r="BQ144" s="619" t="b">
        <f t="shared" si="56"/>
        <v>1</v>
      </c>
      <c r="BR144" s="619" t="b">
        <f t="shared" si="57"/>
        <v>1</v>
      </c>
      <c r="BS144" s="619" t="b">
        <f t="shared" si="58"/>
        <v>1</v>
      </c>
      <c r="BT144" s="619" t="b">
        <f t="shared" si="59"/>
        <v>1</v>
      </c>
      <c r="BU144" s="619" t="b">
        <f t="shared" si="60"/>
        <v>1</v>
      </c>
      <c r="BV144" s="619" t="str">
        <f t="shared" si="61"/>
        <v>-</v>
      </c>
      <c r="BW144" s="619">
        <f>IF(BV144="-",0,IF(COUNTIF(BV144:$BV$524,BV144)&gt;1,1,0))</f>
        <v>0</v>
      </c>
    </row>
    <row r="145" spans="1:75" s="257" customFormat="1" ht="15.75">
      <c r="A145" s="567">
        <v>121</v>
      </c>
      <c r="B145" s="564"/>
      <c r="C145" s="465"/>
      <c r="D145" s="466"/>
      <c r="E145" s="467"/>
      <c r="F145" s="468"/>
      <c r="G145" s="466"/>
      <c r="H145" s="467"/>
      <c r="I145" s="468"/>
      <c r="J145" s="469"/>
      <c r="K145" s="467"/>
      <c r="L145" s="470"/>
      <c r="M145" s="466"/>
      <c r="N145" s="467"/>
      <c r="O145" s="470"/>
      <c r="P145" s="544"/>
      <c r="Q145" s="544"/>
      <c r="R145" s="544"/>
      <c r="S145" s="544"/>
      <c r="T145" s="544"/>
      <c r="U145" s="544"/>
      <c r="V145" s="544"/>
      <c r="W145" s="469"/>
      <c r="X145" s="471"/>
      <c r="Y145" s="471"/>
      <c r="Z145" s="471"/>
      <c r="AA145" s="472"/>
      <c r="AB145" s="469"/>
      <c r="AC145" s="471"/>
      <c r="AD145" s="471"/>
      <c r="AE145" s="471"/>
      <c r="AF145" s="472"/>
      <c r="AG145" s="469"/>
      <c r="AH145" s="471"/>
      <c r="AI145" s="471"/>
      <c r="AJ145" s="471"/>
      <c r="AK145" s="472"/>
      <c r="AL145" s="469"/>
      <c r="AM145" s="471"/>
      <c r="AN145" s="471"/>
      <c r="AO145" s="471"/>
      <c r="AP145" s="538"/>
      <c r="AQ145" s="542">
        <f t="shared" si="34"/>
        <v>0</v>
      </c>
      <c r="AR145" s="552">
        <f t="shared" si="35"/>
        <v>0</v>
      </c>
      <c r="AS145" s="552">
        <f t="shared" si="36"/>
        <v>0</v>
      </c>
      <c r="AT145" s="496">
        <f t="shared" si="37"/>
        <v>0</v>
      </c>
      <c r="AU145" s="227"/>
      <c r="AV145" s="619" t="b">
        <f t="shared" si="32"/>
        <v>1</v>
      </c>
      <c r="AW145" s="619" t="b">
        <f t="shared" si="33"/>
        <v>1</v>
      </c>
      <c r="AX145" s="619" t="b">
        <f t="shared" si="38"/>
        <v>1</v>
      </c>
      <c r="AY145" s="619" t="b">
        <f t="shared" si="39"/>
        <v>1</v>
      </c>
      <c r="AZ145" s="619" t="b">
        <f t="shared" si="40"/>
        <v>1</v>
      </c>
      <c r="BB145" s="619" t="b">
        <f t="shared" si="41"/>
        <v>0</v>
      </c>
      <c r="BC145" s="619" t="b">
        <f t="shared" si="42"/>
        <v>0</v>
      </c>
      <c r="BD145" s="619" t="b">
        <f t="shared" si="43"/>
        <v>0</v>
      </c>
      <c r="BE145" s="619" t="b">
        <f t="shared" si="44"/>
        <v>0</v>
      </c>
      <c r="BF145" s="619" t="b">
        <f t="shared" si="45"/>
        <v>0</v>
      </c>
      <c r="BG145" s="619" t="b">
        <f t="shared" si="46"/>
        <v>0</v>
      </c>
      <c r="BH145" s="619" t="b">
        <f t="shared" si="47"/>
        <v>0</v>
      </c>
      <c r="BI145" s="619" t="b">
        <f t="shared" si="48"/>
        <v>0</v>
      </c>
      <c r="BJ145" s="619" t="b">
        <f t="shared" si="49"/>
        <v>0</v>
      </c>
      <c r="BK145" s="619" t="b">
        <f t="shared" si="50"/>
        <v>0</v>
      </c>
      <c r="BL145" s="619" t="b">
        <f t="shared" si="51"/>
        <v>0</v>
      </c>
      <c r="BM145" s="619" t="b">
        <f t="shared" si="52"/>
        <v>0</v>
      </c>
      <c r="BN145" s="619" t="b">
        <f t="shared" si="53"/>
        <v>1</v>
      </c>
      <c r="BO145" s="619" t="b">
        <f t="shared" si="54"/>
        <v>1</v>
      </c>
      <c r="BP145" s="619" t="b">
        <f t="shared" si="55"/>
        <v>1</v>
      </c>
      <c r="BQ145" s="619" t="b">
        <f t="shared" si="56"/>
        <v>1</v>
      </c>
      <c r="BR145" s="619" t="b">
        <f t="shared" si="57"/>
        <v>1</v>
      </c>
      <c r="BS145" s="619" t="b">
        <f t="shared" si="58"/>
        <v>1</v>
      </c>
      <c r="BT145" s="619" t="b">
        <f t="shared" si="59"/>
        <v>1</v>
      </c>
      <c r="BU145" s="619" t="b">
        <f t="shared" si="60"/>
        <v>1</v>
      </c>
      <c r="BV145" s="619" t="str">
        <f t="shared" si="61"/>
        <v>-</v>
      </c>
      <c r="BW145" s="619">
        <f>IF(BV145="-",0,IF(COUNTIF(BV145:$BV$524,BV145)&gt;1,1,0))</f>
        <v>0</v>
      </c>
    </row>
    <row r="146" spans="1:75" s="257" customFormat="1" ht="15.75">
      <c r="A146" s="567">
        <v>122</v>
      </c>
      <c r="B146" s="564"/>
      <c r="C146" s="465"/>
      <c r="D146" s="466"/>
      <c r="E146" s="467"/>
      <c r="F146" s="468"/>
      <c r="G146" s="466"/>
      <c r="H146" s="467"/>
      <c r="I146" s="468"/>
      <c r="J146" s="469"/>
      <c r="K146" s="467"/>
      <c r="L146" s="470"/>
      <c r="M146" s="466"/>
      <c r="N146" s="467"/>
      <c r="O146" s="470"/>
      <c r="P146" s="544"/>
      <c r="Q146" s="544"/>
      <c r="R146" s="544"/>
      <c r="S146" s="544"/>
      <c r="T146" s="544"/>
      <c r="U146" s="544"/>
      <c r="V146" s="544"/>
      <c r="W146" s="469"/>
      <c r="X146" s="471"/>
      <c r="Y146" s="471"/>
      <c r="Z146" s="471"/>
      <c r="AA146" s="472"/>
      <c r="AB146" s="469"/>
      <c r="AC146" s="471"/>
      <c r="AD146" s="471"/>
      <c r="AE146" s="471"/>
      <c r="AF146" s="472"/>
      <c r="AG146" s="469"/>
      <c r="AH146" s="471"/>
      <c r="AI146" s="471"/>
      <c r="AJ146" s="471"/>
      <c r="AK146" s="472"/>
      <c r="AL146" s="469"/>
      <c r="AM146" s="471"/>
      <c r="AN146" s="471"/>
      <c r="AO146" s="471"/>
      <c r="AP146" s="538"/>
      <c r="AQ146" s="542">
        <f t="shared" si="34"/>
        <v>0</v>
      </c>
      <c r="AR146" s="552">
        <f t="shared" si="35"/>
        <v>0</v>
      </c>
      <c r="AS146" s="552">
        <f t="shared" si="36"/>
        <v>0</v>
      </c>
      <c r="AT146" s="496">
        <f t="shared" si="37"/>
        <v>0</v>
      </c>
      <c r="AU146" s="227"/>
      <c r="AV146" s="619" t="b">
        <f t="shared" si="32"/>
        <v>1</v>
      </c>
      <c r="AW146" s="619" t="b">
        <f t="shared" si="33"/>
        <v>1</v>
      </c>
      <c r="AX146" s="619" t="b">
        <f t="shared" si="38"/>
        <v>1</v>
      </c>
      <c r="AY146" s="619" t="b">
        <f t="shared" si="39"/>
        <v>1</v>
      </c>
      <c r="AZ146" s="619" t="b">
        <f t="shared" si="40"/>
        <v>1</v>
      </c>
      <c r="BB146" s="619" t="b">
        <f t="shared" si="41"/>
        <v>0</v>
      </c>
      <c r="BC146" s="619" t="b">
        <f t="shared" si="42"/>
        <v>0</v>
      </c>
      <c r="BD146" s="619" t="b">
        <f t="shared" si="43"/>
        <v>0</v>
      </c>
      <c r="BE146" s="619" t="b">
        <f t="shared" si="44"/>
        <v>0</v>
      </c>
      <c r="BF146" s="619" t="b">
        <f t="shared" si="45"/>
        <v>0</v>
      </c>
      <c r="BG146" s="619" t="b">
        <f t="shared" si="46"/>
        <v>0</v>
      </c>
      <c r="BH146" s="619" t="b">
        <f t="shared" si="47"/>
        <v>0</v>
      </c>
      <c r="BI146" s="619" t="b">
        <f t="shared" si="48"/>
        <v>0</v>
      </c>
      <c r="BJ146" s="619" t="b">
        <f t="shared" si="49"/>
        <v>0</v>
      </c>
      <c r="BK146" s="619" t="b">
        <f t="shared" si="50"/>
        <v>0</v>
      </c>
      <c r="BL146" s="619" t="b">
        <f t="shared" si="51"/>
        <v>0</v>
      </c>
      <c r="BM146" s="619" t="b">
        <f t="shared" si="52"/>
        <v>0</v>
      </c>
      <c r="BN146" s="619" t="b">
        <f t="shared" si="53"/>
        <v>1</v>
      </c>
      <c r="BO146" s="619" t="b">
        <f t="shared" si="54"/>
        <v>1</v>
      </c>
      <c r="BP146" s="619" t="b">
        <f t="shared" si="55"/>
        <v>1</v>
      </c>
      <c r="BQ146" s="619" t="b">
        <f t="shared" si="56"/>
        <v>1</v>
      </c>
      <c r="BR146" s="619" t="b">
        <f t="shared" si="57"/>
        <v>1</v>
      </c>
      <c r="BS146" s="619" t="b">
        <f t="shared" si="58"/>
        <v>1</v>
      </c>
      <c r="BT146" s="619" t="b">
        <f t="shared" si="59"/>
        <v>1</v>
      </c>
      <c r="BU146" s="619" t="b">
        <f t="shared" si="60"/>
        <v>1</v>
      </c>
      <c r="BV146" s="619" t="str">
        <f t="shared" si="61"/>
        <v>-</v>
      </c>
      <c r="BW146" s="619">
        <f>IF(BV146="-",0,IF(COUNTIF(BV146:$BV$524,BV146)&gt;1,1,0))</f>
        <v>0</v>
      </c>
    </row>
    <row r="147" spans="1:75" s="257" customFormat="1" ht="15.75">
      <c r="A147" s="567">
        <v>123</v>
      </c>
      <c r="B147" s="564"/>
      <c r="C147" s="465"/>
      <c r="D147" s="466"/>
      <c r="E147" s="467"/>
      <c r="F147" s="468"/>
      <c r="G147" s="466"/>
      <c r="H147" s="467"/>
      <c r="I147" s="468"/>
      <c r="J147" s="469"/>
      <c r="K147" s="467"/>
      <c r="L147" s="470"/>
      <c r="M147" s="466"/>
      <c r="N147" s="467"/>
      <c r="O147" s="470"/>
      <c r="P147" s="544"/>
      <c r="Q147" s="544"/>
      <c r="R147" s="544"/>
      <c r="S147" s="544"/>
      <c r="T147" s="544"/>
      <c r="U147" s="544"/>
      <c r="V147" s="544"/>
      <c r="W147" s="469"/>
      <c r="X147" s="471"/>
      <c r="Y147" s="471"/>
      <c r="Z147" s="471"/>
      <c r="AA147" s="472"/>
      <c r="AB147" s="469"/>
      <c r="AC147" s="471"/>
      <c r="AD147" s="471"/>
      <c r="AE147" s="471"/>
      <c r="AF147" s="472"/>
      <c r="AG147" s="469"/>
      <c r="AH147" s="471"/>
      <c r="AI147" s="471"/>
      <c r="AJ147" s="471"/>
      <c r="AK147" s="472"/>
      <c r="AL147" s="469"/>
      <c r="AM147" s="471"/>
      <c r="AN147" s="471"/>
      <c r="AO147" s="471"/>
      <c r="AP147" s="538"/>
      <c r="AQ147" s="542">
        <f t="shared" si="34"/>
        <v>0</v>
      </c>
      <c r="AR147" s="552">
        <f t="shared" si="35"/>
        <v>0</v>
      </c>
      <c r="AS147" s="552">
        <f t="shared" si="36"/>
        <v>0</v>
      </c>
      <c r="AT147" s="496">
        <f t="shared" si="37"/>
        <v>0</v>
      </c>
      <c r="AU147" s="227"/>
      <c r="AV147" s="619" t="b">
        <f t="shared" si="32"/>
        <v>1</v>
      </c>
      <c r="AW147" s="619" t="b">
        <f t="shared" si="33"/>
        <v>1</v>
      </c>
      <c r="AX147" s="619" t="b">
        <f t="shared" si="38"/>
        <v>1</v>
      </c>
      <c r="AY147" s="619" t="b">
        <f t="shared" si="39"/>
        <v>1</v>
      </c>
      <c r="AZ147" s="619" t="b">
        <f t="shared" si="40"/>
        <v>1</v>
      </c>
      <c r="BB147" s="619" t="b">
        <f t="shared" si="41"/>
        <v>0</v>
      </c>
      <c r="BC147" s="619" t="b">
        <f t="shared" si="42"/>
        <v>0</v>
      </c>
      <c r="BD147" s="619" t="b">
        <f t="shared" si="43"/>
        <v>0</v>
      </c>
      <c r="BE147" s="619" t="b">
        <f t="shared" si="44"/>
        <v>0</v>
      </c>
      <c r="BF147" s="619" t="b">
        <f t="shared" si="45"/>
        <v>0</v>
      </c>
      <c r="BG147" s="619" t="b">
        <f t="shared" si="46"/>
        <v>0</v>
      </c>
      <c r="BH147" s="619" t="b">
        <f t="shared" si="47"/>
        <v>0</v>
      </c>
      <c r="BI147" s="619" t="b">
        <f t="shared" si="48"/>
        <v>0</v>
      </c>
      <c r="BJ147" s="619" t="b">
        <f t="shared" si="49"/>
        <v>0</v>
      </c>
      <c r="BK147" s="619" t="b">
        <f t="shared" si="50"/>
        <v>0</v>
      </c>
      <c r="BL147" s="619" t="b">
        <f t="shared" si="51"/>
        <v>0</v>
      </c>
      <c r="BM147" s="619" t="b">
        <f t="shared" si="52"/>
        <v>0</v>
      </c>
      <c r="BN147" s="619" t="b">
        <f t="shared" si="53"/>
        <v>1</v>
      </c>
      <c r="BO147" s="619" t="b">
        <f t="shared" si="54"/>
        <v>1</v>
      </c>
      <c r="BP147" s="619" t="b">
        <f t="shared" si="55"/>
        <v>1</v>
      </c>
      <c r="BQ147" s="619" t="b">
        <f t="shared" si="56"/>
        <v>1</v>
      </c>
      <c r="BR147" s="619" t="b">
        <f t="shared" si="57"/>
        <v>1</v>
      </c>
      <c r="BS147" s="619" t="b">
        <f t="shared" si="58"/>
        <v>1</v>
      </c>
      <c r="BT147" s="619" t="b">
        <f t="shared" si="59"/>
        <v>1</v>
      </c>
      <c r="BU147" s="619" t="b">
        <f t="shared" si="60"/>
        <v>1</v>
      </c>
      <c r="BV147" s="619" t="str">
        <f t="shared" si="61"/>
        <v>-</v>
      </c>
      <c r="BW147" s="619">
        <f>IF(BV147="-",0,IF(COUNTIF(BV147:$BV$524,BV147)&gt;1,1,0))</f>
        <v>0</v>
      </c>
    </row>
    <row r="148" spans="1:75" s="257" customFormat="1" ht="15.75">
      <c r="A148" s="567">
        <v>124</v>
      </c>
      <c r="B148" s="564"/>
      <c r="C148" s="465"/>
      <c r="D148" s="466"/>
      <c r="E148" s="467"/>
      <c r="F148" s="468"/>
      <c r="G148" s="466"/>
      <c r="H148" s="467"/>
      <c r="I148" s="468"/>
      <c r="J148" s="469"/>
      <c r="K148" s="467"/>
      <c r="L148" s="470"/>
      <c r="M148" s="466"/>
      <c r="N148" s="467"/>
      <c r="O148" s="470"/>
      <c r="P148" s="544"/>
      <c r="Q148" s="544"/>
      <c r="R148" s="544"/>
      <c r="S148" s="544"/>
      <c r="T148" s="544"/>
      <c r="U148" s="544"/>
      <c r="V148" s="544"/>
      <c r="W148" s="469"/>
      <c r="X148" s="471"/>
      <c r="Y148" s="471"/>
      <c r="Z148" s="471"/>
      <c r="AA148" s="472"/>
      <c r="AB148" s="469"/>
      <c r="AC148" s="471"/>
      <c r="AD148" s="471"/>
      <c r="AE148" s="471"/>
      <c r="AF148" s="472"/>
      <c r="AG148" s="469"/>
      <c r="AH148" s="471"/>
      <c r="AI148" s="471"/>
      <c r="AJ148" s="471"/>
      <c r="AK148" s="472"/>
      <c r="AL148" s="469"/>
      <c r="AM148" s="471"/>
      <c r="AN148" s="471"/>
      <c r="AO148" s="471"/>
      <c r="AP148" s="538"/>
      <c r="AQ148" s="542">
        <f t="shared" si="34"/>
        <v>0</v>
      </c>
      <c r="AR148" s="552">
        <f t="shared" si="35"/>
        <v>0</v>
      </c>
      <c r="AS148" s="552">
        <f t="shared" si="36"/>
        <v>0</v>
      </c>
      <c r="AT148" s="496">
        <f t="shared" si="37"/>
        <v>0</v>
      </c>
      <c r="AU148" s="227"/>
      <c r="AV148" s="619" t="b">
        <f t="shared" si="32"/>
        <v>1</v>
      </c>
      <c r="AW148" s="619" t="b">
        <f t="shared" si="33"/>
        <v>1</v>
      </c>
      <c r="AX148" s="619" t="b">
        <f t="shared" si="38"/>
        <v>1</v>
      </c>
      <c r="AY148" s="619" t="b">
        <f t="shared" si="39"/>
        <v>1</v>
      </c>
      <c r="AZ148" s="619" t="b">
        <f t="shared" si="40"/>
        <v>1</v>
      </c>
      <c r="BB148" s="619" t="b">
        <f t="shared" si="41"/>
        <v>0</v>
      </c>
      <c r="BC148" s="619" t="b">
        <f t="shared" si="42"/>
        <v>0</v>
      </c>
      <c r="BD148" s="619" t="b">
        <f t="shared" si="43"/>
        <v>0</v>
      </c>
      <c r="BE148" s="619" t="b">
        <f t="shared" si="44"/>
        <v>0</v>
      </c>
      <c r="BF148" s="619" t="b">
        <f t="shared" si="45"/>
        <v>0</v>
      </c>
      <c r="BG148" s="619" t="b">
        <f t="shared" si="46"/>
        <v>0</v>
      </c>
      <c r="BH148" s="619" t="b">
        <f t="shared" si="47"/>
        <v>0</v>
      </c>
      <c r="BI148" s="619" t="b">
        <f t="shared" si="48"/>
        <v>0</v>
      </c>
      <c r="BJ148" s="619" t="b">
        <f t="shared" si="49"/>
        <v>0</v>
      </c>
      <c r="BK148" s="619" t="b">
        <f t="shared" si="50"/>
        <v>0</v>
      </c>
      <c r="BL148" s="619" t="b">
        <f t="shared" si="51"/>
        <v>0</v>
      </c>
      <c r="BM148" s="619" t="b">
        <f t="shared" si="52"/>
        <v>0</v>
      </c>
      <c r="BN148" s="619" t="b">
        <f t="shared" si="53"/>
        <v>1</v>
      </c>
      <c r="BO148" s="619" t="b">
        <f t="shared" si="54"/>
        <v>1</v>
      </c>
      <c r="BP148" s="619" t="b">
        <f t="shared" si="55"/>
        <v>1</v>
      </c>
      <c r="BQ148" s="619" t="b">
        <f t="shared" si="56"/>
        <v>1</v>
      </c>
      <c r="BR148" s="619" t="b">
        <f t="shared" si="57"/>
        <v>1</v>
      </c>
      <c r="BS148" s="619" t="b">
        <f t="shared" si="58"/>
        <v>1</v>
      </c>
      <c r="BT148" s="619" t="b">
        <f t="shared" si="59"/>
        <v>1</v>
      </c>
      <c r="BU148" s="619" t="b">
        <f t="shared" si="60"/>
        <v>1</v>
      </c>
      <c r="BV148" s="619" t="str">
        <f t="shared" si="61"/>
        <v>-</v>
      </c>
      <c r="BW148" s="619">
        <f>IF(BV148="-",0,IF(COUNTIF(BV148:$BV$524,BV148)&gt;1,1,0))</f>
        <v>0</v>
      </c>
    </row>
    <row r="149" spans="1:75" s="257" customFormat="1" ht="15.75">
      <c r="A149" s="567">
        <v>125</v>
      </c>
      <c r="B149" s="564"/>
      <c r="C149" s="465"/>
      <c r="D149" s="466"/>
      <c r="E149" s="467"/>
      <c r="F149" s="468"/>
      <c r="G149" s="466"/>
      <c r="H149" s="467"/>
      <c r="I149" s="468"/>
      <c r="J149" s="469"/>
      <c r="K149" s="467"/>
      <c r="L149" s="470"/>
      <c r="M149" s="466"/>
      <c r="N149" s="467"/>
      <c r="O149" s="470"/>
      <c r="P149" s="544"/>
      <c r="Q149" s="544"/>
      <c r="R149" s="544"/>
      <c r="S149" s="544"/>
      <c r="T149" s="544"/>
      <c r="U149" s="544"/>
      <c r="V149" s="544"/>
      <c r="W149" s="469"/>
      <c r="X149" s="471"/>
      <c r="Y149" s="471"/>
      <c r="Z149" s="471"/>
      <c r="AA149" s="472"/>
      <c r="AB149" s="469"/>
      <c r="AC149" s="471"/>
      <c r="AD149" s="471"/>
      <c r="AE149" s="471"/>
      <c r="AF149" s="472"/>
      <c r="AG149" s="469"/>
      <c r="AH149" s="471"/>
      <c r="AI149" s="471"/>
      <c r="AJ149" s="471"/>
      <c r="AK149" s="472"/>
      <c r="AL149" s="469"/>
      <c r="AM149" s="471"/>
      <c r="AN149" s="471"/>
      <c r="AO149" s="471"/>
      <c r="AP149" s="538"/>
      <c r="AQ149" s="542">
        <f t="shared" si="34"/>
        <v>0</v>
      </c>
      <c r="AR149" s="552">
        <f t="shared" si="35"/>
        <v>0</v>
      </c>
      <c r="AS149" s="552">
        <f t="shared" si="36"/>
        <v>0</v>
      </c>
      <c r="AT149" s="496">
        <f t="shared" si="37"/>
        <v>0</v>
      </c>
      <c r="AU149" s="227"/>
      <c r="AV149" s="619" t="b">
        <f t="shared" si="32"/>
        <v>1</v>
      </c>
      <c r="AW149" s="619" t="b">
        <f t="shared" si="33"/>
        <v>1</v>
      </c>
      <c r="AX149" s="619" t="b">
        <f t="shared" si="38"/>
        <v>1</v>
      </c>
      <c r="AY149" s="619" t="b">
        <f t="shared" si="39"/>
        <v>1</v>
      </c>
      <c r="AZ149" s="619" t="b">
        <f t="shared" si="40"/>
        <v>1</v>
      </c>
      <c r="BB149" s="619" t="b">
        <f t="shared" si="41"/>
        <v>0</v>
      </c>
      <c r="BC149" s="619" t="b">
        <f t="shared" si="42"/>
        <v>0</v>
      </c>
      <c r="BD149" s="619" t="b">
        <f t="shared" si="43"/>
        <v>0</v>
      </c>
      <c r="BE149" s="619" t="b">
        <f t="shared" si="44"/>
        <v>0</v>
      </c>
      <c r="BF149" s="619" t="b">
        <f t="shared" si="45"/>
        <v>0</v>
      </c>
      <c r="BG149" s="619" t="b">
        <f t="shared" si="46"/>
        <v>0</v>
      </c>
      <c r="BH149" s="619" t="b">
        <f t="shared" si="47"/>
        <v>0</v>
      </c>
      <c r="BI149" s="619" t="b">
        <f t="shared" si="48"/>
        <v>0</v>
      </c>
      <c r="BJ149" s="619" t="b">
        <f t="shared" si="49"/>
        <v>0</v>
      </c>
      <c r="BK149" s="619" t="b">
        <f t="shared" si="50"/>
        <v>0</v>
      </c>
      <c r="BL149" s="619" t="b">
        <f t="shared" si="51"/>
        <v>0</v>
      </c>
      <c r="BM149" s="619" t="b">
        <f t="shared" si="52"/>
        <v>0</v>
      </c>
      <c r="BN149" s="619" t="b">
        <f t="shared" si="53"/>
        <v>1</v>
      </c>
      <c r="BO149" s="619" t="b">
        <f t="shared" si="54"/>
        <v>1</v>
      </c>
      <c r="BP149" s="619" t="b">
        <f t="shared" si="55"/>
        <v>1</v>
      </c>
      <c r="BQ149" s="619" t="b">
        <f t="shared" si="56"/>
        <v>1</v>
      </c>
      <c r="BR149" s="619" t="b">
        <f t="shared" si="57"/>
        <v>1</v>
      </c>
      <c r="BS149" s="619" t="b">
        <f t="shared" si="58"/>
        <v>1</v>
      </c>
      <c r="BT149" s="619" t="b">
        <f t="shared" si="59"/>
        <v>1</v>
      </c>
      <c r="BU149" s="619" t="b">
        <f t="shared" si="60"/>
        <v>1</v>
      </c>
      <c r="BV149" s="619" t="str">
        <f t="shared" si="61"/>
        <v>-</v>
      </c>
      <c r="BW149" s="619">
        <f>IF(BV149="-",0,IF(COUNTIF(BV149:$BV$524,BV149)&gt;1,1,0))</f>
        <v>0</v>
      </c>
    </row>
    <row r="150" spans="1:75" s="257" customFormat="1" ht="15.75">
      <c r="A150" s="567">
        <v>126</v>
      </c>
      <c r="B150" s="564"/>
      <c r="C150" s="465"/>
      <c r="D150" s="466"/>
      <c r="E150" s="467"/>
      <c r="F150" s="468"/>
      <c r="G150" s="466"/>
      <c r="H150" s="467"/>
      <c r="I150" s="468"/>
      <c r="J150" s="469"/>
      <c r="K150" s="467"/>
      <c r="L150" s="470"/>
      <c r="M150" s="466"/>
      <c r="N150" s="467"/>
      <c r="O150" s="470"/>
      <c r="P150" s="544"/>
      <c r="Q150" s="544"/>
      <c r="R150" s="544"/>
      <c r="S150" s="544"/>
      <c r="T150" s="544"/>
      <c r="U150" s="544"/>
      <c r="V150" s="544"/>
      <c r="W150" s="469"/>
      <c r="X150" s="471"/>
      <c r="Y150" s="471"/>
      <c r="Z150" s="471"/>
      <c r="AA150" s="472"/>
      <c r="AB150" s="469"/>
      <c r="AC150" s="471"/>
      <c r="AD150" s="471"/>
      <c r="AE150" s="471"/>
      <c r="AF150" s="472"/>
      <c r="AG150" s="469"/>
      <c r="AH150" s="471"/>
      <c r="AI150" s="471"/>
      <c r="AJ150" s="471"/>
      <c r="AK150" s="472"/>
      <c r="AL150" s="469"/>
      <c r="AM150" s="471"/>
      <c r="AN150" s="471"/>
      <c r="AO150" s="471"/>
      <c r="AP150" s="538"/>
      <c r="AQ150" s="542">
        <f t="shared" si="34"/>
        <v>0</v>
      </c>
      <c r="AR150" s="552">
        <f t="shared" si="35"/>
        <v>0</v>
      </c>
      <c r="AS150" s="552">
        <f t="shared" si="36"/>
        <v>0</v>
      </c>
      <c r="AT150" s="496">
        <f t="shared" si="37"/>
        <v>0</v>
      </c>
      <c r="AU150" s="227"/>
      <c r="AV150" s="619" t="b">
        <f t="shared" si="32"/>
        <v>1</v>
      </c>
      <c r="AW150" s="619" t="b">
        <f t="shared" si="33"/>
        <v>1</v>
      </c>
      <c r="AX150" s="619" t="b">
        <f t="shared" si="38"/>
        <v>1</v>
      </c>
      <c r="AY150" s="619" t="b">
        <f t="shared" si="39"/>
        <v>1</v>
      </c>
      <c r="AZ150" s="619" t="b">
        <f t="shared" si="40"/>
        <v>1</v>
      </c>
      <c r="BB150" s="619" t="b">
        <f t="shared" si="41"/>
        <v>0</v>
      </c>
      <c r="BC150" s="619" t="b">
        <f t="shared" si="42"/>
        <v>0</v>
      </c>
      <c r="BD150" s="619" t="b">
        <f t="shared" si="43"/>
        <v>0</v>
      </c>
      <c r="BE150" s="619" t="b">
        <f t="shared" si="44"/>
        <v>0</v>
      </c>
      <c r="BF150" s="619" t="b">
        <f t="shared" si="45"/>
        <v>0</v>
      </c>
      <c r="BG150" s="619" t="b">
        <f t="shared" si="46"/>
        <v>0</v>
      </c>
      <c r="BH150" s="619" t="b">
        <f t="shared" si="47"/>
        <v>0</v>
      </c>
      <c r="BI150" s="619" t="b">
        <f t="shared" si="48"/>
        <v>0</v>
      </c>
      <c r="BJ150" s="619" t="b">
        <f t="shared" si="49"/>
        <v>0</v>
      </c>
      <c r="BK150" s="619" t="b">
        <f t="shared" si="50"/>
        <v>0</v>
      </c>
      <c r="BL150" s="619" t="b">
        <f t="shared" si="51"/>
        <v>0</v>
      </c>
      <c r="BM150" s="619" t="b">
        <f t="shared" si="52"/>
        <v>0</v>
      </c>
      <c r="BN150" s="619" t="b">
        <f t="shared" si="53"/>
        <v>1</v>
      </c>
      <c r="BO150" s="619" t="b">
        <f t="shared" si="54"/>
        <v>1</v>
      </c>
      <c r="BP150" s="619" t="b">
        <f t="shared" si="55"/>
        <v>1</v>
      </c>
      <c r="BQ150" s="619" t="b">
        <f t="shared" si="56"/>
        <v>1</v>
      </c>
      <c r="BR150" s="619" t="b">
        <f t="shared" si="57"/>
        <v>1</v>
      </c>
      <c r="BS150" s="619" t="b">
        <f t="shared" si="58"/>
        <v>1</v>
      </c>
      <c r="BT150" s="619" t="b">
        <f t="shared" si="59"/>
        <v>1</v>
      </c>
      <c r="BU150" s="619" t="b">
        <f t="shared" si="60"/>
        <v>1</v>
      </c>
      <c r="BV150" s="619" t="str">
        <f t="shared" si="61"/>
        <v>-</v>
      </c>
      <c r="BW150" s="619">
        <f>IF(BV150="-",0,IF(COUNTIF(BV150:$BV$524,BV150)&gt;1,1,0))</f>
        <v>0</v>
      </c>
    </row>
    <row r="151" spans="1:75" s="257" customFormat="1" ht="15.75">
      <c r="A151" s="567">
        <v>127</v>
      </c>
      <c r="B151" s="564"/>
      <c r="C151" s="465"/>
      <c r="D151" s="466"/>
      <c r="E151" s="467"/>
      <c r="F151" s="468"/>
      <c r="G151" s="466"/>
      <c r="H151" s="467"/>
      <c r="I151" s="468"/>
      <c r="J151" s="469"/>
      <c r="K151" s="467"/>
      <c r="L151" s="470"/>
      <c r="M151" s="466"/>
      <c r="N151" s="467"/>
      <c r="O151" s="470"/>
      <c r="P151" s="544"/>
      <c r="Q151" s="544"/>
      <c r="R151" s="544"/>
      <c r="S151" s="544"/>
      <c r="T151" s="544"/>
      <c r="U151" s="544"/>
      <c r="V151" s="544"/>
      <c r="W151" s="469"/>
      <c r="X151" s="471"/>
      <c r="Y151" s="471"/>
      <c r="Z151" s="471"/>
      <c r="AA151" s="472"/>
      <c r="AB151" s="469"/>
      <c r="AC151" s="471"/>
      <c r="AD151" s="471"/>
      <c r="AE151" s="471"/>
      <c r="AF151" s="472"/>
      <c r="AG151" s="469"/>
      <c r="AH151" s="471"/>
      <c r="AI151" s="471"/>
      <c r="AJ151" s="471"/>
      <c r="AK151" s="472"/>
      <c r="AL151" s="469"/>
      <c r="AM151" s="471"/>
      <c r="AN151" s="471"/>
      <c r="AO151" s="471"/>
      <c r="AP151" s="538"/>
      <c r="AQ151" s="542">
        <f t="shared" si="34"/>
        <v>0</v>
      </c>
      <c r="AR151" s="552">
        <f t="shared" si="35"/>
        <v>0</v>
      </c>
      <c r="AS151" s="552">
        <f t="shared" si="36"/>
        <v>0</v>
      </c>
      <c r="AT151" s="496">
        <f t="shared" si="37"/>
        <v>0</v>
      </c>
      <c r="AU151" s="227"/>
      <c r="AV151" s="619" t="b">
        <f t="shared" si="32"/>
        <v>1</v>
      </c>
      <c r="AW151" s="619" t="b">
        <f t="shared" si="33"/>
        <v>1</v>
      </c>
      <c r="AX151" s="619" t="b">
        <f t="shared" si="38"/>
        <v>1</v>
      </c>
      <c r="AY151" s="619" t="b">
        <f t="shared" si="39"/>
        <v>1</v>
      </c>
      <c r="AZ151" s="619" t="b">
        <f t="shared" si="40"/>
        <v>1</v>
      </c>
      <c r="BB151" s="619" t="b">
        <f t="shared" si="41"/>
        <v>0</v>
      </c>
      <c r="BC151" s="619" t="b">
        <f t="shared" si="42"/>
        <v>0</v>
      </c>
      <c r="BD151" s="619" t="b">
        <f t="shared" si="43"/>
        <v>0</v>
      </c>
      <c r="BE151" s="619" t="b">
        <f t="shared" si="44"/>
        <v>0</v>
      </c>
      <c r="BF151" s="619" t="b">
        <f t="shared" si="45"/>
        <v>0</v>
      </c>
      <c r="BG151" s="619" t="b">
        <f t="shared" si="46"/>
        <v>0</v>
      </c>
      <c r="BH151" s="619" t="b">
        <f t="shared" si="47"/>
        <v>0</v>
      </c>
      <c r="BI151" s="619" t="b">
        <f t="shared" si="48"/>
        <v>0</v>
      </c>
      <c r="BJ151" s="619" t="b">
        <f t="shared" si="49"/>
        <v>0</v>
      </c>
      <c r="BK151" s="619" t="b">
        <f t="shared" si="50"/>
        <v>0</v>
      </c>
      <c r="BL151" s="619" t="b">
        <f t="shared" si="51"/>
        <v>0</v>
      </c>
      <c r="BM151" s="619" t="b">
        <f t="shared" si="52"/>
        <v>0</v>
      </c>
      <c r="BN151" s="619" t="b">
        <f t="shared" si="53"/>
        <v>1</v>
      </c>
      <c r="BO151" s="619" t="b">
        <f t="shared" si="54"/>
        <v>1</v>
      </c>
      <c r="BP151" s="619" t="b">
        <f t="shared" si="55"/>
        <v>1</v>
      </c>
      <c r="BQ151" s="619" t="b">
        <f t="shared" si="56"/>
        <v>1</v>
      </c>
      <c r="BR151" s="619" t="b">
        <f t="shared" si="57"/>
        <v>1</v>
      </c>
      <c r="BS151" s="619" t="b">
        <f t="shared" si="58"/>
        <v>1</v>
      </c>
      <c r="BT151" s="619" t="b">
        <f t="shared" si="59"/>
        <v>1</v>
      </c>
      <c r="BU151" s="619" t="b">
        <f t="shared" si="60"/>
        <v>1</v>
      </c>
      <c r="BV151" s="619" t="str">
        <f t="shared" si="61"/>
        <v>-</v>
      </c>
      <c r="BW151" s="619">
        <f>IF(BV151="-",0,IF(COUNTIF(BV151:$BV$524,BV151)&gt;1,1,0))</f>
        <v>0</v>
      </c>
    </row>
    <row r="152" spans="1:75" s="257" customFormat="1" ht="15.75">
      <c r="A152" s="567">
        <v>128</v>
      </c>
      <c r="B152" s="564"/>
      <c r="C152" s="465"/>
      <c r="D152" s="466"/>
      <c r="E152" s="467"/>
      <c r="F152" s="468"/>
      <c r="G152" s="466"/>
      <c r="H152" s="467"/>
      <c r="I152" s="468"/>
      <c r="J152" s="469"/>
      <c r="K152" s="467"/>
      <c r="L152" s="470"/>
      <c r="M152" s="466"/>
      <c r="N152" s="467"/>
      <c r="O152" s="470"/>
      <c r="P152" s="544"/>
      <c r="Q152" s="544"/>
      <c r="R152" s="544"/>
      <c r="S152" s="544"/>
      <c r="T152" s="544"/>
      <c r="U152" s="544"/>
      <c r="V152" s="544"/>
      <c r="W152" s="469"/>
      <c r="X152" s="471"/>
      <c r="Y152" s="471"/>
      <c r="Z152" s="471"/>
      <c r="AA152" s="472"/>
      <c r="AB152" s="469"/>
      <c r="AC152" s="471"/>
      <c r="AD152" s="471"/>
      <c r="AE152" s="471"/>
      <c r="AF152" s="472"/>
      <c r="AG152" s="469"/>
      <c r="AH152" s="471"/>
      <c r="AI152" s="471"/>
      <c r="AJ152" s="471"/>
      <c r="AK152" s="472"/>
      <c r="AL152" s="469"/>
      <c r="AM152" s="471"/>
      <c r="AN152" s="471"/>
      <c r="AO152" s="471"/>
      <c r="AP152" s="538"/>
      <c r="AQ152" s="542">
        <f t="shared" si="34"/>
        <v>0</v>
      </c>
      <c r="AR152" s="552">
        <f t="shared" si="35"/>
        <v>0</v>
      </c>
      <c r="AS152" s="552">
        <f t="shared" si="36"/>
        <v>0</v>
      </c>
      <c r="AT152" s="496">
        <f t="shared" si="37"/>
        <v>0</v>
      </c>
      <c r="AU152" s="227"/>
      <c r="AV152" s="619" t="b">
        <f t="shared" si="32"/>
        <v>1</v>
      </c>
      <c r="AW152" s="619" t="b">
        <f t="shared" si="33"/>
        <v>1</v>
      </c>
      <c r="AX152" s="619" t="b">
        <f t="shared" si="38"/>
        <v>1</v>
      </c>
      <c r="AY152" s="619" t="b">
        <f t="shared" si="39"/>
        <v>1</v>
      </c>
      <c r="AZ152" s="619" t="b">
        <f t="shared" si="40"/>
        <v>1</v>
      </c>
      <c r="BB152" s="619" t="b">
        <f t="shared" si="41"/>
        <v>0</v>
      </c>
      <c r="BC152" s="619" t="b">
        <f t="shared" si="42"/>
        <v>0</v>
      </c>
      <c r="BD152" s="619" t="b">
        <f t="shared" si="43"/>
        <v>0</v>
      </c>
      <c r="BE152" s="619" t="b">
        <f t="shared" si="44"/>
        <v>0</v>
      </c>
      <c r="BF152" s="619" t="b">
        <f t="shared" si="45"/>
        <v>0</v>
      </c>
      <c r="BG152" s="619" t="b">
        <f t="shared" si="46"/>
        <v>0</v>
      </c>
      <c r="BH152" s="619" t="b">
        <f t="shared" si="47"/>
        <v>0</v>
      </c>
      <c r="BI152" s="619" t="b">
        <f t="shared" si="48"/>
        <v>0</v>
      </c>
      <c r="BJ152" s="619" t="b">
        <f t="shared" si="49"/>
        <v>0</v>
      </c>
      <c r="BK152" s="619" t="b">
        <f t="shared" si="50"/>
        <v>0</v>
      </c>
      <c r="BL152" s="619" t="b">
        <f t="shared" si="51"/>
        <v>0</v>
      </c>
      <c r="BM152" s="619" t="b">
        <f t="shared" si="52"/>
        <v>0</v>
      </c>
      <c r="BN152" s="619" t="b">
        <f t="shared" si="53"/>
        <v>1</v>
      </c>
      <c r="BO152" s="619" t="b">
        <f t="shared" si="54"/>
        <v>1</v>
      </c>
      <c r="BP152" s="619" t="b">
        <f t="shared" si="55"/>
        <v>1</v>
      </c>
      <c r="BQ152" s="619" t="b">
        <f t="shared" si="56"/>
        <v>1</v>
      </c>
      <c r="BR152" s="619" t="b">
        <f t="shared" si="57"/>
        <v>1</v>
      </c>
      <c r="BS152" s="619" t="b">
        <f t="shared" si="58"/>
        <v>1</v>
      </c>
      <c r="BT152" s="619" t="b">
        <f t="shared" si="59"/>
        <v>1</v>
      </c>
      <c r="BU152" s="619" t="b">
        <f t="shared" si="60"/>
        <v>1</v>
      </c>
      <c r="BV152" s="619" t="str">
        <f t="shared" si="61"/>
        <v>-</v>
      </c>
      <c r="BW152" s="619">
        <f>IF(BV152="-",0,IF(COUNTIF(BV152:$BV$524,BV152)&gt;1,1,0))</f>
        <v>0</v>
      </c>
    </row>
    <row r="153" spans="1:75" s="257" customFormat="1" ht="15.75">
      <c r="A153" s="567">
        <v>129</v>
      </c>
      <c r="B153" s="564"/>
      <c r="C153" s="465"/>
      <c r="D153" s="466"/>
      <c r="E153" s="467"/>
      <c r="F153" s="468"/>
      <c r="G153" s="466"/>
      <c r="H153" s="467"/>
      <c r="I153" s="468"/>
      <c r="J153" s="469"/>
      <c r="K153" s="467"/>
      <c r="L153" s="470"/>
      <c r="M153" s="466"/>
      <c r="N153" s="467"/>
      <c r="O153" s="470"/>
      <c r="P153" s="544"/>
      <c r="Q153" s="544"/>
      <c r="R153" s="544"/>
      <c r="S153" s="544"/>
      <c r="T153" s="544"/>
      <c r="U153" s="544"/>
      <c r="V153" s="544"/>
      <c r="W153" s="469"/>
      <c r="X153" s="471"/>
      <c r="Y153" s="471"/>
      <c r="Z153" s="471"/>
      <c r="AA153" s="472"/>
      <c r="AB153" s="469"/>
      <c r="AC153" s="471"/>
      <c r="AD153" s="471"/>
      <c r="AE153" s="471"/>
      <c r="AF153" s="472"/>
      <c r="AG153" s="469"/>
      <c r="AH153" s="471"/>
      <c r="AI153" s="471"/>
      <c r="AJ153" s="471"/>
      <c r="AK153" s="472"/>
      <c r="AL153" s="469"/>
      <c r="AM153" s="471"/>
      <c r="AN153" s="471"/>
      <c r="AO153" s="471"/>
      <c r="AP153" s="538"/>
      <c r="AQ153" s="542">
        <f t="shared" si="34"/>
        <v>0</v>
      </c>
      <c r="AR153" s="552">
        <f t="shared" si="35"/>
        <v>0</v>
      </c>
      <c r="AS153" s="552">
        <f t="shared" si="36"/>
        <v>0</v>
      </c>
      <c r="AT153" s="496">
        <f t="shared" si="37"/>
        <v>0</v>
      </c>
      <c r="AU153" s="227"/>
      <c r="AV153" s="619" t="b">
        <f t="shared" ref="AV153:AV216" si="62">IF(B153="",TRUE,(IF(ISNUMBER(MATCH(B153,List_Countries,0)),TRUE,FALSE)))</f>
        <v>1</v>
      </c>
      <c r="AW153" s="619" t="b">
        <f t="shared" ref="AW153:AW216" si="63">IF(C153="",TRUE,(IF(ISNUMBER(MATCH(C153,Basis,0)),TRUE,FALSE)))</f>
        <v>1</v>
      </c>
      <c r="AX153" s="619" t="b">
        <f t="shared" si="38"/>
        <v>1</v>
      </c>
      <c r="AY153" s="619" t="b">
        <f t="shared" si="39"/>
        <v>1</v>
      </c>
      <c r="AZ153" s="619" t="b">
        <f t="shared" si="40"/>
        <v>1</v>
      </c>
      <c r="BB153" s="619" t="b">
        <f t="shared" si="41"/>
        <v>0</v>
      </c>
      <c r="BC153" s="619" t="b">
        <f t="shared" si="42"/>
        <v>0</v>
      </c>
      <c r="BD153" s="619" t="b">
        <f t="shared" si="43"/>
        <v>0</v>
      </c>
      <c r="BE153" s="619" t="b">
        <f t="shared" si="44"/>
        <v>0</v>
      </c>
      <c r="BF153" s="619" t="b">
        <f t="shared" si="45"/>
        <v>0</v>
      </c>
      <c r="BG153" s="619" t="b">
        <f t="shared" si="46"/>
        <v>0</v>
      </c>
      <c r="BH153" s="619" t="b">
        <f t="shared" si="47"/>
        <v>0</v>
      </c>
      <c r="BI153" s="619" t="b">
        <f t="shared" si="48"/>
        <v>0</v>
      </c>
      <c r="BJ153" s="619" t="b">
        <f t="shared" si="49"/>
        <v>0</v>
      </c>
      <c r="BK153" s="619" t="b">
        <f t="shared" si="50"/>
        <v>0</v>
      </c>
      <c r="BL153" s="619" t="b">
        <f t="shared" si="51"/>
        <v>0</v>
      </c>
      <c r="BM153" s="619" t="b">
        <f t="shared" si="52"/>
        <v>0</v>
      </c>
      <c r="BN153" s="619" t="b">
        <f t="shared" si="53"/>
        <v>1</v>
      </c>
      <c r="BO153" s="619" t="b">
        <f t="shared" si="54"/>
        <v>1</v>
      </c>
      <c r="BP153" s="619" t="b">
        <f t="shared" si="55"/>
        <v>1</v>
      </c>
      <c r="BQ153" s="619" t="b">
        <f t="shared" si="56"/>
        <v>1</v>
      </c>
      <c r="BR153" s="619" t="b">
        <f t="shared" si="57"/>
        <v>1</v>
      </c>
      <c r="BS153" s="619" t="b">
        <f t="shared" si="58"/>
        <v>1</v>
      </c>
      <c r="BT153" s="619" t="b">
        <f t="shared" si="59"/>
        <v>1</v>
      </c>
      <c r="BU153" s="619" t="b">
        <f t="shared" si="60"/>
        <v>1</v>
      </c>
      <c r="BV153" s="619" t="str">
        <f t="shared" si="61"/>
        <v>-</v>
      </c>
      <c r="BW153" s="619">
        <f>IF(BV153="-",0,IF(COUNTIF(BV153:$BV$524,BV153)&gt;1,1,0))</f>
        <v>0</v>
      </c>
    </row>
    <row r="154" spans="1:75" s="257" customFormat="1" ht="15.75">
      <c r="A154" s="567">
        <v>130</v>
      </c>
      <c r="B154" s="564"/>
      <c r="C154" s="465"/>
      <c r="D154" s="466"/>
      <c r="E154" s="467"/>
      <c r="F154" s="468"/>
      <c r="G154" s="466"/>
      <c r="H154" s="467"/>
      <c r="I154" s="468"/>
      <c r="J154" s="469"/>
      <c r="K154" s="467"/>
      <c r="L154" s="470"/>
      <c r="M154" s="466"/>
      <c r="N154" s="467"/>
      <c r="O154" s="470"/>
      <c r="P154" s="544"/>
      <c r="Q154" s="544"/>
      <c r="R154" s="544"/>
      <c r="S154" s="544"/>
      <c r="T154" s="544"/>
      <c r="U154" s="544"/>
      <c r="V154" s="544"/>
      <c r="W154" s="469"/>
      <c r="X154" s="471"/>
      <c r="Y154" s="471"/>
      <c r="Z154" s="471"/>
      <c r="AA154" s="472"/>
      <c r="AB154" s="469"/>
      <c r="AC154" s="471"/>
      <c r="AD154" s="471"/>
      <c r="AE154" s="471"/>
      <c r="AF154" s="472"/>
      <c r="AG154" s="469"/>
      <c r="AH154" s="471"/>
      <c r="AI154" s="471"/>
      <c r="AJ154" s="471"/>
      <c r="AK154" s="472"/>
      <c r="AL154" s="469"/>
      <c r="AM154" s="471"/>
      <c r="AN154" s="471"/>
      <c r="AO154" s="471"/>
      <c r="AP154" s="538"/>
      <c r="AQ154" s="542">
        <f t="shared" ref="AQ154:AQ217" si="64">W154+AB154+AG154+AL154</f>
        <v>0</v>
      </c>
      <c r="AR154" s="552">
        <f t="shared" ref="AR154:AR217" si="65">X154+AC154+AH154+AM154</f>
        <v>0</v>
      </c>
      <c r="AS154" s="552">
        <f t="shared" ref="AS154:AS217" si="66">Y154+AD154+AI154+AN154</f>
        <v>0</v>
      </c>
      <c r="AT154" s="496">
        <f t="shared" ref="AT154:AT217" si="67">Z154+AE154+AJ154+AO154</f>
        <v>0</v>
      </c>
      <c r="AU154" s="227"/>
      <c r="AV154" s="619" t="b">
        <f t="shared" si="62"/>
        <v>1</v>
      </c>
      <c r="AW154" s="619" t="b">
        <f t="shared" si="63"/>
        <v>1</v>
      </c>
      <c r="AX154" s="619" t="b">
        <f t="shared" ref="AX154:AX217" si="68">IF(B154="",TRUE,(IF(AND(C154&lt;&gt;"",W154&lt;&gt;"",X154&lt;&gt;"",Y154&lt;&gt;"",Z154&lt;&gt;"",AA154&lt;&gt;"",AB154&lt;&gt;"",AC154&lt;&gt;"",AD154&lt;&gt;"",AE154&lt;&gt;"",AF154&lt;&gt;"",AG154&lt;&gt;"",AH154&lt;&gt;"",AI154&lt;&gt;"",AJ154&lt;&gt;"",AK154&lt;&gt;"",AL154&lt;&gt;"",AM154&lt;&gt;"",AN154&lt;&gt;"",AO154&lt;&gt;"",AP154&lt;&gt;""),TRUE,FALSE)))</f>
        <v>1</v>
      </c>
      <c r="AY154" s="619" t="b">
        <f t="shared" ref="AY154:AY217" si="69">IF(B154="",TRUE,(IF(OR(W154&lt;&gt;0,AB154&lt;&gt;0,AG154&lt;&gt;0,AL154&lt;&gt;0),TRUE,FALSE)))</f>
        <v>1</v>
      </c>
      <c r="AZ154" s="619" t="b">
        <f t="shared" ref="AZ154:AZ217" si="70">IF(AND(B154="",OR(C154&lt;&gt;"",W154&lt;&gt;"",X154&lt;&gt;"",Y154&lt;&gt;"",Z154&lt;&gt;"",AA154&lt;&gt;"",AB154&lt;&gt;"",AC154&lt;&gt;"",AD154&lt;&gt;"",AE154&lt;&gt;"",AF154&lt;&gt;"",AG154&lt;&gt;"",AH154&lt;&gt;"",AI154&lt;&gt;"",AJ154&lt;&gt;"",AK154&lt;&gt;"",AL154&lt;&gt;"",AM154&lt;&gt;"",AN154&lt;&gt;"",AO154&lt;&gt;"",AP154&lt;&gt;"")),FALSE,TRUE)</f>
        <v>1</v>
      </c>
      <c r="BB154" s="619" t="b">
        <f t="shared" ref="BB154:BB217" si="71">IF(OR(D154&lt;&gt;0,E154&lt;&gt;0,F154&lt;&gt;0),TRUE,FALSE)</f>
        <v>0</v>
      </c>
      <c r="BC154" s="619" t="b">
        <f t="shared" ref="BC154:BC217" si="72">IF(OR(G154&lt;&gt;0,H154&lt;&gt;0,I154&lt;&gt;0),TRUE,FALSE)</f>
        <v>0</v>
      </c>
      <c r="BD154" s="619" t="b">
        <f t="shared" ref="BD154:BD217" si="73">IF(OR(J154&lt;&gt;0,K154&lt;&gt;0,L154&lt;&gt;0),TRUE,FALSE)</f>
        <v>0</v>
      </c>
      <c r="BE154" s="619" t="b">
        <f t="shared" ref="BE154:BE217" si="74">IF(OR(M154&lt;&gt;0,N154&lt;&gt;0,O154&lt;&gt;0),TRUE,FALSE)</f>
        <v>0</v>
      </c>
      <c r="BF154" s="619" t="b">
        <f t="shared" ref="BF154:BF217" si="75">IF(P154&lt;&gt;0,TRUE,FALSE)</f>
        <v>0</v>
      </c>
      <c r="BG154" s="619" t="b">
        <f t="shared" ref="BG154:BG217" si="76">IF(Q154&lt;&gt;0,TRUE,FALSE)</f>
        <v>0</v>
      </c>
      <c r="BH154" s="619" t="b">
        <f t="shared" ref="BH154:BH217" si="77">IF(R154&lt;&gt;0,TRUE,FALSE)</f>
        <v>0</v>
      </c>
      <c r="BI154" s="619" t="b">
        <f t="shared" ref="BI154:BI217" si="78">IF(S154&lt;&gt;0,TRUE,FALSE)</f>
        <v>0</v>
      </c>
      <c r="BJ154" s="619" t="b">
        <f t="shared" ref="BJ154:BJ217" si="79">IF(T154&lt;&gt;0,TRUE,FALSE)</f>
        <v>0</v>
      </c>
      <c r="BK154" s="619" t="b">
        <f t="shared" ref="BK154:BK217" si="80">IF(U154&lt;&gt;0,TRUE,FALSE)</f>
        <v>0</v>
      </c>
      <c r="BL154" s="619" t="b">
        <f t="shared" ref="BL154:BL217" si="81">IF(V154&lt;&gt;0,TRUE,FALSE)</f>
        <v>0</v>
      </c>
      <c r="BM154" s="619" t="b">
        <f t="shared" ref="BM154:BM217" si="82">OR(BB154=TRUE,BC154=TRUE,BD154=TRUE,BE154=TRUE,BF154=TRUE,BG154=TRUE,BH154=TRUE,BI154=TRUE,BJ154=TRUE,BK154=TRUE,BL154=TRUE)</f>
        <v>0</v>
      </c>
      <c r="BN154" s="619" t="b">
        <f t="shared" ref="BN154:BN217" si="83">IF(AND(W154&lt;&gt;0,W154&lt;&gt;"",BM154=FALSE),FALSE,TRUE)</f>
        <v>1</v>
      </c>
      <c r="BO154" s="619" t="b">
        <f t="shared" ref="BO154:BO217" si="84">IF(AND(W154=0,BM154&lt;&gt;FALSE),FALSE,TRUE)</f>
        <v>1</v>
      </c>
      <c r="BP154" s="619" t="b">
        <f t="shared" ref="BP154:BP217" si="85">SUM(D154:V154)&gt;=W154</f>
        <v>1</v>
      </c>
      <c r="BQ154" s="619" t="b">
        <f t="shared" ref="BQ154:BQ217" si="86">MAX(SUM(D154:F154),SUM(G154:I154),SUM(J154:L154),SUM(M154:O154),P154,Q154,R154,S154,T154,U154,V154)&lt;=W154</f>
        <v>1</v>
      </c>
      <c r="BR154" s="619" t="b">
        <f t="shared" ref="BR154:BR217" si="87">IF(AND(OR(B154="Austria,AT",B154="Belgium,BE",B154="Bulgaria,BG",B154="Croatia,HR",B154="Czech Republic,CZ",B154="Denmark,DK",B154="Estonia,EE",B154="Finland,FI",B154="France,FR",B154="Germany,DE",B154="Greece,GR",B154="Hungary,HU",B154="Iceland,IS",B154="Ireland,IE",B154="Italy,IT",B154="Latvia,LV",B154="Liechtenstein,LI",B154="Lithuania,LT",B154="Luxembourg,LU",B154="Malta,MT",B154="Netherlands,NL",B154="Norway,NO",B154="Poland,PL",B154="Portugal,PT",B154="Romania,RO",B154="Slovakia,SK",B154="Slovenia,SI",B154="Spain,ES",B154="Sweden,SE"),OR(C154="N/A",C154="Provision of Services in Third Country")),FALSE,TRUE)</f>
        <v>1</v>
      </c>
      <c r="BS154" s="619" t="b">
        <f t="shared" ref="BS154:BS217" si="88">IF(B154="",TRUE,IF(AND(B154&lt;&gt;"Austria,AT",B154&lt;&gt;"Belgium,BE",B154&lt;&gt;"Bulgaria,BG",B154&lt;&gt;"Croatia,HR",B154&lt;&gt;"Czech Republic,CZ",B154&lt;&gt;"Denmark,DK",B154&lt;&gt;"Estonia,EE",B154&lt;&gt;"Finland,FI",B154&lt;&gt;"France,FR",B154&lt;&gt;"Germany,DE",B154&lt;&gt;"Greece,GR",B154&lt;&gt;"Hungary,HU",B154&lt;&gt;"Iceland,IS",B154&lt;&gt;"Ireland,IE",B154&lt;&gt;"Italy,IT",B154&lt;&gt;"Latvia,LV",B154&lt;&gt;"Liechtenstein,LI",B154&lt;&gt;"Lithuania,LT",B154&lt;&gt;"Luxembourg,LU",B154&lt;&gt;"Malta,MT",B154&lt;&gt;"Netherlands,NL",B154&lt;&gt;"Norway,NO",B154&lt;&gt;"Poland,PL",B154&lt;&gt;"Portugal,PT",B154&lt;&gt;"Romania,RO",B154&lt;&gt;"Slovakia,SK",B154&lt;&gt;"Slovenia,SI",B154&lt;&gt;"Spain,ES",B154&lt;&gt;"Sweden,SE",B154&lt;&gt;"Cyprus,CY",C154&lt;&gt;"Provision of Services in Third Country"),FALSE,TRUE))</f>
        <v>1</v>
      </c>
      <c r="BT154" s="619" t="b">
        <f t="shared" ref="BT154:BT217" si="89">IF(AND(B154="Cyprus,CY",C154&lt;&gt;"N/A"),FALSE,TRUE)</f>
        <v>1</v>
      </c>
      <c r="BU154" s="619" t="b">
        <f t="shared" ref="BU154:BU217" si="90">IF(OR(Y154&lt;0,Z154&lt;0,AD154&lt;0,AE154&lt;0,AI154&lt;0,AJ154&lt;0,AN154&lt;0,AO154&lt;0),FALSE,TRUE)</f>
        <v>1</v>
      </c>
      <c r="BV154" s="619" t="str">
        <f t="shared" ref="BV154:BV217" si="91">CONCATENATE(B154,"-",C154)</f>
        <v>-</v>
      </c>
      <c r="BW154" s="619">
        <f>IF(BV154="-",0,IF(COUNTIF(BV154:$BV$524,BV154)&gt;1,1,0))</f>
        <v>0</v>
      </c>
    </row>
    <row r="155" spans="1:75" s="257" customFormat="1" ht="15.75">
      <c r="A155" s="567">
        <v>131</v>
      </c>
      <c r="B155" s="564"/>
      <c r="C155" s="465"/>
      <c r="D155" s="466"/>
      <c r="E155" s="467"/>
      <c r="F155" s="468"/>
      <c r="G155" s="466"/>
      <c r="H155" s="467"/>
      <c r="I155" s="468"/>
      <c r="J155" s="469"/>
      <c r="K155" s="467"/>
      <c r="L155" s="470"/>
      <c r="M155" s="466"/>
      <c r="N155" s="467"/>
      <c r="O155" s="470"/>
      <c r="P155" s="544"/>
      <c r="Q155" s="544"/>
      <c r="R155" s="544"/>
      <c r="S155" s="544"/>
      <c r="T155" s="544"/>
      <c r="U155" s="544"/>
      <c r="V155" s="544"/>
      <c r="W155" s="469"/>
      <c r="X155" s="471"/>
      <c r="Y155" s="471"/>
      <c r="Z155" s="471"/>
      <c r="AA155" s="472"/>
      <c r="AB155" s="469"/>
      <c r="AC155" s="471"/>
      <c r="AD155" s="471"/>
      <c r="AE155" s="471"/>
      <c r="AF155" s="472"/>
      <c r="AG155" s="469"/>
      <c r="AH155" s="471"/>
      <c r="AI155" s="471"/>
      <c r="AJ155" s="471"/>
      <c r="AK155" s="472"/>
      <c r="AL155" s="469"/>
      <c r="AM155" s="471"/>
      <c r="AN155" s="471"/>
      <c r="AO155" s="471"/>
      <c r="AP155" s="538"/>
      <c r="AQ155" s="542">
        <f t="shared" si="64"/>
        <v>0</v>
      </c>
      <c r="AR155" s="552">
        <f t="shared" si="65"/>
        <v>0</v>
      </c>
      <c r="AS155" s="552">
        <f t="shared" si="66"/>
        <v>0</v>
      </c>
      <c r="AT155" s="496">
        <f t="shared" si="67"/>
        <v>0</v>
      </c>
      <c r="AU155" s="227"/>
      <c r="AV155" s="619" t="b">
        <f t="shared" si="62"/>
        <v>1</v>
      </c>
      <c r="AW155" s="619" t="b">
        <f t="shared" si="63"/>
        <v>1</v>
      </c>
      <c r="AX155" s="619" t="b">
        <f t="shared" si="68"/>
        <v>1</v>
      </c>
      <c r="AY155" s="619" t="b">
        <f t="shared" si="69"/>
        <v>1</v>
      </c>
      <c r="AZ155" s="619" t="b">
        <f t="shared" si="70"/>
        <v>1</v>
      </c>
      <c r="BB155" s="619" t="b">
        <f t="shared" si="71"/>
        <v>0</v>
      </c>
      <c r="BC155" s="619" t="b">
        <f t="shared" si="72"/>
        <v>0</v>
      </c>
      <c r="BD155" s="619" t="b">
        <f t="shared" si="73"/>
        <v>0</v>
      </c>
      <c r="BE155" s="619" t="b">
        <f t="shared" si="74"/>
        <v>0</v>
      </c>
      <c r="BF155" s="619" t="b">
        <f t="shared" si="75"/>
        <v>0</v>
      </c>
      <c r="BG155" s="619" t="b">
        <f t="shared" si="76"/>
        <v>0</v>
      </c>
      <c r="BH155" s="619" t="b">
        <f t="shared" si="77"/>
        <v>0</v>
      </c>
      <c r="BI155" s="619" t="b">
        <f t="shared" si="78"/>
        <v>0</v>
      </c>
      <c r="BJ155" s="619" t="b">
        <f t="shared" si="79"/>
        <v>0</v>
      </c>
      <c r="BK155" s="619" t="b">
        <f t="shared" si="80"/>
        <v>0</v>
      </c>
      <c r="BL155" s="619" t="b">
        <f t="shared" si="81"/>
        <v>0</v>
      </c>
      <c r="BM155" s="619" t="b">
        <f t="shared" si="82"/>
        <v>0</v>
      </c>
      <c r="BN155" s="619" t="b">
        <f t="shared" si="83"/>
        <v>1</v>
      </c>
      <c r="BO155" s="619" t="b">
        <f t="shared" si="84"/>
        <v>1</v>
      </c>
      <c r="BP155" s="619" t="b">
        <f t="shared" si="85"/>
        <v>1</v>
      </c>
      <c r="BQ155" s="619" t="b">
        <f t="shared" si="86"/>
        <v>1</v>
      </c>
      <c r="BR155" s="619" t="b">
        <f t="shared" si="87"/>
        <v>1</v>
      </c>
      <c r="BS155" s="619" t="b">
        <f t="shared" si="88"/>
        <v>1</v>
      </c>
      <c r="BT155" s="619" t="b">
        <f t="shared" si="89"/>
        <v>1</v>
      </c>
      <c r="BU155" s="619" t="b">
        <f t="shared" si="90"/>
        <v>1</v>
      </c>
      <c r="BV155" s="619" t="str">
        <f t="shared" si="91"/>
        <v>-</v>
      </c>
      <c r="BW155" s="619">
        <f>IF(BV155="-",0,IF(COUNTIF(BV155:$BV$524,BV155)&gt;1,1,0))</f>
        <v>0</v>
      </c>
    </row>
    <row r="156" spans="1:75" s="257" customFormat="1" ht="15.75">
      <c r="A156" s="567">
        <v>132</v>
      </c>
      <c r="B156" s="564"/>
      <c r="C156" s="465"/>
      <c r="D156" s="466"/>
      <c r="E156" s="467"/>
      <c r="F156" s="468"/>
      <c r="G156" s="466"/>
      <c r="H156" s="467"/>
      <c r="I156" s="468"/>
      <c r="J156" s="469"/>
      <c r="K156" s="467"/>
      <c r="L156" s="470"/>
      <c r="M156" s="466"/>
      <c r="N156" s="467"/>
      <c r="O156" s="470"/>
      <c r="P156" s="544"/>
      <c r="Q156" s="544"/>
      <c r="R156" s="544"/>
      <c r="S156" s="544"/>
      <c r="T156" s="544"/>
      <c r="U156" s="544"/>
      <c r="V156" s="544"/>
      <c r="W156" s="469"/>
      <c r="X156" s="471"/>
      <c r="Y156" s="471"/>
      <c r="Z156" s="471"/>
      <c r="AA156" s="472"/>
      <c r="AB156" s="469"/>
      <c r="AC156" s="471"/>
      <c r="AD156" s="471"/>
      <c r="AE156" s="471"/>
      <c r="AF156" s="472"/>
      <c r="AG156" s="469"/>
      <c r="AH156" s="471"/>
      <c r="AI156" s="471"/>
      <c r="AJ156" s="471"/>
      <c r="AK156" s="472"/>
      <c r="AL156" s="469"/>
      <c r="AM156" s="471"/>
      <c r="AN156" s="471"/>
      <c r="AO156" s="471"/>
      <c r="AP156" s="538"/>
      <c r="AQ156" s="542">
        <f t="shared" si="64"/>
        <v>0</v>
      </c>
      <c r="AR156" s="552">
        <f t="shared" si="65"/>
        <v>0</v>
      </c>
      <c r="AS156" s="552">
        <f t="shared" si="66"/>
        <v>0</v>
      </c>
      <c r="AT156" s="496">
        <f t="shared" si="67"/>
        <v>0</v>
      </c>
      <c r="AU156" s="227"/>
      <c r="AV156" s="619" t="b">
        <f t="shared" si="62"/>
        <v>1</v>
      </c>
      <c r="AW156" s="619" t="b">
        <f t="shared" si="63"/>
        <v>1</v>
      </c>
      <c r="AX156" s="619" t="b">
        <f t="shared" si="68"/>
        <v>1</v>
      </c>
      <c r="AY156" s="619" t="b">
        <f t="shared" si="69"/>
        <v>1</v>
      </c>
      <c r="AZ156" s="619" t="b">
        <f t="shared" si="70"/>
        <v>1</v>
      </c>
      <c r="BB156" s="619" t="b">
        <f t="shared" si="71"/>
        <v>0</v>
      </c>
      <c r="BC156" s="619" t="b">
        <f t="shared" si="72"/>
        <v>0</v>
      </c>
      <c r="BD156" s="619" t="b">
        <f t="shared" si="73"/>
        <v>0</v>
      </c>
      <c r="BE156" s="619" t="b">
        <f t="shared" si="74"/>
        <v>0</v>
      </c>
      <c r="BF156" s="619" t="b">
        <f t="shared" si="75"/>
        <v>0</v>
      </c>
      <c r="BG156" s="619" t="b">
        <f t="shared" si="76"/>
        <v>0</v>
      </c>
      <c r="BH156" s="619" t="b">
        <f t="shared" si="77"/>
        <v>0</v>
      </c>
      <c r="BI156" s="619" t="b">
        <f t="shared" si="78"/>
        <v>0</v>
      </c>
      <c r="BJ156" s="619" t="b">
        <f t="shared" si="79"/>
        <v>0</v>
      </c>
      <c r="BK156" s="619" t="b">
        <f t="shared" si="80"/>
        <v>0</v>
      </c>
      <c r="BL156" s="619" t="b">
        <f t="shared" si="81"/>
        <v>0</v>
      </c>
      <c r="BM156" s="619" t="b">
        <f t="shared" si="82"/>
        <v>0</v>
      </c>
      <c r="BN156" s="619" t="b">
        <f t="shared" si="83"/>
        <v>1</v>
      </c>
      <c r="BO156" s="619" t="b">
        <f t="shared" si="84"/>
        <v>1</v>
      </c>
      <c r="BP156" s="619" t="b">
        <f t="shared" si="85"/>
        <v>1</v>
      </c>
      <c r="BQ156" s="619" t="b">
        <f t="shared" si="86"/>
        <v>1</v>
      </c>
      <c r="BR156" s="619" t="b">
        <f t="shared" si="87"/>
        <v>1</v>
      </c>
      <c r="BS156" s="619" t="b">
        <f t="shared" si="88"/>
        <v>1</v>
      </c>
      <c r="BT156" s="619" t="b">
        <f t="shared" si="89"/>
        <v>1</v>
      </c>
      <c r="BU156" s="619" t="b">
        <f t="shared" si="90"/>
        <v>1</v>
      </c>
      <c r="BV156" s="619" t="str">
        <f t="shared" si="91"/>
        <v>-</v>
      </c>
      <c r="BW156" s="619">
        <f>IF(BV156="-",0,IF(COUNTIF(BV156:$BV$524,BV156)&gt;1,1,0))</f>
        <v>0</v>
      </c>
    </row>
    <row r="157" spans="1:75" s="257" customFormat="1" ht="15.75">
      <c r="A157" s="567">
        <v>133</v>
      </c>
      <c r="B157" s="564"/>
      <c r="C157" s="465"/>
      <c r="D157" s="466"/>
      <c r="E157" s="467"/>
      <c r="F157" s="468"/>
      <c r="G157" s="466"/>
      <c r="H157" s="467"/>
      <c r="I157" s="468"/>
      <c r="J157" s="469"/>
      <c r="K157" s="467"/>
      <c r="L157" s="470"/>
      <c r="M157" s="466"/>
      <c r="N157" s="467"/>
      <c r="O157" s="470"/>
      <c r="P157" s="544"/>
      <c r="Q157" s="544"/>
      <c r="R157" s="544"/>
      <c r="S157" s="544"/>
      <c r="T157" s="544"/>
      <c r="U157" s="544"/>
      <c r="V157" s="544"/>
      <c r="W157" s="469"/>
      <c r="X157" s="471"/>
      <c r="Y157" s="471"/>
      <c r="Z157" s="471"/>
      <c r="AA157" s="472"/>
      <c r="AB157" s="469"/>
      <c r="AC157" s="471"/>
      <c r="AD157" s="471"/>
      <c r="AE157" s="471"/>
      <c r="AF157" s="472"/>
      <c r="AG157" s="469"/>
      <c r="AH157" s="471"/>
      <c r="AI157" s="471"/>
      <c r="AJ157" s="471"/>
      <c r="AK157" s="472"/>
      <c r="AL157" s="469"/>
      <c r="AM157" s="471"/>
      <c r="AN157" s="471"/>
      <c r="AO157" s="471"/>
      <c r="AP157" s="538"/>
      <c r="AQ157" s="542">
        <f t="shared" si="64"/>
        <v>0</v>
      </c>
      <c r="AR157" s="552">
        <f t="shared" si="65"/>
        <v>0</v>
      </c>
      <c r="AS157" s="552">
        <f t="shared" si="66"/>
        <v>0</v>
      </c>
      <c r="AT157" s="496">
        <f t="shared" si="67"/>
        <v>0</v>
      </c>
      <c r="AU157" s="227"/>
      <c r="AV157" s="619" t="b">
        <f t="shared" si="62"/>
        <v>1</v>
      </c>
      <c r="AW157" s="619" t="b">
        <f t="shared" si="63"/>
        <v>1</v>
      </c>
      <c r="AX157" s="619" t="b">
        <f t="shared" si="68"/>
        <v>1</v>
      </c>
      <c r="AY157" s="619" t="b">
        <f t="shared" si="69"/>
        <v>1</v>
      </c>
      <c r="AZ157" s="619" t="b">
        <f t="shared" si="70"/>
        <v>1</v>
      </c>
      <c r="BB157" s="619" t="b">
        <f t="shared" si="71"/>
        <v>0</v>
      </c>
      <c r="BC157" s="619" t="b">
        <f t="shared" si="72"/>
        <v>0</v>
      </c>
      <c r="BD157" s="619" t="b">
        <f t="shared" si="73"/>
        <v>0</v>
      </c>
      <c r="BE157" s="619" t="b">
        <f t="shared" si="74"/>
        <v>0</v>
      </c>
      <c r="BF157" s="619" t="b">
        <f t="shared" si="75"/>
        <v>0</v>
      </c>
      <c r="BG157" s="619" t="b">
        <f t="shared" si="76"/>
        <v>0</v>
      </c>
      <c r="BH157" s="619" t="b">
        <f t="shared" si="77"/>
        <v>0</v>
      </c>
      <c r="BI157" s="619" t="b">
        <f t="shared" si="78"/>
        <v>0</v>
      </c>
      <c r="BJ157" s="619" t="b">
        <f t="shared" si="79"/>
        <v>0</v>
      </c>
      <c r="BK157" s="619" t="b">
        <f t="shared" si="80"/>
        <v>0</v>
      </c>
      <c r="BL157" s="619" t="b">
        <f t="shared" si="81"/>
        <v>0</v>
      </c>
      <c r="BM157" s="619" t="b">
        <f t="shared" si="82"/>
        <v>0</v>
      </c>
      <c r="BN157" s="619" t="b">
        <f t="shared" si="83"/>
        <v>1</v>
      </c>
      <c r="BO157" s="619" t="b">
        <f t="shared" si="84"/>
        <v>1</v>
      </c>
      <c r="BP157" s="619" t="b">
        <f t="shared" si="85"/>
        <v>1</v>
      </c>
      <c r="BQ157" s="619" t="b">
        <f t="shared" si="86"/>
        <v>1</v>
      </c>
      <c r="BR157" s="619" t="b">
        <f t="shared" si="87"/>
        <v>1</v>
      </c>
      <c r="BS157" s="619" t="b">
        <f t="shared" si="88"/>
        <v>1</v>
      </c>
      <c r="BT157" s="619" t="b">
        <f t="shared" si="89"/>
        <v>1</v>
      </c>
      <c r="BU157" s="619" t="b">
        <f t="shared" si="90"/>
        <v>1</v>
      </c>
      <c r="BV157" s="619" t="str">
        <f t="shared" si="91"/>
        <v>-</v>
      </c>
      <c r="BW157" s="619">
        <f>IF(BV157="-",0,IF(COUNTIF(BV157:$BV$524,BV157)&gt;1,1,0))</f>
        <v>0</v>
      </c>
    </row>
    <row r="158" spans="1:75" s="257" customFormat="1" ht="15.75">
      <c r="A158" s="567">
        <v>134</v>
      </c>
      <c r="B158" s="564"/>
      <c r="C158" s="465"/>
      <c r="D158" s="466"/>
      <c r="E158" s="467"/>
      <c r="F158" s="468"/>
      <c r="G158" s="466"/>
      <c r="H158" s="467"/>
      <c r="I158" s="468"/>
      <c r="J158" s="469"/>
      <c r="K158" s="467"/>
      <c r="L158" s="470"/>
      <c r="M158" s="466"/>
      <c r="N158" s="467"/>
      <c r="O158" s="470"/>
      <c r="P158" s="544"/>
      <c r="Q158" s="544"/>
      <c r="R158" s="544"/>
      <c r="S158" s="544"/>
      <c r="T158" s="544"/>
      <c r="U158" s="544"/>
      <c r="V158" s="544"/>
      <c r="W158" s="469"/>
      <c r="X158" s="471"/>
      <c r="Y158" s="471"/>
      <c r="Z158" s="471"/>
      <c r="AA158" s="472"/>
      <c r="AB158" s="469"/>
      <c r="AC158" s="471"/>
      <c r="AD158" s="471"/>
      <c r="AE158" s="471"/>
      <c r="AF158" s="472"/>
      <c r="AG158" s="469"/>
      <c r="AH158" s="471"/>
      <c r="AI158" s="471"/>
      <c r="AJ158" s="471"/>
      <c r="AK158" s="472"/>
      <c r="AL158" s="469"/>
      <c r="AM158" s="471"/>
      <c r="AN158" s="471"/>
      <c r="AO158" s="471"/>
      <c r="AP158" s="538"/>
      <c r="AQ158" s="542">
        <f t="shared" si="64"/>
        <v>0</v>
      </c>
      <c r="AR158" s="552">
        <f t="shared" si="65"/>
        <v>0</v>
      </c>
      <c r="AS158" s="552">
        <f t="shared" si="66"/>
        <v>0</v>
      </c>
      <c r="AT158" s="496">
        <f t="shared" si="67"/>
        <v>0</v>
      </c>
      <c r="AU158" s="227"/>
      <c r="AV158" s="619" t="b">
        <f t="shared" si="62"/>
        <v>1</v>
      </c>
      <c r="AW158" s="619" t="b">
        <f t="shared" si="63"/>
        <v>1</v>
      </c>
      <c r="AX158" s="619" t="b">
        <f t="shared" si="68"/>
        <v>1</v>
      </c>
      <c r="AY158" s="619" t="b">
        <f t="shared" si="69"/>
        <v>1</v>
      </c>
      <c r="AZ158" s="619" t="b">
        <f t="shared" si="70"/>
        <v>1</v>
      </c>
      <c r="BB158" s="619" t="b">
        <f t="shared" si="71"/>
        <v>0</v>
      </c>
      <c r="BC158" s="619" t="b">
        <f t="shared" si="72"/>
        <v>0</v>
      </c>
      <c r="BD158" s="619" t="b">
        <f t="shared" si="73"/>
        <v>0</v>
      </c>
      <c r="BE158" s="619" t="b">
        <f t="shared" si="74"/>
        <v>0</v>
      </c>
      <c r="BF158" s="619" t="b">
        <f t="shared" si="75"/>
        <v>0</v>
      </c>
      <c r="BG158" s="619" t="b">
        <f t="shared" si="76"/>
        <v>0</v>
      </c>
      <c r="BH158" s="619" t="b">
        <f t="shared" si="77"/>
        <v>0</v>
      </c>
      <c r="BI158" s="619" t="b">
        <f t="shared" si="78"/>
        <v>0</v>
      </c>
      <c r="BJ158" s="619" t="b">
        <f t="shared" si="79"/>
        <v>0</v>
      </c>
      <c r="BK158" s="619" t="b">
        <f t="shared" si="80"/>
        <v>0</v>
      </c>
      <c r="BL158" s="619" t="b">
        <f t="shared" si="81"/>
        <v>0</v>
      </c>
      <c r="BM158" s="619" t="b">
        <f t="shared" si="82"/>
        <v>0</v>
      </c>
      <c r="BN158" s="619" t="b">
        <f t="shared" si="83"/>
        <v>1</v>
      </c>
      <c r="BO158" s="619" t="b">
        <f t="shared" si="84"/>
        <v>1</v>
      </c>
      <c r="BP158" s="619" t="b">
        <f t="shared" si="85"/>
        <v>1</v>
      </c>
      <c r="BQ158" s="619" t="b">
        <f t="shared" si="86"/>
        <v>1</v>
      </c>
      <c r="BR158" s="619" t="b">
        <f t="shared" si="87"/>
        <v>1</v>
      </c>
      <c r="BS158" s="619" t="b">
        <f t="shared" si="88"/>
        <v>1</v>
      </c>
      <c r="BT158" s="619" t="b">
        <f t="shared" si="89"/>
        <v>1</v>
      </c>
      <c r="BU158" s="619" t="b">
        <f t="shared" si="90"/>
        <v>1</v>
      </c>
      <c r="BV158" s="619" t="str">
        <f t="shared" si="91"/>
        <v>-</v>
      </c>
      <c r="BW158" s="619">
        <f>IF(BV158="-",0,IF(COUNTIF(BV158:$BV$524,BV158)&gt;1,1,0))</f>
        <v>0</v>
      </c>
    </row>
    <row r="159" spans="1:75" s="257" customFormat="1" ht="15.75">
      <c r="A159" s="567">
        <v>135</v>
      </c>
      <c r="B159" s="564"/>
      <c r="C159" s="465"/>
      <c r="D159" s="466"/>
      <c r="E159" s="467"/>
      <c r="F159" s="468"/>
      <c r="G159" s="466"/>
      <c r="H159" s="467"/>
      <c r="I159" s="468"/>
      <c r="J159" s="469"/>
      <c r="K159" s="467"/>
      <c r="L159" s="470"/>
      <c r="M159" s="466"/>
      <c r="N159" s="467"/>
      <c r="O159" s="470"/>
      <c r="P159" s="544"/>
      <c r="Q159" s="544"/>
      <c r="R159" s="544"/>
      <c r="S159" s="544"/>
      <c r="T159" s="544"/>
      <c r="U159" s="544"/>
      <c r="V159" s="544"/>
      <c r="W159" s="469"/>
      <c r="X159" s="471"/>
      <c r="Y159" s="471"/>
      <c r="Z159" s="471"/>
      <c r="AA159" s="472"/>
      <c r="AB159" s="469"/>
      <c r="AC159" s="471"/>
      <c r="AD159" s="471"/>
      <c r="AE159" s="471"/>
      <c r="AF159" s="472"/>
      <c r="AG159" s="469"/>
      <c r="AH159" s="471"/>
      <c r="AI159" s="471"/>
      <c r="AJ159" s="471"/>
      <c r="AK159" s="472"/>
      <c r="AL159" s="469"/>
      <c r="AM159" s="471"/>
      <c r="AN159" s="471"/>
      <c r="AO159" s="471"/>
      <c r="AP159" s="538"/>
      <c r="AQ159" s="542">
        <f t="shared" si="64"/>
        <v>0</v>
      </c>
      <c r="AR159" s="552">
        <f t="shared" si="65"/>
        <v>0</v>
      </c>
      <c r="AS159" s="552">
        <f t="shared" si="66"/>
        <v>0</v>
      </c>
      <c r="AT159" s="496">
        <f t="shared" si="67"/>
        <v>0</v>
      </c>
      <c r="AU159" s="227"/>
      <c r="AV159" s="619" t="b">
        <f t="shared" si="62"/>
        <v>1</v>
      </c>
      <c r="AW159" s="619" t="b">
        <f t="shared" si="63"/>
        <v>1</v>
      </c>
      <c r="AX159" s="619" t="b">
        <f t="shared" si="68"/>
        <v>1</v>
      </c>
      <c r="AY159" s="619" t="b">
        <f t="shared" si="69"/>
        <v>1</v>
      </c>
      <c r="AZ159" s="619" t="b">
        <f t="shared" si="70"/>
        <v>1</v>
      </c>
      <c r="BB159" s="619" t="b">
        <f t="shared" si="71"/>
        <v>0</v>
      </c>
      <c r="BC159" s="619" t="b">
        <f t="shared" si="72"/>
        <v>0</v>
      </c>
      <c r="BD159" s="619" t="b">
        <f t="shared" si="73"/>
        <v>0</v>
      </c>
      <c r="BE159" s="619" t="b">
        <f t="shared" si="74"/>
        <v>0</v>
      </c>
      <c r="BF159" s="619" t="b">
        <f t="shared" si="75"/>
        <v>0</v>
      </c>
      <c r="BG159" s="619" t="b">
        <f t="shared" si="76"/>
        <v>0</v>
      </c>
      <c r="BH159" s="619" t="b">
        <f t="shared" si="77"/>
        <v>0</v>
      </c>
      <c r="BI159" s="619" t="b">
        <f t="shared" si="78"/>
        <v>0</v>
      </c>
      <c r="BJ159" s="619" t="b">
        <f t="shared" si="79"/>
        <v>0</v>
      </c>
      <c r="BK159" s="619" t="b">
        <f t="shared" si="80"/>
        <v>0</v>
      </c>
      <c r="BL159" s="619" t="b">
        <f t="shared" si="81"/>
        <v>0</v>
      </c>
      <c r="BM159" s="619" t="b">
        <f t="shared" si="82"/>
        <v>0</v>
      </c>
      <c r="BN159" s="619" t="b">
        <f t="shared" si="83"/>
        <v>1</v>
      </c>
      <c r="BO159" s="619" t="b">
        <f t="shared" si="84"/>
        <v>1</v>
      </c>
      <c r="BP159" s="619" t="b">
        <f t="shared" si="85"/>
        <v>1</v>
      </c>
      <c r="BQ159" s="619" t="b">
        <f t="shared" si="86"/>
        <v>1</v>
      </c>
      <c r="BR159" s="619" t="b">
        <f t="shared" si="87"/>
        <v>1</v>
      </c>
      <c r="BS159" s="619" t="b">
        <f t="shared" si="88"/>
        <v>1</v>
      </c>
      <c r="BT159" s="619" t="b">
        <f t="shared" si="89"/>
        <v>1</v>
      </c>
      <c r="BU159" s="619" t="b">
        <f t="shared" si="90"/>
        <v>1</v>
      </c>
      <c r="BV159" s="619" t="str">
        <f t="shared" si="91"/>
        <v>-</v>
      </c>
      <c r="BW159" s="619">
        <f>IF(BV159="-",0,IF(COUNTIF(BV159:$BV$524,BV159)&gt;1,1,0))</f>
        <v>0</v>
      </c>
    </row>
    <row r="160" spans="1:75" s="257" customFormat="1" ht="15.75">
      <c r="A160" s="567">
        <v>136</v>
      </c>
      <c r="B160" s="564"/>
      <c r="C160" s="465"/>
      <c r="D160" s="466"/>
      <c r="E160" s="467"/>
      <c r="F160" s="468"/>
      <c r="G160" s="466"/>
      <c r="H160" s="467"/>
      <c r="I160" s="468"/>
      <c r="J160" s="469"/>
      <c r="K160" s="467"/>
      <c r="L160" s="470"/>
      <c r="M160" s="466"/>
      <c r="N160" s="467"/>
      <c r="O160" s="470"/>
      <c r="P160" s="544"/>
      <c r="Q160" s="544"/>
      <c r="R160" s="544"/>
      <c r="S160" s="544"/>
      <c r="T160" s="544"/>
      <c r="U160" s="544"/>
      <c r="V160" s="544"/>
      <c r="W160" s="469"/>
      <c r="X160" s="471"/>
      <c r="Y160" s="471"/>
      <c r="Z160" s="471"/>
      <c r="AA160" s="472"/>
      <c r="AB160" s="469"/>
      <c r="AC160" s="471"/>
      <c r="AD160" s="471"/>
      <c r="AE160" s="471"/>
      <c r="AF160" s="472"/>
      <c r="AG160" s="469"/>
      <c r="AH160" s="471"/>
      <c r="AI160" s="471"/>
      <c r="AJ160" s="471"/>
      <c r="AK160" s="472"/>
      <c r="AL160" s="469"/>
      <c r="AM160" s="471"/>
      <c r="AN160" s="471"/>
      <c r="AO160" s="471"/>
      <c r="AP160" s="538"/>
      <c r="AQ160" s="542">
        <f t="shared" si="64"/>
        <v>0</v>
      </c>
      <c r="AR160" s="552">
        <f t="shared" si="65"/>
        <v>0</v>
      </c>
      <c r="AS160" s="552">
        <f t="shared" si="66"/>
        <v>0</v>
      </c>
      <c r="AT160" s="496">
        <f t="shared" si="67"/>
        <v>0</v>
      </c>
      <c r="AU160" s="227"/>
      <c r="AV160" s="619" t="b">
        <f t="shared" si="62"/>
        <v>1</v>
      </c>
      <c r="AW160" s="619" t="b">
        <f t="shared" si="63"/>
        <v>1</v>
      </c>
      <c r="AX160" s="619" t="b">
        <f t="shared" si="68"/>
        <v>1</v>
      </c>
      <c r="AY160" s="619" t="b">
        <f t="shared" si="69"/>
        <v>1</v>
      </c>
      <c r="AZ160" s="619" t="b">
        <f t="shared" si="70"/>
        <v>1</v>
      </c>
      <c r="BB160" s="619" t="b">
        <f t="shared" si="71"/>
        <v>0</v>
      </c>
      <c r="BC160" s="619" t="b">
        <f t="shared" si="72"/>
        <v>0</v>
      </c>
      <c r="BD160" s="619" t="b">
        <f t="shared" si="73"/>
        <v>0</v>
      </c>
      <c r="BE160" s="619" t="b">
        <f t="shared" si="74"/>
        <v>0</v>
      </c>
      <c r="BF160" s="619" t="b">
        <f t="shared" si="75"/>
        <v>0</v>
      </c>
      <c r="BG160" s="619" t="b">
        <f t="shared" si="76"/>
        <v>0</v>
      </c>
      <c r="BH160" s="619" t="b">
        <f t="shared" si="77"/>
        <v>0</v>
      </c>
      <c r="BI160" s="619" t="b">
        <f t="shared" si="78"/>
        <v>0</v>
      </c>
      <c r="BJ160" s="619" t="b">
        <f t="shared" si="79"/>
        <v>0</v>
      </c>
      <c r="BK160" s="619" t="b">
        <f t="shared" si="80"/>
        <v>0</v>
      </c>
      <c r="BL160" s="619" t="b">
        <f t="shared" si="81"/>
        <v>0</v>
      </c>
      <c r="BM160" s="619" t="b">
        <f t="shared" si="82"/>
        <v>0</v>
      </c>
      <c r="BN160" s="619" t="b">
        <f t="shared" si="83"/>
        <v>1</v>
      </c>
      <c r="BO160" s="619" t="b">
        <f t="shared" si="84"/>
        <v>1</v>
      </c>
      <c r="BP160" s="619" t="b">
        <f t="shared" si="85"/>
        <v>1</v>
      </c>
      <c r="BQ160" s="619" t="b">
        <f t="shared" si="86"/>
        <v>1</v>
      </c>
      <c r="BR160" s="619" t="b">
        <f t="shared" si="87"/>
        <v>1</v>
      </c>
      <c r="BS160" s="619" t="b">
        <f t="shared" si="88"/>
        <v>1</v>
      </c>
      <c r="BT160" s="619" t="b">
        <f t="shared" si="89"/>
        <v>1</v>
      </c>
      <c r="BU160" s="619" t="b">
        <f t="shared" si="90"/>
        <v>1</v>
      </c>
      <c r="BV160" s="619" t="str">
        <f t="shared" si="91"/>
        <v>-</v>
      </c>
      <c r="BW160" s="619">
        <f>IF(BV160="-",0,IF(COUNTIF(BV160:$BV$524,BV160)&gt;1,1,0))</f>
        <v>0</v>
      </c>
    </row>
    <row r="161" spans="1:75" s="257" customFormat="1" ht="15.75">
      <c r="A161" s="567">
        <v>137</v>
      </c>
      <c r="B161" s="564"/>
      <c r="C161" s="465"/>
      <c r="D161" s="466"/>
      <c r="E161" s="467"/>
      <c r="F161" s="468"/>
      <c r="G161" s="466"/>
      <c r="H161" s="467"/>
      <c r="I161" s="468"/>
      <c r="J161" s="469"/>
      <c r="K161" s="467"/>
      <c r="L161" s="470"/>
      <c r="M161" s="466"/>
      <c r="N161" s="467"/>
      <c r="O161" s="470"/>
      <c r="P161" s="544"/>
      <c r="Q161" s="544"/>
      <c r="R161" s="544"/>
      <c r="S161" s="544"/>
      <c r="T161" s="544"/>
      <c r="U161" s="544"/>
      <c r="V161" s="544"/>
      <c r="W161" s="469"/>
      <c r="X161" s="471"/>
      <c r="Y161" s="471"/>
      <c r="Z161" s="471"/>
      <c r="AA161" s="472"/>
      <c r="AB161" s="469"/>
      <c r="AC161" s="471"/>
      <c r="AD161" s="471"/>
      <c r="AE161" s="471"/>
      <c r="AF161" s="472"/>
      <c r="AG161" s="469"/>
      <c r="AH161" s="471"/>
      <c r="AI161" s="471"/>
      <c r="AJ161" s="471"/>
      <c r="AK161" s="472"/>
      <c r="AL161" s="469"/>
      <c r="AM161" s="471"/>
      <c r="AN161" s="471"/>
      <c r="AO161" s="471"/>
      <c r="AP161" s="538"/>
      <c r="AQ161" s="542">
        <f t="shared" si="64"/>
        <v>0</v>
      </c>
      <c r="AR161" s="552">
        <f t="shared" si="65"/>
        <v>0</v>
      </c>
      <c r="AS161" s="552">
        <f t="shared" si="66"/>
        <v>0</v>
      </c>
      <c r="AT161" s="496">
        <f t="shared" si="67"/>
        <v>0</v>
      </c>
      <c r="AU161" s="227"/>
      <c r="AV161" s="619" t="b">
        <f t="shared" si="62"/>
        <v>1</v>
      </c>
      <c r="AW161" s="619" t="b">
        <f t="shared" si="63"/>
        <v>1</v>
      </c>
      <c r="AX161" s="619" t="b">
        <f t="shared" si="68"/>
        <v>1</v>
      </c>
      <c r="AY161" s="619" t="b">
        <f t="shared" si="69"/>
        <v>1</v>
      </c>
      <c r="AZ161" s="619" t="b">
        <f t="shared" si="70"/>
        <v>1</v>
      </c>
      <c r="BB161" s="619" t="b">
        <f t="shared" si="71"/>
        <v>0</v>
      </c>
      <c r="BC161" s="619" t="b">
        <f t="shared" si="72"/>
        <v>0</v>
      </c>
      <c r="BD161" s="619" t="b">
        <f t="shared" si="73"/>
        <v>0</v>
      </c>
      <c r="BE161" s="619" t="b">
        <f t="shared" si="74"/>
        <v>0</v>
      </c>
      <c r="BF161" s="619" t="b">
        <f t="shared" si="75"/>
        <v>0</v>
      </c>
      <c r="BG161" s="619" t="b">
        <f t="shared" si="76"/>
        <v>0</v>
      </c>
      <c r="BH161" s="619" t="b">
        <f t="shared" si="77"/>
        <v>0</v>
      </c>
      <c r="BI161" s="619" t="b">
        <f t="shared" si="78"/>
        <v>0</v>
      </c>
      <c r="BJ161" s="619" t="b">
        <f t="shared" si="79"/>
        <v>0</v>
      </c>
      <c r="BK161" s="619" t="b">
        <f t="shared" si="80"/>
        <v>0</v>
      </c>
      <c r="BL161" s="619" t="b">
        <f t="shared" si="81"/>
        <v>0</v>
      </c>
      <c r="BM161" s="619" t="b">
        <f t="shared" si="82"/>
        <v>0</v>
      </c>
      <c r="BN161" s="619" t="b">
        <f t="shared" si="83"/>
        <v>1</v>
      </c>
      <c r="BO161" s="619" t="b">
        <f t="shared" si="84"/>
        <v>1</v>
      </c>
      <c r="BP161" s="619" t="b">
        <f t="shared" si="85"/>
        <v>1</v>
      </c>
      <c r="BQ161" s="619" t="b">
        <f t="shared" si="86"/>
        <v>1</v>
      </c>
      <c r="BR161" s="619" t="b">
        <f t="shared" si="87"/>
        <v>1</v>
      </c>
      <c r="BS161" s="619" t="b">
        <f t="shared" si="88"/>
        <v>1</v>
      </c>
      <c r="BT161" s="619" t="b">
        <f t="shared" si="89"/>
        <v>1</v>
      </c>
      <c r="BU161" s="619" t="b">
        <f t="shared" si="90"/>
        <v>1</v>
      </c>
      <c r="BV161" s="619" t="str">
        <f t="shared" si="91"/>
        <v>-</v>
      </c>
      <c r="BW161" s="619">
        <f>IF(BV161="-",0,IF(COUNTIF(BV161:$BV$524,BV161)&gt;1,1,0))</f>
        <v>0</v>
      </c>
    </row>
    <row r="162" spans="1:75" s="257" customFormat="1" ht="15.75">
      <c r="A162" s="567">
        <v>138</v>
      </c>
      <c r="B162" s="564"/>
      <c r="C162" s="465"/>
      <c r="D162" s="466"/>
      <c r="E162" s="467"/>
      <c r="F162" s="468"/>
      <c r="G162" s="466"/>
      <c r="H162" s="467"/>
      <c r="I162" s="468"/>
      <c r="J162" s="469"/>
      <c r="K162" s="467"/>
      <c r="L162" s="470"/>
      <c r="M162" s="466"/>
      <c r="N162" s="467"/>
      <c r="O162" s="470"/>
      <c r="P162" s="544"/>
      <c r="Q162" s="544"/>
      <c r="R162" s="544"/>
      <c r="S162" s="544"/>
      <c r="T162" s="544"/>
      <c r="U162" s="544"/>
      <c r="V162" s="544"/>
      <c r="W162" s="469"/>
      <c r="X162" s="471"/>
      <c r="Y162" s="471"/>
      <c r="Z162" s="471"/>
      <c r="AA162" s="472"/>
      <c r="AB162" s="469"/>
      <c r="AC162" s="471"/>
      <c r="AD162" s="471"/>
      <c r="AE162" s="471"/>
      <c r="AF162" s="472"/>
      <c r="AG162" s="469"/>
      <c r="AH162" s="471"/>
      <c r="AI162" s="471"/>
      <c r="AJ162" s="471"/>
      <c r="AK162" s="472"/>
      <c r="AL162" s="469"/>
      <c r="AM162" s="471"/>
      <c r="AN162" s="471"/>
      <c r="AO162" s="471"/>
      <c r="AP162" s="538"/>
      <c r="AQ162" s="542">
        <f t="shared" si="64"/>
        <v>0</v>
      </c>
      <c r="AR162" s="552">
        <f t="shared" si="65"/>
        <v>0</v>
      </c>
      <c r="AS162" s="552">
        <f t="shared" si="66"/>
        <v>0</v>
      </c>
      <c r="AT162" s="496">
        <f t="shared" si="67"/>
        <v>0</v>
      </c>
      <c r="AU162" s="227"/>
      <c r="AV162" s="619" t="b">
        <f t="shared" si="62"/>
        <v>1</v>
      </c>
      <c r="AW162" s="619" t="b">
        <f t="shared" si="63"/>
        <v>1</v>
      </c>
      <c r="AX162" s="619" t="b">
        <f t="shared" si="68"/>
        <v>1</v>
      </c>
      <c r="AY162" s="619" t="b">
        <f t="shared" si="69"/>
        <v>1</v>
      </c>
      <c r="AZ162" s="619" t="b">
        <f t="shared" si="70"/>
        <v>1</v>
      </c>
      <c r="BB162" s="619" t="b">
        <f t="shared" si="71"/>
        <v>0</v>
      </c>
      <c r="BC162" s="619" t="b">
        <f t="shared" si="72"/>
        <v>0</v>
      </c>
      <c r="BD162" s="619" t="b">
        <f t="shared" si="73"/>
        <v>0</v>
      </c>
      <c r="BE162" s="619" t="b">
        <f t="shared" si="74"/>
        <v>0</v>
      </c>
      <c r="BF162" s="619" t="b">
        <f t="shared" si="75"/>
        <v>0</v>
      </c>
      <c r="BG162" s="619" t="b">
        <f t="shared" si="76"/>
        <v>0</v>
      </c>
      <c r="BH162" s="619" t="b">
        <f t="shared" si="77"/>
        <v>0</v>
      </c>
      <c r="BI162" s="619" t="b">
        <f t="shared" si="78"/>
        <v>0</v>
      </c>
      <c r="BJ162" s="619" t="b">
        <f t="shared" si="79"/>
        <v>0</v>
      </c>
      <c r="BK162" s="619" t="b">
        <f t="shared" si="80"/>
        <v>0</v>
      </c>
      <c r="BL162" s="619" t="b">
        <f t="shared" si="81"/>
        <v>0</v>
      </c>
      <c r="BM162" s="619" t="b">
        <f t="shared" si="82"/>
        <v>0</v>
      </c>
      <c r="BN162" s="619" t="b">
        <f t="shared" si="83"/>
        <v>1</v>
      </c>
      <c r="BO162" s="619" t="b">
        <f t="shared" si="84"/>
        <v>1</v>
      </c>
      <c r="BP162" s="619" t="b">
        <f t="shared" si="85"/>
        <v>1</v>
      </c>
      <c r="BQ162" s="619" t="b">
        <f t="shared" si="86"/>
        <v>1</v>
      </c>
      <c r="BR162" s="619" t="b">
        <f t="shared" si="87"/>
        <v>1</v>
      </c>
      <c r="BS162" s="619" t="b">
        <f t="shared" si="88"/>
        <v>1</v>
      </c>
      <c r="BT162" s="619" t="b">
        <f t="shared" si="89"/>
        <v>1</v>
      </c>
      <c r="BU162" s="619" t="b">
        <f t="shared" si="90"/>
        <v>1</v>
      </c>
      <c r="BV162" s="619" t="str">
        <f t="shared" si="91"/>
        <v>-</v>
      </c>
      <c r="BW162" s="619">
        <f>IF(BV162="-",0,IF(COUNTIF(BV162:$BV$524,BV162)&gt;1,1,0))</f>
        <v>0</v>
      </c>
    </row>
    <row r="163" spans="1:75" s="257" customFormat="1" ht="15.75">
      <c r="A163" s="567">
        <v>139</v>
      </c>
      <c r="B163" s="564"/>
      <c r="C163" s="465"/>
      <c r="D163" s="466"/>
      <c r="E163" s="467"/>
      <c r="F163" s="468"/>
      <c r="G163" s="466"/>
      <c r="H163" s="467"/>
      <c r="I163" s="468"/>
      <c r="J163" s="469"/>
      <c r="K163" s="467"/>
      <c r="L163" s="470"/>
      <c r="M163" s="466"/>
      <c r="N163" s="467"/>
      <c r="O163" s="470"/>
      <c r="P163" s="544"/>
      <c r="Q163" s="544"/>
      <c r="R163" s="544"/>
      <c r="S163" s="544"/>
      <c r="T163" s="544"/>
      <c r="U163" s="544"/>
      <c r="V163" s="544"/>
      <c r="W163" s="469"/>
      <c r="X163" s="471"/>
      <c r="Y163" s="471"/>
      <c r="Z163" s="471"/>
      <c r="AA163" s="472"/>
      <c r="AB163" s="469"/>
      <c r="AC163" s="471"/>
      <c r="AD163" s="471"/>
      <c r="AE163" s="471"/>
      <c r="AF163" s="472"/>
      <c r="AG163" s="469"/>
      <c r="AH163" s="471"/>
      <c r="AI163" s="471"/>
      <c r="AJ163" s="471"/>
      <c r="AK163" s="472"/>
      <c r="AL163" s="469"/>
      <c r="AM163" s="471"/>
      <c r="AN163" s="471"/>
      <c r="AO163" s="471"/>
      <c r="AP163" s="538"/>
      <c r="AQ163" s="542">
        <f t="shared" si="64"/>
        <v>0</v>
      </c>
      <c r="AR163" s="552">
        <f t="shared" si="65"/>
        <v>0</v>
      </c>
      <c r="AS163" s="552">
        <f t="shared" si="66"/>
        <v>0</v>
      </c>
      <c r="AT163" s="496">
        <f t="shared" si="67"/>
        <v>0</v>
      </c>
      <c r="AU163" s="227"/>
      <c r="AV163" s="619" t="b">
        <f t="shared" si="62"/>
        <v>1</v>
      </c>
      <c r="AW163" s="619" t="b">
        <f t="shared" si="63"/>
        <v>1</v>
      </c>
      <c r="AX163" s="619" t="b">
        <f t="shared" si="68"/>
        <v>1</v>
      </c>
      <c r="AY163" s="619" t="b">
        <f t="shared" si="69"/>
        <v>1</v>
      </c>
      <c r="AZ163" s="619" t="b">
        <f t="shared" si="70"/>
        <v>1</v>
      </c>
      <c r="BB163" s="619" t="b">
        <f t="shared" si="71"/>
        <v>0</v>
      </c>
      <c r="BC163" s="619" t="b">
        <f t="shared" si="72"/>
        <v>0</v>
      </c>
      <c r="BD163" s="619" t="b">
        <f t="shared" si="73"/>
        <v>0</v>
      </c>
      <c r="BE163" s="619" t="b">
        <f t="shared" si="74"/>
        <v>0</v>
      </c>
      <c r="BF163" s="619" t="b">
        <f t="shared" si="75"/>
        <v>0</v>
      </c>
      <c r="BG163" s="619" t="b">
        <f t="shared" si="76"/>
        <v>0</v>
      </c>
      <c r="BH163" s="619" t="b">
        <f t="shared" si="77"/>
        <v>0</v>
      </c>
      <c r="BI163" s="619" t="b">
        <f t="shared" si="78"/>
        <v>0</v>
      </c>
      <c r="BJ163" s="619" t="b">
        <f t="shared" si="79"/>
        <v>0</v>
      </c>
      <c r="BK163" s="619" t="b">
        <f t="shared" si="80"/>
        <v>0</v>
      </c>
      <c r="BL163" s="619" t="b">
        <f t="shared" si="81"/>
        <v>0</v>
      </c>
      <c r="BM163" s="619" t="b">
        <f t="shared" si="82"/>
        <v>0</v>
      </c>
      <c r="BN163" s="619" t="b">
        <f t="shared" si="83"/>
        <v>1</v>
      </c>
      <c r="BO163" s="619" t="b">
        <f t="shared" si="84"/>
        <v>1</v>
      </c>
      <c r="BP163" s="619" t="b">
        <f t="shared" si="85"/>
        <v>1</v>
      </c>
      <c r="BQ163" s="619" t="b">
        <f t="shared" si="86"/>
        <v>1</v>
      </c>
      <c r="BR163" s="619" t="b">
        <f t="shared" si="87"/>
        <v>1</v>
      </c>
      <c r="BS163" s="619" t="b">
        <f t="shared" si="88"/>
        <v>1</v>
      </c>
      <c r="BT163" s="619" t="b">
        <f t="shared" si="89"/>
        <v>1</v>
      </c>
      <c r="BU163" s="619" t="b">
        <f t="shared" si="90"/>
        <v>1</v>
      </c>
      <c r="BV163" s="619" t="str">
        <f t="shared" si="91"/>
        <v>-</v>
      </c>
      <c r="BW163" s="619">
        <f>IF(BV163="-",0,IF(COUNTIF(BV163:$BV$524,BV163)&gt;1,1,0))</f>
        <v>0</v>
      </c>
    </row>
    <row r="164" spans="1:75" s="257" customFormat="1" ht="15.75">
      <c r="A164" s="567">
        <v>140</v>
      </c>
      <c r="B164" s="564"/>
      <c r="C164" s="465"/>
      <c r="D164" s="466"/>
      <c r="E164" s="467"/>
      <c r="F164" s="468"/>
      <c r="G164" s="466"/>
      <c r="H164" s="467"/>
      <c r="I164" s="468"/>
      <c r="J164" s="469"/>
      <c r="K164" s="467"/>
      <c r="L164" s="470"/>
      <c r="M164" s="466"/>
      <c r="N164" s="467"/>
      <c r="O164" s="470"/>
      <c r="P164" s="544"/>
      <c r="Q164" s="544"/>
      <c r="R164" s="544"/>
      <c r="S164" s="544"/>
      <c r="T164" s="544"/>
      <c r="U164" s="544"/>
      <c r="V164" s="544"/>
      <c r="W164" s="469"/>
      <c r="X164" s="471"/>
      <c r="Y164" s="471"/>
      <c r="Z164" s="471"/>
      <c r="AA164" s="472"/>
      <c r="AB164" s="469"/>
      <c r="AC164" s="471"/>
      <c r="AD164" s="471"/>
      <c r="AE164" s="471"/>
      <c r="AF164" s="472"/>
      <c r="AG164" s="469"/>
      <c r="AH164" s="471"/>
      <c r="AI164" s="471"/>
      <c r="AJ164" s="471"/>
      <c r="AK164" s="472"/>
      <c r="AL164" s="469"/>
      <c r="AM164" s="471"/>
      <c r="AN164" s="471"/>
      <c r="AO164" s="471"/>
      <c r="AP164" s="538"/>
      <c r="AQ164" s="542">
        <f t="shared" si="64"/>
        <v>0</v>
      </c>
      <c r="AR164" s="552">
        <f t="shared" si="65"/>
        <v>0</v>
      </c>
      <c r="AS164" s="552">
        <f t="shared" si="66"/>
        <v>0</v>
      </c>
      <c r="AT164" s="496">
        <f t="shared" si="67"/>
        <v>0</v>
      </c>
      <c r="AU164" s="227"/>
      <c r="AV164" s="619" t="b">
        <f t="shared" si="62"/>
        <v>1</v>
      </c>
      <c r="AW164" s="619" t="b">
        <f t="shared" si="63"/>
        <v>1</v>
      </c>
      <c r="AX164" s="619" t="b">
        <f t="shared" si="68"/>
        <v>1</v>
      </c>
      <c r="AY164" s="619" t="b">
        <f t="shared" si="69"/>
        <v>1</v>
      </c>
      <c r="AZ164" s="619" t="b">
        <f t="shared" si="70"/>
        <v>1</v>
      </c>
      <c r="BB164" s="619" t="b">
        <f t="shared" si="71"/>
        <v>0</v>
      </c>
      <c r="BC164" s="619" t="b">
        <f t="shared" si="72"/>
        <v>0</v>
      </c>
      <c r="BD164" s="619" t="b">
        <f t="shared" si="73"/>
        <v>0</v>
      </c>
      <c r="BE164" s="619" t="b">
        <f t="shared" si="74"/>
        <v>0</v>
      </c>
      <c r="BF164" s="619" t="b">
        <f t="shared" si="75"/>
        <v>0</v>
      </c>
      <c r="BG164" s="619" t="b">
        <f t="shared" si="76"/>
        <v>0</v>
      </c>
      <c r="BH164" s="619" t="b">
        <f t="shared" si="77"/>
        <v>0</v>
      </c>
      <c r="BI164" s="619" t="b">
        <f t="shared" si="78"/>
        <v>0</v>
      </c>
      <c r="BJ164" s="619" t="b">
        <f t="shared" si="79"/>
        <v>0</v>
      </c>
      <c r="BK164" s="619" t="b">
        <f t="shared" si="80"/>
        <v>0</v>
      </c>
      <c r="BL164" s="619" t="b">
        <f t="shared" si="81"/>
        <v>0</v>
      </c>
      <c r="BM164" s="619" t="b">
        <f t="shared" si="82"/>
        <v>0</v>
      </c>
      <c r="BN164" s="619" t="b">
        <f t="shared" si="83"/>
        <v>1</v>
      </c>
      <c r="BO164" s="619" t="b">
        <f t="shared" si="84"/>
        <v>1</v>
      </c>
      <c r="BP164" s="619" t="b">
        <f t="shared" si="85"/>
        <v>1</v>
      </c>
      <c r="BQ164" s="619" t="b">
        <f t="shared" si="86"/>
        <v>1</v>
      </c>
      <c r="BR164" s="619" t="b">
        <f t="shared" si="87"/>
        <v>1</v>
      </c>
      <c r="BS164" s="619" t="b">
        <f t="shared" si="88"/>
        <v>1</v>
      </c>
      <c r="BT164" s="619" t="b">
        <f t="shared" si="89"/>
        <v>1</v>
      </c>
      <c r="BU164" s="619" t="b">
        <f t="shared" si="90"/>
        <v>1</v>
      </c>
      <c r="BV164" s="619" t="str">
        <f t="shared" si="91"/>
        <v>-</v>
      </c>
      <c r="BW164" s="619">
        <f>IF(BV164="-",0,IF(COUNTIF(BV164:$BV$524,BV164)&gt;1,1,0))</f>
        <v>0</v>
      </c>
    </row>
    <row r="165" spans="1:75" s="257" customFormat="1" ht="15.75">
      <c r="A165" s="567">
        <v>141</v>
      </c>
      <c r="B165" s="564"/>
      <c r="C165" s="465"/>
      <c r="D165" s="466"/>
      <c r="E165" s="467"/>
      <c r="F165" s="468"/>
      <c r="G165" s="466"/>
      <c r="H165" s="467"/>
      <c r="I165" s="468"/>
      <c r="J165" s="469"/>
      <c r="K165" s="467"/>
      <c r="L165" s="470"/>
      <c r="M165" s="466"/>
      <c r="N165" s="467"/>
      <c r="O165" s="470"/>
      <c r="P165" s="544"/>
      <c r="Q165" s="544"/>
      <c r="R165" s="544"/>
      <c r="S165" s="544"/>
      <c r="T165" s="544"/>
      <c r="U165" s="544"/>
      <c r="V165" s="544"/>
      <c r="W165" s="469"/>
      <c r="X165" s="471"/>
      <c r="Y165" s="471"/>
      <c r="Z165" s="471"/>
      <c r="AA165" s="472"/>
      <c r="AB165" s="469"/>
      <c r="AC165" s="471"/>
      <c r="AD165" s="471"/>
      <c r="AE165" s="471"/>
      <c r="AF165" s="472"/>
      <c r="AG165" s="469"/>
      <c r="AH165" s="471"/>
      <c r="AI165" s="471"/>
      <c r="AJ165" s="471"/>
      <c r="AK165" s="472"/>
      <c r="AL165" s="469"/>
      <c r="AM165" s="471"/>
      <c r="AN165" s="471"/>
      <c r="AO165" s="471"/>
      <c r="AP165" s="538"/>
      <c r="AQ165" s="542">
        <f t="shared" si="64"/>
        <v>0</v>
      </c>
      <c r="AR165" s="552">
        <f t="shared" si="65"/>
        <v>0</v>
      </c>
      <c r="AS165" s="552">
        <f t="shared" si="66"/>
        <v>0</v>
      </c>
      <c r="AT165" s="496">
        <f t="shared" si="67"/>
        <v>0</v>
      </c>
      <c r="AU165" s="227"/>
      <c r="AV165" s="619" t="b">
        <f t="shared" si="62"/>
        <v>1</v>
      </c>
      <c r="AW165" s="619" t="b">
        <f t="shared" si="63"/>
        <v>1</v>
      </c>
      <c r="AX165" s="619" t="b">
        <f t="shared" si="68"/>
        <v>1</v>
      </c>
      <c r="AY165" s="619" t="b">
        <f t="shared" si="69"/>
        <v>1</v>
      </c>
      <c r="AZ165" s="619" t="b">
        <f t="shared" si="70"/>
        <v>1</v>
      </c>
      <c r="BB165" s="619" t="b">
        <f t="shared" si="71"/>
        <v>0</v>
      </c>
      <c r="BC165" s="619" t="b">
        <f t="shared" si="72"/>
        <v>0</v>
      </c>
      <c r="BD165" s="619" t="b">
        <f t="shared" si="73"/>
        <v>0</v>
      </c>
      <c r="BE165" s="619" t="b">
        <f t="shared" si="74"/>
        <v>0</v>
      </c>
      <c r="BF165" s="619" t="b">
        <f t="shared" si="75"/>
        <v>0</v>
      </c>
      <c r="BG165" s="619" t="b">
        <f t="shared" si="76"/>
        <v>0</v>
      </c>
      <c r="BH165" s="619" t="b">
        <f t="shared" si="77"/>
        <v>0</v>
      </c>
      <c r="BI165" s="619" t="b">
        <f t="shared" si="78"/>
        <v>0</v>
      </c>
      <c r="BJ165" s="619" t="b">
        <f t="shared" si="79"/>
        <v>0</v>
      </c>
      <c r="BK165" s="619" t="b">
        <f t="shared" si="80"/>
        <v>0</v>
      </c>
      <c r="BL165" s="619" t="b">
        <f t="shared" si="81"/>
        <v>0</v>
      </c>
      <c r="BM165" s="619" t="b">
        <f t="shared" si="82"/>
        <v>0</v>
      </c>
      <c r="BN165" s="619" t="b">
        <f t="shared" si="83"/>
        <v>1</v>
      </c>
      <c r="BO165" s="619" t="b">
        <f t="shared" si="84"/>
        <v>1</v>
      </c>
      <c r="BP165" s="619" t="b">
        <f t="shared" si="85"/>
        <v>1</v>
      </c>
      <c r="BQ165" s="619" t="b">
        <f t="shared" si="86"/>
        <v>1</v>
      </c>
      <c r="BR165" s="619" t="b">
        <f t="shared" si="87"/>
        <v>1</v>
      </c>
      <c r="BS165" s="619" t="b">
        <f t="shared" si="88"/>
        <v>1</v>
      </c>
      <c r="BT165" s="619" t="b">
        <f t="shared" si="89"/>
        <v>1</v>
      </c>
      <c r="BU165" s="619" t="b">
        <f t="shared" si="90"/>
        <v>1</v>
      </c>
      <c r="BV165" s="619" t="str">
        <f t="shared" si="91"/>
        <v>-</v>
      </c>
      <c r="BW165" s="619">
        <f>IF(BV165="-",0,IF(COUNTIF(BV165:$BV$524,BV165)&gt;1,1,0))</f>
        <v>0</v>
      </c>
    </row>
    <row r="166" spans="1:75" s="257" customFormat="1" ht="15.75">
      <c r="A166" s="567">
        <v>142</v>
      </c>
      <c r="B166" s="564"/>
      <c r="C166" s="465"/>
      <c r="D166" s="466"/>
      <c r="E166" s="467"/>
      <c r="F166" s="468"/>
      <c r="G166" s="466"/>
      <c r="H166" s="467"/>
      <c r="I166" s="468"/>
      <c r="J166" s="469"/>
      <c r="K166" s="467"/>
      <c r="L166" s="470"/>
      <c r="M166" s="466"/>
      <c r="N166" s="467"/>
      <c r="O166" s="470"/>
      <c r="P166" s="544"/>
      <c r="Q166" s="544"/>
      <c r="R166" s="544"/>
      <c r="S166" s="544"/>
      <c r="T166" s="544"/>
      <c r="U166" s="544"/>
      <c r="V166" s="544"/>
      <c r="W166" s="469"/>
      <c r="X166" s="471"/>
      <c r="Y166" s="471"/>
      <c r="Z166" s="471"/>
      <c r="AA166" s="472"/>
      <c r="AB166" s="469"/>
      <c r="AC166" s="471"/>
      <c r="AD166" s="471"/>
      <c r="AE166" s="471"/>
      <c r="AF166" s="472"/>
      <c r="AG166" s="469"/>
      <c r="AH166" s="471"/>
      <c r="AI166" s="471"/>
      <c r="AJ166" s="471"/>
      <c r="AK166" s="472"/>
      <c r="AL166" s="469"/>
      <c r="AM166" s="471"/>
      <c r="AN166" s="471"/>
      <c r="AO166" s="471"/>
      <c r="AP166" s="538"/>
      <c r="AQ166" s="542">
        <f t="shared" si="64"/>
        <v>0</v>
      </c>
      <c r="AR166" s="552">
        <f t="shared" si="65"/>
        <v>0</v>
      </c>
      <c r="AS166" s="552">
        <f t="shared" si="66"/>
        <v>0</v>
      </c>
      <c r="AT166" s="496">
        <f t="shared" si="67"/>
        <v>0</v>
      </c>
      <c r="AU166" s="227"/>
      <c r="AV166" s="619" t="b">
        <f t="shared" si="62"/>
        <v>1</v>
      </c>
      <c r="AW166" s="619" t="b">
        <f t="shared" si="63"/>
        <v>1</v>
      </c>
      <c r="AX166" s="619" t="b">
        <f t="shared" si="68"/>
        <v>1</v>
      </c>
      <c r="AY166" s="619" t="b">
        <f t="shared" si="69"/>
        <v>1</v>
      </c>
      <c r="AZ166" s="619" t="b">
        <f t="shared" si="70"/>
        <v>1</v>
      </c>
      <c r="BB166" s="619" t="b">
        <f t="shared" si="71"/>
        <v>0</v>
      </c>
      <c r="BC166" s="619" t="b">
        <f t="shared" si="72"/>
        <v>0</v>
      </c>
      <c r="BD166" s="619" t="b">
        <f t="shared" si="73"/>
        <v>0</v>
      </c>
      <c r="BE166" s="619" t="b">
        <f t="shared" si="74"/>
        <v>0</v>
      </c>
      <c r="BF166" s="619" t="b">
        <f t="shared" si="75"/>
        <v>0</v>
      </c>
      <c r="BG166" s="619" t="b">
        <f t="shared" si="76"/>
        <v>0</v>
      </c>
      <c r="BH166" s="619" t="b">
        <f t="shared" si="77"/>
        <v>0</v>
      </c>
      <c r="BI166" s="619" t="b">
        <f t="shared" si="78"/>
        <v>0</v>
      </c>
      <c r="BJ166" s="619" t="b">
        <f t="shared" si="79"/>
        <v>0</v>
      </c>
      <c r="BK166" s="619" t="b">
        <f t="shared" si="80"/>
        <v>0</v>
      </c>
      <c r="BL166" s="619" t="b">
        <f t="shared" si="81"/>
        <v>0</v>
      </c>
      <c r="BM166" s="619" t="b">
        <f t="shared" si="82"/>
        <v>0</v>
      </c>
      <c r="BN166" s="619" t="b">
        <f t="shared" si="83"/>
        <v>1</v>
      </c>
      <c r="BO166" s="619" t="b">
        <f t="shared" si="84"/>
        <v>1</v>
      </c>
      <c r="BP166" s="619" t="b">
        <f t="shared" si="85"/>
        <v>1</v>
      </c>
      <c r="BQ166" s="619" t="b">
        <f t="shared" si="86"/>
        <v>1</v>
      </c>
      <c r="BR166" s="619" t="b">
        <f t="shared" si="87"/>
        <v>1</v>
      </c>
      <c r="BS166" s="619" t="b">
        <f t="shared" si="88"/>
        <v>1</v>
      </c>
      <c r="BT166" s="619" t="b">
        <f t="shared" si="89"/>
        <v>1</v>
      </c>
      <c r="BU166" s="619" t="b">
        <f t="shared" si="90"/>
        <v>1</v>
      </c>
      <c r="BV166" s="619" t="str">
        <f t="shared" si="91"/>
        <v>-</v>
      </c>
      <c r="BW166" s="619">
        <f>IF(BV166="-",0,IF(COUNTIF(BV166:$BV$524,BV166)&gt;1,1,0))</f>
        <v>0</v>
      </c>
    </row>
    <row r="167" spans="1:75" s="257" customFormat="1" ht="15.75">
      <c r="A167" s="567">
        <v>143</v>
      </c>
      <c r="B167" s="564"/>
      <c r="C167" s="465"/>
      <c r="D167" s="466"/>
      <c r="E167" s="467"/>
      <c r="F167" s="468"/>
      <c r="G167" s="466"/>
      <c r="H167" s="467"/>
      <c r="I167" s="468"/>
      <c r="J167" s="469"/>
      <c r="K167" s="467"/>
      <c r="L167" s="470"/>
      <c r="M167" s="466"/>
      <c r="N167" s="467"/>
      <c r="O167" s="470"/>
      <c r="P167" s="544"/>
      <c r="Q167" s="544"/>
      <c r="R167" s="544"/>
      <c r="S167" s="544"/>
      <c r="T167" s="544"/>
      <c r="U167" s="544"/>
      <c r="V167" s="544"/>
      <c r="W167" s="469"/>
      <c r="X167" s="471"/>
      <c r="Y167" s="471"/>
      <c r="Z167" s="471"/>
      <c r="AA167" s="472"/>
      <c r="AB167" s="469"/>
      <c r="AC167" s="471"/>
      <c r="AD167" s="471"/>
      <c r="AE167" s="471"/>
      <c r="AF167" s="472"/>
      <c r="AG167" s="469"/>
      <c r="AH167" s="471"/>
      <c r="AI167" s="471"/>
      <c r="AJ167" s="471"/>
      <c r="AK167" s="472"/>
      <c r="AL167" s="469"/>
      <c r="AM167" s="471"/>
      <c r="AN167" s="471"/>
      <c r="AO167" s="471"/>
      <c r="AP167" s="538"/>
      <c r="AQ167" s="542">
        <f t="shared" si="64"/>
        <v>0</v>
      </c>
      <c r="AR167" s="552">
        <f t="shared" si="65"/>
        <v>0</v>
      </c>
      <c r="AS167" s="552">
        <f t="shared" si="66"/>
        <v>0</v>
      </c>
      <c r="AT167" s="496">
        <f t="shared" si="67"/>
        <v>0</v>
      </c>
      <c r="AU167" s="227"/>
      <c r="AV167" s="619" t="b">
        <f t="shared" si="62"/>
        <v>1</v>
      </c>
      <c r="AW167" s="619" t="b">
        <f t="shared" si="63"/>
        <v>1</v>
      </c>
      <c r="AX167" s="619" t="b">
        <f t="shared" si="68"/>
        <v>1</v>
      </c>
      <c r="AY167" s="619" t="b">
        <f t="shared" si="69"/>
        <v>1</v>
      </c>
      <c r="AZ167" s="619" t="b">
        <f t="shared" si="70"/>
        <v>1</v>
      </c>
      <c r="BB167" s="619" t="b">
        <f t="shared" si="71"/>
        <v>0</v>
      </c>
      <c r="BC167" s="619" t="b">
        <f t="shared" si="72"/>
        <v>0</v>
      </c>
      <c r="BD167" s="619" t="b">
        <f t="shared" si="73"/>
        <v>0</v>
      </c>
      <c r="BE167" s="619" t="b">
        <f t="shared" si="74"/>
        <v>0</v>
      </c>
      <c r="BF167" s="619" t="b">
        <f t="shared" si="75"/>
        <v>0</v>
      </c>
      <c r="BG167" s="619" t="b">
        <f t="shared" si="76"/>
        <v>0</v>
      </c>
      <c r="BH167" s="619" t="b">
        <f t="shared" si="77"/>
        <v>0</v>
      </c>
      <c r="BI167" s="619" t="b">
        <f t="shared" si="78"/>
        <v>0</v>
      </c>
      <c r="BJ167" s="619" t="b">
        <f t="shared" si="79"/>
        <v>0</v>
      </c>
      <c r="BK167" s="619" t="b">
        <f t="shared" si="80"/>
        <v>0</v>
      </c>
      <c r="BL167" s="619" t="b">
        <f t="shared" si="81"/>
        <v>0</v>
      </c>
      <c r="BM167" s="619" t="b">
        <f t="shared" si="82"/>
        <v>0</v>
      </c>
      <c r="BN167" s="619" t="b">
        <f t="shared" si="83"/>
        <v>1</v>
      </c>
      <c r="BO167" s="619" t="b">
        <f t="shared" si="84"/>
        <v>1</v>
      </c>
      <c r="BP167" s="619" t="b">
        <f t="shared" si="85"/>
        <v>1</v>
      </c>
      <c r="BQ167" s="619" t="b">
        <f t="shared" si="86"/>
        <v>1</v>
      </c>
      <c r="BR167" s="619" t="b">
        <f t="shared" si="87"/>
        <v>1</v>
      </c>
      <c r="BS167" s="619" t="b">
        <f t="shared" si="88"/>
        <v>1</v>
      </c>
      <c r="BT167" s="619" t="b">
        <f t="shared" si="89"/>
        <v>1</v>
      </c>
      <c r="BU167" s="619" t="b">
        <f t="shared" si="90"/>
        <v>1</v>
      </c>
      <c r="BV167" s="619" t="str">
        <f t="shared" si="91"/>
        <v>-</v>
      </c>
      <c r="BW167" s="619">
        <f>IF(BV167="-",0,IF(COUNTIF(BV167:$BV$524,BV167)&gt;1,1,0))</f>
        <v>0</v>
      </c>
    </row>
    <row r="168" spans="1:75" s="257" customFormat="1" ht="15.75">
      <c r="A168" s="567">
        <v>144</v>
      </c>
      <c r="B168" s="564"/>
      <c r="C168" s="465"/>
      <c r="D168" s="466"/>
      <c r="E168" s="467"/>
      <c r="F168" s="468"/>
      <c r="G168" s="466"/>
      <c r="H168" s="467"/>
      <c r="I168" s="468"/>
      <c r="J168" s="469"/>
      <c r="K168" s="467"/>
      <c r="L168" s="470"/>
      <c r="M168" s="466"/>
      <c r="N168" s="467"/>
      <c r="O168" s="470"/>
      <c r="P168" s="544"/>
      <c r="Q168" s="544"/>
      <c r="R168" s="544"/>
      <c r="S168" s="544"/>
      <c r="T168" s="544"/>
      <c r="U168" s="544"/>
      <c r="V168" s="544"/>
      <c r="W168" s="469"/>
      <c r="X168" s="471"/>
      <c r="Y168" s="471"/>
      <c r="Z168" s="471"/>
      <c r="AA168" s="472"/>
      <c r="AB168" s="469"/>
      <c r="AC168" s="471"/>
      <c r="AD168" s="471"/>
      <c r="AE168" s="471"/>
      <c r="AF168" s="472"/>
      <c r="AG168" s="469"/>
      <c r="AH168" s="471"/>
      <c r="AI168" s="471"/>
      <c r="AJ168" s="471"/>
      <c r="AK168" s="472"/>
      <c r="AL168" s="469"/>
      <c r="AM168" s="471"/>
      <c r="AN168" s="471"/>
      <c r="AO168" s="471"/>
      <c r="AP168" s="538"/>
      <c r="AQ168" s="542">
        <f t="shared" si="64"/>
        <v>0</v>
      </c>
      <c r="AR168" s="552">
        <f t="shared" si="65"/>
        <v>0</v>
      </c>
      <c r="AS168" s="552">
        <f t="shared" si="66"/>
        <v>0</v>
      </c>
      <c r="AT168" s="496">
        <f t="shared" si="67"/>
        <v>0</v>
      </c>
      <c r="AU168" s="227"/>
      <c r="AV168" s="619" t="b">
        <f t="shared" si="62"/>
        <v>1</v>
      </c>
      <c r="AW168" s="619" t="b">
        <f t="shared" si="63"/>
        <v>1</v>
      </c>
      <c r="AX168" s="619" t="b">
        <f t="shared" si="68"/>
        <v>1</v>
      </c>
      <c r="AY168" s="619" t="b">
        <f t="shared" si="69"/>
        <v>1</v>
      </c>
      <c r="AZ168" s="619" t="b">
        <f t="shared" si="70"/>
        <v>1</v>
      </c>
      <c r="BB168" s="619" t="b">
        <f t="shared" si="71"/>
        <v>0</v>
      </c>
      <c r="BC168" s="619" t="b">
        <f t="shared" si="72"/>
        <v>0</v>
      </c>
      <c r="BD168" s="619" t="b">
        <f t="shared" si="73"/>
        <v>0</v>
      </c>
      <c r="BE168" s="619" t="b">
        <f t="shared" si="74"/>
        <v>0</v>
      </c>
      <c r="BF168" s="619" t="b">
        <f t="shared" si="75"/>
        <v>0</v>
      </c>
      <c r="BG168" s="619" t="b">
        <f t="shared" si="76"/>
        <v>0</v>
      </c>
      <c r="BH168" s="619" t="b">
        <f t="shared" si="77"/>
        <v>0</v>
      </c>
      <c r="BI168" s="619" t="b">
        <f t="shared" si="78"/>
        <v>0</v>
      </c>
      <c r="BJ168" s="619" t="b">
        <f t="shared" si="79"/>
        <v>0</v>
      </c>
      <c r="BK168" s="619" t="b">
        <f t="shared" si="80"/>
        <v>0</v>
      </c>
      <c r="BL168" s="619" t="b">
        <f t="shared" si="81"/>
        <v>0</v>
      </c>
      <c r="BM168" s="619" t="b">
        <f t="shared" si="82"/>
        <v>0</v>
      </c>
      <c r="BN168" s="619" t="b">
        <f t="shared" si="83"/>
        <v>1</v>
      </c>
      <c r="BO168" s="619" t="b">
        <f t="shared" si="84"/>
        <v>1</v>
      </c>
      <c r="BP168" s="619" t="b">
        <f t="shared" si="85"/>
        <v>1</v>
      </c>
      <c r="BQ168" s="619" t="b">
        <f t="shared" si="86"/>
        <v>1</v>
      </c>
      <c r="BR168" s="619" t="b">
        <f t="shared" si="87"/>
        <v>1</v>
      </c>
      <c r="BS168" s="619" t="b">
        <f t="shared" si="88"/>
        <v>1</v>
      </c>
      <c r="BT168" s="619" t="b">
        <f t="shared" si="89"/>
        <v>1</v>
      </c>
      <c r="BU168" s="619" t="b">
        <f t="shared" si="90"/>
        <v>1</v>
      </c>
      <c r="BV168" s="619" t="str">
        <f t="shared" si="91"/>
        <v>-</v>
      </c>
      <c r="BW168" s="619">
        <f>IF(BV168="-",0,IF(COUNTIF(BV168:$BV$524,BV168)&gt;1,1,0))</f>
        <v>0</v>
      </c>
    </row>
    <row r="169" spans="1:75" s="257" customFormat="1" ht="15.75">
      <c r="A169" s="567">
        <v>145</v>
      </c>
      <c r="B169" s="564"/>
      <c r="C169" s="465"/>
      <c r="D169" s="466"/>
      <c r="E169" s="467"/>
      <c r="F169" s="468"/>
      <c r="G169" s="466"/>
      <c r="H169" s="467"/>
      <c r="I169" s="468"/>
      <c r="J169" s="469"/>
      <c r="K169" s="467"/>
      <c r="L169" s="470"/>
      <c r="M169" s="466"/>
      <c r="N169" s="467"/>
      <c r="O169" s="470"/>
      <c r="P169" s="544"/>
      <c r="Q169" s="544"/>
      <c r="R169" s="544"/>
      <c r="S169" s="544"/>
      <c r="T169" s="544"/>
      <c r="U169" s="544"/>
      <c r="V169" s="544"/>
      <c r="W169" s="469"/>
      <c r="X169" s="471"/>
      <c r="Y169" s="471"/>
      <c r="Z169" s="471"/>
      <c r="AA169" s="472"/>
      <c r="AB169" s="469"/>
      <c r="AC169" s="471"/>
      <c r="AD169" s="471"/>
      <c r="AE169" s="471"/>
      <c r="AF169" s="472"/>
      <c r="AG169" s="469"/>
      <c r="AH169" s="471"/>
      <c r="AI169" s="471"/>
      <c r="AJ169" s="471"/>
      <c r="AK169" s="472"/>
      <c r="AL169" s="469"/>
      <c r="AM169" s="471"/>
      <c r="AN169" s="471"/>
      <c r="AO169" s="471"/>
      <c r="AP169" s="538"/>
      <c r="AQ169" s="542">
        <f t="shared" si="64"/>
        <v>0</v>
      </c>
      <c r="AR169" s="552">
        <f t="shared" si="65"/>
        <v>0</v>
      </c>
      <c r="AS169" s="552">
        <f t="shared" si="66"/>
        <v>0</v>
      </c>
      <c r="AT169" s="496">
        <f t="shared" si="67"/>
        <v>0</v>
      </c>
      <c r="AU169" s="227"/>
      <c r="AV169" s="619" t="b">
        <f t="shared" si="62"/>
        <v>1</v>
      </c>
      <c r="AW169" s="619" t="b">
        <f t="shared" si="63"/>
        <v>1</v>
      </c>
      <c r="AX169" s="619" t="b">
        <f t="shared" si="68"/>
        <v>1</v>
      </c>
      <c r="AY169" s="619" t="b">
        <f t="shared" si="69"/>
        <v>1</v>
      </c>
      <c r="AZ169" s="619" t="b">
        <f t="shared" si="70"/>
        <v>1</v>
      </c>
      <c r="BB169" s="619" t="b">
        <f t="shared" si="71"/>
        <v>0</v>
      </c>
      <c r="BC169" s="619" t="b">
        <f t="shared" si="72"/>
        <v>0</v>
      </c>
      <c r="BD169" s="619" t="b">
        <f t="shared" si="73"/>
        <v>0</v>
      </c>
      <c r="BE169" s="619" t="b">
        <f t="shared" si="74"/>
        <v>0</v>
      </c>
      <c r="BF169" s="619" t="b">
        <f t="shared" si="75"/>
        <v>0</v>
      </c>
      <c r="BG169" s="619" t="b">
        <f t="shared" si="76"/>
        <v>0</v>
      </c>
      <c r="BH169" s="619" t="b">
        <f t="shared" si="77"/>
        <v>0</v>
      </c>
      <c r="BI169" s="619" t="b">
        <f t="shared" si="78"/>
        <v>0</v>
      </c>
      <c r="BJ169" s="619" t="b">
        <f t="shared" si="79"/>
        <v>0</v>
      </c>
      <c r="BK169" s="619" t="b">
        <f t="shared" si="80"/>
        <v>0</v>
      </c>
      <c r="BL169" s="619" t="b">
        <f t="shared" si="81"/>
        <v>0</v>
      </c>
      <c r="BM169" s="619" t="b">
        <f t="shared" si="82"/>
        <v>0</v>
      </c>
      <c r="BN169" s="619" t="b">
        <f t="shared" si="83"/>
        <v>1</v>
      </c>
      <c r="BO169" s="619" t="b">
        <f t="shared" si="84"/>
        <v>1</v>
      </c>
      <c r="BP169" s="619" t="b">
        <f t="shared" si="85"/>
        <v>1</v>
      </c>
      <c r="BQ169" s="619" t="b">
        <f t="shared" si="86"/>
        <v>1</v>
      </c>
      <c r="BR169" s="619" t="b">
        <f t="shared" si="87"/>
        <v>1</v>
      </c>
      <c r="BS169" s="619" t="b">
        <f t="shared" si="88"/>
        <v>1</v>
      </c>
      <c r="BT169" s="619" t="b">
        <f t="shared" si="89"/>
        <v>1</v>
      </c>
      <c r="BU169" s="619" t="b">
        <f t="shared" si="90"/>
        <v>1</v>
      </c>
      <c r="BV169" s="619" t="str">
        <f t="shared" si="91"/>
        <v>-</v>
      </c>
      <c r="BW169" s="619">
        <f>IF(BV169="-",0,IF(COUNTIF(BV169:$BV$524,BV169)&gt;1,1,0))</f>
        <v>0</v>
      </c>
    </row>
    <row r="170" spans="1:75" s="257" customFormat="1" ht="15.75">
      <c r="A170" s="567">
        <v>146</v>
      </c>
      <c r="B170" s="564"/>
      <c r="C170" s="465"/>
      <c r="D170" s="466"/>
      <c r="E170" s="467"/>
      <c r="F170" s="468"/>
      <c r="G170" s="466"/>
      <c r="H170" s="467"/>
      <c r="I170" s="468"/>
      <c r="J170" s="469"/>
      <c r="K170" s="467"/>
      <c r="L170" s="470"/>
      <c r="M170" s="466"/>
      <c r="N170" s="467"/>
      <c r="O170" s="470"/>
      <c r="P170" s="544"/>
      <c r="Q170" s="544"/>
      <c r="R170" s="544"/>
      <c r="S170" s="544"/>
      <c r="T170" s="544"/>
      <c r="U170" s="544"/>
      <c r="V170" s="544"/>
      <c r="W170" s="469"/>
      <c r="X170" s="471"/>
      <c r="Y170" s="471"/>
      <c r="Z170" s="471"/>
      <c r="AA170" s="472"/>
      <c r="AB170" s="469"/>
      <c r="AC170" s="471"/>
      <c r="AD170" s="471"/>
      <c r="AE170" s="471"/>
      <c r="AF170" s="472"/>
      <c r="AG170" s="469"/>
      <c r="AH170" s="471"/>
      <c r="AI170" s="471"/>
      <c r="AJ170" s="471"/>
      <c r="AK170" s="472"/>
      <c r="AL170" s="469"/>
      <c r="AM170" s="471"/>
      <c r="AN170" s="471"/>
      <c r="AO170" s="471"/>
      <c r="AP170" s="538"/>
      <c r="AQ170" s="542">
        <f t="shared" si="64"/>
        <v>0</v>
      </c>
      <c r="AR170" s="552">
        <f t="shared" si="65"/>
        <v>0</v>
      </c>
      <c r="AS170" s="552">
        <f t="shared" si="66"/>
        <v>0</v>
      </c>
      <c r="AT170" s="496">
        <f t="shared" si="67"/>
        <v>0</v>
      </c>
      <c r="AU170" s="227"/>
      <c r="AV170" s="619" t="b">
        <f t="shared" si="62"/>
        <v>1</v>
      </c>
      <c r="AW170" s="619" t="b">
        <f t="shared" si="63"/>
        <v>1</v>
      </c>
      <c r="AX170" s="619" t="b">
        <f t="shared" si="68"/>
        <v>1</v>
      </c>
      <c r="AY170" s="619" t="b">
        <f t="shared" si="69"/>
        <v>1</v>
      </c>
      <c r="AZ170" s="619" t="b">
        <f t="shared" si="70"/>
        <v>1</v>
      </c>
      <c r="BB170" s="619" t="b">
        <f t="shared" si="71"/>
        <v>0</v>
      </c>
      <c r="BC170" s="619" t="b">
        <f t="shared" si="72"/>
        <v>0</v>
      </c>
      <c r="BD170" s="619" t="b">
        <f t="shared" si="73"/>
        <v>0</v>
      </c>
      <c r="BE170" s="619" t="b">
        <f t="shared" si="74"/>
        <v>0</v>
      </c>
      <c r="BF170" s="619" t="b">
        <f t="shared" si="75"/>
        <v>0</v>
      </c>
      <c r="BG170" s="619" t="b">
        <f t="shared" si="76"/>
        <v>0</v>
      </c>
      <c r="BH170" s="619" t="b">
        <f t="shared" si="77"/>
        <v>0</v>
      </c>
      <c r="BI170" s="619" t="b">
        <f t="shared" si="78"/>
        <v>0</v>
      </c>
      <c r="BJ170" s="619" t="b">
        <f t="shared" si="79"/>
        <v>0</v>
      </c>
      <c r="BK170" s="619" t="b">
        <f t="shared" si="80"/>
        <v>0</v>
      </c>
      <c r="BL170" s="619" t="b">
        <f t="shared" si="81"/>
        <v>0</v>
      </c>
      <c r="BM170" s="619" t="b">
        <f t="shared" si="82"/>
        <v>0</v>
      </c>
      <c r="BN170" s="619" t="b">
        <f t="shared" si="83"/>
        <v>1</v>
      </c>
      <c r="BO170" s="619" t="b">
        <f t="shared" si="84"/>
        <v>1</v>
      </c>
      <c r="BP170" s="619" t="b">
        <f t="shared" si="85"/>
        <v>1</v>
      </c>
      <c r="BQ170" s="619" t="b">
        <f t="shared" si="86"/>
        <v>1</v>
      </c>
      <c r="BR170" s="619" t="b">
        <f t="shared" si="87"/>
        <v>1</v>
      </c>
      <c r="BS170" s="619" t="b">
        <f t="shared" si="88"/>
        <v>1</v>
      </c>
      <c r="BT170" s="619" t="b">
        <f t="shared" si="89"/>
        <v>1</v>
      </c>
      <c r="BU170" s="619" t="b">
        <f t="shared" si="90"/>
        <v>1</v>
      </c>
      <c r="BV170" s="619" t="str">
        <f t="shared" si="91"/>
        <v>-</v>
      </c>
      <c r="BW170" s="619">
        <f>IF(BV170="-",0,IF(COUNTIF(BV170:$BV$524,BV170)&gt;1,1,0))</f>
        <v>0</v>
      </c>
    </row>
    <row r="171" spans="1:75" s="257" customFormat="1" ht="15.75">
      <c r="A171" s="567">
        <v>147</v>
      </c>
      <c r="B171" s="564"/>
      <c r="C171" s="465"/>
      <c r="D171" s="466"/>
      <c r="E171" s="467"/>
      <c r="F171" s="468"/>
      <c r="G171" s="466"/>
      <c r="H171" s="467"/>
      <c r="I171" s="468"/>
      <c r="J171" s="469"/>
      <c r="K171" s="467"/>
      <c r="L171" s="470"/>
      <c r="M171" s="466"/>
      <c r="N171" s="467"/>
      <c r="O171" s="470"/>
      <c r="P171" s="544"/>
      <c r="Q171" s="544"/>
      <c r="R171" s="544"/>
      <c r="S171" s="544"/>
      <c r="T171" s="544"/>
      <c r="U171" s="544"/>
      <c r="V171" s="544"/>
      <c r="W171" s="469"/>
      <c r="X171" s="471"/>
      <c r="Y171" s="471"/>
      <c r="Z171" s="471"/>
      <c r="AA171" s="472"/>
      <c r="AB171" s="469"/>
      <c r="AC171" s="471"/>
      <c r="AD171" s="471"/>
      <c r="AE171" s="471"/>
      <c r="AF171" s="472"/>
      <c r="AG171" s="469"/>
      <c r="AH171" s="471"/>
      <c r="AI171" s="471"/>
      <c r="AJ171" s="471"/>
      <c r="AK171" s="472"/>
      <c r="AL171" s="469"/>
      <c r="AM171" s="471"/>
      <c r="AN171" s="471"/>
      <c r="AO171" s="471"/>
      <c r="AP171" s="538"/>
      <c r="AQ171" s="542">
        <f t="shared" si="64"/>
        <v>0</v>
      </c>
      <c r="AR171" s="552">
        <f t="shared" si="65"/>
        <v>0</v>
      </c>
      <c r="AS171" s="552">
        <f t="shared" si="66"/>
        <v>0</v>
      </c>
      <c r="AT171" s="496">
        <f t="shared" si="67"/>
        <v>0</v>
      </c>
      <c r="AU171" s="227"/>
      <c r="AV171" s="619" t="b">
        <f t="shared" si="62"/>
        <v>1</v>
      </c>
      <c r="AW171" s="619" t="b">
        <f t="shared" si="63"/>
        <v>1</v>
      </c>
      <c r="AX171" s="619" t="b">
        <f t="shared" si="68"/>
        <v>1</v>
      </c>
      <c r="AY171" s="619" t="b">
        <f t="shared" si="69"/>
        <v>1</v>
      </c>
      <c r="AZ171" s="619" t="b">
        <f t="shared" si="70"/>
        <v>1</v>
      </c>
      <c r="BB171" s="619" t="b">
        <f t="shared" si="71"/>
        <v>0</v>
      </c>
      <c r="BC171" s="619" t="b">
        <f t="shared" si="72"/>
        <v>0</v>
      </c>
      <c r="BD171" s="619" t="b">
        <f t="shared" si="73"/>
        <v>0</v>
      </c>
      <c r="BE171" s="619" t="b">
        <f t="shared" si="74"/>
        <v>0</v>
      </c>
      <c r="BF171" s="619" t="b">
        <f t="shared" si="75"/>
        <v>0</v>
      </c>
      <c r="BG171" s="619" t="b">
        <f t="shared" si="76"/>
        <v>0</v>
      </c>
      <c r="BH171" s="619" t="b">
        <f t="shared" si="77"/>
        <v>0</v>
      </c>
      <c r="BI171" s="619" t="b">
        <f t="shared" si="78"/>
        <v>0</v>
      </c>
      <c r="BJ171" s="619" t="b">
        <f t="shared" si="79"/>
        <v>0</v>
      </c>
      <c r="BK171" s="619" t="b">
        <f t="shared" si="80"/>
        <v>0</v>
      </c>
      <c r="BL171" s="619" t="b">
        <f t="shared" si="81"/>
        <v>0</v>
      </c>
      <c r="BM171" s="619" t="b">
        <f t="shared" si="82"/>
        <v>0</v>
      </c>
      <c r="BN171" s="619" t="b">
        <f t="shared" si="83"/>
        <v>1</v>
      </c>
      <c r="BO171" s="619" t="b">
        <f t="shared" si="84"/>
        <v>1</v>
      </c>
      <c r="BP171" s="619" t="b">
        <f t="shared" si="85"/>
        <v>1</v>
      </c>
      <c r="BQ171" s="619" t="b">
        <f t="shared" si="86"/>
        <v>1</v>
      </c>
      <c r="BR171" s="619" t="b">
        <f t="shared" si="87"/>
        <v>1</v>
      </c>
      <c r="BS171" s="619" t="b">
        <f t="shared" si="88"/>
        <v>1</v>
      </c>
      <c r="BT171" s="619" t="b">
        <f t="shared" si="89"/>
        <v>1</v>
      </c>
      <c r="BU171" s="619" t="b">
        <f t="shared" si="90"/>
        <v>1</v>
      </c>
      <c r="BV171" s="619" t="str">
        <f t="shared" si="91"/>
        <v>-</v>
      </c>
      <c r="BW171" s="619">
        <f>IF(BV171="-",0,IF(COUNTIF(BV171:$BV$524,BV171)&gt;1,1,0))</f>
        <v>0</v>
      </c>
    </row>
    <row r="172" spans="1:75" s="257" customFormat="1" ht="15.75">
      <c r="A172" s="567">
        <v>148</v>
      </c>
      <c r="B172" s="564"/>
      <c r="C172" s="465"/>
      <c r="D172" s="466"/>
      <c r="E172" s="467"/>
      <c r="F172" s="468"/>
      <c r="G172" s="466"/>
      <c r="H172" s="467"/>
      <c r="I172" s="468"/>
      <c r="J172" s="469"/>
      <c r="K172" s="467"/>
      <c r="L172" s="470"/>
      <c r="M172" s="466"/>
      <c r="N172" s="467"/>
      <c r="O172" s="470"/>
      <c r="P172" s="544"/>
      <c r="Q172" s="544"/>
      <c r="R172" s="544"/>
      <c r="S172" s="544"/>
      <c r="T172" s="544"/>
      <c r="U172" s="544"/>
      <c r="V172" s="544"/>
      <c r="W172" s="469"/>
      <c r="X172" s="471"/>
      <c r="Y172" s="471"/>
      <c r="Z172" s="471"/>
      <c r="AA172" s="472"/>
      <c r="AB172" s="469"/>
      <c r="AC172" s="471"/>
      <c r="AD172" s="471"/>
      <c r="AE172" s="471"/>
      <c r="AF172" s="472"/>
      <c r="AG172" s="469"/>
      <c r="AH172" s="471"/>
      <c r="AI172" s="471"/>
      <c r="AJ172" s="471"/>
      <c r="AK172" s="472"/>
      <c r="AL172" s="469"/>
      <c r="AM172" s="471"/>
      <c r="AN172" s="471"/>
      <c r="AO172" s="471"/>
      <c r="AP172" s="538"/>
      <c r="AQ172" s="542">
        <f t="shared" si="64"/>
        <v>0</v>
      </c>
      <c r="AR172" s="552">
        <f t="shared" si="65"/>
        <v>0</v>
      </c>
      <c r="AS172" s="552">
        <f t="shared" si="66"/>
        <v>0</v>
      </c>
      <c r="AT172" s="496">
        <f t="shared" si="67"/>
        <v>0</v>
      </c>
      <c r="AU172" s="227"/>
      <c r="AV172" s="619" t="b">
        <f t="shared" si="62"/>
        <v>1</v>
      </c>
      <c r="AW172" s="619" t="b">
        <f t="shared" si="63"/>
        <v>1</v>
      </c>
      <c r="AX172" s="619" t="b">
        <f t="shared" si="68"/>
        <v>1</v>
      </c>
      <c r="AY172" s="619" t="b">
        <f t="shared" si="69"/>
        <v>1</v>
      </c>
      <c r="AZ172" s="619" t="b">
        <f t="shared" si="70"/>
        <v>1</v>
      </c>
      <c r="BB172" s="619" t="b">
        <f t="shared" si="71"/>
        <v>0</v>
      </c>
      <c r="BC172" s="619" t="b">
        <f t="shared" si="72"/>
        <v>0</v>
      </c>
      <c r="BD172" s="619" t="b">
        <f t="shared" si="73"/>
        <v>0</v>
      </c>
      <c r="BE172" s="619" t="b">
        <f t="shared" si="74"/>
        <v>0</v>
      </c>
      <c r="BF172" s="619" t="b">
        <f t="shared" si="75"/>
        <v>0</v>
      </c>
      <c r="BG172" s="619" t="b">
        <f t="shared" si="76"/>
        <v>0</v>
      </c>
      <c r="BH172" s="619" t="b">
        <f t="shared" si="77"/>
        <v>0</v>
      </c>
      <c r="BI172" s="619" t="b">
        <f t="shared" si="78"/>
        <v>0</v>
      </c>
      <c r="BJ172" s="619" t="b">
        <f t="shared" si="79"/>
        <v>0</v>
      </c>
      <c r="BK172" s="619" t="b">
        <f t="shared" si="80"/>
        <v>0</v>
      </c>
      <c r="BL172" s="619" t="b">
        <f t="shared" si="81"/>
        <v>0</v>
      </c>
      <c r="BM172" s="619" t="b">
        <f t="shared" si="82"/>
        <v>0</v>
      </c>
      <c r="BN172" s="619" t="b">
        <f t="shared" si="83"/>
        <v>1</v>
      </c>
      <c r="BO172" s="619" t="b">
        <f t="shared" si="84"/>
        <v>1</v>
      </c>
      <c r="BP172" s="619" t="b">
        <f t="shared" si="85"/>
        <v>1</v>
      </c>
      <c r="BQ172" s="619" t="b">
        <f t="shared" si="86"/>
        <v>1</v>
      </c>
      <c r="BR172" s="619" t="b">
        <f t="shared" si="87"/>
        <v>1</v>
      </c>
      <c r="BS172" s="619" t="b">
        <f t="shared" si="88"/>
        <v>1</v>
      </c>
      <c r="BT172" s="619" t="b">
        <f t="shared" si="89"/>
        <v>1</v>
      </c>
      <c r="BU172" s="619" t="b">
        <f t="shared" si="90"/>
        <v>1</v>
      </c>
      <c r="BV172" s="619" t="str">
        <f t="shared" si="91"/>
        <v>-</v>
      </c>
      <c r="BW172" s="619">
        <f>IF(BV172="-",0,IF(COUNTIF(BV172:$BV$524,BV172)&gt;1,1,0))</f>
        <v>0</v>
      </c>
    </row>
    <row r="173" spans="1:75" s="257" customFormat="1" ht="15.75">
      <c r="A173" s="567">
        <v>149</v>
      </c>
      <c r="B173" s="564"/>
      <c r="C173" s="465"/>
      <c r="D173" s="466"/>
      <c r="E173" s="467"/>
      <c r="F173" s="468"/>
      <c r="G173" s="466"/>
      <c r="H173" s="467"/>
      <c r="I173" s="468"/>
      <c r="J173" s="469"/>
      <c r="K173" s="467"/>
      <c r="L173" s="470"/>
      <c r="M173" s="466"/>
      <c r="N173" s="467"/>
      <c r="O173" s="470"/>
      <c r="P173" s="544"/>
      <c r="Q173" s="544"/>
      <c r="R173" s="544"/>
      <c r="S173" s="544"/>
      <c r="T173" s="544"/>
      <c r="U173" s="544"/>
      <c r="V173" s="544"/>
      <c r="W173" s="469"/>
      <c r="X173" s="471"/>
      <c r="Y173" s="471"/>
      <c r="Z173" s="471"/>
      <c r="AA173" s="472"/>
      <c r="AB173" s="469"/>
      <c r="AC173" s="471"/>
      <c r="AD173" s="471"/>
      <c r="AE173" s="471"/>
      <c r="AF173" s="472"/>
      <c r="AG173" s="469"/>
      <c r="AH173" s="471"/>
      <c r="AI173" s="471"/>
      <c r="AJ173" s="471"/>
      <c r="AK173" s="472"/>
      <c r="AL173" s="469"/>
      <c r="AM173" s="471"/>
      <c r="AN173" s="471"/>
      <c r="AO173" s="471"/>
      <c r="AP173" s="538"/>
      <c r="AQ173" s="542">
        <f t="shared" si="64"/>
        <v>0</v>
      </c>
      <c r="AR173" s="552">
        <f t="shared" si="65"/>
        <v>0</v>
      </c>
      <c r="AS173" s="552">
        <f t="shared" si="66"/>
        <v>0</v>
      </c>
      <c r="AT173" s="496">
        <f t="shared" si="67"/>
        <v>0</v>
      </c>
      <c r="AU173" s="227"/>
      <c r="AV173" s="619" t="b">
        <f t="shared" si="62"/>
        <v>1</v>
      </c>
      <c r="AW173" s="619" t="b">
        <f t="shared" si="63"/>
        <v>1</v>
      </c>
      <c r="AX173" s="619" t="b">
        <f t="shared" si="68"/>
        <v>1</v>
      </c>
      <c r="AY173" s="619" t="b">
        <f t="shared" si="69"/>
        <v>1</v>
      </c>
      <c r="AZ173" s="619" t="b">
        <f t="shared" si="70"/>
        <v>1</v>
      </c>
      <c r="BB173" s="619" t="b">
        <f t="shared" si="71"/>
        <v>0</v>
      </c>
      <c r="BC173" s="619" t="b">
        <f t="shared" si="72"/>
        <v>0</v>
      </c>
      <c r="BD173" s="619" t="b">
        <f t="shared" si="73"/>
        <v>0</v>
      </c>
      <c r="BE173" s="619" t="b">
        <f t="shared" si="74"/>
        <v>0</v>
      </c>
      <c r="BF173" s="619" t="b">
        <f t="shared" si="75"/>
        <v>0</v>
      </c>
      <c r="BG173" s="619" t="b">
        <f t="shared" si="76"/>
        <v>0</v>
      </c>
      <c r="BH173" s="619" t="b">
        <f t="shared" si="77"/>
        <v>0</v>
      </c>
      <c r="BI173" s="619" t="b">
        <f t="shared" si="78"/>
        <v>0</v>
      </c>
      <c r="BJ173" s="619" t="b">
        <f t="shared" si="79"/>
        <v>0</v>
      </c>
      <c r="BK173" s="619" t="b">
        <f t="shared" si="80"/>
        <v>0</v>
      </c>
      <c r="BL173" s="619" t="b">
        <f t="shared" si="81"/>
        <v>0</v>
      </c>
      <c r="BM173" s="619" t="b">
        <f t="shared" si="82"/>
        <v>0</v>
      </c>
      <c r="BN173" s="619" t="b">
        <f t="shared" si="83"/>
        <v>1</v>
      </c>
      <c r="BO173" s="619" t="b">
        <f t="shared" si="84"/>
        <v>1</v>
      </c>
      <c r="BP173" s="619" t="b">
        <f t="shared" si="85"/>
        <v>1</v>
      </c>
      <c r="BQ173" s="619" t="b">
        <f t="shared" si="86"/>
        <v>1</v>
      </c>
      <c r="BR173" s="619" t="b">
        <f t="shared" si="87"/>
        <v>1</v>
      </c>
      <c r="BS173" s="619" t="b">
        <f t="shared" si="88"/>
        <v>1</v>
      </c>
      <c r="BT173" s="619" t="b">
        <f t="shared" si="89"/>
        <v>1</v>
      </c>
      <c r="BU173" s="619" t="b">
        <f t="shared" si="90"/>
        <v>1</v>
      </c>
      <c r="BV173" s="619" t="str">
        <f t="shared" si="91"/>
        <v>-</v>
      </c>
      <c r="BW173" s="619">
        <f>IF(BV173="-",0,IF(COUNTIF(BV173:$BV$524,BV173)&gt;1,1,0))</f>
        <v>0</v>
      </c>
    </row>
    <row r="174" spans="1:75" s="257" customFormat="1" ht="15.75">
      <c r="A174" s="567">
        <v>150</v>
      </c>
      <c r="B174" s="564"/>
      <c r="C174" s="465"/>
      <c r="D174" s="466"/>
      <c r="E174" s="467"/>
      <c r="F174" s="468"/>
      <c r="G174" s="466"/>
      <c r="H174" s="467"/>
      <c r="I174" s="468"/>
      <c r="J174" s="469"/>
      <c r="K174" s="467"/>
      <c r="L174" s="470"/>
      <c r="M174" s="466"/>
      <c r="N174" s="467"/>
      <c r="O174" s="470"/>
      <c r="P174" s="544"/>
      <c r="Q174" s="544"/>
      <c r="R174" s="544"/>
      <c r="S174" s="544"/>
      <c r="T174" s="544"/>
      <c r="U174" s="544"/>
      <c r="V174" s="544"/>
      <c r="W174" s="469"/>
      <c r="X174" s="471"/>
      <c r="Y174" s="471"/>
      <c r="Z174" s="471"/>
      <c r="AA174" s="472"/>
      <c r="AB174" s="469"/>
      <c r="AC174" s="471"/>
      <c r="AD174" s="471"/>
      <c r="AE174" s="471"/>
      <c r="AF174" s="472"/>
      <c r="AG174" s="469"/>
      <c r="AH174" s="471"/>
      <c r="AI174" s="471"/>
      <c r="AJ174" s="471"/>
      <c r="AK174" s="472"/>
      <c r="AL174" s="469"/>
      <c r="AM174" s="471"/>
      <c r="AN174" s="471"/>
      <c r="AO174" s="471"/>
      <c r="AP174" s="538"/>
      <c r="AQ174" s="542">
        <f t="shared" si="64"/>
        <v>0</v>
      </c>
      <c r="AR174" s="552">
        <f t="shared" si="65"/>
        <v>0</v>
      </c>
      <c r="AS174" s="552">
        <f t="shared" si="66"/>
        <v>0</v>
      </c>
      <c r="AT174" s="496">
        <f t="shared" si="67"/>
        <v>0</v>
      </c>
      <c r="AU174" s="227"/>
      <c r="AV174" s="619" t="b">
        <f t="shared" si="62"/>
        <v>1</v>
      </c>
      <c r="AW174" s="619" t="b">
        <f t="shared" si="63"/>
        <v>1</v>
      </c>
      <c r="AX174" s="619" t="b">
        <f t="shared" si="68"/>
        <v>1</v>
      </c>
      <c r="AY174" s="619" t="b">
        <f t="shared" si="69"/>
        <v>1</v>
      </c>
      <c r="AZ174" s="619" t="b">
        <f t="shared" si="70"/>
        <v>1</v>
      </c>
      <c r="BB174" s="619" t="b">
        <f t="shared" si="71"/>
        <v>0</v>
      </c>
      <c r="BC174" s="619" t="b">
        <f t="shared" si="72"/>
        <v>0</v>
      </c>
      <c r="BD174" s="619" t="b">
        <f t="shared" si="73"/>
        <v>0</v>
      </c>
      <c r="BE174" s="619" t="b">
        <f t="shared" si="74"/>
        <v>0</v>
      </c>
      <c r="BF174" s="619" t="b">
        <f t="shared" si="75"/>
        <v>0</v>
      </c>
      <c r="BG174" s="619" t="b">
        <f t="shared" si="76"/>
        <v>0</v>
      </c>
      <c r="BH174" s="619" t="b">
        <f t="shared" si="77"/>
        <v>0</v>
      </c>
      <c r="BI174" s="619" t="b">
        <f t="shared" si="78"/>
        <v>0</v>
      </c>
      <c r="BJ174" s="619" t="b">
        <f t="shared" si="79"/>
        <v>0</v>
      </c>
      <c r="BK174" s="619" t="b">
        <f t="shared" si="80"/>
        <v>0</v>
      </c>
      <c r="BL174" s="619" t="b">
        <f t="shared" si="81"/>
        <v>0</v>
      </c>
      <c r="BM174" s="619" t="b">
        <f t="shared" si="82"/>
        <v>0</v>
      </c>
      <c r="BN174" s="619" t="b">
        <f t="shared" si="83"/>
        <v>1</v>
      </c>
      <c r="BO174" s="619" t="b">
        <f t="shared" si="84"/>
        <v>1</v>
      </c>
      <c r="BP174" s="619" t="b">
        <f t="shared" si="85"/>
        <v>1</v>
      </c>
      <c r="BQ174" s="619" t="b">
        <f t="shared" si="86"/>
        <v>1</v>
      </c>
      <c r="BR174" s="619" t="b">
        <f t="shared" si="87"/>
        <v>1</v>
      </c>
      <c r="BS174" s="619" t="b">
        <f t="shared" si="88"/>
        <v>1</v>
      </c>
      <c r="BT174" s="619" t="b">
        <f t="shared" si="89"/>
        <v>1</v>
      </c>
      <c r="BU174" s="619" t="b">
        <f t="shared" si="90"/>
        <v>1</v>
      </c>
      <c r="BV174" s="619" t="str">
        <f t="shared" si="91"/>
        <v>-</v>
      </c>
      <c r="BW174" s="619">
        <f>IF(BV174="-",0,IF(COUNTIF(BV174:$BV$524,BV174)&gt;1,1,0))</f>
        <v>0</v>
      </c>
    </row>
    <row r="175" spans="1:75" s="257" customFormat="1" ht="15.75">
      <c r="A175" s="567">
        <v>151</v>
      </c>
      <c r="B175" s="564"/>
      <c r="C175" s="465"/>
      <c r="D175" s="466"/>
      <c r="E175" s="467"/>
      <c r="F175" s="468"/>
      <c r="G175" s="466"/>
      <c r="H175" s="467"/>
      <c r="I175" s="468"/>
      <c r="J175" s="469"/>
      <c r="K175" s="467"/>
      <c r="L175" s="470"/>
      <c r="M175" s="466"/>
      <c r="N175" s="467"/>
      <c r="O175" s="470"/>
      <c r="P175" s="544"/>
      <c r="Q175" s="544"/>
      <c r="R175" s="544"/>
      <c r="S175" s="544"/>
      <c r="T175" s="544"/>
      <c r="U175" s="544"/>
      <c r="V175" s="544"/>
      <c r="W175" s="469"/>
      <c r="X175" s="471"/>
      <c r="Y175" s="471"/>
      <c r="Z175" s="471"/>
      <c r="AA175" s="472"/>
      <c r="AB175" s="469"/>
      <c r="AC175" s="471"/>
      <c r="AD175" s="471"/>
      <c r="AE175" s="471"/>
      <c r="AF175" s="472"/>
      <c r="AG175" s="469"/>
      <c r="AH175" s="471"/>
      <c r="AI175" s="471"/>
      <c r="AJ175" s="471"/>
      <c r="AK175" s="472"/>
      <c r="AL175" s="469"/>
      <c r="AM175" s="471"/>
      <c r="AN175" s="471"/>
      <c r="AO175" s="471"/>
      <c r="AP175" s="538"/>
      <c r="AQ175" s="542">
        <f t="shared" si="64"/>
        <v>0</v>
      </c>
      <c r="AR175" s="552">
        <f t="shared" si="65"/>
        <v>0</v>
      </c>
      <c r="AS175" s="552">
        <f t="shared" si="66"/>
        <v>0</v>
      </c>
      <c r="AT175" s="496">
        <f t="shared" si="67"/>
        <v>0</v>
      </c>
      <c r="AU175" s="227"/>
      <c r="AV175" s="619" t="b">
        <f t="shared" si="62"/>
        <v>1</v>
      </c>
      <c r="AW175" s="619" t="b">
        <f t="shared" si="63"/>
        <v>1</v>
      </c>
      <c r="AX175" s="619" t="b">
        <f t="shared" si="68"/>
        <v>1</v>
      </c>
      <c r="AY175" s="619" t="b">
        <f t="shared" si="69"/>
        <v>1</v>
      </c>
      <c r="AZ175" s="619" t="b">
        <f t="shared" si="70"/>
        <v>1</v>
      </c>
      <c r="BB175" s="619" t="b">
        <f t="shared" si="71"/>
        <v>0</v>
      </c>
      <c r="BC175" s="619" t="b">
        <f t="shared" si="72"/>
        <v>0</v>
      </c>
      <c r="BD175" s="619" t="b">
        <f t="shared" si="73"/>
        <v>0</v>
      </c>
      <c r="BE175" s="619" t="b">
        <f t="shared" si="74"/>
        <v>0</v>
      </c>
      <c r="BF175" s="619" t="b">
        <f t="shared" si="75"/>
        <v>0</v>
      </c>
      <c r="BG175" s="619" t="b">
        <f t="shared" si="76"/>
        <v>0</v>
      </c>
      <c r="BH175" s="619" t="b">
        <f t="shared" si="77"/>
        <v>0</v>
      </c>
      <c r="BI175" s="619" t="b">
        <f t="shared" si="78"/>
        <v>0</v>
      </c>
      <c r="BJ175" s="619" t="b">
        <f t="shared" si="79"/>
        <v>0</v>
      </c>
      <c r="BK175" s="619" t="b">
        <f t="shared" si="80"/>
        <v>0</v>
      </c>
      <c r="BL175" s="619" t="b">
        <f t="shared" si="81"/>
        <v>0</v>
      </c>
      <c r="BM175" s="619" t="b">
        <f t="shared" si="82"/>
        <v>0</v>
      </c>
      <c r="BN175" s="619" t="b">
        <f t="shared" si="83"/>
        <v>1</v>
      </c>
      <c r="BO175" s="619" t="b">
        <f t="shared" si="84"/>
        <v>1</v>
      </c>
      <c r="BP175" s="619" t="b">
        <f t="shared" si="85"/>
        <v>1</v>
      </c>
      <c r="BQ175" s="619" t="b">
        <f t="shared" si="86"/>
        <v>1</v>
      </c>
      <c r="BR175" s="619" t="b">
        <f t="shared" si="87"/>
        <v>1</v>
      </c>
      <c r="BS175" s="619" t="b">
        <f t="shared" si="88"/>
        <v>1</v>
      </c>
      <c r="BT175" s="619" t="b">
        <f t="shared" si="89"/>
        <v>1</v>
      </c>
      <c r="BU175" s="619" t="b">
        <f t="shared" si="90"/>
        <v>1</v>
      </c>
      <c r="BV175" s="619" t="str">
        <f t="shared" si="91"/>
        <v>-</v>
      </c>
      <c r="BW175" s="619">
        <f>IF(BV175="-",0,IF(COUNTIF(BV175:$BV$524,BV175)&gt;1,1,0))</f>
        <v>0</v>
      </c>
    </row>
    <row r="176" spans="1:75" s="257" customFormat="1" ht="15.75">
      <c r="A176" s="567">
        <v>152</v>
      </c>
      <c r="B176" s="564"/>
      <c r="C176" s="465"/>
      <c r="D176" s="466"/>
      <c r="E176" s="467"/>
      <c r="F176" s="468"/>
      <c r="G176" s="466"/>
      <c r="H176" s="467"/>
      <c r="I176" s="468"/>
      <c r="J176" s="469"/>
      <c r="K176" s="467"/>
      <c r="L176" s="470"/>
      <c r="M176" s="466"/>
      <c r="N176" s="467"/>
      <c r="O176" s="470"/>
      <c r="P176" s="544"/>
      <c r="Q176" s="544"/>
      <c r="R176" s="544"/>
      <c r="S176" s="544"/>
      <c r="T176" s="544"/>
      <c r="U176" s="544"/>
      <c r="V176" s="544"/>
      <c r="W176" s="469"/>
      <c r="X176" s="471"/>
      <c r="Y176" s="471"/>
      <c r="Z176" s="471"/>
      <c r="AA176" s="472"/>
      <c r="AB176" s="469"/>
      <c r="AC176" s="471"/>
      <c r="AD176" s="471"/>
      <c r="AE176" s="471"/>
      <c r="AF176" s="472"/>
      <c r="AG176" s="469"/>
      <c r="AH176" s="471"/>
      <c r="AI176" s="471"/>
      <c r="AJ176" s="471"/>
      <c r="AK176" s="472"/>
      <c r="AL176" s="469"/>
      <c r="AM176" s="471"/>
      <c r="AN176" s="471"/>
      <c r="AO176" s="471"/>
      <c r="AP176" s="538"/>
      <c r="AQ176" s="542">
        <f t="shared" si="64"/>
        <v>0</v>
      </c>
      <c r="AR176" s="552">
        <f t="shared" si="65"/>
        <v>0</v>
      </c>
      <c r="AS176" s="552">
        <f t="shared" si="66"/>
        <v>0</v>
      </c>
      <c r="AT176" s="496">
        <f t="shared" si="67"/>
        <v>0</v>
      </c>
      <c r="AU176" s="227"/>
      <c r="AV176" s="619" t="b">
        <f t="shared" si="62"/>
        <v>1</v>
      </c>
      <c r="AW176" s="619" t="b">
        <f t="shared" si="63"/>
        <v>1</v>
      </c>
      <c r="AX176" s="619" t="b">
        <f t="shared" si="68"/>
        <v>1</v>
      </c>
      <c r="AY176" s="619" t="b">
        <f t="shared" si="69"/>
        <v>1</v>
      </c>
      <c r="AZ176" s="619" t="b">
        <f t="shared" si="70"/>
        <v>1</v>
      </c>
      <c r="BB176" s="619" t="b">
        <f t="shared" si="71"/>
        <v>0</v>
      </c>
      <c r="BC176" s="619" t="b">
        <f t="shared" si="72"/>
        <v>0</v>
      </c>
      <c r="BD176" s="619" t="b">
        <f t="shared" si="73"/>
        <v>0</v>
      </c>
      <c r="BE176" s="619" t="b">
        <f t="shared" si="74"/>
        <v>0</v>
      </c>
      <c r="BF176" s="619" t="b">
        <f t="shared" si="75"/>
        <v>0</v>
      </c>
      <c r="BG176" s="619" t="b">
        <f t="shared" si="76"/>
        <v>0</v>
      </c>
      <c r="BH176" s="619" t="b">
        <f t="shared" si="77"/>
        <v>0</v>
      </c>
      <c r="BI176" s="619" t="b">
        <f t="shared" si="78"/>
        <v>0</v>
      </c>
      <c r="BJ176" s="619" t="b">
        <f t="shared" si="79"/>
        <v>0</v>
      </c>
      <c r="BK176" s="619" t="b">
        <f t="shared" si="80"/>
        <v>0</v>
      </c>
      <c r="BL176" s="619" t="b">
        <f t="shared" si="81"/>
        <v>0</v>
      </c>
      <c r="BM176" s="619" t="b">
        <f t="shared" si="82"/>
        <v>0</v>
      </c>
      <c r="BN176" s="619" t="b">
        <f t="shared" si="83"/>
        <v>1</v>
      </c>
      <c r="BO176" s="619" t="b">
        <f t="shared" si="84"/>
        <v>1</v>
      </c>
      <c r="BP176" s="619" t="b">
        <f t="shared" si="85"/>
        <v>1</v>
      </c>
      <c r="BQ176" s="619" t="b">
        <f t="shared" si="86"/>
        <v>1</v>
      </c>
      <c r="BR176" s="619" t="b">
        <f t="shared" si="87"/>
        <v>1</v>
      </c>
      <c r="BS176" s="619" t="b">
        <f t="shared" si="88"/>
        <v>1</v>
      </c>
      <c r="BT176" s="619" t="b">
        <f t="shared" si="89"/>
        <v>1</v>
      </c>
      <c r="BU176" s="619" t="b">
        <f t="shared" si="90"/>
        <v>1</v>
      </c>
      <c r="BV176" s="619" t="str">
        <f t="shared" si="91"/>
        <v>-</v>
      </c>
      <c r="BW176" s="619">
        <f>IF(BV176="-",0,IF(COUNTIF(BV176:$BV$524,BV176)&gt;1,1,0))</f>
        <v>0</v>
      </c>
    </row>
    <row r="177" spans="1:75" s="257" customFormat="1" ht="15.75">
      <c r="A177" s="567">
        <v>153</v>
      </c>
      <c r="B177" s="564"/>
      <c r="C177" s="465"/>
      <c r="D177" s="466"/>
      <c r="E177" s="467"/>
      <c r="F177" s="468"/>
      <c r="G177" s="466"/>
      <c r="H177" s="467"/>
      <c r="I177" s="468"/>
      <c r="J177" s="469"/>
      <c r="K177" s="467"/>
      <c r="L177" s="470"/>
      <c r="M177" s="466"/>
      <c r="N177" s="467"/>
      <c r="O177" s="470"/>
      <c r="P177" s="544"/>
      <c r="Q177" s="544"/>
      <c r="R177" s="544"/>
      <c r="S177" s="544"/>
      <c r="T177" s="544"/>
      <c r="U177" s="544"/>
      <c r="V177" s="544"/>
      <c r="W177" s="469"/>
      <c r="X177" s="471"/>
      <c r="Y177" s="471"/>
      <c r="Z177" s="471"/>
      <c r="AA177" s="472"/>
      <c r="AB177" s="469"/>
      <c r="AC177" s="471"/>
      <c r="AD177" s="471"/>
      <c r="AE177" s="471"/>
      <c r="AF177" s="472"/>
      <c r="AG177" s="469"/>
      <c r="AH177" s="471"/>
      <c r="AI177" s="471"/>
      <c r="AJ177" s="471"/>
      <c r="AK177" s="472"/>
      <c r="AL177" s="469"/>
      <c r="AM177" s="471"/>
      <c r="AN177" s="471"/>
      <c r="AO177" s="471"/>
      <c r="AP177" s="538"/>
      <c r="AQ177" s="542">
        <f t="shared" si="64"/>
        <v>0</v>
      </c>
      <c r="AR177" s="552">
        <f t="shared" si="65"/>
        <v>0</v>
      </c>
      <c r="AS177" s="552">
        <f t="shared" si="66"/>
        <v>0</v>
      </c>
      <c r="AT177" s="496">
        <f t="shared" si="67"/>
        <v>0</v>
      </c>
      <c r="AU177" s="227"/>
      <c r="AV177" s="619" t="b">
        <f t="shared" si="62"/>
        <v>1</v>
      </c>
      <c r="AW177" s="619" t="b">
        <f t="shared" si="63"/>
        <v>1</v>
      </c>
      <c r="AX177" s="619" t="b">
        <f t="shared" si="68"/>
        <v>1</v>
      </c>
      <c r="AY177" s="619" t="b">
        <f t="shared" si="69"/>
        <v>1</v>
      </c>
      <c r="AZ177" s="619" t="b">
        <f t="shared" si="70"/>
        <v>1</v>
      </c>
      <c r="BB177" s="619" t="b">
        <f t="shared" si="71"/>
        <v>0</v>
      </c>
      <c r="BC177" s="619" t="b">
        <f t="shared" si="72"/>
        <v>0</v>
      </c>
      <c r="BD177" s="619" t="b">
        <f t="shared" si="73"/>
        <v>0</v>
      </c>
      <c r="BE177" s="619" t="b">
        <f t="shared" si="74"/>
        <v>0</v>
      </c>
      <c r="BF177" s="619" t="b">
        <f t="shared" si="75"/>
        <v>0</v>
      </c>
      <c r="BG177" s="619" t="b">
        <f t="shared" si="76"/>
        <v>0</v>
      </c>
      <c r="BH177" s="619" t="b">
        <f t="shared" si="77"/>
        <v>0</v>
      </c>
      <c r="BI177" s="619" t="b">
        <f t="shared" si="78"/>
        <v>0</v>
      </c>
      <c r="BJ177" s="619" t="b">
        <f t="shared" si="79"/>
        <v>0</v>
      </c>
      <c r="BK177" s="619" t="b">
        <f t="shared" si="80"/>
        <v>0</v>
      </c>
      <c r="BL177" s="619" t="b">
        <f t="shared" si="81"/>
        <v>0</v>
      </c>
      <c r="BM177" s="619" t="b">
        <f t="shared" si="82"/>
        <v>0</v>
      </c>
      <c r="BN177" s="619" t="b">
        <f t="shared" si="83"/>
        <v>1</v>
      </c>
      <c r="BO177" s="619" t="b">
        <f t="shared" si="84"/>
        <v>1</v>
      </c>
      <c r="BP177" s="619" t="b">
        <f t="shared" si="85"/>
        <v>1</v>
      </c>
      <c r="BQ177" s="619" t="b">
        <f t="shared" si="86"/>
        <v>1</v>
      </c>
      <c r="BR177" s="619" t="b">
        <f t="shared" si="87"/>
        <v>1</v>
      </c>
      <c r="BS177" s="619" t="b">
        <f t="shared" si="88"/>
        <v>1</v>
      </c>
      <c r="BT177" s="619" t="b">
        <f t="shared" si="89"/>
        <v>1</v>
      </c>
      <c r="BU177" s="619" t="b">
        <f t="shared" si="90"/>
        <v>1</v>
      </c>
      <c r="BV177" s="619" t="str">
        <f t="shared" si="91"/>
        <v>-</v>
      </c>
      <c r="BW177" s="619">
        <f>IF(BV177="-",0,IF(COUNTIF(BV177:$BV$524,BV177)&gt;1,1,0))</f>
        <v>0</v>
      </c>
    </row>
    <row r="178" spans="1:75" s="257" customFormat="1" ht="15.75">
      <c r="A178" s="567">
        <v>154</v>
      </c>
      <c r="B178" s="564"/>
      <c r="C178" s="465"/>
      <c r="D178" s="466"/>
      <c r="E178" s="467"/>
      <c r="F178" s="468"/>
      <c r="G178" s="466"/>
      <c r="H178" s="467"/>
      <c r="I178" s="468"/>
      <c r="J178" s="469"/>
      <c r="K178" s="467"/>
      <c r="L178" s="470"/>
      <c r="M178" s="466"/>
      <c r="N178" s="467"/>
      <c r="O178" s="470"/>
      <c r="P178" s="544"/>
      <c r="Q178" s="544"/>
      <c r="R178" s="544"/>
      <c r="S178" s="544"/>
      <c r="T178" s="544"/>
      <c r="U178" s="544"/>
      <c r="V178" s="544"/>
      <c r="W178" s="469"/>
      <c r="X178" s="471"/>
      <c r="Y178" s="471"/>
      <c r="Z178" s="471"/>
      <c r="AA178" s="472"/>
      <c r="AB178" s="469"/>
      <c r="AC178" s="471"/>
      <c r="AD178" s="471"/>
      <c r="AE178" s="471"/>
      <c r="AF178" s="472"/>
      <c r="AG178" s="469"/>
      <c r="AH178" s="471"/>
      <c r="AI178" s="471"/>
      <c r="AJ178" s="471"/>
      <c r="AK178" s="472"/>
      <c r="AL178" s="469"/>
      <c r="AM178" s="471"/>
      <c r="AN178" s="471"/>
      <c r="AO178" s="471"/>
      <c r="AP178" s="538"/>
      <c r="AQ178" s="542">
        <f t="shared" si="64"/>
        <v>0</v>
      </c>
      <c r="AR178" s="552">
        <f t="shared" si="65"/>
        <v>0</v>
      </c>
      <c r="AS178" s="552">
        <f t="shared" si="66"/>
        <v>0</v>
      </c>
      <c r="AT178" s="496">
        <f t="shared" si="67"/>
        <v>0</v>
      </c>
      <c r="AU178" s="227"/>
      <c r="AV178" s="619" t="b">
        <f t="shared" si="62"/>
        <v>1</v>
      </c>
      <c r="AW178" s="619" t="b">
        <f t="shared" si="63"/>
        <v>1</v>
      </c>
      <c r="AX178" s="619" t="b">
        <f t="shared" si="68"/>
        <v>1</v>
      </c>
      <c r="AY178" s="619" t="b">
        <f t="shared" si="69"/>
        <v>1</v>
      </c>
      <c r="AZ178" s="619" t="b">
        <f t="shared" si="70"/>
        <v>1</v>
      </c>
      <c r="BB178" s="619" t="b">
        <f t="shared" si="71"/>
        <v>0</v>
      </c>
      <c r="BC178" s="619" t="b">
        <f t="shared" si="72"/>
        <v>0</v>
      </c>
      <c r="BD178" s="619" t="b">
        <f t="shared" si="73"/>
        <v>0</v>
      </c>
      <c r="BE178" s="619" t="b">
        <f t="shared" si="74"/>
        <v>0</v>
      </c>
      <c r="BF178" s="619" t="b">
        <f t="shared" si="75"/>
        <v>0</v>
      </c>
      <c r="BG178" s="619" t="b">
        <f t="shared" si="76"/>
        <v>0</v>
      </c>
      <c r="BH178" s="619" t="b">
        <f t="shared" si="77"/>
        <v>0</v>
      </c>
      <c r="BI178" s="619" t="b">
        <f t="shared" si="78"/>
        <v>0</v>
      </c>
      <c r="BJ178" s="619" t="b">
        <f t="shared" si="79"/>
        <v>0</v>
      </c>
      <c r="BK178" s="619" t="b">
        <f t="shared" si="80"/>
        <v>0</v>
      </c>
      <c r="BL178" s="619" t="b">
        <f t="shared" si="81"/>
        <v>0</v>
      </c>
      <c r="BM178" s="619" t="b">
        <f t="shared" si="82"/>
        <v>0</v>
      </c>
      <c r="BN178" s="619" t="b">
        <f t="shared" si="83"/>
        <v>1</v>
      </c>
      <c r="BO178" s="619" t="b">
        <f t="shared" si="84"/>
        <v>1</v>
      </c>
      <c r="BP178" s="619" t="b">
        <f t="shared" si="85"/>
        <v>1</v>
      </c>
      <c r="BQ178" s="619" t="b">
        <f t="shared" si="86"/>
        <v>1</v>
      </c>
      <c r="BR178" s="619" t="b">
        <f t="shared" si="87"/>
        <v>1</v>
      </c>
      <c r="BS178" s="619" t="b">
        <f t="shared" si="88"/>
        <v>1</v>
      </c>
      <c r="BT178" s="619" t="b">
        <f t="shared" si="89"/>
        <v>1</v>
      </c>
      <c r="BU178" s="619" t="b">
        <f t="shared" si="90"/>
        <v>1</v>
      </c>
      <c r="BV178" s="619" t="str">
        <f t="shared" si="91"/>
        <v>-</v>
      </c>
      <c r="BW178" s="619">
        <f>IF(BV178="-",0,IF(COUNTIF(BV178:$BV$524,BV178)&gt;1,1,0))</f>
        <v>0</v>
      </c>
    </row>
    <row r="179" spans="1:75" s="257" customFormat="1" ht="15.75">
      <c r="A179" s="567">
        <v>155</v>
      </c>
      <c r="B179" s="564"/>
      <c r="C179" s="465"/>
      <c r="D179" s="466"/>
      <c r="E179" s="467"/>
      <c r="F179" s="468"/>
      <c r="G179" s="466"/>
      <c r="H179" s="467"/>
      <c r="I179" s="468"/>
      <c r="J179" s="469"/>
      <c r="K179" s="467"/>
      <c r="L179" s="470"/>
      <c r="M179" s="466"/>
      <c r="N179" s="467"/>
      <c r="O179" s="470"/>
      <c r="P179" s="544"/>
      <c r="Q179" s="544"/>
      <c r="R179" s="544"/>
      <c r="S179" s="544"/>
      <c r="T179" s="544"/>
      <c r="U179" s="544"/>
      <c r="V179" s="544"/>
      <c r="W179" s="469"/>
      <c r="X179" s="471"/>
      <c r="Y179" s="471"/>
      <c r="Z179" s="471"/>
      <c r="AA179" s="472"/>
      <c r="AB179" s="469"/>
      <c r="AC179" s="471"/>
      <c r="AD179" s="471"/>
      <c r="AE179" s="471"/>
      <c r="AF179" s="472"/>
      <c r="AG179" s="469"/>
      <c r="AH179" s="471"/>
      <c r="AI179" s="471"/>
      <c r="AJ179" s="471"/>
      <c r="AK179" s="472"/>
      <c r="AL179" s="469"/>
      <c r="AM179" s="471"/>
      <c r="AN179" s="471"/>
      <c r="AO179" s="471"/>
      <c r="AP179" s="538"/>
      <c r="AQ179" s="542">
        <f t="shared" si="64"/>
        <v>0</v>
      </c>
      <c r="AR179" s="552">
        <f t="shared" si="65"/>
        <v>0</v>
      </c>
      <c r="AS179" s="552">
        <f t="shared" si="66"/>
        <v>0</v>
      </c>
      <c r="AT179" s="496">
        <f t="shared" si="67"/>
        <v>0</v>
      </c>
      <c r="AU179" s="227"/>
      <c r="AV179" s="619" t="b">
        <f t="shared" si="62"/>
        <v>1</v>
      </c>
      <c r="AW179" s="619" t="b">
        <f t="shared" si="63"/>
        <v>1</v>
      </c>
      <c r="AX179" s="619" t="b">
        <f t="shared" si="68"/>
        <v>1</v>
      </c>
      <c r="AY179" s="619" t="b">
        <f t="shared" si="69"/>
        <v>1</v>
      </c>
      <c r="AZ179" s="619" t="b">
        <f t="shared" si="70"/>
        <v>1</v>
      </c>
      <c r="BB179" s="619" t="b">
        <f t="shared" si="71"/>
        <v>0</v>
      </c>
      <c r="BC179" s="619" t="b">
        <f t="shared" si="72"/>
        <v>0</v>
      </c>
      <c r="BD179" s="619" t="b">
        <f t="shared" si="73"/>
        <v>0</v>
      </c>
      <c r="BE179" s="619" t="b">
        <f t="shared" si="74"/>
        <v>0</v>
      </c>
      <c r="BF179" s="619" t="b">
        <f t="shared" si="75"/>
        <v>0</v>
      </c>
      <c r="BG179" s="619" t="b">
        <f t="shared" si="76"/>
        <v>0</v>
      </c>
      <c r="BH179" s="619" t="b">
        <f t="shared" si="77"/>
        <v>0</v>
      </c>
      <c r="BI179" s="619" t="b">
        <f t="shared" si="78"/>
        <v>0</v>
      </c>
      <c r="BJ179" s="619" t="b">
        <f t="shared" si="79"/>
        <v>0</v>
      </c>
      <c r="BK179" s="619" t="b">
        <f t="shared" si="80"/>
        <v>0</v>
      </c>
      <c r="BL179" s="619" t="b">
        <f t="shared" si="81"/>
        <v>0</v>
      </c>
      <c r="BM179" s="619" t="b">
        <f t="shared" si="82"/>
        <v>0</v>
      </c>
      <c r="BN179" s="619" t="b">
        <f t="shared" si="83"/>
        <v>1</v>
      </c>
      <c r="BO179" s="619" t="b">
        <f t="shared" si="84"/>
        <v>1</v>
      </c>
      <c r="BP179" s="619" t="b">
        <f t="shared" si="85"/>
        <v>1</v>
      </c>
      <c r="BQ179" s="619" t="b">
        <f t="shared" si="86"/>
        <v>1</v>
      </c>
      <c r="BR179" s="619" t="b">
        <f t="shared" si="87"/>
        <v>1</v>
      </c>
      <c r="BS179" s="619" t="b">
        <f t="shared" si="88"/>
        <v>1</v>
      </c>
      <c r="BT179" s="619" t="b">
        <f t="shared" si="89"/>
        <v>1</v>
      </c>
      <c r="BU179" s="619" t="b">
        <f t="shared" si="90"/>
        <v>1</v>
      </c>
      <c r="BV179" s="619" t="str">
        <f t="shared" si="91"/>
        <v>-</v>
      </c>
      <c r="BW179" s="619">
        <f>IF(BV179="-",0,IF(COUNTIF(BV179:$BV$524,BV179)&gt;1,1,0))</f>
        <v>0</v>
      </c>
    </row>
    <row r="180" spans="1:75" s="257" customFormat="1" ht="15.75">
      <c r="A180" s="567">
        <v>156</v>
      </c>
      <c r="B180" s="564"/>
      <c r="C180" s="465"/>
      <c r="D180" s="466"/>
      <c r="E180" s="467"/>
      <c r="F180" s="468"/>
      <c r="G180" s="466"/>
      <c r="H180" s="467"/>
      <c r="I180" s="468"/>
      <c r="J180" s="469"/>
      <c r="K180" s="467"/>
      <c r="L180" s="470"/>
      <c r="M180" s="466"/>
      <c r="N180" s="467"/>
      <c r="O180" s="470"/>
      <c r="P180" s="544"/>
      <c r="Q180" s="544"/>
      <c r="R180" s="544"/>
      <c r="S180" s="544"/>
      <c r="T180" s="544"/>
      <c r="U180" s="544"/>
      <c r="V180" s="544"/>
      <c r="W180" s="469"/>
      <c r="X180" s="471"/>
      <c r="Y180" s="471"/>
      <c r="Z180" s="471"/>
      <c r="AA180" s="472"/>
      <c r="AB180" s="469"/>
      <c r="AC180" s="471"/>
      <c r="AD180" s="471"/>
      <c r="AE180" s="471"/>
      <c r="AF180" s="472"/>
      <c r="AG180" s="469"/>
      <c r="AH180" s="471"/>
      <c r="AI180" s="471"/>
      <c r="AJ180" s="471"/>
      <c r="AK180" s="472"/>
      <c r="AL180" s="469"/>
      <c r="AM180" s="471"/>
      <c r="AN180" s="471"/>
      <c r="AO180" s="471"/>
      <c r="AP180" s="538"/>
      <c r="AQ180" s="542">
        <f t="shared" si="64"/>
        <v>0</v>
      </c>
      <c r="AR180" s="552">
        <f t="shared" si="65"/>
        <v>0</v>
      </c>
      <c r="AS180" s="552">
        <f t="shared" si="66"/>
        <v>0</v>
      </c>
      <c r="AT180" s="496">
        <f t="shared" si="67"/>
        <v>0</v>
      </c>
      <c r="AU180" s="227"/>
      <c r="AV180" s="619" t="b">
        <f t="shared" si="62"/>
        <v>1</v>
      </c>
      <c r="AW180" s="619" t="b">
        <f t="shared" si="63"/>
        <v>1</v>
      </c>
      <c r="AX180" s="619" t="b">
        <f t="shared" si="68"/>
        <v>1</v>
      </c>
      <c r="AY180" s="619" t="b">
        <f t="shared" si="69"/>
        <v>1</v>
      </c>
      <c r="AZ180" s="619" t="b">
        <f t="shared" si="70"/>
        <v>1</v>
      </c>
      <c r="BB180" s="619" t="b">
        <f t="shared" si="71"/>
        <v>0</v>
      </c>
      <c r="BC180" s="619" t="b">
        <f t="shared" si="72"/>
        <v>0</v>
      </c>
      <c r="BD180" s="619" t="b">
        <f t="shared" si="73"/>
        <v>0</v>
      </c>
      <c r="BE180" s="619" t="b">
        <f t="shared" si="74"/>
        <v>0</v>
      </c>
      <c r="BF180" s="619" t="b">
        <f t="shared" si="75"/>
        <v>0</v>
      </c>
      <c r="BG180" s="619" t="b">
        <f t="shared" si="76"/>
        <v>0</v>
      </c>
      <c r="BH180" s="619" t="b">
        <f t="shared" si="77"/>
        <v>0</v>
      </c>
      <c r="BI180" s="619" t="b">
        <f t="shared" si="78"/>
        <v>0</v>
      </c>
      <c r="BJ180" s="619" t="b">
        <f t="shared" si="79"/>
        <v>0</v>
      </c>
      <c r="BK180" s="619" t="b">
        <f t="shared" si="80"/>
        <v>0</v>
      </c>
      <c r="BL180" s="619" t="b">
        <f t="shared" si="81"/>
        <v>0</v>
      </c>
      <c r="BM180" s="619" t="b">
        <f t="shared" si="82"/>
        <v>0</v>
      </c>
      <c r="BN180" s="619" t="b">
        <f t="shared" si="83"/>
        <v>1</v>
      </c>
      <c r="BO180" s="619" t="b">
        <f t="shared" si="84"/>
        <v>1</v>
      </c>
      <c r="BP180" s="619" t="b">
        <f t="shared" si="85"/>
        <v>1</v>
      </c>
      <c r="BQ180" s="619" t="b">
        <f t="shared" si="86"/>
        <v>1</v>
      </c>
      <c r="BR180" s="619" t="b">
        <f t="shared" si="87"/>
        <v>1</v>
      </c>
      <c r="BS180" s="619" t="b">
        <f t="shared" si="88"/>
        <v>1</v>
      </c>
      <c r="BT180" s="619" t="b">
        <f t="shared" si="89"/>
        <v>1</v>
      </c>
      <c r="BU180" s="619" t="b">
        <f t="shared" si="90"/>
        <v>1</v>
      </c>
      <c r="BV180" s="619" t="str">
        <f t="shared" si="91"/>
        <v>-</v>
      </c>
      <c r="BW180" s="619">
        <f>IF(BV180="-",0,IF(COUNTIF(BV180:$BV$524,BV180)&gt;1,1,0))</f>
        <v>0</v>
      </c>
    </row>
    <row r="181" spans="1:75" s="257" customFormat="1" ht="15.75">
      <c r="A181" s="567">
        <v>157</v>
      </c>
      <c r="B181" s="564"/>
      <c r="C181" s="465"/>
      <c r="D181" s="466"/>
      <c r="E181" s="467"/>
      <c r="F181" s="468"/>
      <c r="G181" s="466"/>
      <c r="H181" s="467"/>
      <c r="I181" s="468"/>
      <c r="J181" s="469"/>
      <c r="K181" s="467"/>
      <c r="L181" s="470"/>
      <c r="M181" s="466"/>
      <c r="N181" s="467"/>
      <c r="O181" s="470"/>
      <c r="P181" s="544"/>
      <c r="Q181" s="544"/>
      <c r="R181" s="544"/>
      <c r="S181" s="544"/>
      <c r="T181" s="544"/>
      <c r="U181" s="544"/>
      <c r="V181" s="544"/>
      <c r="W181" s="469"/>
      <c r="X181" s="471"/>
      <c r="Y181" s="471"/>
      <c r="Z181" s="471"/>
      <c r="AA181" s="472"/>
      <c r="AB181" s="469"/>
      <c r="AC181" s="471"/>
      <c r="AD181" s="471"/>
      <c r="AE181" s="471"/>
      <c r="AF181" s="472"/>
      <c r="AG181" s="469"/>
      <c r="AH181" s="471"/>
      <c r="AI181" s="471"/>
      <c r="AJ181" s="471"/>
      <c r="AK181" s="472"/>
      <c r="AL181" s="469"/>
      <c r="AM181" s="471"/>
      <c r="AN181" s="471"/>
      <c r="AO181" s="471"/>
      <c r="AP181" s="538"/>
      <c r="AQ181" s="542">
        <f t="shared" si="64"/>
        <v>0</v>
      </c>
      <c r="AR181" s="552">
        <f t="shared" si="65"/>
        <v>0</v>
      </c>
      <c r="AS181" s="552">
        <f t="shared" si="66"/>
        <v>0</v>
      </c>
      <c r="AT181" s="496">
        <f t="shared" si="67"/>
        <v>0</v>
      </c>
      <c r="AU181" s="227"/>
      <c r="AV181" s="619" t="b">
        <f t="shared" si="62"/>
        <v>1</v>
      </c>
      <c r="AW181" s="619" t="b">
        <f t="shared" si="63"/>
        <v>1</v>
      </c>
      <c r="AX181" s="619" t="b">
        <f t="shared" si="68"/>
        <v>1</v>
      </c>
      <c r="AY181" s="619" t="b">
        <f t="shared" si="69"/>
        <v>1</v>
      </c>
      <c r="AZ181" s="619" t="b">
        <f t="shared" si="70"/>
        <v>1</v>
      </c>
      <c r="BB181" s="619" t="b">
        <f t="shared" si="71"/>
        <v>0</v>
      </c>
      <c r="BC181" s="619" t="b">
        <f t="shared" si="72"/>
        <v>0</v>
      </c>
      <c r="BD181" s="619" t="b">
        <f t="shared" si="73"/>
        <v>0</v>
      </c>
      <c r="BE181" s="619" t="b">
        <f t="shared" si="74"/>
        <v>0</v>
      </c>
      <c r="BF181" s="619" t="b">
        <f t="shared" si="75"/>
        <v>0</v>
      </c>
      <c r="BG181" s="619" t="b">
        <f t="shared" si="76"/>
        <v>0</v>
      </c>
      <c r="BH181" s="619" t="b">
        <f t="shared" si="77"/>
        <v>0</v>
      </c>
      <c r="BI181" s="619" t="b">
        <f t="shared" si="78"/>
        <v>0</v>
      </c>
      <c r="BJ181" s="619" t="b">
        <f t="shared" si="79"/>
        <v>0</v>
      </c>
      <c r="BK181" s="619" t="b">
        <f t="shared" si="80"/>
        <v>0</v>
      </c>
      <c r="BL181" s="619" t="b">
        <f t="shared" si="81"/>
        <v>0</v>
      </c>
      <c r="BM181" s="619" t="b">
        <f t="shared" si="82"/>
        <v>0</v>
      </c>
      <c r="BN181" s="619" t="b">
        <f t="shared" si="83"/>
        <v>1</v>
      </c>
      <c r="BO181" s="619" t="b">
        <f t="shared" si="84"/>
        <v>1</v>
      </c>
      <c r="BP181" s="619" t="b">
        <f t="shared" si="85"/>
        <v>1</v>
      </c>
      <c r="BQ181" s="619" t="b">
        <f t="shared" si="86"/>
        <v>1</v>
      </c>
      <c r="BR181" s="619" t="b">
        <f t="shared" si="87"/>
        <v>1</v>
      </c>
      <c r="BS181" s="619" t="b">
        <f t="shared" si="88"/>
        <v>1</v>
      </c>
      <c r="BT181" s="619" t="b">
        <f t="shared" si="89"/>
        <v>1</v>
      </c>
      <c r="BU181" s="619" t="b">
        <f t="shared" si="90"/>
        <v>1</v>
      </c>
      <c r="BV181" s="619" t="str">
        <f t="shared" si="91"/>
        <v>-</v>
      </c>
      <c r="BW181" s="619">
        <f>IF(BV181="-",0,IF(COUNTIF(BV181:$BV$524,BV181)&gt;1,1,0))</f>
        <v>0</v>
      </c>
    </row>
    <row r="182" spans="1:75" s="257" customFormat="1" ht="15.75">
      <c r="A182" s="567">
        <v>158</v>
      </c>
      <c r="B182" s="564"/>
      <c r="C182" s="465"/>
      <c r="D182" s="466"/>
      <c r="E182" s="467"/>
      <c r="F182" s="468"/>
      <c r="G182" s="466"/>
      <c r="H182" s="467"/>
      <c r="I182" s="468"/>
      <c r="J182" s="469"/>
      <c r="K182" s="467"/>
      <c r="L182" s="470"/>
      <c r="M182" s="466"/>
      <c r="N182" s="467"/>
      <c r="O182" s="470"/>
      <c r="P182" s="544"/>
      <c r="Q182" s="544"/>
      <c r="R182" s="544"/>
      <c r="S182" s="544"/>
      <c r="T182" s="544"/>
      <c r="U182" s="544"/>
      <c r="V182" s="544"/>
      <c r="W182" s="469"/>
      <c r="X182" s="471"/>
      <c r="Y182" s="471"/>
      <c r="Z182" s="471"/>
      <c r="AA182" s="472"/>
      <c r="AB182" s="469"/>
      <c r="AC182" s="471"/>
      <c r="AD182" s="471"/>
      <c r="AE182" s="471"/>
      <c r="AF182" s="472"/>
      <c r="AG182" s="469"/>
      <c r="AH182" s="471"/>
      <c r="AI182" s="471"/>
      <c r="AJ182" s="471"/>
      <c r="AK182" s="472"/>
      <c r="AL182" s="469"/>
      <c r="AM182" s="471"/>
      <c r="AN182" s="471"/>
      <c r="AO182" s="471"/>
      <c r="AP182" s="538"/>
      <c r="AQ182" s="542">
        <f t="shared" si="64"/>
        <v>0</v>
      </c>
      <c r="AR182" s="552">
        <f t="shared" si="65"/>
        <v>0</v>
      </c>
      <c r="AS182" s="552">
        <f t="shared" si="66"/>
        <v>0</v>
      </c>
      <c r="AT182" s="496">
        <f t="shared" si="67"/>
        <v>0</v>
      </c>
      <c r="AU182" s="227"/>
      <c r="AV182" s="619" t="b">
        <f t="shared" si="62"/>
        <v>1</v>
      </c>
      <c r="AW182" s="619" t="b">
        <f t="shared" si="63"/>
        <v>1</v>
      </c>
      <c r="AX182" s="619" t="b">
        <f t="shared" si="68"/>
        <v>1</v>
      </c>
      <c r="AY182" s="619" t="b">
        <f t="shared" si="69"/>
        <v>1</v>
      </c>
      <c r="AZ182" s="619" t="b">
        <f t="shared" si="70"/>
        <v>1</v>
      </c>
      <c r="BB182" s="619" t="b">
        <f t="shared" si="71"/>
        <v>0</v>
      </c>
      <c r="BC182" s="619" t="b">
        <f t="shared" si="72"/>
        <v>0</v>
      </c>
      <c r="BD182" s="619" t="b">
        <f t="shared" si="73"/>
        <v>0</v>
      </c>
      <c r="BE182" s="619" t="b">
        <f t="shared" si="74"/>
        <v>0</v>
      </c>
      <c r="BF182" s="619" t="b">
        <f t="shared" si="75"/>
        <v>0</v>
      </c>
      <c r="BG182" s="619" t="b">
        <f t="shared" si="76"/>
        <v>0</v>
      </c>
      <c r="BH182" s="619" t="b">
        <f t="shared" si="77"/>
        <v>0</v>
      </c>
      <c r="BI182" s="619" t="b">
        <f t="shared" si="78"/>
        <v>0</v>
      </c>
      <c r="BJ182" s="619" t="b">
        <f t="shared" si="79"/>
        <v>0</v>
      </c>
      <c r="BK182" s="619" t="b">
        <f t="shared" si="80"/>
        <v>0</v>
      </c>
      <c r="BL182" s="619" t="b">
        <f t="shared" si="81"/>
        <v>0</v>
      </c>
      <c r="BM182" s="619" t="b">
        <f t="shared" si="82"/>
        <v>0</v>
      </c>
      <c r="BN182" s="619" t="b">
        <f t="shared" si="83"/>
        <v>1</v>
      </c>
      <c r="BO182" s="619" t="b">
        <f t="shared" si="84"/>
        <v>1</v>
      </c>
      <c r="BP182" s="619" t="b">
        <f t="shared" si="85"/>
        <v>1</v>
      </c>
      <c r="BQ182" s="619" t="b">
        <f t="shared" si="86"/>
        <v>1</v>
      </c>
      <c r="BR182" s="619" t="b">
        <f t="shared" si="87"/>
        <v>1</v>
      </c>
      <c r="BS182" s="619" t="b">
        <f t="shared" si="88"/>
        <v>1</v>
      </c>
      <c r="BT182" s="619" t="b">
        <f t="shared" si="89"/>
        <v>1</v>
      </c>
      <c r="BU182" s="619" t="b">
        <f t="shared" si="90"/>
        <v>1</v>
      </c>
      <c r="BV182" s="619" t="str">
        <f t="shared" si="91"/>
        <v>-</v>
      </c>
      <c r="BW182" s="619">
        <f>IF(BV182="-",0,IF(COUNTIF(BV182:$BV$524,BV182)&gt;1,1,0))</f>
        <v>0</v>
      </c>
    </row>
    <row r="183" spans="1:75" s="257" customFormat="1" ht="15.75">
      <c r="A183" s="567">
        <v>159</v>
      </c>
      <c r="B183" s="564"/>
      <c r="C183" s="465"/>
      <c r="D183" s="466"/>
      <c r="E183" s="467"/>
      <c r="F183" s="468"/>
      <c r="G183" s="466"/>
      <c r="H183" s="467"/>
      <c r="I183" s="468"/>
      <c r="J183" s="469"/>
      <c r="K183" s="467"/>
      <c r="L183" s="470"/>
      <c r="M183" s="466"/>
      <c r="N183" s="467"/>
      <c r="O183" s="470"/>
      <c r="P183" s="544"/>
      <c r="Q183" s="544"/>
      <c r="R183" s="544"/>
      <c r="S183" s="544"/>
      <c r="T183" s="544"/>
      <c r="U183" s="544"/>
      <c r="V183" s="544"/>
      <c r="W183" s="469"/>
      <c r="X183" s="471"/>
      <c r="Y183" s="471"/>
      <c r="Z183" s="471"/>
      <c r="AA183" s="472"/>
      <c r="AB183" s="469"/>
      <c r="AC183" s="471"/>
      <c r="AD183" s="471"/>
      <c r="AE183" s="471"/>
      <c r="AF183" s="472"/>
      <c r="AG183" s="469"/>
      <c r="AH183" s="471"/>
      <c r="AI183" s="471"/>
      <c r="AJ183" s="471"/>
      <c r="AK183" s="472"/>
      <c r="AL183" s="469"/>
      <c r="AM183" s="471"/>
      <c r="AN183" s="471"/>
      <c r="AO183" s="471"/>
      <c r="AP183" s="538"/>
      <c r="AQ183" s="542">
        <f t="shared" si="64"/>
        <v>0</v>
      </c>
      <c r="AR183" s="552">
        <f t="shared" si="65"/>
        <v>0</v>
      </c>
      <c r="AS183" s="552">
        <f t="shared" si="66"/>
        <v>0</v>
      </c>
      <c r="AT183" s="496">
        <f t="shared" si="67"/>
        <v>0</v>
      </c>
      <c r="AU183" s="227"/>
      <c r="AV183" s="619" t="b">
        <f t="shared" si="62"/>
        <v>1</v>
      </c>
      <c r="AW183" s="619" t="b">
        <f t="shared" si="63"/>
        <v>1</v>
      </c>
      <c r="AX183" s="619" t="b">
        <f t="shared" si="68"/>
        <v>1</v>
      </c>
      <c r="AY183" s="619" t="b">
        <f t="shared" si="69"/>
        <v>1</v>
      </c>
      <c r="AZ183" s="619" t="b">
        <f t="shared" si="70"/>
        <v>1</v>
      </c>
      <c r="BB183" s="619" t="b">
        <f t="shared" si="71"/>
        <v>0</v>
      </c>
      <c r="BC183" s="619" t="b">
        <f t="shared" si="72"/>
        <v>0</v>
      </c>
      <c r="BD183" s="619" t="b">
        <f t="shared" si="73"/>
        <v>0</v>
      </c>
      <c r="BE183" s="619" t="b">
        <f t="shared" si="74"/>
        <v>0</v>
      </c>
      <c r="BF183" s="619" t="b">
        <f t="shared" si="75"/>
        <v>0</v>
      </c>
      <c r="BG183" s="619" t="b">
        <f t="shared" si="76"/>
        <v>0</v>
      </c>
      <c r="BH183" s="619" t="b">
        <f t="shared" si="77"/>
        <v>0</v>
      </c>
      <c r="BI183" s="619" t="b">
        <f t="shared" si="78"/>
        <v>0</v>
      </c>
      <c r="BJ183" s="619" t="b">
        <f t="shared" si="79"/>
        <v>0</v>
      </c>
      <c r="BK183" s="619" t="b">
        <f t="shared" si="80"/>
        <v>0</v>
      </c>
      <c r="BL183" s="619" t="b">
        <f t="shared" si="81"/>
        <v>0</v>
      </c>
      <c r="BM183" s="619" t="b">
        <f t="shared" si="82"/>
        <v>0</v>
      </c>
      <c r="BN183" s="619" t="b">
        <f t="shared" si="83"/>
        <v>1</v>
      </c>
      <c r="BO183" s="619" t="b">
        <f t="shared" si="84"/>
        <v>1</v>
      </c>
      <c r="BP183" s="619" t="b">
        <f t="shared" si="85"/>
        <v>1</v>
      </c>
      <c r="BQ183" s="619" t="b">
        <f t="shared" si="86"/>
        <v>1</v>
      </c>
      <c r="BR183" s="619" t="b">
        <f t="shared" si="87"/>
        <v>1</v>
      </c>
      <c r="BS183" s="619" t="b">
        <f t="shared" si="88"/>
        <v>1</v>
      </c>
      <c r="BT183" s="619" t="b">
        <f t="shared" si="89"/>
        <v>1</v>
      </c>
      <c r="BU183" s="619" t="b">
        <f t="shared" si="90"/>
        <v>1</v>
      </c>
      <c r="BV183" s="619" t="str">
        <f t="shared" si="91"/>
        <v>-</v>
      </c>
      <c r="BW183" s="619">
        <f>IF(BV183="-",0,IF(COUNTIF(BV183:$BV$524,BV183)&gt;1,1,0))</f>
        <v>0</v>
      </c>
    </row>
    <row r="184" spans="1:75" s="257" customFormat="1" ht="15.75">
      <c r="A184" s="567">
        <v>160</v>
      </c>
      <c r="B184" s="564"/>
      <c r="C184" s="465"/>
      <c r="D184" s="466"/>
      <c r="E184" s="467"/>
      <c r="F184" s="468"/>
      <c r="G184" s="466"/>
      <c r="H184" s="467"/>
      <c r="I184" s="468"/>
      <c r="J184" s="469"/>
      <c r="K184" s="467"/>
      <c r="L184" s="470"/>
      <c r="M184" s="466"/>
      <c r="N184" s="467"/>
      <c r="O184" s="470"/>
      <c r="P184" s="544"/>
      <c r="Q184" s="544"/>
      <c r="R184" s="544"/>
      <c r="S184" s="544"/>
      <c r="T184" s="544"/>
      <c r="U184" s="544"/>
      <c r="V184" s="544"/>
      <c r="W184" s="469"/>
      <c r="X184" s="471"/>
      <c r="Y184" s="471"/>
      <c r="Z184" s="471"/>
      <c r="AA184" s="472"/>
      <c r="AB184" s="469"/>
      <c r="AC184" s="471"/>
      <c r="AD184" s="471"/>
      <c r="AE184" s="471"/>
      <c r="AF184" s="472"/>
      <c r="AG184" s="469"/>
      <c r="AH184" s="471"/>
      <c r="AI184" s="471"/>
      <c r="AJ184" s="471"/>
      <c r="AK184" s="472"/>
      <c r="AL184" s="469"/>
      <c r="AM184" s="471"/>
      <c r="AN184" s="471"/>
      <c r="AO184" s="471"/>
      <c r="AP184" s="538"/>
      <c r="AQ184" s="542">
        <f t="shared" si="64"/>
        <v>0</v>
      </c>
      <c r="AR184" s="552">
        <f t="shared" si="65"/>
        <v>0</v>
      </c>
      <c r="AS184" s="552">
        <f t="shared" si="66"/>
        <v>0</v>
      </c>
      <c r="AT184" s="496">
        <f t="shared" si="67"/>
        <v>0</v>
      </c>
      <c r="AU184" s="227"/>
      <c r="AV184" s="619" t="b">
        <f t="shared" si="62"/>
        <v>1</v>
      </c>
      <c r="AW184" s="619" t="b">
        <f t="shared" si="63"/>
        <v>1</v>
      </c>
      <c r="AX184" s="619" t="b">
        <f t="shared" si="68"/>
        <v>1</v>
      </c>
      <c r="AY184" s="619" t="b">
        <f t="shared" si="69"/>
        <v>1</v>
      </c>
      <c r="AZ184" s="619" t="b">
        <f t="shared" si="70"/>
        <v>1</v>
      </c>
      <c r="BB184" s="619" t="b">
        <f t="shared" si="71"/>
        <v>0</v>
      </c>
      <c r="BC184" s="619" t="b">
        <f t="shared" si="72"/>
        <v>0</v>
      </c>
      <c r="BD184" s="619" t="b">
        <f t="shared" si="73"/>
        <v>0</v>
      </c>
      <c r="BE184" s="619" t="b">
        <f t="shared" si="74"/>
        <v>0</v>
      </c>
      <c r="BF184" s="619" t="b">
        <f t="shared" si="75"/>
        <v>0</v>
      </c>
      <c r="BG184" s="619" t="b">
        <f t="shared" si="76"/>
        <v>0</v>
      </c>
      <c r="BH184" s="619" t="b">
        <f t="shared" si="77"/>
        <v>0</v>
      </c>
      <c r="BI184" s="619" t="b">
        <f t="shared" si="78"/>
        <v>0</v>
      </c>
      <c r="BJ184" s="619" t="b">
        <f t="shared" si="79"/>
        <v>0</v>
      </c>
      <c r="BK184" s="619" t="b">
        <f t="shared" si="80"/>
        <v>0</v>
      </c>
      <c r="BL184" s="619" t="b">
        <f t="shared" si="81"/>
        <v>0</v>
      </c>
      <c r="BM184" s="619" t="b">
        <f t="shared" si="82"/>
        <v>0</v>
      </c>
      <c r="BN184" s="619" t="b">
        <f t="shared" si="83"/>
        <v>1</v>
      </c>
      <c r="BO184" s="619" t="b">
        <f t="shared" si="84"/>
        <v>1</v>
      </c>
      <c r="BP184" s="619" t="b">
        <f t="shared" si="85"/>
        <v>1</v>
      </c>
      <c r="BQ184" s="619" t="b">
        <f t="shared" si="86"/>
        <v>1</v>
      </c>
      <c r="BR184" s="619" t="b">
        <f t="shared" si="87"/>
        <v>1</v>
      </c>
      <c r="BS184" s="619" t="b">
        <f t="shared" si="88"/>
        <v>1</v>
      </c>
      <c r="BT184" s="619" t="b">
        <f t="shared" si="89"/>
        <v>1</v>
      </c>
      <c r="BU184" s="619" t="b">
        <f t="shared" si="90"/>
        <v>1</v>
      </c>
      <c r="BV184" s="619" t="str">
        <f t="shared" si="91"/>
        <v>-</v>
      </c>
      <c r="BW184" s="619">
        <f>IF(BV184="-",0,IF(COUNTIF(BV184:$BV$524,BV184)&gt;1,1,0))</f>
        <v>0</v>
      </c>
    </row>
    <row r="185" spans="1:75" s="257" customFormat="1" ht="15.75">
      <c r="A185" s="567">
        <v>161</v>
      </c>
      <c r="B185" s="564"/>
      <c r="C185" s="465"/>
      <c r="D185" s="466"/>
      <c r="E185" s="467"/>
      <c r="F185" s="468"/>
      <c r="G185" s="466"/>
      <c r="H185" s="467"/>
      <c r="I185" s="468"/>
      <c r="J185" s="469"/>
      <c r="K185" s="467"/>
      <c r="L185" s="470"/>
      <c r="M185" s="466"/>
      <c r="N185" s="467"/>
      <c r="O185" s="470"/>
      <c r="P185" s="544"/>
      <c r="Q185" s="544"/>
      <c r="R185" s="544"/>
      <c r="S185" s="544"/>
      <c r="T185" s="544"/>
      <c r="U185" s="544"/>
      <c r="V185" s="544"/>
      <c r="W185" s="469"/>
      <c r="X185" s="471"/>
      <c r="Y185" s="471"/>
      <c r="Z185" s="471"/>
      <c r="AA185" s="472"/>
      <c r="AB185" s="469"/>
      <c r="AC185" s="471"/>
      <c r="AD185" s="471"/>
      <c r="AE185" s="471"/>
      <c r="AF185" s="472"/>
      <c r="AG185" s="469"/>
      <c r="AH185" s="471"/>
      <c r="AI185" s="471"/>
      <c r="AJ185" s="471"/>
      <c r="AK185" s="472"/>
      <c r="AL185" s="469"/>
      <c r="AM185" s="471"/>
      <c r="AN185" s="471"/>
      <c r="AO185" s="471"/>
      <c r="AP185" s="538"/>
      <c r="AQ185" s="542">
        <f t="shared" si="64"/>
        <v>0</v>
      </c>
      <c r="AR185" s="552">
        <f t="shared" si="65"/>
        <v>0</v>
      </c>
      <c r="AS185" s="552">
        <f t="shared" si="66"/>
        <v>0</v>
      </c>
      <c r="AT185" s="496">
        <f t="shared" si="67"/>
        <v>0</v>
      </c>
      <c r="AU185" s="227"/>
      <c r="AV185" s="619" t="b">
        <f t="shared" si="62"/>
        <v>1</v>
      </c>
      <c r="AW185" s="619" t="b">
        <f t="shared" si="63"/>
        <v>1</v>
      </c>
      <c r="AX185" s="619" t="b">
        <f t="shared" si="68"/>
        <v>1</v>
      </c>
      <c r="AY185" s="619" t="b">
        <f t="shared" si="69"/>
        <v>1</v>
      </c>
      <c r="AZ185" s="619" t="b">
        <f t="shared" si="70"/>
        <v>1</v>
      </c>
      <c r="BB185" s="619" t="b">
        <f t="shared" si="71"/>
        <v>0</v>
      </c>
      <c r="BC185" s="619" t="b">
        <f t="shared" si="72"/>
        <v>0</v>
      </c>
      <c r="BD185" s="619" t="b">
        <f t="shared" si="73"/>
        <v>0</v>
      </c>
      <c r="BE185" s="619" t="b">
        <f t="shared" si="74"/>
        <v>0</v>
      </c>
      <c r="BF185" s="619" t="b">
        <f t="shared" si="75"/>
        <v>0</v>
      </c>
      <c r="BG185" s="619" t="b">
        <f t="shared" si="76"/>
        <v>0</v>
      </c>
      <c r="BH185" s="619" t="b">
        <f t="shared" si="77"/>
        <v>0</v>
      </c>
      <c r="BI185" s="619" t="b">
        <f t="shared" si="78"/>
        <v>0</v>
      </c>
      <c r="BJ185" s="619" t="b">
        <f t="shared" si="79"/>
        <v>0</v>
      </c>
      <c r="BK185" s="619" t="b">
        <f t="shared" si="80"/>
        <v>0</v>
      </c>
      <c r="BL185" s="619" t="b">
        <f t="shared" si="81"/>
        <v>0</v>
      </c>
      <c r="BM185" s="619" t="b">
        <f t="shared" si="82"/>
        <v>0</v>
      </c>
      <c r="BN185" s="619" t="b">
        <f t="shared" si="83"/>
        <v>1</v>
      </c>
      <c r="BO185" s="619" t="b">
        <f t="shared" si="84"/>
        <v>1</v>
      </c>
      <c r="BP185" s="619" t="b">
        <f t="shared" si="85"/>
        <v>1</v>
      </c>
      <c r="BQ185" s="619" t="b">
        <f t="shared" si="86"/>
        <v>1</v>
      </c>
      <c r="BR185" s="619" t="b">
        <f t="shared" si="87"/>
        <v>1</v>
      </c>
      <c r="BS185" s="619" t="b">
        <f t="shared" si="88"/>
        <v>1</v>
      </c>
      <c r="BT185" s="619" t="b">
        <f t="shared" si="89"/>
        <v>1</v>
      </c>
      <c r="BU185" s="619" t="b">
        <f t="shared" si="90"/>
        <v>1</v>
      </c>
      <c r="BV185" s="619" t="str">
        <f t="shared" si="91"/>
        <v>-</v>
      </c>
      <c r="BW185" s="619">
        <f>IF(BV185="-",0,IF(COUNTIF(BV185:$BV$524,BV185)&gt;1,1,0))</f>
        <v>0</v>
      </c>
    </row>
    <row r="186" spans="1:75" s="257" customFormat="1" ht="15.75">
      <c r="A186" s="567">
        <v>162</v>
      </c>
      <c r="B186" s="564"/>
      <c r="C186" s="465"/>
      <c r="D186" s="466"/>
      <c r="E186" s="467"/>
      <c r="F186" s="468"/>
      <c r="G186" s="466"/>
      <c r="H186" s="467"/>
      <c r="I186" s="468"/>
      <c r="J186" s="469"/>
      <c r="K186" s="467"/>
      <c r="L186" s="470"/>
      <c r="M186" s="466"/>
      <c r="N186" s="467"/>
      <c r="O186" s="470"/>
      <c r="P186" s="544"/>
      <c r="Q186" s="544"/>
      <c r="R186" s="544"/>
      <c r="S186" s="544"/>
      <c r="T186" s="544"/>
      <c r="U186" s="544"/>
      <c r="V186" s="544"/>
      <c r="W186" s="469"/>
      <c r="X186" s="471"/>
      <c r="Y186" s="471"/>
      <c r="Z186" s="471"/>
      <c r="AA186" s="472"/>
      <c r="AB186" s="469"/>
      <c r="AC186" s="471"/>
      <c r="AD186" s="471"/>
      <c r="AE186" s="471"/>
      <c r="AF186" s="472"/>
      <c r="AG186" s="469"/>
      <c r="AH186" s="471"/>
      <c r="AI186" s="471"/>
      <c r="AJ186" s="471"/>
      <c r="AK186" s="472"/>
      <c r="AL186" s="469"/>
      <c r="AM186" s="471"/>
      <c r="AN186" s="471"/>
      <c r="AO186" s="471"/>
      <c r="AP186" s="538"/>
      <c r="AQ186" s="542">
        <f t="shared" si="64"/>
        <v>0</v>
      </c>
      <c r="AR186" s="552">
        <f t="shared" si="65"/>
        <v>0</v>
      </c>
      <c r="AS186" s="552">
        <f t="shared" si="66"/>
        <v>0</v>
      </c>
      <c r="AT186" s="496">
        <f t="shared" si="67"/>
        <v>0</v>
      </c>
      <c r="AU186" s="227"/>
      <c r="AV186" s="619" t="b">
        <f t="shared" si="62"/>
        <v>1</v>
      </c>
      <c r="AW186" s="619" t="b">
        <f t="shared" si="63"/>
        <v>1</v>
      </c>
      <c r="AX186" s="619" t="b">
        <f t="shared" si="68"/>
        <v>1</v>
      </c>
      <c r="AY186" s="619" t="b">
        <f t="shared" si="69"/>
        <v>1</v>
      </c>
      <c r="AZ186" s="619" t="b">
        <f t="shared" si="70"/>
        <v>1</v>
      </c>
      <c r="BB186" s="619" t="b">
        <f t="shared" si="71"/>
        <v>0</v>
      </c>
      <c r="BC186" s="619" t="b">
        <f t="shared" si="72"/>
        <v>0</v>
      </c>
      <c r="BD186" s="619" t="b">
        <f t="shared" si="73"/>
        <v>0</v>
      </c>
      <c r="BE186" s="619" t="b">
        <f t="shared" si="74"/>
        <v>0</v>
      </c>
      <c r="BF186" s="619" t="b">
        <f t="shared" si="75"/>
        <v>0</v>
      </c>
      <c r="BG186" s="619" t="b">
        <f t="shared" si="76"/>
        <v>0</v>
      </c>
      <c r="BH186" s="619" t="b">
        <f t="shared" si="77"/>
        <v>0</v>
      </c>
      <c r="BI186" s="619" t="b">
        <f t="shared" si="78"/>
        <v>0</v>
      </c>
      <c r="BJ186" s="619" t="b">
        <f t="shared" si="79"/>
        <v>0</v>
      </c>
      <c r="BK186" s="619" t="b">
        <f t="shared" si="80"/>
        <v>0</v>
      </c>
      <c r="BL186" s="619" t="b">
        <f t="shared" si="81"/>
        <v>0</v>
      </c>
      <c r="BM186" s="619" t="b">
        <f t="shared" si="82"/>
        <v>0</v>
      </c>
      <c r="BN186" s="619" t="b">
        <f t="shared" si="83"/>
        <v>1</v>
      </c>
      <c r="BO186" s="619" t="b">
        <f t="shared" si="84"/>
        <v>1</v>
      </c>
      <c r="BP186" s="619" t="b">
        <f t="shared" si="85"/>
        <v>1</v>
      </c>
      <c r="BQ186" s="619" t="b">
        <f t="shared" si="86"/>
        <v>1</v>
      </c>
      <c r="BR186" s="619" t="b">
        <f t="shared" si="87"/>
        <v>1</v>
      </c>
      <c r="BS186" s="619" t="b">
        <f t="shared" si="88"/>
        <v>1</v>
      </c>
      <c r="BT186" s="619" t="b">
        <f t="shared" si="89"/>
        <v>1</v>
      </c>
      <c r="BU186" s="619" t="b">
        <f t="shared" si="90"/>
        <v>1</v>
      </c>
      <c r="BV186" s="619" t="str">
        <f t="shared" si="91"/>
        <v>-</v>
      </c>
      <c r="BW186" s="619">
        <f>IF(BV186="-",0,IF(COUNTIF(BV186:$BV$524,BV186)&gt;1,1,0))</f>
        <v>0</v>
      </c>
    </row>
    <row r="187" spans="1:75" s="257" customFormat="1" ht="15.75">
      <c r="A187" s="567">
        <v>163</v>
      </c>
      <c r="B187" s="564"/>
      <c r="C187" s="465"/>
      <c r="D187" s="466"/>
      <c r="E187" s="467"/>
      <c r="F187" s="468"/>
      <c r="G187" s="466"/>
      <c r="H187" s="467"/>
      <c r="I187" s="468"/>
      <c r="J187" s="469"/>
      <c r="K187" s="467"/>
      <c r="L187" s="470"/>
      <c r="M187" s="466"/>
      <c r="N187" s="467"/>
      <c r="O187" s="470"/>
      <c r="P187" s="544"/>
      <c r="Q187" s="544"/>
      <c r="R187" s="544"/>
      <c r="S187" s="544"/>
      <c r="T187" s="544"/>
      <c r="U187" s="544"/>
      <c r="V187" s="544"/>
      <c r="W187" s="469"/>
      <c r="X187" s="471"/>
      <c r="Y187" s="471"/>
      <c r="Z187" s="471"/>
      <c r="AA187" s="472"/>
      <c r="AB187" s="469"/>
      <c r="AC187" s="471"/>
      <c r="AD187" s="471"/>
      <c r="AE187" s="471"/>
      <c r="AF187" s="472"/>
      <c r="AG187" s="469"/>
      <c r="AH187" s="471"/>
      <c r="AI187" s="471"/>
      <c r="AJ187" s="471"/>
      <c r="AK187" s="472"/>
      <c r="AL187" s="469"/>
      <c r="AM187" s="471"/>
      <c r="AN187" s="471"/>
      <c r="AO187" s="471"/>
      <c r="AP187" s="538"/>
      <c r="AQ187" s="542">
        <f t="shared" si="64"/>
        <v>0</v>
      </c>
      <c r="AR187" s="552">
        <f t="shared" si="65"/>
        <v>0</v>
      </c>
      <c r="AS187" s="552">
        <f t="shared" si="66"/>
        <v>0</v>
      </c>
      <c r="AT187" s="496">
        <f t="shared" si="67"/>
        <v>0</v>
      </c>
      <c r="AU187" s="227"/>
      <c r="AV187" s="619" t="b">
        <f t="shared" si="62"/>
        <v>1</v>
      </c>
      <c r="AW187" s="619" t="b">
        <f t="shared" si="63"/>
        <v>1</v>
      </c>
      <c r="AX187" s="619" t="b">
        <f t="shared" si="68"/>
        <v>1</v>
      </c>
      <c r="AY187" s="619" t="b">
        <f t="shared" si="69"/>
        <v>1</v>
      </c>
      <c r="AZ187" s="619" t="b">
        <f t="shared" si="70"/>
        <v>1</v>
      </c>
      <c r="BB187" s="619" t="b">
        <f t="shared" si="71"/>
        <v>0</v>
      </c>
      <c r="BC187" s="619" t="b">
        <f t="shared" si="72"/>
        <v>0</v>
      </c>
      <c r="BD187" s="619" t="b">
        <f t="shared" si="73"/>
        <v>0</v>
      </c>
      <c r="BE187" s="619" t="b">
        <f t="shared" si="74"/>
        <v>0</v>
      </c>
      <c r="BF187" s="619" t="b">
        <f t="shared" si="75"/>
        <v>0</v>
      </c>
      <c r="BG187" s="619" t="b">
        <f t="shared" si="76"/>
        <v>0</v>
      </c>
      <c r="BH187" s="619" t="b">
        <f t="shared" si="77"/>
        <v>0</v>
      </c>
      <c r="BI187" s="619" t="b">
        <f t="shared" si="78"/>
        <v>0</v>
      </c>
      <c r="BJ187" s="619" t="b">
        <f t="shared" si="79"/>
        <v>0</v>
      </c>
      <c r="BK187" s="619" t="b">
        <f t="shared" si="80"/>
        <v>0</v>
      </c>
      <c r="BL187" s="619" t="b">
        <f t="shared" si="81"/>
        <v>0</v>
      </c>
      <c r="BM187" s="619" t="b">
        <f t="shared" si="82"/>
        <v>0</v>
      </c>
      <c r="BN187" s="619" t="b">
        <f t="shared" si="83"/>
        <v>1</v>
      </c>
      <c r="BO187" s="619" t="b">
        <f t="shared" si="84"/>
        <v>1</v>
      </c>
      <c r="BP187" s="619" t="b">
        <f t="shared" si="85"/>
        <v>1</v>
      </c>
      <c r="BQ187" s="619" t="b">
        <f t="shared" si="86"/>
        <v>1</v>
      </c>
      <c r="BR187" s="619" t="b">
        <f t="shared" si="87"/>
        <v>1</v>
      </c>
      <c r="BS187" s="619" t="b">
        <f t="shared" si="88"/>
        <v>1</v>
      </c>
      <c r="BT187" s="619" t="b">
        <f t="shared" si="89"/>
        <v>1</v>
      </c>
      <c r="BU187" s="619" t="b">
        <f t="shared" si="90"/>
        <v>1</v>
      </c>
      <c r="BV187" s="619" t="str">
        <f t="shared" si="91"/>
        <v>-</v>
      </c>
      <c r="BW187" s="619">
        <f>IF(BV187="-",0,IF(COUNTIF(BV187:$BV$524,BV187)&gt;1,1,0))</f>
        <v>0</v>
      </c>
    </row>
    <row r="188" spans="1:75" s="257" customFormat="1" ht="15.75">
      <c r="A188" s="567">
        <v>164</v>
      </c>
      <c r="B188" s="564"/>
      <c r="C188" s="465"/>
      <c r="D188" s="466"/>
      <c r="E188" s="467"/>
      <c r="F188" s="468"/>
      <c r="G188" s="466"/>
      <c r="H188" s="467"/>
      <c r="I188" s="468"/>
      <c r="J188" s="469"/>
      <c r="K188" s="467"/>
      <c r="L188" s="470"/>
      <c r="M188" s="466"/>
      <c r="N188" s="467"/>
      <c r="O188" s="470"/>
      <c r="P188" s="544"/>
      <c r="Q188" s="544"/>
      <c r="R188" s="544"/>
      <c r="S188" s="544"/>
      <c r="T188" s="544"/>
      <c r="U188" s="544"/>
      <c r="V188" s="544"/>
      <c r="W188" s="469"/>
      <c r="X188" s="471"/>
      <c r="Y188" s="471"/>
      <c r="Z188" s="471"/>
      <c r="AA188" s="472"/>
      <c r="AB188" s="469"/>
      <c r="AC188" s="471"/>
      <c r="AD188" s="471"/>
      <c r="AE188" s="471"/>
      <c r="AF188" s="472"/>
      <c r="AG188" s="469"/>
      <c r="AH188" s="471"/>
      <c r="AI188" s="471"/>
      <c r="AJ188" s="471"/>
      <c r="AK188" s="472"/>
      <c r="AL188" s="469"/>
      <c r="AM188" s="471"/>
      <c r="AN188" s="471"/>
      <c r="AO188" s="471"/>
      <c r="AP188" s="538"/>
      <c r="AQ188" s="542">
        <f t="shared" si="64"/>
        <v>0</v>
      </c>
      <c r="AR188" s="552">
        <f t="shared" si="65"/>
        <v>0</v>
      </c>
      <c r="AS188" s="552">
        <f t="shared" si="66"/>
        <v>0</v>
      </c>
      <c r="AT188" s="496">
        <f t="shared" si="67"/>
        <v>0</v>
      </c>
      <c r="AU188" s="227"/>
      <c r="AV188" s="619" t="b">
        <f t="shared" si="62"/>
        <v>1</v>
      </c>
      <c r="AW188" s="619" t="b">
        <f t="shared" si="63"/>
        <v>1</v>
      </c>
      <c r="AX188" s="619" t="b">
        <f t="shared" si="68"/>
        <v>1</v>
      </c>
      <c r="AY188" s="619" t="b">
        <f t="shared" si="69"/>
        <v>1</v>
      </c>
      <c r="AZ188" s="619" t="b">
        <f t="shared" si="70"/>
        <v>1</v>
      </c>
      <c r="BB188" s="619" t="b">
        <f t="shared" si="71"/>
        <v>0</v>
      </c>
      <c r="BC188" s="619" t="b">
        <f t="shared" si="72"/>
        <v>0</v>
      </c>
      <c r="BD188" s="619" t="b">
        <f t="shared" si="73"/>
        <v>0</v>
      </c>
      <c r="BE188" s="619" t="b">
        <f t="shared" si="74"/>
        <v>0</v>
      </c>
      <c r="BF188" s="619" t="b">
        <f t="shared" si="75"/>
        <v>0</v>
      </c>
      <c r="BG188" s="619" t="b">
        <f t="shared" si="76"/>
        <v>0</v>
      </c>
      <c r="BH188" s="619" t="b">
        <f t="shared" si="77"/>
        <v>0</v>
      </c>
      <c r="BI188" s="619" t="b">
        <f t="shared" si="78"/>
        <v>0</v>
      </c>
      <c r="BJ188" s="619" t="b">
        <f t="shared" si="79"/>
        <v>0</v>
      </c>
      <c r="BK188" s="619" t="b">
        <f t="shared" si="80"/>
        <v>0</v>
      </c>
      <c r="BL188" s="619" t="b">
        <f t="shared" si="81"/>
        <v>0</v>
      </c>
      <c r="BM188" s="619" t="b">
        <f t="shared" si="82"/>
        <v>0</v>
      </c>
      <c r="BN188" s="619" t="b">
        <f t="shared" si="83"/>
        <v>1</v>
      </c>
      <c r="BO188" s="619" t="b">
        <f t="shared" si="84"/>
        <v>1</v>
      </c>
      <c r="BP188" s="619" t="b">
        <f t="shared" si="85"/>
        <v>1</v>
      </c>
      <c r="BQ188" s="619" t="b">
        <f t="shared" si="86"/>
        <v>1</v>
      </c>
      <c r="BR188" s="619" t="b">
        <f t="shared" si="87"/>
        <v>1</v>
      </c>
      <c r="BS188" s="619" t="b">
        <f t="shared" si="88"/>
        <v>1</v>
      </c>
      <c r="BT188" s="619" t="b">
        <f t="shared" si="89"/>
        <v>1</v>
      </c>
      <c r="BU188" s="619" t="b">
        <f t="shared" si="90"/>
        <v>1</v>
      </c>
      <c r="BV188" s="619" t="str">
        <f t="shared" si="91"/>
        <v>-</v>
      </c>
      <c r="BW188" s="619">
        <f>IF(BV188="-",0,IF(COUNTIF(BV188:$BV$524,BV188)&gt;1,1,0))</f>
        <v>0</v>
      </c>
    </row>
    <row r="189" spans="1:75" s="257" customFormat="1" ht="15.75">
      <c r="A189" s="567">
        <v>165</v>
      </c>
      <c r="B189" s="564"/>
      <c r="C189" s="465"/>
      <c r="D189" s="466"/>
      <c r="E189" s="467"/>
      <c r="F189" s="468"/>
      <c r="G189" s="466"/>
      <c r="H189" s="467"/>
      <c r="I189" s="468"/>
      <c r="J189" s="469"/>
      <c r="K189" s="467"/>
      <c r="L189" s="470"/>
      <c r="M189" s="466"/>
      <c r="N189" s="467"/>
      <c r="O189" s="470"/>
      <c r="P189" s="544"/>
      <c r="Q189" s="544"/>
      <c r="R189" s="544"/>
      <c r="S189" s="544"/>
      <c r="T189" s="544"/>
      <c r="U189" s="544"/>
      <c r="V189" s="544"/>
      <c r="W189" s="469"/>
      <c r="X189" s="471"/>
      <c r="Y189" s="471"/>
      <c r="Z189" s="471"/>
      <c r="AA189" s="472"/>
      <c r="AB189" s="469"/>
      <c r="AC189" s="471"/>
      <c r="AD189" s="471"/>
      <c r="AE189" s="471"/>
      <c r="AF189" s="472"/>
      <c r="AG189" s="469"/>
      <c r="AH189" s="471"/>
      <c r="AI189" s="471"/>
      <c r="AJ189" s="471"/>
      <c r="AK189" s="472"/>
      <c r="AL189" s="469"/>
      <c r="AM189" s="471"/>
      <c r="AN189" s="471"/>
      <c r="AO189" s="471"/>
      <c r="AP189" s="538"/>
      <c r="AQ189" s="542">
        <f t="shared" si="64"/>
        <v>0</v>
      </c>
      <c r="AR189" s="552">
        <f t="shared" si="65"/>
        <v>0</v>
      </c>
      <c r="AS189" s="552">
        <f t="shared" si="66"/>
        <v>0</v>
      </c>
      <c r="AT189" s="496">
        <f t="shared" si="67"/>
        <v>0</v>
      </c>
      <c r="AU189" s="227"/>
      <c r="AV189" s="619" t="b">
        <f t="shared" si="62"/>
        <v>1</v>
      </c>
      <c r="AW189" s="619" t="b">
        <f t="shared" si="63"/>
        <v>1</v>
      </c>
      <c r="AX189" s="619" t="b">
        <f t="shared" si="68"/>
        <v>1</v>
      </c>
      <c r="AY189" s="619" t="b">
        <f t="shared" si="69"/>
        <v>1</v>
      </c>
      <c r="AZ189" s="619" t="b">
        <f t="shared" si="70"/>
        <v>1</v>
      </c>
      <c r="BB189" s="619" t="b">
        <f t="shared" si="71"/>
        <v>0</v>
      </c>
      <c r="BC189" s="619" t="b">
        <f t="shared" si="72"/>
        <v>0</v>
      </c>
      <c r="BD189" s="619" t="b">
        <f t="shared" si="73"/>
        <v>0</v>
      </c>
      <c r="BE189" s="619" t="b">
        <f t="shared" si="74"/>
        <v>0</v>
      </c>
      <c r="BF189" s="619" t="b">
        <f t="shared" si="75"/>
        <v>0</v>
      </c>
      <c r="BG189" s="619" t="b">
        <f t="shared" si="76"/>
        <v>0</v>
      </c>
      <c r="BH189" s="619" t="b">
        <f t="shared" si="77"/>
        <v>0</v>
      </c>
      <c r="BI189" s="619" t="b">
        <f t="shared" si="78"/>
        <v>0</v>
      </c>
      <c r="BJ189" s="619" t="b">
        <f t="shared" si="79"/>
        <v>0</v>
      </c>
      <c r="BK189" s="619" t="b">
        <f t="shared" si="80"/>
        <v>0</v>
      </c>
      <c r="BL189" s="619" t="b">
        <f t="shared" si="81"/>
        <v>0</v>
      </c>
      <c r="BM189" s="619" t="b">
        <f t="shared" si="82"/>
        <v>0</v>
      </c>
      <c r="BN189" s="619" t="b">
        <f t="shared" si="83"/>
        <v>1</v>
      </c>
      <c r="BO189" s="619" t="b">
        <f t="shared" si="84"/>
        <v>1</v>
      </c>
      <c r="BP189" s="619" t="b">
        <f t="shared" si="85"/>
        <v>1</v>
      </c>
      <c r="BQ189" s="619" t="b">
        <f t="shared" si="86"/>
        <v>1</v>
      </c>
      <c r="BR189" s="619" t="b">
        <f t="shared" si="87"/>
        <v>1</v>
      </c>
      <c r="BS189" s="619" t="b">
        <f t="shared" si="88"/>
        <v>1</v>
      </c>
      <c r="BT189" s="619" t="b">
        <f t="shared" si="89"/>
        <v>1</v>
      </c>
      <c r="BU189" s="619" t="b">
        <f t="shared" si="90"/>
        <v>1</v>
      </c>
      <c r="BV189" s="619" t="str">
        <f t="shared" si="91"/>
        <v>-</v>
      </c>
      <c r="BW189" s="619">
        <f>IF(BV189="-",0,IF(COUNTIF(BV189:$BV$524,BV189)&gt;1,1,0))</f>
        <v>0</v>
      </c>
    </row>
    <row r="190" spans="1:75" s="257" customFormat="1" ht="15.75">
      <c r="A190" s="567">
        <v>166</v>
      </c>
      <c r="B190" s="564"/>
      <c r="C190" s="465"/>
      <c r="D190" s="466"/>
      <c r="E190" s="467"/>
      <c r="F190" s="468"/>
      <c r="G190" s="466"/>
      <c r="H190" s="467"/>
      <c r="I190" s="468"/>
      <c r="J190" s="469"/>
      <c r="K190" s="467"/>
      <c r="L190" s="470"/>
      <c r="M190" s="466"/>
      <c r="N190" s="467"/>
      <c r="O190" s="470"/>
      <c r="P190" s="544"/>
      <c r="Q190" s="544"/>
      <c r="R190" s="544"/>
      <c r="S190" s="544"/>
      <c r="T190" s="544"/>
      <c r="U190" s="544"/>
      <c r="V190" s="544"/>
      <c r="W190" s="469"/>
      <c r="X190" s="471"/>
      <c r="Y190" s="471"/>
      <c r="Z190" s="471"/>
      <c r="AA190" s="472"/>
      <c r="AB190" s="469"/>
      <c r="AC190" s="471"/>
      <c r="AD190" s="471"/>
      <c r="AE190" s="471"/>
      <c r="AF190" s="472"/>
      <c r="AG190" s="469"/>
      <c r="AH190" s="471"/>
      <c r="AI190" s="471"/>
      <c r="AJ190" s="471"/>
      <c r="AK190" s="472"/>
      <c r="AL190" s="469"/>
      <c r="AM190" s="471"/>
      <c r="AN190" s="471"/>
      <c r="AO190" s="471"/>
      <c r="AP190" s="538"/>
      <c r="AQ190" s="542">
        <f t="shared" si="64"/>
        <v>0</v>
      </c>
      <c r="AR190" s="552">
        <f t="shared" si="65"/>
        <v>0</v>
      </c>
      <c r="AS190" s="552">
        <f t="shared" si="66"/>
        <v>0</v>
      </c>
      <c r="AT190" s="496">
        <f t="shared" si="67"/>
        <v>0</v>
      </c>
      <c r="AU190" s="227"/>
      <c r="AV190" s="619" t="b">
        <f t="shared" si="62"/>
        <v>1</v>
      </c>
      <c r="AW190" s="619" t="b">
        <f t="shared" si="63"/>
        <v>1</v>
      </c>
      <c r="AX190" s="619" t="b">
        <f t="shared" si="68"/>
        <v>1</v>
      </c>
      <c r="AY190" s="619" t="b">
        <f t="shared" si="69"/>
        <v>1</v>
      </c>
      <c r="AZ190" s="619" t="b">
        <f t="shared" si="70"/>
        <v>1</v>
      </c>
      <c r="BB190" s="619" t="b">
        <f t="shared" si="71"/>
        <v>0</v>
      </c>
      <c r="BC190" s="619" t="b">
        <f t="shared" si="72"/>
        <v>0</v>
      </c>
      <c r="BD190" s="619" t="b">
        <f t="shared" si="73"/>
        <v>0</v>
      </c>
      <c r="BE190" s="619" t="b">
        <f t="shared" si="74"/>
        <v>0</v>
      </c>
      <c r="BF190" s="619" t="b">
        <f t="shared" si="75"/>
        <v>0</v>
      </c>
      <c r="BG190" s="619" t="b">
        <f t="shared" si="76"/>
        <v>0</v>
      </c>
      <c r="BH190" s="619" t="b">
        <f t="shared" si="77"/>
        <v>0</v>
      </c>
      <c r="BI190" s="619" t="b">
        <f t="shared" si="78"/>
        <v>0</v>
      </c>
      <c r="BJ190" s="619" t="b">
        <f t="shared" si="79"/>
        <v>0</v>
      </c>
      <c r="BK190" s="619" t="b">
        <f t="shared" si="80"/>
        <v>0</v>
      </c>
      <c r="BL190" s="619" t="b">
        <f t="shared" si="81"/>
        <v>0</v>
      </c>
      <c r="BM190" s="619" t="b">
        <f t="shared" si="82"/>
        <v>0</v>
      </c>
      <c r="BN190" s="619" t="b">
        <f t="shared" si="83"/>
        <v>1</v>
      </c>
      <c r="BO190" s="619" t="b">
        <f t="shared" si="84"/>
        <v>1</v>
      </c>
      <c r="BP190" s="619" t="b">
        <f t="shared" si="85"/>
        <v>1</v>
      </c>
      <c r="BQ190" s="619" t="b">
        <f t="shared" si="86"/>
        <v>1</v>
      </c>
      <c r="BR190" s="619" t="b">
        <f t="shared" si="87"/>
        <v>1</v>
      </c>
      <c r="BS190" s="619" t="b">
        <f t="shared" si="88"/>
        <v>1</v>
      </c>
      <c r="BT190" s="619" t="b">
        <f t="shared" si="89"/>
        <v>1</v>
      </c>
      <c r="BU190" s="619" t="b">
        <f t="shared" si="90"/>
        <v>1</v>
      </c>
      <c r="BV190" s="619" t="str">
        <f t="shared" si="91"/>
        <v>-</v>
      </c>
      <c r="BW190" s="619">
        <f>IF(BV190="-",0,IF(COUNTIF(BV190:$BV$524,BV190)&gt;1,1,0))</f>
        <v>0</v>
      </c>
    </row>
    <row r="191" spans="1:75" s="257" customFormat="1" ht="15.75">
      <c r="A191" s="567">
        <v>167</v>
      </c>
      <c r="B191" s="564"/>
      <c r="C191" s="465"/>
      <c r="D191" s="466"/>
      <c r="E191" s="467"/>
      <c r="F191" s="468"/>
      <c r="G191" s="466"/>
      <c r="H191" s="467"/>
      <c r="I191" s="468"/>
      <c r="J191" s="469"/>
      <c r="K191" s="467"/>
      <c r="L191" s="470"/>
      <c r="M191" s="466"/>
      <c r="N191" s="467"/>
      <c r="O191" s="470"/>
      <c r="P191" s="544"/>
      <c r="Q191" s="544"/>
      <c r="R191" s="544"/>
      <c r="S191" s="544"/>
      <c r="T191" s="544"/>
      <c r="U191" s="544"/>
      <c r="V191" s="544"/>
      <c r="W191" s="469"/>
      <c r="X191" s="471"/>
      <c r="Y191" s="471"/>
      <c r="Z191" s="471"/>
      <c r="AA191" s="472"/>
      <c r="AB191" s="469"/>
      <c r="AC191" s="471"/>
      <c r="AD191" s="471"/>
      <c r="AE191" s="471"/>
      <c r="AF191" s="472"/>
      <c r="AG191" s="469"/>
      <c r="AH191" s="471"/>
      <c r="AI191" s="471"/>
      <c r="AJ191" s="471"/>
      <c r="AK191" s="472"/>
      <c r="AL191" s="469"/>
      <c r="AM191" s="471"/>
      <c r="AN191" s="471"/>
      <c r="AO191" s="471"/>
      <c r="AP191" s="538"/>
      <c r="AQ191" s="542">
        <f t="shared" si="64"/>
        <v>0</v>
      </c>
      <c r="AR191" s="552">
        <f t="shared" si="65"/>
        <v>0</v>
      </c>
      <c r="AS191" s="552">
        <f t="shared" si="66"/>
        <v>0</v>
      </c>
      <c r="AT191" s="496">
        <f t="shared" si="67"/>
        <v>0</v>
      </c>
      <c r="AU191" s="227"/>
      <c r="AV191" s="619" t="b">
        <f t="shared" si="62"/>
        <v>1</v>
      </c>
      <c r="AW191" s="619" t="b">
        <f t="shared" si="63"/>
        <v>1</v>
      </c>
      <c r="AX191" s="619" t="b">
        <f t="shared" si="68"/>
        <v>1</v>
      </c>
      <c r="AY191" s="619" t="b">
        <f t="shared" si="69"/>
        <v>1</v>
      </c>
      <c r="AZ191" s="619" t="b">
        <f t="shared" si="70"/>
        <v>1</v>
      </c>
      <c r="BB191" s="619" t="b">
        <f t="shared" si="71"/>
        <v>0</v>
      </c>
      <c r="BC191" s="619" t="b">
        <f t="shared" si="72"/>
        <v>0</v>
      </c>
      <c r="BD191" s="619" t="b">
        <f t="shared" si="73"/>
        <v>0</v>
      </c>
      <c r="BE191" s="619" t="b">
        <f t="shared" si="74"/>
        <v>0</v>
      </c>
      <c r="BF191" s="619" t="b">
        <f t="shared" si="75"/>
        <v>0</v>
      </c>
      <c r="BG191" s="619" t="b">
        <f t="shared" si="76"/>
        <v>0</v>
      </c>
      <c r="BH191" s="619" t="b">
        <f t="shared" si="77"/>
        <v>0</v>
      </c>
      <c r="BI191" s="619" t="b">
        <f t="shared" si="78"/>
        <v>0</v>
      </c>
      <c r="BJ191" s="619" t="b">
        <f t="shared" si="79"/>
        <v>0</v>
      </c>
      <c r="BK191" s="619" t="b">
        <f t="shared" si="80"/>
        <v>0</v>
      </c>
      <c r="BL191" s="619" t="b">
        <f t="shared" si="81"/>
        <v>0</v>
      </c>
      <c r="BM191" s="619" t="b">
        <f t="shared" si="82"/>
        <v>0</v>
      </c>
      <c r="BN191" s="619" t="b">
        <f t="shared" si="83"/>
        <v>1</v>
      </c>
      <c r="BO191" s="619" t="b">
        <f t="shared" si="84"/>
        <v>1</v>
      </c>
      <c r="BP191" s="619" t="b">
        <f t="shared" si="85"/>
        <v>1</v>
      </c>
      <c r="BQ191" s="619" t="b">
        <f t="shared" si="86"/>
        <v>1</v>
      </c>
      <c r="BR191" s="619" t="b">
        <f t="shared" si="87"/>
        <v>1</v>
      </c>
      <c r="BS191" s="619" t="b">
        <f t="shared" si="88"/>
        <v>1</v>
      </c>
      <c r="BT191" s="619" t="b">
        <f t="shared" si="89"/>
        <v>1</v>
      </c>
      <c r="BU191" s="619" t="b">
        <f t="shared" si="90"/>
        <v>1</v>
      </c>
      <c r="BV191" s="619" t="str">
        <f t="shared" si="91"/>
        <v>-</v>
      </c>
      <c r="BW191" s="619">
        <f>IF(BV191="-",0,IF(COUNTIF(BV191:$BV$524,BV191)&gt;1,1,0))</f>
        <v>0</v>
      </c>
    </row>
    <row r="192" spans="1:75" s="257" customFormat="1" ht="15.75">
      <c r="A192" s="567">
        <v>168</v>
      </c>
      <c r="B192" s="564"/>
      <c r="C192" s="465"/>
      <c r="D192" s="466"/>
      <c r="E192" s="467"/>
      <c r="F192" s="468"/>
      <c r="G192" s="466"/>
      <c r="H192" s="467"/>
      <c r="I192" s="468"/>
      <c r="J192" s="469"/>
      <c r="K192" s="467"/>
      <c r="L192" s="470"/>
      <c r="M192" s="466"/>
      <c r="N192" s="467"/>
      <c r="O192" s="470"/>
      <c r="P192" s="544"/>
      <c r="Q192" s="544"/>
      <c r="R192" s="544"/>
      <c r="S192" s="544"/>
      <c r="T192" s="544"/>
      <c r="U192" s="544"/>
      <c r="V192" s="544"/>
      <c r="W192" s="469"/>
      <c r="X192" s="471"/>
      <c r="Y192" s="471"/>
      <c r="Z192" s="471"/>
      <c r="AA192" s="472"/>
      <c r="AB192" s="469"/>
      <c r="AC192" s="471"/>
      <c r="AD192" s="471"/>
      <c r="AE192" s="471"/>
      <c r="AF192" s="472"/>
      <c r="AG192" s="469"/>
      <c r="AH192" s="471"/>
      <c r="AI192" s="471"/>
      <c r="AJ192" s="471"/>
      <c r="AK192" s="472"/>
      <c r="AL192" s="469"/>
      <c r="AM192" s="471"/>
      <c r="AN192" s="471"/>
      <c r="AO192" s="471"/>
      <c r="AP192" s="538"/>
      <c r="AQ192" s="542">
        <f t="shared" si="64"/>
        <v>0</v>
      </c>
      <c r="AR192" s="552">
        <f t="shared" si="65"/>
        <v>0</v>
      </c>
      <c r="AS192" s="552">
        <f t="shared" si="66"/>
        <v>0</v>
      </c>
      <c r="AT192" s="496">
        <f t="shared" si="67"/>
        <v>0</v>
      </c>
      <c r="AU192" s="227"/>
      <c r="AV192" s="619" t="b">
        <f t="shared" si="62"/>
        <v>1</v>
      </c>
      <c r="AW192" s="619" t="b">
        <f t="shared" si="63"/>
        <v>1</v>
      </c>
      <c r="AX192" s="619" t="b">
        <f t="shared" si="68"/>
        <v>1</v>
      </c>
      <c r="AY192" s="619" t="b">
        <f t="shared" si="69"/>
        <v>1</v>
      </c>
      <c r="AZ192" s="619" t="b">
        <f t="shared" si="70"/>
        <v>1</v>
      </c>
      <c r="BB192" s="619" t="b">
        <f t="shared" si="71"/>
        <v>0</v>
      </c>
      <c r="BC192" s="619" t="b">
        <f t="shared" si="72"/>
        <v>0</v>
      </c>
      <c r="BD192" s="619" t="b">
        <f t="shared" si="73"/>
        <v>0</v>
      </c>
      <c r="BE192" s="619" t="b">
        <f t="shared" si="74"/>
        <v>0</v>
      </c>
      <c r="BF192" s="619" t="b">
        <f t="shared" si="75"/>
        <v>0</v>
      </c>
      <c r="BG192" s="619" t="b">
        <f t="shared" si="76"/>
        <v>0</v>
      </c>
      <c r="BH192" s="619" t="b">
        <f t="shared" si="77"/>
        <v>0</v>
      </c>
      <c r="BI192" s="619" t="b">
        <f t="shared" si="78"/>
        <v>0</v>
      </c>
      <c r="BJ192" s="619" t="b">
        <f t="shared" si="79"/>
        <v>0</v>
      </c>
      <c r="BK192" s="619" t="b">
        <f t="shared" si="80"/>
        <v>0</v>
      </c>
      <c r="BL192" s="619" t="b">
        <f t="shared" si="81"/>
        <v>0</v>
      </c>
      <c r="BM192" s="619" t="b">
        <f t="shared" si="82"/>
        <v>0</v>
      </c>
      <c r="BN192" s="619" t="b">
        <f t="shared" si="83"/>
        <v>1</v>
      </c>
      <c r="BO192" s="619" t="b">
        <f t="shared" si="84"/>
        <v>1</v>
      </c>
      <c r="BP192" s="619" t="b">
        <f t="shared" si="85"/>
        <v>1</v>
      </c>
      <c r="BQ192" s="619" t="b">
        <f t="shared" si="86"/>
        <v>1</v>
      </c>
      <c r="BR192" s="619" t="b">
        <f t="shared" si="87"/>
        <v>1</v>
      </c>
      <c r="BS192" s="619" t="b">
        <f t="shared" si="88"/>
        <v>1</v>
      </c>
      <c r="BT192" s="619" t="b">
        <f t="shared" si="89"/>
        <v>1</v>
      </c>
      <c r="BU192" s="619" t="b">
        <f t="shared" si="90"/>
        <v>1</v>
      </c>
      <c r="BV192" s="619" t="str">
        <f t="shared" si="91"/>
        <v>-</v>
      </c>
      <c r="BW192" s="619">
        <f>IF(BV192="-",0,IF(COUNTIF(BV192:$BV$524,BV192)&gt;1,1,0))</f>
        <v>0</v>
      </c>
    </row>
    <row r="193" spans="1:75" s="257" customFormat="1" ht="15.75">
      <c r="A193" s="567">
        <v>169</v>
      </c>
      <c r="B193" s="564"/>
      <c r="C193" s="465"/>
      <c r="D193" s="466"/>
      <c r="E193" s="467"/>
      <c r="F193" s="468"/>
      <c r="G193" s="466"/>
      <c r="H193" s="467"/>
      <c r="I193" s="468"/>
      <c r="J193" s="469"/>
      <c r="K193" s="467"/>
      <c r="L193" s="470"/>
      <c r="M193" s="466"/>
      <c r="N193" s="467"/>
      <c r="O193" s="470"/>
      <c r="P193" s="544"/>
      <c r="Q193" s="544"/>
      <c r="R193" s="544"/>
      <c r="S193" s="544"/>
      <c r="T193" s="544"/>
      <c r="U193" s="544"/>
      <c r="V193" s="544"/>
      <c r="W193" s="469"/>
      <c r="X193" s="471"/>
      <c r="Y193" s="471"/>
      <c r="Z193" s="471"/>
      <c r="AA193" s="472"/>
      <c r="AB193" s="469"/>
      <c r="AC193" s="471"/>
      <c r="AD193" s="471"/>
      <c r="AE193" s="471"/>
      <c r="AF193" s="472"/>
      <c r="AG193" s="469"/>
      <c r="AH193" s="471"/>
      <c r="AI193" s="471"/>
      <c r="AJ193" s="471"/>
      <c r="AK193" s="472"/>
      <c r="AL193" s="469"/>
      <c r="AM193" s="471"/>
      <c r="AN193" s="471"/>
      <c r="AO193" s="471"/>
      <c r="AP193" s="538"/>
      <c r="AQ193" s="542">
        <f t="shared" si="64"/>
        <v>0</v>
      </c>
      <c r="AR193" s="552">
        <f t="shared" si="65"/>
        <v>0</v>
      </c>
      <c r="AS193" s="552">
        <f t="shared" si="66"/>
        <v>0</v>
      </c>
      <c r="AT193" s="496">
        <f t="shared" si="67"/>
        <v>0</v>
      </c>
      <c r="AU193" s="227"/>
      <c r="AV193" s="619" t="b">
        <f t="shared" si="62"/>
        <v>1</v>
      </c>
      <c r="AW193" s="619" t="b">
        <f t="shared" si="63"/>
        <v>1</v>
      </c>
      <c r="AX193" s="619" t="b">
        <f t="shared" si="68"/>
        <v>1</v>
      </c>
      <c r="AY193" s="619" t="b">
        <f t="shared" si="69"/>
        <v>1</v>
      </c>
      <c r="AZ193" s="619" t="b">
        <f t="shared" si="70"/>
        <v>1</v>
      </c>
      <c r="BB193" s="619" t="b">
        <f t="shared" si="71"/>
        <v>0</v>
      </c>
      <c r="BC193" s="619" t="b">
        <f t="shared" si="72"/>
        <v>0</v>
      </c>
      <c r="BD193" s="619" t="b">
        <f t="shared" si="73"/>
        <v>0</v>
      </c>
      <c r="BE193" s="619" t="b">
        <f t="shared" si="74"/>
        <v>0</v>
      </c>
      <c r="BF193" s="619" t="b">
        <f t="shared" si="75"/>
        <v>0</v>
      </c>
      <c r="BG193" s="619" t="b">
        <f t="shared" si="76"/>
        <v>0</v>
      </c>
      <c r="BH193" s="619" t="b">
        <f t="shared" si="77"/>
        <v>0</v>
      </c>
      <c r="BI193" s="619" t="b">
        <f t="shared" si="78"/>
        <v>0</v>
      </c>
      <c r="BJ193" s="619" t="b">
        <f t="shared" si="79"/>
        <v>0</v>
      </c>
      <c r="BK193" s="619" t="b">
        <f t="shared" si="80"/>
        <v>0</v>
      </c>
      <c r="BL193" s="619" t="b">
        <f t="shared" si="81"/>
        <v>0</v>
      </c>
      <c r="BM193" s="619" t="b">
        <f t="shared" si="82"/>
        <v>0</v>
      </c>
      <c r="BN193" s="619" t="b">
        <f t="shared" si="83"/>
        <v>1</v>
      </c>
      <c r="BO193" s="619" t="b">
        <f t="shared" si="84"/>
        <v>1</v>
      </c>
      <c r="BP193" s="619" t="b">
        <f t="shared" si="85"/>
        <v>1</v>
      </c>
      <c r="BQ193" s="619" t="b">
        <f t="shared" si="86"/>
        <v>1</v>
      </c>
      <c r="BR193" s="619" t="b">
        <f t="shared" si="87"/>
        <v>1</v>
      </c>
      <c r="BS193" s="619" t="b">
        <f t="shared" si="88"/>
        <v>1</v>
      </c>
      <c r="BT193" s="619" t="b">
        <f t="shared" si="89"/>
        <v>1</v>
      </c>
      <c r="BU193" s="619" t="b">
        <f t="shared" si="90"/>
        <v>1</v>
      </c>
      <c r="BV193" s="619" t="str">
        <f t="shared" si="91"/>
        <v>-</v>
      </c>
      <c r="BW193" s="619">
        <f>IF(BV193="-",0,IF(COUNTIF(BV193:$BV$524,BV193)&gt;1,1,0))</f>
        <v>0</v>
      </c>
    </row>
    <row r="194" spans="1:75" s="257" customFormat="1" ht="15.75">
      <c r="A194" s="567">
        <v>170</v>
      </c>
      <c r="B194" s="564"/>
      <c r="C194" s="465"/>
      <c r="D194" s="466"/>
      <c r="E194" s="467"/>
      <c r="F194" s="468"/>
      <c r="G194" s="466"/>
      <c r="H194" s="467"/>
      <c r="I194" s="468"/>
      <c r="J194" s="469"/>
      <c r="K194" s="467"/>
      <c r="L194" s="470"/>
      <c r="M194" s="466"/>
      <c r="N194" s="467"/>
      <c r="O194" s="470"/>
      <c r="P194" s="544"/>
      <c r="Q194" s="544"/>
      <c r="R194" s="544"/>
      <c r="S194" s="544"/>
      <c r="T194" s="544"/>
      <c r="U194" s="544"/>
      <c r="V194" s="544"/>
      <c r="W194" s="469"/>
      <c r="X194" s="471"/>
      <c r="Y194" s="471"/>
      <c r="Z194" s="471"/>
      <c r="AA194" s="472"/>
      <c r="AB194" s="469"/>
      <c r="AC194" s="471"/>
      <c r="AD194" s="471"/>
      <c r="AE194" s="471"/>
      <c r="AF194" s="472"/>
      <c r="AG194" s="469"/>
      <c r="AH194" s="471"/>
      <c r="AI194" s="471"/>
      <c r="AJ194" s="471"/>
      <c r="AK194" s="472"/>
      <c r="AL194" s="469"/>
      <c r="AM194" s="471"/>
      <c r="AN194" s="471"/>
      <c r="AO194" s="471"/>
      <c r="AP194" s="538"/>
      <c r="AQ194" s="542">
        <f t="shared" si="64"/>
        <v>0</v>
      </c>
      <c r="AR194" s="552">
        <f t="shared" si="65"/>
        <v>0</v>
      </c>
      <c r="AS194" s="552">
        <f t="shared" si="66"/>
        <v>0</v>
      </c>
      <c r="AT194" s="496">
        <f t="shared" si="67"/>
        <v>0</v>
      </c>
      <c r="AU194" s="227"/>
      <c r="AV194" s="619" t="b">
        <f t="shared" si="62"/>
        <v>1</v>
      </c>
      <c r="AW194" s="619" t="b">
        <f t="shared" si="63"/>
        <v>1</v>
      </c>
      <c r="AX194" s="619" t="b">
        <f t="shared" si="68"/>
        <v>1</v>
      </c>
      <c r="AY194" s="619" t="b">
        <f t="shared" si="69"/>
        <v>1</v>
      </c>
      <c r="AZ194" s="619" t="b">
        <f t="shared" si="70"/>
        <v>1</v>
      </c>
      <c r="BB194" s="619" t="b">
        <f t="shared" si="71"/>
        <v>0</v>
      </c>
      <c r="BC194" s="619" t="b">
        <f t="shared" si="72"/>
        <v>0</v>
      </c>
      <c r="BD194" s="619" t="b">
        <f t="shared" si="73"/>
        <v>0</v>
      </c>
      <c r="BE194" s="619" t="b">
        <f t="shared" si="74"/>
        <v>0</v>
      </c>
      <c r="BF194" s="619" t="b">
        <f t="shared" si="75"/>
        <v>0</v>
      </c>
      <c r="BG194" s="619" t="b">
        <f t="shared" si="76"/>
        <v>0</v>
      </c>
      <c r="BH194" s="619" t="b">
        <f t="shared" si="77"/>
        <v>0</v>
      </c>
      <c r="BI194" s="619" t="b">
        <f t="shared" si="78"/>
        <v>0</v>
      </c>
      <c r="BJ194" s="619" t="b">
        <f t="shared" si="79"/>
        <v>0</v>
      </c>
      <c r="BK194" s="619" t="b">
        <f t="shared" si="80"/>
        <v>0</v>
      </c>
      <c r="BL194" s="619" t="b">
        <f t="shared" si="81"/>
        <v>0</v>
      </c>
      <c r="BM194" s="619" t="b">
        <f t="shared" si="82"/>
        <v>0</v>
      </c>
      <c r="BN194" s="619" t="b">
        <f t="shared" si="83"/>
        <v>1</v>
      </c>
      <c r="BO194" s="619" t="b">
        <f t="shared" si="84"/>
        <v>1</v>
      </c>
      <c r="BP194" s="619" t="b">
        <f t="shared" si="85"/>
        <v>1</v>
      </c>
      <c r="BQ194" s="619" t="b">
        <f t="shared" si="86"/>
        <v>1</v>
      </c>
      <c r="BR194" s="619" t="b">
        <f t="shared" si="87"/>
        <v>1</v>
      </c>
      <c r="BS194" s="619" t="b">
        <f t="shared" si="88"/>
        <v>1</v>
      </c>
      <c r="BT194" s="619" t="b">
        <f t="shared" si="89"/>
        <v>1</v>
      </c>
      <c r="BU194" s="619" t="b">
        <f t="shared" si="90"/>
        <v>1</v>
      </c>
      <c r="BV194" s="619" t="str">
        <f t="shared" si="91"/>
        <v>-</v>
      </c>
      <c r="BW194" s="619">
        <f>IF(BV194="-",0,IF(COUNTIF(BV194:$BV$524,BV194)&gt;1,1,0))</f>
        <v>0</v>
      </c>
    </row>
    <row r="195" spans="1:75" s="257" customFormat="1" ht="15.75">
      <c r="A195" s="567">
        <v>171</v>
      </c>
      <c r="B195" s="564"/>
      <c r="C195" s="465"/>
      <c r="D195" s="466"/>
      <c r="E195" s="467"/>
      <c r="F195" s="468"/>
      <c r="G195" s="466"/>
      <c r="H195" s="467"/>
      <c r="I195" s="468"/>
      <c r="J195" s="469"/>
      <c r="K195" s="467"/>
      <c r="L195" s="470"/>
      <c r="M195" s="466"/>
      <c r="N195" s="467"/>
      <c r="O195" s="470"/>
      <c r="P195" s="544"/>
      <c r="Q195" s="544"/>
      <c r="R195" s="544"/>
      <c r="S195" s="544"/>
      <c r="T195" s="544"/>
      <c r="U195" s="544"/>
      <c r="V195" s="544"/>
      <c r="W195" s="469"/>
      <c r="X195" s="471"/>
      <c r="Y195" s="471"/>
      <c r="Z195" s="471"/>
      <c r="AA195" s="472"/>
      <c r="AB195" s="469"/>
      <c r="AC195" s="471"/>
      <c r="AD195" s="471"/>
      <c r="AE195" s="471"/>
      <c r="AF195" s="472"/>
      <c r="AG195" s="469"/>
      <c r="AH195" s="471"/>
      <c r="AI195" s="471"/>
      <c r="AJ195" s="471"/>
      <c r="AK195" s="472"/>
      <c r="AL195" s="469"/>
      <c r="AM195" s="471"/>
      <c r="AN195" s="471"/>
      <c r="AO195" s="471"/>
      <c r="AP195" s="538"/>
      <c r="AQ195" s="542">
        <f t="shared" si="64"/>
        <v>0</v>
      </c>
      <c r="AR195" s="552">
        <f t="shared" si="65"/>
        <v>0</v>
      </c>
      <c r="AS195" s="552">
        <f t="shared" si="66"/>
        <v>0</v>
      </c>
      <c r="AT195" s="496">
        <f t="shared" si="67"/>
        <v>0</v>
      </c>
      <c r="AU195" s="227"/>
      <c r="AV195" s="619" t="b">
        <f t="shared" si="62"/>
        <v>1</v>
      </c>
      <c r="AW195" s="619" t="b">
        <f t="shared" si="63"/>
        <v>1</v>
      </c>
      <c r="AX195" s="619" t="b">
        <f t="shared" si="68"/>
        <v>1</v>
      </c>
      <c r="AY195" s="619" t="b">
        <f t="shared" si="69"/>
        <v>1</v>
      </c>
      <c r="AZ195" s="619" t="b">
        <f t="shared" si="70"/>
        <v>1</v>
      </c>
      <c r="BB195" s="619" t="b">
        <f t="shared" si="71"/>
        <v>0</v>
      </c>
      <c r="BC195" s="619" t="b">
        <f t="shared" si="72"/>
        <v>0</v>
      </c>
      <c r="BD195" s="619" t="b">
        <f t="shared" si="73"/>
        <v>0</v>
      </c>
      <c r="BE195" s="619" t="b">
        <f t="shared" si="74"/>
        <v>0</v>
      </c>
      <c r="BF195" s="619" t="b">
        <f t="shared" si="75"/>
        <v>0</v>
      </c>
      <c r="BG195" s="619" t="b">
        <f t="shared" si="76"/>
        <v>0</v>
      </c>
      <c r="BH195" s="619" t="b">
        <f t="shared" si="77"/>
        <v>0</v>
      </c>
      <c r="BI195" s="619" t="b">
        <f t="shared" si="78"/>
        <v>0</v>
      </c>
      <c r="BJ195" s="619" t="b">
        <f t="shared" si="79"/>
        <v>0</v>
      </c>
      <c r="BK195" s="619" t="b">
        <f t="shared" si="80"/>
        <v>0</v>
      </c>
      <c r="BL195" s="619" t="b">
        <f t="shared" si="81"/>
        <v>0</v>
      </c>
      <c r="BM195" s="619" t="b">
        <f t="shared" si="82"/>
        <v>0</v>
      </c>
      <c r="BN195" s="619" t="b">
        <f t="shared" si="83"/>
        <v>1</v>
      </c>
      <c r="BO195" s="619" t="b">
        <f t="shared" si="84"/>
        <v>1</v>
      </c>
      <c r="BP195" s="619" t="b">
        <f t="shared" si="85"/>
        <v>1</v>
      </c>
      <c r="BQ195" s="619" t="b">
        <f t="shared" si="86"/>
        <v>1</v>
      </c>
      <c r="BR195" s="619" t="b">
        <f t="shared" si="87"/>
        <v>1</v>
      </c>
      <c r="BS195" s="619" t="b">
        <f t="shared" si="88"/>
        <v>1</v>
      </c>
      <c r="BT195" s="619" t="b">
        <f t="shared" si="89"/>
        <v>1</v>
      </c>
      <c r="BU195" s="619" t="b">
        <f t="shared" si="90"/>
        <v>1</v>
      </c>
      <c r="BV195" s="619" t="str">
        <f t="shared" si="91"/>
        <v>-</v>
      </c>
      <c r="BW195" s="619">
        <f>IF(BV195="-",0,IF(COUNTIF(BV195:$BV$524,BV195)&gt;1,1,0))</f>
        <v>0</v>
      </c>
    </row>
    <row r="196" spans="1:75" s="257" customFormat="1" ht="15.75">
      <c r="A196" s="567">
        <v>172</v>
      </c>
      <c r="B196" s="564"/>
      <c r="C196" s="465"/>
      <c r="D196" s="466"/>
      <c r="E196" s="467"/>
      <c r="F196" s="468"/>
      <c r="G196" s="466"/>
      <c r="H196" s="467"/>
      <c r="I196" s="468"/>
      <c r="J196" s="469"/>
      <c r="K196" s="467"/>
      <c r="L196" s="470"/>
      <c r="M196" s="466"/>
      <c r="N196" s="467"/>
      <c r="O196" s="470"/>
      <c r="P196" s="544"/>
      <c r="Q196" s="544"/>
      <c r="R196" s="544"/>
      <c r="S196" s="544"/>
      <c r="T196" s="544"/>
      <c r="U196" s="544"/>
      <c r="V196" s="544"/>
      <c r="W196" s="469"/>
      <c r="X196" s="471"/>
      <c r="Y196" s="471"/>
      <c r="Z196" s="471"/>
      <c r="AA196" s="472"/>
      <c r="AB196" s="469"/>
      <c r="AC196" s="471"/>
      <c r="AD196" s="471"/>
      <c r="AE196" s="471"/>
      <c r="AF196" s="472"/>
      <c r="AG196" s="469"/>
      <c r="AH196" s="471"/>
      <c r="AI196" s="471"/>
      <c r="AJ196" s="471"/>
      <c r="AK196" s="472"/>
      <c r="AL196" s="469"/>
      <c r="AM196" s="471"/>
      <c r="AN196" s="471"/>
      <c r="AO196" s="471"/>
      <c r="AP196" s="538"/>
      <c r="AQ196" s="542">
        <f t="shared" si="64"/>
        <v>0</v>
      </c>
      <c r="AR196" s="552">
        <f t="shared" si="65"/>
        <v>0</v>
      </c>
      <c r="AS196" s="552">
        <f t="shared" si="66"/>
        <v>0</v>
      </c>
      <c r="AT196" s="496">
        <f t="shared" si="67"/>
        <v>0</v>
      </c>
      <c r="AU196" s="227"/>
      <c r="AV196" s="619" t="b">
        <f t="shared" si="62"/>
        <v>1</v>
      </c>
      <c r="AW196" s="619" t="b">
        <f t="shared" si="63"/>
        <v>1</v>
      </c>
      <c r="AX196" s="619" t="b">
        <f t="shared" si="68"/>
        <v>1</v>
      </c>
      <c r="AY196" s="619" t="b">
        <f t="shared" si="69"/>
        <v>1</v>
      </c>
      <c r="AZ196" s="619" t="b">
        <f t="shared" si="70"/>
        <v>1</v>
      </c>
      <c r="BB196" s="619" t="b">
        <f t="shared" si="71"/>
        <v>0</v>
      </c>
      <c r="BC196" s="619" t="b">
        <f t="shared" si="72"/>
        <v>0</v>
      </c>
      <c r="BD196" s="619" t="b">
        <f t="shared" si="73"/>
        <v>0</v>
      </c>
      <c r="BE196" s="619" t="b">
        <f t="shared" si="74"/>
        <v>0</v>
      </c>
      <c r="BF196" s="619" t="b">
        <f t="shared" si="75"/>
        <v>0</v>
      </c>
      <c r="BG196" s="619" t="b">
        <f t="shared" si="76"/>
        <v>0</v>
      </c>
      <c r="BH196" s="619" t="b">
        <f t="shared" si="77"/>
        <v>0</v>
      </c>
      <c r="BI196" s="619" t="b">
        <f t="shared" si="78"/>
        <v>0</v>
      </c>
      <c r="BJ196" s="619" t="b">
        <f t="shared" si="79"/>
        <v>0</v>
      </c>
      <c r="BK196" s="619" t="b">
        <f t="shared" si="80"/>
        <v>0</v>
      </c>
      <c r="BL196" s="619" t="b">
        <f t="shared" si="81"/>
        <v>0</v>
      </c>
      <c r="BM196" s="619" t="b">
        <f t="shared" si="82"/>
        <v>0</v>
      </c>
      <c r="BN196" s="619" t="b">
        <f t="shared" si="83"/>
        <v>1</v>
      </c>
      <c r="BO196" s="619" t="b">
        <f t="shared" si="84"/>
        <v>1</v>
      </c>
      <c r="BP196" s="619" t="b">
        <f t="shared" si="85"/>
        <v>1</v>
      </c>
      <c r="BQ196" s="619" t="b">
        <f t="shared" si="86"/>
        <v>1</v>
      </c>
      <c r="BR196" s="619" t="b">
        <f t="shared" si="87"/>
        <v>1</v>
      </c>
      <c r="BS196" s="619" t="b">
        <f t="shared" si="88"/>
        <v>1</v>
      </c>
      <c r="BT196" s="619" t="b">
        <f t="shared" si="89"/>
        <v>1</v>
      </c>
      <c r="BU196" s="619" t="b">
        <f t="shared" si="90"/>
        <v>1</v>
      </c>
      <c r="BV196" s="619" t="str">
        <f t="shared" si="91"/>
        <v>-</v>
      </c>
      <c r="BW196" s="619">
        <f>IF(BV196="-",0,IF(COUNTIF(BV196:$BV$524,BV196)&gt;1,1,0))</f>
        <v>0</v>
      </c>
    </row>
    <row r="197" spans="1:75" s="257" customFormat="1" ht="15.75">
      <c r="A197" s="567">
        <v>173</v>
      </c>
      <c r="B197" s="564"/>
      <c r="C197" s="465"/>
      <c r="D197" s="466"/>
      <c r="E197" s="467"/>
      <c r="F197" s="468"/>
      <c r="G197" s="466"/>
      <c r="H197" s="467"/>
      <c r="I197" s="468"/>
      <c r="J197" s="469"/>
      <c r="K197" s="467"/>
      <c r="L197" s="470"/>
      <c r="M197" s="466"/>
      <c r="N197" s="467"/>
      <c r="O197" s="470"/>
      <c r="P197" s="544"/>
      <c r="Q197" s="544"/>
      <c r="R197" s="544"/>
      <c r="S197" s="544"/>
      <c r="T197" s="544"/>
      <c r="U197" s="544"/>
      <c r="V197" s="544"/>
      <c r="W197" s="469"/>
      <c r="X197" s="471"/>
      <c r="Y197" s="471"/>
      <c r="Z197" s="471"/>
      <c r="AA197" s="472"/>
      <c r="AB197" s="469"/>
      <c r="AC197" s="471"/>
      <c r="AD197" s="471"/>
      <c r="AE197" s="471"/>
      <c r="AF197" s="472"/>
      <c r="AG197" s="469"/>
      <c r="AH197" s="471"/>
      <c r="AI197" s="471"/>
      <c r="AJ197" s="471"/>
      <c r="AK197" s="472"/>
      <c r="AL197" s="469"/>
      <c r="AM197" s="471"/>
      <c r="AN197" s="471"/>
      <c r="AO197" s="471"/>
      <c r="AP197" s="538"/>
      <c r="AQ197" s="542">
        <f t="shared" si="64"/>
        <v>0</v>
      </c>
      <c r="AR197" s="552">
        <f t="shared" si="65"/>
        <v>0</v>
      </c>
      <c r="AS197" s="552">
        <f t="shared" si="66"/>
        <v>0</v>
      </c>
      <c r="AT197" s="496">
        <f t="shared" si="67"/>
        <v>0</v>
      </c>
      <c r="AU197" s="227"/>
      <c r="AV197" s="619" t="b">
        <f t="shared" si="62"/>
        <v>1</v>
      </c>
      <c r="AW197" s="619" t="b">
        <f t="shared" si="63"/>
        <v>1</v>
      </c>
      <c r="AX197" s="619" t="b">
        <f t="shared" si="68"/>
        <v>1</v>
      </c>
      <c r="AY197" s="619" t="b">
        <f t="shared" si="69"/>
        <v>1</v>
      </c>
      <c r="AZ197" s="619" t="b">
        <f t="shared" si="70"/>
        <v>1</v>
      </c>
      <c r="BB197" s="619" t="b">
        <f t="shared" si="71"/>
        <v>0</v>
      </c>
      <c r="BC197" s="619" t="b">
        <f t="shared" si="72"/>
        <v>0</v>
      </c>
      <c r="BD197" s="619" t="b">
        <f t="shared" si="73"/>
        <v>0</v>
      </c>
      <c r="BE197" s="619" t="b">
        <f t="shared" si="74"/>
        <v>0</v>
      </c>
      <c r="BF197" s="619" t="b">
        <f t="shared" si="75"/>
        <v>0</v>
      </c>
      <c r="BG197" s="619" t="b">
        <f t="shared" si="76"/>
        <v>0</v>
      </c>
      <c r="BH197" s="619" t="b">
        <f t="shared" si="77"/>
        <v>0</v>
      </c>
      <c r="BI197" s="619" t="b">
        <f t="shared" si="78"/>
        <v>0</v>
      </c>
      <c r="BJ197" s="619" t="b">
        <f t="shared" si="79"/>
        <v>0</v>
      </c>
      <c r="BK197" s="619" t="b">
        <f t="shared" si="80"/>
        <v>0</v>
      </c>
      <c r="BL197" s="619" t="b">
        <f t="shared" si="81"/>
        <v>0</v>
      </c>
      <c r="BM197" s="619" t="b">
        <f t="shared" si="82"/>
        <v>0</v>
      </c>
      <c r="BN197" s="619" t="b">
        <f t="shared" si="83"/>
        <v>1</v>
      </c>
      <c r="BO197" s="619" t="b">
        <f t="shared" si="84"/>
        <v>1</v>
      </c>
      <c r="BP197" s="619" t="b">
        <f t="shared" si="85"/>
        <v>1</v>
      </c>
      <c r="BQ197" s="619" t="b">
        <f t="shared" si="86"/>
        <v>1</v>
      </c>
      <c r="BR197" s="619" t="b">
        <f t="shared" si="87"/>
        <v>1</v>
      </c>
      <c r="BS197" s="619" t="b">
        <f t="shared" si="88"/>
        <v>1</v>
      </c>
      <c r="BT197" s="619" t="b">
        <f t="shared" si="89"/>
        <v>1</v>
      </c>
      <c r="BU197" s="619" t="b">
        <f t="shared" si="90"/>
        <v>1</v>
      </c>
      <c r="BV197" s="619" t="str">
        <f t="shared" si="91"/>
        <v>-</v>
      </c>
      <c r="BW197" s="619">
        <f>IF(BV197="-",0,IF(COUNTIF(BV197:$BV$524,BV197)&gt;1,1,0))</f>
        <v>0</v>
      </c>
    </row>
    <row r="198" spans="1:75" s="257" customFormat="1" ht="15.75">
      <c r="A198" s="567">
        <v>174</v>
      </c>
      <c r="B198" s="564"/>
      <c r="C198" s="465"/>
      <c r="D198" s="466"/>
      <c r="E198" s="467"/>
      <c r="F198" s="468"/>
      <c r="G198" s="466"/>
      <c r="H198" s="467"/>
      <c r="I198" s="468"/>
      <c r="J198" s="469"/>
      <c r="K198" s="467"/>
      <c r="L198" s="470"/>
      <c r="M198" s="466"/>
      <c r="N198" s="467"/>
      <c r="O198" s="470"/>
      <c r="P198" s="544"/>
      <c r="Q198" s="544"/>
      <c r="R198" s="544"/>
      <c r="S198" s="544"/>
      <c r="T198" s="544"/>
      <c r="U198" s="544"/>
      <c r="V198" s="544"/>
      <c r="W198" s="469"/>
      <c r="X198" s="471"/>
      <c r="Y198" s="471"/>
      <c r="Z198" s="471"/>
      <c r="AA198" s="472"/>
      <c r="AB198" s="469"/>
      <c r="AC198" s="471"/>
      <c r="AD198" s="471"/>
      <c r="AE198" s="471"/>
      <c r="AF198" s="472"/>
      <c r="AG198" s="469"/>
      <c r="AH198" s="471"/>
      <c r="AI198" s="471"/>
      <c r="AJ198" s="471"/>
      <c r="AK198" s="472"/>
      <c r="AL198" s="469"/>
      <c r="AM198" s="471"/>
      <c r="AN198" s="471"/>
      <c r="AO198" s="471"/>
      <c r="AP198" s="538"/>
      <c r="AQ198" s="542">
        <f t="shared" si="64"/>
        <v>0</v>
      </c>
      <c r="AR198" s="552">
        <f t="shared" si="65"/>
        <v>0</v>
      </c>
      <c r="AS198" s="552">
        <f t="shared" si="66"/>
        <v>0</v>
      </c>
      <c r="AT198" s="496">
        <f t="shared" si="67"/>
        <v>0</v>
      </c>
      <c r="AU198" s="227"/>
      <c r="AV198" s="619" t="b">
        <f t="shared" si="62"/>
        <v>1</v>
      </c>
      <c r="AW198" s="619" t="b">
        <f t="shared" si="63"/>
        <v>1</v>
      </c>
      <c r="AX198" s="619" t="b">
        <f t="shared" si="68"/>
        <v>1</v>
      </c>
      <c r="AY198" s="619" t="b">
        <f t="shared" si="69"/>
        <v>1</v>
      </c>
      <c r="AZ198" s="619" t="b">
        <f t="shared" si="70"/>
        <v>1</v>
      </c>
      <c r="BB198" s="619" t="b">
        <f t="shared" si="71"/>
        <v>0</v>
      </c>
      <c r="BC198" s="619" t="b">
        <f t="shared" si="72"/>
        <v>0</v>
      </c>
      <c r="BD198" s="619" t="b">
        <f t="shared" si="73"/>
        <v>0</v>
      </c>
      <c r="BE198" s="619" t="b">
        <f t="shared" si="74"/>
        <v>0</v>
      </c>
      <c r="BF198" s="619" t="b">
        <f t="shared" si="75"/>
        <v>0</v>
      </c>
      <c r="BG198" s="619" t="b">
        <f t="shared" si="76"/>
        <v>0</v>
      </c>
      <c r="BH198" s="619" t="b">
        <f t="shared" si="77"/>
        <v>0</v>
      </c>
      <c r="BI198" s="619" t="b">
        <f t="shared" si="78"/>
        <v>0</v>
      </c>
      <c r="BJ198" s="619" t="b">
        <f t="shared" si="79"/>
        <v>0</v>
      </c>
      <c r="BK198" s="619" t="b">
        <f t="shared" si="80"/>
        <v>0</v>
      </c>
      <c r="BL198" s="619" t="b">
        <f t="shared" si="81"/>
        <v>0</v>
      </c>
      <c r="BM198" s="619" t="b">
        <f t="shared" si="82"/>
        <v>0</v>
      </c>
      <c r="BN198" s="619" t="b">
        <f t="shared" si="83"/>
        <v>1</v>
      </c>
      <c r="BO198" s="619" t="b">
        <f t="shared" si="84"/>
        <v>1</v>
      </c>
      <c r="BP198" s="619" t="b">
        <f t="shared" si="85"/>
        <v>1</v>
      </c>
      <c r="BQ198" s="619" t="b">
        <f t="shared" si="86"/>
        <v>1</v>
      </c>
      <c r="BR198" s="619" t="b">
        <f t="shared" si="87"/>
        <v>1</v>
      </c>
      <c r="BS198" s="619" t="b">
        <f t="shared" si="88"/>
        <v>1</v>
      </c>
      <c r="BT198" s="619" t="b">
        <f t="shared" si="89"/>
        <v>1</v>
      </c>
      <c r="BU198" s="619" t="b">
        <f t="shared" si="90"/>
        <v>1</v>
      </c>
      <c r="BV198" s="619" t="str">
        <f t="shared" si="91"/>
        <v>-</v>
      </c>
      <c r="BW198" s="619">
        <f>IF(BV198="-",0,IF(COUNTIF(BV198:$BV$524,BV198)&gt;1,1,0))</f>
        <v>0</v>
      </c>
    </row>
    <row r="199" spans="1:75" s="257" customFormat="1" ht="15.75">
      <c r="A199" s="567">
        <v>175</v>
      </c>
      <c r="B199" s="564"/>
      <c r="C199" s="465"/>
      <c r="D199" s="466"/>
      <c r="E199" s="467"/>
      <c r="F199" s="468"/>
      <c r="G199" s="466"/>
      <c r="H199" s="467"/>
      <c r="I199" s="468"/>
      <c r="J199" s="469"/>
      <c r="K199" s="467"/>
      <c r="L199" s="470"/>
      <c r="M199" s="466"/>
      <c r="N199" s="467"/>
      <c r="O199" s="470"/>
      <c r="P199" s="544"/>
      <c r="Q199" s="544"/>
      <c r="R199" s="544"/>
      <c r="S199" s="544"/>
      <c r="T199" s="544"/>
      <c r="U199" s="544"/>
      <c r="V199" s="544"/>
      <c r="W199" s="469"/>
      <c r="X199" s="471"/>
      <c r="Y199" s="471"/>
      <c r="Z199" s="471"/>
      <c r="AA199" s="472"/>
      <c r="AB199" s="469"/>
      <c r="AC199" s="471"/>
      <c r="AD199" s="471"/>
      <c r="AE199" s="471"/>
      <c r="AF199" s="472"/>
      <c r="AG199" s="469"/>
      <c r="AH199" s="471"/>
      <c r="AI199" s="471"/>
      <c r="AJ199" s="471"/>
      <c r="AK199" s="472"/>
      <c r="AL199" s="469"/>
      <c r="AM199" s="471"/>
      <c r="AN199" s="471"/>
      <c r="AO199" s="471"/>
      <c r="AP199" s="538"/>
      <c r="AQ199" s="542">
        <f t="shared" si="64"/>
        <v>0</v>
      </c>
      <c r="AR199" s="552">
        <f t="shared" si="65"/>
        <v>0</v>
      </c>
      <c r="AS199" s="552">
        <f t="shared" si="66"/>
        <v>0</v>
      </c>
      <c r="AT199" s="496">
        <f t="shared" si="67"/>
        <v>0</v>
      </c>
      <c r="AU199" s="227"/>
      <c r="AV199" s="619" t="b">
        <f t="shared" si="62"/>
        <v>1</v>
      </c>
      <c r="AW199" s="619" t="b">
        <f t="shared" si="63"/>
        <v>1</v>
      </c>
      <c r="AX199" s="619" t="b">
        <f t="shared" si="68"/>
        <v>1</v>
      </c>
      <c r="AY199" s="619" t="b">
        <f t="shared" si="69"/>
        <v>1</v>
      </c>
      <c r="AZ199" s="619" t="b">
        <f t="shared" si="70"/>
        <v>1</v>
      </c>
      <c r="BB199" s="619" t="b">
        <f t="shared" si="71"/>
        <v>0</v>
      </c>
      <c r="BC199" s="619" t="b">
        <f t="shared" si="72"/>
        <v>0</v>
      </c>
      <c r="BD199" s="619" t="b">
        <f t="shared" si="73"/>
        <v>0</v>
      </c>
      <c r="BE199" s="619" t="b">
        <f t="shared" si="74"/>
        <v>0</v>
      </c>
      <c r="BF199" s="619" t="b">
        <f t="shared" si="75"/>
        <v>0</v>
      </c>
      <c r="BG199" s="619" t="b">
        <f t="shared" si="76"/>
        <v>0</v>
      </c>
      <c r="BH199" s="619" t="b">
        <f t="shared" si="77"/>
        <v>0</v>
      </c>
      <c r="BI199" s="619" t="b">
        <f t="shared" si="78"/>
        <v>0</v>
      </c>
      <c r="BJ199" s="619" t="b">
        <f t="shared" si="79"/>
        <v>0</v>
      </c>
      <c r="BK199" s="619" t="b">
        <f t="shared" si="80"/>
        <v>0</v>
      </c>
      <c r="BL199" s="619" t="b">
        <f t="shared" si="81"/>
        <v>0</v>
      </c>
      <c r="BM199" s="619" t="b">
        <f t="shared" si="82"/>
        <v>0</v>
      </c>
      <c r="BN199" s="619" t="b">
        <f t="shared" si="83"/>
        <v>1</v>
      </c>
      <c r="BO199" s="619" t="b">
        <f t="shared" si="84"/>
        <v>1</v>
      </c>
      <c r="BP199" s="619" t="b">
        <f t="shared" si="85"/>
        <v>1</v>
      </c>
      <c r="BQ199" s="619" t="b">
        <f t="shared" si="86"/>
        <v>1</v>
      </c>
      <c r="BR199" s="619" t="b">
        <f t="shared" si="87"/>
        <v>1</v>
      </c>
      <c r="BS199" s="619" t="b">
        <f t="shared" si="88"/>
        <v>1</v>
      </c>
      <c r="BT199" s="619" t="b">
        <f t="shared" si="89"/>
        <v>1</v>
      </c>
      <c r="BU199" s="619" t="b">
        <f t="shared" si="90"/>
        <v>1</v>
      </c>
      <c r="BV199" s="619" t="str">
        <f t="shared" si="91"/>
        <v>-</v>
      </c>
      <c r="BW199" s="619">
        <f>IF(BV199="-",0,IF(COUNTIF(BV199:$BV$524,BV199)&gt;1,1,0))</f>
        <v>0</v>
      </c>
    </row>
    <row r="200" spans="1:75" s="257" customFormat="1" ht="15.75">
      <c r="A200" s="567">
        <v>176</v>
      </c>
      <c r="B200" s="564"/>
      <c r="C200" s="465"/>
      <c r="D200" s="466"/>
      <c r="E200" s="467"/>
      <c r="F200" s="468"/>
      <c r="G200" s="466"/>
      <c r="H200" s="467"/>
      <c r="I200" s="468"/>
      <c r="J200" s="469"/>
      <c r="K200" s="467"/>
      <c r="L200" s="470"/>
      <c r="M200" s="466"/>
      <c r="N200" s="467"/>
      <c r="O200" s="470"/>
      <c r="P200" s="544"/>
      <c r="Q200" s="544"/>
      <c r="R200" s="544"/>
      <c r="S200" s="544"/>
      <c r="T200" s="544"/>
      <c r="U200" s="544"/>
      <c r="V200" s="544"/>
      <c r="W200" s="469"/>
      <c r="X200" s="471"/>
      <c r="Y200" s="471"/>
      <c r="Z200" s="471"/>
      <c r="AA200" s="472"/>
      <c r="AB200" s="469"/>
      <c r="AC200" s="471"/>
      <c r="AD200" s="471"/>
      <c r="AE200" s="471"/>
      <c r="AF200" s="472"/>
      <c r="AG200" s="469"/>
      <c r="AH200" s="471"/>
      <c r="AI200" s="471"/>
      <c r="AJ200" s="471"/>
      <c r="AK200" s="472"/>
      <c r="AL200" s="469"/>
      <c r="AM200" s="471"/>
      <c r="AN200" s="471"/>
      <c r="AO200" s="471"/>
      <c r="AP200" s="538"/>
      <c r="AQ200" s="542">
        <f t="shared" si="64"/>
        <v>0</v>
      </c>
      <c r="AR200" s="552">
        <f t="shared" si="65"/>
        <v>0</v>
      </c>
      <c r="AS200" s="552">
        <f t="shared" si="66"/>
        <v>0</v>
      </c>
      <c r="AT200" s="496">
        <f t="shared" si="67"/>
        <v>0</v>
      </c>
      <c r="AU200" s="227"/>
      <c r="AV200" s="619" t="b">
        <f t="shared" si="62"/>
        <v>1</v>
      </c>
      <c r="AW200" s="619" t="b">
        <f t="shared" si="63"/>
        <v>1</v>
      </c>
      <c r="AX200" s="619" t="b">
        <f t="shared" si="68"/>
        <v>1</v>
      </c>
      <c r="AY200" s="619" t="b">
        <f t="shared" si="69"/>
        <v>1</v>
      </c>
      <c r="AZ200" s="619" t="b">
        <f t="shared" si="70"/>
        <v>1</v>
      </c>
      <c r="BB200" s="619" t="b">
        <f t="shared" si="71"/>
        <v>0</v>
      </c>
      <c r="BC200" s="619" t="b">
        <f t="shared" si="72"/>
        <v>0</v>
      </c>
      <c r="BD200" s="619" t="b">
        <f t="shared" si="73"/>
        <v>0</v>
      </c>
      <c r="BE200" s="619" t="b">
        <f t="shared" si="74"/>
        <v>0</v>
      </c>
      <c r="BF200" s="619" t="b">
        <f t="shared" si="75"/>
        <v>0</v>
      </c>
      <c r="BG200" s="619" t="b">
        <f t="shared" si="76"/>
        <v>0</v>
      </c>
      <c r="BH200" s="619" t="b">
        <f t="shared" si="77"/>
        <v>0</v>
      </c>
      <c r="BI200" s="619" t="b">
        <f t="shared" si="78"/>
        <v>0</v>
      </c>
      <c r="BJ200" s="619" t="b">
        <f t="shared" si="79"/>
        <v>0</v>
      </c>
      <c r="BK200" s="619" t="b">
        <f t="shared" si="80"/>
        <v>0</v>
      </c>
      <c r="BL200" s="619" t="b">
        <f t="shared" si="81"/>
        <v>0</v>
      </c>
      <c r="BM200" s="619" t="b">
        <f t="shared" si="82"/>
        <v>0</v>
      </c>
      <c r="BN200" s="619" t="b">
        <f t="shared" si="83"/>
        <v>1</v>
      </c>
      <c r="BO200" s="619" t="b">
        <f t="shared" si="84"/>
        <v>1</v>
      </c>
      <c r="BP200" s="619" t="b">
        <f t="shared" si="85"/>
        <v>1</v>
      </c>
      <c r="BQ200" s="619" t="b">
        <f t="shared" si="86"/>
        <v>1</v>
      </c>
      <c r="BR200" s="619" t="b">
        <f t="shared" si="87"/>
        <v>1</v>
      </c>
      <c r="BS200" s="619" t="b">
        <f t="shared" si="88"/>
        <v>1</v>
      </c>
      <c r="BT200" s="619" t="b">
        <f t="shared" si="89"/>
        <v>1</v>
      </c>
      <c r="BU200" s="619" t="b">
        <f t="shared" si="90"/>
        <v>1</v>
      </c>
      <c r="BV200" s="619" t="str">
        <f t="shared" si="91"/>
        <v>-</v>
      </c>
      <c r="BW200" s="619">
        <f>IF(BV200="-",0,IF(COUNTIF(BV200:$BV$524,BV200)&gt;1,1,0))</f>
        <v>0</v>
      </c>
    </row>
    <row r="201" spans="1:75" s="257" customFormat="1" ht="15.75">
      <c r="A201" s="567">
        <v>177</v>
      </c>
      <c r="B201" s="564"/>
      <c r="C201" s="465"/>
      <c r="D201" s="466"/>
      <c r="E201" s="467"/>
      <c r="F201" s="468"/>
      <c r="G201" s="466"/>
      <c r="H201" s="467"/>
      <c r="I201" s="468"/>
      <c r="J201" s="469"/>
      <c r="K201" s="467"/>
      <c r="L201" s="470"/>
      <c r="M201" s="466"/>
      <c r="N201" s="467"/>
      <c r="O201" s="470"/>
      <c r="P201" s="544"/>
      <c r="Q201" s="544"/>
      <c r="R201" s="544"/>
      <c r="S201" s="544"/>
      <c r="T201" s="544"/>
      <c r="U201" s="544"/>
      <c r="V201" s="544"/>
      <c r="W201" s="469"/>
      <c r="X201" s="471"/>
      <c r="Y201" s="471"/>
      <c r="Z201" s="471"/>
      <c r="AA201" s="472"/>
      <c r="AB201" s="469"/>
      <c r="AC201" s="471"/>
      <c r="AD201" s="471"/>
      <c r="AE201" s="471"/>
      <c r="AF201" s="472"/>
      <c r="AG201" s="469"/>
      <c r="AH201" s="471"/>
      <c r="AI201" s="471"/>
      <c r="AJ201" s="471"/>
      <c r="AK201" s="472"/>
      <c r="AL201" s="469"/>
      <c r="AM201" s="471"/>
      <c r="AN201" s="471"/>
      <c r="AO201" s="471"/>
      <c r="AP201" s="538"/>
      <c r="AQ201" s="542">
        <f t="shared" si="64"/>
        <v>0</v>
      </c>
      <c r="AR201" s="552">
        <f t="shared" si="65"/>
        <v>0</v>
      </c>
      <c r="AS201" s="552">
        <f t="shared" si="66"/>
        <v>0</v>
      </c>
      <c r="AT201" s="496">
        <f t="shared" si="67"/>
        <v>0</v>
      </c>
      <c r="AU201" s="227"/>
      <c r="AV201" s="619" t="b">
        <f t="shared" si="62"/>
        <v>1</v>
      </c>
      <c r="AW201" s="619" t="b">
        <f t="shared" si="63"/>
        <v>1</v>
      </c>
      <c r="AX201" s="619" t="b">
        <f t="shared" si="68"/>
        <v>1</v>
      </c>
      <c r="AY201" s="619" t="b">
        <f t="shared" si="69"/>
        <v>1</v>
      </c>
      <c r="AZ201" s="619" t="b">
        <f t="shared" si="70"/>
        <v>1</v>
      </c>
      <c r="BB201" s="619" t="b">
        <f t="shared" si="71"/>
        <v>0</v>
      </c>
      <c r="BC201" s="619" t="b">
        <f t="shared" si="72"/>
        <v>0</v>
      </c>
      <c r="BD201" s="619" t="b">
        <f t="shared" si="73"/>
        <v>0</v>
      </c>
      <c r="BE201" s="619" t="b">
        <f t="shared" si="74"/>
        <v>0</v>
      </c>
      <c r="BF201" s="619" t="b">
        <f t="shared" si="75"/>
        <v>0</v>
      </c>
      <c r="BG201" s="619" t="b">
        <f t="shared" si="76"/>
        <v>0</v>
      </c>
      <c r="BH201" s="619" t="b">
        <f t="shared" si="77"/>
        <v>0</v>
      </c>
      <c r="BI201" s="619" t="b">
        <f t="shared" si="78"/>
        <v>0</v>
      </c>
      <c r="BJ201" s="619" t="b">
        <f t="shared" si="79"/>
        <v>0</v>
      </c>
      <c r="BK201" s="619" t="b">
        <f t="shared" si="80"/>
        <v>0</v>
      </c>
      <c r="BL201" s="619" t="b">
        <f t="shared" si="81"/>
        <v>0</v>
      </c>
      <c r="BM201" s="619" t="b">
        <f t="shared" si="82"/>
        <v>0</v>
      </c>
      <c r="BN201" s="619" t="b">
        <f t="shared" si="83"/>
        <v>1</v>
      </c>
      <c r="BO201" s="619" t="b">
        <f t="shared" si="84"/>
        <v>1</v>
      </c>
      <c r="BP201" s="619" t="b">
        <f t="shared" si="85"/>
        <v>1</v>
      </c>
      <c r="BQ201" s="619" t="b">
        <f t="shared" si="86"/>
        <v>1</v>
      </c>
      <c r="BR201" s="619" t="b">
        <f t="shared" si="87"/>
        <v>1</v>
      </c>
      <c r="BS201" s="619" t="b">
        <f t="shared" si="88"/>
        <v>1</v>
      </c>
      <c r="BT201" s="619" t="b">
        <f t="shared" si="89"/>
        <v>1</v>
      </c>
      <c r="BU201" s="619" t="b">
        <f t="shared" si="90"/>
        <v>1</v>
      </c>
      <c r="BV201" s="619" t="str">
        <f t="shared" si="91"/>
        <v>-</v>
      </c>
      <c r="BW201" s="619">
        <f>IF(BV201="-",0,IF(COUNTIF(BV201:$BV$524,BV201)&gt;1,1,0))</f>
        <v>0</v>
      </c>
    </row>
    <row r="202" spans="1:75" s="257" customFormat="1" ht="15.75">
      <c r="A202" s="567">
        <v>178</v>
      </c>
      <c r="B202" s="564"/>
      <c r="C202" s="465"/>
      <c r="D202" s="466"/>
      <c r="E202" s="467"/>
      <c r="F202" s="468"/>
      <c r="G202" s="466"/>
      <c r="H202" s="467"/>
      <c r="I202" s="468"/>
      <c r="J202" s="469"/>
      <c r="K202" s="467"/>
      <c r="L202" s="470"/>
      <c r="M202" s="466"/>
      <c r="N202" s="467"/>
      <c r="O202" s="470"/>
      <c r="P202" s="544"/>
      <c r="Q202" s="544"/>
      <c r="R202" s="544"/>
      <c r="S202" s="544"/>
      <c r="T202" s="544"/>
      <c r="U202" s="544"/>
      <c r="V202" s="544"/>
      <c r="W202" s="469"/>
      <c r="X202" s="471"/>
      <c r="Y202" s="471"/>
      <c r="Z202" s="471"/>
      <c r="AA202" s="472"/>
      <c r="AB202" s="469"/>
      <c r="AC202" s="471"/>
      <c r="AD202" s="471"/>
      <c r="AE202" s="471"/>
      <c r="AF202" s="472"/>
      <c r="AG202" s="469"/>
      <c r="AH202" s="471"/>
      <c r="AI202" s="471"/>
      <c r="AJ202" s="471"/>
      <c r="AK202" s="472"/>
      <c r="AL202" s="469"/>
      <c r="AM202" s="471"/>
      <c r="AN202" s="471"/>
      <c r="AO202" s="471"/>
      <c r="AP202" s="538"/>
      <c r="AQ202" s="542">
        <f t="shared" si="64"/>
        <v>0</v>
      </c>
      <c r="AR202" s="552">
        <f t="shared" si="65"/>
        <v>0</v>
      </c>
      <c r="AS202" s="552">
        <f t="shared" si="66"/>
        <v>0</v>
      </c>
      <c r="AT202" s="496">
        <f t="shared" si="67"/>
        <v>0</v>
      </c>
      <c r="AU202" s="227"/>
      <c r="AV202" s="619" t="b">
        <f t="shared" si="62"/>
        <v>1</v>
      </c>
      <c r="AW202" s="619" t="b">
        <f t="shared" si="63"/>
        <v>1</v>
      </c>
      <c r="AX202" s="619" t="b">
        <f t="shared" si="68"/>
        <v>1</v>
      </c>
      <c r="AY202" s="619" t="b">
        <f t="shared" si="69"/>
        <v>1</v>
      </c>
      <c r="AZ202" s="619" t="b">
        <f t="shared" si="70"/>
        <v>1</v>
      </c>
      <c r="BB202" s="619" t="b">
        <f t="shared" si="71"/>
        <v>0</v>
      </c>
      <c r="BC202" s="619" t="b">
        <f t="shared" si="72"/>
        <v>0</v>
      </c>
      <c r="BD202" s="619" t="b">
        <f t="shared" si="73"/>
        <v>0</v>
      </c>
      <c r="BE202" s="619" t="b">
        <f t="shared" si="74"/>
        <v>0</v>
      </c>
      <c r="BF202" s="619" t="b">
        <f t="shared" si="75"/>
        <v>0</v>
      </c>
      <c r="BG202" s="619" t="b">
        <f t="shared" si="76"/>
        <v>0</v>
      </c>
      <c r="BH202" s="619" t="b">
        <f t="shared" si="77"/>
        <v>0</v>
      </c>
      <c r="BI202" s="619" t="b">
        <f t="shared" si="78"/>
        <v>0</v>
      </c>
      <c r="BJ202" s="619" t="b">
        <f t="shared" si="79"/>
        <v>0</v>
      </c>
      <c r="BK202" s="619" t="b">
        <f t="shared" si="80"/>
        <v>0</v>
      </c>
      <c r="BL202" s="619" t="b">
        <f t="shared" si="81"/>
        <v>0</v>
      </c>
      <c r="BM202" s="619" t="b">
        <f t="shared" si="82"/>
        <v>0</v>
      </c>
      <c r="BN202" s="619" t="b">
        <f t="shared" si="83"/>
        <v>1</v>
      </c>
      <c r="BO202" s="619" t="b">
        <f t="shared" si="84"/>
        <v>1</v>
      </c>
      <c r="BP202" s="619" t="b">
        <f t="shared" si="85"/>
        <v>1</v>
      </c>
      <c r="BQ202" s="619" t="b">
        <f t="shared" si="86"/>
        <v>1</v>
      </c>
      <c r="BR202" s="619" t="b">
        <f t="shared" si="87"/>
        <v>1</v>
      </c>
      <c r="BS202" s="619" t="b">
        <f t="shared" si="88"/>
        <v>1</v>
      </c>
      <c r="BT202" s="619" t="b">
        <f t="shared" si="89"/>
        <v>1</v>
      </c>
      <c r="BU202" s="619" t="b">
        <f t="shared" si="90"/>
        <v>1</v>
      </c>
      <c r="BV202" s="619" t="str">
        <f t="shared" si="91"/>
        <v>-</v>
      </c>
      <c r="BW202" s="619">
        <f>IF(BV202="-",0,IF(COUNTIF(BV202:$BV$524,BV202)&gt;1,1,0))</f>
        <v>0</v>
      </c>
    </row>
    <row r="203" spans="1:75" s="257" customFormat="1" ht="15.75">
      <c r="A203" s="567">
        <v>179</v>
      </c>
      <c r="B203" s="564"/>
      <c r="C203" s="465"/>
      <c r="D203" s="466"/>
      <c r="E203" s="467"/>
      <c r="F203" s="468"/>
      <c r="G203" s="466"/>
      <c r="H203" s="467"/>
      <c r="I203" s="468"/>
      <c r="J203" s="469"/>
      <c r="K203" s="467"/>
      <c r="L203" s="470"/>
      <c r="M203" s="466"/>
      <c r="N203" s="467"/>
      <c r="O203" s="470"/>
      <c r="P203" s="544"/>
      <c r="Q203" s="544"/>
      <c r="R203" s="544"/>
      <c r="S203" s="544"/>
      <c r="T203" s="544"/>
      <c r="U203" s="544"/>
      <c r="V203" s="544"/>
      <c r="W203" s="469"/>
      <c r="X203" s="471"/>
      <c r="Y203" s="471"/>
      <c r="Z203" s="471"/>
      <c r="AA203" s="472"/>
      <c r="AB203" s="469"/>
      <c r="AC203" s="471"/>
      <c r="AD203" s="471"/>
      <c r="AE203" s="471"/>
      <c r="AF203" s="472"/>
      <c r="AG203" s="469"/>
      <c r="AH203" s="471"/>
      <c r="AI203" s="471"/>
      <c r="AJ203" s="471"/>
      <c r="AK203" s="472"/>
      <c r="AL203" s="469"/>
      <c r="AM203" s="471"/>
      <c r="AN203" s="471"/>
      <c r="AO203" s="471"/>
      <c r="AP203" s="538"/>
      <c r="AQ203" s="542">
        <f t="shared" si="64"/>
        <v>0</v>
      </c>
      <c r="AR203" s="552">
        <f t="shared" si="65"/>
        <v>0</v>
      </c>
      <c r="AS203" s="552">
        <f t="shared" si="66"/>
        <v>0</v>
      </c>
      <c r="AT203" s="496">
        <f t="shared" si="67"/>
        <v>0</v>
      </c>
      <c r="AU203" s="227"/>
      <c r="AV203" s="619" t="b">
        <f t="shared" si="62"/>
        <v>1</v>
      </c>
      <c r="AW203" s="619" t="b">
        <f t="shared" si="63"/>
        <v>1</v>
      </c>
      <c r="AX203" s="619" t="b">
        <f t="shared" si="68"/>
        <v>1</v>
      </c>
      <c r="AY203" s="619" t="b">
        <f t="shared" si="69"/>
        <v>1</v>
      </c>
      <c r="AZ203" s="619" t="b">
        <f t="shared" si="70"/>
        <v>1</v>
      </c>
      <c r="BB203" s="619" t="b">
        <f t="shared" si="71"/>
        <v>0</v>
      </c>
      <c r="BC203" s="619" t="b">
        <f t="shared" si="72"/>
        <v>0</v>
      </c>
      <c r="BD203" s="619" t="b">
        <f t="shared" si="73"/>
        <v>0</v>
      </c>
      <c r="BE203" s="619" t="b">
        <f t="shared" si="74"/>
        <v>0</v>
      </c>
      <c r="BF203" s="619" t="b">
        <f t="shared" si="75"/>
        <v>0</v>
      </c>
      <c r="BG203" s="619" t="b">
        <f t="shared" si="76"/>
        <v>0</v>
      </c>
      <c r="BH203" s="619" t="b">
        <f t="shared" si="77"/>
        <v>0</v>
      </c>
      <c r="BI203" s="619" t="b">
        <f t="shared" si="78"/>
        <v>0</v>
      </c>
      <c r="BJ203" s="619" t="b">
        <f t="shared" si="79"/>
        <v>0</v>
      </c>
      <c r="BK203" s="619" t="b">
        <f t="shared" si="80"/>
        <v>0</v>
      </c>
      <c r="BL203" s="619" t="b">
        <f t="shared" si="81"/>
        <v>0</v>
      </c>
      <c r="BM203" s="619" t="b">
        <f t="shared" si="82"/>
        <v>0</v>
      </c>
      <c r="BN203" s="619" t="b">
        <f t="shared" si="83"/>
        <v>1</v>
      </c>
      <c r="BO203" s="619" t="b">
        <f t="shared" si="84"/>
        <v>1</v>
      </c>
      <c r="BP203" s="619" t="b">
        <f t="shared" si="85"/>
        <v>1</v>
      </c>
      <c r="BQ203" s="619" t="b">
        <f t="shared" si="86"/>
        <v>1</v>
      </c>
      <c r="BR203" s="619" t="b">
        <f t="shared" si="87"/>
        <v>1</v>
      </c>
      <c r="BS203" s="619" t="b">
        <f t="shared" si="88"/>
        <v>1</v>
      </c>
      <c r="BT203" s="619" t="b">
        <f t="shared" si="89"/>
        <v>1</v>
      </c>
      <c r="BU203" s="619" t="b">
        <f t="shared" si="90"/>
        <v>1</v>
      </c>
      <c r="BV203" s="619" t="str">
        <f t="shared" si="91"/>
        <v>-</v>
      </c>
      <c r="BW203" s="619">
        <f>IF(BV203="-",0,IF(COUNTIF(BV203:$BV$524,BV203)&gt;1,1,0))</f>
        <v>0</v>
      </c>
    </row>
    <row r="204" spans="1:75" s="257" customFormat="1" ht="15.75">
      <c r="A204" s="567">
        <v>180</v>
      </c>
      <c r="B204" s="564"/>
      <c r="C204" s="465"/>
      <c r="D204" s="466"/>
      <c r="E204" s="467"/>
      <c r="F204" s="468"/>
      <c r="G204" s="466"/>
      <c r="H204" s="467"/>
      <c r="I204" s="468"/>
      <c r="J204" s="469"/>
      <c r="K204" s="467"/>
      <c r="L204" s="470"/>
      <c r="M204" s="466"/>
      <c r="N204" s="467"/>
      <c r="O204" s="470"/>
      <c r="P204" s="544"/>
      <c r="Q204" s="544"/>
      <c r="R204" s="544"/>
      <c r="S204" s="544"/>
      <c r="T204" s="544"/>
      <c r="U204" s="544"/>
      <c r="V204" s="544"/>
      <c r="W204" s="469"/>
      <c r="X204" s="471"/>
      <c r="Y204" s="471"/>
      <c r="Z204" s="471"/>
      <c r="AA204" s="472"/>
      <c r="AB204" s="469"/>
      <c r="AC204" s="471"/>
      <c r="AD204" s="471"/>
      <c r="AE204" s="471"/>
      <c r="AF204" s="472"/>
      <c r="AG204" s="469"/>
      <c r="AH204" s="471"/>
      <c r="AI204" s="471"/>
      <c r="AJ204" s="471"/>
      <c r="AK204" s="472"/>
      <c r="AL204" s="469"/>
      <c r="AM204" s="471"/>
      <c r="AN204" s="471"/>
      <c r="AO204" s="471"/>
      <c r="AP204" s="538"/>
      <c r="AQ204" s="542">
        <f t="shared" si="64"/>
        <v>0</v>
      </c>
      <c r="AR204" s="552">
        <f t="shared" si="65"/>
        <v>0</v>
      </c>
      <c r="AS204" s="552">
        <f t="shared" si="66"/>
        <v>0</v>
      </c>
      <c r="AT204" s="496">
        <f t="shared" si="67"/>
        <v>0</v>
      </c>
      <c r="AU204" s="227"/>
      <c r="AV204" s="619" t="b">
        <f t="shared" si="62"/>
        <v>1</v>
      </c>
      <c r="AW204" s="619" t="b">
        <f t="shared" si="63"/>
        <v>1</v>
      </c>
      <c r="AX204" s="619" t="b">
        <f t="shared" si="68"/>
        <v>1</v>
      </c>
      <c r="AY204" s="619" t="b">
        <f t="shared" si="69"/>
        <v>1</v>
      </c>
      <c r="AZ204" s="619" t="b">
        <f t="shared" si="70"/>
        <v>1</v>
      </c>
      <c r="BB204" s="619" t="b">
        <f t="shared" si="71"/>
        <v>0</v>
      </c>
      <c r="BC204" s="619" t="b">
        <f t="shared" si="72"/>
        <v>0</v>
      </c>
      <c r="BD204" s="619" t="b">
        <f t="shared" si="73"/>
        <v>0</v>
      </c>
      <c r="BE204" s="619" t="b">
        <f t="shared" si="74"/>
        <v>0</v>
      </c>
      <c r="BF204" s="619" t="b">
        <f t="shared" si="75"/>
        <v>0</v>
      </c>
      <c r="BG204" s="619" t="b">
        <f t="shared" si="76"/>
        <v>0</v>
      </c>
      <c r="BH204" s="619" t="b">
        <f t="shared" si="77"/>
        <v>0</v>
      </c>
      <c r="BI204" s="619" t="b">
        <f t="shared" si="78"/>
        <v>0</v>
      </c>
      <c r="BJ204" s="619" t="b">
        <f t="shared" si="79"/>
        <v>0</v>
      </c>
      <c r="BK204" s="619" t="b">
        <f t="shared" si="80"/>
        <v>0</v>
      </c>
      <c r="BL204" s="619" t="b">
        <f t="shared" si="81"/>
        <v>0</v>
      </c>
      <c r="BM204" s="619" t="b">
        <f t="shared" si="82"/>
        <v>0</v>
      </c>
      <c r="BN204" s="619" t="b">
        <f t="shared" si="83"/>
        <v>1</v>
      </c>
      <c r="BO204" s="619" t="b">
        <f t="shared" si="84"/>
        <v>1</v>
      </c>
      <c r="BP204" s="619" t="b">
        <f t="shared" si="85"/>
        <v>1</v>
      </c>
      <c r="BQ204" s="619" t="b">
        <f t="shared" si="86"/>
        <v>1</v>
      </c>
      <c r="BR204" s="619" t="b">
        <f t="shared" si="87"/>
        <v>1</v>
      </c>
      <c r="BS204" s="619" t="b">
        <f t="shared" si="88"/>
        <v>1</v>
      </c>
      <c r="BT204" s="619" t="b">
        <f t="shared" si="89"/>
        <v>1</v>
      </c>
      <c r="BU204" s="619" t="b">
        <f t="shared" si="90"/>
        <v>1</v>
      </c>
      <c r="BV204" s="619" t="str">
        <f t="shared" si="91"/>
        <v>-</v>
      </c>
      <c r="BW204" s="619">
        <f>IF(BV204="-",0,IF(COUNTIF(BV204:$BV$524,BV204)&gt;1,1,0))</f>
        <v>0</v>
      </c>
    </row>
    <row r="205" spans="1:75" s="257" customFormat="1" ht="15.75">
      <c r="A205" s="567">
        <v>181</v>
      </c>
      <c r="B205" s="564"/>
      <c r="C205" s="465"/>
      <c r="D205" s="466"/>
      <c r="E205" s="467"/>
      <c r="F205" s="468"/>
      <c r="G205" s="466"/>
      <c r="H205" s="467"/>
      <c r="I205" s="468"/>
      <c r="J205" s="469"/>
      <c r="K205" s="467"/>
      <c r="L205" s="470"/>
      <c r="M205" s="466"/>
      <c r="N205" s="467"/>
      <c r="O205" s="470"/>
      <c r="P205" s="544"/>
      <c r="Q205" s="544"/>
      <c r="R205" s="544"/>
      <c r="S205" s="544"/>
      <c r="T205" s="544"/>
      <c r="U205" s="544"/>
      <c r="V205" s="544"/>
      <c r="W205" s="469"/>
      <c r="X205" s="471"/>
      <c r="Y205" s="471"/>
      <c r="Z205" s="471"/>
      <c r="AA205" s="472"/>
      <c r="AB205" s="469"/>
      <c r="AC205" s="471"/>
      <c r="AD205" s="471"/>
      <c r="AE205" s="471"/>
      <c r="AF205" s="472"/>
      <c r="AG205" s="469"/>
      <c r="AH205" s="471"/>
      <c r="AI205" s="471"/>
      <c r="AJ205" s="471"/>
      <c r="AK205" s="472"/>
      <c r="AL205" s="469"/>
      <c r="AM205" s="471"/>
      <c r="AN205" s="471"/>
      <c r="AO205" s="471"/>
      <c r="AP205" s="538"/>
      <c r="AQ205" s="542">
        <f t="shared" si="64"/>
        <v>0</v>
      </c>
      <c r="AR205" s="552">
        <f t="shared" si="65"/>
        <v>0</v>
      </c>
      <c r="AS205" s="552">
        <f t="shared" si="66"/>
        <v>0</v>
      </c>
      <c r="AT205" s="496">
        <f t="shared" si="67"/>
        <v>0</v>
      </c>
      <c r="AU205" s="227"/>
      <c r="AV205" s="619" t="b">
        <f t="shared" si="62"/>
        <v>1</v>
      </c>
      <c r="AW205" s="619" t="b">
        <f t="shared" si="63"/>
        <v>1</v>
      </c>
      <c r="AX205" s="619" t="b">
        <f t="shared" si="68"/>
        <v>1</v>
      </c>
      <c r="AY205" s="619" t="b">
        <f t="shared" si="69"/>
        <v>1</v>
      </c>
      <c r="AZ205" s="619" t="b">
        <f t="shared" si="70"/>
        <v>1</v>
      </c>
      <c r="BB205" s="619" t="b">
        <f t="shared" si="71"/>
        <v>0</v>
      </c>
      <c r="BC205" s="619" t="b">
        <f t="shared" si="72"/>
        <v>0</v>
      </c>
      <c r="BD205" s="619" t="b">
        <f t="shared" si="73"/>
        <v>0</v>
      </c>
      <c r="BE205" s="619" t="b">
        <f t="shared" si="74"/>
        <v>0</v>
      </c>
      <c r="BF205" s="619" t="b">
        <f t="shared" si="75"/>
        <v>0</v>
      </c>
      <c r="BG205" s="619" t="b">
        <f t="shared" si="76"/>
        <v>0</v>
      </c>
      <c r="BH205" s="619" t="b">
        <f t="shared" si="77"/>
        <v>0</v>
      </c>
      <c r="BI205" s="619" t="b">
        <f t="shared" si="78"/>
        <v>0</v>
      </c>
      <c r="BJ205" s="619" t="b">
        <f t="shared" si="79"/>
        <v>0</v>
      </c>
      <c r="BK205" s="619" t="b">
        <f t="shared" si="80"/>
        <v>0</v>
      </c>
      <c r="BL205" s="619" t="b">
        <f t="shared" si="81"/>
        <v>0</v>
      </c>
      <c r="BM205" s="619" t="b">
        <f t="shared" si="82"/>
        <v>0</v>
      </c>
      <c r="BN205" s="619" t="b">
        <f t="shared" si="83"/>
        <v>1</v>
      </c>
      <c r="BO205" s="619" t="b">
        <f t="shared" si="84"/>
        <v>1</v>
      </c>
      <c r="BP205" s="619" t="b">
        <f t="shared" si="85"/>
        <v>1</v>
      </c>
      <c r="BQ205" s="619" t="b">
        <f t="shared" si="86"/>
        <v>1</v>
      </c>
      <c r="BR205" s="619" t="b">
        <f t="shared" si="87"/>
        <v>1</v>
      </c>
      <c r="BS205" s="619" t="b">
        <f t="shared" si="88"/>
        <v>1</v>
      </c>
      <c r="BT205" s="619" t="b">
        <f t="shared" si="89"/>
        <v>1</v>
      </c>
      <c r="BU205" s="619" t="b">
        <f t="shared" si="90"/>
        <v>1</v>
      </c>
      <c r="BV205" s="619" t="str">
        <f t="shared" si="91"/>
        <v>-</v>
      </c>
      <c r="BW205" s="619">
        <f>IF(BV205="-",0,IF(COUNTIF(BV205:$BV$524,BV205)&gt;1,1,0))</f>
        <v>0</v>
      </c>
    </row>
    <row r="206" spans="1:75" s="257" customFormat="1" ht="15.75">
      <c r="A206" s="567">
        <v>182</v>
      </c>
      <c r="B206" s="564"/>
      <c r="C206" s="465"/>
      <c r="D206" s="466"/>
      <c r="E206" s="467"/>
      <c r="F206" s="468"/>
      <c r="G206" s="466"/>
      <c r="H206" s="467"/>
      <c r="I206" s="468"/>
      <c r="J206" s="469"/>
      <c r="K206" s="467"/>
      <c r="L206" s="470"/>
      <c r="M206" s="466"/>
      <c r="N206" s="467"/>
      <c r="O206" s="470"/>
      <c r="P206" s="544"/>
      <c r="Q206" s="544"/>
      <c r="R206" s="544"/>
      <c r="S206" s="544"/>
      <c r="T206" s="544"/>
      <c r="U206" s="544"/>
      <c r="V206" s="544"/>
      <c r="W206" s="469"/>
      <c r="X206" s="471"/>
      <c r="Y206" s="471"/>
      <c r="Z206" s="471"/>
      <c r="AA206" s="472"/>
      <c r="AB206" s="469"/>
      <c r="AC206" s="471"/>
      <c r="AD206" s="471"/>
      <c r="AE206" s="471"/>
      <c r="AF206" s="472"/>
      <c r="AG206" s="469"/>
      <c r="AH206" s="471"/>
      <c r="AI206" s="471"/>
      <c r="AJ206" s="471"/>
      <c r="AK206" s="472"/>
      <c r="AL206" s="469"/>
      <c r="AM206" s="471"/>
      <c r="AN206" s="471"/>
      <c r="AO206" s="471"/>
      <c r="AP206" s="538"/>
      <c r="AQ206" s="542">
        <f t="shared" si="64"/>
        <v>0</v>
      </c>
      <c r="AR206" s="552">
        <f t="shared" si="65"/>
        <v>0</v>
      </c>
      <c r="AS206" s="552">
        <f t="shared" si="66"/>
        <v>0</v>
      </c>
      <c r="AT206" s="496">
        <f t="shared" si="67"/>
        <v>0</v>
      </c>
      <c r="AU206" s="227"/>
      <c r="AV206" s="619" t="b">
        <f t="shared" si="62"/>
        <v>1</v>
      </c>
      <c r="AW206" s="619" t="b">
        <f t="shared" si="63"/>
        <v>1</v>
      </c>
      <c r="AX206" s="619" t="b">
        <f t="shared" si="68"/>
        <v>1</v>
      </c>
      <c r="AY206" s="619" t="b">
        <f t="shared" si="69"/>
        <v>1</v>
      </c>
      <c r="AZ206" s="619" t="b">
        <f t="shared" si="70"/>
        <v>1</v>
      </c>
      <c r="BB206" s="619" t="b">
        <f t="shared" si="71"/>
        <v>0</v>
      </c>
      <c r="BC206" s="619" t="b">
        <f t="shared" si="72"/>
        <v>0</v>
      </c>
      <c r="BD206" s="619" t="b">
        <f t="shared" si="73"/>
        <v>0</v>
      </c>
      <c r="BE206" s="619" t="b">
        <f t="shared" si="74"/>
        <v>0</v>
      </c>
      <c r="BF206" s="619" t="b">
        <f t="shared" si="75"/>
        <v>0</v>
      </c>
      <c r="BG206" s="619" t="b">
        <f t="shared" si="76"/>
        <v>0</v>
      </c>
      <c r="BH206" s="619" t="b">
        <f t="shared" si="77"/>
        <v>0</v>
      </c>
      <c r="BI206" s="619" t="b">
        <f t="shared" si="78"/>
        <v>0</v>
      </c>
      <c r="BJ206" s="619" t="b">
        <f t="shared" si="79"/>
        <v>0</v>
      </c>
      <c r="BK206" s="619" t="b">
        <f t="shared" si="80"/>
        <v>0</v>
      </c>
      <c r="BL206" s="619" t="b">
        <f t="shared" si="81"/>
        <v>0</v>
      </c>
      <c r="BM206" s="619" t="b">
        <f t="shared" si="82"/>
        <v>0</v>
      </c>
      <c r="BN206" s="619" t="b">
        <f t="shared" si="83"/>
        <v>1</v>
      </c>
      <c r="BO206" s="619" t="b">
        <f t="shared" si="84"/>
        <v>1</v>
      </c>
      <c r="BP206" s="619" t="b">
        <f t="shared" si="85"/>
        <v>1</v>
      </c>
      <c r="BQ206" s="619" t="b">
        <f t="shared" si="86"/>
        <v>1</v>
      </c>
      <c r="BR206" s="619" t="b">
        <f t="shared" si="87"/>
        <v>1</v>
      </c>
      <c r="BS206" s="619" t="b">
        <f t="shared" si="88"/>
        <v>1</v>
      </c>
      <c r="BT206" s="619" t="b">
        <f t="shared" si="89"/>
        <v>1</v>
      </c>
      <c r="BU206" s="619" t="b">
        <f t="shared" si="90"/>
        <v>1</v>
      </c>
      <c r="BV206" s="619" t="str">
        <f t="shared" si="91"/>
        <v>-</v>
      </c>
      <c r="BW206" s="619">
        <f>IF(BV206="-",0,IF(COUNTIF(BV206:$BV$524,BV206)&gt;1,1,0))</f>
        <v>0</v>
      </c>
    </row>
    <row r="207" spans="1:75" s="257" customFormat="1" ht="15.75">
      <c r="A207" s="567">
        <v>183</v>
      </c>
      <c r="B207" s="564"/>
      <c r="C207" s="465"/>
      <c r="D207" s="466"/>
      <c r="E207" s="467"/>
      <c r="F207" s="468"/>
      <c r="G207" s="466"/>
      <c r="H207" s="467"/>
      <c r="I207" s="468"/>
      <c r="J207" s="469"/>
      <c r="K207" s="467"/>
      <c r="L207" s="470"/>
      <c r="M207" s="466"/>
      <c r="N207" s="467"/>
      <c r="O207" s="470"/>
      <c r="P207" s="544"/>
      <c r="Q207" s="544"/>
      <c r="R207" s="544"/>
      <c r="S207" s="544"/>
      <c r="T207" s="544"/>
      <c r="U207" s="544"/>
      <c r="V207" s="544"/>
      <c r="W207" s="469"/>
      <c r="X207" s="471"/>
      <c r="Y207" s="471"/>
      <c r="Z207" s="471"/>
      <c r="AA207" s="472"/>
      <c r="AB207" s="469"/>
      <c r="AC207" s="471"/>
      <c r="AD207" s="471"/>
      <c r="AE207" s="471"/>
      <c r="AF207" s="472"/>
      <c r="AG207" s="469"/>
      <c r="AH207" s="471"/>
      <c r="AI207" s="471"/>
      <c r="AJ207" s="471"/>
      <c r="AK207" s="472"/>
      <c r="AL207" s="469"/>
      <c r="AM207" s="471"/>
      <c r="AN207" s="471"/>
      <c r="AO207" s="471"/>
      <c r="AP207" s="538"/>
      <c r="AQ207" s="542">
        <f t="shared" si="64"/>
        <v>0</v>
      </c>
      <c r="AR207" s="552">
        <f t="shared" si="65"/>
        <v>0</v>
      </c>
      <c r="AS207" s="552">
        <f t="shared" si="66"/>
        <v>0</v>
      </c>
      <c r="AT207" s="496">
        <f t="shared" si="67"/>
        <v>0</v>
      </c>
      <c r="AU207" s="227"/>
      <c r="AV207" s="619" t="b">
        <f t="shared" si="62"/>
        <v>1</v>
      </c>
      <c r="AW207" s="619" t="b">
        <f t="shared" si="63"/>
        <v>1</v>
      </c>
      <c r="AX207" s="619" t="b">
        <f t="shared" si="68"/>
        <v>1</v>
      </c>
      <c r="AY207" s="619" t="b">
        <f t="shared" si="69"/>
        <v>1</v>
      </c>
      <c r="AZ207" s="619" t="b">
        <f t="shared" si="70"/>
        <v>1</v>
      </c>
      <c r="BB207" s="619" t="b">
        <f t="shared" si="71"/>
        <v>0</v>
      </c>
      <c r="BC207" s="619" t="b">
        <f t="shared" si="72"/>
        <v>0</v>
      </c>
      <c r="BD207" s="619" t="b">
        <f t="shared" si="73"/>
        <v>0</v>
      </c>
      <c r="BE207" s="619" t="b">
        <f t="shared" si="74"/>
        <v>0</v>
      </c>
      <c r="BF207" s="619" t="b">
        <f t="shared" si="75"/>
        <v>0</v>
      </c>
      <c r="BG207" s="619" t="b">
        <f t="shared" si="76"/>
        <v>0</v>
      </c>
      <c r="BH207" s="619" t="b">
        <f t="shared" si="77"/>
        <v>0</v>
      </c>
      <c r="BI207" s="619" t="b">
        <f t="shared" si="78"/>
        <v>0</v>
      </c>
      <c r="BJ207" s="619" t="b">
        <f t="shared" si="79"/>
        <v>0</v>
      </c>
      <c r="BK207" s="619" t="b">
        <f t="shared" si="80"/>
        <v>0</v>
      </c>
      <c r="BL207" s="619" t="b">
        <f t="shared" si="81"/>
        <v>0</v>
      </c>
      <c r="BM207" s="619" t="b">
        <f t="shared" si="82"/>
        <v>0</v>
      </c>
      <c r="BN207" s="619" t="b">
        <f t="shared" si="83"/>
        <v>1</v>
      </c>
      <c r="BO207" s="619" t="b">
        <f t="shared" si="84"/>
        <v>1</v>
      </c>
      <c r="BP207" s="619" t="b">
        <f t="shared" si="85"/>
        <v>1</v>
      </c>
      <c r="BQ207" s="619" t="b">
        <f t="shared" si="86"/>
        <v>1</v>
      </c>
      <c r="BR207" s="619" t="b">
        <f t="shared" si="87"/>
        <v>1</v>
      </c>
      <c r="BS207" s="619" t="b">
        <f t="shared" si="88"/>
        <v>1</v>
      </c>
      <c r="BT207" s="619" t="b">
        <f t="shared" si="89"/>
        <v>1</v>
      </c>
      <c r="BU207" s="619" t="b">
        <f t="shared" si="90"/>
        <v>1</v>
      </c>
      <c r="BV207" s="619" t="str">
        <f t="shared" si="91"/>
        <v>-</v>
      </c>
      <c r="BW207" s="619">
        <f>IF(BV207="-",0,IF(COUNTIF(BV207:$BV$524,BV207)&gt;1,1,0))</f>
        <v>0</v>
      </c>
    </row>
    <row r="208" spans="1:75" s="257" customFormat="1" ht="15.75">
      <c r="A208" s="567">
        <v>184</v>
      </c>
      <c r="B208" s="564"/>
      <c r="C208" s="465"/>
      <c r="D208" s="466"/>
      <c r="E208" s="467"/>
      <c r="F208" s="468"/>
      <c r="G208" s="466"/>
      <c r="H208" s="467"/>
      <c r="I208" s="468"/>
      <c r="J208" s="469"/>
      <c r="K208" s="467"/>
      <c r="L208" s="470"/>
      <c r="M208" s="466"/>
      <c r="N208" s="467"/>
      <c r="O208" s="470"/>
      <c r="P208" s="544"/>
      <c r="Q208" s="544"/>
      <c r="R208" s="544"/>
      <c r="S208" s="544"/>
      <c r="T208" s="544"/>
      <c r="U208" s="544"/>
      <c r="V208" s="544"/>
      <c r="W208" s="469"/>
      <c r="X208" s="471"/>
      <c r="Y208" s="471"/>
      <c r="Z208" s="471"/>
      <c r="AA208" s="472"/>
      <c r="AB208" s="469"/>
      <c r="AC208" s="471"/>
      <c r="AD208" s="471"/>
      <c r="AE208" s="471"/>
      <c r="AF208" s="472"/>
      <c r="AG208" s="469"/>
      <c r="AH208" s="471"/>
      <c r="AI208" s="471"/>
      <c r="AJ208" s="471"/>
      <c r="AK208" s="472"/>
      <c r="AL208" s="469"/>
      <c r="AM208" s="471"/>
      <c r="AN208" s="471"/>
      <c r="AO208" s="471"/>
      <c r="AP208" s="538"/>
      <c r="AQ208" s="542">
        <f t="shared" si="64"/>
        <v>0</v>
      </c>
      <c r="AR208" s="552">
        <f t="shared" si="65"/>
        <v>0</v>
      </c>
      <c r="AS208" s="552">
        <f t="shared" si="66"/>
        <v>0</v>
      </c>
      <c r="AT208" s="496">
        <f t="shared" si="67"/>
        <v>0</v>
      </c>
      <c r="AU208" s="227"/>
      <c r="AV208" s="619" t="b">
        <f t="shared" si="62"/>
        <v>1</v>
      </c>
      <c r="AW208" s="619" t="b">
        <f t="shared" si="63"/>
        <v>1</v>
      </c>
      <c r="AX208" s="619" t="b">
        <f t="shared" si="68"/>
        <v>1</v>
      </c>
      <c r="AY208" s="619" t="b">
        <f t="shared" si="69"/>
        <v>1</v>
      </c>
      <c r="AZ208" s="619" t="b">
        <f t="shared" si="70"/>
        <v>1</v>
      </c>
      <c r="BB208" s="619" t="b">
        <f t="shared" si="71"/>
        <v>0</v>
      </c>
      <c r="BC208" s="619" t="b">
        <f t="shared" si="72"/>
        <v>0</v>
      </c>
      <c r="BD208" s="619" t="b">
        <f t="shared" si="73"/>
        <v>0</v>
      </c>
      <c r="BE208" s="619" t="b">
        <f t="shared" si="74"/>
        <v>0</v>
      </c>
      <c r="BF208" s="619" t="b">
        <f t="shared" si="75"/>
        <v>0</v>
      </c>
      <c r="BG208" s="619" t="b">
        <f t="shared" si="76"/>
        <v>0</v>
      </c>
      <c r="BH208" s="619" t="b">
        <f t="shared" si="77"/>
        <v>0</v>
      </c>
      <c r="BI208" s="619" t="b">
        <f t="shared" si="78"/>
        <v>0</v>
      </c>
      <c r="BJ208" s="619" t="b">
        <f t="shared" si="79"/>
        <v>0</v>
      </c>
      <c r="BK208" s="619" t="b">
        <f t="shared" si="80"/>
        <v>0</v>
      </c>
      <c r="BL208" s="619" t="b">
        <f t="shared" si="81"/>
        <v>0</v>
      </c>
      <c r="BM208" s="619" t="b">
        <f t="shared" si="82"/>
        <v>0</v>
      </c>
      <c r="BN208" s="619" t="b">
        <f t="shared" si="83"/>
        <v>1</v>
      </c>
      <c r="BO208" s="619" t="b">
        <f t="shared" si="84"/>
        <v>1</v>
      </c>
      <c r="BP208" s="619" t="b">
        <f t="shared" si="85"/>
        <v>1</v>
      </c>
      <c r="BQ208" s="619" t="b">
        <f t="shared" si="86"/>
        <v>1</v>
      </c>
      <c r="BR208" s="619" t="b">
        <f t="shared" si="87"/>
        <v>1</v>
      </c>
      <c r="BS208" s="619" t="b">
        <f t="shared" si="88"/>
        <v>1</v>
      </c>
      <c r="BT208" s="619" t="b">
        <f t="shared" si="89"/>
        <v>1</v>
      </c>
      <c r="BU208" s="619" t="b">
        <f t="shared" si="90"/>
        <v>1</v>
      </c>
      <c r="BV208" s="619" t="str">
        <f t="shared" si="91"/>
        <v>-</v>
      </c>
      <c r="BW208" s="619">
        <f>IF(BV208="-",0,IF(COUNTIF(BV208:$BV$524,BV208)&gt;1,1,0))</f>
        <v>0</v>
      </c>
    </row>
    <row r="209" spans="1:75" s="257" customFormat="1" ht="15.75">
      <c r="A209" s="567">
        <v>185</v>
      </c>
      <c r="B209" s="564"/>
      <c r="C209" s="465"/>
      <c r="D209" s="466"/>
      <c r="E209" s="467"/>
      <c r="F209" s="468"/>
      <c r="G209" s="466"/>
      <c r="H209" s="467"/>
      <c r="I209" s="468"/>
      <c r="J209" s="469"/>
      <c r="K209" s="467"/>
      <c r="L209" s="470"/>
      <c r="M209" s="466"/>
      <c r="N209" s="467"/>
      <c r="O209" s="470"/>
      <c r="P209" s="544"/>
      <c r="Q209" s="544"/>
      <c r="R209" s="544"/>
      <c r="S209" s="544"/>
      <c r="T209" s="544"/>
      <c r="U209" s="544"/>
      <c r="V209" s="544"/>
      <c r="W209" s="469"/>
      <c r="X209" s="471"/>
      <c r="Y209" s="471"/>
      <c r="Z209" s="471"/>
      <c r="AA209" s="472"/>
      <c r="AB209" s="469"/>
      <c r="AC209" s="471"/>
      <c r="AD209" s="471"/>
      <c r="AE209" s="471"/>
      <c r="AF209" s="472"/>
      <c r="AG209" s="469"/>
      <c r="AH209" s="471"/>
      <c r="AI209" s="471"/>
      <c r="AJ209" s="471"/>
      <c r="AK209" s="472"/>
      <c r="AL209" s="469"/>
      <c r="AM209" s="471"/>
      <c r="AN209" s="471"/>
      <c r="AO209" s="471"/>
      <c r="AP209" s="538"/>
      <c r="AQ209" s="542">
        <f t="shared" si="64"/>
        <v>0</v>
      </c>
      <c r="AR209" s="552">
        <f t="shared" si="65"/>
        <v>0</v>
      </c>
      <c r="AS209" s="552">
        <f t="shared" si="66"/>
        <v>0</v>
      </c>
      <c r="AT209" s="496">
        <f t="shared" si="67"/>
        <v>0</v>
      </c>
      <c r="AU209" s="227"/>
      <c r="AV209" s="619" t="b">
        <f t="shared" si="62"/>
        <v>1</v>
      </c>
      <c r="AW209" s="619" t="b">
        <f t="shared" si="63"/>
        <v>1</v>
      </c>
      <c r="AX209" s="619" t="b">
        <f t="shared" si="68"/>
        <v>1</v>
      </c>
      <c r="AY209" s="619" t="b">
        <f t="shared" si="69"/>
        <v>1</v>
      </c>
      <c r="AZ209" s="619" t="b">
        <f t="shared" si="70"/>
        <v>1</v>
      </c>
      <c r="BB209" s="619" t="b">
        <f t="shared" si="71"/>
        <v>0</v>
      </c>
      <c r="BC209" s="619" t="b">
        <f t="shared" si="72"/>
        <v>0</v>
      </c>
      <c r="BD209" s="619" t="b">
        <f t="shared" si="73"/>
        <v>0</v>
      </c>
      <c r="BE209" s="619" t="b">
        <f t="shared" si="74"/>
        <v>0</v>
      </c>
      <c r="BF209" s="619" t="b">
        <f t="shared" si="75"/>
        <v>0</v>
      </c>
      <c r="BG209" s="619" t="b">
        <f t="shared" si="76"/>
        <v>0</v>
      </c>
      <c r="BH209" s="619" t="b">
        <f t="shared" si="77"/>
        <v>0</v>
      </c>
      <c r="BI209" s="619" t="b">
        <f t="shared" si="78"/>
        <v>0</v>
      </c>
      <c r="BJ209" s="619" t="b">
        <f t="shared" si="79"/>
        <v>0</v>
      </c>
      <c r="BK209" s="619" t="b">
        <f t="shared" si="80"/>
        <v>0</v>
      </c>
      <c r="BL209" s="619" t="b">
        <f t="shared" si="81"/>
        <v>0</v>
      </c>
      <c r="BM209" s="619" t="b">
        <f t="shared" si="82"/>
        <v>0</v>
      </c>
      <c r="BN209" s="619" t="b">
        <f t="shared" si="83"/>
        <v>1</v>
      </c>
      <c r="BO209" s="619" t="b">
        <f t="shared" si="84"/>
        <v>1</v>
      </c>
      <c r="BP209" s="619" t="b">
        <f t="shared" si="85"/>
        <v>1</v>
      </c>
      <c r="BQ209" s="619" t="b">
        <f t="shared" si="86"/>
        <v>1</v>
      </c>
      <c r="BR209" s="619" t="b">
        <f t="shared" si="87"/>
        <v>1</v>
      </c>
      <c r="BS209" s="619" t="b">
        <f t="shared" si="88"/>
        <v>1</v>
      </c>
      <c r="BT209" s="619" t="b">
        <f t="shared" si="89"/>
        <v>1</v>
      </c>
      <c r="BU209" s="619" t="b">
        <f t="shared" si="90"/>
        <v>1</v>
      </c>
      <c r="BV209" s="619" t="str">
        <f t="shared" si="91"/>
        <v>-</v>
      </c>
      <c r="BW209" s="619">
        <f>IF(BV209="-",0,IF(COUNTIF(BV209:$BV$524,BV209)&gt;1,1,0))</f>
        <v>0</v>
      </c>
    </row>
    <row r="210" spans="1:75" s="257" customFormat="1" ht="15.75">
      <c r="A210" s="567">
        <v>186</v>
      </c>
      <c r="B210" s="564"/>
      <c r="C210" s="465"/>
      <c r="D210" s="466"/>
      <c r="E210" s="467"/>
      <c r="F210" s="468"/>
      <c r="G210" s="466"/>
      <c r="H210" s="467"/>
      <c r="I210" s="468"/>
      <c r="J210" s="469"/>
      <c r="K210" s="467"/>
      <c r="L210" s="470"/>
      <c r="M210" s="466"/>
      <c r="N210" s="467"/>
      <c r="O210" s="470"/>
      <c r="P210" s="544"/>
      <c r="Q210" s="544"/>
      <c r="R210" s="544"/>
      <c r="S210" s="544"/>
      <c r="T210" s="544"/>
      <c r="U210" s="544"/>
      <c r="V210" s="544"/>
      <c r="W210" s="469"/>
      <c r="X210" s="471"/>
      <c r="Y210" s="471"/>
      <c r="Z210" s="471"/>
      <c r="AA210" s="472"/>
      <c r="AB210" s="469"/>
      <c r="AC210" s="471"/>
      <c r="AD210" s="471"/>
      <c r="AE210" s="471"/>
      <c r="AF210" s="472"/>
      <c r="AG210" s="469"/>
      <c r="AH210" s="471"/>
      <c r="AI210" s="471"/>
      <c r="AJ210" s="471"/>
      <c r="AK210" s="472"/>
      <c r="AL210" s="469"/>
      <c r="AM210" s="471"/>
      <c r="AN210" s="471"/>
      <c r="AO210" s="471"/>
      <c r="AP210" s="538"/>
      <c r="AQ210" s="542">
        <f t="shared" si="64"/>
        <v>0</v>
      </c>
      <c r="AR210" s="552">
        <f t="shared" si="65"/>
        <v>0</v>
      </c>
      <c r="AS210" s="552">
        <f t="shared" si="66"/>
        <v>0</v>
      </c>
      <c r="AT210" s="496">
        <f t="shared" si="67"/>
        <v>0</v>
      </c>
      <c r="AU210" s="227"/>
      <c r="AV210" s="619" t="b">
        <f t="shared" si="62"/>
        <v>1</v>
      </c>
      <c r="AW210" s="619" t="b">
        <f t="shared" si="63"/>
        <v>1</v>
      </c>
      <c r="AX210" s="619" t="b">
        <f t="shared" si="68"/>
        <v>1</v>
      </c>
      <c r="AY210" s="619" t="b">
        <f t="shared" si="69"/>
        <v>1</v>
      </c>
      <c r="AZ210" s="619" t="b">
        <f t="shared" si="70"/>
        <v>1</v>
      </c>
      <c r="BB210" s="619" t="b">
        <f t="shared" si="71"/>
        <v>0</v>
      </c>
      <c r="BC210" s="619" t="b">
        <f t="shared" si="72"/>
        <v>0</v>
      </c>
      <c r="BD210" s="619" t="b">
        <f t="shared" si="73"/>
        <v>0</v>
      </c>
      <c r="BE210" s="619" t="b">
        <f t="shared" si="74"/>
        <v>0</v>
      </c>
      <c r="BF210" s="619" t="b">
        <f t="shared" si="75"/>
        <v>0</v>
      </c>
      <c r="BG210" s="619" t="b">
        <f t="shared" si="76"/>
        <v>0</v>
      </c>
      <c r="BH210" s="619" t="b">
        <f t="shared" si="77"/>
        <v>0</v>
      </c>
      <c r="BI210" s="619" t="b">
        <f t="shared" si="78"/>
        <v>0</v>
      </c>
      <c r="BJ210" s="619" t="b">
        <f t="shared" si="79"/>
        <v>0</v>
      </c>
      <c r="BK210" s="619" t="b">
        <f t="shared" si="80"/>
        <v>0</v>
      </c>
      <c r="BL210" s="619" t="b">
        <f t="shared" si="81"/>
        <v>0</v>
      </c>
      <c r="BM210" s="619" t="b">
        <f t="shared" si="82"/>
        <v>0</v>
      </c>
      <c r="BN210" s="619" t="b">
        <f t="shared" si="83"/>
        <v>1</v>
      </c>
      <c r="BO210" s="619" t="b">
        <f t="shared" si="84"/>
        <v>1</v>
      </c>
      <c r="BP210" s="619" t="b">
        <f t="shared" si="85"/>
        <v>1</v>
      </c>
      <c r="BQ210" s="619" t="b">
        <f t="shared" si="86"/>
        <v>1</v>
      </c>
      <c r="BR210" s="619" t="b">
        <f t="shared" si="87"/>
        <v>1</v>
      </c>
      <c r="BS210" s="619" t="b">
        <f t="shared" si="88"/>
        <v>1</v>
      </c>
      <c r="BT210" s="619" t="b">
        <f t="shared" si="89"/>
        <v>1</v>
      </c>
      <c r="BU210" s="619" t="b">
        <f t="shared" si="90"/>
        <v>1</v>
      </c>
      <c r="BV210" s="619" t="str">
        <f t="shared" si="91"/>
        <v>-</v>
      </c>
      <c r="BW210" s="619">
        <f>IF(BV210="-",0,IF(COUNTIF(BV210:$BV$524,BV210)&gt;1,1,0))</f>
        <v>0</v>
      </c>
    </row>
    <row r="211" spans="1:75" s="257" customFormat="1" ht="15.75">
      <c r="A211" s="567">
        <v>187</v>
      </c>
      <c r="B211" s="564"/>
      <c r="C211" s="465"/>
      <c r="D211" s="466"/>
      <c r="E211" s="467"/>
      <c r="F211" s="468"/>
      <c r="G211" s="466"/>
      <c r="H211" s="467"/>
      <c r="I211" s="468"/>
      <c r="J211" s="469"/>
      <c r="K211" s="467"/>
      <c r="L211" s="470"/>
      <c r="M211" s="466"/>
      <c r="N211" s="467"/>
      <c r="O211" s="470"/>
      <c r="P211" s="544"/>
      <c r="Q211" s="544"/>
      <c r="R211" s="544"/>
      <c r="S211" s="544"/>
      <c r="T211" s="544"/>
      <c r="U211" s="544"/>
      <c r="V211" s="544"/>
      <c r="W211" s="469"/>
      <c r="X211" s="471"/>
      <c r="Y211" s="471"/>
      <c r="Z211" s="471"/>
      <c r="AA211" s="472"/>
      <c r="AB211" s="469"/>
      <c r="AC211" s="471"/>
      <c r="AD211" s="471"/>
      <c r="AE211" s="471"/>
      <c r="AF211" s="472"/>
      <c r="AG211" s="469"/>
      <c r="AH211" s="471"/>
      <c r="AI211" s="471"/>
      <c r="AJ211" s="471"/>
      <c r="AK211" s="472"/>
      <c r="AL211" s="469"/>
      <c r="AM211" s="471"/>
      <c r="AN211" s="471"/>
      <c r="AO211" s="471"/>
      <c r="AP211" s="538"/>
      <c r="AQ211" s="542">
        <f t="shared" si="64"/>
        <v>0</v>
      </c>
      <c r="AR211" s="552">
        <f t="shared" si="65"/>
        <v>0</v>
      </c>
      <c r="AS211" s="552">
        <f t="shared" si="66"/>
        <v>0</v>
      </c>
      <c r="AT211" s="496">
        <f t="shared" si="67"/>
        <v>0</v>
      </c>
      <c r="AU211" s="227"/>
      <c r="AV211" s="619" t="b">
        <f t="shared" si="62"/>
        <v>1</v>
      </c>
      <c r="AW211" s="619" t="b">
        <f t="shared" si="63"/>
        <v>1</v>
      </c>
      <c r="AX211" s="619" t="b">
        <f t="shared" si="68"/>
        <v>1</v>
      </c>
      <c r="AY211" s="619" t="b">
        <f t="shared" si="69"/>
        <v>1</v>
      </c>
      <c r="AZ211" s="619" t="b">
        <f t="shared" si="70"/>
        <v>1</v>
      </c>
      <c r="BB211" s="619" t="b">
        <f t="shared" si="71"/>
        <v>0</v>
      </c>
      <c r="BC211" s="619" t="b">
        <f t="shared" si="72"/>
        <v>0</v>
      </c>
      <c r="BD211" s="619" t="b">
        <f t="shared" si="73"/>
        <v>0</v>
      </c>
      <c r="BE211" s="619" t="b">
        <f t="shared" si="74"/>
        <v>0</v>
      </c>
      <c r="BF211" s="619" t="b">
        <f t="shared" si="75"/>
        <v>0</v>
      </c>
      <c r="BG211" s="619" t="b">
        <f t="shared" si="76"/>
        <v>0</v>
      </c>
      <c r="BH211" s="619" t="b">
        <f t="shared" si="77"/>
        <v>0</v>
      </c>
      <c r="BI211" s="619" t="b">
        <f t="shared" si="78"/>
        <v>0</v>
      </c>
      <c r="BJ211" s="619" t="b">
        <f t="shared" si="79"/>
        <v>0</v>
      </c>
      <c r="BK211" s="619" t="b">
        <f t="shared" si="80"/>
        <v>0</v>
      </c>
      <c r="BL211" s="619" t="b">
        <f t="shared" si="81"/>
        <v>0</v>
      </c>
      <c r="BM211" s="619" t="b">
        <f t="shared" si="82"/>
        <v>0</v>
      </c>
      <c r="BN211" s="619" t="b">
        <f t="shared" si="83"/>
        <v>1</v>
      </c>
      <c r="BO211" s="619" t="b">
        <f t="shared" si="84"/>
        <v>1</v>
      </c>
      <c r="BP211" s="619" t="b">
        <f t="shared" si="85"/>
        <v>1</v>
      </c>
      <c r="BQ211" s="619" t="b">
        <f t="shared" si="86"/>
        <v>1</v>
      </c>
      <c r="BR211" s="619" t="b">
        <f t="shared" si="87"/>
        <v>1</v>
      </c>
      <c r="BS211" s="619" t="b">
        <f t="shared" si="88"/>
        <v>1</v>
      </c>
      <c r="BT211" s="619" t="b">
        <f t="shared" si="89"/>
        <v>1</v>
      </c>
      <c r="BU211" s="619" t="b">
        <f t="shared" si="90"/>
        <v>1</v>
      </c>
      <c r="BV211" s="619" t="str">
        <f t="shared" si="91"/>
        <v>-</v>
      </c>
      <c r="BW211" s="619">
        <f>IF(BV211="-",0,IF(COUNTIF(BV211:$BV$524,BV211)&gt;1,1,0))</f>
        <v>0</v>
      </c>
    </row>
    <row r="212" spans="1:75" s="257" customFormat="1" ht="15.75">
      <c r="A212" s="567">
        <v>188</v>
      </c>
      <c r="B212" s="564"/>
      <c r="C212" s="465"/>
      <c r="D212" s="466"/>
      <c r="E212" s="467"/>
      <c r="F212" s="468"/>
      <c r="G212" s="466"/>
      <c r="H212" s="467"/>
      <c r="I212" s="468"/>
      <c r="J212" s="469"/>
      <c r="K212" s="467"/>
      <c r="L212" s="470"/>
      <c r="M212" s="466"/>
      <c r="N212" s="467"/>
      <c r="O212" s="470"/>
      <c r="P212" s="544"/>
      <c r="Q212" s="544"/>
      <c r="R212" s="544"/>
      <c r="S212" s="544"/>
      <c r="T212" s="544"/>
      <c r="U212" s="544"/>
      <c r="V212" s="544"/>
      <c r="W212" s="469"/>
      <c r="X212" s="471"/>
      <c r="Y212" s="471"/>
      <c r="Z212" s="471"/>
      <c r="AA212" s="472"/>
      <c r="AB212" s="469"/>
      <c r="AC212" s="471"/>
      <c r="AD212" s="471"/>
      <c r="AE212" s="471"/>
      <c r="AF212" s="472"/>
      <c r="AG212" s="469"/>
      <c r="AH212" s="471"/>
      <c r="AI212" s="471"/>
      <c r="AJ212" s="471"/>
      <c r="AK212" s="472"/>
      <c r="AL212" s="469"/>
      <c r="AM212" s="471"/>
      <c r="AN212" s="471"/>
      <c r="AO212" s="471"/>
      <c r="AP212" s="538"/>
      <c r="AQ212" s="542">
        <f t="shared" si="64"/>
        <v>0</v>
      </c>
      <c r="AR212" s="552">
        <f t="shared" si="65"/>
        <v>0</v>
      </c>
      <c r="AS212" s="552">
        <f t="shared" si="66"/>
        <v>0</v>
      </c>
      <c r="AT212" s="496">
        <f t="shared" si="67"/>
        <v>0</v>
      </c>
      <c r="AU212" s="227"/>
      <c r="AV212" s="619" t="b">
        <f t="shared" si="62"/>
        <v>1</v>
      </c>
      <c r="AW212" s="619" t="b">
        <f t="shared" si="63"/>
        <v>1</v>
      </c>
      <c r="AX212" s="619" t="b">
        <f t="shared" si="68"/>
        <v>1</v>
      </c>
      <c r="AY212" s="619" t="b">
        <f t="shared" si="69"/>
        <v>1</v>
      </c>
      <c r="AZ212" s="619" t="b">
        <f t="shared" si="70"/>
        <v>1</v>
      </c>
      <c r="BB212" s="619" t="b">
        <f t="shared" si="71"/>
        <v>0</v>
      </c>
      <c r="BC212" s="619" t="b">
        <f t="shared" si="72"/>
        <v>0</v>
      </c>
      <c r="BD212" s="619" t="b">
        <f t="shared" si="73"/>
        <v>0</v>
      </c>
      <c r="BE212" s="619" t="b">
        <f t="shared" si="74"/>
        <v>0</v>
      </c>
      <c r="BF212" s="619" t="b">
        <f t="shared" si="75"/>
        <v>0</v>
      </c>
      <c r="BG212" s="619" t="b">
        <f t="shared" si="76"/>
        <v>0</v>
      </c>
      <c r="BH212" s="619" t="b">
        <f t="shared" si="77"/>
        <v>0</v>
      </c>
      <c r="BI212" s="619" t="b">
        <f t="shared" si="78"/>
        <v>0</v>
      </c>
      <c r="BJ212" s="619" t="b">
        <f t="shared" si="79"/>
        <v>0</v>
      </c>
      <c r="BK212" s="619" t="b">
        <f t="shared" si="80"/>
        <v>0</v>
      </c>
      <c r="BL212" s="619" t="b">
        <f t="shared" si="81"/>
        <v>0</v>
      </c>
      <c r="BM212" s="619" t="b">
        <f t="shared" si="82"/>
        <v>0</v>
      </c>
      <c r="BN212" s="619" t="b">
        <f t="shared" si="83"/>
        <v>1</v>
      </c>
      <c r="BO212" s="619" t="b">
        <f t="shared" si="84"/>
        <v>1</v>
      </c>
      <c r="BP212" s="619" t="b">
        <f t="shared" si="85"/>
        <v>1</v>
      </c>
      <c r="BQ212" s="619" t="b">
        <f t="shared" si="86"/>
        <v>1</v>
      </c>
      <c r="BR212" s="619" t="b">
        <f t="shared" si="87"/>
        <v>1</v>
      </c>
      <c r="BS212" s="619" t="b">
        <f t="shared" si="88"/>
        <v>1</v>
      </c>
      <c r="BT212" s="619" t="b">
        <f t="shared" si="89"/>
        <v>1</v>
      </c>
      <c r="BU212" s="619" t="b">
        <f t="shared" si="90"/>
        <v>1</v>
      </c>
      <c r="BV212" s="619" t="str">
        <f t="shared" si="91"/>
        <v>-</v>
      </c>
      <c r="BW212" s="619">
        <f>IF(BV212="-",0,IF(COUNTIF(BV212:$BV$524,BV212)&gt;1,1,0))</f>
        <v>0</v>
      </c>
    </row>
    <row r="213" spans="1:75" s="257" customFormat="1" ht="15.75">
      <c r="A213" s="567">
        <v>189</v>
      </c>
      <c r="B213" s="564"/>
      <c r="C213" s="465"/>
      <c r="D213" s="466"/>
      <c r="E213" s="467"/>
      <c r="F213" s="468"/>
      <c r="G213" s="466"/>
      <c r="H213" s="467"/>
      <c r="I213" s="468"/>
      <c r="J213" s="469"/>
      <c r="K213" s="467"/>
      <c r="L213" s="470"/>
      <c r="M213" s="466"/>
      <c r="N213" s="467"/>
      <c r="O213" s="470"/>
      <c r="P213" s="544"/>
      <c r="Q213" s="544"/>
      <c r="R213" s="544"/>
      <c r="S213" s="544"/>
      <c r="T213" s="544"/>
      <c r="U213" s="544"/>
      <c r="V213" s="544"/>
      <c r="W213" s="469"/>
      <c r="X213" s="471"/>
      <c r="Y213" s="471"/>
      <c r="Z213" s="471"/>
      <c r="AA213" s="472"/>
      <c r="AB213" s="469"/>
      <c r="AC213" s="471"/>
      <c r="AD213" s="471"/>
      <c r="AE213" s="471"/>
      <c r="AF213" s="472"/>
      <c r="AG213" s="469"/>
      <c r="AH213" s="471"/>
      <c r="AI213" s="471"/>
      <c r="AJ213" s="471"/>
      <c r="AK213" s="472"/>
      <c r="AL213" s="469"/>
      <c r="AM213" s="471"/>
      <c r="AN213" s="471"/>
      <c r="AO213" s="471"/>
      <c r="AP213" s="538"/>
      <c r="AQ213" s="542">
        <f t="shared" si="64"/>
        <v>0</v>
      </c>
      <c r="AR213" s="552">
        <f t="shared" si="65"/>
        <v>0</v>
      </c>
      <c r="AS213" s="552">
        <f t="shared" si="66"/>
        <v>0</v>
      </c>
      <c r="AT213" s="496">
        <f t="shared" si="67"/>
        <v>0</v>
      </c>
      <c r="AU213" s="227"/>
      <c r="AV213" s="619" t="b">
        <f t="shared" si="62"/>
        <v>1</v>
      </c>
      <c r="AW213" s="619" t="b">
        <f t="shared" si="63"/>
        <v>1</v>
      </c>
      <c r="AX213" s="619" t="b">
        <f t="shared" si="68"/>
        <v>1</v>
      </c>
      <c r="AY213" s="619" t="b">
        <f t="shared" si="69"/>
        <v>1</v>
      </c>
      <c r="AZ213" s="619" t="b">
        <f t="shared" si="70"/>
        <v>1</v>
      </c>
      <c r="BB213" s="619" t="b">
        <f t="shared" si="71"/>
        <v>0</v>
      </c>
      <c r="BC213" s="619" t="b">
        <f t="shared" si="72"/>
        <v>0</v>
      </c>
      <c r="BD213" s="619" t="b">
        <f t="shared" si="73"/>
        <v>0</v>
      </c>
      <c r="BE213" s="619" t="b">
        <f t="shared" si="74"/>
        <v>0</v>
      </c>
      <c r="BF213" s="619" t="b">
        <f t="shared" si="75"/>
        <v>0</v>
      </c>
      <c r="BG213" s="619" t="b">
        <f t="shared" si="76"/>
        <v>0</v>
      </c>
      <c r="BH213" s="619" t="b">
        <f t="shared" si="77"/>
        <v>0</v>
      </c>
      <c r="BI213" s="619" t="b">
        <f t="shared" si="78"/>
        <v>0</v>
      </c>
      <c r="BJ213" s="619" t="b">
        <f t="shared" si="79"/>
        <v>0</v>
      </c>
      <c r="BK213" s="619" t="b">
        <f t="shared" si="80"/>
        <v>0</v>
      </c>
      <c r="BL213" s="619" t="b">
        <f t="shared" si="81"/>
        <v>0</v>
      </c>
      <c r="BM213" s="619" t="b">
        <f t="shared" si="82"/>
        <v>0</v>
      </c>
      <c r="BN213" s="619" t="b">
        <f t="shared" si="83"/>
        <v>1</v>
      </c>
      <c r="BO213" s="619" t="b">
        <f t="shared" si="84"/>
        <v>1</v>
      </c>
      <c r="BP213" s="619" t="b">
        <f t="shared" si="85"/>
        <v>1</v>
      </c>
      <c r="BQ213" s="619" t="b">
        <f t="shared" si="86"/>
        <v>1</v>
      </c>
      <c r="BR213" s="619" t="b">
        <f t="shared" si="87"/>
        <v>1</v>
      </c>
      <c r="BS213" s="619" t="b">
        <f t="shared" si="88"/>
        <v>1</v>
      </c>
      <c r="BT213" s="619" t="b">
        <f t="shared" si="89"/>
        <v>1</v>
      </c>
      <c r="BU213" s="619" t="b">
        <f t="shared" si="90"/>
        <v>1</v>
      </c>
      <c r="BV213" s="619" t="str">
        <f t="shared" si="91"/>
        <v>-</v>
      </c>
      <c r="BW213" s="619">
        <f>IF(BV213="-",0,IF(COUNTIF(BV213:$BV$524,BV213)&gt;1,1,0))</f>
        <v>0</v>
      </c>
    </row>
    <row r="214" spans="1:75" s="257" customFormat="1" ht="15.75">
      <c r="A214" s="567">
        <v>190</v>
      </c>
      <c r="B214" s="564"/>
      <c r="C214" s="465"/>
      <c r="D214" s="466"/>
      <c r="E214" s="467"/>
      <c r="F214" s="468"/>
      <c r="G214" s="466"/>
      <c r="H214" s="467"/>
      <c r="I214" s="468"/>
      <c r="J214" s="469"/>
      <c r="K214" s="467"/>
      <c r="L214" s="470"/>
      <c r="M214" s="466"/>
      <c r="N214" s="467"/>
      <c r="O214" s="470"/>
      <c r="P214" s="544"/>
      <c r="Q214" s="544"/>
      <c r="R214" s="544"/>
      <c r="S214" s="544"/>
      <c r="T214" s="544"/>
      <c r="U214" s="544"/>
      <c r="V214" s="544"/>
      <c r="W214" s="469"/>
      <c r="X214" s="471"/>
      <c r="Y214" s="471"/>
      <c r="Z214" s="471"/>
      <c r="AA214" s="472"/>
      <c r="AB214" s="469"/>
      <c r="AC214" s="471"/>
      <c r="AD214" s="471"/>
      <c r="AE214" s="471"/>
      <c r="AF214" s="472"/>
      <c r="AG214" s="469"/>
      <c r="AH214" s="471"/>
      <c r="AI214" s="471"/>
      <c r="AJ214" s="471"/>
      <c r="AK214" s="472"/>
      <c r="AL214" s="469"/>
      <c r="AM214" s="471"/>
      <c r="AN214" s="471"/>
      <c r="AO214" s="471"/>
      <c r="AP214" s="538"/>
      <c r="AQ214" s="542">
        <f t="shared" si="64"/>
        <v>0</v>
      </c>
      <c r="AR214" s="552">
        <f t="shared" si="65"/>
        <v>0</v>
      </c>
      <c r="AS214" s="552">
        <f t="shared" si="66"/>
        <v>0</v>
      </c>
      <c r="AT214" s="496">
        <f t="shared" si="67"/>
        <v>0</v>
      </c>
      <c r="AU214" s="227"/>
      <c r="AV214" s="619" t="b">
        <f t="shared" si="62"/>
        <v>1</v>
      </c>
      <c r="AW214" s="619" t="b">
        <f t="shared" si="63"/>
        <v>1</v>
      </c>
      <c r="AX214" s="619" t="b">
        <f t="shared" si="68"/>
        <v>1</v>
      </c>
      <c r="AY214" s="619" t="b">
        <f t="shared" si="69"/>
        <v>1</v>
      </c>
      <c r="AZ214" s="619" t="b">
        <f t="shared" si="70"/>
        <v>1</v>
      </c>
      <c r="BB214" s="619" t="b">
        <f t="shared" si="71"/>
        <v>0</v>
      </c>
      <c r="BC214" s="619" t="b">
        <f t="shared" si="72"/>
        <v>0</v>
      </c>
      <c r="BD214" s="619" t="b">
        <f t="shared" si="73"/>
        <v>0</v>
      </c>
      <c r="BE214" s="619" t="b">
        <f t="shared" si="74"/>
        <v>0</v>
      </c>
      <c r="BF214" s="619" t="b">
        <f t="shared" si="75"/>
        <v>0</v>
      </c>
      <c r="BG214" s="619" t="b">
        <f t="shared" si="76"/>
        <v>0</v>
      </c>
      <c r="BH214" s="619" t="b">
        <f t="shared" si="77"/>
        <v>0</v>
      </c>
      <c r="BI214" s="619" t="b">
        <f t="shared" si="78"/>
        <v>0</v>
      </c>
      <c r="BJ214" s="619" t="b">
        <f t="shared" si="79"/>
        <v>0</v>
      </c>
      <c r="BK214" s="619" t="b">
        <f t="shared" si="80"/>
        <v>0</v>
      </c>
      <c r="BL214" s="619" t="b">
        <f t="shared" si="81"/>
        <v>0</v>
      </c>
      <c r="BM214" s="619" t="b">
        <f t="shared" si="82"/>
        <v>0</v>
      </c>
      <c r="BN214" s="619" t="b">
        <f t="shared" si="83"/>
        <v>1</v>
      </c>
      <c r="BO214" s="619" t="b">
        <f t="shared" si="84"/>
        <v>1</v>
      </c>
      <c r="BP214" s="619" t="b">
        <f t="shared" si="85"/>
        <v>1</v>
      </c>
      <c r="BQ214" s="619" t="b">
        <f t="shared" si="86"/>
        <v>1</v>
      </c>
      <c r="BR214" s="619" t="b">
        <f t="shared" si="87"/>
        <v>1</v>
      </c>
      <c r="BS214" s="619" t="b">
        <f t="shared" si="88"/>
        <v>1</v>
      </c>
      <c r="BT214" s="619" t="b">
        <f t="shared" si="89"/>
        <v>1</v>
      </c>
      <c r="BU214" s="619" t="b">
        <f t="shared" si="90"/>
        <v>1</v>
      </c>
      <c r="BV214" s="619" t="str">
        <f t="shared" si="91"/>
        <v>-</v>
      </c>
      <c r="BW214" s="619">
        <f>IF(BV214="-",0,IF(COUNTIF(BV214:$BV$524,BV214)&gt;1,1,0))</f>
        <v>0</v>
      </c>
    </row>
    <row r="215" spans="1:75" s="257" customFormat="1" ht="15.75">
      <c r="A215" s="567">
        <v>191</v>
      </c>
      <c r="B215" s="564"/>
      <c r="C215" s="465"/>
      <c r="D215" s="466"/>
      <c r="E215" s="467"/>
      <c r="F215" s="468"/>
      <c r="G215" s="466"/>
      <c r="H215" s="467"/>
      <c r="I215" s="468"/>
      <c r="J215" s="469"/>
      <c r="K215" s="467"/>
      <c r="L215" s="470"/>
      <c r="M215" s="466"/>
      <c r="N215" s="467"/>
      <c r="O215" s="470"/>
      <c r="P215" s="544"/>
      <c r="Q215" s="544"/>
      <c r="R215" s="544"/>
      <c r="S215" s="544"/>
      <c r="T215" s="544"/>
      <c r="U215" s="544"/>
      <c r="V215" s="544"/>
      <c r="W215" s="469"/>
      <c r="X215" s="471"/>
      <c r="Y215" s="471"/>
      <c r="Z215" s="471"/>
      <c r="AA215" s="472"/>
      <c r="AB215" s="469"/>
      <c r="AC215" s="471"/>
      <c r="AD215" s="471"/>
      <c r="AE215" s="471"/>
      <c r="AF215" s="472"/>
      <c r="AG215" s="469"/>
      <c r="AH215" s="471"/>
      <c r="AI215" s="471"/>
      <c r="AJ215" s="471"/>
      <c r="AK215" s="472"/>
      <c r="AL215" s="469"/>
      <c r="AM215" s="471"/>
      <c r="AN215" s="471"/>
      <c r="AO215" s="471"/>
      <c r="AP215" s="538"/>
      <c r="AQ215" s="542">
        <f t="shared" si="64"/>
        <v>0</v>
      </c>
      <c r="AR215" s="552">
        <f t="shared" si="65"/>
        <v>0</v>
      </c>
      <c r="AS215" s="552">
        <f t="shared" si="66"/>
        <v>0</v>
      </c>
      <c r="AT215" s="496">
        <f t="shared" si="67"/>
        <v>0</v>
      </c>
      <c r="AU215" s="227"/>
      <c r="AV215" s="619" t="b">
        <f t="shared" si="62"/>
        <v>1</v>
      </c>
      <c r="AW215" s="619" t="b">
        <f t="shared" si="63"/>
        <v>1</v>
      </c>
      <c r="AX215" s="619" t="b">
        <f t="shared" si="68"/>
        <v>1</v>
      </c>
      <c r="AY215" s="619" t="b">
        <f t="shared" si="69"/>
        <v>1</v>
      </c>
      <c r="AZ215" s="619" t="b">
        <f t="shared" si="70"/>
        <v>1</v>
      </c>
      <c r="BB215" s="619" t="b">
        <f t="shared" si="71"/>
        <v>0</v>
      </c>
      <c r="BC215" s="619" t="b">
        <f t="shared" si="72"/>
        <v>0</v>
      </c>
      <c r="BD215" s="619" t="b">
        <f t="shared" si="73"/>
        <v>0</v>
      </c>
      <c r="BE215" s="619" t="b">
        <f t="shared" si="74"/>
        <v>0</v>
      </c>
      <c r="BF215" s="619" t="b">
        <f t="shared" si="75"/>
        <v>0</v>
      </c>
      <c r="BG215" s="619" t="b">
        <f t="shared" si="76"/>
        <v>0</v>
      </c>
      <c r="BH215" s="619" t="b">
        <f t="shared" si="77"/>
        <v>0</v>
      </c>
      <c r="BI215" s="619" t="b">
        <f t="shared" si="78"/>
        <v>0</v>
      </c>
      <c r="BJ215" s="619" t="b">
        <f t="shared" si="79"/>
        <v>0</v>
      </c>
      <c r="BK215" s="619" t="b">
        <f t="shared" si="80"/>
        <v>0</v>
      </c>
      <c r="BL215" s="619" t="b">
        <f t="shared" si="81"/>
        <v>0</v>
      </c>
      <c r="BM215" s="619" t="b">
        <f t="shared" si="82"/>
        <v>0</v>
      </c>
      <c r="BN215" s="619" t="b">
        <f t="shared" si="83"/>
        <v>1</v>
      </c>
      <c r="BO215" s="619" t="b">
        <f t="shared" si="84"/>
        <v>1</v>
      </c>
      <c r="BP215" s="619" t="b">
        <f t="shared" si="85"/>
        <v>1</v>
      </c>
      <c r="BQ215" s="619" t="b">
        <f t="shared" si="86"/>
        <v>1</v>
      </c>
      <c r="BR215" s="619" t="b">
        <f t="shared" si="87"/>
        <v>1</v>
      </c>
      <c r="BS215" s="619" t="b">
        <f t="shared" si="88"/>
        <v>1</v>
      </c>
      <c r="BT215" s="619" t="b">
        <f t="shared" si="89"/>
        <v>1</v>
      </c>
      <c r="BU215" s="619" t="b">
        <f t="shared" si="90"/>
        <v>1</v>
      </c>
      <c r="BV215" s="619" t="str">
        <f t="shared" si="91"/>
        <v>-</v>
      </c>
      <c r="BW215" s="619">
        <f>IF(BV215="-",0,IF(COUNTIF(BV215:$BV$524,BV215)&gt;1,1,0))</f>
        <v>0</v>
      </c>
    </row>
    <row r="216" spans="1:75" s="257" customFormat="1" ht="15.75">
      <c r="A216" s="567">
        <v>192</v>
      </c>
      <c r="B216" s="564"/>
      <c r="C216" s="465"/>
      <c r="D216" s="466"/>
      <c r="E216" s="467"/>
      <c r="F216" s="468"/>
      <c r="G216" s="466"/>
      <c r="H216" s="467"/>
      <c r="I216" s="468"/>
      <c r="J216" s="469"/>
      <c r="K216" s="467"/>
      <c r="L216" s="470"/>
      <c r="M216" s="466"/>
      <c r="N216" s="467"/>
      <c r="O216" s="470"/>
      <c r="P216" s="544"/>
      <c r="Q216" s="544"/>
      <c r="R216" s="544"/>
      <c r="S216" s="544"/>
      <c r="T216" s="544"/>
      <c r="U216" s="544"/>
      <c r="V216" s="544"/>
      <c r="W216" s="469"/>
      <c r="X216" s="471"/>
      <c r="Y216" s="471"/>
      <c r="Z216" s="471"/>
      <c r="AA216" s="472"/>
      <c r="AB216" s="469"/>
      <c r="AC216" s="471"/>
      <c r="AD216" s="471"/>
      <c r="AE216" s="471"/>
      <c r="AF216" s="472"/>
      <c r="AG216" s="469"/>
      <c r="AH216" s="471"/>
      <c r="AI216" s="471"/>
      <c r="AJ216" s="471"/>
      <c r="AK216" s="472"/>
      <c r="AL216" s="469"/>
      <c r="AM216" s="471"/>
      <c r="AN216" s="471"/>
      <c r="AO216" s="471"/>
      <c r="AP216" s="538"/>
      <c r="AQ216" s="542">
        <f t="shared" si="64"/>
        <v>0</v>
      </c>
      <c r="AR216" s="552">
        <f t="shared" si="65"/>
        <v>0</v>
      </c>
      <c r="AS216" s="552">
        <f t="shared" si="66"/>
        <v>0</v>
      </c>
      <c r="AT216" s="496">
        <f t="shared" si="67"/>
        <v>0</v>
      </c>
      <c r="AU216" s="227"/>
      <c r="AV216" s="619" t="b">
        <f t="shared" si="62"/>
        <v>1</v>
      </c>
      <c r="AW216" s="619" t="b">
        <f t="shared" si="63"/>
        <v>1</v>
      </c>
      <c r="AX216" s="619" t="b">
        <f t="shared" si="68"/>
        <v>1</v>
      </c>
      <c r="AY216" s="619" t="b">
        <f t="shared" si="69"/>
        <v>1</v>
      </c>
      <c r="AZ216" s="619" t="b">
        <f t="shared" si="70"/>
        <v>1</v>
      </c>
      <c r="BB216" s="619" t="b">
        <f t="shared" si="71"/>
        <v>0</v>
      </c>
      <c r="BC216" s="619" t="b">
        <f t="shared" si="72"/>
        <v>0</v>
      </c>
      <c r="BD216" s="619" t="b">
        <f t="shared" si="73"/>
        <v>0</v>
      </c>
      <c r="BE216" s="619" t="b">
        <f t="shared" si="74"/>
        <v>0</v>
      </c>
      <c r="BF216" s="619" t="b">
        <f t="shared" si="75"/>
        <v>0</v>
      </c>
      <c r="BG216" s="619" t="b">
        <f t="shared" si="76"/>
        <v>0</v>
      </c>
      <c r="BH216" s="619" t="b">
        <f t="shared" si="77"/>
        <v>0</v>
      </c>
      <c r="BI216" s="619" t="b">
        <f t="shared" si="78"/>
        <v>0</v>
      </c>
      <c r="BJ216" s="619" t="b">
        <f t="shared" si="79"/>
        <v>0</v>
      </c>
      <c r="BK216" s="619" t="b">
        <f t="shared" si="80"/>
        <v>0</v>
      </c>
      <c r="BL216" s="619" t="b">
        <f t="shared" si="81"/>
        <v>0</v>
      </c>
      <c r="BM216" s="619" t="b">
        <f t="shared" si="82"/>
        <v>0</v>
      </c>
      <c r="BN216" s="619" t="b">
        <f t="shared" si="83"/>
        <v>1</v>
      </c>
      <c r="BO216" s="619" t="b">
        <f t="shared" si="84"/>
        <v>1</v>
      </c>
      <c r="BP216" s="619" t="b">
        <f t="shared" si="85"/>
        <v>1</v>
      </c>
      <c r="BQ216" s="619" t="b">
        <f t="shared" si="86"/>
        <v>1</v>
      </c>
      <c r="BR216" s="619" t="b">
        <f t="shared" si="87"/>
        <v>1</v>
      </c>
      <c r="BS216" s="619" t="b">
        <f t="shared" si="88"/>
        <v>1</v>
      </c>
      <c r="BT216" s="619" t="b">
        <f t="shared" si="89"/>
        <v>1</v>
      </c>
      <c r="BU216" s="619" t="b">
        <f t="shared" si="90"/>
        <v>1</v>
      </c>
      <c r="BV216" s="619" t="str">
        <f t="shared" si="91"/>
        <v>-</v>
      </c>
      <c r="BW216" s="619">
        <f>IF(BV216="-",0,IF(COUNTIF(BV216:$BV$524,BV216)&gt;1,1,0))</f>
        <v>0</v>
      </c>
    </row>
    <row r="217" spans="1:75" s="257" customFormat="1" ht="15.75">
      <c r="A217" s="567">
        <v>193</v>
      </c>
      <c r="B217" s="564"/>
      <c r="C217" s="465"/>
      <c r="D217" s="466"/>
      <c r="E217" s="467"/>
      <c r="F217" s="468"/>
      <c r="G217" s="466"/>
      <c r="H217" s="467"/>
      <c r="I217" s="468"/>
      <c r="J217" s="469"/>
      <c r="K217" s="467"/>
      <c r="L217" s="470"/>
      <c r="M217" s="466"/>
      <c r="N217" s="467"/>
      <c r="O217" s="470"/>
      <c r="P217" s="544"/>
      <c r="Q217" s="544"/>
      <c r="R217" s="544"/>
      <c r="S217" s="544"/>
      <c r="T217" s="544"/>
      <c r="U217" s="544"/>
      <c r="V217" s="544"/>
      <c r="W217" s="469"/>
      <c r="X217" s="471"/>
      <c r="Y217" s="471"/>
      <c r="Z217" s="471"/>
      <c r="AA217" s="472"/>
      <c r="AB217" s="469"/>
      <c r="AC217" s="471"/>
      <c r="AD217" s="471"/>
      <c r="AE217" s="471"/>
      <c r="AF217" s="472"/>
      <c r="AG217" s="469"/>
      <c r="AH217" s="471"/>
      <c r="AI217" s="471"/>
      <c r="AJ217" s="471"/>
      <c r="AK217" s="472"/>
      <c r="AL217" s="469"/>
      <c r="AM217" s="471"/>
      <c r="AN217" s="471"/>
      <c r="AO217" s="471"/>
      <c r="AP217" s="538"/>
      <c r="AQ217" s="542">
        <f t="shared" si="64"/>
        <v>0</v>
      </c>
      <c r="AR217" s="552">
        <f t="shared" si="65"/>
        <v>0</v>
      </c>
      <c r="AS217" s="552">
        <f t="shared" si="66"/>
        <v>0</v>
      </c>
      <c r="AT217" s="496">
        <f t="shared" si="67"/>
        <v>0</v>
      </c>
      <c r="AU217" s="227"/>
      <c r="AV217" s="619" t="b">
        <f t="shared" ref="AV217:AV280" si="92">IF(B217="",TRUE,(IF(ISNUMBER(MATCH(B217,List_Countries,0)),TRUE,FALSE)))</f>
        <v>1</v>
      </c>
      <c r="AW217" s="619" t="b">
        <f t="shared" ref="AW217:AW280" si="93">IF(C217="",TRUE,(IF(ISNUMBER(MATCH(C217,Basis,0)),TRUE,FALSE)))</f>
        <v>1</v>
      </c>
      <c r="AX217" s="619" t="b">
        <f t="shared" si="68"/>
        <v>1</v>
      </c>
      <c r="AY217" s="619" t="b">
        <f t="shared" si="69"/>
        <v>1</v>
      </c>
      <c r="AZ217" s="619" t="b">
        <f t="shared" si="70"/>
        <v>1</v>
      </c>
      <c r="BB217" s="619" t="b">
        <f t="shared" si="71"/>
        <v>0</v>
      </c>
      <c r="BC217" s="619" t="b">
        <f t="shared" si="72"/>
        <v>0</v>
      </c>
      <c r="BD217" s="619" t="b">
        <f t="shared" si="73"/>
        <v>0</v>
      </c>
      <c r="BE217" s="619" t="b">
        <f t="shared" si="74"/>
        <v>0</v>
      </c>
      <c r="BF217" s="619" t="b">
        <f t="shared" si="75"/>
        <v>0</v>
      </c>
      <c r="BG217" s="619" t="b">
        <f t="shared" si="76"/>
        <v>0</v>
      </c>
      <c r="BH217" s="619" t="b">
        <f t="shared" si="77"/>
        <v>0</v>
      </c>
      <c r="BI217" s="619" t="b">
        <f t="shared" si="78"/>
        <v>0</v>
      </c>
      <c r="BJ217" s="619" t="b">
        <f t="shared" si="79"/>
        <v>0</v>
      </c>
      <c r="BK217" s="619" t="b">
        <f t="shared" si="80"/>
        <v>0</v>
      </c>
      <c r="BL217" s="619" t="b">
        <f t="shared" si="81"/>
        <v>0</v>
      </c>
      <c r="BM217" s="619" t="b">
        <f t="shared" si="82"/>
        <v>0</v>
      </c>
      <c r="BN217" s="619" t="b">
        <f t="shared" si="83"/>
        <v>1</v>
      </c>
      <c r="BO217" s="619" t="b">
        <f t="shared" si="84"/>
        <v>1</v>
      </c>
      <c r="BP217" s="619" t="b">
        <f t="shared" si="85"/>
        <v>1</v>
      </c>
      <c r="BQ217" s="619" t="b">
        <f t="shared" si="86"/>
        <v>1</v>
      </c>
      <c r="BR217" s="619" t="b">
        <f t="shared" si="87"/>
        <v>1</v>
      </c>
      <c r="BS217" s="619" t="b">
        <f t="shared" si="88"/>
        <v>1</v>
      </c>
      <c r="BT217" s="619" t="b">
        <f t="shared" si="89"/>
        <v>1</v>
      </c>
      <c r="BU217" s="619" t="b">
        <f t="shared" si="90"/>
        <v>1</v>
      </c>
      <c r="BV217" s="619" t="str">
        <f t="shared" si="91"/>
        <v>-</v>
      </c>
      <c r="BW217" s="619">
        <f>IF(BV217="-",0,IF(COUNTIF(BV217:$BV$524,BV217)&gt;1,1,0))</f>
        <v>0</v>
      </c>
    </row>
    <row r="218" spans="1:75" s="257" customFormat="1" ht="15.75">
      <c r="A218" s="567">
        <v>194</v>
      </c>
      <c r="B218" s="564"/>
      <c r="C218" s="465"/>
      <c r="D218" s="466"/>
      <c r="E218" s="467"/>
      <c r="F218" s="468"/>
      <c r="G218" s="466"/>
      <c r="H218" s="467"/>
      <c r="I218" s="468"/>
      <c r="J218" s="469"/>
      <c r="K218" s="467"/>
      <c r="L218" s="470"/>
      <c r="M218" s="466"/>
      <c r="N218" s="467"/>
      <c r="O218" s="470"/>
      <c r="P218" s="544"/>
      <c r="Q218" s="544"/>
      <c r="R218" s="544"/>
      <c r="S218" s="544"/>
      <c r="T218" s="544"/>
      <c r="U218" s="544"/>
      <c r="V218" s="544"/>
      <c r="W218" s="469"/>
      <c r="X218" s="471"/>
      <c r="Y218" s="471"/>
      <c r="Z218" s="471"/>
      <c r="AA218" s="472"/>
      <c r="AB218" s="469"/>
      <c r="AC218" s="471"/>
      <c r="AD218" s="471"/>
      <c r="AE218" s="471"/>
      <c r="AF218" s="472"/>
      <c r="AG218" s="469"/>
      <c r="AH218" s="471"/>
      <c r="AI218" s="471"/>
      <c r="AJ218" s="471"/>
      <c r="AK218" s="472"/>
      <c r="AL218" s="469"/>
      <c r="AM218" s="471"/>
      <c r="AN218" s="471"/>
      <c r="AO218" s="471"/>
      <c r="AP218" s="538"/>
      <c r="AQ218" s="542">
        <f t="shared" ref="AQ218:AQ281" si="94">W218+AB218+AG218+AL218</f>
        <v>0</v>
      </c>
      <c r="AR218" s="552">
        <f t="shared" ref="AR218:AR281" si="95">X218+AC218+AH218+AM218</f>
        <v>0</v>
      </c>
      <c r="AS218" s="552">
        <f t="shared" ref="AS218:AS281" si="96">Y218+AD218+AI218+AN218</f>
        <v>0</v>
      </c>
      <c r="AT218" s="496">
        <f t="shared" ref="AT218:AT281" si="97">Z218+AE218+AJ218+AO218</f>
        <v>0</v>
      </c>
      <c r="AU218" s="227"/>
      <c r="AV218" s="619" t="b">
        <f t="shared" si="92"/>
        <v>1</v>
      </c>
      <c r="AW218" s="619" t="b">
        <f t="shared" si="93"/>
        <v>1</v>
      </c>
      <c r="AX218" s="619" t="b">
        <f t="shared" ref="AX218:AX281" si="98">IF(B218="",TRUE,(IF(AND(C218&lt;&gt;"",W218&lt;&gt;"",X218&lt;&gt;"",Y218&lt;&gt;"",Z218&lt;&gt;"",AA218&lt;&gt;"",AB218&lt;&gt;"",AC218&lt;&gt;"",AD218&lt;&gt;"",AE218&lt;&gt;"",AF218&lt;&gt;"",AG218&lt;&gt;"",AH218&lt;&gt;"",AI218&lt;&gt;"",AJ218&lt;&gt;"",AK218&lt;&gt;"",AL218&lt;&gt;"",AM218&lt;&gt;"",AN218&lt;&gt;"",AO218&lt;&gt;"",AP218&lt;&gt;""),TRUE,FALSE)))</f>
        <v>1</v>
      </c>
      <c r="AY218" s="619" t="b">
        <f t="shared" ref="AY218:AY281" si="99">IF(B218="",TRUE,(IF(OR(W218&lt;&gt;0,AB218&lt;&gt;0,AG218&lt;&gt;0,AL218&lt;&gt;0),TRUE,FALSE)))</f>
        <v>1</v>
      </c>
      <c r="AZ218" s="619" t="b">
        <f t="shared" ref="AZ218:AZ281" si="100">IF(AND(B218="",OR(C218&lt;&gt;"",W218&lt;&gt;"",X218&lt;&gt;"",Y218&lt;&gt;"",Z218&lt;&gt;"",AA218&lt;&gt;"",AB218&lt;&gt;"",AC218&lt;&gt;"",AD218&lt;&gt;"",AE218&lt;&gt;"",AF218&lt;&gt;"",AG218&lt;&gt;"",AH218&lt;&gt;"",AI218&lt;&gt;"",AJ218&lt;&gt;"",AK218&lt;&gt;"",AL218&lt;&gt;"",AM218&lt;&gt;"",AN218&lt;&gt;"",AO218&lt;&gt;"",AP218&lt;&gt;"")),FALSE,TRUE)</f>
        <v>1</v>
      </c>
      <c r="BB218" s="619" t="b">
        <f t="shared" ref="BB218:BB281" si="101">IF(OR(D218&lt;&gt;0,E218&lt;&gt;0,F218&lt;&gt;0),TRUE,FALSE)</f>
        <v>0</v>
      </c>
      <c r="BC218" s="619" t="b">
        <f t="shared" ref="BC218:BC281" si="102">IF(OR(G218&lt;&gt;0,H218&lt;&gt;0,I218&lt;&gt;0),TRUE,FALSE)</f>
        <v>0</v>
      </c>
      <c r="BD218" s="619" t="b">
        <f t="shared" ref="BD218:BD281" si="103">IF(OR(J218&lt;&gt;0,K218&lt;&gt;0,L218&lt;&gt;0),TRUE,FALSE)</f>
        <v>0</v>
      </c>
      <c r="BE218" s="619" t="b">
        <f t="shared" ref="BE218:BE281" si="104">IF(OR(M218&lt;&gt;0,N218&lt;&gt;0,O218&lt;&gt;0),TRUE,FALSE)</f>
        <v>0</v>
      </c>
      <c r="BF218" s="619" t="b">
        <f t="shared" ref="BF218:BF281" si="105">IF(P218&lt;&gt;0,TRUE,FALSE)</f>
        <v>0</v>
      </c>
      <c r="BG218" s="619" t="b">
        <f t="shared" ref="BG218:BG281" si="106">IF(Q218&lt;&gt;0,TRUE,FALSE)</f>
        <v>0</v>
      </c>
      <c r="BH218" s="619" t="b">
        <f t="shared" ref="BH218:BH281" si="107">IF(R218&lt;&gt;0,TRUE,FALSE)</f>
        <v>0</v>
      </c>
      <c r="BI218" s="619" t="b">
        <f t="shared" ref="BI218:BI281" si="108">IF(S218&lt;&gt;0,TRUE,FALSE)</f>
        <v>0</v>
      </c>
      <c r="BJ218" s="619" t="b">
        <f t="shared" ref="BJ218:BJ281" si="109">IF(T218&lt;&gt;0,TRUE,FALSE)</f>
        <v>0</v>
      </c>
      <c r="BK218" s="619" t="b">
        <f t="shared" ref="BK218:BK281" si="110">IF(U218&lt;&gt;0,TRUE,FALSE)</f>
        <v>0</v>
      </c>
      <c r="BL218" s="619" t="b">
        <f t="shared" ref="BL218:BL281" si="111">IF(V218&lt;&gt;0,TRUE,FALSE)</f>
        <v>0</v>
      </c>
      <c r="BM218" s="619" t="b">
        <f t="shared" ref="BM218:BM281" si="112">OR(BB218=TRUE,BC218=TRUE,BD218=TRUE,BE218=TRUE,BF218=TRUE,BG218=TRUE,BH218=TRUE,BI218=TRUE,BJ218=TRUE,BK218=TRUE,BL218=TRUE)</f>
        <v>0</v>
      </c>
      <c r="BN218" s="619" t="b">
        <f t="shared" ref="BN218:BN281" si="113">IF(AND(W218&lt;&gt;0,W218&lt;&gt;"",BM218=FALSE),FALSE,TRUE)</f>
        <v>1</v>
      </c>
      <c r="BO218" s="619" t="b">
        <f t="shared" ref="BO218:BO281" si="114">IF(AND(W218=0,BM218&lt;&gt;FALSE),FALSE,TRUE)</f>
        <v>1</v>
      </c>
      <c r="BP218" s="619" t="b">
        <f t="shared" ref="BP218:BP281" si="115">SUM(D218:V218)&gt;=W218</f>
        <v>1</v>
      </c>
      <c r="BQ218" s="619" t="b">
        <f t="shared" ref="BQ218:BQ281" si="116">MAX(SUM(D218:F218),SUM(G218:I218),SUM(J218:L218),SUM(M218:O218),P218,Q218,R218,S218,T218,U218,V218)&lt;=W218</f>
        <v>1</v>
      </c>
      <c r="BR218" s="619" t="b">
        <f t="shared" ref="BR218:BR281" si="117">IF(AND(OR(B218="Austria,AT",B218="Belgium,BE",B218="Bulgaria,BG",B218="Croatia,HR",B218="Czech Republic,CZ",B218="Denmark,DK",B218="Estonia,EE",B218="Finland,FI",B218="France,FR",B218="Germany,DE",B218="Greece,GR",B218="Hungary,HU",B218="Iceland,IS",B218="Ireland,IE",B218="Italy,IT",B218="Latvia,LV",B218="Liechtenstein,LI",B218="Lithuania,LT",B218="Luxembourg,LU",B218="Malta,MT",B218="Netherlands,NL",B218="Norway,NO",B218="Poland,PL",B218="Portugal,PT",B218="Romania,RO",B218="Slovakia,SK",B218="Slovenia,SI",B218="Spain,ES",B218="Sweden,SE"),OR(C218="N/A",C218="Provision of Services in Third Country")),FALSE,TRUE)</f>
        <v>1</v>
      </c>
      <c r="BS218" s="619" t="b">
        <f t="shared" ref="BS218:BS281" si="118">IF(B218="",TRUE,IF(AND(B218&lt;&gt;"Austria,AT",B218&lt;&gt;"Belgium,BE",B218&lt;&gt;"Bulgaria,BG",B218&lt;&gt;"Croatia,HR",B218&lt;&gt;"Czech Republic,CZ",B218&lt;&gt;"Denmark,DK",B218&lt;&gt;"Estonia,EE",B218&lt;&gt;"Finland,FI",B218&lt;&gt;"France,FR",B218&lt;&gt;"Germany,DE",B218&lt;&gt;"Greece,GR",B218&lt;&gt;"Hungary,HU",B218&lt;&gt;"Iceland,IS",B218&lt;&gt;"Ireland,IE",B218&lt;&gt;"Italy,IT",B218&lt;&gt;"Latvia,LV",B218&lt;&gt;"Liechtenstein,LI",B218&lt;&gt;"Lithuania,LT",B218&lt;&gt;"Luxembourg,LU",B218&lt;&gt;"Malta,MT",B218&lt;&gt;"Netherlands,NL",B218&lt;&gt;"Norway,NO",B218&lt;&gt;"Poland,PL",B218&lt;&gt;"Portugal,PT",B218&lt;&gt;"Romania,RO",B218&lt;&gt;"Slovakia,SK",B218&lt;&gt;"Slovenia,SI",B218&lt;&gt;"Spain,ES",B218&lt;&gt;"Sweden,SE",B218&lt;&gt;"Cyprus,CY",C218&lt;&gt;"Provision of Services in Third Country"),FALSE,TRUE))</f>
        <v>1</v>
      </c>
      <c r="BT218" s="619" t="b">
        <f t="shared" ref="BT218:BT281" si="119">IF(AND(B218="Cyprus,CY",C218&lt;&gt;"N/A"),FALSE,TRUE)</f>
        <v>1</v>
      </c>
      <c r="BU218" s="619" t="b">
        <f t="shared" ref="BU218:BU281" si="120">IF(OR(Y218&lt;0,Z218&lt;0,AD218&lt;0,AE218&lt;0,AI218&lt;0,AJ218&lt;0,AN218&lt;0,AO218&lt;0),FALSE,TRUE)</f>
        <v>1</v>
      </c>
      <c r="BV218" s="619" t="str">
        <f t="shared" ref="BV218:BV281" si="121">CONCATENATE(B218,"-",C218)</f>
        <v>-</v>
      </c>
      <c r="BW218" s="619">
        <f>IF(BV218="-",0,IF(COUNTIF(BV218:$BV$524,BV218)&gt;1,1,0))</f>
        <v>0</v>
      </c>
    </row>
    <row r="219" spans="1:75" s="257" customFormat="1" ht="15.75">
      <c r="A219" s="567">
        <v>195</v>
      </c>
      <c r="B219" s="564"/>
      <c r="C219" s="465"/>
      <c r="D219" s="466"/>
      <c r="E219" s="467"/>
      <c r="F219" s="468"/>
      <c r="G219" s="466"/>
      <c r="H219" s="467"/>
      <c r="I219" s="468"/>
      <c r="J219" s="469"/>
      <c r="K219" s="467"/>
      <c r="L219" s="470"/>
      <c r="M219" s="466"/>
      <c r="N219" s="467"/>
      <c r="O219" s="470"/>
      <c r="P219" s="544"/>
      <c r="Q219" s="544"/>
      <c r="R219" s="544"/>
      <c r="S219" s="544"/>
      <c r="T219" s="544"/>
      <c r="U219" s="544"/>
      <c r="V219" s="544"/>
      <c r="W219" s="469"/>
      <c r="X219" s="471"/>
      <c r="Y219" s="471"/>
      <c r="Z219" s="471"/>
      <c r="AA219" s="472"/>
      <c r="AB219" s="469"/>
      <c r="AC219" s="471"/>
      <c r="AD219" s="471"/>
      <c r="AE219" s="471"/>
      <c r="AF219" s="472"/>
      <c r="AG219" s="469"/>
      <c r="AH219" s="471"/>
      <c r="AI219" s="471"/>
      <c r="AJ219" s="471"/>
      <c r="AK219" s="472"/>
      <c r="AL219" s="469"/>
      <c r="AM219" s="471"/>
      <c r="AN219" s="471"/>
      <c r="AO219" s="471"/>
      <c r="AP219" s="538"/>
      <c r="AQ219" s="542">
        <f t="shared" si="94"/>
        <v>0</v>
      </c>
      <c r="AR219" s="552">
        <f t="shared" si="95"/>
        <v>0</v>
      </c>
      <c r="AS219" s="552">
        <f t="shared" si="96"/>
        <v>0</v>
      </c>
      <c r="AT219" s="496">
        <f t="shared" si="97"/>
        <v>0</v>
      </c>
      <c r="AU219" s="227"/>
      <c r="AV219" s="619" t="b">
        <f t="shared" si="92"/>
        <v>1</v>
      </c>
      <c r="AW219" s="619" t="b">
        <f t="shared" si="93"/>
        <v>1</v>
      </c>
      <c r="AX219" s="619" t="b">
        <f t="shared" si="98"/>
        <v>1</v>
      </c>
      <c r="AY219" s="619" t="b">
        <f t="shared" si="99"/>
        <v>1</v>
      </c>
      <c r="AZ219" s="619" t="b">
        <f t="shared" si="100"/>
        <v>1</v>
      </c>
      <c r="BB219" s="619" t="b">
        <f t="shared" si="101"/>
        <v>0</v>
      </c>
      <c r="BC219" s="619" t="b">
        <f t="shared" si="102"/>
        <v>0</v>
      </c>
      <c r="BD219" s="619" t="b">
        <f t="shared" si="103"/>
        <v>0</v>
      </c>
      <c r="BE219" s="619" t="b">
        <f t="shared" si="104"/>
        <v>0</v>
      </c>
      <c r="BF219" s="619" t="b">
        <f t="shared" si="105"/>
        <v>0</v>
      </c>
      <c r="BG219" s="619" t="b">
        <f t="shared" si="106"/>
        <v>0</v>
      </c>
      <c r="BH219" s="619" t="b">
        <f t="shared" si="107"/>
        <v>0</v>
      </c>
      <c r="BI219" s="619" t="b">
        <f t="shared" si="108"/>
        <v>0</v>
      </c>
      <c r="BJ219" s="619" t="b">
        <f t="shared" si="109"/>
        <v>0</v>
      </c>
      <c r="BK219" s="619" t="b">
        <f t="shared" si="110"/>
        <v>0</v>
      </c>
      <c r="BL219" s="619" t="b">
        <f t="shared" si="111"/>
        <v>0</v>
      </c>
      <c r="BM219" s="619" t="b">
        <f t="shared" si="112"/>
        <v>0</v>
      </c>
      <c r="BN219" s="619" t="b">
        <f t="shared" si="113"/>
        <v>1</v>
      </c>
      <c r="BO219" s="619" t="b">
        <f t="shared" si="114"/>
        <v>1</v>
      </c>
      <c r="BP219" s="619" t="b">
        <f t="shared" si="115"/>
        <v>1</v>
      </c>
      <c r="BQ219" s="619" t="b">
        <f t="shared" si="116"/>
        <v>1</v>
      </c>
      <c r="BR219" s="619" t="b">
        <f t="shared" si="117"/>
        <v>1</v>
      </c>
      <c r="BS219" s="619" t="b">
        <f t="shared" si="118"/>
        <v>1</v>
      </c>
      <c r="BT219" s="619" t="b">
        <f t="shared" si="119"/>
        <v>1</v>
      </c>
      <c r="BU219" s="619" t="b">
        <f t="shared" si="120"/>
        <v>1</v>
      </c>
      <c r="BV219" s="619" t="str">
        <f t="shared" si="121"/>
        <v>-</v>
      </c>
      <c r="BW219" s="619">
        <f>IF(BV219="-",0,IF(COUNTIF(BV219:$BV$524,BV219)&gt;1,1,0))</f>
        <v>0</v>
      </c>
    </row>
    <row r="220" spans="1:75" s="257" customFormat="1" ht="15.75">
      <c r="A220" s="567">
        <v>196</v>
      </c>
      <c r="B220" s="564"/>
      <c r="C220" s="465"/>
      <c r="D220" s="466"/>
      <c r="E220" s="467"/>
      <c r="F220" s="468"/>
      <c r="G220" s="466"/>
      <c r="H220" s="467"/>
      <c r="I220" s="468"/>
      <c r="J220" s="469"/>
      <c r="K220" s="467"/>
      <c r="L220" s="470"/>
      <c r="M220" s="466"/>
      <c r="N220" s="467"/>
      <c r="O220" s="470"/>
      <c r="P220" s="544"/>
      <c r="Q220" s="544"/>
      <c r="R220" s="544"/>
      <c r="S220" s="544"/>
      <c r="T220" s="544"/>
      <c r="U220" s="544"/>
      <c r="V220" s="544"/>
      <c r="W220" s="469"/>
      <c r="X220" s="471"/>
      <c r="Y220" s="471"/>
      <c r="Z220" s="471"/>
      <c r="AA220" s="472"/>
      <c r="AB220" s="469"/>
      <c r="AC220" s="471"/>
      <c r="AD220" s="471"/>
      <c r="AE220" s="471"/>
      <c r="AF220" s="472"/>
      <c r="AG220" s="469"/>
      <c r="AH220" s="471"/>
      <c r="AI220" s="471"/>
      <c r="AJ220" s="471"/>
      <c r="AK220" s="472"/>
      <c r="AL220" s="469"/>
      <c r="AM220" s="471"/>
      <c r="AN220" s="471"/>
      <c r="AO220" s="471"/>
      <c r="AP220" s="538"/>
      <c r="AQ220" s="542">
        <f t="shared" si="94"/>
        <v>0</v>
      </c>
      <c r="AR220" s="552">
        <f t="shared" si="95"/>
        <v>0</v>
      </c>
      <c r="AS220" s="552">
        <f t="shared" si="96"/>
        <v>0</v>
      </c>
      <c r="AT220" s="496">
        <f t="shared" si="97"/>
        <v>0</v>
      </c>
      <c r="AU220" s="227"/>
      <c r="AV220" s="619" t="b">
        <f t="shared" si="92"/>
        <v>1</v>
      </c>
      <c r="AW220" s="619" t="b">
        <f t="shared" si="93"/>
        <v>1</v>
      </c>
      <c r="AX220" s="619" t="b">
        <f t="shared" si="98"/>
        <v>1</v>
      </c>
      <c r="AY220" s="619" t="b">
        <f t="shared" si="99"/>
        <v>1</v>
      </c>
      <c r="AZ220" s="619" t="b">
        <f t="shared" si="100"/>
        <v>1</v>
      </c>
      <c r="BB220" s="619" t="b">
        <f t="shared" si="101"/>
        <v>0</v>
      </c>
      <c r="BC220" s="619" t="b">
        <f t="shared" si="102"/>
        <v>0</v>
      </c>
      <c r="BD220" s="619" t="b">
        <f t="shared" si="103"/>
        <v>0</v>
      </c>
      <c r="BE220" s="619" t="b">
        <f t="shared" si="104"/>
        <v>0</v>
      </c>
      <c r="BF220" s="619" t="b">
        <f t="shared" si="105"/>
        <v>0</v>
      </c>
      <c r="BG220" s="619" t="b">
        <f t="shared" si="106"/>
        <v>0</v>
      </c>
      <c r="BH220" s="619" t="b">
        <f t="shared" si="107"/>
        <v>0</v>
      </c>
      <c r="BI220" s="619" t="b">
        <f t="shared" si="108"/>
        <v>0</v>
      </c>
      <c r="BJ220" s="619" t="b">
        <f t="shared" si="109"/>
        <v>0</v>
      </c>
      <c r="BK220" s="619" t="b">
        <f t="shared" si="110"/>
        <v>0</v>
      </c>
      <c r="BL220" s="619" t="b">
        <f t="shared" si="111"/>
        <v>0</v>
      </c>
      <c r="BM220" s="619" t="b">
        <f t="shared" si="112"/>
        <v>0</v>
      </c>
      <c r="BN220" s="619" t="b">
        <f t="shared" si="113"/>
        <v>1</v>
      </c>
      <c r="BO220" s="619" t="b">
        <f t="shared" si="114"/>
        <v>1</v>
      </c>
      <c r="BP220" s="619" t="b">
        <f t="shared" si="115"/>
        <v>1</v>
      </c>
      <c r="BQ220" s="619" t="b">
        <f t="shared" si="116"/>
        <v>1</v>
      </c>
      <c r="BR220" s="619" t="b">
        <f t="shared" si="117"/>
        <v>1</v>
      </c>
      <c r="BS220" s="619" t="b">
        <f t="shared" si="118"/>
        <v>1</v>
      </c>
      <c r="BT220" s="619" t="b">
        <f t="shared" si="119"/>
        <v>1</v>
      </c>
      <c r="BU220" s="619" t="b">
        <f t="shared" si="120"/>
        <v>1</v>
      </c>
      <c r="BV220" s="619" t="str">
        <f t="shared" si="121"/>
        <v>-</v>
      </c>
      <c r="BW220" s="619">
        <f>IF(BV220="-",0,IF(COUNTIF(BV220:$BV$524,BV220)&gt;1,1,0))</f>
        <v>0</v>
      </c>
    </row>
    <row r="221" spans="1:75" s="257" customFormat="1" ht="15.75">
      <c r="A221" s="567">
        <v>197</v>
      </c>
      <c r="B221" s="564"/>
      <c r="C221" s="465"/>
      <c r="D221" s="466"/>
      <c r="E221" s="467"/>
      <c r="F221" s="468"/>
      <c r="G221" s="466"/>
      <c r="H221" s="467"/>
      <c r="I221" s="468"/>
      <c r="J221" s="469"/>
      <c r="K221" s="467"/>
      <c r="L221" s="470"/>
      <c r="M221" s="466"/>
      <c r="N221" s="467"/>
      <c r="O221" s="470"/>
      <c r="P221" s="544"/>
      <c r="Q221" s="544"/>
      <c r="R221" s="544"/>
      <c r="S221" s="544"/>
      <c r="T221" s="544"/>
      <c r="U221" s="544"/>
      <c r="V221" s="544"/>
      <c r="W221" s="469"/>
      <c r="X221" s="471"/>
      <c r="Y221" s="471"/>
      <c r="Z221" s="471"/>
      <c r="AA221" s="472"/>
      <c r="AB221" s="469"/>
      <c r="AC221" s="471"/>
      <c r="AD221" s="471"/>
      <c r="AE221" s="471"/>
      <c r="AF221" s="472"/>
      <c r="AG221" s="469"/>
      <c r="AH221" s="471"/>
      <c r="AI221" s="471"/>
      <c r="AJ221" s="471"/>
      <c r="AK221" s="472"/>
      <c r="AL221" s="469"/>
      <c r="AM221" s="471"/>
      <c r="AN221" s="471"/>
      <c r="AO221" s="471"/>
      <c r="AP221" s="538"/>
      <c r="AQ221" s="542">
        <f t="shared" si="94"/>
        <v>0</v>
      </c>
      <c r="AR221" s="552">
        <f t="shared" si="95"/>
        <v>0</v>
      </c>
      <c r="AS221" s="552">
        <f t="shared" si="96"/>
        <v>0</v>
      </c>
      <c r="AT221" s="496">
        <f t="shared" si="97"/>
        <v>0</v>
      </c>
      <c r="AU221" s="227"/>
      <c r="AV221" s="619" t="b">
        <f t="shared" si="92"/>
        <v>1</v>
      </c>
      <c r="AW221" s="619" t="b">
        <f t="shared" si="93"/>
        <v>1</v>
      </c>
      <c r="AX221" s="619" t="b">
        <f t="shared" si="98"/>
        <v>1</v>
      </c>
      <c r="AY221" s="619" t="b">
        <f t="shared" si="99"/>
        <v>1</v>
      </c>
      <c r="AZ221" s="619" t="b">
        <f t="shared" si="100"/>
        <v>1</v>
      </c>
      <c r="BB221" s="619" t="b">
        <f t="shared" si="101"/>
        <v>0</v>
      </c>
      <c r="BC221" s="619" t="b">
        <f t="shared" si="102"/>
        <v>0</v>
      </c>
      <c r="BD221" s="619" t="b">
        <f t="shared" si="103"/>
        <v>0</v>
      </c>
      <c r="BE221" s="619" t="b">
        <f t="shared" si="104"/>
        <v>0</v>
      </c>
      <c r="BF221" s="619" t="b">
        <f t="shared" si="105"/>
        <v>0</v>
      </c>
      <c r="BG221" s="619" t="b">
        <f t="shared" si="106"/>
        <v>0</v>
      </c>
      <c r="BH221" s="619" t="b">
        <f t="shared" si="107"/>
        <v>0</v>
      </c>
      <c r="BI221" s="619" t="b">
        <f t="shared" si="108"/>
        <v>0</v>
      </c>
      <c r="BJ221" s="619" t="b">
        <f t="shared" si="109"/>
        <v>0</v>
      </c>
      <c r="BK221" s="619" t="b">
        <f t="shared" si="110"/>
        <v>0</v>
      </c>
      <c r="BL221" s="619" t="b">
        <f t="shared" si="111"/>
        <v>0</v>
      </c>
      <c r="BM221" s="619" t="b">
        <f t="shared" si="112"/>
        <v>0</v>
      </c>
      <c r="BN221" s="619" t="b">
        <f t="shared" si="113"/>
        <v>1</v>
      </c>
      <c r="BO221" s="619" t="b">
        <f t="shared" si="114"/>
        <v>1</v>
      </c>
      <c r="BP221" s="619" t="b">
        <f t="shared" si="115"/>
        <v>1</v>
      </c>
      <c r="BQ221" s="619" t="b">
        <f t="shared" si="116"/>
        <v>1</v>
      </c>
      <c r="BR221" s="619" t="b">
        <f t="shared" si="117"/>
        <v>1</v>
      </c>
      <c r="BS221" s="619" t="b">
        <f t="shared" si="118"/>
        <v>1</v>
      </c>
      <c r="BT221" s="619" t="b">
        <f t="shared" si="119"/>
        <v>1</v>
      </c>
      <c r="BU221" s="619" t="b">
        <f t="shared" si="120"/>
        <v>1</v>
      </c>
      <c r="BV221" s="619" t="str">
        <f t="shared" si="121"/>
        <v>-</v>
      </c>
      <c r="BW221" s="619">
        <f>IF(BV221="-",0,IF(COUNTIF(BV221:$BV$524,BV221)&gt;1,1,0))</f>
        <v>0</v>
      </c>
    </row>
    <row r="222" spans="1:75" s="257" customFormat="1" ht="15.75">
      <c r="A222" s="567">
        <v>198</v>
      </c>
      <c r="B222" s="564"/>
      <c r="C222" s="465"/>
      <c r="D222" s="466"/>
      <c r="E222" s="467"/>
      <c r="F222" s="468"/>
      <c r="G222" s="466"/>
      <c r="H222" s="467"/>
      <c r="I222" s="468"/>
      <c r="J222" s="469"/>
      <c r="K222" s="467"/>
      <c r="L222" s="470"/>
      <c r="M222" s="466"/>
      <c r="N222" s="467"/>
      <c r="O222" s="470"/>
      <c r="P222" s="544"/>
      <c r="Q222" s="544"/>
      <c r="R222" s="544"/>
      <c r="S222" s="544"/>
      <c r="T222" s="544"/>
      <c r="U222" s="544"/>
      <c r="V222" s="544"/>
      <c r="W222" s="469"/>
      <c r="X222" s="471"/>
      <c r="Y222" s="471"/>
      <c r="Z222" s="471"/>
      <c r="AA222" s="472"/>
      <c r="AB222" s="469"/>
      <c r="AC222" s="471"/>
      <c r="AD222" s="471"/>
      <c r="AE222" s="471"/>
      <c r="AF222" s="472"/>
      <c r="AG222" s="469"/>
      <c r="AH222" s="471"/>
      <c r="AI222" s="471"/>
      <c r="AJ222" s="471"/>
      <c r="AK222" s="472"/>
      <c r="AL222" s="469"/>
      <c r="AM222" s="471"/>
      <c r="AN222" s="471"/>
      <c r="AO222" s="471"/>
      <c r="AP222" s="538"/>
      <c r="AQ222" s="542">
        <f t="shared" si="94"/>
        <v>0</v>
      </c>
      <c r="AR222" s="552">
        <f t="shared" si="95"/>
        <v>0</v>
      </c>
      <c r="AS222" s="552">
        <f t="shared" si="96"/>
        <v>0</v>
      </c>
      <c r="AT222" s="496">
        <f t="shared" si="97"/>
        <v>0</v>
      </c>
      <c r="AU222" s="227"/>
      <c r="AV222" s="619" t="b">
        <f t="shared" si="92"/>
        <v>1</v>
      </c>
      <c r="AW222" s="619" t="b">
        <f t="shared" si="93"/>
        <v>1</v>
      </c>
      <c r="AX222" s="619" t="b">
        <f t="shared" si="98"/>
        <v>1</v>
      </c>
      <c r="AY222" s="619" t="b">
        <f t="shared" si="99"/>
        <v>1</v>
      </c>
      <c r="AZ222" s="619" t="b">
        <f t="shared" si="100"/>
        <v>1</v>
      </c>
      <c r="BB222" s="619" t="b">
        <f t="shared" si="101"/>
        <v>0</v>
      </c>
      <c r="BC222" s="619" t="b">
        <f t="shared" si="102"/>
        <v>0</v>
      </c>
      <c r="BD222" s="619" t="b">
        <f t="shared" si="103"/>
        <v>0</v>
      </c>
      <c r="BE222" s="619" t="b">
        <f t="shared" si="104"/>
        <v>0</v>
      </c>
      <c r="BF222" s="619" t="b">
        <f t="shared" si="105"/>
        <v>0</v>
      </c>
      <c r="BG222" s="619" t="b">
        <f t="shared" si="106"/>
        <v>0</v>
      </c>
      <c r="BH222" s="619" t="b">
        <f t="shared" si="107"/>
        <v>0</v>
      </c>
      <c r="BI222" s="619" t="b">
        <f t="shared" si="108"/>
        <v>0</v>
      </c>
      <c r="BJ222" s="619" t="b">
        <f t="shared" si="109"/>
        <v>0</v>
      </c>
      <c r="BK222" s="619" t="b">
        <f t="shared" si="110"/>
        <v>0</v>
      </c>
      <c r="BL222" s="619" t="b">
        <f t="shared" si="111"/>
        <v>0</v>
      </c>
      <c r="BM222" s="619" t="b">
        <f t="shared" si="112"/>
        <v>0</v>
      </c>
      <c r="BN222" s="619" t="b">
        <f t="shared" si="113"/>
        <v>1</v>
      </c>
      <c r="BO222" s="619" t="b">
        <f t="shared" si="114"/>
        <v>1</v>
      </c>
      <c r="BP222" s="619" t="b">
        <f t="shared" si="115"/>
        <v>1</v>
      </c>
      <c r="BQ222" s="619" t="b">
        <f t="shared" si="116"/>
        <v>1</v>
      </c>
      <c r="BR222" s="619" t="b">
        <f t="shared" si="117"/>
        <v>1</v>
      </c>
      <c r="BS222" s="619" t="b">
        <f t="shared" si="118"/>
        <v>1</v>
      </c>
      <c r="BT222" s="619" t="b">
        <f t="shared" si="119"/>
        <v>1</v>
      </c>
      <c r="BU222" s="619" t="b">
        <f t="shared" si="120"/>
        <v>1</v>
      </c>
      <c r="BV222" s="619" t="str">
        <f t="shared" si="121"/>
        <v>-</v>
      </c>
      <c r="BW222" s="619">
        <f>IF(BV222="-",0,IF(COUNTIF(BV222:$BV$524,BV222)&gt;1,1,0))</f>
        <v>0</v>
      </c>
    </row>
    <row r="223" spans="1:75" s="257" customFormat="1" ht="15.75">
      <c r="A223" s="567">
        <v>199</v>
      </c>
      <c r="B223" s="564"/>
      <c r="C223" s="465"/>
      <c r="D223" s="466"/>
      <c r="E223" s="467"/>
      <c r="F223" s="468"/>
      <c r="G223" s="466"/>
      <c r="H223" s="467"/>
      <c r="I223" s="468"/>
      <c r="J223" s="469"/>
      <c r="K223" s="467"/>
      <c r="L223" s="470"/>
      <c r="M223" s="466"/>
      <c r="N223" s="467"/>
      <c r="O223" s="470"/>
      <c r="P223" s="544"/>
      <c r="Q223" s="544"/>
      <c r="R223" s="544"/>
      <c r="S223" s="544"/>
      <c r="T223" s="544"/>
      <c r="U223" s="544"/>
      <c r="V223" s="544"/>
      <c r="W223" s="469"/>
      <c r="X223" s="471"/>
      <c r="Y223" s="471"/>
      <c r="Z223" s="471"/>
      <c r="AA223" s="472"/>
      <c r="AB223" s="469"/>
      <c r="AC223" s="471"/>
      <c r="AD223" s="471"/>
      <c r="AE223" s="471"/>
      <c r="AF223" s="472"/>
      <c r="AG223" s="469"/>
      <c r="AH223" s="471"/>
      <c r="AI223" s="471"/>
      <c r="AJ223" s="471"/>
      <c r="AK223" s="472"/>
      <c r="AL223" s="469"/>
      <c r="AM223" s="471"/>
      <c r="AN223" s="471"/>
      <c r="AO223" s="471"/>
      <c r="AP223" s="538"/>
      <c r="AQ223" s="542">
        <f t="shared" si="94"/>
        <v>0</v>
      </c>
      <c r="AR223" s="552">
        <f t="shared" si="95"/>
        <v>0</v>
      </c>
      <c r="AS223" s="552">
        <f t="shared" si="96"/>
        <v>0</v>
      </c>
      <c r="AT223" s="496">
        <f t="shared" si="97"/>
        <v>0</v>
      </c>
      <c r="AU223" s="227"/>
      <c r="AV223" s="619" t="b">
        <f t="shared" si="92"/>
        <v>1</v>
      </c>
      <c r="AW223" s="619" t="b">
        <f t="shared" si="93"/>
        <v>1</v>
      </c>
      <c r="AX223" s="619" t="b">
        <f t="shared" si="98"/>
        <v>1</v>
      </c>
      <c r="AY223" s="619" t="b">
        <f t="shared" si="99"/>
        <v>1</v>
      </c>
      <c r="AZ223" s="619" t="b">
        <f t="shared" si="100"/>
        <v>1</v>
      </c>
      <c r="BB223" s="619" t="b">
        <f t="shared" si="101"/>
        <v>0</v>
      </c>
      <c r="BC223" s="619" t="b">
        <f t="shared" si="102"/>
        <v>0</v>
      </c>
      <c r="BD223" s="619" t="b">
        <f t="shared" si="103"/>
        <v>0</v>
      </c>
      <c r="BE223" s="619" t="b">
        <f t="shared" si="104"/>
        <v>0</v>
      </c>
      <c r="BF223" s="619" t="b">
        <f t="shared" si="105"/>
        <v>0</v>
      </c>
      <c r="BG223" s="619" t="b">
        <f t="shared" si="106"/>
        <v>0</v>
      </c>
      <c r="BH223" s="619" t="b">
        <f t="shared" si="107"/>
        <v>0</v>
      </c>
      <c r="BI223" s="619" t="b">
        <f t="shared" si="108"/>
        <v>0</v>
      </c>
      <c r="BJ223" s="619" t="b">
        <f t="shared" si="109"/>
        <v>0</v>
      </c>
      <c r="BK223" s="619" t="b">
        <f t="shared" si="110"/>
        <v>0</v>
      </c>
      <c r="BL223" s="619" t="b">
        <f t="shared" si="111"/>
        <v>0</v>
      </c>
      <c r="BM223" s="619" t="b">
        <f t="shared" si="112"/>
        <v>0</v>
      </c>
      <c r="BN223" s="619" t="b">
        <f t="shared" si="113"/>
        <v>1</v>
      </c>
      <c r="BO223" s="619" t="b">
        <f t="shared" si="114"/>
        <v>1</v>
      </c>
      <c r="BP223" s="619" t="b">
        <f t="shared" si="115"/>
        <v>1</v>
      </c>
      <c r="BQ223" s="619" t="b">
        <f t="shared" si="116"/>
        <v>1</v>
      </c>
      <c r="BR223" s="619" t="b">
        <f t="shared" si="117"/>
        <v>1</v>
      </c>
      <c r="BS223" s="619" t="b">
        <f t="shared" si="118"/>
        <v>1</v>
      </c>
      <c r="BT223" s="619" t="b">
        <f t="shared" si="119"/>
        <v>1</v>
      </c>
      <c r="BU223" s="619" t="b">
        <f t="shared" si="120"/>
        <v>1</v>
      </c>
      <c r="BV223" s="619" t="str">
        <f t="shared" si="121"/>
        <v>-</v>
      </c>
      <c r="BW223" s="619">
        <f>IF(BV223="-",0,IF(COUNTIF(BV223:$BV$524,BV223)&gt;1,1,0))</f>
        <v>0</v>
      </c>
    </row>
    <row r="224" spans="1:75" s="257" customFormat="1" ht="15.75">
      <c r="A224" s="567">
        <v>200</v>
      </c>
      <c r="B224" s="564"/>
      <c r="C224" s="465"/>
      <c r="D224" s="466"/>
      <c r="E224" s="467"/>
      <c r="F224" s="468"/>
      <c r="G224" s="466"/>
      <c r="H224" s="467"/>
      <c r="I224" s="468"/>
      <c r="J224" s="469"/>
      <c r="K224" s="467"/>
      <c r="L224" s="470"/>
      <c r="M224" s="466"/>
      <c r="N224" s="467"/>
      <c r="O224" s="470"/>
      <c r="P224" s="544"/>
      <c r="Q224" s="544"/>
      <c r="R224" s="544"/>
      <c r="S224" s="544"/>
      <c r="T224" s="544"/>
      <c r="U224" s="544"/>
      <c r="V224" s="544"/>
      <c r="W224" s="469"/>
      <c r="X224" s="471"/>
      <c r="Y224" s="471"/>
      <c r="Z224" s="471"/>
      <c r="AA224" s="472"/>
      <c r="AB224" s="469"/>
      <c r="AC224" s="471"/>
      <c r="AD224" s="471"/>
      <c r="AE224" s="471"/>
      <c r="AF224" s="472"/>
      <c r="AG224" s="469"/>
      <c r="AH224" s="471"/>
      <c r="AI224" s="471"/>
      <c r="AJ224" s="471"/>
      <c r="AK224" s="472"/>
      <c r="AL224" s="469"/>
      <c r="AM224" s="471"/>
      <c r="AN224" s="471"/>
      <c r="AO224" s="471"/>
      <c r="AP224" s="538"/>
      <c r="AQ224" s="542">
        <f t="shared" si="94"/>
        <v>0</v>
      </c>
      <c r="AR224" s="552">
        <f t="shared" si="95"/>
        <v>0</v>
      </c>
      <c r="AS224" s="552">
        <f t="shared" si="96"/>
        <v>0</v>
      </c>
      <c r="AT224" s="496">
        <f t="shared" si="97"/>
        <v>0</v>
      </c>
      <c r="AU224" s="227"/>
      <c r="AV224" s="619" t="b">
        <f t="shared" si="92"/>
        <v>1</v>
      </c>
      <c r="AW224" s="619" t="b">
        <f t="shared" si="93"/>
        <v>1</v>
      </c>
      <c r="AX224" s="619" t="b">
        <f t="shared" si="98"/>
        <v>1</v>
      </c>
      <c r="AY224" s="619" t="b">
        <f t="shared" si="99"/>
        <v>1</v>
      </c>
      <c r="AZ224" s="619" t="b">
        <f t="shared" si="100"/>
        <v>1</v>
      </c>
      <c r="BB224" s="619" t="b">
        <f t="shared" si="101"/>
        <v>0</v>
      </c>
      <c r="BC224" s="619" t="b">
        <f t="shared" si="102"/>
        <v>0</v>
      </c>
      <c r="BD224" s="619" t="b">
        <f t="shared" si="103"/>
        <v>0</v>
      </c>
      <c r="BE224" s="619" t="b">
        <f t="shared" si="104"/>
        <v>0</v>
      </c>
      <c r="BF224" s="619" t="b">
        <f t="shared" si="105"/>
        <v>0</v>
      </c>
      <c r="BG224" s="619" t="b">
        <f t="shared" si="106"/>
        <v>0</v>
      </c>
      <c r="BH224" s="619" t="b">
        <f t="shared" si="107"/>
        <v>0</v>
      </c>
      <c r="BI224" s="619" t="b">
        <f t="shared" si="108"/>
        <v>0</v>
      </c>
      <c r="BJ224" s="619" t="b">
        <f t="shared" si="109"/>
        <v>0</v>
      </c>
      <c r="BK224" s="619" t="b">
        <f t="shared" si="110"/>
        <v>0</v>
      </c>
      <c r="BL224" s="619" t="b">
        <f t="shared" si="111"/>
        <v>0</v>
      </c>
      <c r="BM224" s="619" t="b">
        <f t="shared" si="112"/>
        <v>0</v>
      </c>
      <c r="BN224" s="619" t="b">
        <f t="shared" si="113"/>
        <v>1</v>
      </c>
      <c r="BO224" s="619" t="b">
        <f t="shared" si="114"/>
        <v>1</v>
      </c>
      <c r="BP224" s="619" t="b">
        <f t="shared" si="115"/>
        <v>1</v>
      </c>
      <c r="BQ224" s="619" t="b">
        <f t="shared" si="116"/>
        <v>1</v>
      </c>
      <c r="BR224" s="619" t="b">
        <f t="shared" si="117"/>
        <v>1</v>
      </c>
      <c r="BS224" s="619" t="b">
        <f t="shared" si="118"/>
        <v>1</v>
      </c>
      <c r="BT224" s="619" t="b">
        <f t="shared" si="119"/>
        <v>1</v>
      </c>
      <c r="BU224" s="619" t="b">
        <f t="shared" si="120"/>
        <v>1</v>
      </c>
      <c r="BV224" s="619" t="str">
        <f t="shared" si="121"/>
        <v>-</v>
      </c>
      <c r="BW224" s="619">
        <f>IF(BV224="-",0,IF(COUNTIF(BV224:$BV$524,BV224)&gt;1,1,0))</f>
        <v>0</v>
      </c>
    </row>
    <row r="225" spans="1:75" s="257" customFormat="1" ht="15.75">
      <c r="A225" s="567">
        <v>201</v>
      </c>
      <c r="B225" s="564"/>
      <c r="C225" s="465"/>
      <c r="D225" s="466"/>
      <c r="E225" s="467"/>
      <c r="F225" s="468"/>
      <c r="G225" s="466"/>
      <c r="H225" s="467"/>
      <c r="I225" s="468"/>
      <c r="J225" s="469"/>
      <c r="K225" s="467"/>
      <c r="L225" s="470"/>
      <c r="M225" s="466"/>
      <c r="N225" s="467"/>
      <c r="O225" s="470"/>
      <c r="P225" s="544"/>
      <c r="Q225" s="544"/>
      <c r="R225" s="544"/>
      <c r="S225" s="544"/>
      <c r="T225" s="544"/>
      <c r="U225" s="544"/>
      <c r="V225" s="544"/>
      <c r="W225" s="469"/>
      <c r="X225" s="471"/>
      <c r="Y225" s="471"/>
      <c r="Z225" s="471"/>
      <c r="AA225" s="472"/>
      <c r="AB225" s="469"/>
      <c r="AC225" s="471"/>
      <c r="AD225" s="471"/>
      <c r="AE225" s="471"/>
      <c r="AF225" s="472"/>
      <c r="AG225" s="469"/>
      <c r="AH225" s="471"/>
      <c r="AI225" s="471"/>
      <c r="AJ225" s="471"/>
      <c r="AK225" s="472"/>
      <c r="AL225" s="469"/>
      <c r="AM225" s="471"/>
      <c r="AN225" s="471"/>
      <c r="AO225" s="471"/>
      <c r="AP225" s="538"/>
      <c r="AQ225" s="542">
        <f t="shared" si="94"/>
        <v>0</v>
      </c>
      <c r="AR225" s="552">
        <f t="shared" si="95"/>
        <v>0</v>
      </c>
      <c r="AS225" s="552">
        <f t="shared" si="96"/>
        <v>0</v>
      </c>
      <c r="AT225" s="496">
        <f t="shared" si="97"/>
        <v>0</v>
      </c>
      <c r="AU225" s="227"/>
      <c r="AV225" s="619" t="b">
        <f t="shared" si="92"/>
        <v>1</v>
      </c>
      <c r="AW225" s="619" t="b">
        <f t="shared" si="93"/>
        <v>1</v>
      </c>
      <c r="AX225" s="619" t="b">
        <f t="shared" si="98"/>
        <v>1</v>
      </c>
      <c r="AY225" s="619" t="b">
        <f t="shared" si="99"/>
        <v>1</v>
      </c>
      <c r="AZ225" s="619" t="b">
        <f t="shared" si="100"/>
        <v>1</v>
      </c>
      <c r="BB225" s="619" t="b">
        <f t="shared" si="101"/>
        <v>0</v>
      </c>
      <c r="BC225" s="619" t="b">
        <f t="shared" si="102"/>
        <v>0</v>
      </c>
      <c r="BD225" s="619" t="b">
        <f t="shared" si="103"/>
        <v>0</v>
      </c>
      <c r="BE225" s="619" t="b">
        <f t="shared" si="104"/>
        <v>0</v>
      </c>
      <c r="BF225" s="619" t="b">
        <f t="shared" si="105"/>
        <v>0</v>
      </c>
      <c r="BG225" s="619" t="b">
        <f t="shared" si="106"/>
        <v>0</v>
      </c>
      <c r="BH225" s="619" t="b">
        <f t="shared" si="107"/>
        <v>0</v>
      </c>
      <c r="BI225" s="619" t="b">
        <f t="shared" si="108"/>
        <v>0</v>
      </c>
      <c r="BJ225" s="619" t="b">
        <f t="shared" si="109"/>
        <v>0</v>
      </c>
      <c r="BK225" s="619" t="b">
        <f t="shared" si="110"/>
        <v>0</v>
      </c>
      <c r="BL225" s="619" t="b">
        <f t="shared" si="111"/>
        <v>0</v>
      </c>
      <c r="BM225" s="619" t="b">
        <f t="shared" si="112"/>
        <v>0</v>
      </c>
      <c r="BN225" s="619" t="b">
        <f t="shared" si="113"/>
        <v>1</v>
      </c>
      <c r="BO225" s="619" t="b">
        <f t="shared" si="114"/>
        <v>1</v>
      </c>
      <c r="BP225" s="619" t="b">
        <f t="shared" si="115"/>
        <v>1</v>
      </c>
      <c r="BQ225" s="619" t="b">
        <f t="shared" si="116"/>
        <v>1</v>
      </c>
      <c r="BR225" s="619" t="b">
        <f t="shared" si="117"/>
        <v>1</v>
      </c>
      <c r="BS225" s="619" t="b">
        <f t="shared" si="118"/>
        <v>1</v>
      </c>
      <c r="BT225" s="619" t="b">
        <f t="shared" si="119"/>
        <v>1</v>
      </c>
      <c r="BU225" s="619" t="b">
        <f t="shared" si="120"/>
        <v>1</v>
      </c>
      <c r="BV225" s="619" t="str">
        <f t="shared" si="121"/>
        <v>-</v>
      </c>
      <c r="BW225" s="619">
        <f>IF(BV225="-",0,IF(COUNTIF(BV225:$BV$524,BV225)&gt;1,1,0))</f>
        <v>0</v>
      </c>
    </row>
    <row r="226" spans="1:75" s="257" customFormat="1" ht="15.75">
      <c r="A226" s="567">
        <v>202</v>
      </c>
      <c r="B226" s="564"/>
      <c r="C226" s="465"/>
      <c r="D226" s="466"/>
      <c r="E226" s="467"/>
      <c r="F226" s="468"/>
      <c r="G226" s="466"/>
      <c r="H226" s="467"/>
      <c r="I226" s="468"/>
      <c r="J226" s="469"/>
      <c r="K226" s="467"/>
      <c r="L226" s="470"/>
      <c r="M226" s="466"/>
      <c r="N226" s="467"/>
      <c r="O226" s="470"/>
      <c r="P226" s="544"/>
      <c r="Q226" s="544"/>
      <c r="R226" s="544"/>
      <c r="S226" s="544"/>
      <c r="T226" s="544"/>
      <c r="U226" s="544"/>
      <c r="V226" s="544"/>
      <c r="W226" s="469"/>
      <c r="X226" s="471"/>
      <c r="Y226" s="471"/>
      <c r="Z226" s="471"/>
      <c r="AA226" s="472"/>
      <c r="AB226" s="469"/>
      <c r="AC226" s="471"/>
      <c r="AD226" s="471"/>
      <c r="AE226" s="471"/>
      <c r="AF226" s="472"/>
      <c r="AG226" s="469"/>
      <c r="AH226" s="471"/>
      <c r="AI226" s="471"/>
      <c r="AJ226" s="471"/>
      <c r="AK226" s="472"/>
      <c r="AL226" s="469"/>
      <c r="AM226" s="471"/>
      <c r="AN226" s="471"/>
      <c r="AO226" s="471"/>
      <c r="AP226" s="538"/>
      <c r="AQ226" s="542">
        <f t="shared" si="94"/>
        <v>0</v>
      </c>
      <c r="AR226" s="552">
        <f t="shared" si="95"/>
        <v>0</v>
      </c>
      <c r="AS226" s="552">
        <f t="shared" si="96"/>
        <v>0</v>
      </c>
      <c r="AT226" s="496">
        <f t="shared" si="97"/>
        <v>0</v>
      </c>
      <c r="AU226" s="227"/>
      <c r="AV226" s="619" t="b">
        <f t="shared" si="92"/>
        <v>1</v>
      </c>
      <c r="AW226" s="619" t="b">
        <f t="shared" si="93"/>
        <v>1</v>
      </c>
      <c r="AX226" s="619" t="b">
        <f t="shared" si="98"/>
        <v>1</v>
      </c>
      <c r="AY226" s="619" t="b">
        <f t="shared" si="99"/>
        <v>1</v>
      </c>
      <c r="AZ226" s="619" t="b">
        <f t="shared" si="100"/>
        <v>1</v>
      </c>
      <c r="BB226" s="619" t="b">
        <f t="shared" si="101"/>
        <v>0</v>
      </c>
      <c r="BC226" s="619" t="b">
        <f t="shared" si="102"/>
        <v>0</v>
      </c>
      <c r="BD226" s="619" t="b">
        <f t="shared" si="103"/>
        <v>0</v>
      </c>
      <c r="BE226" s="619" t="b">
        <f t="shared" si="104"/>
        <v>0</v>
      </c>
      <c r="BF226" s="619" t="b">
        <f t="shared" si="105"/>
        <v>0</v>
      </c>
      <c r="BG226" s="619" t="b">
        <f t="shared" si="106"/>
        <v>0</v>
      </c>
      <c r="BH226" s="619" t="b">
        <f t="shared" si="107"/>
        <v>0</v>
      </c>
      <c r="BI226" s="619" t="b">
        <f t="shared" si="108"/>
        <v>0</v>
      </c>
      <c r="BJ226" s="619" t="b">
        <f t="shared" si="109"/>
        <v>0</v>
      </c>
      <c r="BK226" s="619" t="b">
        <f t="shared" si="110"/>
        <v>0</v>
      </c>
      <c r="BL226" s="619" t="b">
        <f t="shared" si="111"/>
        <v>0</v>
      </c>
      <c r="BM226" s="619" t="b">
        <f t="shared" si="112"/>
        <v>0</v>
      </c>
      <c r="BN226" s="619" t="b">
        <f t="shared" si="113"/>
        <v>1</v>
      </c>
      <c r="BO226" s="619" t="b">
        <f t="shared" si="114"/>
        <v>1</v>
      </c>
      <c r="BP226" s="619" t="b">
        <f t="shared" si="115"/>
        <v>1</v>
      </c>
      <c r="BQ226" s="619" t="b">
        <f t="shared" si="116"/>
        <v>1</v>
      </c>
      <c r="BR226" s="619" t="b">
        <f t="shared" si="117"/>
        <v>1</v>
      </c>
      <c r="BS226" s="619" t="b">
        <f t="shared" si="118"/>
        <v>1</v>
      </c>
      <c r="BT226" s="619" t="b">
        <f t="shared" si="119"/>
        <v>1</v>
      </c>
      <c r="BU226" s="619" t="b">
        <f t="shared" si="120"/>
        <v>1</v>
      </c>
      <c r="BV226" s="619" t="str">
        <f t="shared" si="121"/>
        <v>-</v>
      </c>
      <c r="BW226" s="619">
        <f>IF(BV226="-",0,IF(COUNTIF(BV226:$BV$524,BV226)&gt;1,1,0))</f>
        <v>0</v>
      </c>
    </row>
    <row r="227" spans="1:75" s="257" customFormat="1" ht="15.75">
      <c r="A227" s="567">
        <v>203</v>
      </c>
      <c r="B227" s="564"/>
      <c r="C227" s="465"/>
      <c r="D227" s="466"/>
      <c r="E227" s="467"/>
      <c r="F227" s="468"/>
      <c r="G227" s="466"/>
      <c r="H227" s="467"/>
      <c r="I227" s="468"/>
      <c r="J227" s="469"/>
      <c r="K227" s="467"/>
      <c r="L227" s="470"/>
      <c r="M227" s="466"/>
      <c r="N227" s="467"/>
      <c r="O227" s="470"/>
      <c r="P227" s="544"/>
      <c r="Q227" s="544"/>
      <c r="R227" s="544"/>
      <c r="S227" s="544"/>
      <c r="T227" s="544"/>
      <c r="U227" s="544"/>
      <c r="V227" s="544"/>
      <c r="W227" s="469"/>
      <c r="X227" s="471"/>
      <c r="Y227" s="471"/>
      <c r="Z227" s="471"/>
      <c r="AA227" s="472"/>
      <c r="AB227" s="469"/>
      <c r="AC227" s="471"/>
      <c r="AD227" s="471"/>
      <c r="AE227" s="471"/>
      <c r="AF227" s="472"/>
      <c r="AG227" s="469"/>
      <c r="AH227" s="471"/>
      <c r="AI227" s="471"/>
      <c r="AJ227" s="471"/>
      <c r="AK227" s="472"/>
      <c r="AL227" s="469"/>
      <c r="AM227" s="471"/>
      <c r="AN227" s="471"/>
      <c r="AO227" s="471"/>
      <c r="AP227" s="538"/>
      <c r="AQ227" s="542">
        <f t="shared" si="94"/>
        <v>0</v>
      </c>
      <c r="AR227" s="552">
        <f t="shared" si="95"/>
        <v>0</v>
      </c>
      <c r="AS227" s="552">
        <f t="shared" si="96"/>
        <v>0</v>
      </c>
      <c r="AT227" s="496">
        <f t="shared" si="97"/>
        <v>0</v>
      </c>
      <c r="AU227" s="227"/>
      <c r="AV227" s="619" t="b">
        <f t="shared" si="92"/>
        <v>1</v>
      </c>
      <c r="AW227" s="619" t="b">
        <f t="shared" si="93"/>
        <v>1</v>
      </c>
      <c r="AX227" s="619" t="b">
        <f t="shared" si="98"/>
        <v>1</v>
      </c>
      <c r="AY227" s="619" t="b">
        <f t="shared" si="99"/>
        <v>1</v>
      </c>
      <c r="AZ227" s="619" t="b">
        <f t="shared" si="100"/>
        <v>1</v>
      </c>
      <c r="BB227" s="619" t="b">
        <f t="shared" si="101"/>
        <v>0</v>
      </c>
      <c r="BC227" s="619" t="b">
        <f t="shared" si="102"/>
        <v>0</v>
      </c>
      <c r="BD227" s="619" t="b">
        <f t="shared" si="103"/>
        <v>0</v>
      </c>
      <c r="BE227" s="619" t="b">
        <f t="shared" si="104"/>
        <v>0</v>
      </c>
      <c r="BF227" s="619" t="b">
        <f t="shared" si="105"/>
        <v>0</v>
      </c>
      <c r="BG227" s="619" t="b">
        <f t="shared" si="106"/>
        <v>0</v>
      </c>
      <c r="BH227" s="619" t="b">
        <f t="shared" si="107"/>
        <v>0</v>
      </c>
      <c r="BI227" s="619" t="b">
        <f t="shared" si="108"/>
        <v>0</v>
      </c>
      <c r="BJ227" s="619" t="b">
        <f t="shared" si="109"/>
        <v>0</v>
      </c>
      <c r="BK227" s="619" t="b">
        <f t="shared" si="110"/>
        <v>0</v>
      </c>
      <c r="BL227" s="619" t="b">
        <f t="shared" si="111"/>
        <v>0</v>
      </c>
      <c r="BM227" s="619" t="b">
        <f t="shared" si="112"/>
        <v>0</v>
      </c>
      <c r="BN227" s="619" t="b">
        <f t="shared" si="113"/>
        <v>1</v>
      </c>
      <c r="BO227" s="619" t="b">
        <f t="shared" si="114"/>
        <v>1</v>
      </c>
      <c r="BP227" s="619" t="b">
        <f t="shared" si="115"/>
        <v>1</v>
      </c>
      <c r="BQ227" s="619" t="b">
        <f t="shared" si="116"/>
        <v>1</v>
      </c>
      <c r="BR227" s="619" t="b">
        <f t="shared" si="117"/>
        <v>1</v>
      </c>
      <c r="BS227" s="619" t="b">
        <f t="shared" si="118"/>
        <v>1</v>
      </c>
      <c r="BT227" s="619" t="b">
        <f t="shared" si="119"/>
        <v>1</v>
      </c>
      <c r="BU227" s="619" t="b">
        <f t="shared" si="120"/>
        <v>1</v>
      </c>
      <c r="BV227" s="619" t="str">
        <f t="shared" si="121"/>
        <v>-</v>
      </c>
      <c r="BW227" s="619">
        <f>IF(BV227="-",0,IF(COUNTIF(BV227:$BV$524,BV227)&gt;1,1,0))</f>
        <v>0</v>
      </c>
    </row>
    <row r="228" spans="1:75" s="257" customFormat="1" ht="15.75">
      <c r="A228" s="567">
        <v>204</v>
      </c>
      <c r="B228" s="564"/>
      <c r="C228" s="465"/>
      <c r="D228" s="466"/>
      <c r="E228" s="467"/>
      <c r="F228" s="468"/>
      <c r="G228" s="466"/>
      <c r="H228" s="467"/>
      <c r="I228" s="468"/>
      <c r="J228" s="469"/>
      <c r="K228" s="467"/>
      <c r="L228" s="470"/>
      <c r="M228" s="466"/>
      <c r="N228" s="467"/>
      <c r="O228" s="470"/>
      <c r="P228" s="544"/>
      <c r="Q228" s="544"/>
      <c r="R228" s="544"/>
      <c r="S228" s="544"/>
      <c r="T228" s="544"/>
      <c r="U228" s="544"/>
      <c r="V228" s="544"/>
      <c r="W228" s="469"/>
      <c r="X228" s="471"/>
      <c r="Y228" s="471"/>
      <c r="Z228" s="471"/>
      <c r="AA228" s="472"/>
      <c r="AB228" s="469"/>
      <c r="AC228" s="471"/>
      <c r="AD228" s="471"/>
      <c r="AE228" s="471"/>
      <c r="AF228" s="472"/>
      <c r="AG228" s="469"/>
      <c r="AH228" s="471"/>
      <c r="AI228" s="471"/>
      <c r="AJ228" s="471"/>
      <c r="AK228" s="472"/>
      <c r="AL228" s="469"/>
      <c r="AM228" s="471"/>
      <c r="AN228" s="471"/>
      <c r="AO228" s="471"/>
      <c r="AP228" s="538"/>
      <c r="AQ228" s="542">
        <f t="shared" si="94"/>
        <v>0</v>
      </c>
      <c r="AR228" s="552">
        <f t="shared" si="95"/>
        <v>0</v>
      </c>
      <c r="AS228" s="552">
        <f t="shared" si="96"/>
        <v>0</v>
      </c>
      <c r="AT228" s="496">
        <f t="shared" si="97"/>
        <v>0</v>
      </c>
      <c r="AU228" s="227"/>
      <c r="AV228" s="619" t="b">
        <f t="shared" si="92"/>
        <v>1</v>
      </c>
      <c r="AW228" s="619" t="b">
        <f t="shared" si="93"/>
        <v>1</v>
      </c>
      <c r="AX228" s="619" t="b">
        <f t="shared" si="98"/>
        <v>1</v>
      </c>
      <c r="AY228" s="619" t="b">
        <f t="shared" si="99"/>
        <v>1</v>
      </c>
      <c r="AZ228" s="619" t="b">
        <f t="shared" si="100"/>
        <v>1</v>
      </c>
      <c r="BB228" s="619" t="b">
        <f t="shared" si="101"/>
        <v>0</v>
      </c>
      <c r="BC228" s="619" t="b">
        <f t="shared" si="102"/>
        <v>0</v>
      </c>
      <c r="BD228" s="619" t="b">
        <f t="shared" si="103"/>
        <v>0</v>
      </c>
      <c r="BE228" s="619" t="b">
        <f t="shared" si="104"/>
        <v>0</v>
      </c>
      <c r="BF228" s="619" t="b">
        <f t="shared" si="105"/>
        <v>0</v>
      </c>
      <c r="BG228" s="619" t="b">
        <f t="shared" si="106"/>
        <v>0</v>
      </c>
      <c r="BH228" s="619" t="b">
        <f t="shared" si="107"/>
        <v>0</v>
      </c>
      <c r="BI228" s="619" t="b">
        <f t="shared" si="108"/>
        <v>0</v>
      </c>
      <c r="BJ228" s="619" t="b">
        <f t="shared" si="109"/>
        <v>0</v>
      </c>
      <c r="BK228" s="619" t="b">
        <f t="shared" si="110"/>
        <v>0</v>
      </c>
      <c r="BL228" s="619" t="b">
        <f t="shared" si="111"/>
        <v>0</v>
      </c>
      <c r="BM228" s="619" t="b">
        <f t="shared" si="112"/>
        <v>0</v>
      </c>
      <c r="BN228" s="619" t="b">
        <f t="shared" si="113"/>
        <v>1</v>
      </c>
      <c r="BO228" s="619" t="b">
        <f t="shared" si="114"/>
        <v>1</v>
      </c>
      <c r="BP228" s="619" t="b">
        <f t="shared" si="115"/>
        <v>1</v>
      </c>
      <c r="BQ228" s="619" t="b">
        <f t="shared" si="116"/>
        <v>1</v>
      </c>
      <c r="BR228" s="619" t="b">
        <f t="shared" si="117"/>
        <v>1</v>
      </c>
      <c r="BS228" s="619" t="b">
        <f t="shared" si="118"/>
        <v>1</v>
      </c>
      <c r="BT228" s="619" t="b">
        <f t="shared" si="119"/>
        <v>1</v>
      </c>
      <c r="BU228" s="619" t="b">
        <f t="shared" si="120"/>
        <v>1</v>
      </c>
      <c r="BV228" s="619" t="str">
        <f t="shared" si="121"/>
        <v>-</v>
      </c>
      <c r="BW228" s="619">
        <f>IF(BV228="-",0,IF(COUNTIF(BV228:$BV$524,BV228)&gt;1,1,0))</f>
        <v>0</v>
      </c>
    </row>
    <row r="229" spans="1:75" s="257" customFormat="1" ht="15.75">
      <c r="A229" s="567">
        <v>205</v>
      </c>
      <c r="B229" s="564"/>
      <c r="C229" s="465"/>
      <c r="D229" s="466"/>
      <c r="E229" s="467"/>
      <c r="F229" s="468"/>
      <c r="G229" s="466"/>
      <c r="H229" s="467"/>
      <c r="I229" s="468"/>
      <c r="J229" s="469"/>
      <c r="K229" s="467"/>
      <c r="L229" s="470"/>
      <c r="M229" s="466"/>
      <c r="N229" s="467"/>
      <c r="O229" s="470"/>
      <c r="P229" s="544"/>
      <c r="Q229" s="544"/>
      <c r="R229" s="544"/>
      <c r="S229" s="544"/>
      <c r="T229" s="544"/>
      <c r="U229" s="544"/>
      <c r="V229" s="544"/>
      <c r="W229" s="469"/>
      <c r="X229" s="471"/>
      <c r="Y229" s="471"/>
      <c r="Z229" s="471"/>
      <c r="AA229" s="472"/>
      <c r="AB229" s="469"/>
      <c r="AC229" s="471"/>
      <c r="AD229" s="471"/>
      <c r="AE229" s="471"/>
      <c r="AF229" s="472"/>
      <c r="AG229" s="469"/>
      <c r="AH229" s="471"/>
      <c r="AI229" s="471"/>
      <c r="AJ229" s="471"/>
      <c r="AK229" s="472"/>
      <c r="AL229" s="469"/>
      <c r="AM229" s="471"/>
      <c r="AN229" s="471"/>
      <c r="AO229" s="471"/>
      <c r="AP229" s="538"/>
      <c r="AQ229" s="542">
        <f t="shared" si="94"/>
        <v>0</v>
      </c>
      <c r="AR229" s="552">
        <f t="shared" si="95"/>
        <v>0</v>
      </c>
      <c r="AS229" s="552">
        <f t="shared" si="96"/>
        <v>0</v>
      </c>
      <c r="AT229" s="496">
        <f t="shared" si="97"/>
        <v>0</v>
      </c>
      <c r="AU229" s="227"/>
      <c r="AV229" s="619" t="b">
        <f t="shared" si="92"/>
        <v>1</v>
      </c>
      <c r="AW229" s="619" t="b">
        <f t="shared" si="93"/>
        <v>1</v>
      </c>
      <c r="AX229" s="619" t="b">
        <f t="shared" si="98"/>
        <v>1</v>
      </c>
      <c r="AY229" s="619" t="b">
        <f t="shared" si="99"/>
        <v>1</v>
      </c>
      <c r="AZ229" s="619" t="b">
        <f t="shared" si="100"/>
        <v>1</v>
      </c>
      <c r="BB229" s="619" t="b">
        <f t="shared" si="101"/>
        <v>0</v>
      </c>
      <c r="BC229" s="619" t="b">
        <f t="shared" si="102"/>
        <v>0</v>
      </c>
      <c r="BD229" s="619" t="b">
        <f t="shared" si="103"/>
        <v>0</v>
      </c>
      <c r="BE229" s="619" t="b">
        <f t="shared" si="104"/>
        <v>0</v>
      </c>
      <c r="BF229" s="619" t="b">
        <f t="shared" si="105"/>
        <v>0</v>
      </c>
      <c r="BG229" s="619" t="b">
        <f t="shared" si="106"/>
        <v>0</v>
      </c>
      <c r="BH229" s="619" t="b">
        <f t="shared" si="107"/>
        <v>0</v>
      </c>
      <c r="BI229" s="619" t="b">
        <f t="shared" si="108"/>
        <v>0</v>
      </c>
      <c r="BJ229" s="619" t="b">
        <f t="shared" si="109"/>
        <v>0</v>
      </c>
      <c r="BK229" s="619" t="b">
        <f t="shared" si="110"/>
        <v>0</v>
      </c>
      <c r="BL229" s="619" t="b">
        <f t="shared" si="111"/>
        <v>0</v>
      </c>
      <c r="BM229" s="619" t="b">
        <f t="shared" si="112"/>
        <v>0</v>
      </c>
      <c r="BN229" s="619" t="b">
        <f t="shared" si="113"/>
        <v>1</v>
      </c>
      <c r="BO229" s="619" t="b">
        <f t="shared" si="114"/>
        <v>1</v>
      </c>
      <c r="BP229" s="619" t="b">
        <f t="shared" si="115"/>
        <v>1</v>
      </c>
      <c r="BQ229" s="619" t="b">
        <f t="shared" si="116"/>
        <v>1</v>
      </c>
      <c r="BR229" s="619" t="b">
        <f t="shared" si="117"/>
        <v>1</v>
      </c>
      <c r="BS229" s="619" t="b">
        <f t="shared" si="118"/>
        <v>1</v>
      </c>
      <c r="BT229" s="619" t="b">
        <f t="shared" si="119"/>
        <v>1</v>
      </c>
      <c r="BU229" s="619" t="b">
        <f t="shared" si="120"/>
        <v>1</v>
      </c>
      <c r="BV229" s="619" t="str">
        <f t="shared" si="121"/>
        <v>-</v>
      </c>
      <c r="BW229" s="619">
        <f>IF(BV229="-",0,IF(COUNTIF(BV229:$BV$524,BV229)&gt;1,1,0))</f>
        <v>0</v>
      </c>
    </row>
    <row r="230" spans="1:75" s="257" customFormat="1" ht="15.75">
      <c r="A230" s="567">
        <v>206</v>
      </c>
      <c r="B230" s="564"/>
      <c r="C230" s="465"/>
      <c r="D230" s="466"/>
      <c r="E230" s="467"/>
      <c r="F230" s="468"/>
      <c r="G230" s="466"/>
      <c r="H230" s="467"/>
      <c r="I230" s="468"/>
      <c r="J230" s="469"/>
      <c r="K230" s="467"/>
      <c r="L230" s="470"/>
      <c r="M230" s="466"/>
      <c r="N230" s="467"/>
      <c r="O230" s="470"/>
      <c r="P230" s="544"/>
      <c r="Q230" s="544"/>
      <c r="R230" s="544"/>
      <c r="S230" s="544"/>
      <c r="T230" s="544"/>
      <c r="U230" s="544"/>
      <c r="V230" s="544"/>
      <c r="W230" s="469"/>
      <c r="X230" s="471"/>
      <c r="Y230" s="471"/>
      <c r="Z230" s="471"/>
      <c r="AA230" s="472"/>
      <c r="AB230" s="469"/>
      <c r="AC230" s="471"/>
      <c r="AD230" s="471"/>
      <c r="AE230" s="471"/>
      <c r="AF230" s="472"/>
      <c r="AG230" s="469"/>
      <c r="AH230" s="471"/>
      <c r="AI230" s="471"/>
      <c r="AJ230" s="471"/>
      <c r="AK230" s="472"/>
      <c r="AL230" s="469"/>
      <c r="AM230" s="471"/>
      <c r="AN230" s="471"/>
      <c r="AO230" s="471"/>
      <c r="AP230" s="538"/>
      <c r="AQ230" s="542">
        <f t="shared" si="94"/>
        <v>0</v>
      </c>
      <c r="AR230" s="552">
        <f t="shared" si="95"/>
        <v>0</v>
      </c>
      <c r="AS230" s="552">
        <f t="shared" si="96"/>
        <v>0</v>
      </c>
      <c r="AT230" s="496">
        <f t="shared" si="97"/>
        <v>0</v>
      </c>
      <c r="AU230" s="227"/>
      <c r="AV230" s="619" t="b">
        <f t="shared" si="92"/>
        <v>1</v>
      </c>
      <c r="AW230" s="619" t="b">
        <f t="shared" si="93"/>
        <v>1</v>
      </c>
      <c r="AX230" s="619" t="b">
        <f t="shared" si="98"/>
        <v>1</v>
      </c>
      <c r="AY230" s="619" t="b">
        <f t="shared" si="99"/>
        <v>1</v>
      </c>
      <c r="AZ230" s="619" t="b">
        <f t="shared" si="100"/>
        <v>1</v>
      </c>
      <c r="BB230" s="619" t="b">
        <f t="shared" si="101"/>
        <v>0</v>
      </c>
      <c r="BC230" s="619" t="b">
        <f t="shared" si="102"/>
        <v>0</v>
      </c>
      <c r="BD230" s="619" t="b">
        <f t="shared" si="103"/>
        <v>0</v>
      </c>
      <c r="BE230" s="619" t="b">
        <f t="shared" si="104"/>
        <v>0</v>
      </c>
      <c r="BF230" s="619" t="b">
        <f t="shared" si="105"/>
        <v>0</v>
      </c>
      <c r="BG230" s="619" t="b">
        <f t="shared" si="106"/>
        <v>0</v>
      </c>
      <c r="BH230" s="619" t="b">
        <f t="shared" si="107"/>
        <v>0</v>
      </c>
      <c r="BI230" s="619" t="b">
        <f t="shared" si="108"/>
        <v>0</v>
      </c>
      <c r="BJ230" s="619" t="b">
        <f t="shared" si="109"/>
        <v>0</v>
      </c>
      <c r="BK230" s="619" t="b">
        <f t="shared" si="110"/>
        <v>0</v>
      </c>
      <c r="BL230" s="619" t="b">
        <f t="shared" si="111"/>
        <v>0</v>
      </c>
      <c r="BM230" s="619" t="b">
        <f t="shared" si="112"/>
        <v>0</v>
      </c>
      <c r="BN230" s="619" t="b">
        <f t="shared" si="113"/>
        <v>1</v>
      </c>
      <c r="BO230" s="619" t="b">
        <f t="shared" si="114"/>
        <v>1</v>
      </c>
      <c r="BP230" s="619" t="b">
        <f t="shared" si="115"/>
        <v>1</v>
      </c>
      <c r="BQ230" s="619" t="b">
        <f t="shared" si="116"/>
        <v>1</v>
      </c>
      <c r="BR230" s="619" t="b">
        <f t="shared" si="117"/>
        <v>1</v>
      </c>
      <c r="BS230" s="619" t="b">
        <f t="shared" si="118"/>
        <v>1</v>
      </c>
      <c r="BT230" s="619" t="b">
        <f t="shared" si="119"/>
        <v>1</v>
      </c>
      <c r="BU230" s="619" t="b">
        <f t="shared" si="120"/>
        <v>1</v>
      </c>
      <c r="BV230" s="619" t="str">
        <f t="shared" si="121"/>
        <v>-</v>
      </c>
      <c r="BW230" s="619">
        <f>IF(BV230="-",0,IF(COUNTIF(BV230:$BV$524,BV230)&gt;1,1,0))</f>
        <v>0</v>
      </c>
    </row>
    <row r="231" spans="1:75" s="257" customFormat="1" ht="15.75">
      <c r="A231" s="567">
        <v>207</v>
      </c>
      <c r="B231" s="564"/>
      <c r="C231" s="465"/>
      <c r="D231" s="466"/>
      <c r="E231" s="467"/>
      <c r="F231" s="468"/>
      <c r="G231" s="466"/>
      <c r="H231" s="467"/>
      <c r="I231" s="468"/>
      <c r="J231" s="469"/>
      <c r="K231" s="467"/>
      <c r="L231" s="470"/>
      <c r="M231" s="466"/>
      <c r="N231" s="467"/>
      <c r="O231" s="470"/>
      <c r="P231" s="544"/>
      <c r="Q231" s="544"/>
      <c r="R231" s="544"/>
      <c r="S231" s="544"/>
      <c r="T231" s="544"/>
      <c r="U231" s="544"/>
      <c r="V231" s="544"/>
      <c r="W231" s="469"/>
      <c r="X231" s="471"/>
      <c r="Y231" s="471"/>
      <c r="Z231" s="471"/>
      <c r="AA231" s="472"/>
      <c r="AB231" s="469"/>
      <c r="AC231" s="471"/>
      <c r="AD231" s="471"/>
      <c r="AE231" s="471"/>
      <c r="AF231" s="472"/>
      <c r="AG231" s="469"/>
      <c r="AH231" s="471"/>
      <c r="AI231" s="471"/>
      <c r="AJ231" s="471"/>
      <c r="AK231" s="472"/>
      <c r="AL231" s="469"/>
      <c r="AM231" s="471"/>
      <c r="AN231" s="471"/>
      <c r="AO231" s="471"/>
      <c r="AP231" s="538"/>
      <c r="AQ231" s="542">
        <f t="shared" si="94"/>
        <v>0</v>
      </c>
      <c r="AR231" s="552">
        <f t="shared" si="95"/>
        <v>0</v>
      </c>
      <c r="AS231" s="552">
        <f t="shared" si="96"/>
        <v>0</v>
      </c>
      <c r="AT231" s="496">
        <f t="shared" si="97"/>
        <v>0</v>
      </c>
      <c r="AU231" s="227"/>
      <c r="AV231" s="619" t="b">
        <f t="shared" si="92"/>
        <v>1</v>
      </c>
      <c r="AW231" s="619" t="b">
        <f t="shared" si="93"/>
        <v>1</v>
      </c>
      <c r="AX231" s="619" t="b">
        <f t="shared" si="98"/>
        <v>1</v>
      </c>
      <c r="AY231" s="619" t="b">
        <f t="shared" si="99"/>
        <v>1</v>
      </c>
      <c r="AZ231" s="619" t="b">
        <f t="shared" si="100"/>
        <v>1</v>
      </c>
      <c r="BB231" s="619" t="b">
        <f t="shared" si="101"/>
        <v>0</v>
      </c>
      <c r="BC231" s="619" t="b">
        <f t="shared" si="102"/>
        <v>0</v>
      </c>
      <c r="BD231" s="619" t="b">
        <f t="shared" si="103"/>
        <v>0</v>
      </c>
      <c r="BE231" s="619" t="b">
        <f t="shared" si="104"/>
        <v>0</v>
      </c>
      <c r="BF231" s="619" t="b">
        <f t="shared" si="105"/>
        <v>0</v>
      </c>
      <c r="BG231" s="619" t="b">
        <f t="shared" si="106"/>
        <v>0</v>
      </c>
      <c r="BH231" s="619" t="b">
        <f t="shared" si="107"/>
        <v>0</v>
      </c>
      <c r="BI231" s="619" t="b">
        <f t="shared" si="108"/>
        <v>0</v>
      </c>
      <c r="BJ231" s="619" t="b">
        <f t="shared" si="109"/>
        <v>0</v>
      </c>
      <c r="BK231" s="619" t="b">
        <f t="shared" si="110"/>
        <v>0</v>
      </c>
      <c r="BL231" s="619" t="b">
        <f t="shared" si="111"/>
        <v>0</v>
      </c>
      <c r="BM231" s="619" t="b">
        <f t="shared" si="112"/>
        <v>0</v>
      </c>
      <c r="BN231" s="619" t="b">
        <f t="shared" si="113"/>
        <v>1</v>
      </c>
      <c r="BO231" s="619" t="b">
        <f t="shared" si="114"/>
        <v>1</v>
      </c>
      <c r="BP231" s="619" t="b">
        <f t="shared" si="115"/>
        <v>1</v>
      </c>
      <c r="BQ231" s="619" t="b">
        <f t="shared" si="116"/>
        <v>1</v>
      </c>
      <c r="BR231" s="619" t="b">
        <f t="shared" si="117"/>
        <v>1</v>
      </c>
      <c r="BS231" s="619" t="b">
        <f t="shared" si="118"/>
        <v>1</v>
      </c>
      <c r="BT231" s="619" t="b">
        <f t="shared" si="119"/>
        <v>1</v>
      </c>
      <c r="BU231" s="619" t="b">
        <f t="shared" si="120"/>
        <v>1</v>
      </c>
      <c r="BV231" s="619" t="str">
        <f t="shared" si="121"/>
        <v>-</v>
      </c>
      <c r="BW231" s="619">
        <f>IF(BV231="-",0,IF(COUNTIF(BV231:$BV$524,BV231)&gt;1,1,0))</f>
        <v>0</v>
      </c>
    </row>
    <row r="232" spans="1:75" s="257" customFormat="1" ht="15.75">
      <c r="A232" s="567">
        <v>208</v>
      </c>
      <c r="B232" s="564"/>
      <c r="C232" s="465"/>
      <c r="D232" s="466"/>
      <c r="E232" s="467"/>
      <c r="F232" s="468"/>
      <c r="G232" s="466"/>
      <c r="H232" s="467"/>
      <c r="I232" s="468"/>
      <c r="J232" s="469"/>
      <c r="K232" s="467"/>
      <c r="L232" s="470"/>
      <c r="M232" s="466"/>
      <c r="N232" s="467"/>
      <c r="O232" s="470"/>
      <c r="P232" s="544"/>
      <c r="Q232" s="544"/>
      <c r="R232" s="544"/>
      <c r="S232" s="544"/>
      <c r="T232" s="544"/>
      <c r="U232" s="544"/>
      <c r="V232" s="544"/>
      <c r="W232" s="469"/>
      <c r="X232" s="471"/>
      <c r="Y232" s="471"/>
      <c r="Z232" s="471"/>
      <c r="AA232" s="472"/>
      <c r="AB232" s="469"/>
      <c r="AC232" s="471"/>
      <c r="AD232" s="471"/>
      <c r="AE232" s="471"/>
      <c r="AF232" s="472"/>
      <c r="AG232" s="469"/>
      <c r="AH232" s="471"/>
      <c r="AI232" s="471"/>
      <c r="AJ232" s="471"/>
      <c r="AK232" s="472"/>
      <c r="AL232" s="469"/>
      <c r="AM232" s="471"/>
      <c r="AN232" s="471"/>
      <c r="AO232" s="471"/>
      <c r="AP232" s="538"/>
      <c r="AQ232" s="542">
        <f t="shared" si="94"/>
        <v>0</v>
      </c>
      <c r="AR232" s="552">
        <f t="shared" si="95"/>
        <v>0</v>
      </c>
      <c r="AS232" s="552">
        <f t="shared" si="96"/>
        <v>0</v>
      </c>
      <c r="AT232" s="496">
        <f t="shared" si="97"/>
        <v>0</v>
      </c>
      <c r="AU232" s="227"/>
      <c r="AV232" s="619" t="b">
        <f t="shared" si="92"/>
        <v>1</v>
      </c>
      <c r="AW232" s="619" t="b">
        <f t="shared" si="93"/>
        <v>1</v>
      </c>
      <c r="AX232" s="619" t="b">
        <f t="shared" si="98"/>
        <v>1</v>
      </c>
      <c r="AY232" s="619" t="b">
        <f t="shared" si="99"/>
        <v>1</v>
      </c>
      <c r="AZ232" s="619" t="b">
        <f t="shared" si="100"/>
        <v>1</v>
      </c>
      <c r="BB232" s="619" t="b">
        <f t="shared" si="101"/>
        <v>0</v>
      </c>
      <c r="BC232" s="619" t="b">
        <f t="shared" si="102"/>
        <v>0</v>
      </c>
      <c r="BD232" s="619" t="b">
        <f t="shared" si="103"/>
        <v>0</v>
      </c>
      <c r="BE232" s="619" t="b">
        <f t="shared" si="104"/>
        <v>0</v>
      </c>
      <c r="BF232" s="619" t="b">
        <f t="shared" si="105"/>
        <v>0</v>
      </c>
      <c r="BG232" s="619" t="b">
        <f t="shared" si="106"/>
        <v>0</v>
      </c>
      <c r="BH232" s="619" t="b">
        <f t="shared" si="107"/>
        <v>0</v>
      </c>
      <c r="BI232" s="619" t="b">
        <f t="shared" si="108"/>
        <v>0</v>
      </c>
      <c r="BJ232" s="619" t="b">
        <f t="shared" si="109"/>
        <v>0</v>
      </c>
      <c r="BK232" s="619" t="b">
        <f t="shared" si="110"/>
        <v>0</v>
      </c>
      <c r="BL232" s="619" t="b">
        <f t="shared" si="111"/>
        <v>0</v>
      </c>
      <c r="BM232" s="619" t="b">
        <f t="shared" si="112"/>
        <v>0</v>
      </c>
      <c r="BN232" s="619" t="b">
        <f t="shared" si="113"/>
        <v>1</v>
      </c>
      <c r="BO232" s="619" t="b">
        <f t="shared" si="114"/>
        <v>1</v>
      </c>
      <c r="BP232" s="619" t="b">
        <f t="shared" si="115"/>
        <v>1</v>
      </c>
      <c r="BQ232" s="619" t="b">
        <f t="shared" si="116"/>
        <v>1</v>
      </c>
      <c r="BR232" s="619" t="b">
        <f t="shared" si="117"/>
        <v>1</v>
      </c>
      <c r="BS232" s="619" t="b">
        <f t="shared" si="118"/>
        <v>1</v>
      </c>
      <c r="BT232" s="619" t="b">
        <f t="shared" si="119"/>
        <v>1</v>
      </c>
      <c r="BU232" s="619" t="b">
        <f t="shared" si="120"/>
        <v>1</v>
      </c>
      <c r="BV232" s="619" t="str">
        <f t="shared" si="121"/>
        <v>-</v>
      </c>
      <c r="BW232" s="619">
        <f>IF(BV232="-",0,IF(COUNTIF(BV232:$BV$524,BV232)&gt;1,1,0))</f>
        <v>0</v>
      </c>
    </row>
    <row r="233" spans="1:75" s="257" customFormat="1" ht="15.75">
      <c r="A233" s="567">
        <v>209</v>
      </c>
      <c r="B233" s="564"/>
      <c r="C233" s="465"/>
      <c r="D233" s="466"/>
      <c r="E233" s="467"/>
      <c r="F233" s="468"/>
      <c r="G233" s="466"/>
      <c r="H233" s="467"/>
      <c r="I233" s="468"/>
      <c r="J233" s="469"/>
      <c r="K233" s="467"/>
      <c r="L233" s="470"/>
      <c r="M233" s="466"/>
      <c r="N233" s="467"/>
      <c r="O233" s="470"/>
      <c r="P233" s="544"/>
      <c r="Q233" s="544"/>
      <c r="R233" s="544"/>
      <c r="S233" s="544"/>
      <c r="T233" s="544"/>
      <c r="U233" s="544"/>
      <c r="V233" s="544"/>
      <c r="W233" s="469"/>
      <c r="X233" s="471"/>
      <c r="Y233" s="471"/>
      <c r="Z233" s="471"/>
      <c r="AA233" s="472"/>
      <c r="AB233" s="469"/>
      <c r="AC233" s="471"/>
      <c r="AD233" s="471"/>
      <c r="AE233" s="471"/>
      <c r="AF233" s="472"/>
      <c r="AG233" s="469"/>
      <c r="AH233" s="471"/>
      <c r="AI233" s="471"/>
      <c r="AJ233" s="471"/>
      <c r="AK233" s="472"/>
      <c r="AL233" s="469"/>
      <c r="AM233" s="471"/>
      <c r="AN233" s="471"/>
      <c r="AO233" s="471"/>
      <c r="AP233" s="538"/>
      <c r="AQ233" s="542">
        <f t="shared" si="94"/>
        <v>0</v>
      </c>
      <c r="AR233" s="552">
        <f t="shared" si="95"/>
        <v>0</v>
      </c>
      <c r="AS233" s="552">
        <f t="shared" si="96"/>
        <v>0</v>
      </c>
      <c r="AT233" s="496">
        <f t="shared" si="97"/>
        <v>0</v>
      </c>
      <c r="AU233" s="227"/>
      <c r="AV233" s="619" t="b">
        <f t="shared" si="92"/>
        <v>1</v>
      </c>
      <c r="AW233" s="619" t="b">
        <f t="shared" si="93"/>
        <v>1</v>
      </c>
      <c r="AX233" s="619" t="b">
        <f t="shared" si="98"/>
        <v>1</v>
      </c>
      <c r="AY233" s="619" t="b">
        <f t="shared" si="99"/>
        <v>1</v>
      </c>
      <c r="AZ233" s="619" t="b">
        <f t="shared" si="100"/>
        <v>1</v>
      </c>
      <c r="BB233" s="619" t="b">
        <f t="shared" si="101"/>
        <v>0</v>
      </c>
      <c r="BC233" s="619" t="b">
        <f t="shared" si="102"/>
        <v>0</v>
      </c>
      <c r="BD233" s="619" t="b">
        <f t="shared" si="103"/>
        <v>0</v>
      </c>
      <c r="BE233" s="619" t="b">
        <f t="shared" si="104"/>
        <v>0</v>
      </c>
      <c r="BF233" s="619" t="b">
        <f t="shared" si="105"/>
        <v>0</v>
      </c>
      <c r="BG233" s="619" t="b">
        <f t="shared" si="106"/>
        <v>0</v>
      </c>
      <c r="BH233" s="619" t="b">
        <f t="shared" si="107"/>
        <v>0</v>
      </c>
      <c r="BI233" s="619" t="b">
        <f t="shared" si="108"/>
        <v>0</v>
      </c>
      <c r="BJ233" s="619" t="b">
        <f t="shared" si="109"/>
        <v>0</v>
      </c>
      <c r="BK233" s="619" t="b">
        <f t="shared" si="110"/>
        <v>0</v>
      </c>
      <c r="BL233" s="619" t="b">
        <f t="shared" si="111"/>
        <v>0</v>
      </c>
      <c r="BM233" s="619" t="b">
        <f t="shared" si="112"/>
        <v>0</v>
      </c>
      <c r="BN233" s="619" t="b">
        <f t="shared" si="113"/>
        <v>1</v>
      </c>
      <c r="BO233" s="619" t="b">
        <f t="shared" si="114"/>
        <v>1</v>
      </c>
      <c r="BP233" s="619" t="b">
        <f t="shared" si="115"/>
        <v>1</v>
      </c>
      <c r="BQ233" s="619" t="b">
        <f t="shared" si="116"/>
        <v>1</v>
      </c>
      <c r="BR233" s="619" t="b">
        <f t="shared" si="117"/>
        <v>1</v>
      </c>
      <c r="BS233" s="619" t="b">
        <f t="shared" si="118"/>
        <v>1</v>
      </c>
      <c r="BT233" s="619" t="b">
        <f t="shared" si="119"/>
        <v>1</v>
      </c>
      <c r="BU233" s="619" t="b">
        <f t="shared" si="120"/>
        <v>1</v>
      </c>
      <c r="BV233" s="619" t="str">
        <f t="shared" si="121"/>
        <v>-</v>
      </c>
      <c r="BW233" s="619">
        <f>IF(BV233="-",0,IF(COUNTIF(BV233:$BV$524,BV233)&gt;1,1,0))</f>
        <v>0</v>
      </c>
    </row>
    <row r="234" spans="1:75" s="257" customFormat="1" ht="15.75">
      <c r="A234" s="567">
        <v>210</v>
      </c>
      <c r="B234" s="564"/>
      <c r="C234" s="465"/>
      <c r="D234" s="466"/>
      <c r="E234" s="467"/>
      <c r="F234" s="468"/>
      <c r="G234" s="466"/>
      <c r="H234" s="467"/>
      <c r="I234" s="468"/>
      <c r="J234" s="469"/>
      <c r="K234" s="467"/>
      <c r="L234" s="470"/>
      <c r="M234" s="466"/>
      <c r="N234" s="467"/>
      <c r="O234" s="470"/>
      <c r="P234" s="544"/>
      <c r="Q234" s="544"/>
      <c r="R234" s="544"/>
      <c r="S234" s="544"/>
      <c r="T234" s="544"/>
      <c r="U234" s="544"/>
      <c r="V234" s="544"/>
      <c r="W234" s="469"/>
      <c r="X234" s="471"/>
      <c r="Y234" s="471"/>
      <c r="Z234" s="471"/>
      <c r="AA234" s="472"/>
      <c r="AB234" s="469"/>
      <c r="AC234" s="471"/>
      <c r="AD234" s="471"/>
      <c r="AE234" s="471"/>
      <c r="AF234" s="472"/>
      <c r="AG234" s="469"/>
      <c r="AH234" s="471"/>
      <c r="AI234" s="471"/>
      <c r="AJ234" s="471"/>
      <c r="AK234" s="472"/>
      <c r="AL234" s="469"/>
      <c r="AM234" s="471"/>
      <c r="AN234" s="471"/>
      <c r="AO234" s="471"/>
      <c r="AP234" s="538"/>
      <c r="AQ234" s="542">
        <f t="shared" si="94"/>
        <v>0</v>
      </c>
      <c r="AR234" s="552">
        <f t="shared" si="95"/>
        <v>0</v>
      </c>
      <c r="AS234" s="552">
        <f t="shared" si="96"/>
        <v>0</v>
      </c>
      <c r="AT234" s="496">
        <f t="shared" si="97"/>
        <v>0</v>
      </c>
      <c r="AU234" s="227"/>
      <c r="AV234" s="619" t="b">
        <f t="shared" si="92"/>
        <v>1</v>
      </c>
      <c r="AW234" s="619" t="b">
        <f t="shared" si="93"/>
        <v>1</v>
      </c>
      <c r="AX234" s="619" t="b">
        <f t="shared" si="98"/>
        <v>1</v>
      </c>
      <c r="AY234" s="619" t="b">
        <f t="shared" si="99"/>
        <v>1</v>
      </c>
      <c r="AZ234" s="619" t="b">
        <f t="shared" si="100"/>
        <v>1</v>
      </c>
      <c r="BB234" s="619" t="b">
        <f t="shared" si="101"/>
        <v>0</v>
      </c>
      <c r="BC234" s="619" t="b">
        <f t="shared" si="102"/>
        <v>0</v>
      </c>
      <c r="BD234" s="619" t="b">
        <f t="shared" si="103"/>
        <v>0</v>
      </c>
      <c r="BE234" s="619" t="b">
        <f t="shared" si="104"/>
        <v>0</v>
      </c>
      <c r="BF234" s="619" t="b">
        <f t="shared" si="105"/>
        <v>0</v>
      </c>
      <c r="BG234" s="619" t="b">
        <f t="shared" si="106"/>
        <v>0</v>
      </c>
      <c r="BH234" s="619" t="b">
        <f t="shared" si="107"/>
        <v>0</v>
      </c>
      <c r="BI234" s="619" t="b">
        <f t="shared" si="108"/>
        <v>0</v>
      </c>
      <c r="BJ234" s="619" t="b">
        <f t="shared" si="109"/>
        <v>0</v>
      </c>
      <c r="BK234" s="619" t="b">
        <f t="shared" si="110"/>
        <v>0</v>
      </c>
      <c r="BL234" s="619" t="b">
        <f t="shared" si="111"/>
        <v>0</v>
      </c>
      <c r="BM234" s="619" t="b">
        <f t="shared" si="112"/>
        <v>0</v>
      </c>
      <c r="BN234" s="619" t="b">
        <f t="shared" si="113"/>
        <v>1</v>
      </c>
      <c r="BO234" s="619" t="b">
        <f t="shared" si="114"/>
        <v>1</v>
      </c>
      <c r="BP234" s="619" t="b">
        <f t="shared" si="115"/>
        <v>1</v>
      </c>
      <c r="BQ234" s="619" t="b">
        <f t="shared" si="116"/>
        <v>1</v>
      </c>
      <c r="BR234" s="619" t="b">
        <f t="shared" si="117"/>
        <v>1</v>
      </c>
      <c r="BS234" s="619" t="b">
        <f t="shared" si="118"/>
        <v>1</v>
      </c>
      <c r="BT234" s="619" t="b">
        <f t="shared" si="119"/>
        <v>1</v>
      </c>
      <c r="BU234" s="619" t="b">
        <f t="shared" si="120"/>
        <v>1</v>
      </c>
      <c r="BV234" s="619" t="str">
        <f t="shared" si="121"/>
        <v>-</v>
      </c>
      <c r="BW234" s="619">
        <f>IF(BV234="-",0,IF(COUNTIF(BV234:$BV$524,BV234)&gt;1,1,0))</f>
        <v>0</v>
      </c>
    </row>
    <row r="235" spans="1:75" s="257" customFormat="1" ht="15.75">
      <c r="A235" s="567">
        <v>211</v>
      </c>
      <c r="B235" s="564"/>
      <c r="C235" s="465"/>
      <c r="D235" s="466"/>
      <c r="E235" s="467"/>
      <c r="F235" s="468"/>
      <c r="G235" s="466"/>
      <c r="H235" s="467"/>
      <c r="I235" s="468"/>
      <c r="J235" s="469"/>
      <c r="K235" s="467"/>
      <c r="L235" s="470"/>
      <c r="M235" s="466"/>
      <c r="N235" s="467"/>
      <c r="O235" s="470"/>
      <c r="P235" s="544"/>
      <c r="Q235" s="544"/>
      <c r="R235" s="544"/>
      <c r="S235" s="544"/>
      <c r="T235" s="544"/>
      <c r="U235" s="544"/>
      <c r="V235" s="544"/>
      <c r="W235" s="469"/>
      <c r="X235" s="471"/>
      <c r="Y235" s="471"/>
      <c r="Z235" s="471"/>
      <c r="AA235" s="472"/>
      <c r="AB235" s="469"/>
      <c r="AC235" s="471"/>
      <c r="AD235" s="471"/>
      <c r="AE235" s="471"/>
      <c r="AF235" s="472"/>
      <c r="AG235" s="469"/>
      <c r="AH235" s="471"/>
      <c r="AI235" s="471"/>
      <c r="AJ235" s="471"/>
      <c r="AK235" s="472"/>
      <c r="AL235" s="469"/>
      <c r="AM235" s="471"/>
      <c r="AN235" s="471"/>
      <c r="AO235" s="471"/>
      <c r="AP235" s="538"/>
      <c r="AQ235" s="542">
        <f t="shared" si="94"/>
        <v>0</v>
      </c>
      <c r="AR235" s="552">
        <f t="shared" si="95"/>
        <v>0</v>
      </c>
      <c r="AS235" s="552">
        <f t="shared" si="96"/>
        <v>0</v>
      </c>
      <c r="AT235" s="496">
        <f t="shared" si="97"/>
        <v>0</v>
      </c>
      <c r="AU235" s="227"/>
      <c r="AV235" s="619" t="b">
        <f t="shared" si="92"/>
        <v>1</v>
      </c>
      <c r="AW235" s="619" t="b">
        <f t="shared" si="93"/>
        <v>1</v>
      </c>
      <c r="AX235" s="619" t="b">
        <f t="shared" si="98"/>
        <v>1</v>
      </c>
      <c r="AY235" s="619" t="b">
        <f t="shared" si="99"/>
        <v>1</v>
      </c>
      <c r="AZ235" s="619" t="b">
        <f t="shared" si="100"/>
        <v>1</v>
      </c>
      <c r="BB235" s="619" t="b">
        <f t="shared" si="101"/>
        <v>0</v>
      </c>
      <c r="BC235" s="619" t="b">
        <f t="shared" si="102"/>
        <v>0</v>
      </c>
      <c r="BD235" s="619" t="b">
        <f t="shared" si="103"/>
        <v>0</v>
      </c>
      <c r="BE235" s="619" t="b">
        <f t="shared" si="104"/>
        <v>0</v>
      </c>
      <c r="BF235" s="619" t="b">
        <f t="shared" si="105"/>
        <v>0</v>
      </c>
      <c r="BG235" s="619" t="b">
        <f t="shared" si="106"/>
        <v>0</v>
      </c>
      <c r="BH235" s="619" t="b">
        <f t="shared" si="107"/>
        <v>0</v>
      </c>
      <c r="BI235" s="619" t="b">
        <f t="shared" si="108"/>
        <v>0</v>
      </c>
      <c r="BJ235" s="619" t="b">
        <f t="shared" si="109"/>
        <v>0</v>
      </c>
      <c r="BK235" s="619" t="b">
        <f t="shared" si="110"/>
        <v>0</v>
      </c>
      <c r="BL235" s="619" t="b">
        <f t="shared" si="111"/>
        <v>0</v>
      </c>
      <c r="BM235" s="619" t="b">
        <f t="shared" si="112"/>
        <v>0</v>
      </c>
      <c r="BN235" s="619" t="b">
        <f t="shared" si="113"/>
        <v>1</v>
      </c>
      <c r="BO235" s="619" t="b">
        <f t="shared" si="114"/>
        <v>1</v>
      </c>
      <c r="BP235" s="619" t="b">
        <f t="shared" si="115"/>
        <v>1</v>
      </c>
      <c r="BQ235" s="619" t="b">
        <f t="shared" si="116"/>
        <v>1</v>
      </c>
      <c r="BR235" s="619" t="b">
        <f t="shared" si="117"/>
        <v>1</v>
      </c>
      <c r="BS235" s="619" t="b">
        <f t="shared" si="118"/>
        <v>1</v>
      </c>
      <c r="BT235" s="619" t="b">
        <f t="shared" si="119"/>
        <v>1</v>
      </c>
      <c r="BU235" s="619" t="b">
        <f t="shared" si="120"/>
        <v>1</v>
      </c>
      <c r="BV235" s="619" t="str">
        <f t="shared" si="121"/>
        <v>-</v>
      </c>
      <c r="BW235" s="619">
        <f>IF(BV235="-",0,IF(COUNTIF(BV235:$BV$524,BV235)&gt;1,1,0))</f>
        <v>0</v>
      </c>
    </row>
    <row r="236" spans="1:75" s="257" customFormat="1" ht="15.75">
      <c r="A236" s="567">
        <v>212</v>
      </c>
      <c r="B236" s="564"/>
      <c r="C236" s="465"/>
      <c r="D236" s="466"/>
      <c r="E236" s="467"/>
      <c r="F236" s="468"/>
      <c r="G236" s="466"/>
      <c r="H236" s="467"/>
      <c r="I236" s="468"/>
      <c r="J236" s="469"/>
      <c r="K236" s="467"/>
      <c r="L236" s="470"/>
      <c r="M236" s="466"/>
      <c r="N236" s="467"/>
      <c r="O236" s="470"/>
      <c r="P236" s="544"/>
      <c r="Q236" s="544"/>
      <c r="R236" s="544"/>
      <c r="S236" s="544"/>
      <c r="T236" s="544"/>
      <c r="U236" s="544"/>
      <c r="V236" s="544"/>
      <c r="W236" s="469"/>
      <c r="X236" s="471"/>
      <c r="Y236" s="471"/>
      <c r="Z236" s="471"/>
      <c r="AA236" s="472"/>
      <c r="AB236" s="469"/>
      <c r="AC236" s="471"/>
      <c r="AD236" s="471"/>
      <c r="AE236" s="471"/>
      <c r="AF236" s="472"/>
      <c r="AG236" s="469"/>
      <c r="AH236" s="471"/>
      <c r="AI236" s="471"/>
      <c r="AJ236" s="471"/>
      <c r="AK236" s="472"/>
      <c r="AL236" s="469"/>
      <c r="AM236" s="471"/>
      <c r="AN236" s="471"/>
      <c r="AO236" s="471"/>
      <c r="AP236" s="538"/>
      <c r="AQ236" s="542">
        <f t="shared" si="94"/>
        <v>0</v>
      </c>
      <c r="AR236" s="552">
        <f t="shared" si="95"/>
        <v>0</v>
      </c>
      <c r="AS236" s="552">
        <f t="shared" si="96"/>
        <v>0</v>
      </c>
      <c r="AT236" s="496">
        <f t="shared" si="97"/>
        <v>0</v>
      </c>
      <c r="AU236" s="227"/>
      <c r="AV236" s="619" t="b">
        <f t="shared" si="92"/>
        <v>1</v>
      </c>
      <c r="AW236" s="619" t="b">
        <f t="shared" si="93"/>
        <v>1</v>
      </c>
      <c r="AX236" s="619" t="b">
        <f t="shared" si="98"/>
        <v>1</v>
      </c>
      <c r="AY236" s="619" t="b">
        <f t="shared" si="99"/>
        <v>1</v>
      </c>
      <c r="AZ236" s="619" t="b">
        <f t="shared" si="100"/>
        <v>1</v>
      </c>
      <c r="BB236" s="619" t="b">
        <f t="shared" si="101"/>
        <v>0</v>
      </c>
      <c r="BC236" s="619" t="b">
        <f t="shared" si="102"/>
        <v>0</v>
      </c>
      <c r="BD236" s="619" t="b">
        <f t="shared" si="103"/>
        <v>0</v>
      </c>
      <c r="BE236" s="619" t="b">
        <f t="shared" si="104"/>
        <v>0</v>
      </c>
      <c r="BF236" s="619" t="b">
        <f t="shared" si="105"/>
        <v>0</v>
      </c>
      <c r="BG236" s="619" t="b">
        <f t="shared" si="106"/>
        <v>0</v>
      </c>
      <c r="BH236" s="619" t="b">
        <f t="shared" si="107"/>
        <v>0</v>
      </c>
      <c r="BI236" s="619" t="b">
        <f t="shared" si="108"/>
        <v>0</v>
      </c>
      <c r="BJ236" s="619" t="b">
        <f t="shared" si="109"/>
        <v>0</v>
      </c>
      <c r="BK236" s="619" t="b">
        <f t="shared" si="110"/>
        <v>0</v>
      </c>
      <c r="BL236" s="619" t="b">
        <f t="shared" si="111"/>
        <v>0</v>
      </c>
      <c r="BM236" s="619" t="b">
        <f t="shared" si="112"/>
        <v>0</v>
      </c>
      <c r="BN236" s="619" t="b">
        <f t="shared" si="113"/>
        <v>1</v>
      </c>
      <c r="BO236" s="619" t="b">
        <f t="shared" si="114"/>
        <v>1</v>
      </c>
      <c r="BP236" s="619" t="b">
        <f t="shared" si="115"/>
        <v>1</v>
      </c>
      <c r="BQ236" s="619" t="b">
        <f t="shared" si="116"/>
        <v>1</v>
      </c>
      <c r="BR236" s="619" t="b">
        <f t="shared" si="117"/>
        <v>1</v>
      </c>
      <c r="BS236" s="619" t="b">
        <f t="shared" si="118"/>
        <v>1</v>
      </c>
      <c r="BT236" s="619" t="b">
        <f t="shared" si="119"/>
        <v>1</v>
      </c>
      <c r="BU236" s="619" t="b">
        <f t="shared" si="120"/>
        <v>1</v>
      </c>
      <c r="BV236" s="619" t="str">
        <f t="shared" si="121"/>
        <v>-</v>
      </c>
      <c r="BW236" s="619">
        <f>IF(BV236="-",0,IF(COUNTIF(BV236:$BV$524,BV236)&gt;1,1,0))</f>
        <v>0</v>
      </c>
    </row>
    <row r="237" spans="1:75" s="257" customFormat="1" ht="15.75">
      <c r="A237" s="567">
        <v>213</v>
      </c>
      <c r="B237" s="564"/>
      <c r="C237" s="465"/>
      <c r="D237" s="466"/>
      <c r="E237" s="467"/>
      <c r="F237" s="468"/>
      <c r="G237" s="466"/>
      <c r="H237" s="467"/>
      <c r="I237" s="468"/>
      <c r="J237" s="469"/>
      <c r="K237" s="467"/>
      <c r="L237" s="470"/>
      <c r="M237" s="466"/>
      <c r="N237" s="467"/>
      <c r="O237" s="470"/>
      <c r="P237" s="544"/>
      <c r="Q237" s="544"/>
      <c r="R237" s="544"/>
      <c r="S237" s="544"/>
      <c r="T237" s="544"/>
      <c r="U237" s="544"/>
      <c r="V237" s="544"/>
      <c r="W237" s="469"/>
      <c r="X237" s="471"/>
      <c r="Y237" s="471"/>
      <c r="Z237" s="471"/>
      <c r="AA237" s="472"/>
      <c r="AB237" s="469"/>
      <c r="AC237" s="471"/>
      <c r="AD237" s="471"/>
      <c r="AE237" s="471"/>
      <c r="AF237" s="472"/>
      <c r="AG237" s="469"/>
      <c r="AH237" s="471"/>
      <c r="AI237" s="471"/>
      <c r="AJ237" s="471"/>
      <c r="AK237" s="472"/>
      <c r="AL237" s="469"/>
      <c r="AM237" s="471"/>
      <c r="AN237" s="471"/>
      <c r="AO237" s="471"/>
      <c r="AP237" s="538"/>
      <c r="AQ237" s="542">
        <f t="shared" si="94"/>
        <v>0</v>
      </c>
      <c r="AR237" s="552">
        <f t="shared" si="95"/>
        <v>0</v>
      </c>
      <c r="AS237" s="552">
        <f t="shared" si="96"/>
        <v>0</v>
      </c>
      <c r="AT237" s="496">
        <f t="shared" si="97"/>
        <v>0</v>
      </c>
      <c r="AU237" s="227"/>
      <c r="AV237" s="619" t="b">
        <f t="shared" si="92"/>
        <v>1</v>
      </c>
      <c r="AW237" s="619" t="b">
        <f t="shared" si="93"/>
        <v>1</v>
      </c>
      <c r="AX237" s="619" t="b">
        <f t="shared" si="98"/>
        <v>1</v>
      </c>
      <c r="AY237" s="619" t="b">
        <f t="shared" si="99"/>
        <v>1</v>
      </c>
      <c r="AZ237" s="619" t="b">
        <f t="shared" si="100"/>
        <v>1</v>
      </c>
      <c r="BB237" s="619" t="b">
        <f t="shared" si="101"/>
        <v>0</v>
      </c>
      <c r="BC237" s="619" t="b">
        <f t="shared" si="102"/>
        <v>0</v>
      </c>
      <c r="BD237" s="619" t="b">
        <f t="shared" si="103"/>
        <v>0</v>
      </c>
      <c r="BE237" s="619" t="b">
        <f t="shared" si="104"/>
        <v>0</v>
      </c>
      <c r="BF237" s="619" t="b">
        <f t="shared" si="105"/>
        <v>0</v>
      </c>
      <c r="BG237" s="619" t="b">
        <f t="shared" si="106"/>
        <v>0</v>
      </c>
      <c r="BH237" s="619" t="b">
        <f t="shared" si="107"/>
        <v>0</v>
      </c>
      <c r="BI237" s="619" t="b">
        <f t="shared" si="108"/>
        <v>0</v>
      </c>
      <c r="BJ237" s="619" t="b">
        <f t="shared" si="109"/>
        <v>0</v>
      </c>
      <c r="BK237" s="619" t="b">
        <f t="shared" si="110"/>
        <v>0</v>
      </c>
      <c r="BL237" s="619" t="b">
        <f t="shared" si="111"/>
        <v>0</v>
      </c>
      <c r="BM237" s="619" t="b">
        <f t="shared" si="112"/>
        <v>0</v>
      </c>
      <c r="BN237" s="619" t="b">
        <f t="shared" si="113"/>
        <v>1</v>
      </c>
      <c r="BO237" s="619" t="b">
        <f t="shared" si="114"/>
        <v>1</v>
      </c>
      <c r="BP237" s="619" t="b">
        <f t="shared" si="115"/>
        <v>1</v>
      </c>
      <c r="BQ237" s="619" t="b">
        <f t="shared" si="116"/>
        <v>1</v>
      </c>
      <c r="BR237" s="619" t="b">
        <f t="shared" si="117"/>
        <v>1</v>
      </c>
      <c r="BS237" s="619" t="b">
        <f t="shared" si="118"/>
        <v>1</v>
      </c>
      <c r="BT237" s="619" t="b">
        <f t="shared" si="119"/>
        <v>1</v>
      </c>
      <c r="BU237" s="619" t="b">
        <f t="shared" si="120"/>
        <v>1</v>
      </c>
      <c r="BV237" s="619" t="str">
        <f t="shared" si="121"/>
        <v>-</v>
      </c>
      <c r="BW237" s="619">
        <f>IF(BV237="-",0,IF(COUNTIF(BV237:$BV$524,BV237)&gt;1,1,0))</f>
        <v>0</v>
      </c>
    </row>
    <row r="238" spans="1:75" s="257" customFormat="1" ht="15.75">
      <c r="A238" s="567">
        <v>214</v>
      </c>
      <c r="B238" s="564"/>
      <c r="C238" s="465"/>
      <c r="D238" s="466"/>
      <c r="E238" s="467"/>
      <c r="F238" s="468"/>
      <c r="G238" s="466"/>
      <c r="H238" s="467"/>
      <c r="I238" s="468"/>
      <c r="J238" s="469"/>
      <c r="K238" s="467"/>
      <c r="L238" s="470"/>
      <c r="M238" s="466"/>
      <c r="N238" s="467"/>
      <c r="O238" s="470"/>
      <c r="P238" s="544"/>
      <c r="Q238" s="544"/>
      <c r="R238" s="544"/>
      <c r="S238" s="544"/>
      <c r="T238" s="544"/>
      <c r="U238" s="544"/>
      <c r="V238" s="544"/>
      <c r="W238" s="469"/>
      <c r="X238" s="471"/>
      <c r="Y238" s="471"/>
      <c r="Z238" s="471"/>
      <c r="AA238" s="472"/>
      <c r="AB238" s="469"/>
      <c r="AC238" s="471"/>
      <c r="AD238" s="471"/>
      <c r="AE238" s="471"/>
      <c r="AF238" s="472"/>
      <c r="AG238" s="469"/>
      <c r="AH238" s="471"/>
      <c r="AI238" s="471"/>
      <c r="AJ238" s="471"/>
      <c r="AK238" s="472"/>
      <c r="AL238" s="469"/>
      <c r="AM238" s="471"/>
      <c r="AN238" s="471"/>
      <c r="AO238" s="471"/>
      <c r="AP238" s="538"/>
      <c r="AQ238" s="542">
        <f t="shared" si="94"/>
        <v>0</v>
      </c>
      <c r="AR238" s="552">
        <f t="shared" si="95"/>
        <v>0</v>
      </c>
      <c r="AS238" s="552">
        <f t="shared" si="96"/>
        <v>0</v>
      </c>
      <c r="AT238" s="496">
        <f t="shared" si="97"/>
        <v>0</v>
      </c>
      <c r="AU238" s="227"/>
      <c r="AV238" s="619" t="b">
        <f t="shared" si="92"/>
        <v>1</v>
      </c>
      <c r="AW238" s="619" t="b">
        <f t="shared" si="93"/>
        <v>1</v>
      </c>
      <c r="AX238" s="619" t="b">
        <f t="shared" si="98"/>
        <v>1</v>
      </c>
      <c r="AY238" s="619" t="b">
        <f t="shared" si="99"/>
        <v>1</v>
      </c>
      <c r="AZ238" s="619" t="b">
        <f t="shared" si="100"/>
        <v>1</v>
      </c>
      <c r="BB238" s="619" t="b">
        <f t="shared" si="101"/>
        <v>0</v>
      </c>
      <c r="BC238" s="619" t="b">
        <f t="shared" si="102"/>
        <v>0</v>
      </c>
      <c r="BD238" s="619" t="b">
        <f t="shared" si="103"/>
        <v>0</v>
      </c>
      <c r="BE238" s="619" t="b">
        <f t="shared" si="104"/>
        <v>0</v>
      </c>
      <c r="BF238" s="619" t="b">
        <f t="shared" si="105"/>
        <v>0</v>
      </c>
      <c r="BG238" s="619" t="b">
        <f t="shared" si="106"/>
        <v>0</v>
      </c>
      <c r="BH238" s="619" t="b">
        <f t="shared" si="107"/>
        <v>0</v>
      </c>
      <c r="BI238" s="619" t="b">
        <f t="shared" si="108"/>
        <v>0</v>
      </c>
      <c r="BJ238" s="619" t="b">
        <f t="shared" si="109"/>
        <v>0</v>
      </c>
      <c r="BK238" s="619" t="b">
        <f t="shared" si="110"/>
        <v>0</v>
      </c>
      <c r="BL238" s="619" t="b">
        <f t="shared" si="111"/>
        <v>0</v>
      </c>
      <c r="BM238" s="619" t="b">
        <f t="shared" si="112"/>
        <v>0</v>
      </c>
      <c r="BN238" s="619" t="b">
        <f t="shared" si="113"/>
        <v>1</v>
      </c>
      <c r="BO238" s="619" t="b">
        <f t="shared" si="114"/>
        <v>1</v>
      </c>
      <c r="BP238" s="619" t="b">
        <f t="shared" si="115"/>
        <v>1</v>
      </c>
      <c r="BQ238" s="619" t="b">
        <f t="shared" si="116"/>
        <v>1</v>
      </c>
      <c r="BR238" s="619" t="b">
        <f t="shared" si="117"/>
        <v>1</v>
      </c>
      <c r="BS238" s="619" t="b">
        <f t="shared" si="118"/>
        <v>1</v>
      </c>
      <c r="BT238" s="619" t="b">
        <f t="shared" si="119"/>
        <v>1</v>
      </c>
      <c r="BU238" s="619" t="b">
        <f t="shared" si="120"/>
        <v>1</v>
      </c>
      <c r="BV238" s="619" t="str">
        <f t="shared" si="121"/>
        <v>-</v>
      </c>
      <c r="BW238" s="619">
        <f>IF(BV238="-",0,IF(COUNTIF(BV238:$BV$524,BV238)&gt;1,1,0))</f>
        <v>0</v>
      </c>
    </row>
    <row r="239" spans="1:75" s="257" customFormat="1" ht="15.75">
      <c r="A239" s="567">
        <v>215</v>
      </c>
      <c r="B239" s="564"/>
      <c r="C239" s="465"/>
      <c r="D239" s="466"/>
      <c r="E239" s="467"/>
      <c r="F239" s="468"/>
      <c r="G239" s="466"/>
      <c r="H239" s="467"/>
      <c r="I239" s="468"/>
      <c r="J239" s="469"/>
      <c r="K239" s="467"/>
      <c r="L239" s="470"/>
      <c r="M239" s="466"/>
      <c r="N239" s="467"/>
      <c r="O239" s="470"/>
      <c r="P239" s="544"/>
      <c r="Q239" s="544"/>
      <c r="R239" s="544"/>
      <c r="S239" s="544"/>
      <c r="T239" s="544"/>
      <c r="U239" s="544"/>
      <c r="V239" s="544"/>
      <c r="W239" s="469"/>
      <c r="X239" s="471"/>
      <c r="Y239" s="471"/>
      <c r="Z239" s="471"/>
      <c r="AA239" s="472"/>
      <c r="AB239" s="469"/>
      <c r="AC239" s="471"/>
      <c r="AD239" s="471"/>
      <c r="AE239" s="471"/>
      <c r="AF239" s="472"/>
      <c r="AG239" s="469"/>
      <c r="AH239" s="471"/>
      <c r="AI239" s="471"/>
      <c r="AJ239" s="471"/>
      <c r="AK239" s="472"/>
      <c r="AL239" s="469"/>
      <c r="AM239" s="471"/>
      <c r="AN239" s="471"/>
      <c r="AO239" s="471"/>
      <c r="AP239" s="538"/>
      <c r="AQ239" s="542">
        <f t="shared" si="94"/>
        <v>0</v>
      </c>
      <c r="AR239" s="552">
        <f t="shared" si="95"/>
        <v>0</v>
      </c>
      <c r="AS239" s="552">
        <f t="shared" si="96"/>
        <v>0</v>
      </c>
      <c r="AT239" s="496">
        <f t="shared" si="97"/>
        <v>0</v>
      </c>
      <c r="AU239" s="227"/>
      <c r="AV239" s="619" t="b">
        <f t="shared" si="92"/>
        <v>1</v>
      </c>
      <c r="AW239" s="619" t="b">
        <f t="shared" si="93"/>
        <v>1</v>
      </c>
      <c r="AX239" s="619" t="b">
        <f t="shared" si="98"/>
        <v>1</v>
      </c>
      <c r="AY239" s="619" t="b">
        <f t="shared" si="99"/>
        <v>1</v>
      </c>
      <c r="AZ239" s="619" t="b">
        <f t="shared" si="100"/>
        <v>1</v>
      </c>
      <c r="BB239" s="619" t="b">
        <f t="shared" si="101"/>
        <v>0</v>
      </c>
      <c r="BC239" s="619" t="b">
        <f t="shared" si="102"/>
        <v>0</v>
      </c>
      <c r="BD239" s="619" t="b">
        <f t="shared" si="103"/>
        <v>0</v>
      </c>
      <c r="BE239" s="619" t="b">
        <f t="shared" si="104"/>
        <v>0</v>
      </c>
      <c r="BF239" s="619" t="b">
        <f t="shared" si="105"/>
        <v>0</v>
      </c>
      <c r="BG239" s="619" t="b">
        <f t="shared" si="106"/>
        <v>0</v>
      </c>
      <c r="BH239" s="619" t="b">
        <f t="shared" si="107"/>
        <v>0</v>
      </c>
      <c r="BI239" s="619" t="b">
        <f t="shared" si="108"/>
        <v>0</v>
      </c>
      <c r="BJ239" s="619" t="b">
        <f t="shared" si="109"/>
        <v>0</v>
      </c>
      <c r="BK239" s="619" t="b">
        <f t="shared" si="110"/>
        <v>0</v>
      </c>
      <c r="BL239" s="619" t="b">
        <f t="shared" si="111"/>
        <v>0</v>
      </c>
      <c r="BM239" s="619" t="b">
        <f t="shared" si="112"/>
        <v>0</v>
      </c>
      <c r="BN239" s="619" t="b">
        <f t="shared" si="113"/>
        <v>1</v>
      </c>
      <c r="BO239" s="619" t="b">
        <f t="shared" si="114"/>
        <v>1</v>
      </c>
      <c r="BP239" s="619" t="b">
        <f t="shared" si="115"/>
        <v>1</v>
      </c>
      <c r="BQ239" s="619" t="b">
        <f t="shared" si="116"/>
        <v>1</v>
      </c>
      <c r="BR239" s="619" t="b">
        <f t="shared" si="117"/>
        <v>1</v>
      </c>
      <c r="BS239" s="619" t="b">
        <f t="shared" si="118"/>
        <v>1</v>
      </c>
      <c r="BT239" s="619" t="b">
        <f t="shared" si="119"/>
        <v>1</v>
      </c>
      <c r="BU239" s="619" t="b">
        <f t="shared" si="120"/>
        <v>1</v>
      </c>
      <c r="BV239" s="619" t="str">
        <f t="shared" si="121"/>
        <v>-</v>
      </c>
      <c r="BW239" s="619">
        <f>IF(BV239="-",0,IF(COUNTIF(BV239:$BV$524,BV239)&gt;1,1,0))</f>
        <v>0</v>
      </c>
    </row>
    <row r="240" spans="1:75" s="257" customFormat="1" ht="15.75">
      <c r="A240" s="567">
        <v>216</v>
      </c>
      <c r="B240" s="564"/>
      <c r="C240" s="465"/>
      <c r="D240" s="466"/>
      <c r="E240" s="467"/>
      <c r="F240" s="468"/>
      <c r="G240" s="466"/>
      <c r="H240" s="467"/>
      <c r="I240" s="468"/>
      <c r="J240" s="469"/>
      <c r="K240" s="467"/>
      <c r="L240" s="470"/>
      <c r="M240" s="466"/>
      <c r="N240" s="467"/>
      <c r="O240" s="470"/>
      <c r="P240" s="544"/>
      <c r="Q240" s="544"/>
      <c r="R240" s="544"/>
      <c r="S240" s="544"/>
      <c r="T240" s="544"/>
      <c r="U240" s="544"/>
      <c r="V240" s="544"/>
      <c r="W240" s="469"/>
      <c r="X240" s="471"/>
      <c r="Y240" s="471"/>
      <c r="Z240" s="471"/>
      <c r="AA240" s="472"/>
      <c r="AB240" s="469"/>
      <c r="AC240" s="471"/>
      <c r="AD240" s="471"/>
      <c r="AE240" s="471"/>
      <c r="AF240" s="472"/>
      <c r="AG240" s="469"/>
      <c r="AH240" s="471"/>
      <c r="AI240" s="471"/>
      <c r="AJ240" s="471"/>
      <c r="AK240" s="472"/>
      <c r="AL240" s="469"/>
      <c r="AM240" s="471"/>
      <c r="AN240" s="471"/>
      <c r="AO240" s="471"/>
      <c r="AP240" s="538"/>
      <c r="AQ240" s="542">
        <f t="shared" si="94"/>
        <v>0</v>
      </c>
      <c r="AR240" s="552">
        <f t="shared" si="95"/>
        <v>0</v>
      </c>
      <c r="AS240" s="552">
        <f t="shared" si="96"/>
        <v>0</v>
      </c>
      <c r="AT240" s="496">
        <f t="shared" si="97"/>
        <v>0</v>
      </c>
      <c r="AU240" s="227"/>
      <c r="AV240" s="619" t="b">
        <f t="shared" si="92"/>
        <v>1</v>
      </c>
      <c r="AW240" s="619" t="b">
        <f t="shared" si="93"/>
        <v>1</v>
      </c>
      <c r="AX240" s="619" t="b">
        <f t="shared" si="98"/>
        <v>1</v>
      </c>
      <c r="AY240" s="619" t="b">
        <f t="shared" si="99"/>
        <v>1</v>
      </c>
      <c r="AZ240" s="619" t="b">
        <f t="shared" si="100"/>
        <v>1</v>
      </c>
      <c r="BB240" s="619" t="b">
        <f t="shared" si="101"/>
        <v>0</v>
      </c>
      <c r="BC240" s="619" t="b">
        <f t="shared" si="102"/>
        <v>0</v>
      </c>
      <c r="BD240" s="619" t="b">
        <f t="shared" si="103"/>
        <v>0</v>
      </c>
      <c r="BE240" s="619" t="b">
        <f t="shared" si="104"/>
        <v>0</v>
      </c>
      <c r="BF240" s="619" t="b">
        <f t="shared" si="105"/>
        <v>0</v>
      </c>
      <c r="BG240" s="619" t="b">
        <f t="shared" si="106"/>
        <v>0</v>
      </c>
      <c r="BH240" s="619" t="b">
        <f t="shared" si="107"/>
        <v>0</v>
      </c>
      <c r="BI240" s="619" t="b">
        <f t="shared" si="108"/>
        <v>0</v>
      </c>
      <c r="BJ240" s="619" t="b">
        <f t="shared" si="109"/>
        <v>0</v>
      </c>
      <c r="BK240" s="619" t="b">
        <f t="shared" si="110"/>
        <v>0</v>
      </c>
      <c r="BL240" s="619" t="b">
        <f t="shared" si="111"/>
        <v>0</v>
      </c>
      <c r="BM240" s="619" t="b">
        <f t="shared" si="112"/>
        <v>0</v>
      </c>
      <c r="BN240" s="619" t="b">
        <f t="shared" si="113"/>
        <v>1</v>
      </c>
      <c r="BO240" s="619" t="b">
        <f t="shared" si="114"/>
        <v>1</v>
      </c>
      <c r="BP240" s="619" t="b">
        <f t="shared" si="115"/>
        <v>1</v>
      </c>
      <c r="BQ240" s="619" t="b">
        <f t="shared" si="116"/>
        <v>1</v>
      </c>
      <c r="BR240" s="619" t="b">
        <f t="shared" si="117"/>
        <v>1</v>
      </c>
      <c r="BS240" s="619" t="b">
        <f t="shared" si="118"/>
        <v>1</v>
      </c>
      <c r="BT240" s="619" t="b">
        <f t="shared" si="119"/>
        <v>1</v>
      </c>
      <c r="BU240" s="619" t="b">
        <f t="shared" si="120"/>
        <v>1</v>
      </c>
      <c r="BV240" s="619" t="str">
        <f t="shared" si="121"/>
        <v>-</v>
      </c>
      <c r="BW240" s="619">
        <f>IF(BV240="-",0,IF(COUNTIF(BV240:$BV$524,BV240)&gt;1,1,0))</f>
        <v>0</v>
      </c>
    </row>
    <row r="241" spans="1:75" s="257" customFormat="1" ht="15.75">
      <c r="A241" s="567">
        <v>217</v>
      </c>
      <c r="B241" s="564"/>
      <c r="C241" s="465"/>
      <c r="D241" s="466"/>
      <c r="E241" s="467"/>
      <c r="F241" s="468"/>
      <c r="G241" s="466"/>
      <c r="H241" s="467"/>
      <c r="I241" s="468"/>
      <c r="J241" s="469"/>
      <c r="K241" s="467"/>
      <c r="L241" s="470"/>
      <c r="M241" s="466"/>
      <c r="N241" s="467"/>
      <c r="O241" s="470"/>
      <c r="P241" s="544"/>
      <c r="Q241" s="544"/>
      <c r="R241" s="544"/>
      <c r="S241" s="544"/>
      <c r="T241" s="544"/>
      <c r="U241" s="544"/>
      <c r="V241" s="544"/>
      <c r="W241" s="469"/>
      <c r="X241" s="471"/>
      <c r="Y241" s="471"/>
      <c r="Z241" s="471"/>
      <c r="AA241" s="472"/>
      <c r="AB241" s="469"/>
      <c r="AC241" s="471"/>
      <c r="AD241" s="471"/>
      <c r="AE241" s="471"/>
      <c r="AF241" s="472"/>
      <c r="AG241" s="469"/>
      <c r="AH241" s="471"/>
      <c r="AI241" s="471"/>
      <c r="AJ241" s="471"/>
      <c r="AK241" s="472"/>
      <c r="AL241" s="469"/>
      <c r="AM241" s="471"/>
      <c r="AN241" s="471"/>
      <c r="AO241" s="471"/>
      <c r="AP241" s="538"/>
      <c r="AQ241" s="542">
        <f t="shared" si="94"/>
        <v>0</v>
      </c>
      <c r="AR241" s="552">
        <f t="shared" si="95"/>
        <v>0</v>
      </c>
      <c r="AS241" s="552">
        <f t="shared" si="96"/>
        <v>0</v>
      </c>
      <c r="AT241" s="496">
        <f t="shared" si="97"/>
        <v>0</v>
      </c>
      <c r="AU241" s="227"/>
      <c r="AV241" s="619" t="b">
        <f t="shared" si="92"/>
        <v>1</v>
      </c>
      <c r="AW241" s="619" t="b">
        <f t="shared" si="93"/>
        <v>1</v>
      </c>
      <c r="AX241" s="619" t="b">
        <f t="shared" si="98"/>
        <v>1</v>
      </c>
      <c r="AY241" s="619" t="b">
        <f t="shared" si="99"/>
        <v>1</v>
      </c>
      <c r="AZ241" s="619" t="b">
        <f t="shared" si="100"/>
        <v>1</v>
      </c>
      <c r="BB241" s="619" t="b">
        <f t="shared" si="101"/>
        <v>0</v>
      </c>
      <c r="BC241" s="619" t="b">
        <f t="shared" si="102"/>
        <v>0</v>
      </c>
      <c r="BD241" s="619" t="b">
        <f t="shared" si="103"/>
        <v>0</v>
      </c>
      <c r="BE241" s="619" t="b">
        <f t="shared" si="104"/>
        <v>0</v>
      </c>
      <c r="BF241" s="619" t="b">
        <f t="shared" si="105"/>
        <v>0</v>
      </c>
      <c r="BG241" s="619" t="b">
        <f t="shared" si="106"/>
        <v>0</v>
      </c>
      <c r="BH241" s="619" t="b">
        <f t="shared" si="107"/>
        <v>0</v>
      </c>
      <c r="BI241" s="619" t="b">
        <f t="shared" si="108"/>
        <v>0</v>
      </c>
      <c r="BJ241" s="619" t="b">
        <f t="shared" si="109"/>
        <v>0</v>
      </c>
      <c r="BK241" s="619" t="b">
        <f t="shared" si="110"/>
        <v>0</v>
      </c>
      <c r="BL241" s="619" t="b">
        <f t="shared" si="111"/>
        <v>0</v>
      </c>
      <c r="BM241" s="619" t="b">
        <f t="shared" si="112"/>
        <v>0</v>
      </c>
      <c r="BN241" s="619" t="b">
        <f t="shared" si="113"/>
        <v>1</v>
      </c>
      <c r="BO241" s="619" t="b">
        <f t="shared" si="114"/>
        <v>1</v>
      </c>
      <c r="BP241" s="619" t="b">
        <f t="shared" si="115"/>
        <v>1</v>
      </c>
      <c r="BQ241" s="619" t="b">
        <f t="shared" si="116"/>
        <v>1</v>
      </c>
      <c r="BR241" s="619" t="b">
        <f t="shared" si="117"/>
        <v>1</v>
      </c>
      <c r="BS241" s="619" t="b">
        <f t="shared" si="118"/>
        <v>1</v>
      </c>
      <c r="BT241" s="619" t="b">
        <f t="shared" si="119"/>
        <v>1</v>
      </c>
      <c r="BU241" s="619" t="b">
        <f t="shared" si="120"/>
        <v>1</v>
      </c>
      <c r="BV241" s="619" t="str">
        <f t="shared" si="121"/>
        <v>-</v>
      </c>
      <c r="BW241" s="619">
        <f>IF(BV241="-",0,IF(COUNTIF(BV241:$BV$524,BV241)&gt;1,1,0))</f>
        <v>0</v>
      </c>
    </row>
    <row r="242" spans="1:75" s="257" customFormat="1" ht="15.75">
      <c r="A242" s="567">
        <v>218</v>
      </c>
      <c r="B242" s="564"/>
      <c r="C242" s="465"/>
      <c r="D242" s="466"/>
      <c r="E242" s="467"/>
      <c r="F242" s="468"/>
      <c r="G242" s="466"/>
      <c r="H242" s="467"/>
      <c r="I242" s="468"/>
      <c r="J242" s="469"/>
      <c r="K242" s="467"/>
      <c r="L242" s="470"/>
      <c r="M242" s="466"/>
      <c r="N242" s="467"/>
      <c r="O242" s="470"/>
      <c r="P242" s="544"/>
      <c r="Q242" s="544"/>
      <c r="R242" s="544"/>
      <c r="S242" s="544"/>
      <c r="T242" s="544"/>
      <c r="U242" s="544"/>
      <c r="V242" s="544"/>
      <c r="W242" s="469"/>
      <c r="X242" s="471"/>
      <c r="Y242" s="471"/>
      <c r="Z242" s="471"/>
      <c r="AA242" s="472"/>
      <c r="AB242" s="469"/>
      <c r="AC242" s="471"/>
      <c r="AD242" s="471"/>
      <c r="AE242" s="471"/>
      <c r="AF242" s="472"/>
      <c r="AG242" s="469"/>
      <c r="AH242" s="471"/>
      <c r="AI242" s="471"/>
      <c r="AJ242" s="471"/>
      <c r="AK242" s="472"/>
      <c r="AL242" s="469"/>
      <c r="AM242" s="471"/>
      <c r="AN242" s="471"/>
      <c r="AO242" s="471"/>
      <c r="AP242" s="538"/>
      <c r="AQ242" s="542">
        <f t="shared" si="94"/>
        <v>0</v>
      </c>
      <c r="AR242" s="552">
        <f t="shared" si="95"/>
        <v>0</v>
      </c>
      <c r="AS242" s="552">
        <f t="shared" si="96"/>
        <v>0</v>
      </c>
      <c r="AT242" s="496">
        <f t="shared" si="97"/>
        <v>0</v>
      </c>
      <c r="AU242" s="227"/>
      <c r="AV242" s="619" t="b">
        <f t="shared" si="92"/>
        <v>1</v>
      </c>
      <c r="AW242" s="619" t="b">
        <f t="shared" si="93"/>
        <v>1</v>
      </c>
      <c r="AX242" s="619" t="b">
        <f t="shared" si="98"/>
        <v>1</v>
      </c>
      <c r="AY242" s="619" t="b">
        <f t="shared" si="99"/>
        <v>1</v>
      </c>
      <c r="AZ242" s="619" t="b">
        <f t="shared" si="100"/>
        <v>1</v>
      </c>
      <c r="BB242" s="619" t="b">
        <f t="shared" si="101"/>
        <v>0</v>
      </c>
      <c r="BC242" s="619" t="b">
        <f t="shared" si="102"/>
        <v>0</v>
      </c>
      <c r="BD242" s="619" t="b">
        <f t="shared" si="103"/>
        <v>0</v>
      </c>
      <c r="BE242" s="619" t="b">
        <f t="shared" si="104"/>
        <v>0</v>
      </c>
      <c r="BF242" s="619" t="b">
        <f t="shared" si="105"/>
        <v>0</v>
      </c>
      <c r="BG242" s="619" t="b">
        <f t="shared" si="106"/>
        <v>0</v>
      </c>
      <c r="BH242" s="619" t="b">
        <f t="shared" si="107"/>
        <v>0</v>
      </c>
      <c r="BI242" s="619" t="b">
        <f t="shared" si="108"/>
        <v>0</v>
      </c>
      <c r="BJ242" s="619" t="b">
        <f t="shared" si="109"/>
        <v>0</v>
      </c>
      <c r="BK242" s="619" t="b">
        <f t="shared" si="110"/>
        <v>0</v>
      </c>
      <c r="BL242" s="619" t="b">
        <f t="shared" si="111"/>
        <v>0</v>
      </c>
      <c r="BM242" s="619" t="b">
        <f t="shared" si="112"/>
        <v>0</v>
      </c>
      <c r="BN242" s="619" t="b">
        <f t="shared" si="113"/>
        <v>1</v>
      </c>
      <c r="BO242" s="619" t="b">
        <f t="shared" si="114"/>
        <v>1</v>
      </c>
      <c r="BP242" s="619" t="b">
        <f t="shared" si="115"/>
        <v>1</v>
      </c>
      <c r="BQ242" s="619" t="b">
        <f t="shared" si="116"/>
        <v>1</v>
      </c>
      <c r="BR242" s="619" t="b">
        <f t="shared" si="117"/>
        <v>1</v>
      </c>
      <c r="BS242" s="619" t="b">
        <f t="shared" si="118"/>
        <v>1</v>
      </c>
      <c r="BT242" s="619" t="b">
        <f t="shared" si="119"/>
        <v>1</v>
      </c>
      <c r="BU242" s="619" t="b">
        <f t="shared" si="120"/>
        <v>1</v>
      </c>
      <c r="BV242" s="619" t="str">
        <f t="shared" si="121"/>
        <v>-</v>
      </c>
      <c r="BW242" s="619">
        <f>IF(BV242="-",0,IF(COUNTIF(BV242:$BV$524,BV242)&gt;1,1,0))</f>
        <v>0</v>
      </c>
    </row>
    <row r="243" spans="1:75" s="257" customFormat="1" ht="15.75">
      <c r="A243" s="567">
        <v>219</v>
      </c>
      <c r="B243" s="564"/>
      <c r="C243" s="465"/>
      <c r="D243" s="466"/>
      <c r="E243" s="467"/>
      <c r="F243" s="468"/>
      <c r="G243" s="466"/>
      <c r="H243" s="467"/>
      <c r="I243" s="468"/>
      <c r="J243" s="469"/>
      <c r="K243" s="467"/>
      <c r="L243" s="470"/>
      <c r="M243" s="466"/>
      <c r="N243" s="467"/>
      <c r="O243" s="470"/>
      <c r="P243" s="544"/>
      <c r="Q243" s="544"/>
      <c r="R243" s="544"/>
      <c r="S243" s="544"/>
      <c r="T243" s="544"/>
      <c r="U243" s="544"/>
      <c r="V243" s="544"/>
      <c r="W243" s="469"/>
      <c r="X243" s="471"/>
      <c r="Y243" s="471"/>
      <c r="Z243" s="471"/>
      <c r="AA243" s="472"/>
      <c r="AB243" s="469"/>
      <c r="AC243" s="471"/>
      <c r="AD243" s="471"/>
      <c r="AE243" s="471"/>
      <c r="AF243" s="472"/>
      <c r="AG243" s="469"/>
      <c r="AH243" s="471"/>
      <c r="AI243" s="471"/>
      <c r="AJ243" s="471"/>
      <c r="AK243" s="472"/>
      <c r="AL243" s="469"/>
      <c r="AM243" s="471"/>
      <c r="AN243" s="471"/>
      <c r="AO243" s="471"/>
      <c r="AP243" s="538"/>
      <c r="AQ243" s="542">
        <f t="shared" si="94"/>
        <v>0</v>
      </c>
      <c r="AR243" s="552">
        <f t="shared" si="95"/>
        <v>0</v>
      </c>
      <c r="AS243" s="552">
        <f t="shared" si="96"/>
        <v>0</v>
      </c>
      <c r="AT243" s="496">
        <f t="shared" si="97"/>
        <v>0</v>
      </c>
      <c r="AU243" s="227"/>
      <c r="AV243" s="619" t="b">
        <f t="shared" si="92"/>
        <v>1</v>
      </c>
      <c r="AW243" s="619" t="b">
        <f t="shared" si="93"/>
        <v>1</v>
      </c>
      <c r="AX243" s="619" t="b">
        <f t="shared" si="98"/>
        <v>1</v>
      </c>
      <c r="AY243" s="619" t="b">
        <f t="shared" si="99"/>
        <v>1</v>
      </c>
      <c r="AZ243" s="619" t="b">
        <f t="shared" si="100"/>
        <v>1</v>
      </c>
      <c r="BB243" s="619" t="b">
        <f t="shared" si="101"/>
        <v>0</v>
      </c>
      <c r="BC243" s="619" t="b">
        <f t="shared" si="102"/>
        <v>0</v>
      </c>
      <c r="BD243" s="619" t="b">
        <f t="shared" si="103"/>
        <v>0</v>
      </c>
      <c r="BE243" s="619" t="b">
        <f t="shared" si="104"/>
        <v>0</v>
      </c>
      <c r="BF243" s="619" t="b">
        <f t="shared" si="105"/>
        <v>0</v>
      </c>
      <c r="BG243" s="619" t="b">
        <f t="shared" si="106"/>
        <v>0</v>
      </c>
      <c r="BH243" s="619" t="b">
        <f t="shared" si="107"/>
        <v>0</v>
      </c>
      <c r="BI243" s="619" t="b">
        <f t="shared" si="108"/>
        <v>0</v>
      </c>
      <c r="BJ243" s="619" t="b">
        <f t="shared" si="109"/>
        <v>0</v>
      </c>
      <c r="BK243" s="619" t="b">
        <f t="shared" si="110"/>
        <v>0</v>
      </c>
      <c r="BL243" s="619" t="b">
        <f t="shared" si="111"/>
        <v>0</v>
      </c>
      <c r="BM243" s="619" t="b">
        <f t="shared" si="112"/>
        <v>0</v>
      </c>
      <c r="BN243" s="619" t="b">
        <f t="shared" si="113"/>
        <v>1</v>
      </c>
      <c r="BO243" s="619" t="b">
        <f t="shared" si="114"/>
        <v>1</v>
      </c>
      <c r="BP243" s="619" t="b">
        <f t="shared" si="115"/>
        <v>1</v>
      </c>
      <c r="BQ243" s="619" t="b">
        <f t="shared" si="116"/>
        <v>1</v>
      </c>
      <c r="BR243" s="619" t="b">
        <f t="shared" si="117"/>
        <v>1</v>
      </c>
      <c r="BS243" s="619" t="b">
        <f t="shared" si="118"/>
        <v>1</v>
      </c>
      <c r="BT243" s="619" t="b">
        <f t="shared" si="119"/>
        <v>1</v>
      </c>
      <c r="BU243" s="619" t="b">
        <f t="shared" si="120"/>
        <v>1</v>
      </c>
      <c r="BV243" s="619" t="str">
        <f t="shared" si="121"/>
        <v>-</v>
      </c>
      <c r="BW243" s="619">
        <f>IF(BV243="-",0,IF(COUNTIF(BV243:$BV$524,BV243)&gt;1,1,0))</f>
        <v>0</v>
      </c>
    </row>
    <row r="244" spans="1:75" s="257" customFormat="1" ht="15.75">
      <c r="A244" s="567">
        <v>220</v>
      </c>
      <c r="B244" s="564"/>
      <c r="C244" s="465"/>
      <c r="D244" s="466"/>
      <c r="E244" s="467"/>
      <c r="F244" s="468"/>
      <c r="G244" s="466"/>
      <c r="H244" s="467"/>
      <c r="I244" s="468"/>
      <c r="J244" s="469"/>
      <c r="K244" s="467"/>
      <c r="L244" s="470"/>
      <c r="M244" s="466"/>
      <c r="N244" s="467"/>
      <c r="O244" s="470"/>
      <c r="P244" s="544"/>
      <c r="Q244" s="544"/>
      <c r="R244" s="544"/>
      <c r="S244" s="544"/>
      <c r="T244" s="544"/>
      <c r="U244" s="544"/>
      <c r="V244" s="544"/>
      <c r="W244" s="469"/>
      <c r="X244" s="471"/>
      <c r="Y244" s="471"/>
      <c r="Z244" s="471"/>
      <c r="AA244" s="472"/>
      <c r="AB244" s="469"/>
      <c r="AC244" s="471"/>
      <c r="AD244" s="471"/>
      <c r="AE244" s="471"/>
      <c r="AF244" s="472"/>
      <c r="AG244" s="469"/>
      <c r="AH244" s="471"/>
      <c r="AI244" s="471"/>
      <c r="AJ244" s="471"/>
      <c r="AK244" s="472"/>
      <c r="AL244" s="469"/>
      <c r="AM244" s="471"/>
      <c r="AN244" s="471"/>
      <c r="AO244" s="471"/>
      <c r="AP244" s="538"/>
      <c r="AQ244" s="542">
        <f t="shared" si="94"/>
        <v>0</v>
      </c>
      <c r="AR244" s="552">
        <f t="shared" si="95"/>
        <v>0</v>
      </c>
      <c r="AS244" s="552">
        <f t="shared" si="96"/>
        <v>0</v>
      </c>
      <c r="AT244" s="496">
        <f t="shared" si="97"/>
        <v>0</v>
      </c>
      <c r="AU244" s="227"/>
      <c r="AV244" s="619" t="b">
        <f t="shared" si="92"/>
        <v>1</v>
      </c>
      <c r="AW244" s="619" t="b">
        <f t="shared" si="93"/>
        <v>1</v>
      </c>
      <c r="AX244" s="619" t="b">
        <f t="shared" si="98"/>
        <v>1</v>
      </c>
      <c r="AY244" s="619" t="b">
        <f t="shared" si="99"/>
        <v>1</v>
      </c>
      <c r="AZ244" s="619" t="b">
        <f t="shared" si="100"/>
        <v>1</v>
      </c>
      <c r="BB244" s="619" t="b">
        <f t="shared" si="101"/>
        <v>0</v>
      </c>
      <c r="BC244" s="619" t="b">
        <f t="shared" si="102"/>
        <v>0</v>
      </c>
      <c r="BD244" s="619" t="b">
        <f t="shared" si="103"/>
        <v>0</v>
      </c>
      <c r="BE244" s="619" t="b">
        <f t="shared" si="104"/>
        <v>0</v>
      </c>
      <c r="BF244" s="619" t="b">
        <f t="shared" si="105"/>
        <v>0</v>
      </c>
      <c r="BG244" s="619" t="b">
        <f t="shared" si="106"/>
        <v>0</v>
      </c>
      <c r="BH244" s="619" t="b">
        <f t="shared" si="107"/>
        <v>0</v>
      </c>
      <c r="BI244" s="619" t="b">
        <f t="shared" si="108"/>
        <v>0</v>
      </c>
      <c r="BJ244" s="619" t="b">
        <f t="shared" si="109"/>
        <v>0</v>
      </c>
      <c r="BK244" s="619" t="b">
        <f t="shared" si="110"/>
        <v>0</v>
      </c>
      <c r="BL244" s="619" t="b">
        <f t="shared" si="111"/>
        <v>0</v>
      </c>
      <c r="BM244" s="619" t="b">
        <f t="shared" si="112"/>
        <v>0</v>
      </c>
      <c r="BN244" s="619" t="b">
        <f t="shared" si="113"/>
        <v>1</v>
      </c>
      <c r="BO244" s="619" t="b">
        <f t="shared" si="114"/>
        <v>1</v>
      </c>
      <c r="BP244" s="619" t="b">
        <f t="shared" si="115"/>
        <v>1</v>
      </c>
      <c r="BQ244" s="619" t="b">
        <f t="shared" si="116"/>
        <v>1</v>
      </c>
      <c r="BR244" s="619" t="b">
        <f t="shared" si="117"/>
        <v>1</v>
      </c>
      <c r="BS244" s="619" t="b">
        <f t="shared" si="118"/>
        <v>1</v>
      </c>
      <c r="BT244" s="619" t="b">
        <f t="shared" si="119"/>
        <v>1</v>
      </c>
      <c r="BU244" s="619" t="b">
        <f t="shared" si="120"/>
        <v>1</v>
      </c>
      <c r="BV244" s="619" t="str">
        <f t="shared" si="121"/>
        <v>-</v>
      </c>
      <c r="BW244" s="619">
        <f>IF(BV244="-",0,IF(COUNTIF(BV244:$BV$524,BV244)&gt;1,1,0))</f>
        <v>0</v>
      </c>
    </row>
    <row r="245" spans="1:75" s="257" customFormat="1" ht="15.75">
      <c r="A245" s="567">
        <v>221</v>
      </c>
      <c r="B245" s="564"/>
      <c r="C245" s="465"/>
      <c r="D245" s="466"/>
      <c r="E245" s="467"/>
      <c r="F245" s="468"/>
      <c r="G245" s="466"/>
      <c r="H245" s="467"/>
      <c r="I245" s="468"/>
      <c r="J245" s="469"/>
      <c r="K245" s="467"/>
      <c r="L245" s="470"/>
      <c r="M245" s="466"/>
      <c r="N245" s="467"/>
      <c r="O245" s="470"/>
      <c r="P245" s="544"/>
      <c r="Q245" s="544"/>
      <c r="R245" s="544"/>
      <c r="S245" s="544"/>
      <c r="T245" s="544"/>
      <c r="U245" s="544"/>
      <c r="V245" s="544"/>
      <c r="W245" s="469"/>
      <c r="X245" s="471"/>
      <c r="Y245" s="471"/>
      <c r="Z245" s="471"/>
      <c r="AA245" s="472"/>
      <c r="AB245" s="469"/>
      <c r="AC245" s="471"/>
      <c r="AD245" s="471"/>
      <c r="AE245" s="471"/>
      <c r="AF245" s="472"/>
      <c r="AG245" s="469"/>
      <c r="AH245" s="471"/>
      <c r="AI245" s="471"/>
      <c r="AJ245" s="471"/>
      <c r="AK245" s="472"/>
      <c r="AL245" s="469"/>
      <c r="AM245" s="471"/>
      <c r="AN245" s="471"/>
      <c r="AO245" s="471"/>
      <c r="AP245" s="538"/>
      <c r="AQ245" s="542">
        <f t="shared" si="94"/>
        <v>0</v>
      </c>
      <c r="AR245" s="552">
        <f t="shared" si="95"/>
        <v>0</v>
      </c>
      <c r="AS245" s="552">
        <f t="shared" si="96"/>
        <v>0</v>
      </c>
      <c r="AT245" s="496">
        <f t="shared" si="97"/>
        <v>0</v>
      </c>
      <c r="AU245" s="227"/>
      <c r="AV245" s="619" t="b">
        <f t="shared" si="92"/>
        <v>1</v>
      </c>
      <c r="AW245" s="619" t="b">
        <f t="shared" si="93"/>
        <v>1</v>
      </c>
      <c r="AX245" s="619" t="b">
        <f t="shared" si="98"/>
        <v>1</v>
      </c>
      <c r="AY245" s="619" t="b">
        <f t="shared" si="99"/>
        <v>1</v>
      </c>
      <c r="AZ245" s="619" t="b">
        <f t="shared" si="100"/>
        <v>1</v>
      </c>
      <c r="BB245" s="619" t="b">
        <f t="shared" si="101"/>
        <v>0</v>
      </c>
      <c r="BC245" s="619" t="b">
        <f t="shared" si="102"/>
        <v>0</v>
      </c>
      <c r="BD245" s="619" t="b">
        <f t="shared" si="103"/>
        <v>0</v>
      </c>
      <c r="BE245" s="619" t="b">
        <f t="shared" si="104"/>
        <v>0</v>
      </c>
      <c r="BF245" s="619" t="b">
        <f t="shared" si="105"/>
        <v>0</v>
      </c>
      <c r="BG245" s="619" t="b">
        <f t="shared" si="106"/>
        <v>0</v>
      </c>
      <c r="BH245" s="619" t="b">
        <f t="shared" si="107"/>
        <v>0</v>
      </c>
      <c r="BI245" s="619" t="b">
        <f t="shared" si="108"/>
        <v>0</v>
      </c>
      <c r="BJ245" s="619" t="b">
        <f t="shared" si="109"/>
        <v>0</v>
      </c>
      <c r="BK245" s="619" t="b">
        <f t="shared" si="110"/>
        <v>0</v>
      </c>
      <c r="BL245" s="619" t="b">
        <f t="shared" si="111"/>
        <v>0</v>
      </c>
      <c r="BM245" s="619" t="b">
        <f t="shared" si="112"/>
        <v>0</v>
      </c>
      <c r="BN245" s="619" t="b">
        <f t="shared" si="113"/>
        <v>1</v>
      </c>
      <c r="BO245" s="619" t="b">
        <f t="shared" si="114"/>
        <v>1</v>
      </c>
      <c r="BP245" s="619" t="b">
        <f t="shared" si="115"/>
        <v>1</v>
      </c>
      <c r="BQ245" s="619" t="b">
        <f t="shared" si="116"/>
        <v>1</v>
      </c>
      <c r="BR245" s="619" t="b">
        <f t="shared" si="117"/>
        <v>1</v>
      </c>
      <c r="BS245" s="619" t="b">
        <f t="shared" si="118"/>
        <v>1</v>
      </c>
      <c r="BT245" s="619" t="b">
        <f t="shared" si="119"/>
        <v>1</v>
      </c>
      <c r="BU245" s="619" t="b">
        <f t="shared" si="120"/>
        <v>1</v>
      </c>
      <c r="BV245" s="619" t="str">
        <f t="shared" si="121"/>
        <v>-</v>
      </c>
      <c r="BW245" s="619">
        <f>IF(BV245="-",0,IF(COUNTIF(BV245:$BV$524,BV245)&gt;1,1,0))</f>
        <v>0</v>
      </c>
    </row>
    <row r="246" spans="1:75" s="257" customFormat="1" ht="15.75">
      <c r="A246" s="567">
        <v>222</v>
      </c>
      <c r="B246" s="564"/>
      <c r="C246" s="465"/>
      <c r="D246" s="466"/>
      <c r="E246" s="467"/>
      <c r="F246" s="468"/>
      <c r="G246" s="466"/>
      <c r="H246" s="467"/>
      <c r="I246" s="468"/>
      <c r="J246" s="469"/>
      <c r="K246" s="467"/>
      <c r="L246" s="470"/>
      <c r="M246" s="466"/>
      <c r="N246" s="467"/>
      <c r="O246" s="470"/>
      <c r="P246" s="544"/>
      <c r="Q246" s="544"/>
      <c r="R246" s="544"/>
      <c r="S246" s="544"/>
      <c r="T246" s="544"/>
      <c r="U246" s="544"/>
      <c r="V246" s="544"/>
      <c r="W246" s="469"/>
      <c r="X246" s="471"/>
      <c r="Y246" s="471"/>
      <c r="Z246" s="471"/>
      <c r="AA246" s="472"/>
      <c r="AB246" s="469"/>
      <c r="AC246" s="471"/>
      <c r="AD246" s="471"/>
      <c r="AE246" s="471"/>
      <c r="AF246" s="472"/>
      <c r="AG246" s="469"/>
      <c r="AH246" s="471"/>
      <c r="AI246" s="471"/>
      <c r="AJ246" s="471"/>
      <c r="AK246" s="472"/>
      <c r="AL246" s="469"/>
      <c r="AM246" s="471"/>
      <c r="AN246" s="471"/>
      <c r="AO246" s="471"/>
      <c r="AP246" s="538"/>
      <c r="AQ246" s="542">
        <f t="shared" si="94"/>
        <v>0</v>
      </c>
      <c r="AR246" s="552">
        <f t="shared" si="95"/>
        <v>0</v>
      </c>
      <c r="AS246" s="552">
        <f t="shared" si="96"/>
        <v>0</v>
      </c>
      <c r="AT246" s="496">
        <f t="shared" si="97"/>
        <v>0</v>
      </c>
      <c r="AU246" s="227"/>
      <c r="AV246" s="619" t="b">
        <f t="shared" si="92"/>
        <v>1</v>
      </c>
      <c r="AW246" s="619" t="b">
        <f t="shared" si="93"/>
        <v>1</v>
      </c>
      <c r="AX246" s="619" t="b">
        <f t="shared" si="98"/>
        <v>1</v>
      </c>
      <c r="AY246" s="619" t="b">
        <f t="shared" si="99"/>
        <v>1</v>
      </c>
      <c r="AZ246" s="619" t="b">
        <f t="shared" si="100"/>
        <v>1</v>
      </c>
      <c r="BB246" s="619" t="b">
        <f t="shared" si="101"/>
        <v>0</v>
      </c>
      <c r="BC246" s="619" t="b">
        <f t="shared" si="102"/>
        <v>0</v>
      </c>
      <c r="BD246" s="619" t="b">
        <f t="shared" si="103"/>
        <v>0</v>
      </c>
      <c r="BE246" s="619" t="b">
        <f t="shared" si="104"/>
        <v>0</v>
      </c>
      <c r="BF246" s="619" t="b">
        <f t="shared" si="105"/>
        <v>0</v>
      </c>
      <c r="BG246" s="619" t="b">
        <f t="shared" si="106"/>
        <v>0</v>
      </c>
      <c r="BH246" s="619" t="b">
        <f t="shared" si="107"/>
        <v>0</v>
      </c>
      <c r="BI246" s="619" t="b">
        <f t="shared" si="108"/>
        <v>0</v>
      </c>
      <c r="BJ246" s="619" t="b">
        <f t="shared" si="109"/>
        <v>0</v>
      </c>
      <c r="BK246" s="619" t="b">
        <f t="shared" si="110"/>
        <v>0</v>
      </c>
      <c r="BL246" s="619" t="b">
        <f t="shared" si="111"/>
        <v>0</v>
      </c>
      <c r="BM246" s="619" t="b">
        <f t="shared" si="112"/>
        <v>0</v>
      </c>
      <c r="BN246" s="619" t="b">
        <f t="shared" si="113"/>
        <v>1</v>
      </c>
      <c r="BO246" s="619" t="b">
        <f t="shared" si="114"/>
        <v>1</v>
      </c>
      <c r="BP246" s="619" t="b">
        <f t="shared" si="115"/>
        <v>1</v>
      </c>
      <c r="BQ246" s="619" t="b">
        <f t="shared" si="116"/>
        <v>1</v>
      </c>
      <c r="BR246" s="619" t="b">
        <f t="shared" si="117"/>
        <v>1</v>
      </c>
      <c r="BS246" s="619" t="b">
        <f t="shared" si="118"/>
        <v>1</v>
      </c>
      <c r="BT246" s="619" t="b">
        <f t="shared" si="119"/>
        <v>1</v>
      </c>
      <c r="BU246" s="619" t="b">
        <f t="shared" si="120"/>
        <v>1</v>
      </c>
      <c r="BV246" s="619" t="str">
        <f t="shared" si="121"/>
        <v>-</v>
      </c>
      <c r="BW246" s="619">
        <f>IF(BV246="-",0,IF(COUNTIF(BV246:$BV$524,BV246)&gt;1,1,0))</f>
        <v>0</v>
      </c>
    </row>
    <row r="247" spans="1:75" s="257" customFormat="1" ht="15.75">
      <c r="A247" s="567">
        <v>223</v>
      </c>
      <c r="B247" s="564"/>
      <c r="C247" s="465"/>
      <c r="D247" s="466"/>
      <c r="E247" s="467"/>
      <c r="F247" s="468"/>
      <c r="G247" s="466"/>
      <c r="H247" s="467"/>
      <c r="I247" s="468"/>
      <c r="J247" s="469"/>
      <c r="K247" s="467"/>
      <c r="L247" s="470"/>
      <c r="M247" s="466"/>
      <c r="N247" s="467"/>
      <c r="O247" s="470"/>
      <c r="P247" s="544"/>
      <c r="Q247" s="544"/>
      <c r="R247" s="544"/>
      <c r="S247" s="544"/>
      <c r="T247" s="544"/>
      <c r="U247" s="544"/>
      <c r="V247" s="544"/>
      <c r="W247" s="469"/>
      <c r="X247" s="471"/>
      <c r="Y247" s="471"/>
      <c r="Z247" s="471"/>
      <c r="AA247" s="472"/>
      <c r="AB247" s="469"/>
      <c r="AC247" s="471"/>
      <c r="AD247" s="471"/>
      <c r="AE247" s="471"/>
      <c r="AF247" s="472"/>
      <c r="AG247" s="469"/>
      <c r="AH247" s="471"/>
      <c r="AI247" s="471"/>
      <c r="AJ247" s="471"/>
      <c r="AK247" s="472"/>
      <c r="AL247" s="469"/>
      <c r="AM247" s="471"/>
      <c r="AN247" s="471"/>
      <c r="AO247" s="471"/>
      <c r="AP247" s="538"/>
      <c r="AQ247" s="542">
        <f t="shared" si="94"/>
        <v>0</v>
      </c>
      <c r="AR247" s="552">
        <f t="shared" si="95"/>
        <v>0</v>
      </c>
      <c r="AS247" s="552">
        <f t="shared" si="96"/>
        <v>0</v>
      </c>
      <c r="AT247" s="496">
        <f t="shared" si="97"/>
        <v>0</v>
      </c>
      <c r="AU247" s="227"/>
      <c r="AV247" s="619" t="b">
        <f t="shared" si="92"/>
        <v>1</v>
      </c>
      <c r="AW247" s="619" t="b">
        <f t="shared" si="93"/>
        <v>1</v>
      </c>
      <c r="AX247" s="619" t="b">
        <f t="shared" si="98"/>
        <v>1</v>
      </c>
      <c r="AY247" s="619" t="b">
        <f t="shared" si="99"/>
        <v>1</v>
      </c>
      <c r="AZ247" s="619" t="b">
        <f t="shared" si="100"/>
        <v>1</v>
      </c>
      <c r="BB247" s="619" t="b">
        <f t="shared" si="101"/>
        <v>0</v>
      </c>
      <c r="BC247" s="619" t="b">
        <f t="shared" si="102"/>
        <v>0</v>
      </c>
      <c r="BD247" s="619" t="b">
        <f t="shared" si="103"/>
        <v>0</v>
      </c>
      <c r="BE247" s="619" t="b">
        <f t="shared" si="104"/>
        <v>0</v>
      </c>
      <c r="BF247" s="619" t="b">
        <f t="shared" si="105"/>
        <v>0</v>
      </c>
      <c r="BG247" s="619" t="b">
        <f t="shared" si="106"/>
        <v>0</v>
      </c>
      <c r="BH247" s="619" t="b">
        <f t="shared" si="107"/>
        <v>0</v>
      </c>
      <c r="BI247" s="619" t="b">
        <f t="shared" si="108"/>
        <v>0</v>
      </c>
      <c r="BJ247" s="619" t="b">
        <f t="shared" si="109"/>
        <v>0</v>
      </c>
      <c r="BK247" s="619" t="b">
        <f t="shared" si="110"/>
        <v>0</v>
      </c>
      <c r="BL247" s="619" t="b">
        <f t="shared" si="111"/>
        <v>0</v>
      </c>
      <c r="BM247" s="619" t="b">
        <f t="shared" si="112"/>
        <v>0</v>
      </c>
      <c r="BN247" s="619" t="b">
        <f t="shared" si="113"/>
        <v>1</v>
      </c>
      <c r="BO247" s="619" t="b">
        <f t="shared" si="114"/>
        <v>1</v>
      </c>
      <c r="BP247" s="619" t="b">
        <f t="shared" si="115"/>
        <v>1</v>
      </c>
      <c r="BQ247" s="619" t="b">
        <f t="shared" si="116"/>
        <v>1</v>
      </c>
      <c r="BR247" s="619" t="b">
        <f t="shared" si="117"/>
        <v>1</v>
      </c>
      <c r="BS247" s="619" t="b">
        <f t="shared" si="118"/>
        <v>1</v>
      </c>
      <c r="BT247" s="619" t="b">
        <f t="shared" si="119"/>
        <v>1</v>
      </c>
      <c r="BU247" s="619" t="b">
        <f t="shared" si="120"/>
        <v>1</v>
      </c>
      <c r="BV247" s="619" t="str">
        <f t="shared" si="121"/>
        <v>-</v>
      </c>
      <c r="BW247" s="619">
        <f>IF(BV247="-",0,IF(COUNTIF(BV247:$BV$524,BV247)&gt;1,1,0))</f>
        <v>0</v>
      </c>
    </row>
    <row r="248" spans="1:75" s="257" customFormat="1" ht="15.75">
      <c r="A248" s="567">
        <v>224</v>
      </c>
      <c r="B248" s="564"/>
      <c r="C248" s="465"/>
      <c r="D248" s="466"/>
      <c r="E248" s="467"/>
      <c r="F248" s="468"/>
      <c r="G248" s="466"/>
      <c r="H248" s="467"/>
      <c r="I248" s="468"/>
      <c r="J248" s="469"/>
      <c r="K248" s="467"/>
      <c r="L248" s="470"/>
      <c r="M248" s="466"/>
      <c r="N248" s="467"/>
      <c r="O248" s="470"/>
      <c r="P248" s="544"/>
      <c r="Q248" s="544"/>
      <c r="R248" s="544"/>
      <c r="S248" s="544"/>
      <c r="T248" s="544"/>
      <c r="U248" s="544"/>
      <c r="V248" s="544"/>
      <c r="W248" s="469"/>
      <c r="X248" s="471"/>
      <c r="Y248" s="471"/>
      <c r="Z248" s="471"/>
      <c r="AA248" s="472"/>
      <c r="AB248" s="469"/>
      <c r="AC248" s="471"/>
      <c r="AD248" s="471"/>
      <c r="AE248" s="471"/>
      <c r="AF248" s="472"/>
      <c r="AG248" s="469"/>
      <c r="AH248" s="471"/>
      <c r="AI248" s="471"/>
      <c r="AJ248" s="471"/>
      <c r="AK248" s="472"/>
      <c r="AL248" s="469"/>
      <c r="AM248" s="471"/>
      <c r="AN248" s="471"/>
      <c r="AO248" s="471"/>
      <c r="AP248" s="538"/>
      <c r="AQ248" s="542">
        <f t="shared" si="94"/>
        <v>0</v>
      </c>
      <c r="AR248" s="552">
        <f t="shared" si="95"/>
        <v>0</v>
      </c>
      <c r="AS248" s="552">
        <f t="shared" si="96"/>
        <v>0</v>
      </c>
      <c r="AT248" s="496">
        <f t="shared" si="97"/>
        <v>0</v>
      </c>
      <c r="AU248" s="227"/>
      <c r="AV248" s="619" t="b">
        <f t="shared" si="92"/>
        <v>1</v>
      </c>
      <c r="AW248" s="619" t="b">
        <f t="shared" si="93"/>
        <v>1</v>
      </c>
      <c r="AX248" s="619" t="b">
        <f t="shared" si="98"/>
        <v>1</v>
      </c>
      <c r="AY248" s="619" t="b">
        <f t="shared" si="99"/>
        <v>1</v>
      </c>
      <c r="AZ248" s="619" t="b">
        <f t="shared" si="100"/>
        <v>1</v>
      </c>
      <c r="BB248" s="619" t="b">
        <f t="shared" si="101"/>
        <v>0</v>
      </c>
      <c r="BC248" s="619" t="b">
        <f t="shared" si="102"/>
        <v>0</v>
      </c>
      <c r="BD248" s="619" t="b">
        <f t="shared" si="103"/>
        <v>0</v>
      </c>
      <c r="BE248" s="619" t="b">
        <f t="shared" si="104"/>
        <v>0</v>
      </c>
      <c r="BF248" s="619" t="b">
        <f t="shared" si="105"/>
        <v>0</v>
      </c>
      <c r="BG248" s="619" t="b">
        <f t="shared" si="106"/>
        <v>0</v>
      </c>
      <c r="BH248" s="619" t="b">
        <f t="shared" si="107"/>
        <v>0</v>
      </c>
      <c r="BI248" s="619" t="b">
        <f t="shared" si="108"/>
        <v>0</v>
      </c>
      <c r="BJ248" s="619" t="b">
        <f t="shared" si="109"/>
        <v>0</v>
      </c>
      <c r="BK248" s="619" t="b">
        <f t="shared" si="110"/>
        <v>0</v>
      </c>
      <c r="BL248" s="619" t="b">
        <f t="shared" si="111"/>
        <v>0</v>
      </c>
      <c r="BM248" s="619" t="b">
        <f t="shared" si="112"/>
        <v>0</v>
      </c>
      <c r="BN248" s="619" t="b">
        <f t="shared" si="113"/>
        <v>1</v>
      </c>
      <c r="BO248" s="619" t="b">
        <f t="shared" si="114"/>
        <v>1</v>
      </c>
      <c r="BP248" s="619" t="b">
        <f t="shared" si="115"/>
        <v>1</v>
      </c>
      <c r="BQ248" s="619" t="b">
        <f t="shared" si="116"/>
        <v>1</v>
      </c>
      <c r="BR248" s="619" t="b">
        <f t="shared" si="117"/>
        <v>1</v>
      </c>
      <c r="BS248" s="619" t="b">
        <f t="shared" si="118"/>
        <v>1</v>
      </c>
      <c r="BT248" s="619" t="b">
        <f t="shared" si="119"/>
        <v>1</v>
      </c>
      <c r="BU248" s="619" t="b">
        <f t="shared" si="120"/>
        <v>1</v>
      </c>
      <c r="BV248" s="619" t="str">
        <f t="shared" si="121"/>
        <v>-</v>
      </c>
      <c r="BW248" s="619">
        <f>IF(BV248="-",0,IF(COUNTIF(BV248:$BV$524,BV248)&gt;1,1,0))</f>
        <v>0</v>
      </c>
    </row>
    <row r="249" spans="1:75" s="257" customFormat="1" ht="15.75">
      <c r="A249" s="567">
        <v>225</v>
      </c>
      <c r="B249" s="564"/>
      <c r="C249" s="465"/>
      <c r="D249" s="466"/>
      <c r="E249" s="467"/>
      <c r="F249" s="468"/>
      <c r="G249" s="466"/>
      <c r="H249" s="467"/>
      <c r="I249" s="468"/>
      <c r="J249" s="469"/>
      <c r="K249" s="467"/>
      <c r="L249" s="470"/>
      <c r="M249" s="466"/>
      <c r="N249" s="467"/>
      <c r="O249" s="470"/>
      <c r="P249" s="544"/>
      <c r="Q249" s="544"/>
      <c r="R249" s="544"/>
      <c r="S249" s="544"/>
      <c r="T249" s="544"/>
      <c r="U249" s="544"/>
      <c r="V249" s="544"/>
      <c r="W249" s="469"/>
      <c r="X249" s="471"/>
      <c r="Y249" s="471"/>
      <c r="Z249" s="471"/>
      <c r="AA249" s="472"/>
      <c r="AB249" s="469"/>
      <c r="AC249" s="471"/>
      <c r="AD249" s="471"/>
      <c r="AE249" s="471"/>
      <c r="AF249" s="472"/>
      <c r="AG249" s="469"/>
      <c r="AH249" s="471"/>
      <c r="AI249" s="471"/>
      <c r="AJ249" s="471"/>
      <c r="AK249" s="472"/>
      <c r="AL249" s="469"/>
      <c r="AM249" s="471"/>
      <c r="AN249" s="471"/>
      <c r="AO249" s="471"/>
      <c r="AP249" s="538"/>
      <c r="AQ249" s="542">
        <f t="shared" si="94"/>
        <v>0</v>
      </c>
      <c r="AR249" s="552">
        <f t="shared" si="95"/>
        <v>0</v>
      </c>
      <c r="AS249" s="552">
        <f t="shared" si="96"/>
        <v>0</v>
      </c>
      <c r="AT249" s="496">
        <f t="shared" si="97"/>
        <v>0</v>
      </c>
      <c r="AU249" s="227"/>
      <c r="AV249" s="619" t="b">
        <f t="shared" si="92"/>
        <v>1</v>
      </c>
      <c r="AW249" s="619" t="b">
        <f t="shared" si="93"/>
        <v>1</v>
      </c>
      <c r="AX249" s="619" t="b">
        <f t="shared" si="98"/>
        <v>1</v>
      </c>
      <c r="AY249" s="619" t="b">
        <f t="shared" si="99"/>
        <v>1</v>
      </c>
      <c r="AZ249" s="619" t="b">
        <f t="shared" si="100"/>
        <v>1</v>
      </c>
      <c r="BB249" s="619" t="b">
        <f t="shared" si="101"/>
        <v>0</v>
      </c>
      <c r="BC249" s="619" t="b">
        <f t="shared" si="102"/>
        <v>0</v>
      </c>
      <c r="BD249" s="619" t="b">
        <f t="shared" si="103"/>
        <v>0</v>
      </c>
      <c r="BE249" s="619" t="b">
        <f t="shared" si="104"/>
        <v>0</v>
      </c>
      <c r="BF249" s="619" t="b">
        <f t="shared" si="105"/>
        <v>0</v>
      </c>
      <c r="BG249" s="619" t="b">
        <f t="shared" si="106"/>
        <v>0</v>
      </c>
      <c r="BH249" s="619" t="b">
        <f t="shared" si="107"/>
        <v>0</v>
      </c>
      <c r="BI249" s="619" t="b">
        <f t="shared" si="108"/>
        <v>0</v>
      </c>
      <c r="BJ249" s="619" t="b">
        <f t="shared" si="109"/>
        <v>0</v>
      </c>
      <c r="BK249" s="619" t="b">
        <f t="shared" si="110"/>
        <v>0</v>
      </c>
      <c r="BL249" s="619" t="b">
        <f t="shared" si="111"/>
        <v>0</v>
      </c>
      <c r="BM249" s="619" t="b">
        <f t="shared" si="112"/>
        <v>0</v>
      </c>
      <c r="BN249" s="619" t="b">
        <f t="shared" si="113"/>
        <v>1</v>
      </c>
      <c r="BO249" s="619" t="b">
        <f t="shared" si="114"/>
        <v>1</v>
      </c>
      <c r="BP249" s="619" t="b">
        <f t="shared" si="115"/>
        <v>1</v>
      </c>
      <c r="BQ249" s="619" t="b">
        <f t="shared" si="116"/>
        <v>1</v>
      </c>
      <c r="BR249" s="619" t="b">
        <f t="shared" si="117"/>
        <v>1</v>
      </c>
      <c r="BS249" s="619" t="b">
        <f t="shared" si="118"/>
        <v>1</v>
      </c>
      <c r="BT249" s="619" t="b">
        <f t="shared" si="119"/>
        <v>1</v>
      </c>
      <c r="BU249" s="619" t="b">
        <f t="shared" si="120"/>
        <v>1</v>
      </c>
      <c r="BV249" s="619" t="str">
        <f t="shared" si="121"/>
        <v>-</v>
      </c>
      <c r="BW249" s="619">
        <f>IF(BV249="-",0,IF(COUNTIF(BV249:$BV$524,BV249)&gt;1,1,0))</f>
        <v>0</v>
      </c>
    </row>
    <row r="250" spans="1:75" s="257" customFormat="1" ht="15.75">
      <c r="A250" s="567">
        <v>226</v>
      </c>
      <c r="B250" s="564"/>
      <c r="C250" s="465"/>
      <c r="D250" s="466"/>
      <c r="E250" s="467"/>
      <c r="F250" s="468"/>
      <c r="G250" s="466"/>
      <c r="H250" s="467"/>
      <c r="I250" s="468"/>
      <c r="J250" s="469"/>
      <c r="K250" s="467"/>
      <c r="L250" s="470"/>
      <c r="M250" s="466"/>
      <c r="N250" s="467"/>
      <c r="O250" s="470"/>
      <c r="P250" s="544"/>
      <c r="Q250" s="544"/>
      <c r="R250" s="544"/>
      <c r="S250" s="544"/>
      <c r="T250" s="544"/>
      <c r="U250" s="544"/>
      <c r="V250" s="544"/>
      <c r="W250" s="469"/>
      <c r="X250" s="471"/>
      <c r="Y250" s="471"/>
      <c r="Z250" s="471"/>
      <c r="AA250" s="472"/>
      <c r="AB250" s="469"/>
      <c r="AC250" s="471"/>
      <c r="AD250" s="471"/>
      <c r="AE250" s="471"/>
      <c r="AF250" s="472"/>
      <c r="AG250" s="469"/>
      <c r="AH250" s="471"/>
      <c r="AI250" s="471"/>
      <c r="AJ250" s="471"/>
      <c r="AK250" s="472"/>
      <c r="AL250" s="469"/>
      <c r="AM250" s="471"/>
      <c r="AN250" s="471"/>
      <c r="AO250" s="471"/>
      <c r="AP250" s="538"/>
      <c r="AQ250" s="542">
        <f t="shared" si="94"/>
        <v>0</v>
      </c>
      <c r="AR250" s="552">
        <f t="shared" si="95"/>
        <v>0</v>
      </c>
      <c r="AS250" s="552">
        <f t="shared" si="96"/>
        <v>0</v>
      </c>
      <c r="AT250" s="496">
        <f t="shared" si="97"/>
        <v>0</v>
      </c>
      <c r="AU250" s="227"/>
      <c r="AV250" s="619" t="b">
        <f t="shared" si="92"/>
        <v>1</v>
      </c>
      <c r="AW250" s="619" t="b">
        <f t="shared" si="93"/>
        <v>1</v>
      </c>
      <c r="AX250" s="619" t="b">
        <f t="shared" si="98"/>
        <v>1</v>
      </c>
      <c r="AY250" s="619" t="b">
        <f t="shared" si="99"/>
        <v>1</v>
      </c>
      <c r="AZ250" s="619" t="b">
        <f t="shared" si="100"/>
        <v>1</v>
      </c>
      <c r="BB250" s="619" t="b">
        <f t="shared" si="101"/>
        <v>0</v>
      </c>
      <c r="BC250" s="619" t="b">
        <f t="shared" si="102"/>
        <v>0</v>
      </c>
      <c r="BD250" s="619" t="b">
        <f t="shared" si="103"/>
        <v>0</v>
      </c>
      <c r="BE250" s="619" t="b">
        <f t="shared" si="104"/>
        <v>0</v>
      </c>
      <c r="BF250" s="619" t="b">
        <f t="shared" si="105"/>
        <v>0</v>
      </c>
      <c r="BG250" s="619" t="b">
        <f t="shared" si="106"/>
        <v>0</v>
      </c>
      <c r="BH250" s="619" t="b">
        <f t="shared" si="107"/>
        <v>0</v>
      </c>
      <c r="BI250" s="619" t="b">
        <f t="shared" si="108"/>
        <v>0</v>
      </c>
      <c r="BJ250" s="619" t="b">
        <f t="shared" si="109"/>
        <v>0</v>
      </c>
      <c r="BK250" s="619" t="b">
        <f t="shared" si="110"/>
        <v>0</v>
      </c>
      <c r="BL250" s="619" t="b">
        <f t="shared" si="111"/>
        <v>0</v>
      </c>
      <c r="BM250" s="619" t="b">
        <f t="shared" si="112"/>
        <v>0</v>
      </c>
      <c r="BN250" s="619" t="b">
        <f t="shared" si="113"/>
        <v>1</v>
      </c>
      <c r="BO250" s="619" t="b">
        <f t="shared" si="114"/>
        <v>1</v>
      </c>
      <c r="BP250" s="619" t="b">
        <f t="shared" si="115"/>
        <v>1</v>
      </c>
      <c r="BQ250" s="619" t="b">
        <f t="shared" si="116"/>
        <v>1</v>
      </c>
      <c r="BR250" s="619" t="b">
        <f t="shared" si="117"/>
        <v>1</v>
      </c>
      <c r="BS250" s="619" t="b">
        <f t="shared" si="118"/>
        <v>1</v>
      </c>
      <c r="BT250" s="619" t="b">
        <f t="shared" si="119"/>
        <v>1</v>
      </c>
      <c r="BU250" s="619" t="b">
        <f t="shared" si="120"/>
        <v>1</v>
      </c>
      <c r="BV250" s="619" t="str">
        <f t="shared" si="121"/>
        <v>-</v>
      </c>
      <c r="BW250" s="619">
        <f>IF(BV250="-",0,IF(COUNTIF(BV250:$BV$524,BV250)&gt;1,1,0))</f>
        <v>0</v>
      </c>
    </row>
    <row r="251" spans="1:75" s="257" customFormat="1" ht="15.75">
      <c r="A251" s="567">
        <v>227</v>
      </c>
      <c r="B251" s="564"/>
      <c r="C251" s="465"/>
      <c r="D251" s="466"/>
      <c r="E251" s="467"/>
      <c r="F251" s="468"/>
      <c r="G251" s="466"/>
      <c r="H251" s="467"/>
      <c r="I251" s="468"/>
      <c r="J251" s="469"/>
      <c r="K251" s="467"/>
      <c r="L251" s="470"/>
      <c r="M251" s="466"/>
      <c r="N251" s="467"/>
      <c r="O251" s="470"/>
      <c r="P251" s="544"/>
      <c r="Q251" s="544"/>
      <c r="R251" s="544"/>
      <c r="S251" s="544"/>
      <c r="T251" s="544"/>
      <c r="U251" s="544"/>
      <c r="V251" s="544"/>
      <c r="W251" s="469"/>
      <c r="X251" s="471"/>
      <c r="Y251" s="471"/>
      <c r="Z251" s="471"/>
      <c r="AA251" s="472"/>
      <c r="AB251" s="469"/>
      <c r="AC251" s="471"/>
      <c r="AD251" s="471"/>
      <c r="AE251" s="471"/>
      <c r="AF251" s="472"/>
      <c r="AG251" s="469"/>
      <c r="AH251" s="471"/>
      <c r="AI251" s="471"/>
      <c r="AJ251" s="471"/>
      <c r="AK251" s="472"/>
      <c r="AL251" s="469"/>
      <c r="AM251" s="471"/>
      <c r="AN251" s="471"/>
      <c r="AO251" s="471"/>
      <c r="AP251" s="538"/>
      <c r="AQ251" s="542">
        <f t="shared" si="94"/>
        <v>0</v>
      </c>
      <c r="AR251" s="552">
        <f t="shared" si="95"/>
        <v>0</v>
      </c>
      <c r="AS251" s="552">
        <f t="shared" si="96"/>
        <v>0</v>
      </c>
      <c r="AT251" s="496">
        <f t="shared" si="97"/>
        <v>0</v>
      </c>
      <c r="AU251" s="227"/>
      <c r="AV251" s="619" t="b">
        <f t="shared" si="92"/>
        <v>1</v>
      </c>
      <c r="AW251" s="619" t="b">
        <f t="shared" si="93"/>
        <v>1</v>
      </c>
      <c r="AX251" s="619" t="b">
        <f t="shared" si="98"/>
        <v>1</v>
      </c>
      <c r="AY251" s="619" t="b">
        <f t="shared" si="99"/>
        <v>1</v>
      </c>
      <c r="AZ251" s="619" t="b">
        <f t="shared" si="100"/>
        <v>1</v>
      </c>
      <c r="BB251" s="619" t="b">
        <f t="shared" si="101"/>
        <v>0</v>
      </c>
      <c r="BC251" s="619" t="b">
        <f t="shared" si="102"/>
        <v>0</v>
      </c>
      <c r="BD251" s="619" t="b">
        <f t="shared" si="103"/>
        <v>0</v>
      </c>
      <c r="BE251" s="619" t="b">
        <f t="shared" si="104"/>
        <v>0</v>
      </c>
      <c r="BF251" s="619" t="b">
        <f t="shared" si="105"/>
        <v>0</v>
      </c>
      <c r="BG251" s="619" t="b">
        <f t="shared" si="106"/>
        <v>0</v>
      </c>
      <c r="BH251" s="619" t="b">
        <f t="shared" si="107"/>
        <v>0</v>
      </c>
      <c r="BI251" s="619" t="b">
        <f t="shared" si="108"/>
        <v>0</v>
      </c>
      <c r="BJ251" s="619" t="b">
        <f t="shared" si="109"/>
        <v>0</v>
      </c>
      <c r="BK251" s="619" t="b">
        <f t="shared" si="110"/>
        <v>0</v>
      </c>
      <c r="BL251" s="619" t="b">
        <f t="shared" si="111"/>
        <v>0</v>
      </c>
      <c r="BM251" s="619" t="b">
        <f t="shared" si="112"/>
        <v>0</v>
      </c>
      <c r="BN251" s="619" t="b">
        <f t="shared" si="113"/>
        <v>1</v>
      </c>
      <c r="BO251" s="619" t="b">
        <f t="shared" si="114"/>
        <v>1</v>
      </c>
      <c r="BP251" s="619" t="b">
        <f t="shared" si="115"/>
        <v>1</v>
      </c>
      <c r="BQ251" s="619" t="b">
        <f t="shared" si="116"/>
        <v>1</v>
      </c>
      <c r="BR251" s="619" t="b">
        <f t="shared" si="117"/>
        <v>1</v>
      </c>
      <c r="BS251" s="619" t="b">
        <f t="shared" si="118"/>
        <v>1</v>
      </c>
      <c r="BT251" s="619" t="b">
        <f t="shared" si="119"/>
        <v>1</v>
      </c>
      <c r="BU251" s="619" t="b">
        <f t="shared" si="120"/>
        <v>1</v>
      </c>
      <c r="BV251" s="619" t="str">
        <f t="shared" si="121"/>
        <v>-</v>
      </c>
      <c r="BW251" s="619">
        <f>IF(BV251="-",0,IF(COUNTIF(BV251:$BV$524,BV251)&gt;1,1,0))</f>
        <v>0</v>
      </c>
    </row>
    <row r="252" spans="1:75" s="257" customFormat="1" ht="15.75">
      <c r="A252" s="567">
        <v>228</v>
      </c>
      <c r="B252" s="564"/>
      <c r="C252" s="465"/>
      <c r="D252" s="466"/>
      <c r="E252" s="467"/>
      <c r="F252" s="468"/>
      <c r="G252" s="466"/>
      <c r="H252" s="467"/>
      <c r="I252" s="468"/>
      <c r="J252" s="469"/>
      <c r="K252" s="467"/>
      <c r="L252" s="470"/>
      <c r="M252" s="466"/>
      <c r="N252" s="467"/>
      <c r="O252" s="470"/>
      <c r="P252" s="544"/>
      <c r="Q252" s="544"/>
      <c r="R252" s="544"/>
      <c r="S252" s="544"/>
      <c r="T252" s="544"/>
      <c r="U252" s="544"/>
      <c r="V252" s="544"/>
      <c r="W252" s="469"/>
      <c r="X252" s="471"/>
      <c r="Y252" s="471"/>
      <c r="Z252" s="471"/>
      <c r="AA252" s="472"/>
      <c r="AB252" s="469"/>
      <c r="AC252" s="471"/>
      <c r="AD252" s="471"/>
      <c r="AE252" s="471"/>
      <c r="AF252" s="472"/>
      <c r="AG252" s="469"/>
      <c r="AH252" s="471"/>
      <c r="AI252" s="471"/>
      <c r="AJ252" s="471"/>
      <c r="AK252" s="472"/>
      <c r="AL252" s="469"/>
      <c r="AM252" s="471"/>
      <c r="AN252" s="471"/>
      <c r="AO252" s="471"/>
      <c r="AP252" s="538"/>
      <c r="AQ252" s="542">
        <f t="shared" si="94"/>
        <v>0</v>
      </c>
      <c r="AR252" s="552">
        <f t="shared" si="95"/>
        <v>0</v>
      </c>
      <c r="AS252" s="552">
        <f t="shared" si="96"/>
        <v>0</v>
      </c>
      <c r="AT252" s="496">
        <f t="shared" si="97"/>
        <v>0</v>
      </c>
      <c r="AU252" s="227"/>
      <c r="AV252" s="619" t="b">
        <f t="shared" si="92"/>
        <v>1</v>
      </c>
      <c r="AW252" s="619" t="b">
        <f t="shared" si="93"/>
        <v>1</v>
      </c>
      <c r="AX252" s="619" t="b">
        <f t="shared" si="98"/>
        <v>1</v>
      </c>
      <c r="AY252" s="619" t="b">
        <f t="shared" si="99"/>
        <v>1</v>
      </c>
      <c r="AZ252" s="619" t="b">
        <f t="shared" si="100"/>
        <v>1</v>
      </c>
      <c r="BB252" s="619" t="b">
        <f t="shared" si="101"/>
        <v>0</v>
      </c>
      <c r="BC252" s="619" t="b">
        <f t="shared" si="102"/>
        <v>0</v>
      </c>
      <c r="BD252" s="619" t="b">
        <f t="shared" si="103"/>
        <v>0</v>
      </c>
      <c r="BE252" s="619" t="b">
        <f t="shared" si="104"/>
        <v>0</v>
      </c>
      <c r="BF252" s="619" t="b">
        <f t="shared" si="105"/>
        <v>0</v>
      </c>
      <c r="BG252" s="619" t="b">
        <f t="shared" si="106"/>
        <v>0</v>
      </c>
      <c r="BH252" s="619" t="b">
        <f t="shared" si="107"/>
        <v>0</v>
      </c>
      <c r="BI252" s="619" t="b">
        <f t="shared" si="108"/>
        <v>0</v>
      </c>
      <c r="BJ252" s="619" t="b">
        <f t="shared" si="109"/>
        <v>0</v>
      </c>
      <c r="BK252" s="619" t="b">
        <f t="shared" si="110"/>
        <v>0</v>
      </c>
      <c r="BL252" s="619" t="b">
        <f t="shared" si="111"/>
        <v>0</v>
      </c>
      <c r="BM252" s="619" t="b">
        <f t="shared" si="112"/>
        <v>0</v>
      </c>
      <c r="BN252" s="619" t="b">
        <f t="shared" si="113"/>
        <v>1</v>
      </c>
      <c r="BO252" s="619" t="b">
        <f t="shared" si="114"/>
        <v>1</v>
      </c>
      <c r="BP252" s="619" t="b">
        <f t="shared" si="115"/>
        <v>1</v>
      </c>
      <c r="BQ252" s="619" t="b">
        <f t="shared" si="116"/>
        <v>1</v>
      </c>
      <c r="BR252" s="619" t="b">
        <f t="shared" si="117"/>
        <v>1</v>
      </c>
      <c r="BS252" s="619" t="b">
        <f t="shared" si="118"/>
        <v>1</v>
      </c>
      <c r="BT252" s="619" t="b">
        <f t="shared" si="119"/>
        <v>1</v>
      </c>
      <c r="BU252" s="619" t="b">
        <f t="shared" si="120"/>
        <v>1</v>
      </c>
      <c r="BV252" s="619" t="str">
        <f t="shared" si="121"/>
        <v>-</v>
      </c>
      <c r="BW252" s="619">
        <f>IF(BV252="-",0,IF(COUNTIF(BV252:$BV$524,BV252)&gt;1,1,0))</f>
        <v>0</v>
      </c>
    </row>
    <row r="253" spans="1:75" s="257" customFormat="1" ht="15.75">
      <c r="A253" s="567">
        <v>229</v>
      </c>
      <c r="B253" s="564"/>
      <c r="C253" s="465"/>
      <c r="D253" s="466"/>
      <c r="E253" s="467"/>
      <c r="F253" s="468"/>
      <c r="G253" s="466"/>
      <c r="H253" s="467"/>
      <c r="I253" s="468"/>
      <c r="J253" s="469"/>
      <c r="K253" s="467"/>
      <c r="L253" s="470"/>
      <c r="M253" s="466"/>
      <c r="N253" s="467"/>
      <c r="O253" s="470"/>
      <c r="P253" s="544"/>
      <c r="Q253" s="544"/>
      <c r="R253" s="544"/>
      <c r="S253" s="544"/>
      <c r="T253" s="544"/>
      <c r="U253" s="544"/>
      <c r="V253" s="544"/>
      <c r="W253" s="469"/>
      <c r="X253" s="471"/>
      <c r="Y253" s="471"/>
      <c r="Z253" s="471"/>
      <c r="AA253" s="472"/>
      <c r="AB253" s="469"/>
      <c r="AC253" s="471"/>
      <c r="AD253" s="471"/>
      <c r="AE253" s="471"/>
      <c r="AF253" s="472"/>
      <c r="AG253" s="469"/>
      <c r="AH253" s="471"/>
      <c r="AI253" s="471"/>
      <c r="AJ253" s="471"/>
      <c r="AK253" s="472"/>
      <c r="AL253" s="469"/>
      <c r="AM253" s="471"/>
      <c r="AN253" s="471"/>
      <c r="AO253" s="471"/>
      <c r="AP253" s="538"/>
      <c r="AQ253" s="542">
        <f t="shared" si="94"/>
        <v>0</v>
      </c>
      <c r="AR253" s="552">
        <f t="shared" si="95"/>
        <v>0</v>
      </c>
      <c r="AS253" s="552">
        <f t="shared" si="96"/>
        <v>0</v>
      </c>
      <c r="AT253" s="496">
        <f t="shared" si="97"/>
        <v>0</v>
      </c>
      <c r="AU253" s="227"/>
      <c r="AV253" s="619" t="b">
        <f t="shared" si="92"/>
        <v>1</v>
      </c>
      <c r="AW253" s="619" t="b">
        <f t="shared" si="93"/>
        <v>1</v>
      </c>
      <c r="AX253" s="619" t="b">
        <f t="shared" si="98"/>
        <v>1</v>
      </c>
      <c r="AY253" s="619" t="b">
        <f t="shared" si="99"/>
        <v>1</v>
      </c>
      <c r="AZ253" s="619" t="b">
        <f t="shared" si="100"/>
        <v>1</v>
      </c>
      <c r="BB253" s="619" t="b">
        <f t="shared" si="101"/>
        <v>0</v>
      </c>
      <c r="BC253" s="619" t="b">
        <f t="shared" si="102"/>
        <v>0</v>
      </c>
      <c r="BD253" s="619" t="b">
        <f t="shared" si="103"/>
        <v>0</v>
      </c>
      <c r="BE253" s="619" t="b">
        <f t="shared" si="104"/>
        <v>0</v>
      </c>
      <c r="BF253" s="619" t="b">
        <f t="shared" si="105"/>
        <v>0</v>
      </c>
      <c r="BG253" s="619" t="b">
        <f t="shared" si="106"/>
        <v>0</v>
      </c>
      <c r="BH253" s="619" t="b">
        <f t="shared" si="107"/>
        <v>0</v>
      </c>
      <c r="BI253" s="619" t="b">
        <f t="shared" si="108"/>
        <v>0</v>
      </c>
      <c r="BJ253" s="619" t="b">
        <f t="shared" si="109"/>
        <v>0</v>
      </c>
      <c r="BK253" s="619" t="b">
        <f t="shared" si="110"/>
        <v>0</v>
      </c>
      <c r="BL253" s="619" t="b">
        <f t="shared" si="111"/>
        <v>0</v>
      </c>
      <c r="BM253" s="619" t="b">
        <f t="shared" si="112"/>
        <v>0</v>
      </c>
      <c r="BN253" s="619" t="b">
        <f t="shared" si="113"/>
        <v>1</v>
      </c>
      <c r="BO253" s="619" t="b">
        <f t="shared" si="114"/>
        <v>1</v>
      </c>
      <c r="BP253" s="619" t="b">
        <f t="shared" si="115"/>
        <v>1</v>
      </c>
      <c r="BQ253" s="619" t="b">
        <f t="shared" si="116"/>
        <v>1</v>
      </c>
      <c r="BR253" s="619" t="b">
        <f t="shared" si="117"/>
        <v>1</v>
      </c>
      <c r="BS253" s="619" t="b">
        <f t="shared" si="118"/>
        <v>1</v>
      </c>
      <c r="BT253" s="619" t="b">
        <f t="shared" si="119"/>
        <v>1</v>
      </c>
      <c r="BU253" s="619" t="b">
        <f t="shared" si="120"/>
        <v>1</v>
      </c>
      <c r="BV253" s="619" t="str">
        <f t="shared" si="121"/>
        <v>-</v>
      </c>
      <c r="BW253" s="619">
        <f>IF(BV253="-",0,IF(COUNTIF(BV253:$BV$524,BV253)&gt;1,1,0))</f>
        <v>0</v>
      </c>
    </row>
    <row r="254" spans="1:75" s="257" customFormat="1" ht="15.75">
      <c r="A254" s="567">
        <v>230</v>
      </c>
      <c r="B254" s="564"/>
      <c r="C254" s="465"/>
      <c r="D254" s="466"/>
      <c r="E254" s="467"/>
      <c r="F254" s="468"/>
      <c r="G254" s="466"/>
      <c r="H254" s="467"/>
      <c r="I254" s="468"/>
      <c r="J254" s="469"/>
      <c r="K254" s="467"/>
      <c r="L254" s="470"/>
      <c r="M254" s="466"/>
      <c r="N254" s="467"/>
      <c r="O254" s="470"/>
      <c r="P254" s="544"/>
      <c r="Q254" s="544"/>
      <c r="R254" s="544"/>
      <c r="S254" s="544"/>
      <c r="T254" s="544"/>
      <c r="U254" s="544"/>
      <c r="V254" s="544"/>
      <c r="W254" s="469"/>
      <c r="X254" s="471"/>
      <c r="Y254" s="471"/>
      <c r="Z254" s="471"/>
      <c r="AA254" s="472"/>
      <c r="AB254" s="469"/>
      <c r="AC254" s="471"/>
      <c r="AD254" s="471"/>
      <c r="AE254" s="471"/>
      <c r="AF254" s="472"/>
      <c r="AG254" s="469"/>
      <c r="AH254" s="471"/>
      <c r="AI254" s="471"/>
      <c r="AJ254" s="471"/>
      <c r="AK254" s="472"/>
      <c r="AL254" s="469"/>
      <c r="AM254" s="471"/>
      <c r="AN254" s="471"/>
      <c r="AO254" s="471"/>
      <c r="AP254" s="538"/>
      <c r="AQ254" s="542">
        <f t="shared" si="94"/>
        <v>0</v>
      </c>
      <c r="AR254" s="552">
        <f t="shared" si="95"/>
        <v>0</v>
      </c>
      <c r="AS254" s="552">
        <f t="shared" si="96"/>
        <v>0</v>
      </c>
      <c r="AT254" s="496">
        <f t="shared" si="97"/>
        <v>0</v>
      </c>
      <c r="AU254" s="227"/>
      <c r="AV254" s="619" t="b">
        <f t="shared" si="92"/>
        <v>1</v>
      </c>
      <c r="AW254" s="619" t="b">
        <f t="shared" si="93"/>
        <v>1</v>
      </c>
      <c r="AX254" s="619" t="b">
        <f t="shared" si="98"/>
        <v>1</v>
      </c>
      <c r="AY254" s="619" t="b">
        <f t="shared" si="99"/>
        <v>1</v>
      </c>
      <c r="AZ254" s="619" t="b">
        <f t="shared" si="100"/>
        <v>1</v>
      </c>
      <c r="BB254" s="619" t="b">
        <f t="shared" si="101"/>
        <v>0</v>
      </c>
      <c r="BC254" s="619" t="b">
        <f t="shared" si="102"/>
        <v>0</v>
      </c>
      <c r="BD254" s="619" t="b">
        <f t="shared" si="103"/>
        <v>0</v>
      </c>
      <c r="BE254" s="619" t="b">
        <f t="shared" si="104"/>
        <v>0</v>
      </c>
      <c r="BF254" s="619" t="b">
        <f t="shared" si="105"/>
        <v>0</v>
      </c>
      <c r="BG254" s="619" t="b">
        <f t="shared" si="106"/>
        <v>0</v>
      </c>
      <c r="BH254" s="619" t="b">
        <f t="shared" si="107"/>
        <v>0</v>
      </c>
      <c r="BI254" s="619" t="b">
        <f t="shared" si="108"/>
        <v>0</v>
      </c>
      <c r="BJ254" s="619" t="b">
        <f t="shared" si="109"/>
        <v>0</v>
      </c>
      <c r="BK254" s="619" t="b">
        <f t="shared" si="110"/>
        <v>0</v>
      </c>
      <c r="BL254" s="619" t="b">
        <f t="shared" si="111"/>
        <v>0</v>
      </c>
      <c r="BM254" s="619" t="b">
        <f t="shared" si="112"/>
        <v>0</v>
      </c>
      <c r="BN254" s="619" t="b">
        <f t="shared" si="113"/>
        <v>1</v>
      </c>
      <c r="BO254" s="619" t="b">
        <f t="shared" si="114"/>
        <v>1</v>
      </c>
      <c r="BP254" s="619" t="b">
        <f t="shared" si="115"/>
        <v>1</v>
      </c>
      <c r="BQ254" s="619" t="b">
        <f t="shared" si="116"/>
        <v>1</v>
      </c>
      <c r="BR254" s="619" t="b">
        <f t="shared" si="117"/>
        <v>1</v>
      </c>
      <c r="BS254" s="619" t="b">
        <f t="shared" si="118"/>
        <v>1</v>
      </c>
      <c r="BT254" s="619" t="b">
        <f t="shared" si="119"/>
        <v>1</v>
      </c>
      <c r="BU254" s="619" t="b">
        <f t="shared" si="120"/>
        <v>1</v>
      </c>
      <c r="BV254" s="619" t="str">
        <f t="shared" si="121"/>
        <v>-</v>
      </c>
      <c r="BW254" s="619">
        <f>IF(BV254="-",0,IF(COUNTIF(BV254:$BV$524,BV254)&gt;1,1,0))</f>
        <v>0</v>
      </c>
    </row>
    <row r="255" spans="1:75" s="257" customFormat="1" ht="15.75">
      <c r="A255" s="567">
        <v>231</v>
      </c>
      <c r="B255" s="564"/>
      <c r="C255" s="465"/>
      <c r="D255" s="466"/>
      <c r="E255" s="467"/>
      <c r="F255" s="468"/>
      <c r="G255" s="466"/>
      <c r="H255" s="467"/>
      <c r="I255" s="468"/>
      <c r="J255" s="469"/>
      <c r="K255" s="467"/>
      <c r="L255" s="470"/>
      <c r="M255" s="466"/>
      <c r="N255" s="467"/>
      <c r="O255" s="470"/>
      <c r="P255" s="544"/>
      <c r="Q255" s="544"/>
      <c r="R255" s="544"/>
      <c r="S255" s="544"/>
      <c r="T255" s="544"/>
      <c r="U255" s="544"/>
      <c r="V255" s="544"/>
      <c r="W255" s="469"/>
      <c r="X255" s="471"/>
      <c r="Y255" s="471"/>
      <c r="Z255" s="471"/>
      <c r="AA255" s="472"/>
      <c r="AB255" s="469"/>
      <c r="AC255" s="471"/>
      <c r="AD255" s="471"/>
      <c r="AE255" s="471"/>
      <c r="AF255" s="472"/>
      <c r="AG255" s="469"/>
      <c r="AH255" s="471"/>
      <c r="AI255" s="471"/>
      <c r="AJ255" s="471"/>
      <c r="AK255" s="472"/>
      <c r="AL255" s="469"/>
      <c r="AM255" s="471"/>
      <c r="AN255" s="471"/>
      <c r="AO255" s="471"/>
      <c r="AP255" s="538"/>
      <c r="AQ255" s="542">
        <f t="shared" si="94"/>
        <v>0</v>
      </c>
      <c r="AR255" s="552">
        <f t="shared" si="95"/>
        <v>0</v>
      </c>
      <c r="AS255" s="552">
        <f t="shared" si="96"/>
        <v>0</v>
      </c>
      <c r="AT255" s="496">
        <f t="shared" si="97"/>
        <v>0</v>
      </c>
      <c r="AU255" s="227"/>
      <c r="AV255" s="619" t="b">
        <f t="shared" si="92"/>
        <v>1</v>
      </c>
      <c r="AW255" s="619" t="b">
        <f t="shared" si="93"/>
        <v>1</v>
      </c>
      <c r="AX255" s="619" t="b">
        <f t="shared" si="98"/>
        <v>1</v>
      </c>
      <c r="AY255" s="619" t="b">
        <f t="shared" si="99"/>
        <v>1</v>
      </c>
      <c r="AZ255" s="619" t="b">
        <f t="shared" si="100"/>
        <v>1</v>
      </c>
      <c r="BB255" s="619" t="b">
        <f t="shared" si="101"/>
        <v>0</v>
      </c>
      <c r="BC255" s="619" t="b">
        <f t="shared" si="102"/>
        <v>0</v>
      </c>
      <c r="BD255" s="619" t="b">
        <f t="shared" si="103"/>
        <v>0</v>
      </c>
      <c r="BE255" s="619" t="b">
        <f t="shared" si="104"/>
        <v>0</v>
      </c>
      <c r="BF255" s="619" t="b">
        <f t="shared" si="105"/>
        <v>0</v>
      </c>
      <c r="BG255" s="619" t="b">
        <f t="shared" si="106"/>
        <v>0</v>
      </c>
      <c r="BH255" s="619" t="b">
        <f t="shared" si="107"/>
        <v>0</v>
      </c>
      <c r="BI255" s="619" t="b">
        <f t="shared" si="108"/>
        <v>0</v>
      </c>
      <c r="BJ255" s="619" t="b">
        <f t="shared" si="109"/>
        <v>0</v>
      </c>
      <c r="BK255" s="619" t="b">
        <f t="shared" si="110"/>
        <v>0</v>
      </c>
      <c r="BL255" s="619" t="b">
        <f t="shared" si="111"/>
        <v>0</v>
      </c>
      <c r="BM255" s="619" t="b">
        <f t="shared" si="112"/>
        <v>0</v>
      </c>
      <c r="BN255" s="619" t="b">
        <f t="shared" si="113"/>
        <v>1</v>
      </c>
      <c r="BO255" s="619" t="b">
        <f t="shared" si="114"/>
        <v>1</v>
      </c>
      <c r="BP255" s="619" t="b">
        <f t="shared" si="115"/>
        <v>1</v>
      </c>
      <c r="BQ255" s="619" t="b">
        <f t="shared" si="116"/>
        <v>1</v>
      </c>
      <c r="BR255" s="619" t="b">
        <f t="shared" si="117"/>
        <v>1</v>
      </c>
      <c r="BS255" s="619" t="b">
        <f t="shared" si="118"/>
        <v>1</v>
      </c>
      <c r="BT255" s="619" t="b">
        <f t="shared" si="119"/>
        <v>1</v>
      </c>
      <c r="BU255" s="619" t="b">
        <f t="shared" si="120"/>
        <v>1</v>
      </c>
      <c r="BV255" s="619" t="str">
        <f t="shared" si="121"/>
        <v>-</v>
      </c>
      <c r="BW255" s="619">
        <f>IF(BV255="-",0,IF(COUNTIF(BV255:$BV$524,BV255)&gt;1,1,0))</f>
        <v>0</v>
      </c>
    </row>
    <row r="256" spans="1:75" s="257" customFormat="1" ht="15.75">
      <c r="A256" s="567">
        <v>232</v>
      </c>
      <c r="B256" s="564"/>
      <c r="C256" s="465"/>
      <c r="D256" s="466"/>
      <c r="E256" s="467"/>
      <c r="F256" s="468"/>
      <c r="G256" s="466"/>
      <c r="H256" s="467"/>
      <c r="I256" s="468"/>
      <c r="J256" s="469"/>
      <c r="K256" s="467"/>
      <c r="L256" s="470"/>
      <c r="M256" s="466"/>
      <c r="N256" s="467"/>
      <c r="O256" s="470"/>
      <c r="P256" s="544"/>
      <c r="Q256" s="544"/>
      <c r="R256" s="544"/>
      <c r="S256" s="544"/>
      <c r="T256" s="544"/>
      <c r="U256" s="544"/>
      <c r="V256" s="544"/>
      <c r="W256" s="469"/>
      <c r="X256" s="471"/>
      <c r="Y256" s="471"/>
      <c r="Z256" s="471"/>
      <c r="AA256" s="472"/>
      <c r="AB256" s="469"/>
      <c r="AC256" s="471"/>
      <c r="AD256" s="471"/>
      <c r="AE256" s="471"/>
      <c r="AF256" s="472"/>
      <c r="AG256" s="469"/>
      <c r="AH256" s="471"/>
      <c r="AI256" s="471"/>
      <c r="AJ256" s="471"/>
      <c r="AK256" s="472"/>
      <c r="AL256" s="469"/>
      <c r="AM256" s="471"/>
      <c r="AN256" s="471"/>
      <c r="AO256" s="471"/>
      <c r="AP256" s="538"/>
      <c r="AQ256" s="542">
        <f t="shared" si="94"/>
        <v>0</v>
      </c>
      <c r="AR256" s="552">
        <f t="shared" si="95"/>
        <v>0</v>
      </c>
      <c r="AS256" s="552">
        <f t="shared" si="96"/>
        <v>0</v>
      </c>
      <c r="AT256" s="496">
        <f t="shared" si="97"/>
        <v>0</v>
      </c>
      <c r="AU256" s="227"/>
      <c r="AV256" s="619" t="b">
        <f t="shared" si="92"/>
        <v>1</v>
      </c>
      <c r="AW256" s="619" t="b">
        <f t="shared" si="93"/>
        <v>1</v>
      </c>
      <c r="AX256" s="619" t="b">
        <f t="shared" si="98"/>
        <v>1</v>
      </c>
      <c r="AY256" s="619" t="b">
        <f t="shared" si="99"/>
        <v>1</v>
      </c>
      <c r="AZ256" s="619" t="b">
        <f t="shared" si="100"/>
        <v>1</v>
      </c>
      <c r="BB256" s="619" t="b">
        <f t="shared" si="101"/>
        <v>0</v>
      </c>
      <c r="BC256" s="619" t="b">
        <f t="shared" si="102"/>
        <v>0</v>
      </c>
      <c r="BD256" s="619" t="b">
        <f t="shared" si="103"/>
        <v>0</v>
      </c>
      <c r="BE256" s="619" t="b">
        <f t="shared" si="104"/>
        <v>0</v>
      </c>
      <c r="BF256" s="619" t="b">
        <f t="shared" si="105"/>
        <v>0</v>
      </c>
      <c r="BG256" s="619" t="b">
        <f t="shared" si="106"/>
        <v>0</v>
      </c>
      <c r="BH256" s="619" t="b">
        <f t="shared" si="107"/>
        <v>0</v>
      </c>
      <c r="BI256" s="619" t="b">
        <f t="shared" si="108"/>
        <v>0</v>
      </c>
      <c r="BJ256" s="619" t="b">
        <f t="shared" si="109"/>
        <v>0</v>
      </c>
      <c r="BK256" s="619" t="b">
        <f t="shared" si="110"/>
        <v>0</v>
      </c>
      <c r="BL256" s="619" t="b">
        <f t="shared" si="111"/>
        <v>0</v>
      </c>
      <c r="BM256" s="619" t="b">
        <f t="shared" si="112"/>
        <v>0</v>
      </c>
      <c r="BN256" s="619" t="b">
        <f t="shared" si="113"/>
        <v>1</v>
      </c>
      <c r="BO256" s="619" t="b">
        <f t="shared" si="114"/>
        <v>1</v>
      </c>
      <c r="BP256" s="619" t="b">
        <f t="shared" si="115"/>
        <v>1</v>
      </c>
      <c r="BQ256" s="619" t="b">
        <f t="shared" si="116"/>
        <v>1</v>
      </c>
      <c r="BR256" s="619" t="b">
        <f t="shared" si="117"/>
        <v>1</v>
      </c>
      <c r="BS256" s="619" t="b">
        <f t="shared" si="118"/>
        <v>1</v>
      </c>
      <c r="BT256" s="619" t="b">
        <f t="shared" si="119"/>
        <v>1</v>
      </c>
      <c r="BU256" s="619" t="b">
        <f t="shared" si="120"/>
        <v>1</v>
      </c>
      <c r="BV256" s="619" t="str">
        <f t="shared" si="121"/>
        <v>-</v>
      </c>
      <c r="BW256" s="619">
        <f>IF(BV256="-",0,IF(COUNTIF(BV256:$BV$524,BV256)&gt;1,1,0))</f>
        <v>0</v>
      </c>
    </row>
    <row r="257" spans="1:75" s="257" customFormat="1" ht="15.75">
      <c r="A257" s="567">
        <v>233</v>
      </c>
      <c r="B257" s="564"/>
      <c r="C257" s="465"/>
      <c r="D257" s="466"/>
      <c r="E257" s="467"/>
      <c r="F257" s="468"/>
      <c r="G257" s="466"/>
      <c r="H257" s="467"/>
      <c r="I257" s="468"/>
      <c r="J257" s="469"/>
      <c r="K257" s="467"/>
      <c r="L257" s="470"/>
      <c r="M257" s="466"/>
      <c r="N257" s="467"/>
      <c r="O257" s="470"/>
      <c r="P257" s="544"/>
      <c r="Q257" s="544"/>
      <c r="R257" s="544"/>
      <c r="S257" s="544"/>
      <c r="T257" s="544"/>
      <c r="U257" s="544"/>
      <c r="V257" s="544"/>
      <c r="W257" s="469"/>
      <c r="X257" s="471"/>
      <c r="Y257" s="471"/>
      <c r="Z257" s="471"/>
      <c r="AA257" s="472"/>
      <c r="AB257" s="469"/>
      <c r="AC257" s="471"/>
      <c r="AD257" s="471"/>
      <c r="AE257" s="471"/>
      <c r="AF257" s="472"/>
      <c r="AG257" s="469"/>
      <c r="AH257" s="471"/>
      <c r="AI257" s="471"/>
      <c r="AJ257" s="471"/>
      <c r="AK257" s="472"/>
      <c r="AL257" s="469"/>
      <c r="AM257" s="471"/>
      <c r="AN257" s="471"/>
      <c r="AO257" s="471"/>
      <c r="AP257" s="538"/>
      <c r="AQ257" s="542">
        <f t="shared" si="94"/>
        <v>0</v>
      </c>
      <c r="AR257" s="552">
        <f t="shared" si="95"/>
        <v>0</v>
      </c>
      <c r="AS257" s="552">
        <f t="shared" si="96"/>
        <v>0</v>
      </c>
      <c r="AT257" s="496">
        <f t="shared" si="97"/>
        <v>0</v>
      </c>
      <c r="AU257" s="227"/>
      <c r="AV257" s="619" t="b">
        <f t="shared" si="92"/>
        <v>1</v>
      </c>
      <c r="AW257" s="619" t="b">
        <f t="shared" si="93"/>
        <v>1</v>
      </c>
      <c r="AX257" s="619" t="b">
        <f t="shared" si="98"/>
        <v>1</v>
      </c>
      <c r="AY257" s="619" t="b">
        <f t="shared" si="99"/>
        <v>1</v>
      </c>
      <c r="AZ257" s="619" t="b">
        <f t="shared" si="100"/>
        <v>1</v>
      </c>
      <c r="BB257" s="619" t="b">
        <f t="shared" si="101"/>
        <v>0</v>
      </c>
      <c r="BC257" s="619" t="b">
        <f t="shared" si="102"/>
        <v>0</v>
      </c>
      <c r="BD257" s="619" t="b">
        <f t="shared" si="103"/>
        <v>0</v>
      </c>
      <c r="BE257" s="619" t="b">
        <f t="shared" si="104"/>
        <v>0</v>
      </c>
      <c r="BF257" s="619" t="b">
        <f t="shared" si="105"/>
        <v>0</v>
      </c>
      <c r="BG257" s="619" t="b">
        <f t="shared" si="106"/>
        <v>0</v>
      </c>
      <c r="BH257" s="619" t="b">
        <f t="shared" si="107"/>
        <v>0</v>
      </c>
      <c r="BI257" s="619" t="b">
        <f t="shared" si="108"/>
        <v>0</v>
      </c>
      <c r="BJ257" s="619" t="b">
        <f t="shared" si="109"/>
        <v>0</v>
      </c>
      <c r="BK257" s="619" t="b">
        <f t="shared" si="110"/>
        <v>0</v>
      </c>
      <c r="BL257" s="619" t="b">
        <f t="shared" si="111"/>
        <v>0</v>
      </c>
      <c r="BM257" s="619" t="b">
        <f t="shared" si="112"/>
        <v>0</v>
      </c>
      <c r="BN257" s="619" t="b">
        <f t="shared" si="113"/>
        <v>1</v>
      </c>
      <c r="BO257" s="619" t="b">
        <f t="shared" si="114"/>
        <v>1</v>
      </c>
      <c r="BP257" s="619" t="b">
        <f t="shared" si="115"/>
        <v>1</v>
      </c>
      <c r="BQ257" s="619" t="b">
        <f t="shared" si="116"/>
        <v>1</v>
      </c>
      <c r="BR257" s="619" t="b">
        <f t="shared" si="117"/>
        <v>1</v>
      </c>
      <c r="BS257" s="619" t="b">
        <f t="shared" si="118"/>
        <v>1</v>
      </c>
      <c r="BT257" s="619" t="b">
        <f t="shared" si="119"/>
        <v>1</v>
      </c>
      <c r="BU257" s="619" t="b">
        <f t="shared" si="120"/>
        <v>1</v>
      </c>
      <c r="BV257" s="619" t="str">
        <f t="shared" si="121"/>
        <v>-</v>
      </c>
      <c r="BW257" s="619">
        <f>IF(BV257="-",0,IF(COUNTIF(BV257:$BV$524,BV257)&gt;1,1,0))</f>
        <v>0</v>
      </c>
    </row>
    <row r="258" spans="1:75" s="257" customFormat="1" ht="15.75">
      <c r="A258" s="567">
        <v>234</v>
      </c>
      <c r="B258" s="564"/>
      <c r="C258" s="465"/>
      <c r="D258" s="466"/>
      <c r="E258" s="467"/>
      <c r="F258" s="468"/>
      <c r="G258" s="466"/>
      <c r="H258" s="467"/>
      <c r="I258" s="468"/>
      <c r="J258" s="469"/>
      <c r="K258" s="467"/>
      <c r="L258" s="470"/>
      <c r="M258" s="466"/>
      <c r="N258" s="467"/>
      <c r="O258" s="470"/>
      <c r="P258" s="544"/>
      <c r="Q258" s="544"/>
      <c r="R258" s="544"/>
      <c r="S258" s="544"/>
      <c r="T258" s="544"/>
      <c r="U258" s="544"/>
      <c r="V258" s="544"/>
      <c r="W258" s="469"/>
      <c r="X258" s="471"/>
      <c r="Y258" s="471"/>
      <c r="Z258" s="471"/>
      <c r="AA258" s="472"/>
      <c r="AB258" s="469"/>
      <c r="AC258" s="471"/>
      <c r="AD258" s="471"/>
      <c r="AE258" s="471"/>
      <c r="AF258" s="472"/>
      <c r="AG258" s="469"/>
      <c r="AH258" s="471"/>
      <c r="AI258" s="471"/>
      <c r="AJ258" s="471"/>
      <c r="AK258" s="472"/>
      <c r="AL258" s="469"/>
      <c r="AM258" s="471"/>
      <c r="AN258" s="471"/>
      <c r="AO258" s="471"/>
      <c r="AP258" s="538"/>
      <c r="AQ258" s="542">
        <f t="shared" si="94"/>
        <v>0</v>
      </c>
      <c r="AR258" s="552">
        <f t="shared" si="95"/>
        <v>0</v>
      </c>
      <c r="AS258" s="552">
        <f t="shared" si="96"/>
        <v>0</v>
      </c>
      <c r="AT258" s="496">
        <f t="shared" si="97"/>
        <v>0</v>
      </c>
      <c r="AU258" s="227"/>
      <c r="AV258" s="619" t="b">
        <f t="shared" si="92"/>
        <v>1</v>
      </c>
      <c r="AW258" s="619" t="b">
        <f t="shared" si="93"/>
        <v>1</v>
      </c>
      <c r="AX258" s="619" t="b">
        <f t="shared" si="98"/>
        <v>1</v>
      </c>
      <c r="AY258" s="619" t="b">
        <f t="shared" si="99"/>
        <v>1</v>
      </c>
      <c r="AZ258" s="619" t="b">
        <f t="shared" si="100"/>
        <v>1</v>
      </c>
      <c r="BB258" s="619" t="b">
        <f t="shared" si="101"/>
        <v>0</v>
      </c>
      <c r="BC258" s="619" t="b">
        <f t="shared" si="102"/>
        <v>0</v>
      </c>
      <c r="BD258" s="619" t="b">
        <f t="shared" si="103"/>
        <v>0</v>
      </c>
      <c r="BE258" s="619" t="b">
        <f t="shared" si="104"/>
        <v>0</v>
      </c>
      <c r="BF258" s="619" t="b">
        <f t="shared" si="105"/>
        <v>0</v>
      </c>
      <c r="BG258" s="619" t="b">
        <f t="shared" si="106"/>
        <v>0</v>
      </c>
      <c r="BH258" s="619" t="b">
        <f t="shared" si="107"/>
        <v>0</v>
      </c>
      <c r="BI258" s="619" t="b">
        <f t="shared" si="108"/>
        <v>0</v>
      </c>
      <c r="BJ258" s="619" t="b">
        <f t="shared" si="109"/>
        <v>0</v>
      </c>
      <c r="BK258" s="619" t="b">
        <f t="shared" si="110"/>
        <v>0</v>
      </c>
      <c r="BL258" s="619" t="b">
        <f t="shared" si="111"/>
        <v>0</v>
      </c>
      <c r="BM258" s="619" t="b">
        <f t="shared" si="112"/>
        <v>0</v>
      </c>
      <c r="BN258" s="619" t="b">
        <f t="shared" si="113"/>
        <v>1</v>
      </c>
      <c r="BO258" s="619" t="b">
        <f t="shared" si="114"/>
        <v>1</v>
      </c>
      <c r="BP258" s="619" t="b">
        <f t="shared" si="115"/>
        <v>1</v>
      </c>
      <c r="BQ258" s="619" t="b">
        <f t="shared" si="116"/>
        <v>1</v>
      </c>
      <c r="BR258" s="619" t="b">
        <f t="shared" si="117"/>
        <v>1</v>
      </c>
      <c r="BS258" s="619" t="b">
        <f t="shared" si="118"/>
        <v>1</v>
      </c>
      <c r="BT258" s="619" t="b">
        <f t="shared" si="119"/>
        <v>1</v>
      </c>
      <c r="BU258" s="619" t="b">
        <f t="shared" si="120"/>
        <v>1</v>
      </c>
      <c r="BV258" s="619" t="str">
        <f t="shared" si="121"/>
        <v>-</v>
      </c>
      <c r="BW258" s="619">
        <f>IF(BV258="-",0,IF(COUNTIF(BV258:$BV$524,BV258)&gt;1,1,0))</f>
        <v>0</v>
      </c>
    </row>
    <row r="259" spans="1:75" s="257" customFormat="1" ht="15.75">
      <c r="A259" s="567">
        <v>235</v>
      </c>
      <c r="B259" s="564"/>
      <c r="C259" s="465"/>
      <c r="D259" s="466"/>
      <c r="E259" s="467"/>
      <c r="F259" s="468"/>
      <c r="G259" s="466"/>
      <c r="H259" s="467"/>
      <c r="I259" s="468"/>
      <c r="J259" s="469"/>
      <c r="K259" s="467"/>
      <c r="L259" s="470"/>
      <c r="M259" s="466"/>
      <c r="N259" s="467"/>
      <c r="O259" s="470"/>
      <c r="P259" s="544"/>
      <c r="Q259" s="544"/>
      <c r="R259" s="544"/>
      <c r="S259" s="544"/>
      <c r="T259" s="544"/>
      <c r="U259" s="544"/>
      <c r="V259" s="544"/>
      <c r="W259" s="469"/>
      <c r="X259" s="471"/>
      <c r="Y259" s="471"/>
      <c r="Z259" s="471"/>
      <c r="AA259" s="472"/>
      <c r="AB259" s="469"/>
      <c r="AC259" s="471"/>
      <c r="AD259" s="471"/>
      <c r="AE259" s="471"/>
      <c r="AF259" s="472"/>
      <c r="AG259" s="469"/>
      <c r="AH259" s="471"/>
      <c r="AI259" s="471"/>
      <c r="AJ259" s="471"/>
      <c r="AK259" s="472"/>
      <c r="AL259" s="469"/>
      <c r="AM259" s="471"/>
      <c r="AN259" s="471"/>
      <c r="AO259" s="471"/>
      <c r="AP259" s="538"/>
      <c r="AQ259" s="542">
        <f t="shared" si="94"/>
        <v>0</v>
      </c>
      <c r="AR259" s="552">
        <f t="shared" si="95"/>
        <v>0</v>
      </c>
      <c r="AS259" s="552">
        <f t="shared" si="96"/>
        <v>0</v>
      </c>
      <c r="AT259" s="496">
        <f t="shared" si="97"/>
        <v>0</v>
      </c>
      <c r="AU259" s="227"/>
      <c r="AV259" s="619" t="b">
        <f t="shared" si="92"/>
        <v>1</v>
      </c>
      <c r="AW259" s="619" t="b">
        <f t="shared" si="93"/>
        <v>1</v>
      </c>
      <c r="AX259" s="619" t="b">
        <f t="shared" si="98"/>
        <v>1</v>
      </c>
      <c r="AY259" s="619" t="b">
        <f t="shared" si="99"/>
        <v>1</v>
      </c>
      <c r="AZ259" s="619" t="b">
        <f t="shared" si="100"/>
        <v>1</v>
      </c>
      <c r="BB259" s="619" t="b">
        <f t="shared" si="101"/>
        <v>0</v>
      </c>
      <c r="BC259" s="619" t="b">
        <f t="shared" si="102"/>
        <v>0</v>
      </c>
      <c r="BD259" s="619" t="b">
        <f t="shared" si="103"/>
        <v>0</v>
      </c>
      <c r="BE259" s="619" t="b">
        <f t="shared" si="104"/>
        <v>0</v>
      </c>
      <c r="BF259" s="619" t="b">
        <f t="shared" si="105"/>
        <v>0</v>
      </c>
      <c r="BG259" s="619" t="b">
        <f t="shared" si="106"/>
        <v>0</v>
      </c>
      <c r="BH259" s="619" t="b">
        <f t="shared" si="107"/>
        <v>0</v>
      </c>
      <c r="BI259" s="619" t="b">
        <f t="shared" si="108"/>
        <v>0</v>
      </c>
      <c r="BJ259" s="619" t="b">
        <f t="shared" si="109"/>
        <v>0</v>
      </c>
      <c r="BK259" s="619" t="b">
        <f t="shared" si="110"/>
        <v>0</v>
      </c>
      <c r="BL259" s="619" t="b">
        <f t="shared" si="111"/>
        <v>0</v>
      </c>
      <c r="BM259" s="619" t="b">
        <f t="shared" si="112"/>
        <v>0</v>
      </c>
      <c r="BN259" s="619" t="b">
        <f t="shared" si="113"/>
        <v>1</v>
      </c>
      <c r="BO259" s="619" t="b">
        <f t="shared" si="114"/>
        <v>1</v>
      </c>
      <c r="BP259" s="619" t="b">
        <f t="shared" si="115"/>
        <v>1</v>
      </c>
      <c r="BQ259" s="619" t="b">
        <f t="shared" si="116"/>
        <v>1</v>
      </c>
      <c r="BR259" s="619" t="b">
        <f t="shared" si="117"/>
        <v>1</v>
      </c>
      <c r="BS259" s="619" t="b">
        <f t="shared" si="118"/>
        <v>1</v>
      </c>
      <c r="BT259" s="619" t="b">
        <f t="shared" si="119"/>
        <v>1</v>
      </c>
      <c r="BU259" s="619" t="b">
        <f t="shared" si="120"/>
        <v>1</v>
      </c>
      <c r="BV259" s="619" t="str">
        <f t="shared" si="121"/>
        <v>-</v>
      </c>
      <c r="BW259" s="619">
        <f>IF(BV259="-",0,IF(COUNTIF(BV259:$BV$524,BV259)&gt;1,1,0))</f>
        <v>0</v>
      </c>
    </row>
    <row r="260" spans="1:75" s="257" customFormat="1" ht="15.75">
      <c r="A260" s="567">
        <v>236</v>
      </c>
      <c r="B260" s="564"/>
      <c r="C260" s="465"/>
      <c r="D260" s="466"/>
      <c r="E260" s="467"/>
      <c r="F260" s="468"/>
      <c r="G260" s="466"/>
      <c r="H260" s="467"/>
      <c r="I260" s="468"/>
      <c r="J260" s="469"/>
      <c r="K260" s="467"/>
      <c r="L260" s="470"/>
      <c r="M260" s="466"/>
      <c r="N260" s="467"/>
      <c r="O260" s="470"/>
      <c r="P260" s="544"/>
      <c r="Q260" s="544"/>
      <c r="R260" s="544"/>
      <c r="S260" s="544"/>
      <c r="T260" s="544"/>
      <c r="U260" s="544"/>
      <c r="V260" s="544"/>
      <c r="W260" s="469"/>
      <c r="X260" s="471"/>
      <c r="Y260" s="471"/>
      <c r="Z260" s="471"/>
      <c r="AA260" s="472"/>
      <c r="AB260" s="469"/>
      <c r="AC260" s="471"/>
      <c r="AD260" s="471"/>
      <c r="AE260" s="471"/>
      <c r="AF260" s="472"/>
      <c r="AG260" s="469"/>
      <c r="AH260" s="471"/>
      <c r="AI260" s="471"/>
      <c r="AJ260" s="471"/>
      <c r="AK260" s="472"/>
      <c r="AL260" s="469"/>
      <c r="AM260" s="471"/>
      <c r="AN260" s="471"/>
      <c r="AO260" s="471"/>
      <c r="AP260" s="538"/>
      <c r="AQ260" s="542">
        <f t="shared" si="94"/>
        <v>0</v>
      </c>
      <c r="AR260" s="552">
        <f t="shared" si="95"/>
        <v>0</v>
      </c>
      <c r="AS260" s="552">
        <f t="shared" si="96"/>
        <v>0</v>
      </c>
      <c r="AT260" s="496">
        <f t="shared" si="97"/>
        <v>0</v>
      </c>
      <c r="AU260" s="227"/>
      <c r="AV260" s="619" t="b">
        <f t="shared" si="92"/>
        <v>1</v>
      </c>
      <c r="AW260" s="619" t="b">
        <f t="shared" si="93"/>
        <v>1</v>
      </c>
      <c r="AX260" s="619" t="b">
        <f t="shared" si="98"/>
        <v>1</v>
      </c>
      <c r="AY260" s="619" t="b">
        <f t="shared" si="99"/>
        <v>1</v>
      </c>
      <c r="AZ260" s="619" t="b">
        <f t="shared" si="100"/>
        <v>1</v>
      </c>
      <c r="BB260" s="619" t="b">
        <f t="shared" si="101"/>
        <v>0</v>
      </c>
      <c r="BC260" s="619" t="b">
        <f t="shared" si="102"/>
        <v>0</v>
      </c>
      <c r="BD260" s="619" t="b">
        <f t="shared" si="103"/>
        <v>0</v>
      </c>
      <c r="BE260" s="619" t="b">
        <f t="shared" si="104"/>
        <v>0</v>
      </c>
      <c r="BF260" s="619" t="b">
        <f t="shared" si="105"/>
        <v>0</v>
      </c>
      <c r="BG260" s="619" t="b">
        <f t="shared" si="106"/>
        <v>0</v>
      </c>
      <c r="BH260" s="619" t="b">
        <f t="shared" si="107"/>
        <v>0</v>
      </c>
      <c r="BI260" s="619" t="b">
        <f t="shared" si="108"/>
        <v>0</v>
      </c>
      <c r="BJ260" s="619" t="b">
        <f t="shared" si="109"/>
        <v>0</v>
      </c>
      <c r="BK260" s="619" t="b">
        <f t="shared" si="110"/>
        <v>0</v>
      </c>
      <c r="BL260" s="619" t="b">
        <f t="shared" si="111"/>
        <v>0</v>
      </c>
      <c r="BM260" s="619" t="b">
        <f t="shared" si="112"/>
        <v>0</v>
      </c>
      <c r="BN260" s="619" t="b">
        <f t="shared" si="113"/>
        <v>1</v>
      </c>
      <c r="BO260" s="619" t="b">
        <f t="shared" si="114"/>
        <v>1</v>
      </c>
      <c r="BP260" s="619" t="b">
        <f t="shared" si="115"/>
        <v>1</v>
      </c>
      <c r="BQ260" s="619" t="b">
        <f t="shared" si="116"/>
        <v>1</v>
      </c>
      <c r="BR260" s="619" t="b">
        <f t="shared" si="117"/>
        <v>1</v>
      </c>
      <c r="BS260" s="619" t="b">
        <f t="shared" si="118"/>
        <v>1</v>
      </c>
      <c r="BT260" s="619" t="b">
        <f t="shared" si="119"/>
        <v>1</v>
      </c>
      <c r="BU260" s="619" t="b">
        <f t="shared" si="120"/>
        <v>1</v>
      </c>
      <c r="BV260" s="619" t="str">
        <f t="shared" si="121"/>
        <v>-</v>
      </c>
      <c r="BW260" s="619">
        <f>IF(BV260="-",0,IF(COUNTIF(BV260:$BV$524,BV260)&gt;1,1,0))</f>
        <v>0</v>
      </c>
    </row>
    <row r="261" spans="1:75" s="257" customFormat="1" ht="15.75">
      <c r="A261" s="567">
        <v>237</v>
      </c>
      <c r="B261" s="564"/>
      <c r="C261" s="465"/>
      <c r="D261" s="466"/>
      <c r="E261" s="467"/>
      <c r="F261" s="468"/>
      <c r="G261" s="466"/>
      <c r="H261" s="467"/>
      <c r="I261" s="468"/>
      <c r="J261" s="469"/>
      <c r="K261" s="467"/>
      <c r="L261" s="470"/>
      <c r="M261" s="466"/>
      <c r="N261" s="467"/>
      <c r="O261" s="470"/>
      <c r="P261" s="544"/>
      <c r="Q261" s="544"/>
      <c r="R261" s="544"/>
      <c r="S261" s="544"/>
      <c r="T261" s="544"/>
      <c r="U261" s="544"/>
      <c r="V261" s="544"/>
      <c r="W261" s="469"/>
      <c r="X261" s="471"/>
      <c r="Y261" s="471"/>
      <c r="Z261" s="471"/>
      <c r="AA261" s="472"/>
      <c r="AB261" s="469"/>
      <c r="AC261" s="471"/>
      <c r="AD261" s="471"/>
      <c r="AE261" s="471"/>
      <c r="AF261" s="472"/>
      <c r="AG261" s="469"/>
      <c r="AH261" s="471"/>
      <c r="AI261" s="471"/>
      <c r="AJ261" s="471"/>
      <c r="AK261" s="472"/>
      <c r="AL261" s="469"/>
      <c r="AM261" s="471"/>
      <c r="AN261" s="471"/>
      <c r="AO261" s="471"/>
      <c r="AP261" s="538"/>
      <c r="AQ261" s="542">
        <f t="shared" si="94"/>
        <v>0</v>
      </c>
      <c r="AR261" s="552">
        <f t="shared" si="95"/>
        <v>0</v>
      </c>
      <c r="AS261" s="552">
        <f t="shared" si="96"/>
        <v>0</v>
      </c>
      <c r="AT261" s="496">
        <f t="shared" si="97"/>
        <v>0</v>
      </c>
      <c r="AU261" s="227"/>
      <c r="AV261" s="619" t="b">
        <f t="shared" si="92"/>
        <v>1</v>
      </c>
      <c r="AW261" s="619" t="b">
        <f t="shared" si="93"/>
        <v>1</v>
      </c>
      <c r="AX261" s="619" t="b">
        <f t="shared" si="98"/>
        <v>1</v>
      </c>
      <c r="AY261" s="619" t="b">
        <f t="shared" si="99"/>
        <v>1</v>
      </c>
      <c r="AZ261" s="619" t="b">
        <f t="shared" si="100"/>
        <v>1</v>
      </c>
      <c r="BB261" s="619" t="b">
        <f t="shared" si="101"/>
        <v>0</v>
      </c>
      <c r="BC261" s="619" t="b">
        <f t="shared" si="102"/>
        <v>0</v>
      </c>
      <c r="BD261" s="619" t="b">
        <f t="shared" si="103"/>
        <v>0</v>
      </c>
      <c r="BE261" s="619" t="b">
        <f t="shared" si="104"/>
        <v>0</v>
      </c>
      <c r="BF261" s="619" t="b">
        <f t="shared" si="105"/>
        <v>0</v>
      </c>
      <c r="BG261" s="619" t="b">
        <f t="shared" si="106"/>
        <v>0</v>
      </c>
      <c r="BH261" s="619" t="b">
        <f t="shared" si="107"/>
        <v>0</v>
      </c>
      <c r="BI261" s="619" t="b">
        <f t="shared" si="108"/>
        <v>0</v>
      </c>
      <c r="BJ261" s="619" t="b">
        <f t="shared" si="109"/>
        <v>0</v>
      </c>
      <c r="BK261" s="619" t="b">
        <f t="shared" si="110"/>
        <v>0</v>
      </c>
      <c r="BL261" s="619" t="b">
        <f t="shared" si="111"/>
        <v>0</v>
      </c>
      <c r="BM261" s="619" t="b">
        <f t="shared" si="112"/>
        <v>0</v>
      </c>
      <c r="BN261" s="619" t="b">
        <f t="shared" si="113"/>
        <v>1</v>
      </c>
      <c r="BO261" s="619" t="b">
        <f t="shared" si="114"/>
        <v>1</v>
      </c>
      <c r="BP261" s="619" t="b">
        <f t="shared" si="115"/>
        <v>1</v>
      </c>
      <c r="BQ261" s="619" t="b">
        <f t="shared" si="116"/>
        <v>1</v>
      </c>
      <c r="BR261" s="619" t="b">
        <f t="shared" si="117"/>
        <v>1</v>
      </c>
      <c r="BS261" s="619" t="b">
        <f t="shared" si="118"/>
        <v>1</v>
      </c>
      <c r="BT261" s="619" t="b">
        <f t="shared" si="119"/>
        <v>1</v>
      </c>
      <c r="BU261" s="619" t="b">
        <f t="shared" si="120"/>
        <v>1</v>
      </c>
      <c r="BV261" s="619" t="str">
        <f t="shared" si="121"/>
        <v>-</v>
      </c>
      <c r="BW261" s="619">
        <f>IF(BV261="-",0,IF(COUNTIF(BV261:$BV$524,BV261)&gt;1,1,0))</f>
        <v>0</v>
      </c>
    </row>
    <row r="262" spans="1:75" s="257" customFormat="1" ht="15.75">
      <c r="A262" s="567">
        <v>238</v>
      </c>
      <c r="B262" s="564"/>
      <c r="C262" s="465"/>
      <c r="D262" s="466"/>
      <c r="E262" s="467"/>
      <c r="F262" s="468"/>
      <c r="G262" s="466"/>
      <c r="H262" s="467"/>
      <c r="I262" s="468"/>
      <c r="J262" s="469"/>
      <c r="K262" s="467"/>
      <c r="L262" s="470"/>
      <c r="M262" s="466"/>
      <c r="N262" s="467"/>
      <c r="O262" s="470"/>
      <c r="P262" s="544"/>
      <c r="Q262" s="544"/>
      <c r="R262" s="544"/>
      <c r="S262" s="544"/>
      <c r="T262" s="544"/>
      <c r="U262" s="544"/>
      <c r="V262" s="544"/>
      <c r="W262" s="469"/>
      <c r="X262" s="471"/>
      <c r="Y262" s="471"/>
      <c r="Z262" s="471"/>
      <c r="AA262" s="472"/>
      <c r="AB262" s="469"/>
      <c r="AC262" s="471"/>
      <c r="AD262" s="471"/>
      <c r="AE262" s="471"/>
      <c r="AF262" s="472"/>
      <c r="AG262" s="469"/>
      <c r="AH262" s="471"/>
      <c r="AI262" s="471"/>
      <c r="AJ262" s="471"/>
      <c r="AK262" s="472"/>
      <c r="AL262" s="469"/>
      <c r="AM262" s="471"/>
      <c r="AN262" s="471"/>
      <c r="AO262" s="471"/>
      <c r="AP262" s="538"/>
      <c r="AQ262" s="542">
        <f t="shared" si="94"/>
        <v>0</v>
      </c>
      <c r="AR262" s="552">
        <f t="shared" si="95"/>
        <v>0</v>
      </c>
      <c r="AS262" s="552">
        <f t="shared" si="96"/>
        <v>0</v>
      </c>
      <c r="AT262" s="496">
        <f t="shared" si="97"/>
        <v>0</v>
      </c>
      <c r="AU262" s="227"/>
      <c r="AV262" s="619" t="b">
        <f t="shared" si="92"/>
        <v>1</v>
      </c>
      <c r="AW262" s="619" t="b">
        <f t="shared" si="93"/>
        <v>1</v>
      </c>
      <c r="AX262" s="619" t="b">
        <f t="shared" si="98"/>
        <v>1</v>
      </c>
      <c r="AY262" s="619" t="b">
        <f t="shared" si="99"/>
        <v>1</v>
      </c>
      <c r="AZ262" s="619" t="b">
        <f t="shared" si="100"/>
        <v>1</v>
      </c>
      <c r="BB262" s="619" t="b">
        <f t="shared" si="101"/>
        <v>0</v>
      </c>
      <c r="BC262" s="619" t="b">
        <f t="shared" si="102"/>
        <v>0</v>
      </c>
      <c r="BD262" s="619" t="b">
        <f t="shared" si="103"/>
        <v>0</v>
      </c>
      <c r="BE262" s="619" t="b">
        <f t="shared" si="104"/>
        <v>0</v>
      </c>
      <c r="BF262" s="619" t="b">
        <f t="shared" si="105"/>
        <v>0</v>
      </c>
      <c r="BG262" s="619" t="b">
        <f t="shared" si="106"/>
        <v>0</v>
      </c>
      <c r="BH262" s="619" t="b">
        <f t="shared" si="107"/>
        <v>0</v>
      </c>
      <c r="BI262" s="619" t="b">
        <f t="shared" si="108"/>
        <v>0</v>
      </c>
      <c r="BJ262" s="619" t="b">
        <f t="shared" si="109"/>
        <v>0</v>
      </c>
      <c r="BK262" s="619" t="b">
        <f t="shared" si="110"/>
        <v>0</v>
      </c>
      <c r="BL262" s="619" t="b">
        <f t="shared" si="111"/>
        <v>0</v>
      </c>
      <c r="BM262" s="619" t="b">
        <f t="shared" si="112"/>
        <v>0</v>
      </c>
      <c r="BN262" s="619" t="b">
        <f t="shared" si="113"/>
        <v>1</v>
      </c>
      <c r="BO262" s="619" t="b">
        <f t="shared" si="114"/>
        <v>1</v>
      </c>
      <c r="BP262" s="619" t="b">
        <f t="shared" si="115"/>
        <v>1</v>
      </c>
      <c r="BQ262" s="619" t="b">
        <f t="shared" si="116"/>
        <v>1</v>
      </c>
      <c r="BR262" s="619" t="b">
        <f t="shared" si="117"/>
        <v>1</v>
      </c>
      <c r="BS262" s="619" t="b">
        <f t="shared" si="118"/>
        <v>1</v>
      </c>
      <c r="BT262" s="619" t="b">
        <f t="shared" si="119"/>
        <v>1</v>
      </c>
      <c r="BU262" s="619" t="b">
        <f t="shared" si="120"/>
        <v>1</v>
      </c>
      <c r="BV262" s="619" t="str">
        <f t="shared" si="121"/>
        <v>-</v>
      </c>
      <c r="BW262" s="619">
        <f>IF(BV262="-",0,IF(COUNTIF(BV262:$BV$524,BV262)&gt;1,1,0))</f>
        <v>0</v>
      </c>
    </row>
    <row r="263" spans="1:75" s="257" customFormat="1" ht="15.75">
      <c r="A263" s="567">
        <v>239</v>
      </c>
      <c r="B263" s="564"/>
      <c r="C263" s="465"/>
      <c r="D263" s="466"/>
      <c r="E263" s="467"/>
      <c r="F263" s="468"/>
      <c r="G263" s="466"/>
      <c r="H263" s="467"/>
      <c r="I263" s="468"/>
      <c r="J263" s="469"/>
      <c r="K263" s="467"/>
      <c r="L263" s="470"/>
      <c r="M263" s="466"/>
      <c r="N263" s="467"/>
      <c r="O263" s="470"/>
      <c r="P263" s="544"/>
      <c r="Q263" s="544"/>
      <c r="R263" s="544"/>
      <c r="S263" s="544"/>
      <c r="T263" s="544"/>
      <c r="U263" s="544"/>
      <c r="V263" s="544"/>
      <c r="W263" s="469"/>
      <c r="X263" s="471"/>
      <c r="Y263" s="471"/>
      <c r="Z263" s="471"/>
      <c r="AA263" s="472"/>
      <c r="AB263" s="469"/>
      <c r="AC263" s="471"/>
      <c r="AD263" s="471"/>
      <c r="AE263" s="471"/>
      <c r="AF263" s="472"/>
      <c r="AG263" s="469"/>
      <c r="AH263" s="471"/>
      <c r="AI263" s="471"/>
      <c r="AJ263" s="471"/>
      <c r="AK263" s="472"/>
      <c r="AL263" s="469"/>
      <c r="AM263" s="471"/>
      <c r="AN263" s="471"/>
      <c r="AO263" s="471"/>
      <c r="AP263" s="538"/>
      <c r="AQ263" s="542">
        <f t="shared" si="94"/>
        <v>0</v>
      </c>
      <c r="AR263" s="552">
        <f t="shared" si="95"/>
        <v>0</v>
      </c>
      <c r="AS263" s="552">
        <f t="shared" si="96"/>
        <v>0</v>
      </c>
      <c r="AT263" s="496">
        <f t="shared" si="97"/>
        <v>0</v>
      </c>
      <c r="AU263" s="227"/>
      <c r="AV263" s="619" t="b">
        <f t="shared" si="92"/>
        <v>1</v>
      </c>
      <c r="AW263" s="619" t="b">
        <f t="shared" si="93"/>
        <v>1</v>
      </c>
      <c r="AX263" s="619" t="b">
        <f t="shared" si="98"/>
        <v>1</v>
      </c>
      <c r="AY263" s="619" t="b">
        <f t="shared" si="99"/>
        <v>1</v>
      </c>
      <c r="AZ263" s="619" t="b">
        <f t="shared" si="100"/>
        <v>1</v>
      </c>
      <c r="BB263" s="619" t="b">
        <f t="shared" si="101"/>
        <v>0</v>
      </c>
      <c r="BC263" s="619" t="b">
        <f t="shared" si="102"/>
        <v>0</v>
      </c>
      <c r="BD263" s="619" t="b">
        <f t="shared" si="103"/>
        <v>0</v>
      </c>
      <c r="BE263" s="619" t="b">
        <f t="shared" si="104"/>
        <v>0</v>
      </c>
      <c r="BF263" s="619" t="b">
        <f t="shared" si="105"/>
        <v>0</v>
      </c>
      <c r="BG263" s="619" t="b">
        <f t="shared" si="106"/>
        <v>0</v>
      </c>
      <c r="BH263" s="619" t="b">
        <f t="shared" si="107"/>
        <v>0</v>
      </c>
      <c r="BI263" s="619" t="b">
        <f t="shared" si="108"/>
        <v>0</v>
      </c>
      <c r="BJ263" s="619" t="b">
        <f t="shared" si="109"/>
        <v>0</v>
      </c>
      <c r="BK263" s="619" t="b">
        <f t="shared" si="110"/>
        <v>0</v>
      </c>
      <c r="BL263" s="619" t="b">
        <f t="shared" si="111"/>
        <v>0</v>
      </c>
      <c r="BM263" s="619" t="b">
        <f t="shared" si="112"/>
        <v>0</v>
      </c>
      <c r="BN263" s="619" t="b">
        <f t="shared" si="113"/>
        <v>1</v>
      </c>
      <c r="BO263" s="619" t="b">
        <f t="shared" si="114"/>
        <v>1</v>
      </c>
      <c r="BP263" s="619" t="b">
        <f t="shared" si="115"/>
        <v>1</v>
      </c>
      <c r="BQ263" s="619" t="b">
        <f t="shared" si="116"/>
        <v>1</v>
      </c>
      <c r="BR263" s="619" t="b">
        <f t="shared" si="117"/>
        <v>1</v>
      </c>
      <c r="BS263" s="619" t="b">
        <f t="shared" si="118"/>
        <v>1</v>
      </c>
      <c r="BT263" s="619" t="b">
        <f t="shared" si="119"/>
        <v>1</v>
      </c>
      <c r="BU263" s="619" t="b">
        <f t="shared" si="120"/>
        <v>1</v>
      </c>
      <c r="BV263" s="619" t="str">
        <f t="shared" si="121"/>
        <v>-</v>
      </c>
      <c r="BW263" s="619">
        <f>IF(BV263="-",0,IF(COUNTIF(BV263:$BV$524,BV263)&gt;1,1,0))</f>
        <v>0</v>
      </c>
    </row>
    <row r="264" spans="1:75" s="257" customFormat="1" ht="15.75">
      <c r="A264" s="567">
        <v>240</v>
      </c>
      <c r="B264" s="564"/>
      <c r="C264" s="465"/>
      <c r="D264" s="466"/>
      <c r="E264" s="467"/>
      <c r="F264" s="468"/>
      <c r="G264" s="466"/>
      <c r="H264" s="467"/>
      <c r="I264" s="468"/>
      <c r="J264" s="469"/>
      <c r="K264" s="467"/>
      <c r="L264" s="470"/>
      <c r="M264" s="466"/>
      <c r="N264" s="467"/>
      <c r="O264" s="470"/>
      <c r="P264" s="544"/>
      <c r="Q264" s="544"/>
      <c r="R264" s="544"/>
      <c r="S264" s="544"/>
      <c r="T264" s="544"/>
      <c r="U264" s="544"/>
      <c r="V264" s="544"/>
      <c r="W264" s="469"/>
      <c r="X264" s="471"/>
      <c r="Y264" s="471"/>
      <c r="Z264" s="471"/>
      <c r="AA264" s="472"/>
      <c r="AB264" s="469"/>
      <c r="AC264" s="471"/>
      <c r="AD264" s="471"/>
      <c r="AE264" s="471"/>
      <c r="AF264" s="472"/>
      <c r="AG264" s="469"/>
      <c r="AH264" s="471"/>
      <c r="AI264" s="471"/>
      <c r="AJ264" s="471"/>
      <c r="AK264" s="472"/>
      <c r="AL264" s="469"/>
      <c r="AM264" s="471"/>
      <c r="AN264" s="471"/>
      <c r="AO264" s="471"/>
      <c r="AP264" s="538"/>
      <c r="AQ264" s="542">
        <f t="shared" si="94"/>
        <v>0</v>
      </c>
      <c r="AR264" s="552">
        <f t="shared" si="95"/>
        <v>0</v>
      </c>
      <c r="AS264" s="552">
        <f t="shared" si="96"/>
        <v>0</v>
      </c>
      <c r="AT264" s="496">
        <f t="shared" si="97"/>
        <v>0</v>
      </c>
      <c r="AU264" s="227"/>
      <c r="AV264" s="619" t="b">
        <f t="shared" si="92"/>
        <v>1</v>
      </c>
      <c r="AW264" s="619" t="b">
        <f t="shared" si="93"/>
        <v>1</v>
      </c>
      <c r="AX264" s="619" t="b">
        <f t="shared" si="98"/>
        <v>1</v>
      </c>
      <c r="AY264" s="619" t="b">
        <f t="shared" si="99"/>
        <v>1</v>
      </c>
      <c r="AZ264" s="619" t="b">
        <f t="shared" si="100"/>
        <v>1</v>
      </c>
      <c r="BB264" s="619" t="b">
        <f t="shared" si="101"/>
        <v>0</v>
      </c>
      <c r="BC264" s="619" t="b">
        <f t="shared" si="102"/>
        <v>0</v>
      </c>
      <c r="BD264" s="619" t="b">
        <f t="shared" si="103"/>
        <v>0</v>
      </c>
      <c r="BE264" s="619" t="b">
        <f t="shared" si="104"/>
        <v>0</v>
      </c>
      <c r="BF264" s="619" t="b">
        <f t="shared" si="105"/>
        <v>0</v>
      </c>
      <c r="BG264" s="619" t="b">
        <f t="shared" si="106"/>
        <v>0</v>
      </c>
      <c r="BH264" s="619" t="b">
        <f t="shared" si="107"/>
        <v>0</v>
      </c>
      <c r="BI264" s="619" t="b">
        <f t="shared" si="108"/>
        <v>0</v>
      </c>
      <c r="BJ264" s="619" t="b">
        <f t="shared" si="109"/>
        <v>0</v>
      </c>
      <c r="BK264" s="619" t="b">
        <f t="shared" si="110"/>
        <v>0</v>
      </c>
      <c r="BL264" s="619" t="b">
        <f t="shared" si="111"/>
        <v>0</v>
      </c>
      <c r="BM264" s="619" t="b">
        <f t="shared" si="112"/>
        <v>0</v>
      </c>
      <c r="BN264" s="619" t="b">
        <f t="shared" si="113"/>
        <v>1</v>
      </c>
      <c r="BO264" s="619" t="b">
        <f t="shared" si="114"/>
        <v>1</v>
      </c>
      <c r="BP264" s="619" t="b">
        <f t="shared" si="115"/>
        <v>1</v>
      </c>
      <c r="BQ264" s="619" t="b">
        <f t="shared" si="116"/>
        <v>1</v>
      </c>
      <c r="BR264" s="619" t="b">
        <f t="shared" si="117"/>
        <v>1</v>
      </c>
      <c r="BS264" s="619" t="b">
        <f t="shared" si="118"/>
        <v>1</v>
      </c>
      <c r="BT264" s="619" t="b">
        <f t="shared" si="119"/>
        <v>1</v>
      </c>
      <c r="BU264" s="619" t="b">
        <f t="shared" si="120"/>
        <v>1</v>
      </c>
      <c r="BV264" s="619" t="str">
        <f t="shared" si="121"/>
        <v>-</v>
      </c>
      <c r="BW264" s="619">
        <f>IF(BV264="-",0,IF(COUNTIF(BV264:$BV$524,BV264)&gt;1,1,0))</f>
        <v>0</v>
      </c>
    </row>
    <row r="265" spans="1:75" s="257" customFormat="1" ht="15.75">
      <c r="A265" s="567">
        <v>241</v>
      </c>
      <c r="B265" s="564"/>
      <c r="C265" s="465"/>
      <c r="D265" s="466"/>
      <c r="E265" s="467"/>
      <c r="F265" s="468"/>
      <c r="G265" s="466"/>
      <c r="H265" s="467"/>
      <c r="I265" s="468"/>
      <c r="J265" s="469"/>
      <c r="K265" s="467"/>
      <c r="L265" s="470"/>
      <c r="M265" s="466"/>
      <c r="N265" s="467"/>
      <c r="O265" s="470"/>
      <c r="P265" s="544"/>
      <c r="Q265" s="544"/>
      <c r="R265" s="544"/>
      <c r="S265" s="544"/>
      <c r="T265" s="544"/>
      <c r="U265" s="544"/>
      <c r="V265" s="544"/>
      <c r="W265" s="469"/>
      <c r="X265" s="471"/>
      <c r="Y265" s="471"/>
      <c r="Z265" s="471"/>
      <c r="AA265" s="472"/>
      <c r="AB265" s="469"/>
      <c r="AC265" s="471"/>
      <c r="AD265" s="471"/>
      <c r="AE265" s="471"/>
      <c r="AF265" s="472"/>
      <c r="AG265" s="469"/>
      <c r="AH265" s="471"/>
      <c r="AI265" s="471"/>
      <c r="AJ265" s="471"/>
      <c r="AK265" s="472"/>
      <c r="AL265" s="469"/>
      <c r="AM265" s="471"/>
      <c r="AN265" s="471"/>
      <c r="AO265" s="471"/>
      <c r="AP265" s="538"/>
      <c r="AQ265" s="542">
        <f t="shared" si="94"/>
        <v>0</v>
      </c>
      <c r="AR265" s="552">
        <f t="shared" si="95"/>
        <v>0</v>
      </c>
      <c r="AS265" s="552">
        <f t="shared" si="96"/>
        <v>0</v>
      </c>
      <c r="AT265" s="496">
        <f t="shared" si="97"/>
        <v>0</v>
      </c>
      <c r="AU265" s="227"/>
      <c r="AV265" s="619" t="b">
        <f t="shared" si="92"/>
        <v>1</v>
      </c>
      <c r="AW265" s="619" t="b">
        <f t="shared" si="93"/>
        <v>1</v>
      </c>
      <c r="AX265" s="619" t="b">
        <f t="shared" si="98"/>
        <v>1</v>
      </c>
      <c r="AY265" s="619" t="b">
        <f t="shared" si="99"/>
        <v>1</v>
      </c>
      <c r="AZ265" s="619" t="b">
        <f t="shared" si="100"/>
        <v>1</v>
      </c>
      <c r="BB265" s="619" t="b">
        <f t="shared" si="101"/>
        <v>0</v>
      </c>
      <c r="BC265" s="619" t="b">
        <f t="shared" si="102"/>
        <v>0</v>
      </c>
      <c r="BD265" s="619" t="b">
        <f t="shared" si="103"/>
        <v>0</v>
      </c>
      <c r="BE265" s="619" t="b">
        <f t="shared" si="104"/>
        <v>0</v>
      </c>
      <c r="BF265" s="619" t="b">
        <f t="shared" si="105"/>
        <v>0</v>
      </c>
      <c r="BG265" s="619" t="b">
        <f t="shared" si="106"/>
        <v>0</v>
      </c>
      <c r="BH265" s="619" t="b">
        <f t="shared" si="107"/>
        <v>0</v>
      </c>
      <c r="BI265" s="619" t="b">
        <f t="shared" si="108"/>
        <v>0</v>
      </c>
      <c r="BJ265" s="619" t="b">
        <f t="shared" si="109"/>
        <v>0</v>
      </c>
      <c r="BK265" s="619" t="b">
        <f t="shared" si="110"/>
        <v>0</v>
      </c>
      <c r="BL265" s="619" t="b">
        <f t="shared" si="111"/>
        <v>0</v>
      </c>
      <c r="BM265" s="619" t="b">
        <f t="shared" si="112"/>
        <v>0</v>
      </c>
      <c r="BN265" s="619" t="b">
        <f t="shared" si="113"/>
        <v>1</v>
      </c>
      <c r="BO265" s="619" t="b">
        <f t="shared" si="114"/>
        <v>1</v>
      </c>
      <c r="BP265" s="619" t="b">
        <f t="shared" si="115"/>
        <v>1</v>
      </c>
      <c r="BQ265" s="619" t="b">
        <f t="shared" si="116"/>
        <v>1</v>
      </c>
      <c r="BR265" s="619" t="b">
        <f t="shared" si="117"/>
        <v>1</v>
      </c>
      <c r="BS265" s="619" t="b">
        <f t="shared" si="118"/>
        <v>1</v>
      </c>
      <c r="BT265" s="619" t="b">
        <f t="shared" si="119"/>
        <v>1</v>
      </c>
      <c r="BU265" s="619" t="b">
        <f t="shared" si="120"/>
        <v>1</v>
      </c>
      <c r="BV265" s="619" t="str">
        <f t="shared" si="121"/>
        <v>-</v>
      </c>
      <c r="BW265" s="619">
        <f>IF(BV265="-",0,IF(COUNTIF(BV265:$BV$524,BV265)&gt;1,1,0))</f>
        <v>0</v>
      </c>
    </row>
    <row r="266" spans="1:75" s="257" customFormat="1" ht="15.75">
      <c r="A266" s="567">
        <v>242</v>
      </c>
      <c r="B266" s="564"/>
      <c r="C266" s="465"/>
      <c r="D266" s="466"/>
      <c r="E266" s="467"/>
      <c r="F266" s="468"/>
      <c r="G266" s="466"/>
      <c r="H266" s="467"/>
      <c r="I266" s="468"/>
      <c r="J266" s="469"/>
      <c r="K266" s="467"/>
      <c r="L266" s="470"/>
      <c r="M266" s="466"/>
      <c r="N266" s="467"/>
      <c r="O266" s="470"/>
      <c r="P266" s="544"/>
      <c r="Q266" s="544"/>
      <c r="R266" s="544"/>
      <c r="S266" s="544"/>
      <c r="T266" s="544"/>
      <c r="U266" s="544"/>
      <c r="V266" s="544"/>
      <c r="W266" s="469"/>
      <c r="X266" s="471"/>
      <c r="Y266" s="471"/>
      <c r="Z266" s="471"/>
      <c r="AA266" s="472"/>
      <c r="AB266" s="469"/>
      <c r="AC266" s="471"/>
      <c r="AD266" s="471"/>
      <c r="AE266" s="471"/>
      <c r="AF266" s="472"/>
      <c r="AG266" s="469"/>
      <c r="AH266" s="471"/>
      <c r="AI266" s="471"/>
      <c r="AJ266" s="471"/>
      <c r="AK266" s="472"/>
      <c r="AL266" s="469"/>
      <c r="AM266" s="471"/>
      <c r="AN266" s="471"/>
      <c r="AO266" s="471"/>
      <c r="AP266" s="538"/>
      <c r="AQ266" s="542">
        <f t="shared" si="94"/>
        <v>0</v>
      </c>
      <c r="AR266" s="552">
        <f t="shared" si="95"/>
        <v>0</v>
      </c>
      <c r="AS266" s="552">
        <f t="shared" si="96"/>
        <v>0</v>
      </c>
      <c r="AT266" s="496">
        <f t="shared" si="97"/>
        <v>0</v>
      </c>
      <c r="AU266" s="227"/>
      <c r="AV266" s="619" t="b">
        <f t="shared" si="92"/>
        <v>1</v>
      </c>
      <c r="AW266" s="619" t="b">
        <f t="shared" si="93"/>
        <v>1</v>
      </c>
      <c r="AX266" s="619" t="b">
        <f t="shared" si="98"/>
        <v>1</v>
      </c>
      <c r="AY266" s="619" t="b">
        <f t="shared" si="99"/>
        <v>1</v>
      </c>
      <c r="AZ266" s="619" t="b">
        <f t="shared" si="100"/>
        <v>1</v>
      </c>
      <c r="BB266" s="619" t="b">
        <f t="shared" si="101"/>
        <v>0</v>
      </c>
      <c r="BC266" s="619" t="b">
        <f t="shared" si="102"/>
        <v>0</v>
      </c>
      <c r="BD266" s="619" t="b">
        <f t="shared" si="103"/>
        <v>0</v>
      </c>
      <c r="BE266" s="619" t="b">
        <f t="shared" si="104"/>
        <v>0</v>
      </c>
      <c r="BF266" s="619" t="b">
        <f t="shared" si="105"/>
        <v>0</v>
      </c>
      <c r="BG266" s="619" t="b">
        <f t="shared" si="106"/>
        <v>0</v>
      </c>
      <c r="BH266" s="619" t="b">
        <f t="shared" si="107"/>
        <v>0</v>
      </c>
      <c r="BI266" s="619" t="b">
        <f t="shared" si="108"/>
        <v>0</v>
      </c>
      <c r="BJ266" s="619" t="b">
        <f t="shared" si="109"/>
        <v>0</v>
      </c>
      <c r="BK266" s="619" t="b">
        <f t="shared" si="110"/>
        <v>0</v>
      </c>
      <c r="BL266" s="619" t="b">
        <f t="shared" si="111"/>
        <v>0</v>
      </c>
      <c r="BM266" s="619" t="b">
        <f t="shared" si="112"/>
        <v>0</v>
      </c>
      <c r="BN266" s="619" t="b">
        <f t="shared" si="113"/>
        <v>1</v>
      </c>
      <c r="BO266" s="619" t="b">
        <f t="shared" si="114"/>
        <v>1</v>
      </c>
      <c r="BP266" s="619" t="b">
        <f t="shared" si="115"/>
        <v>1</v>
      </c>
      <c r="BQ266" s="619" t="b">
        <f t="shared" si="116"/>
        <v>1</v>
      </c>
      <c r="BR266" s="619" t="b">
        <f t="shared" si="117"/>
        <v>1</v>
      </c>
      <c r="BS266" s="619" t="b">
        <f t="shared" si="118"/>
        <v>1</v>
      </c>
      <c r="BT266" s="619" t="b">
        <f t="shared" si="119"/>
        <v>1</v>
      </c>
      <c r="BU266" s="619" t="b">
        <f t="shared" si="120"/>
        <v>1</v>
      </c>
      <c r="BV266" s="619" t="str">
        <f t="shared" si="121"/>
        <v>-</v>
      </c>
      <c r="BW266" s="619">
        <f>IF(BV266="-",0,IF(COUNTIF(BV266:$BV$524,BV266)&gt;1,1,0))</f>
        <v>0</v>
      </c>
    </row>
    <row r="267" spans="1:75" s="257" customFormat="1" ht="15.75">
      <c r="A267" s="567">
        <v>243</v>
      </c>
      <c r="B267" s="564"/>
      <c r="C267" s="465"/>
      <c r="D267" s="466"/>
      <c r="E267" s="467"/>
      <c r="F267" s="468"/>
      <c r="G267" s="466"/>
      <c r="H267" s="467"/>
      <c r="I267" s="468"/>
      <c r="J267" s="469"/>
      <c r="K267" s="467"/>
      <c r="L267" s="470"/>
      <c r="M267" s="466"/>
      <c r="N267" s="467"/>
      <c r="O267" s="470"/>
      <c r="P267" s="544"/>
      <c r="Q267" s="544"/>
      <c r="R267" s="544"/>
      <c r="S267" s="544"/>
      <c r="T267" s="544"/>
      <c r="U267" s="544"/>
      <c r="V267" s="544"/>
      <c r="W267" s="469"/>
      <c r="X267" s="471"/>
      <c r="Y267" s="471"/>
      <c r="Z267" s="471"/>
      <c r="AA267" s="472"/>
      <c r="AB267" s="469"/>
      <c r="AC267" s="471"/>
      <c r="AD267" s="471"/>
      <c r="AE267" s="471"/>
      <c r="AF267" s="472"/>
      <c r="AG267" s="469"/>
      <c r="AH267" s="471"/>
      <c r="AI267" s="471"/>
      <c r="AJ267" s="471"/>
      <c r="AK267" s="472"/>
      <c r="AL267" s="469"/>
      <c r="AM267" s="471"/>
      <c r="AN267" s="471"/>
      <c r="AO267" s="471"/>
      <c r="AP267" s="538"/>
      <c r="AQ267" s="542">
        <f t="shared" si="94"/>
        <v>0</v>
      </c>
      <c r="AR267" s="552">
        <f t="shared" si="95"/>
        <v>0</v>
      </c>
      <c r="AS267" s="552">
        <f t="shared" si="96"/>
        <v>0</v>
      </c>
      <c r="AT267" s="496">
        <f t="shared" si="97"/>
        <v>0</v>
      </c>
      <c r="AU267" s="227"/>
      <c r="AV267" s="619" t="b">
        <f t="shared" si="92"/>
        <v>1</v>
      </c>
      <c r="AW267" s="619" t="b">
        <f t="shared" si="93"/>
        <v>1</v>
      </c>
      <c r="AX267" s="619" t="b">
        <f t="shared" si="98"/>
        <v>1</v>
      </c>
      <c r="AY267" s="619" t="b">
        <f t="shared" si="99"/>
        <v>1</v>
      </c>
      <c r="AZ267" s="619" t="b">
        <f t="shared" si="100"/>
        <v>1</v>
      </c>
      <c r="BB267" s="619" t="b">
        <f t="shared" si="101"/>
        <v>0</v>
      </c>
      <c r="BC267" s="619" t="b">
        <f t="shared" si="102"/>
        <v>0</v>
      </c>
      <c r="BD267" s="619" t="b">
        <f t="shared" si="103"/>
        <v>0</v>
      </c>
      <c r="BE267" s="619" t="b">
        <f t="shared" si="104"/>
        <v>0</v>
      </c>
      <c r="BF267" s="619" t="b">
        <f t="shared" si="105"/>
        <v>0</v>
      </c>
      <c r="BG267" s="619" t="b">
        <f t="shared" si="106"/>
        <v>0</v>
      </c>
      <c r="BH267" s="619" t="b">
        <f t="shared" si="107"/>
        <v>0</v>
      </c>
      <c r="BI267" s="619" t="b">
        <f t="shared" si="108"/>
        <v>0</v>
      </c>
      <c r="BJ267" s="619" t="b">
        <f t="shared" si="109"/>
        <v>0</v>
      </c>
      <c r="BK267" s="619" t="b">
        <f t="shared" si="110"/>
        <v>0</v>
      </c>
      <c r="BL267" s="619" t="b">
        <f t="shared" si="111"/>
        <v>0</v>
      </c>
      <c r="BM267" s="619" t="b">
        <f t="shared" si="112"/>
        <v>0</v>
      </c>
      <c r="BN267" s="619" t="b">
        <f t="shared" si="113"/>
        <v>1</v>
      </c>
      <c r="BO267" s="619" t="b">
        <f t="shared" si="114"/>
        <v>1</v>
      </c>
      <c r="BP267" s="619" t="b">
        <f t="shared" si="115"/>
        <v>1</v>
      </c>
      <c r="BQ267" s="619" t="b">
        <f t="shared" si="116"/>
        <v>1</v>
      </c>
      <c r="BR267" s="619" t="b">
        <f t="shared" si="117"/>
        <v>1</v>
      </c>
      <c r="BS267" s="619" t="b">
        <f t="shared" si="118"/>
        <v>1</v>
      </c>
      <c r="BT267" s="619" t="b">
        <f t="shared" si="119"/>
        <v>1</v>
      </c>
      <c r="BU267" s="619" t="b">
        <f t="shared" si="120"/>
        <v>1</v>
      </c>
      <c r="BV267" s="619" t="str">
        <f t="shared" si="121"/>
        <v>-</v>
      </c>
      <c r="BW267" s="619">
        <f>IF(BV267="-",0,IF(COUNTIF(BV267:$BV$524,BV267)&gt;1,1,0))</f>
        <v>0</v>
      </c>
    </row>
    <row r="268" spans="1:75" s="257" customFormat="1" ht="15.75">
      <c r="A268" s="567">
        <v>244</v>
      </c>
      <c r="B268" s="564"/>
      <c r="C268" s="465"/>
      <c r="D268" s="466"/>
      <c r="E268" s="467"/>
      <c r="F268" s="468"/>
      <c r="G268" s="466"/>
      <c r="H268" s="467"/>
      <c r="I268" s="468"/>
      <c r="J268" s="469"/>
      <c r="K268" s="467"/>
      <c r="L268" s="470"/>
      <c r="M268" s="466"/>
      <c r="N268" s="467"/>
      <c r="O268" s="470"/>
      <c r="P268" s="544"/>
      <c r="Q268" s="544"/>
      <c r="R268" s="544"/>
      <c r="S268" s="544"/>
      <c r="T268" s="544"/>
      <c r="U268" s="544"/>
      <c r="V268" s="544"/>
      <c r="W268" s="469"/>
      <c r="X268" s="471"/>
      <c r="Y268" s="471"/>
      <c r="Z268" s="471"/>
      <c r="AA268" s="472"/>
      <c r="AB268" s="469"/>
      <c r="AC268" s="471"/>
      <c r="AD268" s="471"/>
      <c r="AE268" s="471"/>
      <c r="AF268" s="472"/>
      <c r="AG268" s="469"/>
      <c r="AH268" s="471"/>
      <c r="AI268" s="471"/>
      <c r="AJ268" s="471"/>
      <c r="AK268" s="472"/>
      <c r="AL268" s="469"/>
      <c r="AM268" s="471"/>
      <c r="AN268" s="471"/>
      <c r="AO268" s="471"/>
      <c r="AP268" s="538"/>
      <c r="AQ268" s="542">
        <f t="shared" si="94"/>
        <v>0</v>
      </c>
      <c r="AR268" s="552">
        <f t="shared" si="95"/>
        <v>0</v>
      </c>
      <c r="AS268" s="552">
        <f t="shared" si="96"/>
        <v>0</v>
      </c>
      <c r="AT268" s="496">
        <f t="shared" si="97"/>
        <v>0</v>
      </c>
      <c r="AU268" s="227"/>
      <c r="AV268" s="619" t="b">
        <f t="shared" si="92"/>
        <v>1</v>
      </c>
      <c r="AW268" s="619" t="b">
        <f t="shared" si="93"/>
        <v>1</v>
      </c>
      <c r="AX268" s="619" t="b">
        <f t="shared" si="98"/>
        <v>1</v>
      </c>
      <c r="AY268" s="619" t="b">
        <f t="shared" si="99"/>
        <v>1</v>
      </c>
      <c r="AZ268" s="619" t="b">
        <f t="shared" si="100"/>
        <v>1</v>
      </c>
      <c r="BB268" s="619" t="b">
        <f t="shared" si="101"/>
        <v>0</v>
      </c>
      <c r="BC268" s="619" t="b">
        <f t="shared" si="102"/>
        <v>0</v>
      </c>
      <c r="BD268" s="619" t="b">
        <f t="shared" si="103"/>
        <v>0</v>
      </c>
      <c r="BE268" s="619" t="b">
        <f t="shared" si="104"/>
        <v>0</v>
      </c>
      <c r="BF268" s="619" t="b">
        <f t="shared" si="105"/>
        <v>0</v>
      </c>
      <c r="BG268" s="619" t="b">
        <f t="shared" si="106"/>
        <v>0</v>
      </c>
      <c r="BH268" s="619" t="b">
        <f t="shared" si="107"/>
        <v>0</v>
      </c>
      <c r="BI268" s="619" t="b">
        <f t="shared" si="108"/>
        <v>0</v>
      </c>
      <c r="BJ268" s="619" t="b">
        <f t="shared" si="109"/>
        <v>0</v>
      </c>
      <c r="BK268" s="619" t="b">
        <f t="shared" si="110"/>
        <v>0</v>
      </c>
      <c r="BL268" s="619" t="b">
        <f t="shared" si="111"/>
        <v>0</v>
      </c>
      <c r="BM268" s="619" t="b">
        <f t="shared" si="112"/>
        <v>0</v>
      </c>
      <c r="BN268" s="619" t="b">
        <f t="shared" si="113"/>
        <v>1</v>
      </c>
      <c r="BO268" s="619" t="b">
        <f t="shared" si="114"/>
        <v>1</v>
      </c>
      <c r="BP268" s="619" t="b">
        <f t="shared" si="115"/>
        <v>1</v>
      </c>
      <c r="BQ268" s="619" t="b">
        <f t="shared" si="116"/>
        <v>1</v>
      </c>
      <c r="BR268" s="619" t="b">
        <f t="shared" si="117"/>
        <v>1</v>
      </c>
      <c r="BS268" s="619" t="b">
        <f t="shared" si="118"/>
        <v>1</v>
      </c>
      <c r="BT268" s="619" t="b">
        <f t="shared" si="119"/>
        <v>1</v>
      </c>
      <c r="BU268" s="619" t="b">
        <f t="shared" si="120"/>
        <v>1</v>
      </c>
      <c r="BV268" s="619" t="str">
        <f t="shared" si="121"/>
        <v>-</v>
      </c>
      <c r="BW268" s="619">
        <f>IF(BV268="-",0,IF(COUNTIF(BV268:$BV$524,BV268)&gt;1,1,0))</f>
        <v>0</v>
      </c>
    </row>
    <row r="269" spans="1:75" s="257" customFormat="1" ht="15.75">
      <c r="A269" s="567">
        <v>245</v>
      </c>
      <c r="B269" s="564"/>
      <c r="C269" s="465"/>
      <c r="D269" s="466"/>
      <c r="E269" s="467"/>
      <c r="F269" s="468"/>
      <c r="G269" s="466"/>
      <c r="H269" s="467"/>
      <c r="I269" s="468"/>
      <c r="J269" s="469"/>
      <c r="K269" s="467"/>
      <c r="L269" s="470"/>
      <c r="M269" s="466"/>
      <c r="N269" s="467"/>
      <c r="O269" s="470"/>
      <c r="P269" s="544"/>
      <c r="Q269" s="544"/>
      <c r="R269" s="544"/>
      <c r="S269" s="544"/>
      <c r="T269" s="544"/>
      <c r="U269" s="544"/>
      <c r="V269" s="544"/>
      <c r="W269" s="469"/>
      <c r="X269" s="471"/>
      <c r="Y269" s="471"/>
      <c r="Z269" s="471"/>
      <c r="AA269" s="472"/>
      <c r="AB269" s="469"/>
      <c r="AC269" s="471"/>
      <c r="AD269" s="471"/>
      <c r="AE269" s="471"/>
      <c r="AF269" s="472"/>
      <c r="AG269" s="469"/>
      <c r="AH269" s="471"/>
      <c r="AI269" s="471"/>
      <c r="AJ269" s="471"/>
      <c r="AK269" s="472"/>
      <c r="AL269" s="469"/>
      <c r="AM269" s="471"/>
      <c r="AN269" s="471"/>
      <c r="AO269" s="471"/>
      <c r="AP269" s="538"/>
      <c r="AQ269" s="542">
        <f t="shared" si="94"/>
        <v>0</v>
      </c>
      <c r="AR269" s="552">
        <f t="shared" si="95"/>
        <v>0</v>
      </c>
      <c r="AS269" s="552">
        <f t="shared" si="96"/>
        <v>0</v>
      </c>
      <c r="AT269" s="496">
        <f t="shared" si="97"/>
        <v>0</v>
      </c>
      <c r="AU269" s="227"/>
      <c r="AV269" s="619" t="b">
        <f t="shared" si="92"/>
        <v>1</v>
      </c>
      <c r="AW269" s="619" t="b">
        <f t="shared" si="93"/>
        <v>1</v>
      </c>
      <c r="AX269" s="619" t="b">
        <f t="shared" si="98"/>
        <v>1</v>
      </c>
      <c r="AY269" s="619" t="b">
        <f t="shared" si="99"/>
        <v>1</v>
      </c>
      <c r="AZ269" s="619" t="b">
        <f t="shared" si="100"/>
        <v>1</v>
      </c>
      <c r="BB269" s="619" t="b">
        <f t="shared" si="101"/>
        <v>0</v>
      </c>
      <c r="BC269" s="619" t="b">
        <f t="shared" si="102"/>
        <v>0</v>
      </c>
      <c r="BD269" s="619" t="b">
        <f t="shared" si="103"/>
        <v>0</v>
      </c>
      <c r="BE269" s="619" t="b">
        <f t="shared" si="104"/>
        <v>0</v>
      </c>
      <c r="BF269" s="619" t="b">
        <f t="shared" si="105"/>
        <v>0</v>
      </c>
      <c r="BG269" s="619" t="b">
        <f t="shared" si="106"/>
        <v>0</v>
      </c>
      <c r="BH269" s="619" t="b">
        <f t="shared" si="107"/>
        <v>0</v>
      </c>
      <c r="BI269" s="619" t="b">
        <f t="shared" si="108"/>
        <v>0</v>
      </c>
      <c r="BJ269" s="619" t="b">
        <f t="shared" si="109"/>
        <v>0</v>
      </c>
      <c r="BK269" s="619" t="b">
        <f t="shared" si="110"/>
        <v>0</v>
      </c>
      <c r="BL269" s="619" t="b">
        <f t="shared" si="111"/>
        <v>0</v>
      </c>
      <c r="BM269" s="619" t="b">
        <f t="shared" si="112"/>
        <v>0</v>
      </c>
      <c r="BN269" s="619" t="b">
        <f t="shared" si="113"/>
        <v>1</v>
      </c>
      <c r="BO269" s="619" t="b">
        <f t="shared" si="114"/>
        <v>1</v>
      </c>
      <c r="BP269" s="619" t="b">
        <f t="shared" si="115"/>
        <v>1</v>
      </c>
      <c r="BQ269" s="619" t="b">
        <f t="shared" si="116"/>
        <v>1</v>
      </c>
      <c r="BR269" s="619" t="b">
        <f t="shared" si="117"/>
        <v>1</v>
      </c>
      <c r="BS269" s="619" t="b">
        <f t="shared" si="118"/>
        <v>1</v>
      </c>
      <c r="BT269" s="619" t="b">
        <f t="shared" si="119"/>
        <v>1</v>
      </c>
      <c r="BU269" s="619" t="b">
        <f t="shared" si="120"/>
        <v>1</v>
      </c>
      <c r="BV269" s="619" t="str">
        <f t="shared" si="121"/>
        <v>-</v>
      </c>
      <c r="BW269" s="619">
        <f>IF(BV269="-",0,IF(COUNTIF(BV269:$BV$524,BV269)&gt;1,1,0))</f>
        <v>0</v>
      </c>
    </row>
    <row r="270" spans="1:75" s="257" customFormat="1" ht="15.75">
      <c r="A270" s="567">
        <v>246</v>
      </c>
      <c r="B270" s="564"/>
      <c r="C270" s="465"/>
      <c r="D270" s="466"/>
      <c r="E270" s="467"/>
      <c r="F270" s="468"/>
      <c r="G270" s="466"/>
      <c r="H270" s="467"/>
      <c r="I270" s="468"/>
      <c r="J270" s="469"/>
      <c r="K270" s="467"/>
      <c r="L270" s="470"/>
      <c r="M270" s="466"/>
      <c r="N270" s="467"/>
      <c r="O270" s="470"/>
      <c r="P270" s="544"/>
      <c r="Q270" s="544"/>
      <c r="R270" s="544"/>
      <c r="S270" s="544"/>
      <c r="T270" s="544"/>
      <c r="U270" s="544"/>
      <c r="V270" s="544"/>
      <c r="W270" s="469"/>
      <c r="X270" s="471"/>
      <c r="Y270" s="471"/>
      <c r="Z270" s="471"/>
      <c r="AA270" s="472"/>
      <c r="AB270" s="469"/>
      <c r="AC270" s="471"/>
      <c r="AD270" s="471"/>
      <c r="AE270" s="471"/>
      <c r="AF270" s="472"/>
      <c r="AG270" s="469"/>
      <c r="AH270" s="471"/>
      <c r="AI270" s="471"/>
      <c r="AJ270" s="471"/>
      <c r="AK270" s="472"/>
      <c r="AL270" s="469"/>
      <c r="AM270" s="471"/>
      <c r="AN270" s="471"/>
      <c r="AO270" s="471"/>
      <c r="AP270" s="538"/>
      <c r="AQ270" s="542">
        <f t="shared" si="94"/>
        <v>0</v>
      </c>
      <c r="AR270" s="552">
        <f t="shared" si="95"/>
        <v>0</v>
      </c>
      <c r="AS270" s="552">
        <f t="shared" si="96"/>
        <v>0</v>
      </c>
      <c r="AT270" s="496">
        <f t="shared" si="97"/>
        <v>0</v>
      </c>
      <c r="AU270" s="227"/>
      <c r="AV270" s="619" t="b">
        <f t="shared" si="92"/>
        <v>1</v>
      </c>
      <c r="AW270" s="619" t="b">
        <f t="shared" si="93"/>
        <v>1</v>
      </c>
      <c r="AX270" s="619" t="b">
        <f t="shared" si="98"/>
        <v>1</v>
      </c>
      <c r="AY270" s="619" t="b">
        <f t="shared" si="99"/>
        <v>1</v>
      </c>
      <c r="AZ270" s="619" t="b">
        <f t="shared" si="100"/>
        <v>1</v>
      </c>
      <c r="BB270" s="619" t="b">
        <f t="shared" si="101"/>
        <v>0</v>
      </c>
      <c r="BC270" s="619" t="b">
        <f t="shared" si="102"/>
        <v>0</v>
      </c>
      <c r="BD270" s="619" t="b">
        <f t="shared" si="103"/>
        <v>0</v>
      </c>
      <c r="BE270" s="619" t="b">
        <f t="shared" si="104"/>
        <v>0</v>
      </c>
      <c r="BF270" s="619" t="b">
        <f t="shared" si="105"/>
        <v>0</v>
      </c>
      <c r="BG270" s="619" t="b">
        <f t="shared" si="106"/>
        <v>0</v>
      </c>
      <c r="BH270" s="619" t="b">
        <f t="shared" si="107"/>
        <v>0</v>
      </c>
      <c r="BI270" s="619" t="b">
        <f t="shared" si="108"/>
        <v>0</v>
      </c>
      <c r="BJ270" s="619" t="b">
        <f t="shared" si="109"/>
        <v>0</v>
      </c>
      <c r="BK270" s="619" t="b">
        <f t="shared" si="110"/>
        <v>0</v>
      </c>
      <c r="BL270" s="619" t="b">
        <f t="shared" si="111"/>
        <v>0</v>
      </c>
      <c r="BM270" s="619" t="b">
        <f t="shared" si="112"/>
        <v>0</v>
      </c>
      <c r="BN270" s="619" t="b">
        <f t="shared" si="113"/>
        <v>1</v>
      </c>
      <c r="BO270" s="619" t="b">
        <f t="shared" si="114"/>
        <v>1</v>
      </c>
      <c r="BP270" s="619" t="b">
        <f t="shared" si="115"/>
        <v>1</v>
      </c>
      <c r="BQ270" s="619" t="b">
        <f t="shared" si="116"/>
        <v>1</v>
      </c>
      <c r="BR270" s="619" t="b">
        <f t="shared" si="117"/>
        <v>1</v>
      </c>
      <c r="BS270" s="619" t="b">
        <f t="shared" si="118"/>
        <v>1</v>
      </c>
      <c r="BT270" s="619" t="b">
        <f t="shared" si="119"/>
        <v>1</v>
      </c>
      <c r="BU270" s="619" t="b">
        <f t="shared" si="120"/>
        <v>1</v>
      </c>
      <c r="BV270" s="619" t="str">
        <f t="shared" si="121"/>
        <v>-</v>
      </c>
      <c r="BW270" s="619">
        <f>IF(BV270="-",0,IF(COUNTIF(BV270:$BV$524,BV270)&gt;1,1,0))</f>
        <v>0</v>
      </c>
    </row>
    <row r="271" spans="1:75" s="257" customFormat="1" ht="15.75">
      <c r="A271" s="567">
        <v>247</v>
      </c>
      <c r="B271" s="564"/>
      <c r="C271" s="465"/>
      <c r="D271" s="466"/>
      <c r="E271" s="467"/>
      <c r="F271" s="468"/>
      <c r="G271" s="466"/>
      <c r="H271" s="467"/>
      <c r="I271" s="468"/>
      <c r="J271" s="469"/>
      <c r="K271" s="467"/>
      <c r="L271" s="470"/>
      <c r="M271" s="466"/>
      <c r="N271" s="467"/>
      <c r="O271" s="470"/>
      <c r="P271" s="544"/>
      <c r="Q271" s="544"/>
      <c r="R271" s="544"/>
      <c r="S271" s="544"/>
      <c r="T271" s="544"/>
      <c r="U271" s="544"/>
      <c r="V271" s="544"/>
      <c r="W271" s="469"/>
      <c r="X271" s="471"/>
      <c r="Y271" s="471"/>
      <c r="Z271" s="471"/>
      <c r="AA271" s="472"/>
      <c r="AB271" s="469"/>
      <c r="AC271" s="471"/>
      <c r="AD271" s="471"/>
      <c r="AE271" s="471"/>
      <c r="AF271" s="472"/>
      <c r="AG271" s="469"/>
      <c r="AH271" s="471"/>
      <c r="AI271" s="471"/>
      <c r="AJ271" s="471"/>
      <c r="AK271" s="472"/>
      <c r="AL271" s="469"/>
      <c r="AM271" s="471"/>
      <c r="AN271" s="471"/>
      <c r="AO271" s="471"/>
      <c r="AP271" s="538"/>
      <c r="AQ271" s="542">
        <f t="shared" si="94"/>
        <v>0</v>
      </c>
      <c r="AR271" s="552">
        <f t="shared" si="95"/>
        <v>0</v>
      </c>
      <c r="AS271" s="552">
        <f t="shared" si="96"/>
        <v>0</v>
      </c>
      <c r="AT271" s="496">
        <f t="shared" si="97"/>
        <v>0</v>
      </c>
      <c r="AU271" s="227"/>
      <c r="AV271" s="619" t="b">
        <f t="shared" si="92"/>
        <v>1</v>
      </c>
      <c r="AW271" s="619" t="b">
        <f t="shared" si="93"/>
        <v>1</v>
      </c>
      <c r="AX271" s="619" t="b">
        <f t="shared" si="98"/>
        <v>1</v>
      </c>
      <c r="AY271" s="619" t="b">
        <f t="shared" si="99"/>
        <v>1</v>
      </c>
      <c r="AZ271" s="619" t="b">
        <f t="shared" si="100"/>
        <v>1</v>
      </c>
      <c r="BB271" s="619" t="b">
        <f t="shared" si="101"/>
        <v>0</v>
      </c>
      <c r="BC271" s="619" t="b">
        <f t="shared" si="102"/>
        <v>0</v>
      </c>
      <c r="BD271" s="619" t="b">
        <f t="shared" si="103"/>
        <v>0</v>
      </c>
      <c r="BE271" s="619" t="b">
        <f t="shared" si="104"/>
        <v>0</v>
      </c>
      <c r="BF271" s="619" t="b">
        <f t="shared" si="105"/>
        <v>0</v>
      </c>
      <c r="BG271" s="619" t="b">
        <f t="shared" si="106"/>
        <v>0</v>
      </c>
      <c r="BH271" s="619" t="b">
        <f t="shared" si="107"/>
        <v>0</v>
      </c>
      <c r="BI271" s="619" t="b">
        <f t="shared" si="108"/>
        <v>0</v>
      </c>
      <c r="BJ271" s="619" t="b">
        <f t="shared" si="109"/>
        <v>0</v>
      </c>
      <c r="BK271" s="619" t="b">
        <f t="shared" si="110"/>
        <v>0</v>
      </c>
      <c r="BL271" s="619" t="b">
        <f t="shared" si="111"/>
        <v>0</v>
      </c>
      <c r="BM271" s="619" t="b">
        <f t="shared" si="112"/>
        <v>0</v>
      </c>
      <c r="BN271" s="619" t="b">
        <f t="shared" si="113"/>
        <v>1</v>
      </c>
      <c r="BO271" s="619" t="b">
        <f t="shared" si="114"/>
        <v>1</v>
      </c>
      <c r="BP271" s="619" t="b">
        <f t="shared" si="115"/>
        <v>1</v>
      </c>
      <c r="BQ271" s="619" t="b">
        <f t="shared" si="116"/>
        <v>1</v>
      </c>
      <c r="BR271" s="619" t="b">
        <f t="shared" si="117"/>
        <v>1</v>
      </c>
      <c r="BS271" s="619" t="b">
        <f t="shared" si="118"/>
        <v>1</v>
      </c>
      <c r="BT271" s="619" t="b">
        <f t="shared" si="119"/>
        <v>1</v>
      </c>
      <c r="BU271" s="619" t="b">
        <f t="shared" si="120"/>
        <v>1</v>
      </c>
      <c r="BV271" s="619" t="str">
        <f t="shared" si="121"/>
        <v>-</v>
      </c>
      <c r="BW271" s="619">
        <f>IF(BV271="-",0,IF(COUNTIF(BV271:$BV$524,BV271)&gt;1,1,0))</f>
        <v>0</v>
      </c>
    </row>
    <row r="272" spans="1:75" s="257" customFormat="1" ht="15.75">
      <c r="A272" s="567">
        <v>248</v>
      </c>
      <c r="B272" s="564"/>
      <c r="C272" s="465"/>
      <c r="D272" s="466"/>
      <c r="E272" s="467"/>
      <c r="F272" s="468"/>
      <c r="G272" s="466"/>
      <c r="H272" s="467"/>
      <c r="I272" s="468"/>
      <c r="J272" s="469"/>
      <c r="K272" s="467"/>
      <c r="L272" s="470"/>
      <c r="M272" s="466"/>
      <c r="N272" s="467"/>
      <c r="O272" s="470"/>
      <c r="P272" s="544"/>
      <c r="Q272" s="544"/>
      <c r="R272" s="544"/>
      <c r="S272" s="544"/>
      <c r="T272" s="544"/>
      <c r="U272" s="544"/>
      <c r="V272" s="544"/>
      <c r="W272" s="469"/>
      <c r="X272" s="471"/>
      <c r="Y272" s="471"/>
      <c r="Z272" s="471"/>
      <c r="AA272" s="472"/>
      <c r="AB272" s="469"/>
      <c r="AC272" s="471"/>
      <c r="AD272" s="471"/>
      <c r="AE272" s="471"/>
      <c r="AF272" s="472"/>
      <c r="AG272" s="469"/>
      <c r="AH272" s="471"/>
      <c r="AI272" s="471"/>
      <c r="AJ272" s="471"/>
      <c r="AK272" s="472"/>
      <c r="AL272" s="469"/>
      <c r="AM272" s="471"/>
      <c r="AN272" s="471"/>
      <c r="AO272" s="471"/>
      <c r="AP272" s="538"/>
      <c r="AQ272" s="542">
        <f t="shared" si="94"/>
        <v>0</v>
      </c>
      <c r="AR272" s="552">
        <f t="shared" si="95"/>
        <v>0</v>
      </c>
      <c r="AS272" s="552">
        <f t="shared" si="96"/>
        <v>0</v>
      </c>
      <c r="AT272" s="496">
        <f t="shared" si="97"/>
        <v>0</v>
      </c>
      <c r="AU272" s="227"/>
      <c r="AV272" s="619" t="b">
        <f t="shared" si="92"/>
        <v>1</v>
      </c>
      <c r="AW272" s="619" t="b">
        <f t="shared" si="93"/>
        <v>1</v>
      </c>
      <c r="AX272" s="619" t="b">
        <f t="shared" si="98"/>
        <v>1</v>
      </c>
      <c r="AY272" s="619" t="b">
        <f t="shared" si="99"/>
        <v>1</v>
      </c>
      <c r="AZ272" s="619" t="b">
        <f t="shared" si="100"/>
        <v>1</v>
      </c>
      <c r="BB272" s="619" t="b">
        <f t="shared" si="101"/>
        <v>0</v>
      </c>
      <c r="BC272" s="619" t="b">
        <f t="shared" si="102"/>
        <v>0</v>
      </c>
      <c r="BD272" s="619" t="b">
        <f t="shared" si="103"/>
        <v>0</v>
      </c>
      <c r="BE272" s="619" t="b">
        <f t="shared" si="104"/>
        <v>0</v>
      </c>
      <c r="BF272" s="619" t="b">
        <f t="shared" si="105"/>
        <v>0</v>
      </c>
      <c r="BG272" s="619" t="b">
        <f t="shared" si="106"/>
        <v>0</v>
      </c>
      <c r="BH272" s="619" t="b">
        <f t="shared" si="107"/>
        <v>0</v>
      </c>
      <c r="BI272" s="619" t="b">
        <f t="shared" si="108"/>
        <v>0</v>
      </c>
      <c r="BJ272" s="619" t="b">
        <f t="shared" si="109"/>
        <v>0</v>
      </c>
      <c r="BK272" s="619" t="b">
        <f t="shared" si="110"/>
        <v>0</v>
      </c>
      <c r="BL272" s="619" t="b">
        <f t="shared" si="111"/>
        <v>0</v>
      </c>
      <c r="BM272" s="619" t="b">
        <f t="shared" si="112"/>
        <v>0</v>
      </c>
      <c r="BN272" s="619" t="b">
        <f t="shared" si="113"/>
        <v>1</v>
      </c>
      <c r="BO272" s="619" t="b">
        <f t="shared" si="114"/>
        <v>1</v>
      </c>
      <c r="BP272" s="619" t="b">
        <f t="shared" si="115"/>
        <v>1</v>
      </c>
      <c r="BQ272" s="619" t="b">
        <f t="shared" si="116"/>
        <v>1</v>
      </c>
      <c r="BR272" s="619" t="b">
        <f t="shared" si="117"/>
        <v>1</v>
      </c>
      <c r="BS272" s="619" t="b">
        <f t="shared" si="118"/>
        <v>1</v>
      </c>
      <c r="BT272" s="619" t="b">
        <f t="shared" si="119"/>
        <v>1</v>
      </c>
      <c r="BU272" s="619" t="b">
        <f t="shared" si="120"/>
        <v>1</v>
      </c>
      <c r="BV272" s="619" t="str">
        <f t="shared" si="121"/>
        <v>-</v>
      </c>
      <c r="BW272" s="619">
        <f>IF(BV272="-",0,IF(COUNTIF(BV272:$BV$524,BV272)&gt;1,1,0))</f>
        <v>0</v>
      </c>
    </row>
    <row r="273" spans="1:75" s="257" customFormat="1" ht="15.75">
      <c r="A273" s="567">
        <v>249</v>
      </c>
      <c r="B273" s="564"/>
      <c r="C273" s="465"/>
      <c r="D273" s="466"/>
      <c r="E273" s="467"/>
      <c r="F273" s="468"/>
      <c r="G273" s="466"/>
      <c r="H273" s="467"/>
      <c r="I273" s="468"/>
      <c r="J273" s="469"/>
      <c r="K273" s="467"/>
      <c r="L273" s="470"/>
      <c r="M273" s="466"/>
      <c r="N273" s="467"/>
      <c r="O273" s="470"/>
      <c r="P273" s="544"/>
      <c r="Q273" s="544"/>
      <c r="R273" s="544"/>
      <c r="S273" s="544"/>
      <c r="T273" s="544"/>
      <c r="U273" s="544"/>
      <c r="V273" s="544"/>
      <c r="W273" s="469"/>
      <c r="X273" s="471"/>
      <c r="Y273" s="471"/>
      <c r="Z273" s="471"/>
      <c r="AA273" s="472"/>
      <c r="AB273" s="469"/>
      <c r="AC273" s="471"/>
      <c r="AD273" s="471"/>
      <c r="AE273" s="471"/>
      <c r="AF273" s="472"/>
      <c r="AG273" s="469"/>
      <c r="AH273" s="471"/>
      <c r="AI273" s="471"/>
      <c r="AJ273" s="471"/>
      <c r="AK273" s="472"/>
      <c r="AL273" s="469"/>
      <c r="AM273" s="471"/>
      <c r="AN273" s="471"/>
      <c r="AO273" s="471"/>
      <c r="AP273" s="538"/>
      <c r="AQ273" s="542">
        <f t="shared" si="94"/>
        <v>0</v>
      </c>
      <c r="AR273" s="552">
        <f t="shared" si="95"/>
        <v>0</v>
      </c>
      <c r="AS273" s="552">
        <f t="shared" si="96"/>
        <v>0</v>
      </c>
      <c r="AT273" s="496">
        <f t="shared" si="97"/>
        <v>0</v>
      </c>
      <c r="AU273" s="227"/>
      <c r="AV273" s="619" t="b">
        <f t="shared" si="92"/>
        <v>1</v>
      </c>
      <c r="AW273" s="619" t="b">
        <f t="shared" si="93"/>
        <v>1</v>
      </c>
      <c r="AX273" s="619" t="b">
        <f t="shared" si="98"/>
        <v>1</v>
      </c>
      <c r="AY273" s="619" t="b">
        <f t="shared" si="99"/>
        <v>1</v>
      </c>
      <c r="AZ273" s="619" t="b">
        <f t="shared" si="100"/>
        <v>1</v>
      </c>
      <c r="BB273" s="619" t="b">
        <f t="shared" si="101"/>
        <v>0</v>
      </c>
      <c r="BC273" s="619" t="b">
        <f t="shared" si="102"/>
        <v>0</v>
      </c>
      <c r="BD273" s="619" t="b">
        <f t="shared" si="103"/>
        <v>0</v>
      </c>
      <c r="BE273" s="619" t="b">
        <f t="shared" si="104"/>
        <v>0</v>
      </c>
      <c r="BF273" s="619" t="b">
        <f t="shared" si="105"/>
        <v>0</v>
      </c>
      <c r="BG273" s="619" t="b">
        <f t="shared" si="106"/>
        <v>0</v>
      </c>
      <c r="BH273" s="619" t="b">
        <f t="shared" si="107"/>
        <v>0</v>
      </c>
      <c r="BI273" s="619" t="b">
        <f t="shared" si="108"/>
        <v>0</v>
      </c>
      <c r="BJ273" s="619" t="b">
        <f t="shared" si="109"/>
        <v>0</v>
      </c>
      <c r="BK273" s="619" t="b">
        <f t="shared" si="110"/>
        <v>0</v>
      </c>
      <c r="BL273" s="619" t="b">
        <f t="shared" si="111"/>
        <v>0</v>
      </c>
      <c r="BM273" s="619" t="b">
        <f t="shared" si="112"/>
        <v>0</v>
      </c>
      <c r="BN273" s="619" t="b">
        <f t="shared" si="113"/>
        <v>1</v>
      </c>
      <c r="BO273" s="619" t="b">
        <f t="shared" si="114"/>
        <v>1</v>
      </c>
      <c r="BP273" s="619" t="b">
        <f t="shared" si="115"/>
        <v>1</v>
      </c>
      <c r="BQ273" s="619" t="b">
        <f t="shared" si="116"/>
        <v>1</v>
      </c>
      <c r="BR273" s="619" t="b">
        <f t="shared" si="117"/>
        <v>1</v>
      </c>
      <c r="BS273" s="619" t="b">
        <f t="shared" si="118"/>
        <v>1</v>
      </c>
      <c r="BT273" s="619" t="b">
        <f t="shared" si="119"/>
        <v>1</v>
      </c>
      <c r="BU273" s="619" t="b">
        <f t="shared" si="120"/>
        <v>1</v>
      </c>
      <c r="BV273" s="619" t="str">
        <f t="shared" si="121"/>
        <v>-</v>
      </c>
      <c r="BW273" s="619">
        <f>IF(BV273="-",0,IF(COUNTIF(BV273:$BV$524,BV273)&gt;1,1,0))</f>
        <v>0</v>
      </c>
    </row>
    <row r="274" spans="1:75" s="257" customFormat="1" ht="15.75">
      <c r="A274" s="567">
        <v>250</v>
      </c>
      <c r="B274" s="564"/>
      <c r="C274" s="465"/>
      <c r="D274" s="466"/>
      <c r="E274" s="467"/>
      <c r="F274" s="468"/>
      <c r="G274" s="466"/>
      <c r="H274" s="467"/>
      <c r="I274" s="468"/>
      <c r="J274" s="469"/>
      <c r="K274" s="467"/>
      <c r="L274" s="470"/>
      <c r="M274" s="466"/>
      <c r="N274" s="467"/>
      <c r="O274" s="470"/>
      <c r="P274" s="544"/>
      <c r="Q274" s="544"/>
      <c r="R274" s="544"/>
      <c r="S274" s="544"/>
      <c r="T274" s="544"/>
      <c r="U274" s="544"/>
      <c r="V274" s="544"/>
      <c r="W274" s="469"/>
      <c r="X274" s="471"/>
      <c r="Y274" s="471"/>
      <c r="Z274" s="471"/>
      <c r="AA274" s="472"/>
      <c r="AB274" s="469"/>
      <c r="AC274" s="471"/>
      <c r="AD274" s="471"/>
      <c r="AE274" s="471"/>
      <c r="AF274" s="472"/>
      <c r="AG274" s="469"/>
      <c r="AH274" s="471"/>
      <c r="AI274" s="471"/>
      <c r="AJ274" s="471"/>
      <c r="AK274" s="472"/>
      <c r="AL274" s="469"/>
      <c r="AM274" s="471"/>
      <c r="AN274" s="471"/>
      <c r="AO274" s="471"/>
      <c r="AP274" s="538"/>
      <c r="AQ274" s="542">
        <f t="shared" si="94"/>
        <v>0</v>
      </c>
      <c r="AR274" s="552">
        <f t="shared" si="95"/>
        <v>0</v>
      </c>
      <c r="AS274" s="552">
        <f t="shared" si="96"/>
        <v>0</v>
      </c>
      <c r="AT274" s="496">
        <f t="shared" si="97"/>
        <v>0</v>
      </c>
      <c r="AU274" s="227"/>
      <c r="AV274" s="619" t="b">
        <f t="shared" si="92"/>
        <v>1</v>
      </c>
      <c r="AW274" s="619" t="b">
        <f t="shared" si="93"/>
        <v>1</v>
      </c>
      <c r="AX274" s="619" t="b">
        <f t="shared" si="98"/>
        <v>1</v>
      </c>
      <c r="AY274" s="619" t="b">
        <f t="shared" si="99"/>
        <v>1</v>
      </c>
      <c r="AZ274" s="619" t="b">
        <f t="shared" si="100"/>
        <v>1</v>
      </c>
      <c r="BB274" s="619" t="b">
        <f t="shared" si="101"/>
        <v>0</v>
      </c>
      <c r="BC274" s="619" t="b">
        <f t="shared" si="102"/>
        <v>0</v>
      </c>
      <c r="BD274" s="619" t="b">
        <f t="shared" si="103"/>
        <v>0</v>
      </c>
      <c r="BE274" s="619" t="b">
        <f t="shared" si="104"/>
        <v>0</v>
      </c>
      <c r="BF274" s="619" t="b">
        <f t="shared" si="105"/>
        <v>0</v>
      </c>
      <c r="BG274" s="619" t="b">
        <f t="shared" si="106"/>
        <v>0</v>
      </c>
      <c r="BH274" s="619" t="b">
        <f t="shared" si="107"/>
        <v>0</v>
      </c>
      <c r="BI274" s="619" t="b">
        <f t="shared" si="108"/>
        <v>0</v>
      </c>
      <c r="BJ274" s="619" t="b">
        <f t="shared" si="109"/>
        <v>0</v>
      </c>
      <c r="BK274" s="619" t="b">
        <f t="shared" si="110"/>
        <v>0</v>
      </c>
      <c r="BL274" s="619" t="b">
        <f t="shared" si="111"/>
        <v>0</v>
      </c>
      <c r="BM274" s="619" t="b">
        <f t="shared" si="112"/>
        <v>0</v>
      </c>
      <c r="BN274" s="619" t="b">
        <f t="shared" si="113"/>
        <v>1</v>
      </c>
      <c r="BO274" s="619" t="b">
        <f t="shared" si="114"/>
        <v>1</v>
      </c>
      <c r="BP274" s="619" t="b">
        <f t="shared" si="115"/>
        <v>1</v>
      </c>
      <c r="BQ274" s="619" t="b">
        <f t="shared" si="116"/>
        <v>1</v>
      </c>
      <c r="BR274" s="619" t="b">
        <f t="shared" si="117"/>
        <v>1</v>
      </c>
      <c r="BS274" s="619" t="b">
        <f t="shared" si="118"/>
        <v>1</v>
      </c>
      <c r="BT274" s="619" t="b">
        <f t="shared" si="119"/>
        <v>1</v>
      </c>
      <c r="BU274" s="619" t="b">
        <f t="shared" si="120"/>
        <v>1</v>
      </c>
      <c r="BV274" s="619" t="str">
        <f t="shared" si="121"/>
        <v>-</v>
      </c>
      <c r="BW274" s="619">
        <f>IF(BV274="-",0,IF(COUNTIF(BV274:$BV$524,BV274)&gt;1,1,0))</f>
        <v>0</v>
      </c>
    </row>
    <row r="275" spans="1:75" s="257" customFormat="1" ht="15.75">
      <c r="A275" s="567">
        <v>251</v>
      </c>
      <c r="B275" s="564"/>
      <c r="C275" s="465"/>
      <c r="D275" s="466"/>
      <c r="E275" s="467"/>
      <c r="F275" s="468"/>
      <c r="G275" s="466"/>
      <c r="H275" s="467"/>
      <c r="I275" s="468"/>
      <c r="J275" s="469"/>
      <c r="K275" s="467"/>
      <c r="L275" s="470"/>
      <c r="M275" s="466"/>
      <c r="N275" s="467"/>
      <c r="O275" s="470"/>
      <c r="P275" s="544"/>
      <c r="Q275" s="544"/>
      <c r="R275" s="544"/>
      <c r="S275" s="544"/>
      <c r="T275" s="544"/>
      <c r="U275" s="544"/>
      <c r="V275" s="544"/>
      <c r="W275" s="469"/>
      <c r="X275" s="471"/>
      <c r="Y275" s="471"/>
      <c r="Z275" s="471"/>
      <c r="AA275" s="472"/>
      <c r="AB275" s="469"/>
      <c r="AC275" s="471"/>
      <c r="AD275" s="471"/>
      <c r="AE275" s="471"/>
      <c r="AF275" s="472"/>
      <c r="AG275" s="469"/>
      <c r="AH275" s="471"/>
      <c r="AI275" s="471"/>
      <c r="AJ275" s="471"/>
      <c r="AK275" s="472"/>
      <c r="AL275" s="469"/>
      <c r="AM275" s="471"/>
      <c r="AN275" s="471"/>
      <c r="AO275" s="471"/>
      <c r="AP275" s="538"/>
      <c r="AQ275" s="542">
        <f t="shared" si="94"/>
        <v>0</v>
      </c>
      <c r="AR275" s="552">
        <f t="shared" si="95"/>
        <v>0</v>
      </c>
      <c r="AS275" s="552">
        <f t="shared" si="96"/>
        <v>0</v>
      </c>
      <c r="AT275" s="496">
        <f t="shared" si="97"/>
        <v>0</v>
      </c>
      <c r="AU275" s="227"/>
      <c r="AV275" s="619" t="b">
        <f t="shared" si="92"/>
        <v>1</v>
      </c>
      <c r="AW275" s="619" t="b">
        <f t="shared" si="93"/>
        <v>1</v>
      </c>
      <c r="AX275" s="619" t="b">
        <f t="shared" si="98"/>
        <v>1</v>
      </c>
      <c r="AY275" s="619" t="b">
        <f t="shared" si="99"/>
        <v>1</v>
      </c>
      <c r="AZ275" s="619" t="b">
        <f t="shared" si="100"/>
        <v>1</v>
      </c>
      <c r="BB275" s="619" t="b">
        <f t="shared" si="101"/>
        <v>0</v>
      </c>
      <c r="BC275" s="619" t="b">
        <f t="shared" si="102"/>
        <v>0</v>
      </c>
      <c r="BD275" s="619" t="b">
        <f t="shared" si="103"/>
        <v>0</v>
      </c>
      <c r="BE275" s="619" t="b">
        <f t="shared" si="104"/>
        <v>0</v>
      </c>
      <c r="BF275" s="619" t="b">
        <f t="shared" si="105"/>
        <v>0</v>
      </c>
      <c r="BG275" s="619" t="b">
        <f t="shared" si="106"/>
        <v>0</v>
      </c>
      <c r="BH275" s="619" t="b">
        <f t="shared" si="107"/>
        <v>0</v>
      </c>
      <c r="BI275" s="619" t="b">
        <f t="shared" si="108"/>
        <v>0</v>
      </c>
      <c r="BJ275" s="619" t="b">
        <f t="shared" si="109"/>
        <v>0</v>
      </c>
      <c r="BK275" s="619" t="b">
        <f t="shared" si="110"/>
        <v>0</v>
      </c>
      <c r="BL275" s="619" t="b">
        <f t="shared" si="111"/>
        <v>0</v>
      </c>
      <c r="BM275" s="619" t="b">
        <f t="shared" si="112"/>
        <v>0</v>
      </c>
      <c r="BN275" s="619" t="b">
        <f t="shared" si="113"/>
        <v>1</v>
      </c>
      <c r="BO275" s="619" t="b">
        <f t="shared" si="114"/>
        <v>1</v>
      </c>
      <c r="BP275" s="619" t="b">
        <f t="shared" si="115"/>
        <v>1</v>
      </c>
      <c r="BQ275" s="619" t="b">
        <f t="shared" si="116"/>
        <v>1</v>
      </c>
      <c r="BR275" s="619" t="b">
        <f t="shared" si="117"/>
        <v>1</v>
      </c>
      <c r="BS275" s="619" t="b">
        <f t="shared" si="118"/>
        <v>1</v>
      </c>
      <c r="BT275" s="619" t="b">
        <f t="shared" si="119"/>
        <v>1</v>
      </c>
      <c r="BU275" s="619" t="b">
        <f t="shared" si="120"/>
        <v>1</v>
      </c>
      <c r="BV275" s="619" t="str">
        <f t="shared" si="121"/>
        <v>-</v>
      </c>
      <c r="BW275" s="619">
        <f>IF(BV275="-",0,IF(COUNTIF(BV275:$BV$524,BV275)&gt;1,1,0))</f>
        <v>0</v>
      </c>
    </row>
    <row r="276" spans="1:75" s="257" customFormat="1" ht="15.75">
      <c r="A276" s="567">
        <v>252</v>
      </c>
      <c r="B276" s="564"/>
      <c r="C276" s="465"/>
      <c r="D276" s="466"/>
      <c r="E276" s="467"/>
      <c r="F276" s="468"/>
      <c r="G276" s="466"/>
      <c r="H276" s="467"/>
      <c r="I276" s="468"/>
      <c r="J276" s="469"/>
      <c r="K276" s="467"/>
      <c r="L276" s="470"/>
      <c r="M276" s="466"/>
      <c r="N276" s="467"/>
      <c r="O276" s="470"/>
      <c r="P276" s="544"/>
      <c r="Q276" s="544"/>
      <c r="R276" s="544"/>
      <c r="S276" s="544"/>
      <c r="T276" s="544"/>
      <c r="U276" s="544"/>
      <c r="V276" s="544"/>
      <c r="W276" s="469"/>
      <c r="X276" s="471"/>
      <c r="Y276" s="471"/>
      <c r="Z276" s="471"/>
      <c r="AA276" s="472"/>
      <c r="AB276" s="469"/>
      <c r="AC276" s="471"/>
      <c r="AD276" s="471"/>
      <c r="AE276" s="471"/>
      <c r="AF276" s="472"/>
      <c r="AG276" s="469"/>
      <c r="AH276" s="471"/>
      <c r="AI276" s="471"/>
      <c r="AJ276" s="471"/>
      <c r="AK276" s="472"/>
      <c r="AL276" s="469"/>
      <c r="AM276" s="471"/>
      <c r="AN276" s="471"/>
      <c r="AO276" s="471"/>
      <c r="AP276" s="538"/>
      <c r="AQ276" s="542">
        <f t="shared" si="94"/>
        <v>0</v>
      </c>
      <c r="AR276" s="552">
        <f t="shared" si="95"/>
        <v>0</v>
      </c>
      <c r="AS276" s="552">
        <f t="shared" si="96"/>
        <v>0</v>
      </c>
      <c r="AT276" s="496">
        <f t="shared" si="97"/>
        <v>0</v>
      </c>
      <c r="AU276" s="227"/>
      <c r="AV276" s="619" t="b">
        <f t="shared" si="92"/>
        <v>1</v>
      </c>
      <c r="AW276" s="619" t="b">
        <f t="shared" si="93"/>
        <v>1</v>
      </c>
      <c r="AX276" s="619" t="b">
        <f t="shared" si="98"/>
        <v>1</v>
      </c>
      <c r="AY276" s="619" t="b">
        <f t="shared" si="99"/>
        <v>1</v>
      </c>
      <c r="AZ276" s="619" t="b">
        <f t="shared" si="100"/>
        <v>1</v>
      </c>
      <c r="BB276" s="619" t="b">
        <f t="shared" si="101"/>
        <v>0</v>
      </c>
      <c r="BC276" s="619" t="b">
        <f t="shared" si="102"/>
        <v>0</v>
      </c>
      <c r="BD276" s="619" t="b">
        <f t="shared" si="103"/>
        <v>0</v>
      </c>
      <c r="BE276" s="619" t="b">
        <f t="shared" si="104"/>
        <v>0</v>
      </c>
      <c r="BF276" s="619" t="b">
        <f t="shared" si="105"/>
        <v>0</v>
      </c>
      <c r="BG276" s="619" t="b">
        <f t="shared" si="106"/>
        <v>0</v>
      </c>
      <c r="BH276" s="619" t="b">
        <f t="shared" si="107"/>
        <v>0</v>
      </c>
      <c r="BI276" s="619" t="b">
        <f t="shared" si="108"/>
        <v>0</v>
      </c>
      <c r="BJ276" s="619" t="b">
        <f t="shared" si="109"/>
        <v>0</v>
      </c>
      <c r="BK276" s="619" t="b">
        <f t="shared" si="110"/>
        <v>0</v>
      </c>
      <c r="BL276" s="619" t="b">
        <f t="shared" si="111"/>
        <v>0</v>
      </c>
      <c r="BM276" s="619" t="b">
        <f t="shared" si="112"/>
        <v>0</v>
      </c>
      <c r="BN276" s="619" t="b">
        <f t="shared" si="113"/>
        <v>1</v>
      </c>
      <c r="BO276" s="619" t="b">
        <f t="shared" si="114"/>
        <v>1</v>
      </c>
      <c r="BP276" s="619" t="b">
        <f t="shared" si="115"/>
        <v>1</v>
      </c>
      <c r="BQ276" s="619" t="b">
        <f t="shared" si="116"/>
        <v>1</v>
      </c>
      <c r="BR276" s="619" t="b">
        <f t="shared" si="117"/>
        <v>1</v>
      </c>
      <c r="BS276" s="619" t="b">
        <f t="shared" si="118"/>
        <v>1</v>
      </c>
      <c r="BT276" s="619" t="b">
        <f t="shared" si="119"/>
        <v>1</v>
      </c>
      <c r="BU276" s="619" t="b">
        <f t="shared" si="120"/>
        <v>1</v>
      </c>
      <c r="BV276" s="619" t="str">
        <f t="shared" si="121"/>
        <v>-</v>
      </c>
      <c r="BW276" s="619">
        <f>IF(BV276="-",0,IF(COUNTIF(BV276:$BV$524,BV276)&gt;1,1,0))</f>
        <v>0</v>
      </c>
    </row>
    <row r="277" spans="1:75" s="257" customFormat="1" ht="15.75">
      <c r="A277" s="567">
        <v>253</v>
      </c>
      <c r="B277" s="564"/>
      <c r="C277" s="465"/>
      <c r="D277" s="466"/>
      <c r="E277" s="467"/>
      <c r="F277" s="468"/>
      <c r="G277" s="466"/>
      <c r="H277" s="467"/>
      <c r="I277" s="468"/>
      <c r="J277" s="469"/>
      <c r="K277" s="467"/>
      <c r="L277" s="470"/>
      <c r="M277" s="466"/>
      <c r="N277" s="467"/>
      <c r="O277" s="470"/>
      <c r="P277" s="544"/>
      <c r="Q277" s="544"/>
      <c r="R277" s="544"/>
      <c r="S277" s="544"/>
      <c r="T277" s="544"/>
      <c r="U277" s="544"/>
      <c r="V277" s="544"/>
      <c r="W277" s="469"/>
      <c r="X277" s="471"/>
      <c r="Y277" s="471"/>
      <c r="Z277" s="471"/>
      <c r="AA277" s="472"/>
      <c r="AB277" s="469"/>
      <c r="AC277" s="471"/>
      <c r="AD277" s="471"/>
      <c r="AE277" s="471"/>
      <c r="AF277" s="472"/>
      <c r="AG277" s="469"/>
      <c r="AH277" s="471"/>
      <c r="AI277" s="471"/>
      <c r="AJ277" s="471"/>
      <c r="AK277" s="472"/>
      <c r="AL277" s="469"/>
      <c r="AM277" s="471"/>
      <c r="AN277" s="471"/>
      <c r="AO277" s="471"/>
      <c r="AP277" s="538"/>
      <c r="AQ277" s="542">
        <f t="shared" si="94"/>
        <v>0</v>
      </c>
      <c r="AR277" s="552">
        <f t="shared" si="95"/>
        <v>0</v>
      </c>
      <c r="AS277" s="552">
        <f t="shared" si="96"/>
        <v>0</v>
      </c>
      <c r="AT277" s="496">
        <f t="shared" si="97"/>
        <v>0</v>
      </c>
      <c r="AU277" s="227"/>
      <c r="AV277" s="619" t="b">
        <f t="shared" si="92"/>
        <v>1</v>
      </c>
      <c r="AW277" s="619" t="b">
        <f t="shared" si="93"/>
        <v>1</v>
      </c>
      <c r="AX277" s="619" t="b">
        <f t="shared" si="98"/>
        <v>1</v>
      </c>
      <c r="AY277" s="619" t="b">
        <f t="shared" si="99"/>
        <v>1</v>
      </c>
      <c r="AZ277" s="619" t="b">
        <f t="shared" si="100"/>
        <v>1</v>
      </c>
      <c r="BB277" s="619" t="b">
        <f t="shared" si="101"/>
        <v>0</v>
      </c>
      <c r="BC277" s="619" t="b">
        <f t="shared" si="102"/>
        <v>0</v>
      </c>
      <c r="BD277" s="619" t="b">
        <f t="shared" si="103"/>
        <v>0</v>
      </c>
      <c r="BE277" s="619" t="b">
        <f t="shared" si="104"/>
        <v>0</v>
      </c>
      <c r="BF277" s="619" t="b">
        <f t="shared" si="105"/>
        <v>0</v>
      </c>
      <c r="BG277" s="619" t="b">
        <f t="shared" si="106"/>
        <v>0</v>
      </c>
      <c r="BH277" s="619" t="b">
        <f t="shared" si="107"/>
        <v>0</v>
      </c>
      <c r="BI277" s="619" t="b">
        <f t="shared" si="108"/>
        <v>0</v>
      </c>
      <c r="BJ277" s="619" t="b">
        <f t="shared" si="109"/>
        <v>0</v>
      </c>
      <c r="BK277" s="619" t="b">
        <f t="shared" si="110"/>
        <v>0</v>
      </c>
      <c r="BL277" s="619" t="b">
        <f t="shared" si="111"/>
        <v>0</v>
      </c>
      <c r="BM277" s="619" t="b">
        <f t="shared" si="112"/>
        <v>0</v>
      </c>
      <c r="BN277" s="619" t="b">
        <f t="shared" si="113"/>
        <v>1</v>
      </c>
      <c r="BO277" s="619" t="b">
        <f t="shared" si="114"/>
        <v>1</v>
      </c>
      <c r="BP277" s="619" t="b">
        <f t="shared" si="115"/>
        <v>1</v>
      </c>
      <c r="BQ277" s="619" t="b">
        <f t="shared" si="116"/>
        <v>1</v>
      </c>
      <c r="BR277" s="619" t="b">
        <f t="shared" si="117"/>
        <v>1</v>
      </c>
      <c r="BS277" s="619" t="b">
        <f t="shared" si="118"/>
        <v>1</v>
      </c>
      <c r="BT277" s="619" t="b">
        <f t="shared" si="119"/>
        <v>1</v>
      </c>
      <c r="BU277" s="619" t="b">
        <f t="shared" si="120"/>
        <v>1</v>
      </c>
      <c r="BV277" s="619" t="str">
        <f t="shared" si="121"/>
        <v>-</v>
      </c>
      <c r="BW277" s="619">
        <f>IF(BV277="-",0,IF(COUNTIF(BV277:$BV$524,BV277)&gt;1,1,0))</f>
        <v>0</v>
      </c>
    </row>
    <row r="278" spans="1:75" s="257" customFormat="1" ht="15.75">
      <c r="A278" s="567">
        <v>254</v>
      </c>
      <c r="B278" s="564"/>
      <c r="C278" s="465"/>
      <c r="D278" s="466"/>
      <c r="E278" s="467"/>
      <c r="F278" s="468"/>
      <c r="G278" s="466"/>
      <c r="H278" s="467"/>
      <c r="I278" s="468"/>
      <c r="J278" s="469"/>
      <c r="K278" s="467"/>
      <c r="L278" s="470"/>
      <c r="M278" s="466"/>
      <c r="N278" s="467"/>
      <c r="O278" s="470"/>
      <c r="P278" s="544"/>
      <c r="Q278" s="544"/>
      <c r="R278" s="544"/>
      <c r="S278" s="544"/>
      <c r="T278" s="544"/>
      <c r="U278" s="544"/>
      <c r="V278" s="544"/>
      <c r="W278" s="469"/>
      <c r="X278" s="471"/>
      <c r="Y278" s="471"/>
      <c r="Z278" s="471"/>
      <c r="AA278" s="472"/>
      <c r="AB278" s="469"/>
      <c r="AC278" s="471"/>
      <c r="AD278" s="471"/>
      <c r="AE278" s="471"/>
      <c r="AF278" s="472"/>
      <c r="AG278" s="469"/>
      <c r="AH278" s="471"/>
      <c r="AI278" s="471"/>
      <c r="AJ278" s="471"/>
      <c r="AK278" s="472"/>
      <c r="AL278" s="469"/>
      <c r="AM278" s="471"/>
      <c r="AN278" s="471"/>
      <c r="AO278" s="471"/>
      <c r="AP278" s="538"/>
      <c r="AQ278" s="542">
        <f t="shared" si="94"/>
        <v>0</v>
      </c>
      <c r="AR278" s="552">
        <f t="shared" si="95"/>
        <v>0</v>
      </c>
      <c r="AS278" s="552">
        <f t="shared" si="96"/>
        <v>0</v>
      </c>
      <c r="AT278" s="496">
        <f t="shared" si="97"/>
        <v>0</v>
      </c>
      <c r="AU278" s="227"/>
      <c r="AV278" s="619" t="b">
        <f t="shared" si="92"/>
        <v>1</v>
      </c>
      <c r="AW278" s="619" t="b">
        <f t="shared" si="93"/>
        <v>1</v>
      </c>
      <c r="AX278" s="619" t="b">
        <f t="shared" si="98"/>
        <v>1</v>
      </c>
      <c r="AY278" s="619" t="b">
        <f t="shared" si="99"/>
        <v>1</v>
      </c>
      <c r="AZ278" s="619" t="b">
        <f t="shared" si="100"/>
        <v>1</v>
      </c>
      <c r="BB278" s="619" t="b">
        <f t="shared" si="101"/>
        <v>0</v>
      </c>
      <c r="BC278" s="619" t="b">
        <f t="shared" si="102"/>
        <v>0</v>
      </c>
      <c r="BD278" s="619" t="b">
        <f t="shared" si="103"/>
        <v>0</v>
      </c>
      <c r="BE278" s="619" t="b">
        <f t="shared" si="104"/>
        <v>0</v>
      </c>
      <c r="BF278" s="619" t="b">
        <f t="shared" si="105"/>
        <v>0</v>
      </c>
      <c r="BG278" s="619" t="b">
        <f t="shared" si="106"/>
        <v>0</v>
      </c>
      <c r="BH278" s="619" t="b">
        <f t="shared" si="107"/>
        <v>0</v>
      </c>
      <c r="BI278" s="619" t="b">
        <f t="shared" si="108"/>
        <v>0</v>
      </c>
      <c r="BJ278" s="619" t="b">
        <f t="shared" si="109"/>
        <v>0</v>
      </c>
      <c r="BK278" s="619" t="b">
        <f t="shared" si="110"/>
        <v>0</v>
      </c>
      <c r="BL278" s="619" t="b">
        <f t="shared" si="111"/>
        <v>0</v>
      </c>
      <c r="BM278" s="619" t="b">
        <f t="shared" si="112"/>
        <v>0</v>
      </c>
      <c r="BN278" s="619" t="b">
        <f t="shared" si="113"/>
        <v>1</v>
      </c>
      <c r="BO278" s="619" t="b">
        <f t="shared" si="114"/>
        <v>1</v>
      </c>
      <c r="BP278" s="619" t="b">
        <f t="shared" si="115"/>
        <v>1</v>
      </c>
      <c r="BQ278" s="619" t="b">
        <f t="shared" si="116"/>
        <v>1</v>
      </c>
      <c r="BR278" s="619" t="b">
        <f t="shared" si="117"/>
        <v>1</v>
      </c>
      <c r="BS278" s="619" t="b">
        <f t="shared" si="118"/>
        <v>1</v>
      </c>
      <c r="BT278" s="619" t="b">
        <f t="shared" si="119"/>
        <v>1</v>
      </c>
      <c r="BU278" s="619" t="b">
        <f t="shared" si="120"/>
        <v>1</v>
      </c>
      <c r="BV278" s="619" t="str">
        <f t="shared" si="121"/>
        <v>-</v>
      </c>
      <c r="BW278" s="619">
        <f>IF(BV278="-",0,IF(COUNTIF(BV278:$BV$524,BV278)&gt;1,1,0))</f>
        <v>0</v>
      </c>
    </row>
    <row r="279" spans="1:75" s="257" customFormat="1" ht="15.75">
      <c r="A279" s="567">
        <v>255</v>
      </c>
      <c r="B279" s="564"/>
      <c r="C279" s="465"/>
      <c r="D279" s="466"/>
      <c r="E279" s="467"/>
      <c r="F279" s="468"/>
      <c r="G279" s="466"/>
      <c r="H279" s="467"/>
      <c r="I279" s="468"/>
      <c r="J279" s="469"/>
      <c r="K279" s="467"/>
      <c r="L279" s="470"/>
      <c r="M279" s="466"/>
      <c r="N279" s="467"/>
      <c r="O279" s="470"/>
      <c r="P279" s="544"/>
      <c r="Q279" s="544"/>
      <c r="R279" s="544"/>
      <c r="S279" s="544"/>
      <c r="T279" s="544"/>
      <c r="U279" s="544"/>
      <c r="V279" s="544"/>
      <c r="W279" s="469"/>
      <c r="X279" s="471"/>
      <c r="Y279" s="471"/>
      <c r="Z279" s="471"/>
      <c r="AA279" s="472"/>
      <c r="AB279" s="469"/>
      <c r="AC279" s="471"/>
      <c r="AD279" s="471"/>
      <c r="AE279" s="471"/>
      <c r="AF279" s="472"/>
      <c r="AG279" s="469"/>
      <c r="AH279" s="471"/>
      <c r="AI279" s="471"/>
      <c r="AJ279" s="471"/>
      <c r="AK279" s="472"/>
      <c r="AL279" s="469"/>
      <c r="AM279" s="471"/>
      <c r="AN279" s="471"/>
      <c r="AO279" s="471"/>
      <c r="AP279" s="538"/>
      <c r="AQ279" s="542">
        <f t="shared" si="94"/>
        <v>0</v>
      </c>
      <c r="AR279" s="552">
        <f t="shared" si="95"/>
        <v>0</v>
      </c>
      <c r="AS279" s="552">
        <f t="shared" si="96"/>
        <v>0</v>
      </c>
      <c r="AT279" s="496">
        <f t="shared" si="97"/>
        <v>0</v>
      </c>
      <c r="AU279" s="227"/>
      <c r="AV279" s="619" t="b">
        <f t="shared" si="92"/>
        <v>1</v>
      </c>
      <c r="AW279" s="619" t="b">
        <f t="shared" si="93"/>
        <v>1</v>
      </c>
      <c r="AX279" s="619" t="b">
        <f t="shared" si="98"/>
        <v>1</v>
      </c>
      <c r="AY279" s="619" t="b">
        <f t="shared" si="99"/>
        <v>1</v>
      </c>
      <c r="AZ279" s="619" t="b">
        <f t="shared" si="100"/>
        <v>1</v>
      </c>
      <c r="BB279" s="619" t="b">
        <f t="shared" si="101"/>
        <v>0</v>
      </c>
      <c r="BC279" s="619" t="b">
        <f t="shared" si="102"/>
        <v>0</v>
      </c>
      <c r="BD279" s="619" t="b">
        <f t="shared" si="103"/>
        <v>0</v>
      </c>
      <c r="BE279" s="619" t="b">
        <f t="shared" si="104"/>
        <v>0</v>
      </c>
      <c r="BF279" s="619" t="b">
        <f t="shared" si="105"/>
        <v>0</v>
      </c>
      <c r="BG279" s="619" t="b">
        <f t="shared" si="106"/>
        <v>0</v>
      </c>
      <c r="BH279" s="619" t="b">
        <f t="shared" si="107"/>
        <v>0</v>
      </c>
      <c r="BI279" s="619" t="b">
        <f t="shared" si="108"/>
        <v>0</v>
      </c>
      <c r="BJ279" s="619" t="b">
        <f t="shared" si="109"/>
        <v>0</v>
      </c>
      <c r="BK279" s="619" t="b">
        <f t="shared" si="110"/>
        <v>0</v>
      </c>
      <c r="BL279" s="619" t="b">
        <f t="shared" si="111"/>
        <v>0</v>
      </c>
      <c r="BM279" s="619" t="b">
        <f t="shared" si="112"/>
        <v>0</v>
      </c>
      <c r="BN279" s="619" t="b">
        <f t="shared" si="113"/>
        <v>1</v>
      </c>
      <c r="BO279" s="619" t="b">
        <f t="shared" si="114"/>
        <v>1</v>
      </c>
      <c r="BP279" s="619" t="b">
        <f t="shared" si="115"/>
        <v>1</v>
      </c>
      <c r="BQ279" s="619" t="b">
        <f t="shared" si="116"/>
        <v>1</v>
      </c>
      <c r="BR279" s="619" t="b">
        <f t="shared" si="117"/>
        <v>1</v>
      </c>
      <c r="BS279" s="619" t="b">
        <f t="shared" si="118"/>
        <v>1</v>
      </c>
      <c r="BT279" s="619" t="b">
        <f t="shared" si="119"/>
        <v>1</v>
      </c>
      <c r="BU279" s="619" t="b">
        <f t="shared" si="120"/>
        <v>1</v>
      </c>
      <c r="BV279" s="619" t="str">
        <f t="shared" si="121"/>
        <v>-</v>
      </c>
      <c r="BW279" s="619">
        <f>IF(BV279="-",0,IF(COUNTIF(BV279:$BV$524,BV279)&gt;1,1,0))</f>
        <v>0</v>
      </c>
    </row>
    <row r="280" spans="1:75" s="257" customFormat="1" ht="15.75">
      <c r="A280" s="567">
        <v>256</v>
      </c>
      <c r="B280" s="564"/>
      <c r="C280" s="465"/>
      <c r="D280" s="466"/>
      <c r="E280" s="467"/>
      <c r="F280" s="468"/>
      <c r="G280" s="466"/>
      <c r="H280" s="467"/>
      <c r="I280" s="468"/>
      <c r="J280" s="469"/>
      <c r="K280" s="467"/>
      <c r="L280" s="470"/>
      <c r="M280" s="466"/>
      <c r="N280" s="467"/>
      <c r="O280" s="470"/>
      <c r="P280" s="544"/>
      <c r="Q280" s="544"/>
      <c r="R280" s="544"/>
      <c r="S280" s="544"/>
      <c r="T280" s="544"/>
      <c r="U280" s="544"/>
      <c r="V280" s="544"/>
      <c r="W280" s="469"/>
      <c r="X280" s="471"/>
      <c r="Y280" s="471"/>
      <c r="Z280" s="471"/>
      <c r="AA280" s="472"/>
      <c r="AB280" s="469"/>
      <c r="AC280" s="471"/>
      <c r="AD280" s="471"/>
      <c r="AE280" s="471"/>
      <c r="AF280" s="472"/>
      <c r="AG280" s="469"/>
      <c r="AH280" s="471"/>
      <c r="AI280" s="471"/>
      <c r="AJ280" s="471"/>
      <c r="AK280" s="472"/>
      <c r="AL280" s="469"/>
      <c r="AM280" s="471"/>
      <c r="AN280" s="471"/>
      <c r="AO280" s="471"/>
      <c r="AP280" s="538"/>
      <c r="AQ280" s="542">
        <f t="shared" si="94"/>
        <v>0</v>
      </c>
      <c r="AR280" s="552">
        <f t="shared" si="95"/>
        <v>0</v>
      </c>
      <c r="AS280" s="552">
        <f t="shared" si="96"/>
        <v>0</v>
      </c>
      <c r="AT280" s="496">
        <f t="shared" si="97"/>
        <v>0</v>
      </c>
      <c r="AU280" s="227"/>
      <c r="AV280" s="619" t="b">
        <f t="shared" si="92"/>
        <v>1</v>
      </c>
      <c r="AW280" s="619" t="b">
        <f t="shared" si="93"/>
        <v>1</v>
      </c>
      <c r="AX280" s="619" t="b">
        <f t="shared" si="98"/>
        <v>1</v>
      </c>
      <c r="AY280" s="619" t="b">
        <f t="shared" si="99"/>
        <v>1</v>
      </c>
      <c r="AZ280" s="619" t="b">
        <f t="shared" si="100"/>
        <v>1</v>
      </c>
      <c r="BB280" s="619" t="b">
        <f t="shared" si="101"/>
        <v>0</v>
      </c>
      <c r="BC280" s="619" t="b">
        <f t="shared" si="102"/>
        <v>0</v>
      </c>
      <c r="BD280" s="619" t="b">
        <f t="shared" si="103"/>
        <v>0</v>
      </c>
      <c r="BE280" s="619" t="b">
        <f t="shared" si="104"/>
        <v>0</v>
      </c>
      <c r="BF280" s="619" t="b">
        <f t="shared" si="105"/>
        <v>0</v>
      </c>
      <c r="BG280" s="619" t="b">
        <f t="shared" si="106"/>
        <v>0</v>
      </c>
      <c r="BH280" s="619" t="b">
        <f t="shared" si="107"/>
        <v>0</v>
      </c>
      <c r="BI280" s="619" t="b">
        <f t="shared" si="108"/>
        <v>0</v>
      </c>
      <c r="BJ280" s="619" t="b">
        <f t="shared" si="109"/>
        <v>0</v>
      </c>
      <c r="BK280" s="619" t="b">
        <f t="shared" si="110"/>
        <v>0</v>
      </c>
      <c r="BL280" s="619" t="b">
        <f t="shared" si="111"/>
        <v>0</v>
      </c>
      <c r="BM280" s="619" t="b">
        <f t="shared" si="112"/>
        <v>0</v>
      </c>
      <c r="BN280" s="619" t="b">
        <f t="shared" si="113"/>
        <v>1</v>
      </c>
      <c r="BO280" s="619" t="b">
        <f t="shared" si="114"/>
        <v>1</v>
      </c>
      <c r="BP280" s="619" t="b">
        <f t="shared" si="115"/>
        <v>1</v>
      </c>
      <c r="BQ280" s="619" t="b">
        <f t="shared" si="116"/>
        <v>1</v>
      </c>
      <c r="BR280" s="619" t="b">
        <f t="shared" si="117"/>
        <v>1</v>
      </c>
      <c r="BS280" s="619" t="b">
        <f t="shared" si="118"/>
        <v>1</v>
      </c>
      <c r="BT280" s="619" t="b">
        <f t="shared" si="119"/>
        <v>1</v>
      </c>
      <c r="BU280" s="619" t="b">
        <f t="shared" si="120"/>
        <v>1</v>
      </c>
      <c r="BV280" s="619" t="str">
        <f t="shared" si="121"/>
        <v>-</v>
      </c>
      <c r="BW280" s="619">
        <f>IF(BV280="-",0,IF(COUNTIF(BV280:$BV$524,BV280)&gt;1,1,0))</f>
        <v>0</v>
      </c>
    </row>
    <row r="281" spans="1:75" s="257" customFormat="1" ht="15.75">
      <c r="A281" s="567">
        <v>257</v>
      </c>
      <c r="B281" s="564"/>
      <c r="C281" s="465"/>
      <c r="D281" s="466"/>
      <c r="E281" s="467"/>
      <c r="F281" s="468"/>
      <c r="G281" s="466"/>
      <c r="H281" s="467"/>
      <c r="I281" s="468"/>
      <c r="J281" s="469"/>
      <c r="K281" s="467"/>
      <c r="L281" s="470"/>
      <c r="M281" s="466"/>
      <c r="N281" s="467"/>
      <c r="O281" s="470"/>
      <c r="P281" s="544"/>
      <c r="Q281" s="544"/>
      <c r="R281" s="544"/>
      <c r="S281" s="544"/>
      <c r="T281" s="544"/>
      <c r="U281" s="544"/>
      <c r="V281" s="544"/>
      <c r="W281" s="469"/>
      <c r="X281" s="471"/>
      <c r="Y281" s="471"/>
      <c r="Z281" s="471"/>
      <c r="AA281" s="472"/>
      <c r="AB281" s="469"/>
      <c r="AC281" s="471"/>
      <c r="AD281" s="471"/>
      <c r="AE281" s="471"/>
      <c r="AF281" s="472"/>
      <c r="AG281" s="469"/>
      <c r="AH281" s="471"/>
      <c r="AI281" s="471"/>
      <c r="AJ281" s="471"/>
      <c r="AK281" s="472"/>
      <c r="AL281" s="469"/>
      <c r="AM281" s="471"/>
      <c r="AN281" s="471"/>
      <c r="AO281" s="471"/>
      <c r="AP281" s="538"/>
      <c r="AQ281" s="542">
        <f t="shared" si="94"/>
        <v>0</v>
      </c>
      <c r="AR281" s="552">
        <f t="shared" si="95"/>
        <v>0</v>
      </c>
      <c r="AS281" s="552">
        <f t="shared" si="96"/>
        <v>0</v>
      </c>
      <c r="AT281" s="496">
        <f t="shared" si="97"/>
        <v>0</v>
      </c>
      <c r="AU281" s="227"/>
      <c r="AV281" s="619" t="b">
        <f t="shared" ref="AV281:AV344" si="122">IF(B281="",TRUE,(IF(ISNUMBER(MATCH(B281,List_Countries,0)),TRUE,FALSE)))</f>
        <v>1</v>
      </c>
      <c r="AW281" s="619" t="b">
        <f t="shared" ref="AW281:AW344" si="123">IF(C281="",TRUE,(IF(ISNUMBER(MATCH(C281,Basis,0)),TRUE,FALSE)))</f>
        <v>1</v>
      </c>
      <c r="AX281" s="619" t="b">
        <f t="shared" si="98"/>
        <v>1</v>
      </c>
      <c r="AY281" s="619" t="b">
        <f t="shared" si="99"/>
        <v>1</v>
      </c>
      <c r="AZ281" s="619" t="b">
        <f t="shared" si="100"/>
        <v>1</v>
      </c>
      <c r="BB281" s="619" t="b">
        <f t="shared" si="101"/>
        <v>0</v>
      </c>
      <c r="BC281" s="619" t="b">
        <f t="shared" si="102"/>
        <v>0</v>
      </c>
      <c r="BD281" s="619" t="b">
        <f t="shared" si="103"/>
        <v>0</v>
      </c>
      <c r="BE281" s="619" t="b">
        <f t="shared" si="104"/>
        <v>0</v>
      </c>
      <c r="BF281" s="619" t="b">
        <f t="shared" si="105"/>
        <v>0</v>
      </c>
      <c r="BG281" s="619" t="b">
        <f t="shared" si="106"/>
        <v>0</v>
      </c>
      <c r="BH281" s="619" t="b">
        <f t="shared" si="107"/>
        <v>0</v>
      </c>
      <c r="BI281" s="619" t="b">
        <f t="shared" si="108"/>
        <v>0</v>
      </c>
      <c r="BJ281" s="619" t="b">
        <f t="shared" si="109"/>
        <v>0</v>
      </c>
      <c r="BK281" s="619" t="b">
        <f t="shared" si="110"/>
        <v>0</v>
      </c>
      <c r="BL281" s="619" t="b">
        <f t="shared" si="111"/>
        <v>0</v>
      </c>
      <c r="BM281" s="619" t="b">
        <f t="shared" si="112"/>
        <v>0</v>
      </c>
      <c r="BN281" s="619" t="b">
        <f t="shared" si="113"/>
        <v>1</v>
      </c>
      <c r="BO281" s="619" t="b">
        <f t="shared" si="114"/>
        <v>1</v>
      </c>
      <c r="BP281" s="619" t="b">
        <f t="shared" si="115"/>
        <v>1</v>
      </c>
      <c r="BQ281" s="619" t="b">
        <f t="shared" si="116"/>
        <v>1</v>
      </c>
      <c r="BR281" s="619" t="b">
        <f t="shared" si="117"/>
        <v>1</v>
      </c>
      <c r="BS281" s="619" t="b">
        <f t="shared" si="118"/>
        <v>1</v>
      </c>
      <c r="BT281" s="619" t="b">
        <f t="shared" si="119"/>
        <v>1</v>
      </c>
      <c r="BU281" s="619" t="b">
        <f t="shared" si="120"/>
        <v>1</v>
      </c>
      <c r="BV281" s="619" t="str">
        <f t="shared" si="121"/>
        <v>-</v>
      </c>
      <c r="BW281" s="619">
        <f>IF(BV281="-",0,IF(COUNTIF(BV281:$BV$524,BV281)&gt;1,1,0))</f>
        <v>0</v>
      </c>
    </row>
    <row r="282" spans="1:75" s="257" customFormat="1" ht="15.75">
      <c r="A282" s="567">
        <v>258</v>
      </c>
      <c r="B282" s="564"/>
      <c r="C282" s="465"/>
      <c r="D282" s="466"/>
      <c r="E282" s="467"/>
      <c r="F282" s="468"/>
      <c r="G282" s="466"/>
      <c r="H282" s="467"/>
      <c r="I282" s="468"/>
      <c r="J282" s="469"/>
      <c r="K282" s="467"/>
      <c r="L282" s="470"/>
      <c r="M282" s="466"/>
      <c r="N282" s="467"/>
      <c r="O282" s="470"/>
      <c r="P282" s="544"/>
      <c r="Q282" s="544"/>
      <c r="R282" s="544"/>
      <c r="S282" s="544"/>
      <c r="T282" s="544"/>
      <c r="U282" s="544"/>
      <c r="V282" s="544"/>
      <c r="W282" s="469"/>
      <c r="X282" s="471"/>
      <c r="Y282" s="471"/>
      <c r="Z282" s="471"/>
      <c r="AA282" s="472"/>
      <c r="AB282" s="469"/>
      <c r="AC282" s="471"/>
      <c r="AD282" s="471"/>
      <c r="AE282" s="471"/>
      <c r="AF282" s="472"/>
      <c r="AG282" s="469"/>
      <c r="AH282" s="471"/>
      <c r="AI282" s="471"/>
      <c r="AJ282" s="471"/>
      <c r="AK282" s="472"/>
      <c r="AL282" s="469"/>
      <c r="AM282" s="471"/>
      <c r="AN282" s="471"/>
      <c r="AO282" s="471"/>
      <c r="AP282" s="538"/>
      <c r="AQ282" s="542">
        <f t="shared" ref="AQ282:AQ345" si="124">W282+AB282+AG282+AL282</f>
        <v>0</v>
      </c>
      <c r="AR282" s="552">
        <f t="shared" ref="AR282:AR345" si="125">X282+AC282+AH282+AM282</f>
        <v>0</v>
      </c>
      <c r="AS282" s="552">
        <f t="shared" ref="AS282:AS345" si="126">Y282+AD282+AI282+AN282</f>
        <v>0</v>
      </c>
      <c r="AT282" s="496">
        <f t="shared" ref="AT282:AT345" si="127">Z282+AE282+AJ282+AO282</f>
        <v>0</v>
      </c>
      <c r="AU282" s="227"/>
      <c r="AV282" s="619" t="b">
        <f t="shared" si="122"/>
        <v>1</v>
      </c>
      <c r="AW282" s="619" t="b">
        <f t="shared" si="123"/>
        <v>1</v>
      </c>
      <c r="AX282" s="619" t="b">
        <f t="shared" ref="AX282:AX345" si="128">IF(B282="",TRUE,(IF(AND(C282&lt;&gt;"",W282&lt;&gt;"",X282&lt;&gt;"",Y282&lt;&gt;"",Z282&lt;&gt;"",AA282&lt;&gt;"",AB282&lt;&gt;"",AC282&lt;&gt;"",AD282&lt;&gt;"",AE282&lt;&gt;"",AF282&lt;&gt;"",AG282&lt;&gt;"",AH282&lt;&gt;"",AI282&lt;&gt;"",AJ282&lt;&gt;"",AK282&lt;&gt;"",AL282&lt;&gt;"",AM282&lt;&gt;"",AN282&lt;&gt;"",AO282&lt;&gt;"",AP282&lt;&gt;""),TRUE,FALSE)))</f>
        <v>1</v>
      </c>
      <c r="AY282" s="619" t="b">
        <f t="shared" ref="AY282:AY345" si="129">IF(B282="",TRUE,(IF(OR(W282&lt;&gt;0,AB282&lt;&gt;0,AG282&lt;&gt;0,AL282&lt;&gt;0),TRUE,FALSE)))</f>
        <v>1</v>
      </c>
      <c r="AZ282" s="619" t="b">
        <f t="shared" ref="AZ282:AZ345" si="130">IF(AND(B282="",OR(C282&lt;&gt;"",W282&lt;&gt;"",X282&lt;&gt;"",Y282&lt;&gt;"",Z282&lt;&gt;"",AA282&lt;&gt;"",AB282&lt;&gt;"",AC282&lt;&gt;"",AD282&lt;&gt;"",AE282&lt;&gt;"",AF282&lt;&gt;"",AG282&lt;&gt;"",AH282&lt;&gt;"",AI282&lt;&gt;"",AJ282&lt;&gt;"",AK282&lt;&gt;"",AL282&lt;&gt;"",AM282&lt;&gt;"",AN282&lt;&gt;"",AO282&lt;&gt;"",AP282&lt;&gt;"")),FALSE,TRUE)</f>
        <v>1</v>
      </c>
      <c r="BB282" s="619" t="b">
        <f t="shared" ref="BB282:BB345" si="131">IF(OR(D282&lt;&gt;0,E282&lt;&gt;0,F282&lt;&gt;0),TRUE,FALSE)</f>
        <v>0</v>
      </c>
      <c r="BC282" s="619" t="b">
        <f t="shared" ref="BC282:BC345" si="132">IF(OR(G282&lt;&gt;0,H282&lt;&gt;0,I282&lt;&gt;0),TRUE,FALSE)</f>
        <v>0</v>
      </c>
      <c r="BD282" s="619" t="b">
        <f t="shared" ref="BD282:BD345" si="133">IF(OR(J282&lt;&gt;0,K282&lt;&gt;0,L282&lt;&gt;0),TRUE,FALSE)</f>
        <v>0</v>
      </c>
      <c r="BE282" s="619" t="b">
        <f t="shared" ref="BE282:BE345" si="134">IF(OR(M282&lt;&gt;0,N282&lt;&gt;0,O282&lt;&gt;0),TRUE,FALSE)</f>
        <v>0</v>
      </c>
      <c r="BF282" s="619" t="b">
        <f t="shared" ref="BF282:BF345" si="135">IF(P282&lt;&gt;0,TRUE,FALSE)</f>
        <v>0</v>
      </c>
      <c r="BG282" s="619" t="b">
        <f t="shared" ref="BG282:BG345" si="136">IF(Q282&lt;&gt;0,TRUE,FALSE)</f>
        <v>0</v>
      </c>
      <c r="BH282" s="619" t="b">
        <f t="shared" ref="BH282:BH345" si="137">IF(R282&lt;&gt;0,TRUE,FALSE)</f>
        <v>0</v>
      </c>
      <c r="BI282" s="619" t="b">
        <f t="shared" ref="BI282:BI345" si="138">IF(S282&lt;&gt;0,TRUE,FALSE)</f>
        <v>0</v>
      </c>
      <c r="BJ282" s="619" t="b">
        <f t="shared" ref="BJ282:BJ345" si="139">IF(T282&lt;&gt;0,TRUE,FALSE)</f>
        <v>0</v>
      </c>
      <c r="BK282" s="619" t="b">
        <f t="shared" ref="BK282:BK345" si="140">IF(U282&lt;&gt;0,TRUE,FALSE)</f>
        <v>0</v>
      </c>
      <c r="BL282" s="619" t="b">
        <f t="shared" ref="BL282:BL345" si="141">IF(V282&lt;&gt;0,TRUE,FALSE)</f>
        <v>0</v>
      </c>
      <c r="BM282" s="619" t="b">
        <f t="shared" ref="BM282:BM345" si="142">OR(BB282=TRUE,BC282=TRUE,BD282=TRUE,BE282=TRUE,BF282=TRUE,BG282=TRUE,BH282=TRUE,BI282=TRUE,BJ282=TRUE,BK282=TRUE,BL282=TRUE)</f>
        <v>0</v>
      </c>
      <c r="BN282" s="619" t="b">
        <f t="shared" ref="BN282:BN345" si="143">IF(AND(W282&lt;&gt;0,W282&lt;&gt;"",BM282=FALSE),FALSE,TRUE)</f>
        <v>1</v>
      </c>
      <c r="BO282" s="619" t="b">
        <f t="shared" ref="BO282:BO345" si="144">IF(AND(W282=0,BM282&lt;&gt;FALSE),FALSE,TRUE)</f>
        <v>1</v>
      </c>
      <c r="BP282" s="619" t="b">
        <f t="shared" ref="BP282:BP345" si="145">SUM(D282:V282)&gt;=W282</f>
        <v>1</v>
      </c>
      <c r="BQ282" s="619" t="b">
        <f t="shared" ref="BQ282:BQ345" si="146">MAX(SUM(D282:F282),SUM(G282:I282),SUM(J282:L282),SUM(M282:O282),P282,Q282,R282,S282,T282,U282,V282)&lt;=W282</f>
        <v>1</v>
      </c>
      <c r="BR282" s="619" t="b">
        <f t="shared" ref="BR282:BR345" si="147">IF(AND(OR(B282="Austria,AT",B282="Belgium,BE",B282="Bulgaria,BG",B282="Croatia,HR",B282="Czech Republic,CZ",B282="Denmark,DK",B282="Estonia,EE",B282="Finland,FI",B282="France,FR",B282="Germany,DE",B282="Greece,GR",B282="Hungary,HU",B282="Iceland,IS",B282="Ireland,IE",B282="Italy,IT",B282="Latvia,LV",B282="Liechtenstein,LI",B282="Lithuania,LT",B282="Luxembourg,LU",B282="Malta,MT",B282="Netherlands,NL",B282="Norway,NO",B282="Poland,PL",B282="Portugal,PT",B282="Romania,RO",B282="Slovakia,SK",B282="Slovenia,SI",B282="Spain,ES",B282="Sweden,SE"),OR(C282="N/A",C282="Provision of Services in Third Country")),FALSE,TRUE)</f>
        <v>1</v>
      </c>
      <c r="BS282" s="619" t="b">
        <f t="shared" ref="BS282:BS345" si="148">IF(B282="",TRUE,IF(AND(B282&lt;&gt;"Austria,AT",B282&lt;&gt;"Belgium,BE",B282&lt;&gt;"Bulgaria,BG",B282&lt;&gt;"Croatia,HR",B282&lt;&gt;"Czech Republic,CZ",B282&lt;&gt;"Denmark,DK",B282&lt;&gt;"Estonia,EE",B282&lt;&gt;"Finland,FI",B282&lt;&gt;"France,FR",B282&lt;&gt;"Germany,DE",B282&lt;&gt;"Greece,GR",B282&lt;&gt;"Hungary,HU",B282&lt;&gt;"Iceland,IS",B282&lt;&gt;"Ireland,IE",B282&lt;&gt;"Italy,IT",B282&lt;&gt;"Latvia,LV",B282&lt;&gt;"Liechtenstein,LI",B282&lt;&gt;"Lithuania,LT",B282&lt;&gt;"Luxembourg,LU",B282&lt;&gt;"Malta,MT",B282&lt;&gt;"Netherlands,NL",B282&lt;&gt;"Norway,NO",B282&lt;&gt;"Poland,PL",B282&lt;&gt;"Portugal,PT",B282&lt;&gt;"Romania,RO",B282&lt;&gt;"Slovakia,SK",B282&lt;&gt;"Slovenia,SI",B282&lt;&gt;"Spain,ES",B282&lt;&gt;"Sweden,SE",B282&lt;&gt;"Cyprus,CY",C282&lt;&gt;"Provision of Services in Third Country"),FALSE,TRUE))</f>
        <v>1</v>
      </c>
      <c r="BT282" s="619" t="b">
        <f t="shared" ref="BT282:BT345" si="149">IF(AND(B282="Cyprus,CY",C282&lt;&gt;"N/A"),FALSE,TRUE)</f>
        <v>1</v>
      </c>
      <c r="BU282" s="619" t="b">
        <f t="shared" ref="BU282:BU345" si="150">IF(OR(Y282&lt;0,Z282&lt;0,AD282&lt;0,AE282&lt;0,AI282&lt;0,AJ282&lt;0,AN282&lt;0,AO282&lt;0),FALSE,TRUE)</f>
        <v>1</v>
      </c>
      <c r="BV282" s="619" t="str">
        <f t="shared" ref="BV282:BV345" si="151">CONCATENATE(B282,"-",C282)</f>
        <v>-</v>
      </c>
      <c r="BW282" s="619">
        <f>IF(BV282="-",0,IF(COUNTIF(BV282:$BV$524,BV282)&gt;1,1,0))</f>
        <v>0</v>
      </c>
    </row>
    <row r="283" spans="1:75" s="257" customFormat="1" ht="15.75">
      <c r="A283" s="567">
        <v>259</v>
      </c>
      <c r="B283" s="564"/>
      <c r="C283" s="465"/>
      <c r="D283" s="466"/>
      <c r="E283" s="467"/>
      <c r="F283" s="468"/>
      <c r="G283" s="466"/>
      <c r="H283" s="467"/>
      <c r="I283" s="468"/>
      <c r="J283" s="469"/>
      <c r="K283" s="467"/>
      <c r="L283" s="470"/>
      <c r="M283" s="466"/>
      <c r="N283" s="467"/>
      <c r="O283" s="470"/>
      <c r="P283" s="544"/>
      <c r="Q283" s="544"/>
      <c r="R283" s="544"/>
      <c r="S283" s="544"/>
      <c r="T283" s="544"/>
      <c r="U283" s="544"/>
      <c r="V283" s="544"/>
      <c r="W283" s="469"/>
      <c r="X283" s="471"/>
      <c r="Y283" s="471"/>
      <c r="Z283" s="471"/>
      <c r="AA283" s="472"/>
      <c r="AB283" s="469"/>
      <c r="AC283" s="471"/>
      <c r="AD283" s="471"/>
      <c r="AE283" s="471"/>
      <c r="AF283" s="472"/>
      <c r="AG283" s="469"/>
      <c r="AH283" s="471"/>
      <c r="AI283" s="471"/>
      <c r="AJ283" s="471"/>
      <c r="AK283" s="472"/>
      <c r="AL283" s="469"/>
      <c r="AM283" s="471"/>
      <c r="AN283" s="471"/>
      <c r="AO283" s="471"/>
      <c r="AP283" s="538"/>
      <c r="AQ283" s="542">
        <f t="shared" si="124"/>
        <v>0</v>
      </c>
      <c r="AR283" s="552">
        <f t="shared" si="125"/>
        <v>0</v>
      </c>
      <c r="AS283" s="552">
        <f t="shared" si="126"/>
        <v>0</v>
      </c>
      <c r="AT283" s="496">
        <f t="shared" si="127"/>
        <v>0</v>
      </c>
      <c r="AU283" s="227"/>
      <c r="AV283" s="619" t="b">
        <f t="shared" si="122"/>
        <v>1</v>
      </c>
      <c r="AW283" s="619" t="b">
        <f t="shared" si="123"/>
        <v>1</v>
      </c>
      <c r="AX283" s="619" t="b">
        <f t="shared" si="128"/>
        <v>1</v>
      </c>
      <c r="AY283" s="619" t="b">
        <f t="shared" si="129"/>
        <v>1</v>
      </c>
      <c r="AZ283" s="619" t="b">
        <f t="shared" si="130"/>
        <v>1</v>
      </c>
      <c r="BB283" s="619" t="b">
        <f t="shared" si="131"/>
        <v>0</v>
      </c>
      <c r="BC283" s="619" t="b">
        <f t="shared" si="132"/>
        <v>0</v>
      </c>
      <c r="BD283" s="619" t="b">
        <f t="shared" si="133"/>
        <v>0</v>
      </c>
      <c r="BE283" s="619" t="b">
        <f t="shared" si="134"/>
        <v>0</v>
      </c>
      <c r="BF283" s="619" t="b">
        <f t="shared" si="135"/>
        <v>0</v>
      </c>
      <c r="BG283" s="619" t="b">
        <f t="shared" si="136"/>
        <v>0</v>
      </c>
      <c r="BH283" s="619" t="b">
        <f t="shared" si="137"/>
        <v>0</v>
      </c>
      <c r="BI283" s="619" t="b">
        <f t="shared" si="138"/>
        <v>0</v>
      </c>
      <c r="BJ283" s="619" t="b">
        <f t="shared" si="139"/>
        <v>0</v>
      </c>
      <c r="BK283" s="619" t="b">
        <f t="shared" si="140"/>
        <v>0</v>
      </c>
      <c r="BL283" s="619" t="b">
        <f t="shared" si="141"/>
        <v>0</v>
      </c>
      <c r="BM283" s="619" t="b">
        <f t="shared" si="142"/>
        <v>0</v>
      </c>
      <c r="BN283" s="619" t="b">
        <f t="shared" si="143"/>
        <v>1</v>
      </c>
      <c r="BO283" s="619" t="b">
        <f t="shared" si="144"/>
        <v>1</v>
      </c>
      <c r="BP283" s="619" t="b">
        <f t="shared" si="145"/>
        <v>1</v>
      </c>
      <c r="BQ283" s="619" t="b">
        <f t="shared" si="146"/>
        <v>1</v>
      </c>
      <c r="BR283" s="619" t="b">
        <f t="shared" si="147"/>
        <v>1</v>
      </c>
      <c r="BS283" s="619" t="b">
        <f t="shared" si="148"/>
        <v>1</v>
      </c>
      <c r="BT283" s="619" t="b">
        <f t="shared" si="149"/>
        <v>1</v>
      </c>
      <c r="BU283" s="619" t="b">
        <f t="shared" si="150"/>
        <v>1</v>
      </c>
      <c r="BV283" s="619" t="str">
        <f t="shared" si="151"/>
        <v>-</v>
      </c>
      <c r="BW283" s="619">
        <f>IF(BV283="-",0,IF(COUNTIF(BV283:$BV$524,BV283)&gt;1,1,0))</f>
        <v>0</v>
      </c>
    </row>
    <row r="284" spans="1:75" s="257" customFormat="1" ht="15.75">
      <c r="A284" s="567">
        <v>260</v>
      </c>
      <c r="B284" s="564"/>
      <c r="C284" s="465"/>
      <c r="D284" s="466"/>
      <c r="E284" s="467"/>
      <c r="F284" s="468"/>
      <c r="G284" s="466"/>
      <c r="H284" s="467"/>
      <c r="I284" s="468"/>
      <c r="J284" s="469"/>
      <c r="K284" s="467"/>
      <c r="L284" s="470"/>
      <c r="M284" s="466"/>
      <c r="N284" s="467"/>
      <c r="O284" s="470"/>
      <c r="P284" s="544"/>
      <c r="Q284" s="544"/>
      <c r="R284" s="544"/>
      <c r="S284" s="544"/>
      <c r="T284" s="544"/>
      <c r="U284" s="544"/>
      <c r="V284" s="544"/>
      <c r="W284" s="469"/>
      <c r="X284" s="471"/>
      <c r="Y284" s="471"/>
      <c r="Z284" s="471"/>
      <c r="AA284" s="472"/>
      <c r="AB284" s="469"/>
      <c r="AC284" s="471"/>
      <c r="AD284" s="471"/>
      <c r="AE284" s="471"/>
      <c r="AF284" s="472"/>
      <c r="AG284" s="469"/>
      <c r="AH284" s="471"/>
      <c r="AI284" s="471"/>
      <c r="AJ284" s="471"/>
      <c r="AK284" s="472"/>
      <c r="AL284" s="469"/>
      <c r="AM284" s="471"/>
      <c r="AN284" s="471"/>
      <c r="AO284" s="471"/>
      <c r="AP284" s="538"/>
      <c r="AQ284" s="542">
        <f t="shared" si="124"/>
        <v>0</v>
      </c>
      <c r="AR284" s="552">
        <f t="shared" si="125"/>
        <v>0</v>
      </c>
      <c r="AS284" s="552">
        <f t="shared" si="126"/>
        <v>0</v>
      </c>
      <c r="AT284" s="496">
        <f t="shared" si="127"/>
        <v>0</v>
      </c>
      <c r="AU284" s="227"/>
      <c r="AV284" s="619" t="b">
        <f t="shared" si="122"/>
        <v>1</v>
      </c>
      <c r="AW284" s="619" t="b">
        <f t="shared" si="123"/>
        <v>1</v>
      </c>
      <c r="AX284" s="619" t="b">
        <f t="shared" si="128"/>
        <v>1</v>
      </c>
      <c r="AY284" s="619" t="b">
        <f t="shared" si="129"/>
        <v>1</v>
      </c>
      <c r="AZ284" s="619" t="b">
        <f t="shared" si="130"/>
        <v>1</v>
      </c>
      <c r="BB284" s="619" t="b">
        <f t="shared" si="131"/>
        <v>0</v>
      </c>
      <c r="BC284" s="619" t="b">
        <f t="shared" si="132"/>
        <v>0</v>
      </c>
      <c r="BD284" s="619" t="b">
        <f t="shared" si="133"/>
        <v>0</v>
      </c>
      <c r="BE284" s="619" t="b">
        <f t="shared" si="134"/>
        <v>0</v>
      </c>
      <c r="BF284" s="619" t="b">
        <f t="shared" si="135"/>
        <v>0</v>
      </c>
      <c r="BG284" s="619" t="b">
        <f t="shared" si="136"/>
        <v>0</v>
      </c>
      <c r="BH284" s="619" t="b">
        <f t="shared" si="137"/>
        <v>0</v>
      </c>
      <c r="BI284" s="619" t="b">
        <f t="shared" si="138"/>
        <v>0</v>
      </c>
      <c r="BJ284" s="619" t="b">
        <f t="shared" si="139"/>
        <v>0</v>
      </c>
      <c r="BK284" s="619" t="b">
        <f t="shared" si="140"/>
        <v>0</v>
      </c>
      <c r="BL284" s="619" t="b">
        <f t="shared" si="141"/>
        <v>0</v>
      </c>
      <c r="BM284" s="619" t="b">
        <f t="shared" si="142"/>
        <v>0</v>
      </c>
      <c r="BN284" s="619" t="b">
        <f t="shared" si="143"/>
        <v>1</v>
      </c>
      <c r="BO284" s="619" t="b">
        <f t="shared" si="144"/>
        <v>1</v>
      </c>
      <c r="BP284" s="619" t="b">
        <f t="shared" si="145"/>
        <v>1</v>
      </c>
      <c r="BQ284" s="619" t="b">
        <f t="shared" si="146"/>
        <v>1</v>
      </c>
      <c r="BR284" s="619" t="b">
        <f t="shared" si="147"/>
        <v>1</v>
      </c>
      <c r="BS284" s="619" t="b">
        <f t="shared" si="148"/>
        <v>1</v>
      </c>
      <c r="BT284" s="619" t="b">
        <f t="shared" si="149"/>
        <v>1</v>
      </c>
      <c r="BU284" s="619" t="b">
        <f t="shared" si="150"/>
        <v>1</v>
      </c>
      <c r="BV284" s="619" t="str">
        <f t="shared" si="151"/>
        <v>-</v>
      </c>
      <c r="BW284" s="619">
        <f>IF(BV284="-",0,IF(COUNTIF(BV284:$BV$524,BV284)&gt;1,1,0))</f>
        <v>0</v>
      </c>
    </row>
    <row r="285" spans="1:75" s="257" customFormat="1" ht="15.75">
      <c r="A285" s="567">
        <v>261</v>
      </c>
      <c r="B285" s="564"/>
      <c r="C285" s="465"/>
      <c r="D285" s="466"/>
      <c r="E285" s="467"/>
      <c r="F285" s="468"/>
      <c r="G285" s="466"/>
      <c r="H285" s="467"/>
      <c r="I285" s="468"/>
      <c r="J285" s="469"/>
      <c r="K285" s="467"/>
      <c r="L285" s="470"/>
      <c r="M285" s="466"/>
      <c r="N285" s="467"/>
      <c r="O285" s="470"/>
      <c r="P285" s="544"/>
      <c r="Q285" s="544"/>
      <c r="R285" s="544"/>
      <c r="S285" s="544"/>
      <c r="T285" s="544"/>
      <c r="U285" s="544"/>
      <c r="V285" s="544"/>
      <c r="W285" s="469"/>
      <c r="X285" s="471"/>
      <c r="Y285" s="471"/>
      <c r="Z285" s="471"/>
      <c r="AA285" s="472"/>
      <c r="AB285" s="469"/>
      <c r="AC285" s="471"/>
      <c r="AD285" s="471"/>
      <c r="AE285" s="471"/>
      <c r="AF285" s="472"/>
      <c r="AG285" s="469"/>
      <c r="AH285" s="471"/>
      <c r="AI285" s="471"/>
      <c r="AJ285" s="471"/>
      <c r="AK285" s="472"/>
      <c r="AL285" s="469"/>
      <c r="AM285" s="471"/>
      <c r="AN285" s="471"/>
      <c r="AO285" s="471"/>
      <c r="AP285" s="538"/>
      <c r="AQ285" s="542">
        <f t="shared" si="124"/>
        <v>0</v>
      </c>
      <c r="AR285" s="552">
        <f t="shared" si="125"/>
        <v>0</v>
      </c>
      <c r="AS285" s="552">
        <f t="shared" si="126"/>
        <v>0</v>
      </c>
      <c r="AT285" s="496">
        <f t="shared" si="127"/>
        <v>0</v>
      </c>
      <c r="AU285" s="227"/>
      <c r="AV285" s="619" t="b">
        <f t="shared" si="122"/>
        <v>1</v>
      </c>
      <c r="AW285" s="619" t="b">
        <f t="shared" si="123"/>
        <v>1</v>
      </c>
      <c r="AX285" s="619" t="b">
        <f t="shared" si="128"/>
        <v>1</v>
      </c>
      <c r="AY285" s="619" t="b">
        <f t="shared" si="129"/>
        <v>1</v>
      </c>
      <c r="AZ285" s="619" t="b">
        <f t="shared" si="130"/>
        <v>1</v>
      </c>
      <c r="BB285" s="619" t="b">
        <f t="shared" si="131"/>
        <v>0</v>
      </c>
      <c r="BC285" s="619" t="b">
        <f t="shared" si="132"/>
        <v>0</v>
      </c>
      <c r="BD285" s="619" t="b">
        <f t="shared" si="133"/>
        <v>0</v>
      </c>
      <c r="BE285" s="619" t="b">
        <f t="shared" si="134"/>
        <v>0</v>
      </c>
      <c r="BF285" s="619" t="b">
        <f t="shared" si="135"/>
        <v>0</v>
      </c>
      <c r="BG285" s="619" t="b">
        <f t="shared" si="136"/>
        <v>0</v>
      </c>
      <c r="BH285" s="619" t="b">
        <f t="shared" si="137"/>
        <v>0</v>
      </c>
      <c r="BI285" s="619" t="b">
        <f t="shared" si="138"/>
        <v>0</v>
      </c>
      <c r="BJ285" s="619" t="b">
        <f t="shared" si="139"/>
        <v>0</v>
      </c>
      <c r="BK285" s="619" t="b">
        <f t="shared" si="140"/>
        <v>0</v>
      </c>
      <c r="BL285" s="619" t="b">
        <f t="shared" si="141"/>
        <v>0</v>
      </c>
      <c r="BM285" s="619" t="b">
        <f t="shared" si="142"/>
        <v>0</v>
      </c>
      <c r="BN285" s="619" t="b">
        <f t="shared" si="143"/>
        <v>1</v>
      </c>
      <c r="BO285" s="619" t="b">
        <f t="shared" si="144"/>
        <v>1</v>
      </c>
      <c r="BP285" s="619" t="b">
        <f t="shared" si="145"/>
        <v>1</v>
      </c>
      <c r="BQ285" s="619" t="b">
        <f t="shared" si="146"/>
        <v>1</v>
      </c>
      <c r="BR285" s="619" t="b">
        <f t="shared" si="147"/>
        <v>1</v>
      </c>
      <c r="BS285" s="619" t="b">
        <f t="shared" si="148"/>
        <v>1</v>
      </c>
      <c r="BT285" s="619" t="b">
        <f t="shared" si="149"/>
        <v>1</v>
      </c>
      <c r="BU285" s="619" t="b">
        <f t="shared" si="150"/>
        <v>1</v>
      </c>
      <c r="BV285" s="619" t="str">
        <f t="shared" si="151"/>
        <v>-</v>
      </c>
      <c r="BW285" s="619">
        <f>IF(BV285="-",0,IF(COUNTIF(BV285:$BV$524,BV285)&gt;1,1,0))</f>
        <v>0</v>
      </c>
    </row>
    <row r="286" spans="1:75" s="257" customFormat="1" ht="15.75">
      <c r="A286" s="567">
        <v>262</v>
      </c>
      <c r="B286" s="564"/>
      <c r="C286" s="465"/>
      <c r="D286" s="466"/>
      <c r="E286" s="467"/>
      <c r="F286" s="468"/>
      <c r="G286" s="466"/>
      <c r="H286" s="467"/>
      <c r="I286" s="468"/>
      <c r="J286" s="469"/>
      <c r="K286" s="467"/>
      <c r="L286" s="470"/>
      <c r="M286" s="466"/>
      <c r="N286" s="467"/>
      <c r="O286" s="470"/>
      <c r="P286" s="544"/>
      <c r="Q286" s="544"/>
      <c r="R286" s="544"/>
      <c r="S286" s="544"/>
      <c r="T286" s="544"/>
      <c r="U286" s="544"/>
      <c r="V286" s="544"/>
      <c r="W286" s="469"/>
      <c r="X286" s="471"/>
      <c r="Y286" s="471"/>
      <c r="Z286" s="471"/>
      <c r="AA286" s="472"/>
      <c r="AB286" s="469"/>
      <c r="AC286" s="471"/>
      <c r="AD286" s="471"/>
      <c r="AE286" s="471"/>
      <c r="AF286" s="472"/>
      <c r="AG286" s="469"/>
      <c r="AH286" s="471"/>
      <c r="AI286" s="471"/>
      <c r="AJ286" s="471"/>
      <c r="AK286" s="472"/>
      <c r="AL286" s="469"/>
      <c r="AM286" s="471"/>
      <c r="AN286" s="471"/>
      <c r="AO286" s="471"/>
      <c r="AP286" s="538"/>
      <c r="AQ286" s="542">
        <f t="shared" si="124"/>
        <v>0</v>
      </c>
      <c r="AR286" s="552">
        <f t="shared" si="125"/>
        <v>0</v>
      </c>
      <c r="AS286" s="552">
        <f t="shared" si="126"/>
        <v>0</v>
      </c>
      <c r="AT286" s="496">
        <f t="shared" si="127"/>
        <v>0</v>
      </c>
      <c r="AU286" s="227"/>
      <c r="AV286" s="619" t="b">
        <f t="shared" si="122"/>
        <v>1</v>
      </c>
      <c r="AW286" s="619" t="b">
        <f t="shared" si="123"/>
        <v>1</v>
      </c>
      <c r="AX286" s="619" t="b">
        <f t="shared" si="128"/>
        <v>1</v>
      </c>
      <c r="AY286" s="619" t="b">
        <f t="shared" si="129"/>
        <v>1</v>
      </c>
      <c r="AZ286" s="619" t="b">
        <f t="shared" si="130"/>
        <v>1</v>
      </c>
      <c r="BB286" s="619" t="b">
        <f t="shared" si="131"/>
        <v>0</v>
      </c>
      <c r="BC286" s="619" t="b">
        <f t="shared" si="132"/>
        <v>0</v>
      </c>
      <c r="BD286" s="619" t="b">
        <f t="shared" si="133"/>
        <v>0</v>
      </c>
      <c r="BE286" s="619" t="b">
        <f t="shared" si="134"/>
        <v>0</v>
      </c>
      <c r="BF286" s="619" t="b">
        <f t="shared" si="135"/>
        <v>0</v>
      </c>
      <c r="BG286" s="619" t="b">
        <f t="shared" si="136"/>
        <v>0</v>
      </c>
      <c r="BH286" s="619" t="b">
        <f t="shared" si="137"/>
        <v>0</v>
      </c>
      <c r="BI286" s="619" t="b">
        <f t="shared" si="138"/>
        <v>0</v>
      </c>
      <c r="BJ286" s="619" t="b">
        <f t="shared" si="139"/>
        <v>0</v>
      </c>
      <c r="BK286" s="619" t="b">
        <f t="shared" si="140"/>
        <v>0</v>
      </c>
      <c r="BL286" s="619" t="b">
        <f t="shared" si="141"/>
        <v>0</v>
      </c>
      <c r="BM286" s="619" t="b">
        <f t="shared" si="142"/>
        <v>0</v>
      </c>
      <c r="BN286" s="619" t="b">
        <f t="shared" si="143"/>
        <v>1</v>
      </c>
      <c r="BO286" s="619" t="b">
        <f t="shared" si="144"/>
        <v>1</v>
      </c>
      <c r="BP286" s="619" t="b">
        <f t="shared" si="145"/>
        <v>1</v>
      </c>
      <c r="BQ286" s="619" t="b">
        <f t="shared" si="146"/>
        <v>1</v>
      </c>
      <c r="BR286" s="619" t="b">
        <f t="shared" si="147"/>
        <v>1</v>
      </c>
      <c r="BS286" s="619" t="b">
        <f t="shared" si="148"/>
        <v>1</v>
      </c>
      <c r="BT286" s="619" t="b">
        <f t="shared" si="149"/>
        <v>1</v>
      </c>
      <c r="BU286" s="619" t="b">
        <f t="shared" si="150"/>
        <v>1</v>
      </c>
      <c r="BV286" s="619" t="str">
        <f t="shared" si="151"/>
        <v>-</v>
      </c>
      <c r="BW286" s="619">
        <f>IF(BV286="-",0,IF(COUNTIF(BV286:$BV$524,BV286)&gt;1,1,0))</f>
        <v>0</v>
      </c>
    </row>
    <row r="287" spans="1:75" s="257" customFormat="1" ht="15.75">
      <c r="A287" s="567">
        <v>263</v>
      </c>
      <c r="B287" s="564"/>
      <c r="C287" s="465"/>
      <c r="D287" s="466"/>
      <c r="E287" s="467"/>
      <c r="F287" s="468"/>
      <c r="G287" s="466"/>
      <c r="H287" s="467"/>
      <c r="I287" s="468"/>
      <c r="J287" s="469"/>
      <c r="K287" s="467"/>
      <c r="L287" s="470"/>
      <c r="M287" s="466"/>
      <c r="N287" s="467"/>
      <c r="O287" s="470"/>
      <c r="P287" s="544"/>
      <c r="Q287" s="544"/>
      <c r="R287" s="544"/>
      <c r="S287" s="544"/>
      <c r="T287" s="544"/>
      <c r="U287" s="544"/>
      <c r="V287" s="544"/>
      <c r="W287" s="469"/>
      <c r="X287" s="471"/>
      <c r="Y287" s="471"/>
      <c r="Z287" s="471"/>
      <c r="AA287" s="472"/>
      <c r="AB287" s="469"/>
      <c r="AC287" s="471"/>
      <c r="AD287" s="471"/>
      <c r="AE287" s="471"/>
      <c r="AF287" s="472"/>
      <c r="AG287" s="469"/>
      <c r="AH287" s="471"/>
      <c r="AI287" s="471"/>
      <c r="AJ287" s="471"/>
      <c r="AK287" s="472"/>
      <c r="AL287" s="469"/>
      <c r="AM287" s="471"/>
      <c r="AN287" s="471"/>
      <c r="AO287" s="471"/>
      <c r="AP287" s="538"/>
      <c r="AQ287" s="542">
        <f t="shared" si="124"/>
        <v>0</v>
      </c>
      <c r="AR287" s="552">
        <f t="shared" si="125"/>
        <v>0</v>
      </c>
      <c r="AS287" s="552">
        <f t="shared" si="126"/>
        <v>0</v>
      </c>
      <c r="AT287" s="496">
        <f t="shared" si="127"/>
        <v>0</v>
      </c>
      <c r="AU287" s="227"/>
      <c r="AV287" s="619" t="b">
        <f t="shared" si="122"/>
        <v>1</v>
      </c>
      <c r="AW287" s="619" t="b">
        <f t="shared" si="123"/>
        <v>1</v>
      </c>
      <c r="AX287" s="619" t="b">
        <f t="shared" si="128"/>
        <v>1</v>
      </c>
      <c r="AY287" s="619" t="b">
        <f t="shared" si="129"/>
        <v>1</v>
      </c>
      <c r="AZ287" s="619" t="b">
        <f t="shared" si="130"/>
        <v>1</v>
      </c>
      <c r="BB287" s="619" t="b">
        <f t="shared" si="131"/>
        <v>0</v>
      </c>
      <c r="BC287" s="619" t="b">
        <f t="shared" si="132"/>
        <v>0</v>
      </c>
      <c r="BD287" s="619" t="b">
        <f t="shared" si="133"/>
        <v>0</v>
      </c>
      <c r="BE287" s="619" t="b">
        <f t="shared" si="134"/>
        <v>0</v>
      </c>
      <c r="BF287" s="619" t="b">
        <f t="shared" si="135"/>
        <v>0</v>
      </c>
      <c r="BG287" s="619" t="b">
        <f t="shared" si="136"/>
        <v>0</v>
      </c>
      <c r="BH287" s="619" t="b">
        <f t="shared" si="137"/>
        <v>0</v>
      </c>
      <c r="BI287" s="619" t="b">
        <f t="shared" si="138"/>
        <v>0</v>
      </c>
      <c r="BJ287" s="619" t="b">
        <f t="shared" si="139"/>
        <v>0</v>
      </c>
      <c r="BK287" s="619" t="b">
        <f t="shared" si="140"/>
        <v>0</v>
      </c>
      <c r="BL287" s="619" t="b">
        <f t="shared" si="141"/>
        <v>0</v>
      </c>
      <c r="BM287" s="619" t="b">
        <f t="shared" si="142"/>
        <v>0</v>
      </c>
      <c r="BN287" s="619" t="b">
        <f t="shared" si="143"/>
        <v>1</v>
      </c>
      <c r="BO287" s="619" t="b">
        <f t="shared" si="144"/>
        <v>1</v>
      </c>
      <c r="BP287" s="619" t="b">
        <f t="shared" si="145"/>
        <v>1</v>
      </c>
      <c r="BQ287" s="619" t="b">
        <f t="shared" si="146"/>
        <v>1</v>
      </c>
      <c r="BR287" s="619" t="b">
        <f t="shared" si="147"/>
        <v>1</v>
      </c>
      <c r="BS287" s="619" t="b">
        <f t="shared" si="148"/>
        <v>1</v>
      </c>
      <c r="BT287" s="619" t="b">
        <f t="shared" si="149"/>
        <v>1</v>
      </c>
      <c r="BU287" s="619" t="b">
        <f t="shared" si="150"/>
        <v>1</v>
      </c>
      <c r="BV287" s="619" t="str">
        <f t="shared" si="151"/>
        <v>-</v>
      </c>
      <c r="BW287" s="619">
        <f>IF(BV287="-",0,IF(COUNTIF(BV287:$BV$524,BV287)&gt;1,1,0))</f>
        <v>0</v>
      </c>
    </row>
    <row r="288" spans="1:75" s="257" customFormat="1" ht="15.75">
      <c r="A288" s="567">
        <v>264</v>
      </c>
      <c r="B288" s="564"/>
      <c r="C288" s="465"/>
      <c r="D288" s="466"/>
      <c r="E288" s="467"/>
      <c r="F288" s="468"/>
      <c r="G288" s="466"/>
      <c r="H288" s="467"/>
      <c r="I288" s="468"/>
      <c r="J288" s="469"/>
      <c r="K288" s="467"/>
      <c r="L288" s="470"/>
      <c r="M288" s="466"/>
      <c r="N288" s="467"/>
      <c r="O288" s="470"/>
      <c r="P288" s="544"/>
      <c r="Q288" s="544"/>
      <c r="R288" s="544"/>
      <c r="S288" s="544"/>
      <c r="T288" s="544"/>
      <c r="U288" s="544"/>
      <c r="V288" s="544"/>
      <c r="W288" s="469"/>
      <c r="X288" s="471"/>
      <c r="Y288" s="471"/>
      <c r="Z288" s="471"/>
      <c r="AA288" s="472"/>
      <c r="AB288" s="469"/>
      <c r="AC288" s="471"/>
      <c r="AD288" s="471"/>
      <c r="AE288" s="471"/>
      <c r="AF288" s="472"/>
      <c r="AG288" s="469"/>
      <c r="AH288" s="471"/>
      <c r="AI288" s="471"/>
      <c r="AJ288" s="471"/>
      <c r="AK288" s="472"/>
      <c r="AL288" s="469"/>
      <c r="AM288" s="471"/>
      <c r="AN288" s="471"/>
      <c r="AO288" s="471"/>
      <c r="AP288" s="538"/>
      <c r="AQ288" s="542">
        <f t="shared" si="124"/>
        <v>0</v>
      </c>
      <c r="AR288" s="552">
        <f t="shared" si="125"/>
        <v>0</v>
      </c>
      <c r="AS288" s="552">
        <f t="shared" si="126"/>
        <v>0</v>
      </c>
      <c r="AT288" s="496">
        <f t="shared" si="127"/>
        <v>0</v>
      </c>
      <c r="AU288" s="227"/>
      <c r="AV288" s="619" t="b">
        <f t="shared" si="122"/>
        <v>1</v>
      </c>
      <c r="AW288" s="619" t="b">
        <f t="shared" si="123"/>
        <v>1</v>
      </c>
      <c r="AX288" s="619" t="b">
        <f t="shared" si="128"/>
        <v>1</v>
      </c>
      <c r="AY288" s="619" t="b">
        <f t="shared" si="129"/>
        <v>1</v>
      </c>
      <c r="AZ288" s="619" t="b">
        <f t="shared" si="130"/>
        <v>1</v>
      </c>
      <c r="BB288" s="619" t="b">
        <f t="shared" si="131"/>
        <v>0</v>
      </c>
      <c r="BC288" s="619" t="b">
        <f t="shared" si="132"/>
        <v>0</v>
      </c>
      <c r="BD288" s="619" t="b">
        <f t="shared" si="133"/>
        <v>0</v>
      </c>
      <c r="BE288" s="619" t="b">
        <f t="shared" si="134"/>
        <v>0</v>
      </c>
      <c r="BF288" s="619" t="b">
        <f t="shared" si="135"/>
        <v>0</v>
      </c>
      <c r="BG288" s="619" t="b">
        <f t="shared" si="136"/>
        <v>0</v>
      </c>
      <c r="BH288" s="619" t="b">
        <f t="shared" si="137"/>
        <v>0</v>
      </c>
      <c r="BI288" s="619" t="b">
        <f t="shared" si="138"/>
        <v>0</v>
      </c>
      <c r="BJ288" s="619" t="b">
        <f t="shared" si="139"/>
        <v>0</v>
      </c>
      <c r="BK288" s="619" t="b">
        <f t="shared" si="140"/>
        <v>0</v>
      </c>
      <c r="BL288" s="619" t="b">
        <f t="shared" si="141"/>
        <v>0</v>
      </c>
      <c r="BM288" s="619" t="b">
        <f t="shared" si="142"/>
        <v>0</v>
      </c>
      <c r="BN288" s="619" t="b">
        <f t="shared" si="143"/>
        <v>1</v>
      </c>
      <c r="BO288" s="619" t="b">
        <f t="shared" si="144"/>
        <v>1</v>
      </c>
      <c r="BP288" s="619" t="b">
        <f t="shared" si="145"/>
        <v>1</v>
      </c>
      <c r="BQ288" s="619" t="b">
        <f t="shared" si="146"/>
        <v>1</v>
      </c>
      <c r="BR288" s="619" t="b">
        <f t="shared" si="147"/>
        <v>1</v>
      </c>
      <c r="BS288" s="619" t="b">
        <f t="shared" si="148"/>
        <v>1</v>
      </c>
      <c r="BT288" s="619" t="b">
        <f t="shared" si="149"/>
        <v>1</v>
      </c>
      <c r="BU288" s="619" t="b">
        <f t="shared" si="150"/>
        <v>1</v>
      </c>
      <c r="BV288" s="619" t="str">
        <f t="shared" si="151"/>
        <v>-</v>
      </c>
      <c r="BW288" s="619">
        <f>IF(BV288="-",0,IF(COUNTIF(BV288:$BV$524,BV288)&gt;1,1,0))</f>
        <v>0</v>
      </c>
    </row>
    <row r="289" spans="1:75" s="257" customFormat="1" ht="15.75">
      <c r="A289" s="567">
        <v>265</v>
      </c>
      <c r="B289" s="564"/>
      <c r="C289" s="465"/>
      <c r="D289" s="466"/>
      <c r="E289" s="467"/>
      <c r="F289" s="468"/>
      <c r="G289" s="466"/>
      <c r="H289" s="467"/>
      <c r="I289" s="468"/>
      <c r="J289" s="469"/>
      <c r="K289" s="467"/>
      <c r="L289" s="470"/>
      <c r="M289" s="466"/>
      <c r="N289" s="467"/>
      <c r="O289" s="470"/>
      <c r="P289" s="544"/>
      <c r="Q289" s="544"/>
      <c r="R289" s="544"/>
      <c r="S289" s="544"/>
      <c r="T289" s="544"/>
      <c r="U289" s="544"/>
      <c r="V289" s="544"/>
      <c r="W289" s="469"/>
      <c r="X289" s="471"/>
      <c r="Y289" s="471"/>
      <c r="Z289" s="471"/>
      <c r="AA289" s="472"/>
      <c r="AB289" s="469"/>
      <c r="AC289" s="471"/>
      <c r="AD289" s="471"/>
      <c r="AE289" s="471"/>
      <c r="AF289" s="472"/>
      <c r="AG289" s="469"/>
      <c r="AH289" s="471"/>
      <c r="AI289" s="471"/>
      <c r="AJ289" s="471"/>
      <c r="AK289" s="472"/>
      <c r="AL289" s="469"/>
      <c r="AM289" s="471"/>
      <c r="AN289" s="471"/>
      <c r="AO289" s="471"/>
      <c r="AP289" s="538"/>
      <c r="AQ289" s="542">
        <f t="shared" si="124"/>
        <v>0</v>
      </c>
      <c r="AR289" s="552">
        <f t="shared" si="125"/>
        <v>0</v>
      </c>
      <c r="AS289" s="552">
        <f t="shared" si="126"/>
        <v>0</v>
      </c>
      <c r="AT289" s="496">
        <f t="shared" si="127"/>
        <v>0</v>
      </c>
      <c r="AU289" s="227"/>
      <c r="AV289" s="619" t="b">
        <f t="shared" si="122"/>
        <v>1</v>
      </c>
      <c r="AW289" s="619" t="b">
        <f t="shared" si="123"/>
        <v>1</v>
      </c>
      <c r="AX289" s="619" t="b">
        <f t="shared" si="128"/>
        <v>1</v>
      </c>
      <c r="AY289" s="619" t="b">
        <f t="shared" si="129"/>
        <v>1</v>
      </c>
      <c r="AZ289" s="619" t="b">
        <f t="shared" si="130"/>
        <v>1</v>
      </c>
      <c r="BB289" s="619" t="b">
        <f t="shared" si="131"/>
        <v>0</v>
      </c>
      <c r="BC289" s="619" t="b">
        <f t="shared" si="132"/>
        <v>0</v>
      </c>
      <c r="BD289" s="619" t="b">
        <f t="shared" si="133"/>
        <v>0</v>
      </c>
      <c r="BE289" s="619" t="b">
        <f t="shared" si="134"/>
        <v>0</v>
      </c>
      <c r="BF289" s="619" t="b">
        <f t="shared" si="135"/>
        <v>0</v>
      </c>
      <c r="BG289" s="619" t="b">
        <f t="shared" si="136"/>
        <v>0</v>
      </c>
      <c r="BH289" s="619" t="b">
        <f t="shared" si="137"/>
        <v>0</v>
      </c>
      <c r="BI289" s="619" t="b">
        <f t="shared" si="138"/>
        <v>0</v>
      </c>
      <c r="BJ289" s="619" t="b">
        <f t="shared" si="139"/>
        <v>0</v>
      </c>
      <c r="BK289" s="619" t="b">
        <f t="shared" si="140"/>
        <v>0</v>
      </c>
      <c r="BL289" s="619" t="b">
        <f t="shared" si="141"/>
        <v>0</v>
      </c>
      <c r="BM289" s="619" t="b">
        <f t="shared" si="142"/>
        <v>0</v>
      </c>
      <c r="BN289" s="619" t="b">
        <f t="shared" si="143"/>
        <v>1</v>
      </c>
      <c r="BO289" s="619" t="b">
        <f t="shared" si="144"/>
        <v>1</v>
      </c>
      <c r="BP289" s="619" t="b">
        <f t="shared" si="145"/>
        <v>1</v>
      </c>
      <c r="BQ289" s="619" t="b">
        <f t="shared" si="146"/>
        <v>1</v>
      </c>
      <c r="BR289" s="619" t="b">
        <f t="shared" si="147"/>
        <v>1</v>
      </c>
      <c r="BS289" s="619" t="b">
        <f t="shared" si="148"/>
        <v>1</v>
      </c>
      <c r="BT289" s="619" t="b">
        <f t="shared" si="149"/>
        <v>1</v>
      </c>
      <c r="BU289" s="619" t="b">
        <f t="shared" si="150"/>
        <v>1</v>
      </c>
      <c r="BV289" s="619" t="str">
        <f t="shared" si="151"/>
        <v>-</v>
      </c>
      <c r="BW289" s="619">
        <f>IF(BV289="-",0,IF(COUNTIF(BV289:$BV$524,BV289)&gt;1,1,0))</f>
        <v>0</v>
      </c>
    </row>
    <row r="290" spans="1:75" s="257" customFormat="1" ht="15.75">
      <c r="A290" s="567">
        <v>266</v>
      </c>
      <c r="B290" s="564"/>
      <c r="C290" s="465"/>
      <c r="D290" s="466"/>
      <c r="E290" s="467"/>
      <c r="F290" s="468"/>
      <c r="G290" s="466"/>
      <c r="H290" s="467"/>
      <c r="I290" s="468"/>
      <c r="J290" s="469"/>
      <c r="K290" s="467"/>
      <c r="L290" s="470"/>
      <c r="M290" s="466"/>
      <c r="N290" s="467"/>
      <c r="O290" s="470"/>
      <c r="P290" s="544"/>
      <c r="Q290" s="544"/>
      <c r="R290" s="544"/>
      <c r="S290" s="544"/>
      <c r="T290" s="544"/>
      <c r="U290" s="544"/>
      <c r="V290" s="544"/>
      <c r="W290" s="469"/>
      <c r="X290" s="471"/>
      <c r="Y290" s="471"/>
      <c r="Z290" s="471"/>
      <c r="AA290" s="472"/>
      <c r="AB290" s="469"/>
      <c r="AC290" s="471"/>
      <c r="AD290" s="471"/>
      <c r="AE290" s="471"/>
      <c r="AF290" s="472"/>
      <c r="AG290" s="469"/>
      <c r="AH290" s="471"/>
      <c r="AI290" s="471"/>
      <c r="AJ290" s="471"/>
      <c r="AK290" s="472"/>
      <c r="AL290" s="469"/>
      <c r="AM290" s="471"/>
      <c r="AN290" s="471"/>
      <c r="AO290" s="471"/>
      <c r="AP290" s="538"/>
      <c r="AQ290" s="542">
        <f t="shared" si="124"/>
        <v>0</v>
      </c>
      <c r="AR290" s="552">
        <f t="shared" si="125"/>
        <v>0</v>
      </c>
      <c r="AS290" s="552">
        <f t="shared" si="126"/>
        <v>0</v>
      </c>
      <c r="AT290" s="496">
        <f t="shared" si="127"/>
        <v>0</v>
      </c>
      <c r="AU290" s="227"/>
      <c r="AV290" s="619" t="b">
        <f t="shared" si="122"/>
        <v>1</v>
      </c>
      <c r="AW290" s="619" t="b">
        <f t="shared" si="123"/>
        <v>1</v>
      </c>
      <c r="AX290" s="619" t="b">
        <f t="shared" si="128"/>
        <v>1</v>
      </c>
      <c r="AY290" s="619" t="b">
        <f t="shared" si="129"/>
        <v>1</v>
      </c>
      <c r="AZ290" s="619" t="b">
        <f t="shared" si="130"/>
        <v>1</v>
      </c>
      <c r="BB290" s="619" t="b">
        <f t="shared" si="131"/>
        <v>0</v>
      </c>
      <c r="BC290" s="619" t="b">
        <f t="shared" si="132"/>
        <v>0</v>
      </c>
      <c r="BD290" s="619" t="b">
        <f t="shared" si="133"/>
        <v>0</v>
      </c>
      <c r="BE290" s="619" t="b">
        <f t="shared" si="134"/>
        <v>0</v>
      </c>
      <c r="BF290" s="619" t="b">
        <f t="shared" si="135"/>
        <v>0</v>
      </c>
      <c r="BG290" s="619" t="b">
        <f t="shared" si="136"/>
        <v>0</v>
      </c>
      <c r="BH290" s="619" t="b">
        <f t="shared" si="137"/>
        <v>0</v>
      </c>
      <c r="BI290" s="619" t="b">
        <f t="shared" si="138"/>
        <v>0</v>
      </c>
      <c r="BJ290" s="619" t="b">
        <f t="shared" si="139"/>
        <v>0</v>
      </c>
      <c r="BK290" s="619" t="b">
        <f t="shared" si="140"/>
        <v>0</v>
      </c>
      <c r="BL290" s="619" t="b">
        <f t="shared" si="141"/>
        <v>0</v>
      </c>
      <c r="BM290" s="619" t="b">
        <f t="shared" si="142"/>
        <v>0</v>
      </c>
      <c r="BN290" s="619" t="b">
        <f t="shared" si="143"/>
        <v>1</v>
      </c>
      <c r="BO290" s="619" t="b">
        <f t="shared" si="144"/>
        <v>1</v>
      </c>
      <c r="BP290" s="619" t="b">
        <f t="shared" si="145"/>
        <v>1</v>
      </c>
      <c r="BQ290" s="619" t="b">
        <f t="shared" si="146"/>
        <v>1</v>
      </c>
      <c r="BR290" s="619" t="b">
        <f t="shared" si="147"/>
        <v>1</v>
      </c>
      <c r="BS290" s="619" t="b">
        <f t="shared" si="148"/>
        <v>1</v>
      </c>
      <c r="BT290" s="619" t="b">
        <f t="shared" si="149"/>
        <v>1</v>
      </c>
      <c r="BU290" s="619" t="b">
        <f t="shared" si="150"/>
        <v>1</v>
      </c>
      <c r="BV290" s="619" t="str">
        <f t="shared" si="151"/>
        <v>-</v>
      </c>
      <c r="BW290" s="619">
        <f>IF(BV290="-",0,IF(COUNTIF(BV290:$BV$524,BV290)&gt;1,1,0))</f>
        <v>0</v>
      </c>
    </row>
    <row r="291" spans="1:75" s="257" customFormat="1" ht="15.75">
      <c r="A291" s="567">
        <v>267</v>
      </c>
      <c r="B291" s="564"/>
      <c r="C291" s="465"/>
      <c r="D291" s="466"/>
      <c r="E291" s="467"/>
      <c r="F291" s="468"/>
      <c r="G291" s="466"/>
      <c r="H291" s="467"/>
      <c r="I291" s="468"/>
      <c r="J291" s="469"/>
      <c r="K291" s="467"/>
      <c r="L291" s="470"/>
      <c r="M291" s="466"/>
      <c r="N291" s="467"/>
      <c r="O291" s="470"/>
      <c r="P291" s="544"/>
      <c r="Q291" s="544"/>
      <c r="R291" s="544"/>
      <c r="S291" s="544"/>
      <c r="T291" s="544"/>
      <c r="U291" s="544"/>
      <c r="V291" s="544"/>
      <c r="W291" s="469"/>
      <c r="X291" s="471"/>
      <c r="Y291" s="471"/>
      <c r="Z291" s="471"/>
      <c r="AA291" s="472"/>
      <c r="AB291" s="469"/>
      <c r="AC291" s="471"/>
      <c r="AD291" s="471"/>
      <c r="AE291" s="471"/>
      <c r="AF291" s="472"/>
      <c r="AG291" s="469"/>
      <c r="AH291" s="471"/>
      <c r="AI291" s="471"/>
      <c r="AJ291" s="471"/>
      <c r="AK291" s="472"/>
      <c r="AL291" s="469"/>
      <c r="AM291" s="471"/>
      <c r="AN291" s="471"/>
      <c r="AO291" s="471"/>
      <c r="AP291" s="538"/>
      <c r="AQ291" s="542">
        <f t="shared" si="124"/>
        <v>0</v>
      </c>
      <c r="AR291" s="552">
        <f t="shared" si="125"/>
        <v>0</v>
      </c>
      <c r="AS291" s="552">
        <f t="shared" si="126"/>
        <v>0</v>
      </c>
      <c r="AT291" s="496">
        <f t="shared" si="127"/>
        <v>0</v>
      </c>
      <c r="AU291" s="227"/>
      <c r="AV291" s="619" t="b">
        <f t="shared" si="122"/>
        <v>1</v>
      </c>
      <c r="AW291" s="619" t="b">
        <f t="shared" si="123"/>
        <v>1</v>
      </c>
      <c r="AX291" s="619" t="b">
        <f t="shared" si="128"/>
        <v>1</v>
      </c>
      <c r="AY291" s="619" t="b">
        <f t="shared" si="129"/>
        <v>1</v>
      </c>
      <c r="AZ291" s="619" t="b">
        <f t="shared" si="130"/>
        <v>1</v>
      </c>
      <c r="BB291" s="619" t="b">
        <f t="shared" si="131"/>
        <v>0</v>
      </c>
      <c r="BC291" s="619" t="b">
        <f t="shared" si="132"/>
        <v>0</v>
      </c>
      <c r="BD291" s="619" t="b">
        <f t="shared" si="133"/>
        <v>0</v>
      </c>
      <c r="BE291" s="619" t="b">
        <f t="shared" si="134"/>
        <v>0</v>
      </c>
      <c r="BF291" s="619" t="b">
        <f t="shared" si="135"/>
        <v>0</v>
      </c>
      <c r="BG291" s="619" t="b">
        <f t="shared" si="136"/>
        <v>0</v>
      </c>
      <c r="BH291" s="619" t="b">
        <f t="shared" si="137"/>
        <v>0</v>
      </c>
      <c r="BI291" s="619" t="b">
        <f t="shared" si="138"/>
        <v>0</v>
      </c>
      <c r="BJ291" s="619" t="b">
        <f t="shared" si="139"/>
        <v>0</v>
      </c>
      <c r="BK291" s="619" t="b">
        <f t="shared" si="140"/>
        <v>0</v>
      </c>
      <c r="BL291" s="619" t="b">
        <f t="shared" si="141"/>
        <v>0</v>
      </c>
      <c r="BM291" s="619" t="b">
        <f t="shared" si="142"/>
        <v>0</v>
      </c>
      <c r="BN291" s="619" t="b">
        <f t="shared" si="143"/>
        <v>1</v>
      </c>
      <c r="BO291" s="619" t="b">
        <f t="shared" si="144"/>
        <v>1</v>
      </c>
      <c r="BP291" s="619" t="b">
        <f t="shared" si="145"/>
        <v>1</v>
      </c>
      <c r="BQ291" s="619" t="b">
        <f t="shared" si="146"/>
        <v>1</v>
      </c>
      <c r="BR291" s="619" t="b">
        <f t="shared" si="147"/>
        <v>1</v>
      </c>
      <c r="BS291" s="619" t="b">
        <f t="shared" si="148"/>
        <v>1</v>
      </c>
      <c r="BT291" s="619" t="b">
        <f t="shared" si="149"/>
        <v>1</v>
      </c>
      <c r="BU291" s="619" t="b">
        <f t="shared" si="150"/>
        <v>1</v>
      </c>
      <c r="BV291" s="619" t="str">
        <f t="shared" si="151"/>
        <v>-</v>
      </c>
      <c r="BW291" s="619">
        <f>IF(BV291="-",0,IF(COUNTIF(BV291:$BV$524,BV291)&gt;1,1,0))</f>
        <v>0</v>
      </c>
    </row>
    <row r="292" spans="1:75" s="257" customFormat="1" ht="15.75">
      <c r="A292" s="567">
        <v>268</v>
      </c>
      <c r="B292" s="564"/>
      <c r="C292" s="465"/>
      <c r="D292" s="466"/>
      <c r="E292" s="467"/>
      <c r="F292" s="468"/>
      <c r="G292" s="466"/>
      <c r="H292" s="467"/>
      <c r="I292" s="468"/>
      <c r="J292" s="469"/>
      <c r="K292" s="467"/>
      <c r="L292" s="470"/>
      <c r="M292" s="466"/>
      <c r="N292" s="467"/>
      <c r="O292" s="470"/>
      <c r="P292" s="544"/>
      <c r="Q292" s="544"/>
      <c r="R292" s="544"/>
      <c r="S292" s="544"/>
      <c r="T292" s="544"/>
      <c r="U292" s="544"/>
      <c r="V292" s="544"/>
      <c r="W292" s="469"/>
      <c r="X292" s="471"/>
      <c r="Y292" s="471"/>
      <c r="Z292" s="471"/>
      <c r="AA292" s="472"/>
      <c r="AB292" s="469"/>
      <c r="AC292" s="471"/>
      <c r="AD292" s="471"/>
      <c r="AE292" s="471"/>
      <c r="AF292" s="472"/>
      <c r="AG292" s="469"/>
      <c r="AH292" s="471"/>
      <c r="AI292" s="471"/>
      <c r="AJ292" s="471"/>
      <c r="AK292" s="472"/>
      <c r="AL292" s="469"/>
      <c r="AM292" s="471"/>
      <c r="AN292" s="471"/>
      <c r="AO292" s="471"/>
      <c r="AP292" s="538"/>
      <c r="AQ292" s="542">
        <f t="shared" si="124"/>
        <v>0</v>
      </c>
      <c r="AR292" s="552">
        <f t="shared" si="125"/>
        <v>0</v>
      </c>
      <c r="AS292" s="552">
        <f t="shared" si="126"/>
        <v>0</v>
      </c>
      <c r="AT292" s="496">
        <f t="shared" si="127"/>
        <v>0</v>
      </c>
      <c r="AU292" s="227"/>
      <c r="AV292" s="619" t="b">
        <f t="shared" si="122"/>
        <v>1</v>
      </c>
      <c r="AW292" s="619" t="b">
        <f t="shared" si="123"/>
        <v>1</v>
      </c>
      <c r="AX292" s="619" t="b">
        <f t="shared" si="128"/>
        <v>1</v>
      </c>
      <c r="AY292" s="619" t="b">
        <f t="shared" si="129"/>
        <v>1</v>
      </c>
      <c r="AZ292" s="619" t="b">
        <f t="shared" si="130"/>
        <v>1</v>
      </c>
      <c r="BB292" s="619" t="b">
        <f t="shared" si="131"/>
        <v>0</v>
      </c>
      <c r="BC292" s="619" t="b">
        <f t="shared" si="132"/>
        <v>0</v>
      </c>
      <c r="BD292" s="619" t="b">
        <f t="shared" si="133"/>
        <v>0</v>
      </c>
      <c r="BE292" s="619" t="b">
        <f t="shared" si="134"/>
        <v>0</v>
      </c>
      <c r="BF292" s="619" t="b">
        <f t="shared" si="135"/>
        <v>0</v>
      </c>
      <c r="BG292" s="619" t="b">
        <f t="shared" si="136"/>
        <v>0</v>
      </c>
      <c r="BH292" s="619" t="b">
        <f t="shared" si="137"/>
        <v>0</v>
      </c>
      <c r="BI292" s="619" t="b">
        <f t="shared" si="138"/>
        <v>0</v>
      </c>
      <c r="BJ292" s="619" t="b">
        <f t="shared" si="139"/>
        <v>0</v>
      </c>
      <c r="BK292" s="619" t="b">
        <f t="shared" si="140"/>
        <v>0</v>
      </c>
      <c r="BL292" s="619" t="b">
        <f t="shared" si="141"/>
        <v>0</v>
      </c>
      <c r="BM292" s="619" t="b">
        <f t="shared" si="142"/>
        <v>0</v>
      </c>
      <c r="BN292" s="619" t="b">
        <f t="shared" si="143"/>
        <v>1</v>
      </c>
      <c r="BO292" s="619" t="b">
        <f t="shared" si="144"/>
        <v>1</v>
      </c>
      <c r="BP292" s="619" t="b">
        <f t="shared" si="145"/>
        <v>1</v>
      </c>
      <c r="BQ292" s="619" t="b">
        <f t="shared" si="146"/>
        <v>1</v>
      </c>
      <c r="BR292" s="619" t="b">
        <f t="shared" si="147"/>
        <v>1</v>
      </c>
      <c r="BS292" s="619" t="b">
        <f t="shared" si="148"/>
        <v>1</v>
      </c>
      <c r="BT292" s="619" t="b">
        <f t="shared" si="149"/>
        <v>1</v>
      </c>
      <c r="BU292" s="619" t="b">
        <f t="shared" si="150"/>
        <v>1</v>
      </c>
      <c r="BV292" s="619" t="str">
        <f t="shared" si="151"/>
        <v>-</v>
      </c>
      <c r="BW292" s="619">
        <f>IF(BV292="-",0,IF(COUNTIF(BV292:$BV$524,BV292)&gt;1,1,0))</f>
        <v>0</v>
      </c>
    </row>
    <row r="293" spans="1:75" s="257" customFormat="1" ht="15.75">
      <c r="A293" s="567">
        <v>269</v>
      </c>
      <c r="B293" s="564"/>
      <c r="C293" s="465"/>
      <c r="D293" s="466"/>
      <c r="E293" s="467"/>
      <c r="F293" s="468"/>
      <c r="G293" s="466"/>
      <c r="H293" s="467"/>
      <c r="I293" s="468"/>
      <c r="J293" s="469"/>
      <c r="K293" s="467"/>
      <c r="L293" s="470"/>
      <c r="M293" s="466"/>
      <c r="N293" s="467"/>
      <c r="O293" s="470"/>
      <c r="P293" s="544"/>
      <c r="Q293" s="544"/>
      <c r="R293" s="544"/>
      <c r="S293" s="544"/>
      <c r="T293" s="544"/>
      <c r="U293" s="544"/>
      <c r="V293" s="544"/>
      <c r="W293" s="469"/>
      <c r="X293" s="471"/>
      <c r="Y293" s="471"/>
      <c r="Z293" s="471"/>
      <c r="AA293" s="472"/>
      <c r="AB293" s="469"/>
      <c r="AC293" s="471"/>
      <c r="AD293" s="471"/>
      <c r="AE293" s="471"/>
      <c r="AF293" s="472"/>
      <c r="AG293" s="469"/>
      <c r="AH293" s="471"/>
      <c r="AI293" s="471"/>
      <c r="AJ293" s="471"/>
      <c r="AK293" s="472"/>
      <c r="AL293" s="469"/>
      <c r="AM293" s="471"/>
      <c r="AN293" s="471"/>
      <c r="AO293" s="471"/>
      <c r="AP293" s="538"/>
      <c r="AQ293" s="542">
        <f t="shared" si="124"/>
        <v>0</v>
      </c>
      <c r="AR293" s="552">
        <f t="shared" si="125"/>
        <v>0</v>
      </c>
      <c r="AS293" s="552">
        <f t="shared" si="126"/>
        <v>0</v>
      </c>
      <c r="AT293" s="496">
        <f t="shared" si="127"/>
        <v>0</v>
      </c>
      <c r="AU293" s="227"/>
      <c r="AV293" s="619" t="b">
        <f t="shared" si="122"/>
        <v>1</v>
      </c>
      <c r="AW293" s="619" t="b">
        <f t="shared" si="123"/>
        <v>1</v>
      </c>
      <c r="AX293" s="619" t="b">
        <f t="shared" si="128"/>
        <v>1</v>
      </c>
      <c r="AY293" s="619" t="b">
        <f t="shared" si="129"/>
        <v>1</v>
      </c>
      <c r="AZ293" s="619" t="b">
        <f t="shared" si="130"/>
        <v>1</v>
      </c>
      <c r="BB293" s="619" t="b">
        <f t="shared" si="131"/>
        <v>0</v>
      </c>
      <c r="BC293" s="619" t="b">
        <f t="shared" si="132"/>
        <v>0</v>
      </c>
      <c r="BD293" s="619" t="b">
        <f t="shared" si="133"/>
        <v>0</v>
      </c>
      <c r="BE293" s="619" t="b">
        <f t="shared" si="134"/>
        <v>0</v>
      </c>
      <c r="BF293" s="619" t="b">
        <f t="shared" si="135"/>
        <v>0</v>
      </c>
      <c r="BG293" s="619" t="b">
        <f t="shared" si="136"/>
        <v>0</v>
      </c>
      <c r="BH293" s="619" t="b">
        <f t="shared" si="137"/>
        <v>0</v>
      </c>
      <c r="BI293" s="619" t="b">
        <f t="shared" si="138"/>
        <v>0</v>
      </c>
      <c r="BJ293" s="619" t="b">
        <f t="shared" si="139"/>
        <v>0</v>
      </c>
      <c r="BK293" s="619" t="b">
        <f t="shared" si="140"/>
        <v>0</v>
      </c>
      <c r="BL293" s="619" t="b">
        <f t="shared" si="141"/>
        <v>0</v>
      </c>
      <c r="BM293" s="619" t="b">
        <f t="shared" si="142"/>
        <v>0</v>
      </c>
      <c r="BN293" s="619" t="b">
        <f t="shared" si="143"/>
        <v>1</v>
      </c>
      <c r="BO293" s="619" t="b">
        <f t="shared" si="144"/>
        <v>1</v>
      </c>
      <c r="BP293" s="619" t="b">
        <f t="shared" si="145"/>
        <v>1</v>
      </c>
      <c r="BQ293" s="619" t="b">
        <f t="shared" si="146"/>
        <v>1</v>
      </c>
      <c r="BR293" s="619" t="b">
        <f t="shared" si="147"/>
        <v>1</v>
      </c>
      <c r="BS293" s="619" t="b">
        <f t="shared" si="148"/>
        <v>1</v>
      </c>
      <c r="BT293" s="619" t="b">
        <f t="shared" si="149"/>
        <v>1</v>
      </c>
      <c r="BU293" s="619" t="b">
        <f t="shared" si="150"/>
        <v>1</v>
      </c>
      <c r="BV293" s="619" t="str">
        <f t="shared" si="151"/>
        <v>-</v>
      </c>
      <c r="BW293" s="619">
        <f>IF(BV293="-",0,IF(COUNTIF(BV293:$BV$524,BV293)&gt;1,1,0))</f>
        <v>0</v>
      </c>
    </row>
    <row r="294" spans="1:75" s="257" customFormat="1" ht="15.75">
      <c r="A294" s="567">
        <v>270</v>
      </c>
      <c r="B294" s="564"/>
      <c r="C294" s="465"/>
      <c r="D294" s="466"/>
      <c r="E294" s="467"/>
      <c r="F294" s="468"/>
      <c r="G294" s="466"/>
      <c r="H294" s="467"/>
      <c r="I294" s="468"/>
      <c r="J294" s="469"/>
      <c r="K294" s="467"/>
      <c r="L294" s="470"/>
      <c r="M294" s="466"/>
      <c r="N294" s="467"/>
      <c r="O294" s="470"/>
      <c r="P294" s="544"/>
      <c r="Q294" s="544"/>
      <c r="R294" s="544"/>
      <c r="S294" s="544"/>
      <c r="T294" s="544"/>
      <c r="U294" s="544"/>
      <c r="V294" s="544"/>
      <c r="W294" s="469"/>
      <c r="X294" s="471"/>
      <c r="Y294" s="471"/>
      <c r="Z294" s="471"/>
      <c r="AA294" s="472"/>
      <c r="AB294" s="469"/>
      <c r="AC294" s="471"/>
      <c r="AD294" s="471"/>
      <c r="AE294" s="471"/>
      <c r="AF294" s="472"/>
      <c r="AG294" s="469"/>
      <c r="AH294" s="471"/>
      <c r="AI294" s="471"/>
      <c r="AJ294" s="471"/>
      <c r="AK294" s="472"/>
      <c r="AL294" s="469"/>
      <c r="AM294" s="471"/>
      <c r="AN294" s="471"/>
      <c r="AO294" s="471"/>
      <c r="AP294" s="538"/>
      <c r="AQ294" s="542">
        <f t="shared" si="124"/>
        <v>0</v>
      </c>
      <c r="AR294" s="552">
        <f t="shared" si="125"/>
        <v>0</v>
      </c>
      <c r="AS294" s="552">
        <f t="shared" si="126"/>
        <v>0</v>
      </c>
      <c r="AT294" s="496">
        <f t="shared" si="127"/>
        <v>0</v>
      </c>
      <c r="AU294" s="227"/>
      <c r="AV294" s="619" t="b">
        <f t="shared" si="122"/>
        <v>1</v>
      </c>
      <c r="AW294" s="619" t="b">
        <f t="shared" si="123"/>
        <v>1</v>
      </c>
      <c r="AX294" s="619" t="b">
        <f t="shared" si="128"/>
        <v>1</v>
      </c>
      <c r="AY294" s="619" t="b">
        <f t="shared" si="129"/>
        <v>1</v>
      </c>
      <c r="AZ294" s="619" t="b">
        <f t="shared" si="130"/>
        <v>1</v>
      </c>
      <c r="BB294" s="619" t="b">
        <f t="shared" si="131"/>
        <v>0</v>
      </c>
      <c r="BC294" s="619" t="b">
        <f t="shared" si="132"/>
        <v>0</v>
      </c>
      <c r="BD294" s="619" t="b">
        <f t="shared" si="133"/>
        <v>0</v>
      </c>
      <c r="BE294" s="619" t="b">
        <f t="shared" si="134"/>
        <v>0</v>
      </c>
      <c r="BF294" s="619" t="b">
        <f t="shared" si="135"/>
        <v>0</v>
      </c>
      <c r="BG294" s="619" t="b">
        <f t="shared" si="136"/>
        <v>0</v>
      </c>
      <c r="BH294" s="619" t="b">
        <f t="shared" si="137"/>
        <v>0</v>
      </c>
      <c r="BI294" s="619" t="b">
        <f t="shared" si="138"/>
        <v>0</v>
      </c>
      <c r="BJ294" s="619" t="b">
        <f t="shared" si="139"/>
        <v>0</v>
      </c>
      <c r="BK294" s="619" t="b">
        <f t="shared" si="140"/>
        <v>0</v>
      </c>
      <c r="BL294" s="619" t="b">
        <f t="shared" si="141"/>
        <v>0</v>
      </c>
      <c r="BM294" s="619" t="b">
        <f t="shared" si="142"/>
        <v>0</v>
      </c>
      <c r="BN294" s="619" t="b">
        <f t="shared" si="143"/>
        <v>1</v>
      </c>
      <c r="BO294" s="619" t="b">
        <f t="shared" si="144"/>
        <v>1</v>
      </c>
      <c r="BP294" s="619" t="b">
        <f t="shared" si="145"/>
        <v>1</v>
      </c>
      <c r="BQ294" s="619" t="b">
        <f t="shared" si="146"/>
        <v>1</v>
      </c>
      <c r="BR294" s="619" t="b">
        <f t="shared" si="147"/>
        <v>1</v>
      </c>
      <c r="BS294" s="619" t="b">
        <f t="shared" si="148"/>
        <v>1</v>
      </c>
      <c r="BT294" s="619" t="b">
        <f t="shared" si="149"/>
        <v>1</v>
      </c>
      <c r="BU294" s="619" t="b">
        <f t="shared" si="150"/>
        <v>1</v>
      </c>
      <c r="BV294" s="619" t="str">
        <f t="shared" si="151"/>
        <v>-</v>
      </c>
      <c r="BW294" s="619">
        <f>IF(BV294="-",0,IF(COUNTIF(BV294:$BV$524,BV294)&gt;1,1,0))</f>
        <v>0</v>
      </c>
    </row>
    <row r="295" spans="1:75" s="257" customFormat="1" ht="15.75">
      <c r="A295" s="567">
        <v>271</v>
      </c>
      <c r="B295" s="564"/>
      <c r="C295" s="465"/>
      <c r="D295" s="466"/>
      <c r="E295" s="467"/>
      <c r="F295" s="468"/>
      <c r="G295" s="466"/>
      <c r="H295" s="467"/>
      <c r="I295" s="468"/>
      <c r="J295" s="469"/>
      <c r="K295" s="467"/>
      <c r="L295" s="470"/>
      <c r="M295" s="466"/>
      <c r="N295" s="467"/>
      <c r="O295" s="470"/>
      <c r="P295" s="544"/>
      <c r="Q295" s="544"/>
      <c r="R295" s="544"/>
      <c r="S295" s="544"/>
      <c r="T295" s="544"/>
      <c r="U295" s="544"/>
      <c r="V295" s="544"/>
      <c r="W295" s="469"/>
      <c r="X295" s="471"/>
      <c r="Y295" s="471"/>
      <c r="Z295" s="471"/>
      <c r="AA295" s="472"/>
      <c r="AB295" s="469"/>
      <c r="AC295" s="471"/>
      <c r="AD295" s="471"/>
      <c r="AE295" s="471"/>
      <c r="AF295" s="472"/>
      <c r="AG295" s="469"/>
      <c r="AH295" s="471"/>
      <c r="AI295" s="471"/>
      <c r="AJ295" s="471"/>
      <c r="AK295" s="472"/>
      <c r="AL295" s="469"/>
      <c r="AM295" s="471"/>
      <c r="AN295" s="471"/>
      <c r="AO295" s="471"/>
      <c r="AP295" s="538"/>
      <c r="AQ295" s="542">
        <f t="shared" si="124"/>
        <v>0</v>
      </c>
      <c r="AR295" s="552">
        <f t="shared" si="125"/>
        <v>0</v>
      </c>
      <c r="AS295" s="552">
        <f t="shared" si="126"/>
        <v>0</v>
      </c>
      <c r="AT295" s="496">
        <f t="shared" si="127"/>
        <v>0</v>
      </c>
      <c r="AU295" s="227"/>
      <c r="AV295" s="619" t="b">
        <f t="shared" si="122"/>
        <v>1</v>
      </c>
      <c r="AW295" s="619" t="b">
        <f t="shared" si="123"/>
        <v>1</v>
      </c>
      <c r="AX295" s="619" t="b">
        <f t="shared" si="128"/>
        <v>1</v>
      </c>
      <c r="AY295" s="619" t="b">
        <f t="shared" si="129"/>
        <v>1</v>
      </c>
      <c r="AZ295" s="619" t="b">
        <f t="shared" si="130"/>
        <v>1</v>
      </c>
      <c r="BB295" s="619" t="b">
        <f t="shared" si="131"/>
        <v>0</v>
      </c>
      <c r="BC295" s="619" t="b">
        <f t="shared" si="132"/>
        <v>0</v>
      </c>
      <c r="BD295" s="619" t="b">
        <f t="shared" si="133"/>
        <v>0</v>
      </c>
      <c r="BE295" s="619" t="b">
        <f t="shared" si="134"/>
        <v>0</v>
      </c>
      <c r="BF295" s="619" t="b">
        <f t="shared" si="135"/>
        <v>0</v>
      </c>
      <c r="BG295" s="619" t="b">
        <f t="shared" si="136"/>
        <v>0</v>
      </c>
      <c r="BH295" s="619" t="b">
        <f t="shared" si="137"/>
        <v>0</v>
      </c>
      <c r="BI295" s="619" t="b">
        <f t="shared" si="138"/>
        <v>0</v>
      </c>
      <c r="BJ295" s="619" t="b">
        <f t="shared" si="139"/>
        <v>0</v>
      </c>
      <c r="BK295" s="619" t="b">
        <f t="shared" si="140"/>
        <v>0</v>
      </c>
      <c r="BL295" s="619" t="b">
        <f t="shared" si="141"/>
        <v>0</v>
      </c>
      <c r="BM295" s="619" t="b">
        <f t="shared" si="142"/>
        <v>0</v>
      </c>
      <c r="BN295" s="619" t="b">
        <f t="shared" si="143"/>
        <v>1</v>
      </c>
      <c r="BO295" s="619" t="b">
        <f t="shared" si="144"/>
        <v>1</v>
      </c>
      <c r="BP295" s="619" t="b">
        <f t="shared" si="145"/>
        <v>1</v>
      </c>
      <c r="BQ295" s="619" t="b">
        <f t="shared" si="146"/>
        <v>1</v>
      </c>
      <c r="BR295" s="619" t="b">
        <f t="shared" si="147"/>
        <v>1</v>
      </c>
      <c r="BS295" s="619" t="b">
        <f t="shared" si="148"/>
        <v>1</v>
      </c>
      <c r="BT295" s="619" t="b">
        <f t="shared" si="149"/>
        <v>1</v>
      </c>
      <c r="BU295" s="619" t="b">
        <f t="shared" si="150"/>
        <v>1</v>
      </c>
      <c r="BV295" s="619" t="str">
        <f t="shared" si="151"/>
        <v>-</v>
      </c>
      <c r="BW295" s="619">
        <f>IF(BV295="-",0,IF(COUNTIF(BV295:$BV$524,BV295)&gt;1,1,0))</f>
        <v>0</v>
      </c>
    </row>
    <row r="296" spans="1:75" s="257" customFormat="1" ht="15.75">
      <c r="A296" s="567">
        <v>272</v>
      </c>
      <c r="B296" s="564"/>
      <c r="C296" s="465"/>
      <c r="D296" s="466"/>
      <c r="E296" s="467"/>
      <c r="F296" s="468"/>
      <c r="G296" s="466"/>
      <c r="H296" s="467"/>
      <c r="I296" s="468"/>
      <c r="J296" s="469"/>
      <c r="K296" s="467"/>
      <c r="L296" s="470"/>
      <c r="M296" s="466"/>
      <c r="N296" s="467"/>
      <c r="O296" s="470"/>
      <c r="P296" s="544"/>
      <c r="Q296" s="544"/>
      <c r="R296" s="544"/>
      <c r="S296" s="544"/>
      <c r="T296" s="544"/>
      <c r="U296" s="544"/>
      <c r="V296" s="544"/>
      <c r="W296" s="469"/>
      <c r="X296" s="471"/>
      <c r="Y296" s="471"/>
      <c r="Z296" s="471"/>
      <c r="AA296" s="472"/>
      <c r="AB296" s="469"/>
      <c r="AC296" s="471"/>
      <c r="AD296" s="471"/>
      <c r="AE296" s="471"/>
      <c r="AF296" s="472"/>
      <c r="AG296" s="469"/>
      <c r="AH296" s="471"/>
      <c r="AI296" s="471"/>
      <c r="AJ296" s="471"/>
      <c r="AK296" s="472"/>
      <c r="AL296" s="469"/>
      <c r="AM296" s="471"/>
      <c r="AN296" s="471"/>
      <c r="AO296" s="471"/>
      <c r="AP296" s="538"/>
      <c r="AQ296" s="542">
        <f t="shared" si="124"/>
        <v>0</v>
      </c>
      <c r="AR296" s="552">
        <f t="shared" si="125"/>
        <v>0</v>
      </c>
      <c r="AS296" s="552">
        <f t="shared" si="126"/>
        <v>0</v>
      </c>
      <c r="AT296" s="496">
        <f t="shared" si="127"/>
        <v>0</v>
      </c>
      <c r="AU296" s="227"/>
      <c r="AV296" s="619" t="b">
        <f t="shared" si="122"/>
        <v>1</v>
      </c>
      <c r="AW296" s="619" t="b">
        <f t="shared" si="123"/>
        <v>1</v>
      </c>
      <c r="AX296" s="619" t="b">
        <f t="shared" si="128"/>
        <v>1</v>
      </c>
      <c r="AY296" s="619" t="b">
        <f t="shared" si="129"/>
        <v>1</v>
      </c>
      <c r="AZ296" s="619" t="b">
        <f t="shared" si="130"/>
        <v>1</v>
      </c>
      <c r="BB296" s="619" t="b">
        <f t="shared" si="131"/>
        <v>0</v>
      </c>
      <c r="BC296" s="619" t="b">
        <f t="shared" si="132"/>
        <v>0</v>
      </c>
      <c r="BD296" s="619" t="b">
        <f t="shared" si="133"/>
        <v>0</v>
      </c>
      <c r="BE296" s="619" t="b">
        <f t="shared" si="134"/>
        <v>0</v>
      </c>
      <c r="BF296" s="619" t="b">
        <f t="shared" si="135"/>
        <v>0</v>
      </c>
      <c r="BG296" s="619" t="b">
        <f t="shared" si="136"/>
        <v>0</v>
      </c>
      <c r="BH296" s="619" t="b">
        <f t="shared" si="137"/>
        <v>0</v>
      </c>
      <c r="BI296" s="619" t="b">
        <f t="shared" si="138"/>
        <v>0</v>
      </c>
      <c r="BJ296" s="619" t="b">
        <f t="shared" si="139"/>
        <v>0</v>
      </c>
      <c r="BK296" s="619" t="b">
        <f t="shared" si="140"/>
        <v>0</v>
      </c>
      <c r="BL296" s="619" t="b">
        <f t="shared" si="141"/>
        <v>0</v>
      </c>
      <c r="BM296" s="619" t="b">
        <f t="shared" si="142"/>
        <v>0</v>
      </c>
      <c r="BN296" s="619" t="b">
        <f t="shared" si="143"/>
        <v>1</v>
      </c>
      <c r="BO296" s="619" t="b">
        <f t="shared" si="144"/>
        <v>1</v>
      </c>
      <c r="BP296" s="619" t="b">
        <f t="shared" si="145"/>
        <v>1</v>
      </c>
      <c r="BQ296" s="619" t="b">
        <f t="shared" si="146"/>
        <v>1</v>
      </c>
      <c r="BR296" s="619" t="b">
        <f t="shared" si="147"/>
        <v>1</v>
      </c>
      <c r="BS296" s="619" t="b">
        <f t="shared" si="148"/>
        <v>1</v>
      </c>
      <c r="BT296" s="619" t="b">
        <f t="shared" si="149"/>
        <v>1</v>
      </c>
      <c r="BU296" s="619" t="b">
        <f t="shared" si="150"/>
        <v>1</v>
      </c>
      <c r="BV296" s="619" t="str">
        <f t="shared" si="151"/>
        <v>-</v>
      </c>
      <c r="BW296" s="619">
        <f>IF(BV296="-",0,IF(COUNTIF(BV296:$BV$524,BV296)&gt;1,1,0))</f>
        <v>0</v>
      </c>
    </row>
    <row r="297" spans="1:75" s="257" customFormat="1" ht="15.75">
      <c r="A297" s="567">
        <v>273</v>
      </c>
      <c r="B297" s="564"/>
      <c r="C297" s="465"/>
      <c r="D297" s="466"/>
      <c r="E297" s="467"/>
      <c r="F297" s="468"/>
      <c r="G297" s="466"/>
      <c r="H297" s="467"/>
      <c r="I297" s="468"/>
      <c r="J297" s="469"/>
      <c r="K297" s="467"/>
      <c r="L297" s="470"/>
      <c r="M297" s="466"/>
      <c r="N297" s="467"/>
      <c r="O297" s="470"/>
      <c r="P297" s="544"/>
      <c r="Q297" s="544"/>
      <c r="R297" s="544"/>
      <c r="S297" s="544"/>
      <c r="T297" s="544"/>
      <c r="U297" s="544"/>
      <c r="V297" s="544"/>
      <c r="W297" s="469"/>
      <c r="X297" s="471"/>
      <c r="Y297" s="471"/>
      <c r="Z297" s="471"/>
      <c r="AA297" s="472"/>
      <c r="AB297" s="469"/>
      <c r="AC297" s="471"/>
      <c r="AD297" s="471"/>
      <c r="AE297" s="471"/>
      <c r="AF297" s="472"/>
      <c r="AG297" s="469"/>
      <c r="AH297" s="471"/>
      <c r="AI297" s="471"/>
      <c r="AJ297" s="471"/>
      <c r="AK297" s="472"/>
      <c r="AL297" s="469"/>
      <c r="AM297" s="471"/>
      <c r="AN297" s="471"/>
      <c r="AO297" s="471"/>
      <c r="AP297" s="538"/>
      <c r="AQ297" s="542">
        <f t="shared" si="124"/>
        <v>0</v>
      </c>
      <c r="AR297" s="552">
        <f t="shared" si="125"/>
        <v>0</v>
      </c>
      <c r="AS297" s="552">
        <f t="shared" si="126"/>
        <v>0</v>
      </c>
      <c r="AT297" s="496">
        <f t="shared" si="127"/>
        <v>0</v>
      </c>
      <c r="AU297" s="227"/>
      <c r="AV297" s="619" t="b">
        <f t="shared" si="122"/>
        <v>1</v>
      </c>
      <c r="AW297" s="619" t="b">
        <f t="shared" si="123"/>
        <v>1</v>
      </c>
      <c r="AX297" s="619" t="b">
        <f t="shared" si="128"/>
        <v>1</v>
      </c>
      <c r="AY297" s="619" t="b">
        <f t="shared" si="129"/>
        <v>1</v>
      </c>
      <c r="AZ297" s="619" t="b">
        <f t="shared" si="130"/>
        <v>1</v>
      </c>
      <c r="BB297" s="619" t="b">
        <f t="shared" si="131"/>
        <v>0</v>
      </c>
      <c r="BC297" s="619" t="b">
        <f t="shared" si="132"/>
        <v>0</v>
      </c>
      <c r="BD297" s="619" t="b">
        <f t="shared" si="133"/>
        <v>0</v>
      </c>
      <c r="BE297" s="619" t="b">
        <f t="shared" si="134"/>
        <v>0</v>
      </c>
      <c r="BF297" s="619" t="b">
        <f t="shared" si="135"/>
        <v>0</v>
      </c>
      <c r="BG297" s="619" t="b">
        <f t="shared" si="136"/>
        <v>0</v>
      </c>
      <c r="BH297" s="619" t="b">
        <f t="shared" si="137"/>
        <v>0</v>
      </c>
      <c r="BI297" s="619" t="b">
        <f t="shared" si="138"/>
        <v>0</v>
      </c>
      <c r="BJ297" s="619" t="b">
        <f t="shared" si="139"/>
        <v>0</v>
      </c>
      <c r="BK297" s="619" t="b">
        <f t="shared" si="140"/>
        <v>0</v>
      </c>
      <c r="BL297" s="619" t="b">
        <f t="shared" si="141"/>
        <v>0</v>
      </c>
      <c r="BM297" s="619" t="b">
        <f t="shared" si="142"/>
        <v>0</v>
      </c>
      <c r="BN297" s="619" t="b">
        <f t="shared" si="143"/>
        <v>1</v>
      </c>
      <c r="BO297" s="619" t="b">
        <f t="shared" si="144"/>
        <v>1</v>
      </c>
      <c r="BP297" s="619" t="b">
        <f t="shared" si="145"/>
        <v>1</v>
      </c>
      <c r="BQ297" s="619" t="b">
        <f t="shared" si="146"/>
        <v>1</v>
      </c>
      <c r="BR297" s="619" t="b">
        <f t="shared" si="147"/>
        <v>1</v>
      </c>
      <c r="BS297" s="619" t="b">
        <f t="shared" si="148"/>
        <v>1</v>
      </c>
      <c r="BT297" s="619" t="b">
        <f t="shared" si="149"/>
        <v>1</v>
      </c>
      <c r="BU297" s="619" t="b">
        <f t="shared" si="150"/>
        <v>1</v>
      </c>
      <c r="BV297" s="619" t="str">
        <f t="shared" si="151"/>
        <v>-</v>
      </c>
      <c r="BW297" s="619">
        <f>IF(BV297="-",0,IF(COUNTIF(BV297:$BV$524,BV297)&gt;1,1,0))</f>
        <v>0</v>
      </c>
    </row>
    <row r="298" spans="1:75" s="257" customFormat="1" ht="15.75">
      <c r="A298" s="567">
        <v>274</v>
      </c>
      <c r="B298" s="564"/>
      <c r="C298" s="465"/>
      <c r="D298" s="466"/>
      <c r="E298" s="467"/>
      <c r="F298" s="468"/>
      <c r="G298" s="466"/>
      <c r="H298" s="467"/>
      <c r="I298" s="468"/>
      <c r="J298" s="469"/>
      <c r="K298" s="467"/>
      <c r="L298" s="470"/>
      <c r="M298" s="466"/>
      <c r="N298" s="467"/>
      <c r="O298" s="470"/>
      <c r="P298" s="544"/>
      <c r="Q298" s="544"/>
      <c r="R298" s="544"/>
      <c r="S298" s="544"/>
      <c r="T298" s="544"/>
      <c r="U298" s="544"/>
      <c r="V298" s="544"/>
      <c r="W298" s="469"/>
      <c r="X298" s="471"/>
      <c r="Y298" s="471"/>
      <c r="Z298" s="471"/>
      <c r="AA298" s="472"/>
      <c r="AB298" s="469"/>
      <c r="AC298" s="471"/>
      <c r="AD298" s="471"/>
      <c r="AE298" s="471"/>
      <c r="AF298" s="472"/>
      <c r="AG298" s="469"/>
      <c r="AH298" s="471"/>
      <c r="AI298" s="471"/>
      <c r="AJ298" s="471"/>
      <c r="AK298" s="472"/>
      <c r="AL298" s="469"/>
      <c r="AM298" s="471"/>
      <c r="AN298" s="471"/>
      <c r="AO298" s="471"/>
      <c r="AP298" s="538"/>
      <c r="AQ298" s="542">
        <f t="shared" si="124"/>
        <v>0</v>
      </c>
      <c r="AR298" s="552">
        <f t="shared" si="125"/>
        <v>0</v>
      </c>
      <c r="AS298" s="552">
        <f t="shared" si="126"/>
        <v>0</v>
      </c>
      <c r="AT298" s="496">
        <f t="shared" si="127"/>
        <v>0</v>
      </c>
      <c r="AU298" s="227"/>
      <c r="AV298" s="619" t="b">
        <f t="shared" si="122"/>
        <v>1</v>
      </c>
      <c r="AW298" s="619" t="b">
        <f t="shared" si="123"/>
        <v>1</v>
      </c>
      <c r="AX298" s="619" t="b">
        <f t="shared" si="128"/>
        <v>1</v>
      </c>
      <c r="AY298" s="619" t="b">
        <f t="shared" si="129"/>
        <v>1</v>
      </c>
      <c r="AZ298" s="619" t="b">
        <f t="shared" si="130"/>
        <v>1</v>
      </c>
      <c r="BB298" s="619" t="b">
        <f t="shared" si="131"/>
        <v>0</v>
      </c>
      <c r="BC298" s="619" t="b">
        <f t="shared" si="132"/>
        <v>0</v>
      </c>
      <c r="BD298" s="619" t="b">
        <f t="shared" si="133"/>
        <v>0</v>
      </c>
      <c r="BE298" s="619" t="b">
        <f t="shared" si="134"/>
        <v>0</v>
      </c>
      <c r="BF298" s="619" t="b">
        <f t="shared" si="135"/>
        <v>0</v>
      </c>
      <c r="BG298" s="619" t="b">
        <f t="shared" si="136"/>
        <v>0</v>
      </c>
      <c r="BH298" s="619" t="b">
        <f t="shared" si="137"/>
        <v>0</v>
      </c>
      <c r="BI298" s="619" t="b">
        <f t="shared" si="138"/>
        <v>0</v>
      </c>
      <c r="BJ298" s="619" t="b">
        <f t="shared" si="139"/>
        <v>0</v>
      </c>
      <c r="BK298" s="619" t="b">
        <f t="shared" si="140"/>
        <v>0</v>
      </c>
      <c r="BL298" s="619" t="b">
        <f t="shared" si="141"/>
        <v>0</v>
      </c>
      <c r="BM298" s="619" t="b">
        <f t="shared" si="142"/>
        <v>0</v>
      </c>
      <c r="BN298" s="619" t="b">
        <f t="shared" si="143"/>
        <v>1</v>
      </c>
      <c r="BO298" s="619" t="b">
        <f t="shared" si="144"/>
        <v>1</v>
      </c>
      <c r="BP298" s="619" t="b">
        <f t="shared" si="145"/>
        <v>1</v>
      </c>
      <c r="BQ298" s="619" t="b">
        <f t="shared" si="146"/>
        <v>1</v>
      </c>
      <c r="BR298" s="619" t="b">
        <f t="shared" si="147"/>
        <v>1</v>
      </c>
      <c r="BS298" s="619" t="b">
        <f t="shared" si="148"/>
        <v>1</v>
      </c>
      <c r="BT298" s="619" t="b">
        <f t="shared" si="149"/>
        <v>1</v>
      </c>
      <c r="BU298" s="619" t="b">
        <f t="shared" si="150"/>
        <v>1</v>
      </c>
      <c r="BV298" s="619" t="str">
        <f t="shared" si="151"/>
        <v>-</v>
      </c>
      <c r="BW298" s="619">
        <f>IF(BV298="-",0,IF(COUNTIF(BV298:$BV$524,BV298)&gt;1,1,0))</f>
        <v>0</v>
      </c>
    </row>
    <row r="299" spans="1:75" s="257" customFormat="1" ht="15.75">
      <c r="A299" s="567">
        <v>275</v>
      </c>
      <c r="B299" s="564"/>
      <c r="C299" s="465"/>
      <c r="D299" s="466"/>
      <c r="E299" s="467"/>
      <c r="F299" s="468"/>
      <c r="G299" s="466"/>
      <c r="H299" s="467"/>
      <c r="I299" s="468"/>
      <c r="J299" s="469"/>
      <c r="K299" s="467"/>
      <c r="L299" s="470"/>
      <c r="M299" s="466"/>
      <c r="N299" s="467"/>
      <c r="O299" s="470"/>
      <c r="P299" s="544"/>
      <c r="Q299" s="544"/>
      <c r="R299" s="544"/>
      <c r="S299" s="544"/>
      <c r="T299" s="544"/>
      <c r="U299" s="544"/>
      <c r="V299" s="544"/>
      <c r="W299" s="469"/>
      <c r="X299" s="471"/>
      <c r="Y299" s="471"/>
      <c r="Z299" s="471"/>
      <c r="AA299" s="472"/>
      <c r="AB299" s="469"/>
      <c r="AC299" s="471"/>
      <c r="AD299" s="471"/>
      <c r="AE299" s="471"/>
      <c r="AF299" s="472"/>
      <c r="AG299" s="469"/>
      <c r="AH299" s="471"/>
      <c r="AI299" s="471"/>
      <c r="AJ299" s="471"/>
      <c r="AK299" s="472"/>
      <c r="AL299" s="469"/>
      <c r="AM299" s="471"/>
      <c r="AN299" s="471"/>
      <c r="AO299" s="471"/>
      <c r="AP299" s="538"/>
      <c r="AQ299" s="542">
        <f t="shared" si="124"/>
        <v>0</v>
      </c>
      <c r="AR299" s="552">
        <f t="shared" si="125"/>
        <v>0</v>
      </c>
      <c r="AS299" s="552">
        <f t="shared" si="126"/>
        <v>0</v>
      </c>
      <c r="AT299" s="496">
        <f t="shared" si="127"/>
        <v>0</v>
      </c>
      <c r="AU299" s="227"/>
      <c r="AV299" s="619" t="b">
        <f t="shared" si="122"/>
        <v>1</v>
      </c>
      <c r="AW299" s="619" t="b">
        <f t="shared" si="123"/>
        <v>1</v>
      </c>
      <c r="AX299" s="619" t="b">
        <f t="shared" si="128"/>
        <v>1</v>
      </c>
      <c r="AY299" s="619" t="b">
        <f t="shared" si="129"/>
        <v>1</v>
      </c>
      <c r="AZ299" s="619" t="b">
        <f t="shared" si="130"/>
        <v>1</v>
      </c>
      <c r="BB299" s="619" t="b">
        <f t="shared" si="131"/>
        <v>0</v>
      </c>
      <c r="BC299" s="619" t="b">
        <f t="shared" si="132"/>
        <v>0</v>
      </c>
      <c r="BD299" s="619" t="b">
        <f t="shared" si="133"/>
        <v>0</v>
      </c>
      <c r="BE299" s="619" t="b">
        <f t="shared" si="134"/>
        <v>0</v>
      </c>
      <c r="BF299" s="619" t="b">
        <f t="shared" si="135"/>
        <v>0</v>
      </c>
      <c r="BG299" s="619" t="b">
        <f t="shared" si="136"/>
        <v>0</v>
      </c>
      <c r="BH299" s="619" t="b">
        <f t="shared" si="137"/>
        <v>0</v>
      </c>
      <c r="BI299" s="619" t="b">
        <f t="shared" si="138"/>
        <v>0</v>
      </c>
      <c r="BJ299" s="619" t="b">
        <f t="shared" si="139"/>
        <v>0</v>
      </c>
      <c r="BK299" s="619" t="b">
        <f t="shared" si="140"/>
        <v>0</v>
      </c>
      <c r="BL299" s="619" t="b">
        <f t="shared" si="141"/>
        <v>0</v>
      </c>
      <c r="BM299" s="619" t="b">
        <f t="shared" si="142"/>
        <v>0</v>
      </c>
      <c r="BN299" s="619" t="b">
        <f t="shared" si="143"/>
        <v>1</v>
      </c>
      <c r="BO299" s="619" t="b">
        <f t="shared" si="144"/>
        <v>1</v>
      </c>
      <c r="BP299" s="619" t="b">
        <f t="shared" si="145"/>
        <v>1</v>
      </c>
      <c r="BQ299" s="619" t="b">
        <f t="shared" si="146"/>
        <v>1</v>
      </c>
      <c r="BR299" s="619" t="b">
        <f t="shared" si="147"/>
        <v>1</v>
      </c>
      <c r="BS299" s="619" t="b">
        <f t="shared" si="148"/>
        <v>1</v>
      </c>
      <c r="BT299" s="619" t="b">
        <f t="shared" si="149"/>
        <v>1</v>
      </c>
      <c r="BU299" s="619" t="b">
        <f t="shared" si="150"/>
        <v>1</v>
      </c>
      <c r="BV299" s="619" t="str">
        <f t="shared" si="151"/>
        <v>-</v>
      </c>
      <c r="BW299" s="619">
        <f>IF(BV299="-",0,IF(COUNTIF(BV299:$BV$524,BV299)&gt;1,1,0))</f>
        <v>0</v>
      </c>
    </row>
    <row r="300" spans="1:75" s="257" customFormat="1" ht="15.75">
      <c r="A300" s="567">
        <v>276</v>
      </c>
      <c r="B300" s="564"/>
      <c r="C300" s="465"/>
      <c r="D300" s="466"/>
      <c r="E300" s="467"/>
      <c r="F300" s="468"/>
      <c r="G300" s="466"/>
      <c r="H300" s="467"/>
      <c r="I300" s="468"/>
      <c r="J300" s="469"/>
      <c r="K300" s="467"/>
      <c r="L300" s="470"/>
      <c r="M300" s="466"/>
      <c r="N300" s="467"/>
      <c r="O300" s="470"/>
      <c r="P300" s="544"/>
      <c r="Q300" s="544"/>
      <c r="R300" s="544"/>
      <c r="S300" s="544"/>
      <c r="T300" s="544"/>
      <c r="U300" s="544"/>
      <c r="V300" s="544"/>
      <c r="W300" s="469"/>
      <c r="X300" s="471"/>
      <c r="Y300" s="471"/>
      <c r="Z300" s="471"/>
      <c r="AA300" s="472"/>
      <c r="AB300" s="469"/>
      <c r="AC300" s="471"/>
      <c r="AD300" s="471"/>
      <c r="AE300" s="471"/>
      <c r="AF300" s="472"/>
      <c r="AG300" s="469"/>
      <c r="AH300" s="471"/>
      <c r="AI300" s="471"/>
      <c r="AJ300" s="471"/>
      <c r="AK300" s="472"/>
      <c r="AL300" s="469"/>
      <c r="AM300" s="471"/>
      <c r="AN300" s="471"/>
      <c r="AO300" s="471"/>
      <c r="AP300" s="538"/>
      <c r="AQ300" s="542">
        <f t="shared" si="124"/>
        <v>0</v>
      </c>
      <c r="AR300" s="552">
        <f t="shared" si="125"/>
        <v>0</v>
      </c>
      <c r="AS300" s="552">
        <f t="shared" si="126"/>
        <v>0</v>
      </c>
      <c r="AT300" s="496">
        <f t="shared" si="127"/>
        <v>0</v>
      </c>
      <c r="AU300" s="227"/>
      <c r="AV300" s="619" t="b">
        <f t="shared" si="122"/>
        <v>1</v>
      </c>
      <c r="AW300" s="619" t="b">
        <f t="shared" si="123"/>
        <v>1</v>
      </c>
      <c r="AX300" s="619" t="b">
        <f t="shared" si="128"/>
        <v>1</v>
      </c>
      <c r="AY300" s="619" t="b">
        <f t="shared" si="129"/>
        <v>1</v>
      </c>
      <c r="AZ300" s="619" t="b">
        <f t="shared" si="130"/>
        <v>1</v>
      </c>
      <c r="BB300" s="619" t="b">
        <f t="shared" si="131"/>
        <v>0</v>
      </c>
      <c r="BC300" s="619" t="b">
        <f t="shared" si="132"/>
        <v>0</v>
      </c>
      <c r="BD300" s="619" t="b">
        <f t="shared" si="133"/>
        <v>0</v>
      </c>
      <c r="BE300" s="619" t="b">
        <f t="shared" si="134"/>
        <v>0</v>
      </c>
      <c r="BF300" s="619" t="b">
        <f t="shared" si="135"/>
        <v>0</v>
      </c>
      <c r="BG300" s="619" t="b">
        <f t="shared" si="136"/>
        <v>0</v>
      </c>
      <c r="BH300" s="619" t="b">
        <f t="shared" si="137"/>
        <v>0</v>
      </c>
      <c r="BI300" s="619" t="b">
        <f t="shared" si="138"/>
        <v>0</v>
      </c>
      <c r="BJ300" s="619" t="b">
        <f t="shared" si="139"/>
        <v>0</v>
      </c>
      <c r="BK300" s="619" t="b">
        <f t="shared" si="140"/>
        <v>0</v>
      </c>
      <c r="BL300" s="619" t="b">
        <f t="shared" si="141"/>
        <v>0</v>
      </c>
      <c r="BM300" s="619" t="b">
        <f t="shared" si="142"/>
        <v>0</v>
      </c>
      <c r="BN300" s="619" t="b">
        <f t="shared" si="143"/>
        <v>1</v>
      </c>
      <c r="BO300" s="619" t="b">
        <f t="shared" si="144"/>
        <v>1</v>
      </c>
      <c r="BP300" s="619" t="b">
        <f t="shared" si="145"/>
        <v>1</v>
      </c>
      <c r="BQ300" s="619" t="b">
        <f t="shared" si="146"/>
        <v>1</v>
      </c>
      <c r="BR300" s="619" t="b">
        <f t="shared" si="147"/>
        <v>1</v>
      </c>
      <c r="BS300" s="619" t="b">
        <f t="shared" si="148"/>
        <v>1</v>
      </c>
      <c r="BT300" s="619" t="b">
        <f t="shared" si="149"/>
        <v>1</v>
      </c>
      <c r="BU300" s="619" t="b">
        <f t="shared" si="150"/>
        <v>1</v>
      </c>
      <c r="BV300" s="619" t="str">
        <f t="shared" si="151"/>
        <v>-</v>
      </c>
      <c r="BW300" s="619">
        <f>IF(BV300="-",0,IF(COUNTIF(BV300:$BV$524,BV300)&gt;1,1,0))</f>
        <v>0</v>
      </c>
    </row>
    <row r="301" spans="1:75" s="257" customFormat="1" ht="15.75">
      <c r="A301" s="567">
        <v>277</v>
      </c>
      <c r="B301" s="564"/>
      <c r="C301" s="465"/>
      <c r="D301" s="466"/>
      <c r="E301" s="467"/>
      <c r="F301" s="468"/>
      <c r="G301" s="466"/>
      <c r="H301" s="467"/>
      <c r="I301" s="468"/>
      <c r="J301" s="469"/>
      <c r="K301" s="467"/>
      <c r="L301" s="470"/>
      <c r="M301" s="466"/>
      <c r="N301" s="467"/>
      <c r="O301" s="470"/>
      <c r="P301" s="544"/>
      <c r="Q301" s="544"/>
      <c r="R301" s="544"/>
      <c r="S301" s="544"/>
      <c r="T301" s="544"/>
      <c r="U301" s="544"/>
      <c r="V301" s="544"/>
      <c r="W301" s="469"/>
      <c r="X301" s="471"/>
      <c r="Y301" s="471"/>
      <c r="Z301" s="471"/>
      <c r="AA301" s="472"/>
      <c r="AB301" s="469"/>
      <c r="AC301" s="471"/>
      <c r="AD301" s="471"/>
      <c r="AE301" s="471"/>
      <c r="AF301" s="472"/>
      <c r="AG301" s="469"/>
      <c r="AH301" s="471"/>
      <c r="AI301" s="471"/>
      <c r="AJ301" s="471"/>
      <c r="AK301" s="472"/>
      <c r="AL301" s="469"/>
      <c r="AM301" s="471"/>
      <c r="AN301" s="471"/>
      <c r="AO301" s="471"/>
      <c r="AP301" s="538"/>
      <c r="AQ301" s="542">
        <f t="shared" si="124"/>
        <v>0</v>
      </c>
      <c r="AR301" s="552">
        <f t="shared" si="125"/>
        <v>0</v>
      </c>
      <c r="AS301" s="552">
        <f t="shared" si="126"/>
        <v>0</v>
      </c>
      <c r="AT301" s="496">
        <f t="shared" si="127"/>
        <v>0</v>
      </c>
      <c r="AU301" s="227"/>
      <c r="AV301" s="619" t="b">
        <f t="shared" si="122"/>
        <v>1</v>
      </c>
      <c r="AW301" s="619" t="b">
        <f t="shared" si="123"/>
        <v>1</v>
      </c>
      <c r="AX301" s="619" t="b">
        <f t="shared" si="128"/>
        <v>1</v>
      </c>
      <c r="AY301" s="619" t="b">
        <f t="shared" si="129"/>
        <v>1</v>
      </c>
      <c r="AZ301" s="619" t="b">
        <f t="shared" si="130"/>
        <v>1</v>
      </c>
      <c r="BB301" s="619" t="b">
        <f t="shared" si="131"/>
        <v>0</v>
      </c>
      <c r="BC301" s="619" t="b">
        <f t="shared" si="132"/>
        <v>0</v>
      </c>
      <c r="BD301" s="619" t="b">
        <f t="shared" si="133"/>
        <v>0</v>
      </c>
      <c r="BE301" s="619" t="b">
        <f t="shared" si="134"/>
        <v>0</v>
      </c>
      <c r="BF301" s="619" t="b">
        <f t="shared" si="135"/>
        <v>0</v>
      </c>
      <c r="BG301" s="619" t="b">
        <f t="shared" si="136"/>
        <v>0</v>
      </c>
      <c r="BH301" s="619" t="b">
        <f t="shared" si="137"/>
        <v>0</v>
      </c>
      <c r="BI301" s="619" t="b">
        <f t="shared" si="138"/>
        <v>0</v>
      </c>
      <c r="BJ301" s="619" t="b">
        <f t="shared" si="139"/>
        <v>0</v>
      </c>
      <c r="BK301" s="619" t="b">
        <f t="shared" si="140"/>
        <v>0</v>
      </c>
      <c r="BL301" s="619" t="b">
        <f t="shared" si="141"/>
        <v>0</v>
      </c>
      <c r="BM301" s="619" t="b">
        <f t="shared" si="142"/>
        <v>0</v>
      </c>
      <c r="BN301" s="619" t="b">
        <f t="shared" si="143"/>
        <v>1</v>
      </c>
      <c r="BO301" s="619" t="b">
        <f t="shared" si="144"/>
        <v>1</v>
      </c>
      <c r="BP301" s="619" t="b">
        <f t="shared" si="145"/>
        <v>1</v>
      </c>
      <c r="BQ301" s="619" t="b">
        <f t="shared" si="146"/>
        <v>1</v>
      </c>
      <c r="BR301" s="619" t="b">
        <f t="shared" si="147"/>
        <v>1</v>
      </c>
      <c r="BS301" s="619" t="b">
        <f t="shared" si="148"/>
        <v>1</v>
      </c>
      <c r="BT301" s="619" t="b">
        <f t="shared" si="149"/>
        <v>1</v>
      </c>
      <c r="BU301" s="619" t="b">
        <f t="shared" si="150"/>
        <v>1</v>
      </c>
      <c r="BV301" s="619" t="str">
        <f t="shared" si="151"/>
        <v>-</v>
      </c>
      <c r="BW301" s="619">
        <f>IF(BV301="-",0,IF(COUNTIF(BV301:$BV$524,BV301)&gt;1,1,0))</f>
        <v>0</v>
      </c>
    </row>
    <row r="302" spans="1:75" s="257" customFormat="1" ht="15.75">
      <c r="A302" s="567">
        <v>278</v>
      </c>
      <c r="B302" s="564"/>
      <c r="C302" s="465"/>
      <c r="D302" s="466"/>
      <c r="E302" s="467"/>
      <c r="F302" s="468"/>
      <c r="G302" s="466"/>
      <c r="H302" s="467"/>
      <c r="I302" s="468"/>
      <c r="J302" s="469"/>
      <c r="K302" s="467"/>
      <c r="L302" s="470"/>
      <c r="M302" s="466"/>
      <c r="N302" s="467"/>
      <c r="O302" s="470"/>
      <c r="P302" s="544"/>
      <c r="Q302" s="544"/>
      <c r="R302" s="544"/>
      <c r="S302" s="544"/>
      <c r="T302" s="544"/>
      <c r="U302" s="544"/>
      <c r="V302" s="544"/>
      <c r="W302" s="469"/>
      <c r="X302" s="471"/>
      <c r="Y302" s="471"/>
      <c r="Z302" s="471"/>
      <c r="AA302" s="472"/>
      <c r="AB302" s="469"/>
      <c r="AC302" s="471"/>
      <c r="AD302" s="471"/>
      <c r="AE302" s="471"/>
      <c r="AF302" s="472"/>
      <c r="AG302" s="469"/>
      <c r="AH302" s="471"/>
      <c r="AI302" s="471"/>
      <c r="AJ302" s="471"/>
      <c r="AK302" s="472"/>
      <c r="AL302" s="469"/>
      <c r="AM302" s="471"/>
      <c r="AN302" s="471"/>
      <c r="AO302" s="471"/>
      <c r="AP302" s="538"/>
      <c r="AQ302" s="542">
        <f t="shared" si="124"/>
        <v>0</v>
      </c>
      <c r="AR302" s="552">
        <f t="shared" si="125"/>
        <v>0</v>
      </c>
      <c r="AS302" s="552">
        <f t="shared" si="126"/>
        <v>0</v>
      </c>
      <c r="AT302" s="496">
        <f t="shared" si="127"/>
        <v>0</v>
      </c>
      <c r="AU302" s="227"/>
      <c r="AV302" s="619" t="b">
        <f t="shared" si="122"/>
        <v>1</v>
      </c>
      <c r="AW302" s="619" t="b">
        <f t="shared" si="123"/>
        <v>1</v>
      </c>
      <c r="AX302" s="619" t="b">
        <f t="shared" si="128"/>
        <v>1</v>
      </c>
      <c r="AY302" s="619" t="b">
        <f t="shared" si="129"/>
        <v>1</v>
      </c>
      <c r="AZ302" s="619" t="b">
        <f t="shared" si="130"/>
        <v>1</v>
      </c>
      <c r="BB302" s="619" t="b">
        <f t="shared" si="131"/>
        <v>0</v>
      </c>
      <c r="BC302" s="619" t="b">
        <f t="shared" si="132"/>
        <v>0</v>
      </c>
      <c r="BD302" s="619" t="b">
        <f t="shared" si="133"/>
        <v>0</v>
      </c>
      <c r="BE302" s="619" t="b">
        <f t="shared" si="134"/>
        <v>0</v>
      </c>
      <c r="BF302" s="619" t="b">
        <f t="shared" si="135"/>
        <v>0</v>
      </c>
      <c r="BG302" s="619" t="b">
        <f t="shared" si="136"/>
        <v>0</v>
      </c>
      <c r="BH302" s="619" t="b">
        <f t="shared" si="137"/>
        <v>0</v>
      </c>
      <c r="BI302" s="619" t="b">
        <f t="shared" si="138"/>
        <v>0</v>
      </c>
      <c r="BJ302" s="619" t="b">
        <f t="shared" si="139"/>
        <v>0</v>
      </c>
      <c r="BK302" s="619" t="b">
        <f t="shared" si="140"/>
        <v>0</v>
      </c>
      <c r="BL302" s="619" t="b">
        <f t="shared" si="141"/>
        <v>0</v>
      </c>
      <c r="BM302" s="619" t="b">
        <f t="shared" si="142"/>
        <v>0</v>
      </c>
      <c r="BN302" s="619" t="b">
        <f t="shared" si="143"/>
        <v>1</v>
      </c>
      <c r="BO302" s="619" t="b">
        <f t="shared" si="144"/>
        <v>1</v>
      </c>
      <c r="BP302" s="619" t="b">
        <f t="shared" si="145"/>
        <v>1</v>
      </c>
      <c r="BQ302" s="619" t="b">
        <f t="shared" si="146"/>
        <v>1</v>
      </c>
      <c r="BR302" s="619" t="b">
        <f t="shared" si="147"/>
        <v>1</v>
      </c>
      <c r="BS302" s="619" t="b">
        <f t="shared" si="148"/>
        <v>1</v>
      </c>
      <c r="BT302" s="619" t="b">
        <f t="shared" si="149"/>
        <v>1</v>
      </c>
      <c r="BU302" s="619" t="b">
        <f t="shared" si="150"/>
        <v>1</v>
      </c>
      <c r="BV302" s="619" t="str">
        <f t="shared" si="151"/>
        <v>-</v>
      </c>
      <c r="BW302" s="619">
        <f>IF(BV302="-",0,IF(COUNTIF(BV302:$BV$524,BV302)&gt;1,1,0))</f>
        <v>0</v>
      </c>
    </row>
    <row r="303" spans="1:75" s="257" customFormat="1" ht="15.75">
      <c r="A303" s="567">
        <v>279</v>
      </c>
      <c r="B303" s="564"/>
      <c r="C303" s="465"/>
      <c r="D303" s="466"/>
      <c r="E303" s="467"/>
      <c r="F303" s="468"/>
      <c r="G303" s="466"/>
      <c r="H303" s="467"/>
      <c r="I303" s="468"/>
      <c r="J303" s="469"/>
      <c r="K303" s="467"/>
      <c r="L303" s="470"/>
      <c r="M303" s="466"/>
      <c r="N303" s="467"/>
      <c r="O303" s="470"/>
      <c r="P303" s="544"/>
      <c r="Q303" s="544"/>
      <c r="R303" s="544"/>
      <c r="S303" s="544"/>
      <c r="T303" s="544"/>
      <c r="U303" s="544"/>
      <c r="V303" s="544"/>
      <c r="W303" s="469"/>
      <c r="X303" s="471"/>
      <c r="Y303" s="471"/>
      <c r="Z303" s="471"/>
      <c r="AA303" s="472"/>
      <c r="AB303" s="469"/>
      <c r="AC303" s="471"/>
      <c r="AD303" s="471"/>
      <c r="AE303" s="471"/>
      <c r="AF303" s="472"/>
      <c r="AG303" s="469"/>
      <c r="AH303" s="471"/>
      <c r="AI303" s="471"/>
      <c r="AJ303" s="471"/>
      <c r="AK303" s="472"/>
      <c r="AL303" s="469"/>
      <c r="AM303" s="471"/>
      <c r="AN303" s="471"/>
      <c r="AO303" s="471"/>
      <c r="AP303" s="538"/>
      <c r="AQ303" s="542">
        <f t="shared" si="124"/>
        <v>0</v>
      </c>
      <c r="AR303" s="552">
        <f t="shared" si="125"/>
        <v>0</v>
      </c>
      <c r="AS303" s="552">
        <f t="shared" si="126"/>
        <v>0</v>
      </c>
      <c r="AT303" s="496">
        <f t="shared" si="127"/>
        <v>0</v>
      </c>
      <c r="AU303" s="227"/>
      <c r="AV303" s="619" t="b">
        <f t="shared" si="122"/>
        <v>1</v>
      </c>
      <c r="AW303" s="619" t="b">
        <f t="shared" si="123"/>
        <v>1</v>
      </c>
      <c r="AX303" s="619" t="b">
        <f t="shared" si="128"/>
        <v>1</v>
      </c>
      <c r="AY303" s="619" t="b">
        <f t="shared" si="129"/>
        <v>1</v>
      </c>
      <c r="AZ303" s="619" t="b">
        <f t="shared" si="130"/>
        <v>1</v>
      </c>
      <c r="BB303" s="619" t="b">
        <f t="shared" si="131"/>
        <v>0</v>
      </c>
      <c r="BC303" s="619" t="b">
        <f t="shared" si="132"/>
        <v>0</v>
      </c>
      <c r="BD303" s="619" t="b">
        <f t="shared" si="133"/>
        <v>0</v>
      </c>
      <c r="BE303" s="619" t="b">
        <f t="shared" si="134"/>
        <v>0</v>
      </c>
      <c r="BF303" s="619" t="b">
        <f t="shared" si="135"/>
        <v>0</v>
      </c>
      <c r="BG303" s="619" t="b">
        <f t="shared" si="136"/>
        <v>0</v>
      </c>
      <c r="BH303" s="619" t="b">
        <f t="shared" si="137"/>
        <v>0</v>
      </c>
      <c r="BI303" s="619" t="b">
        <f t="shared" si="138"/>
        <v>0</v>
      </c>
      <c r="BJ303" s="619" t="b">
        <f t="shared" si="139"/>
        <v>0</v>
      </c>
      <c r="BK303" s="619" t="b">
        <f t="shared" si="140"/>
        <v>0</v>
      </c>
      <c r="BL303" s="619" t="b">
        <f t="shared" si="141"/>
        <v>0</v>
      </c>
      <c r="BM303" s="619" t="b">
        <f t="shared" si="142"/>
        <v>0</v>
      </c>
      <c r="BN303" s="619" t="b">
        <f t="shared" si="143"/>
        <v>1</v>
      </c>
      <c r="BO303" s="619" t="b">
        <f t="shared" si="144"/>
        <v>1</v>
      </c>
      <c r="BP303" s="619" t="b">
        <f t="shared" si="145"/>
        <v>1</v>
      </c>
      <c r="BQ303" s="619" t="b">
        <f t="shared" si="146"/>
        <v>1</v>
      </c>
      <c r="BR303" s="619" t="b">
        <f t="shared" si="147"/>
        <v>1</v>
      </c>
      <c r="BS303" s="619" t="b">
        <f t="shared" si="148"/>
        <v>1</v>
      </c>
      <c r="BT303" s="619" t="b">
        <f t="shared" si="149"/>
        <v>1</v>
      </c>
      <c r="BU303" s="619" t="b">
        <f t="shared" si="150"/>
        <v>1</v>
      </c>
      <c r="BV303" s="619" t="str">
        <f t="shared" si="151"/>
        <v>-</v>
      </c>
      <c r="BW303" s="619">
        <f>IF(BV303="-",0,IF(COUNTIF(BV303:$BV$524,BV303)&gt;1,1,0))</f>
        <v>0</v>
      </c>
    </row>
    <row r="304" spans="1:75" s="257" customFormat="1" ht="15.75">
      <c r="A304" s="567">
        <v>280</v>
      </c>
      <c r="B304" s="564"/>
      <c r="C304" s="465"/>
      <c r="D304" s="466"/>
      <c r="E304" s="467"/>
      <c r="F304" s="468"/>
      <c r="G304" s="466"/>
      <c r="H304" s="467"/>
      <c r="I304" s="468"/>
      <c r="J304" s="469"/>
      <c r="K304" s="467"/>
      <c r="L304" s="470"/>
      <c r="M304" s="466"/>
      <c r="N304" s="467"/>
      <c r="O304" s="470"/>
      <c r="P304" s="544"/>
      <c r="Q304" s="544"/>
      <c r="R304" s="544"/>
      <c r="S304" s="544"/>
      <c r="T304" s="544"/>
      <c r="U304" s="544"/>
      <c r="V304" s="544"/>
      <c r="W304" s="469"/>
      <c r="X304" s="471"/>
      <c r="Y304" s="471"/>
      <c r="Z304" s="471"/>
      <c r="AA304" s="472"/>
      <c r="AB304" s="469"/>
      <c r="AC304" s="471"/>
      <c r="AD304" s="471"/>
      <c r="AE304" s="471"/>
      <c r="AF304" s="472"/>
      <c r="AG304" s="469"/>
      <c r="AH304" s="471"/>
      <c r="AI304" s="471"/>
      <c r="AJ304" s="471"/>
      <c r="AK304" s="472"/>
      <c r="AL304" s="469"/>
      <c r="AM304" s="471"/>
      <c r="AN304" s="471"/>
      <c r="AO304" s="471"/>
      <c r="AP304" s="538"/>
      <c r="AQ304" s="542">
        <f t="shared" si="124"/>
        <v>0</v>
      </c>
      <c r="AR304" s="552">
        <f t="shared" si="125"/>
        <v>0</v>
      </c>
      <c r="AS304" s="552">
        <f t="shared" si="126"/>
        <v>0</v>
      </c>
      <c r="AT304" s="496">
        <f t="shared" si="127"/>
        <v>0</v>
      </c>
      <c r="AU304" s="227"/>
      <c r="AV304" s="619" t="b">
        <f t="shared" si="122"/>
        <v>1</v>
      </c>
      <c r="AW304" s="619" t="b">
        <f t="shared" si="123"/>
        <v>1</v>
      </c>
      <c r="AX304" s="619" t="b">
        <f t="shared" si="128"/>
        <v>1</v>
      </c>
      <c r="AY304" s="619" t="b">
        <f t="shared" si="129"/>
        <v>1</v>
      </c>
      <c r="AZ304" s="619" t="b">
        <f t="shared" si="130"/>
        <v>1</v>
      </c>
      <c r="BB304" s="619" t="b">
        <f t="shared" si="131"/>
        <v>0</v>
      </c>
      <c r="BC304" s="619" t="b">
        <f t="shared" si="132"/>
        <v>0</v>
      </c>
      <c r="BD304" s="619" t="b">
        <f t="shared" si="133"/>
        <v>0</v>
      </c>
      <c r="BE304" s="619" t="b">
        <f t="shared" si="134"/>
        <v>0</v>
      </c>
      <c r="BF304" s="619" t="b">
        <f t="shared" si="135"/>
        <v>0</v>
      </c>
      <c r="BG304" s="619" t="b">
        <f t="shared" si="136"/>
        <v>0</v>
      </c>
      <c r="BH304" s="619" t="b">
        <f t="shared" si="137"/>
        <v>0</v>
      </c>
      <c r="BI304" s="619" t="b">
        <f t="shared" si="138"/>
        <v>0</v>
      </c>
      <c r="BJ304" s="619" t="b">
        <f t="shared" si="139"/>
        <v>0</v>
      </c>
      <c r="BK304" s="619" t="b">
        <f t="shared" si="140"/>
        <v>0</v>
      </c>
      <c r="BL304" s="619" t="b">
        <f t="shared" si="141"/>
        <v>0</v>
      </c>
      <c r="BM304" s="619" t="b">
        <f t="shared" si="142"/>
        <v>0</v>
      </c>
      <c r="BN304" s="619" t="b">
        <f t="shared" si="143"/>
        <v>1</v>
      </c>
      <c r="BO304" s="619" t="b">
        <f t="shared" si="144"/>
        <v>1</v>
      </c>
      <c r="BP304" s="619" t="b">
        <f t="shared" si="145"/>
        <v>1</v>
      </c>
      <c r="BQ304" s="619" t="b">
        <f t="shared" si="146"/>
        <v>1</v>
      </c>
      <c r="BR304" s="619" t="b">
        <f t="shared" si="147"/>
        <v>1</v>
      </c>
      <c r="BS304" s="619" t="b">
        <f t="shared" si="148"/>
        <v>1</v>
      </c>
      <c r="BT304" s="619" t="b">
        <f t="shared" si="149"/>
        <v>1</v>
      </c>
      <c r="BU304" s="619" t="b">
        <f t="shared" si="150"/>
        <v>1</v>
      </c>
      <c r="BV304" s="619" t="str">
        <f t="shared" si="151"/>
        <v>-</v>
      </c>
      <c r="BW304" s="619">
        <f>IF(BV304="-",0,IF(COUNTIF(BV304:$BV$524,BV304)&gt;1,1,0))</f>
        <v>0</v>
      </c>
    </row>
    <row r="305" spans="1:75" s="257" customFormat="1" ht="15.75">
      <c r="A305" s="567">
        <v>281</v>
      </c>
      <c r="B305" s="564"/>
      <c r="C305" s="465"/>
      <c r="D305" s="466"/>
      <c r="E305" s="467"/>
      <c r="F305" s="468"/>
      <c r="G305" s="466"/>
      <c r="H305" s="467"/>
      <c r="I305" s="468"/>
      <c r="J305" s="469"/>
      <c r="K305" s="467"/>
      <c r="L305" s="470"/>
      <c r="M305" s="466"/>
      <c r="N305" s="467"/>
      <c r="O305" s="470"/>
      <c r="P305" s="544"/>
      <c r="Q305" s="544"/>
      <c r="R305" s="544"/>
      <c r="S305" s="544"/>
      <c r="T305" s="544"/>
      <c r="U305" s="544"/>
      <c r="V305" s="544"/>
      <c r="W305" s="469"/>
      <c r="X305" s="471"/>
      <c r="Y305" s="471"/>
      <c r="Z305" s="471"/>
      <c r="AA305" s="472"/>
      <c r="AB305" s="469"/>
      <c r="AC305" s="471"/>
      <c r="AD305" s="471"/>
      <c r="AE305" s="471"/>
      <c r="AF305" s="472"/>
      <c r="AG305" s="469"/>
      <c r="AH305" s="471"/>
      <c r="AI305" s="471"/>
      <c r="AJ305" s="471"/>
      <c r="AK305" s="472"/>
      <c r="AL305" s="469"/>
      <c r="AM305" s="471"/>
      <c r="AN305" s="471"/>
      <c r="AO305" s="471"/>
      <c r="AP305" s="538"/>
      <c r="AQ305" s="542">
        <f t="shared" si="124"/>
        <v>0</v>
      </c>
      <c r="AR305" s="552">
        <f t="shared" si="125"/>
        <v>0</v>
      </c>
      <c r="AS305" s="552">
        <f t="shared" si="126"/>
        <v>0</v>
      </c>
      <c r="AT305" s="496">
        <f t="shared" si="127"/>
        <v>0</v>
      </c>
      <c r="AU305" s="227"/>
      <c r="AV305" s="619" t="b">
        <f t="shared" si="122"/>
        <v>1</v>
      </c>
      <c r="AW305" s="619" t="b">
        <f t="shared" si="123"/>
        <v>1</v>
      </c>
      <c r="AX305" s="619" t="b">
        <f t="shared" si="128"/>
        <v>1</v>
      </c>
      <c r="AY305" s="619" t="b">
        <f t="shared" si="129"/>
        <v>1</v>
      </c>
      <c r="AZ305" s="619" t="b">
        <f t="shared" si="130"/>
        <v>1</v>
      </c>
      <c r="BB305" s="619" t="b">
        <f t="shared" si="131"/>
        <v>0</v>
      </c>
      <c r="BC305" s="619" t="b">
        <f t="shared" si="132"/>
        <v>0</v>
      </c>
      <c r="BD305" s="619" t="b">
        <f t="shared" si="133"/>
        <v>0</v>
      </c>
      <c r="BE305" s="619" t="b">
        <f t="shared" si="134"/>
        <v>0</v>
      </c>
      <c r="BF305" s="619" t="b">
        <f t="shared" si="135"/>
        <v>0</v>
      </c>
      <c r="BG305" s="619" t="b">
        <f t="shared" si="136"/>
        <v>0</v>
      </c>
      <c r="BH305" s="619" t="b">
        <f t="shared" si="137"/>
        <v>0</v>
      </c>
      <c r="BI305" s="619" t="b">
        <f t="shared" si="138"/>
        <v>0</v>
      </c>
      <c r="BJ305" s="619" t="b">
        <f t="shared" si="139"/>
        <v>0</v>
      </c>
      <c r="BK305" s="619" t="b">
        <f t="shared" si="140"/>
        <v>0</v>
      </c>
      <c r="BL305" s="619" t="b">
        <f t="shared" si="141"/>
        <v>0</v>
      </c>
      <c r="BM305" s="619" t="b">
        <f t="shared" si="142"/>
        <v>0</v>
      </c>
      <c r="BN305" s="619" t="b">
        <f t="shared" si="143"/>
        <v>1</v>
      </c>
      <c r="BO305" s="619" t="b">
        <f t="shared" si="144"/>
        <v>1</v>
      </c>
      <c r="BP305" s="619" t="b">
        <f t="shared" si="145"/>
        <v>1</v>
      </c>
      <c r="BQ305" s="619" t="b">
        <f t="shared" si="146"/>
        <v>1</v>
      </c>
      <c r="BR305" s="619" t="b">
        <f t="shared" si="147"/>
        <v>1</v>
      </c>
      <c r="BS305" s="619" t="b">
        <f t="shared" si="148"/>
        <v>1</v>
      </c>
      <c r="BT305" s="619" t="b">
        <f t="shared" si="149"/>
        <v>1</v>
      </c>
      <c r="BU305" s="619" t="b">
        <f t="shared" si="150"/>
        <v>1</v>
      </c>
      <c r="BV305" s="619" t="str">
        <f t="shared" si="151"/>
        <v>-</v>
      </c>
      <c r="BW305" s="619">
        <f>IF(BV305="-",0,IF(COUNTIF(BV305:$BV$524,BV305)&gt;1,1,0))</f>
        <v>0</v>
      </c>
    </row>
    <row r="306" spans="1:75" s="257" customFormat="1" ht="15.75">
      <c r="A306" s="567">
        <v>282</v>
      </c>
      <c r="B306" s="564"/>
      <c r="C306" s="465"/>
      <c r="D306" s="466"/>
      <c r="E306" s="467"/>
      <c r="F306" s="468"/>
      <c r="G306" s="466"/>
      <c r="H306" s="467"/>
      <c r="I306" s="468"/>
      <c r="J306" s="469"/>
      <c r="K306" s="467"/>
      <c r="L306" s="470"/>
      <c r="M306" s="466"/>
      <c r="N306" s="467"/>
      <c r="O306" s="470"/>
      <c r="P306" s="544"/>
      <c r="Q306" s="544"/>
      <c r="R306" s="544"/>
      <c r="S306" s="544"/>
      <c r="T306" s="544"/>
      <c r="U306" s="544"/>
      <c r="V306" s="544"/>
      <c r="W306" s="469"/>
      <c r="X306" s="471"/>
      <c r="Y306" s="471"/>
      <c r="Z306" s="471"/>
      <c r="AA306" s="472"/>
      <c r="AB306" s="469"/>
      <c r="AC306" s="471"/>
      <c r="AD306" s="471"/>
      <c r="AE306" s="471"/>
      <c r="AF306" s="472"/>
      <c r="AG306" s="469"/>
      <c r="AH306" s="471"/>
      <c r="AI306" s="471"/>
      <c r="AJ306" s="471"/>
      <c r="AK306" s="472"/>
      <c r="AL306" s="469"/>
      <c r="AM306" s="471"/>
      <c r="AN306" s="471"/>
      <c r="AO306" s="471"/>
      <c r="AP306" s="538"/>
      <c r="AQ306" s="542">
        <f t="shared" si="124"/>
        <v>0</v>
      </c>
      <c r="AR306" s="552">
        <f t="shared" si="125"/>
        <v>0</v>
      </c>
      <c r="AS306" s="552">
        <f t="shared" si="126"/>
        <v>0</v>
      </c>
      <c r="AT306" s="496">
        <f t="shared" si="127"/>
        <v>0</v>
      </c>
      <c r="AU306" s="227"/>
      <c r="AV306" s="619" t="b">
        <f t="shared" si="122"/>
        <v>1</v>
      </c>
      <c r="AW306" s="619" t="b">
        <f t="shared" si="123"/>
        <v>1</v>
      </c>
      <c r="AX306" s="619" t="b">
        <f t="shared" si="128"/>
        <v>1</v>
      </c>
      <c r="AY306" s="619" t="b">
        <f t="shared" si="129"/>
        <v>1</v>
      </c>
      <c r="AZ306" s="619" t="b">
        <f t="shared" si="130"/>
        <v>1</v>
      </c>
      <c r="BB306" s="619" t="b">
        <f t="shared" si="131"/>
        <v>0</v>
      </c>
      <c r="BC306" s="619" t="b">
        <f t="shared" si="132"/>
        <v>0</v>
      </c>
      <c r="BD306" s="619" t="b">
        <f t="shared" si="133"/>
        <v>0</v>
      </c>
      <c r="BE306" s="619" t="b">
        <f t="shared" si="134"/>
        <v>0</v>
      </c>
      <c r="BF306" s="619" t="b">
        <f t="shared" si="135"/>
        <v>0</v>
      </c>
      <c r="BG306" s="619" t="b">
        <f t="shared" si="136"/>
        <v>0</v>
      </c>
      <c r="BH306" s="619" t="b">
        <f t="shared" si="137"/>
        <v>0</v>
      </c>
      <c r="BI306" s="619" t="b">
        <f t="shared" si="138"/>
        <v>0</v>
      </c>
      <c r="BJ306" s="619" t="b">
        <f t="shared" si="139"/>
        <v>0</v>
      </c>
      <c r="BK306" s="619" t="b">
        <f t="shared" si="140"/>
        <v>0</v>
      </c>
      <c r="BL306" s="619" t="b">
        <f t="shared" si="141"/>
        <v>0</v>
      </c>
      <c r="BM306" s="619" t="b">
        <f t="shared" si="142"/>
        <v>0</v>
      </c>
      <c r="BN306" s="619" t="b">
        <f t="shared" si="143"/>
        <v>1</v>
      </c>
      <c r="BO306" s="619" t="b">
        <f t="shared" si="144"/>
        <v>1</v>
      </c>
      <c r="BP306" s="619" t="b">
        <f t="shared" si="145"/>
        <v>1</v>
      </c>
      <c r="BQ306" s="619" t="b">
        <f t="shared" si="146"/>
        <v>1</v>
      </c>
      <c r="BR306" s="619" t="b">
        <f t="shared" si="147"/>
        <v>1</v>
      </c>
      <c r="BS306" s="619" t="b">
        <f t="shared" si="148"/>
        <v>1</v>
      </c>
      <c r="BT306" s="619" t="b">
        <f t="shared" si="149"/>
        <v>1</v>
      </c>
      <c r="BU306" s="619" t="b">
        <f t="shared" si="150"/>
        <v>1</v>
      </c>
      <c r="BV306" s="619" t="str">
        <f t="shared" si="151"/>
        <v>-</v>
      </c>
      <c r="BW306" s="619">
        <f>IF(BV306="-",0,IF(COUNTIF(BV306:$BV$524,BV306)&gt;1,1,0))</f>
        <v>0</v>
      </c>
    </row>
    <row r="307" spans="1:75" s="257" customFormat="1" ht="15.75">
      <c r="A307" s="567">
        <v>283</v>
      </c>
      <c r="B307" s="564"/>
      <c r="C307" s="465"/>
      <c r="D307" s="466"/>
      <c r="E307" s="467"/>
      <c r="F307" s="468"/>
      <c r="G307" s="466"/>
      <c r="H307" s="467"/>
      <c r="I307" s="468"/>
      <c r="J307" s="469"/>
      <c r="K307" s="467"/>
      <c r="L307" s="470"/>
      <c r="M307" s="466"/>
      <c r="N307" s="467"/>
      <c r="O307" s="470"/>
      <c r="P307" s="544"/>
      <c r="Q307" s="544"/>
      <c r="R307" s="544"/>
      <c r="S307" s="544"/>
      <c r="T307" s="544"/>
      <c r="U307" s="544"/>
      <c r="V307" s="544"/>
      <c r="W307" s="469"/>
      <c r="X307" s="471"/>
      <c r="Y307" s="471"/>
      <c r="Z307" s="471"/>
      <c r="AA307" s="472"/>
      <c r="AB307" s="469"/>
      <c r="AC307" s="471"/>
      <c r="AD307" s="471"/>
      <c r="AE307" s="471"/>
      <c r="AF307" s="472"/>
      <c r="AG307" s="469"/>
      <c r="AH307" s="471"/>
      <c r="AI307" s="471"/>
      <c r="AJ307" s="471"/>
      <c r="AK307" s="472"/>
      <c r="AL307" s="469"/>
      <c r="AM307" s="471"/>
      <c r="AN307" s="471"/>
      <c r="AO307" s="471"/>
      <c r="AP307" s="538"/>
      <c r="AQ307" s="542">
        <f t="shared" si="124"/>
        <v>0</v>
      </c>
      <c r="AR307" s="552">
        <f t="shared" si="125"/>
        <v>0</v>
      </c>
      <c r="AS307" s="552">
        <f t="shared" si="126"/>
        <v>0</v>
      </c>
      <c r="AT307" s="496">
        <f t="shared" si="127"/>
        <v>0</v>
      </c>
      <c r="AU307" s="227"/>
      <c r="AV307" s="619" t="b">
        <f t="shared" si="122"/>
        <v>1</v>
      </c>
      <c r="AW307" s="619" t="b">
        <f t="shared" si="123"/>
        <v>1</v>
      </c>
      <c r="AX307" s="619" t="b">
        <f t="shared" si="128"/>
        <v>1</v>
      </c>
      <c r="AY307" s="619" t="b">
        <f t="shared" si="129"/>
        <v>1</v>
      </c>
      <c r="AZ307" s="619" t="b">
        <f t="shared" si="130"/>
        <v>1</v>
      </c>
      <c r="BB307" s="619" t="b">
        <f t="shared" si="131"/>
        <v>0</v>
      </c>
      <c r="BC307" s="619" t="b">
        <f t="shared" si="132"/>
        <v>0</v>
      </c>
      <c r="BD307" s="619" t="b">
        <f t="shared" si="133"/>
        <v>0</v>
      </c>
      <c r="BE307" s="619" t="b">
        <f t="shared" si="134"/>
        <v>0</v>
      </c>
      <c r="BF307" s="619" t="b">
        <f t="shared" si="135"/>
        <v>0</v>
      </c>
      <c r="BG307" s="619" t="b">
        <f t="shared" si="136"/>
        <v>0</v>
      </c>
      <c r="BH307" s="619" t="b">
        <f t="shared" si="137"/>
        <v>0</v>
      </c>
      <c r="BI307" s="619" t="b">
        <f t="shared" si="138"/>
        <v>0</v>
      </c>
      <c r="BJ307" s="619" t="b">
        <f t="shared" si="139"/>
        <v>0</v>
      </c>
      <c r="BK307" s="619" t="b">
        <f t="shared" si="140"/>
        <v>0</v>
      </c>
      <c r="BL307" s="619" t="b">
        <f t="shared" si="141"/>
        <v>0</v>
      </c>
      <c r="BM307" s="619" t="b">
        <f t="shared" si="142"/>
        <v>0</v>
      </c>
      <c r="BN307" s="619" t="b">
        <f t="shared" si="143"/>
        <v>1</v>
      </c>
      <c r="BO307" s="619" t="b">
        <f t="shared" si="144"/>
        <v>1</v>
      </c>
      <c r="BP307" s="619" t="b">
        <f t="shared" si="145"/>
        <v>1</v>
      </c>
      <c r="BQ307" s="619" t="b">
        <f t="shared" si="146"/>
        <v>1</v>
      </c>
      <c r="BR307" s="619" t="b">
        <f t="shared" si="147"/>
        <v>1</v>
      </c>
      <c r="BS307" s="619" t="b">
        <f t="shared" si="148"/>
        <v>1</v>
      </c>
      <c r="BT307" s="619" t="b">
        <f t="shared" si="149"/>
        <v>1</v>
      </c>
      <c r="BU307" s="619" t="b">
        <f t="shared" si="150"/>
        <v>1</v>
      </c>
      <c r="BV307" s="619" t="str">
        <f t="shared" si="151"/>
        <v>-</v>
      </c>
      <c r="BW307" s="619">
        <f>IF(BV307="-",0,IF(COUNTIF(BV307:$BV$524,BV307)&gt;1,1,0))</f>
        <v>0</v>
      </c>
    </row>
    <row r="308" spans="1:75" s="257" customFormat="1" ht="15.75">
      <c r="A308" s="567">
        <v>284</v>
      </c>
      <c r="B308" s="564"/>
      <c r="C308" s="465"/>
      <c r="D308" s="466"/>
      <c r="E308" s="467"/>
      <c r="F308" s="468"/>
      <c r="G308" s="466"/>
      <c r="H308" s="467"/>
      <c r="I308" s="468"/>
      <c r="J308" s="469"/>
      <c r="K308" s="467"/>
      <c r="L308" s="470"/>
      <c r="M308" s="466"/>
      <c r="N308" s="467"/>
      <c r="O308" s="470"/>
      <c r="P308" s="544"/>
      <c r="Q308" s="544"/>
      <c r="R308" s="544"/>
      <c r="S308" s="544"/>
      <c r="T308" s="544"/>
      <c r="U308" s="544"/>
      <c r="V308" s="544"/>
      <c r="W308" s="469"/>
      <c r="X308" s="471"/>
      <c r="Y308" s="471"/>
      <c r="Z308" s="471"/>
      <c r="AA308" s="472"/>
      <c r="AB308" s="469"/>
      <c r="AC308" s="471"/>
      <c r="AD308" s="471"/>
      <c r="AE308" s="471"/>
      <c r="AF308" s="472"/>
      <c r="AG308" s="469"/>
      <c r="AH308" s="471"/>
      <c r="AI308" s="471"/>
      <c r="AJ308" s="471"/>
      <c r="AK308" s="472"/>
      <c r="AL308" s="469"/>
      <c r="AM308" s="471"/>
      <c r="AN308" s="471"/>
      <c r="AO308" s="471"/>
      <c r="AP308" s="538"/>
      <c r="AQ308" s="542">
        <f t="shared" si="124"/>
        <v>0</v>
      </c>
      <c r="AR308" s="552">
        <f t="shared" si="125"/>
        <v>0</v>
      </c>
      <c r="AS308" s="552">
        <f t="shared" si="126"/>
        <v>0</v>
      </c>
      <c r="AT308" s="496">
        <f t="shared" si="127"/>
        <v>0</v>
      </c>
      <c r="AU308" s="227"/>
      <c r="AV308" s="619" t="b">
        <f t="shared" si="122"/>
        <v>1</v>
      </c>
      <c r="AW308" s="619" t="b">
        <f t="shared" si="123"/>
        <v>1</v>
      </c>
      <c r="AX308" s="619" t="b">
        <f t="shared" si="128"/>
        <v>1</v>
      </c>
      <c r="AY308" s="619" t="b">
        <f t="shared" si="129"/>
        <v>1</v>
      </c>
      <c r="AZ308" s="619" t="b">
        <f t="shared" si="130"/>
        <v>1</v>
      </c>
      <c r="BB308" s="619" t="b">
        <f t="shared" si="131"/>
        <v>0</v>
      </c>
      <c r="BC308" s="619" t="b">
        <f t="shared" si="132"/>
        <v>0</v>
      </c>
      <c r="BD308" s="619" t="b">
        <f t="shared" si="133"/>
        <v>0</v>
      </c>
      <c r="BE308" s="619" t="b">
        <f t="shared" si="134"/>
        <v>0</v>
      </c>
      <c r="BF308" s="619" t="b">
        <f t="shared" si="135"/>
        <v>0</v>
      </c>
      <c r="BG308" s="619" t="b">
        <f t="shared" si="136"/>
        <v>0</v>
      </c>
      <c r="BH308" s="619" t="b">
        <f t="shared" si="137"/>
        <v>0</v>
      </c>
      <c r="BI308" s="619" t="b">
        <f t="shared" si="138"/>
        <v>0</v>
      </c>
      <c r="BJ308" s="619" t="b">
        <f t="shared" si="139"/>
        <v>0</v>
      </c>
      <c r="BK308" s="619" t="b">
        <f t="shared" si="140"/>
        <v>0</v>
      </c>
      <c r="BL308" s="619" t="b">
        <f t="shared" si="141"/>
        <v>0</v>
      </c>
      <c r="BM308" s="619" t="b">
        <f t="shared" si="142"/>
        <v>0</v>
      </c>
      <c r="BN308" s="619" t="b">
        <f t="shared" si="143"/>
        <v>1</v>
      </c>
      <c r="BO308" s="619" t="b">
        <f t="shared" si="144"/>
        <v>1</v>
      </c>
      <c r="BP308" s="619" t="b">
        <f t="shared" si="145"/>
        <v>1</v>
      </c>
      <c r="BQ308" s="619" t="b">
        <f t="shared" si="146"/>
        <v>1</v>
      </c>
      <c r="BR308" s="619" t="b">
        <f t="shared" si="147"/>
        <v>1</v>
      </c>
      <c r="BS308" s="619" t="b">
        <f t="shared" si="148"/>
        <v>1</v>
      </c>
      <c r="BT308" s="619" t="b">
        <f t="shared" si="149"/>
        <v>1</v>
      </c>
      <c r="BU308" s="619" t="b">
        <f t="shared" si="150"/>
        <v>1</v>
      </c>
      <c r="BV308" s="619" t="str">
        <f t="shared" si="151"/>
        <v>-</v>
      </c>
      <c r="BW308" s="619">
        <f>IF(BV308="-",0,IF(COUNTIF(BV308:$BV$524,BV308)&gt;1,1,0))</f>
        <v>0</v>
      </c>
    </row>
    <row r="309" spans="1:75" s="257" customFormat="1" ht="15.75">
      <c r="A309" s="567">
        <v>285</v>
      </c>
      <c r="B309" s="564"/>
      <c r="C309" s="465"/>
      <c r="D309" s="466"/>
      <c r="E309" s="467"/>
      <c r="F309" s="468"/>
      <c r="G309" s="466"/>
      <c r="H309" s="467"/>
      <c r="I309" s="468"/>
      <c r="J309" s="469"/>
      <c r="K309" s="467"/>
      <c r="L309" s="470"/>
      <c r="M309" s="466"/>
      <c r="N309" s="467"/>
      <c r="O309" s="470"/>
      <c r="P309" s="544"/>
      <c r="Q309" s="544"/>
      <c r="R309" s="544"/>
      <c r="S309" s="544"/>
      <c r="T309" s="544"/>
      <c r="U309" s="544"/>
      <c r="V309" s="544"/>
      <c r="W309" s="469"/>
      <c r="X309" s="471"/>
      <c r="Y309" s="471"/>
      <c r="Z309" s="471"/>
      <c r="AA309" s="472"/>
      <c r="AB309" s="469"/>
      <c r="AC309" s="471"/>
      <c r="AD309" s="471"/>
      <c r="AE309" s="471"/>
      <c r="AF309" s="472"/>
      <c r="AG309" s="469"/>
      <c r="AH309" s="471"/>
      <c r="AI309" s="471"/>
      <c r="AJ309" s="471"/>
      <c r="AK309" s="472"/>
      <c r="AL309" s="469"/>
      <c r="AM309" s="471"/>
      <c r="AN309" s="471"/>
      <c r="AO309" s="471"/>
      <c r="AP309" s="538"/>
      <c r="AQ309" s="542">
        <f t="shared" si="124"/>
        <v>0</v>
      </c>
      <c r="AR309" s="552">
        <f t="shared" si="125"/>
        <v>0</v>
      </c>
      <c r="AS309" s="552">
        <f t="shared" si="126"/>
        <v>0</v>
      </c>
      <c r="AT309" s="496">
        <f t="shared" si="127"/>
        <v>0</v>
      </c>
      <c r="AU309" s="227"/>
      <c r="AV309" s="619" t="b">
        <f t="shared" si="122"/>
        <v>1</v>
      </c>
      <c r="AW309" s="619" t="b">
        <f t="shared" si="123"/>
        <v>1</v>
      </c>
      <c r="AX309" s="619" t="b">
        <f t="shared" si="128"/>
        <v>1</v>
      </c>
      <c r="AY309" s="619" t="b">
        <f t="shared" si="129"/>
        <v>1</v>
      </c>
      <c r="AZ309" s="619" t="b">
        <f t="shared" si="130"/>
        <v>1</v>
      </c>
      <c r="BB309" s="619" t="b">
        <f t="shared" si="131"/>
        <v>0</v>
      </c>
      <c r="BC309" s="619" t="b">
        <f t="shared" si="132"/>
        <v>0</v>
      </c>
      <c r="BD309" s="619" t="b">
        <f t="shared" si="133"/>
        <v>0</v>
      </c>
      <c r="BE309" s="619" t="b">
        <f t="shared" si="134"/>
        <v>0</v>
      </c>
      <c r="BF309" s="619" t="b">
        <f t="shared" si="135"/>
        <v>0</v>
      </c>
      <c r="BG309" s="619" t="b">
        <f t="shared" si="136"/>
        <v>0</v>
      </c>
      <c r="BH309" s="619" t="b">
        <f t="shared" si="137"/>
        <v>0</v>
      </c>
      <c r="BI309" s="619" t="b">
        <f t="shared" si="138"/>
        <v>0</v>
      </c>
      <c r="BJ309" s="619" t="b">
        <f t="shared" si="139"/>
        <v>0</v>
      </c>
      <c r="BK309" s="619" t="b">
        <f t="shared" si="140"/>
        <v>0</v>
      </c>
      <c r="BL309" s="619" t="b">
        <f t="shared" si="141"/>
        <v>0</v>
      </c>
      <c r="BM309" s="619" t="b">
        <f t="shared" si="142"/>
        <v>0</v>
      </c>
      <c r="BN309" s="619" t="b">
        <f t="shared" si="143"/>
        <v>1</v>
      </c>
      <c r="BO309" s="619" t="b">
        <f t="shared" si="144"/>
        <v>1</v>
      </c>
      <c r="BP309" s="619" t="b">
        <f t="shared" si="145"/>
        <v>1</v>
      </c>
      <c r="BQ309" s="619" t="b">
        <f t="shared" si="146"/>
        <v>1</v>
      </c>
      <c r="BR309" s="619" t="b">
        <f t="shared" si="147"/>
        <v>1</v>
      </c>
      <c r="BS309" s="619" t="b">
        <f t="shared" si="148"/>
        <v>1</v>
      </c>
      <c r="BT309" s="619" t="b">
        <f t="shared" si="149"/>
        <v>1</v>
      </c>
      <c r="BU309" s="619" t="b">
        <f t="shared" si="150"/>
        <v>1</v>
      </c>
      <c r="BV309" s="619" t="str">
        <f t="shared" si="151"/>
        <v>-</v>
      </c>
      <c r="BW309" s="619">
        <f>IF(BV309="-",0,IF(COUNTIF(BV309:$BV$524,BV309)&gt;1,1,0))</f>
        <v>0</v>
      </c>
    </row>
    <row r="310" spans="1:75" s="257" customFormat="1" ht="15.75">
      <c r="A310" s="567">
        <v>286</v>
      </c>
      <c r="B310" s="564"/>
      <c r="C310" s="465"/>
      <c r="D310" s="466"/>
      <c r="E310" s="467"/>
      <c r="F310" s="468"/>
      <c r="G310" s="466"/>
      <c r="H310" s="467"/>
      <c r="I310" s="468"/>
      <c r="J310" s="469"/>
      <c r="K310" s="467"/>
      <c r="L310" s="470"/>
      <c r="M310" s="466"/>
      <c r="N310" s="467"/>
      <c r="O310" s="470"/>
      <c r="P310" s="544"/>
      <c r="Q310" s="544"/>
      <c r="R310" s="544"/>
      <c r="S310" s="544"/>
      <c r="T310" s="544"/>
      <c r="U310" s="544"/>
      <c r="V310" s="544"/>
      <c r="W310" s="469"/>
      <c r="X310" s="471"/>
      <c r="Y310" s="471"/>
      <c r="Z310" s="471"/>
      <c r="AA310" s="472"/>
      <c r="AB310" s="469"/>
      <c r="AC310" s="471"/>
      <c r="AD310" s="471"/>
      <c r="AE310" s="471"/>
      <c r="AF310" s="472"/>
      <c r="AG310" s="469"/>
      <c r="AH310" s="471"/>
      <c r="AI310" s="471"/>
      <c r="AJ310" s="471"/>
      <c r="AK310" s="472"/>
      <c r="AL310" s="469"/>
      <c r="AM310" s="471"/>
      <c r="AN310" s="471"/>
      <c r="AO310" s="471"/>
      <c r="AP310" s="538"/>
      <c r="AQ310" s="542">
        <f t="shared" si="124"/>
        <v>0</v>
      </c>
      <c r="AR310" s="552">
        <f t="shared" si="125"/>
        <v>0</v>
      </c>
      <c r="AS310" s="552">
        <f t="shared" si="126"/>
        <v>0</v>
      </c>
      <c r="AT310" s="496">
        <f t="shared" si="127"/>
        <v>0</v>
      </c>
      <c r="AU310" s="227"/>
      <c r="AV310" s="619" t="b">
        <f t="shared" si="122"/>
        <v>1</v>
      </c>
      <c r="AW310" s="619" t="b">
        <f t="shared" si="123"/>
        <v>1</v>
      </c>
      <c r="AX310" s="619" t="b">
        <f t="shared" si="128"/>
        <v>1</v>
      </c>
      <c r="AY310" s="619" t="b">
        <f t="shared" si="129"/>
        <v>1</v>
      </c>
      <c r="AZ310" s="619" t="b">
        <f t="shared" si="130"/>
        <v>1</v>
      </c>
      <c r="BB310" s="619" t="b">
        <f t="shared" si="131"/>
        <v>0</v>
      </c>
      <c r="BC310" s="619" t="b">
        <f t="shared" si="132"/>
        <v>0</v>
      </c>
      <c r="BD310" s="619" t="b">
        <f t="shared" si="133"/>
        <v>0</v>
      </c>
      <c r="BE310" s="619" t="b">
        <f t="shared" si="134"/>
        <v>0</v>
      </c>
      <c r="BF310" s="619" t="b">
        <f t="shared" si="135"/>
        <v>0</v>
      </c>
      <c r="BG310" s="619" t="b">
        <f t="shared" si="136"/>
        <v>0</v>
      </c>
      <c r="BH310" s="619" t="b">
        <f t="shared" si="137"/>
        <v>0</v>
      </c>
      <c r="BI310" s="619" t="b">
        <f t="shared" si="138"/>
        <v>0</v>
      </c>
      <c r="BJ310" s="619" t="b">
        <f t="shared" si="139"/>
        <v>0</v>
      </c>
      <c r="BK310" s="619" t="b">
        <f t="shared" si="140"/>
        <v>0</v>
      </c>
      <c r="BL310" s="619" t="b">
        <f t="shared" si="141"/>
        <v>0</v>
      </c>
      <c r="BM310" s="619" t="b">
        <f t="shared" si="142"/>
        <v>0</v>
      </c>
      <c r="BN310" s="619" t="b">
        <f t="shared" si="143"/>
        <v>1</v>
      </c>
      <c r="BO310" s="619" t="b">
        <f t="shared" si="144"/>
        <v>1</v>
      </c>
      <c r="BP310" s="619" t="b">
        <f t="shared" si="145"/>
        <v>1</v>
      </c>
      <c r="BQ310" s="619" t="b">
        <f t="shared" si="146"/>
        <v>1</v>
      </c>
      <c r="BR310" s="619" t="b">
        <f t="shared" si="147"/>
        <v>1</v>
      </c>
      <c r="BS310" s="619" t="b">
        <f t="shared" si="148"/>
        <v>1</v>
      </c>
      <c r="BT310" s="619" t="b">
        <f t="shared" si="149"/>
        <v>1</v>
      </c>
      <c r="BU310" s="619" t="b">
        <f t="shared" si="150"/>
        <v>1</v>
      </c>
      <c r="BV310" s="619" t="str">
        <f t="shared" si="151"/>
        <v>-</v>
      </c>
      <c r="BW310" s="619">
        <f>IF(BV310="-",0,IF(COUNTIF(BV310:$BV$524,BV310)&gt;1,1,0))</f>
        <v>0</v>
      </c>
    </row>
    <row r="311" spans="1:75" s="257" customFormat="1" ht="15.75">
      <c r="A311" s="567">
        <v>287</v>
      </c>
      <c r="B311" s="564"/>
      <c r="C311" s="465"/>
      <c r="D311" s="466"/>
      <c r="E311" s="467"/>
      <c r="F311" s="468"/>
      <c r="G311" s="466"/>
      <c r="H311" s="467"/>
      <c r="I311" s="468"/>
      <c r="J311" s="469"/>
      <c r="K311" s="467"/>
      <c r="L311" s="470"/>
      <c r="M311" s="466"/>
      <c r="N311" s="467"/>
      <c r="O311" s="470"/>
      <c r="P311" s="544"/>
      <c r="Q311" s="544"/>
      <c r="R311" s="544"/>
      <c r="S311" s="544"/>
      <c r="T311" s="544"/>
      <c r="U311" s="544"/>
      <c r="V311" s="544"/>
      <c r="W311" s="469"/>
      <c r="X311" s="471"/>
      <c r="Y311" s="471"/>
      <c r="Z311" s="471"/>
      <c r="AA311" s="472"/>
      <c r="AB311" s="469"/>
      <c r="AC311" s="471"/>
      <c r="AD311" s="471"/>
      <c r="AE311" s="471"/>
      <c r="AF311" s="472"/>
      <c r="AG311" s="469"/>
      <c r="AH311" s="471"/>
      <c r="AI311" s="471"/>
      <c r="AJ311" s="471"/>
      <c r="AK311" s="472"/>
      <c r="AL311" s="469"/>
      <c r="AM311" s="471"/>
      <c r="AN311" s="471"/>
      <c r="AO311" s="471"/>
      <c r="AP311" s="538"/>
      <c r="AQ311" s="542">
        <f t="shared" si="124"/>
        <v>0</v>
      </c>
      <c r="AR311" s="552">
        <f t="shared" si="125"/>
        <v>0</v>
      </c>
      <c r="AS311" s="552">
        <f t="shared" si="126"/>
        <v>0</v>
      </c>
      <c r="AT311" s="496">
        <f t="shared" si="127"/>
        <v>0</v>
      </c>
      <c r="AU311" s="227"/>
      <c r="AV311" s="619" t="b">
        <f t="shared" si="122"/>
        <v>1</v>
      </c>
      <c r="AW311" s="619" t="b">
        <f t="shared" si="123"/>
        <v>1</v>
      </c>
      <c r="AX311" s="619" t="b">
        <f t="shared" si="128"/>
        <v>1</v>
      </c>
      <c r="AY311" s="619" t="b">
        <f t="shared" si="129"/>
        <v>1</v>
      </c>
      <c r="AZ311" s="619" t="b">
        <f t="shared" si="130"/>
        <v>1</v>
      </c>
      <c r="BB311" s="619" t="b">
        <f t="shared" si="131"/>
        <v>0</v>
      </c>
      <c r="BC311" s="619" t="b">
        <f t="shared" si="132"/>
        <v>0</v>
      </c>
      <c r="BD311" s="619" t="b">
        <f t="shared" si="133"/>
        <v>0</v>
      </c>
      <c r="BE311" s="619" t="b">
        <f t="shared" si="134"/>
        <v>0</v>
      </c>
      <c r="BF311" s="619" t="b">
        <f t="shared" si="135"/>
        <v>0</v>
      </c>
      <c r="BG311" s="619" t="b">
        <f t="shared" si="136"/>
        <v>0</v>
      </c>
      <c r="BH311" s="619" t="b">
        <f t="shared" si="137"/>
        <v>0</v>
      </c>
      <c r="BI311" s="619" t="b">
        <f t="shared" si="138"/>
        <v>0</v>
      </c>
      <c r="BJ311" s="619" t="b">
        <f t="shared" si="139"/>
        <v>0</v>
      </c>
      <c r="BK311" s="619" t="b">
        <f t="shared" si="140"/>
        <v>0</v>
      </c>
      <c r="BL311" s="619" t="b">
        <f t="shared" si="141"/>
        <v>0</v>
      </c>
      <c r="BM311" s="619" t="b">
        <f t="shared" si="142"/>
        <v>0</v>
      </c>
      <c r="BN311" s="619" t="b">
        <f t="shared" si="143"/>
        <v>1</v>
      </c>
      <c r="BO311" s="619" t="b">
        <f t="shared" si="144"/>
        <v>1</v>
      </c>
      <c r="BP311" s="619" t="b">
        <f t="shared" si="145"/>
        <v>1</v>
      </c>
      <c r="BQ311" s="619" t="b">
        <f t="shared" si="146"/>
        <v>1</v>
      </c>
      <c r="BR311" s="619" t="b">
        <f t="shared" si="147"/>
        <v>1</v>
      </c>
      <c r="BS311" s="619" t="b">
        <f t="shared" si="148"/>
        <v>1</v>
      </c>
      <c r="BT311" s="619" t="b">
        <f t="shared" si="149"/>
        <v>1</v>
      </c>
      <c r="BU311" s="619" t="b">
        <f t="shared" si="150"/>
        <v>1</v>
      </c>
      <c r="BV311" s="619" t="str">
        <f t="shared" si="151"/>
        <v>-</v>
      </c>
      <c r="BW311" s="619">
        <f>IF(BV311="-",0,IF(COUNTIF(BV311:$BV$524,BV311)&gt;1,1,0))</f>
        <v>0</v>
      </c>
    </row>
    <row r="312" spans="1:75" s="257" customFormat="1" ht="15.75">
      <c r="A312" s="567">
        <v>288</v>
      </c>
      <c r="B312" s="564"/>
      <c r="C312" s="465"/>
      <c r="D312" s="466"/>
      <c r="E312" s="467"/>
      <c r="F312" s="468"/>
      <c r="G312" s="466"/>
      <c r="H312" s="467"/>
      <c r="I312" s="468"/>
      <c r="J312" s="469"/>
      <c r="K312" s="467"/>
      <c r="L312" s="470"/>
      <c r="M312" s="466"/>
      <c r="N312" s="467"/>
      <c r="O312" s="470"/>
      <c r="P312" s="544"/>
      <c r="Q312" s="544"/>
      <c r="R312" s="544"/>
      <c r="S312" s="544"/>
      <c r="T312" s="544"/>
      <c r="U312" s="544"/>
      <c r="V312" s="544"/>
      <c r="W312" s="469"/>
      <c r="X312" s="471"/>
      <c r="Y312" s="471"/>
      <c r="Z312" s="471"/>
      <c r="AA312" s="472"/>
      <c r="AB312" s="469"/>
      <c r="AC312" s="471"/>
      <c r="AD312" s="471"/>
      <c r="AE312" s="471"/>
      <c r="AF312" s="472"/>
      <c r="AG312" s="469"/>
      <c r="AH312" s="471"/>
      <c r="AI312" s="471"/>
      <c r="AJ312" s="471"/>
      <c r="AK312" s="472"/>
      <c r="AL312" s="469"/>
      <c r="AM312" s="471"/>
      <c r="AN312" s="471"/>
      <c r="AO312" s="471"/>
      <c r="AP312" s="538"/>
      <c r="AQ312" s="542">
        <f t="shared" si="124"/>
        <v>0</v>
      </c>
      <c r="AR312" s="552">
        <f t="shared" si="125"/>
        <v>0</v>
      </c>
      <c r="AS312" s="552">
        <f t="shared" si="126"/>
        <v>0</v>
      </c>
      <c r="AT312" s="496">
        <f t="shared" si="127"/>
        <v>0</v>
      </c>
      <c r="AU312" s="227"/>
      <c r="AV312" s="619" t="b">
        <f t="shared" si="122"/>
        <v>1</v>
      </c>
      <c r="AW312" s="619" t="b">
        <f t="shared" si="123"/>
        <v>1</v>
      </c>
      <c r="AX312" s="619" t="b">
        <f t="shared" si="128"/>
        <v>1</v>
      </c>
      <c r="AY312" s="619" t="b">
        <f t="shared" si="129"/>
        <v>1</v>
      </c>
      <c r="AZ312" s="619" t="b">
        <f t="shared" si="130"/>
        <v>1</v>
      </c>
      <c r="BB312" s="619" t="b">
        <f t="shared" si="131"/>
        <v>0</v>
      </c>
      <c r="BC312" s="619" t="b">
        <f t="shared" si="132"/>
        <v>0</v>
      </c>
      <c r="BD312" s="619" t="b">
        <f t="shared" si="133"/>
        <v>0</v>
      </c>
      <c r="BE312" s="619" t="b">
        <f t="shared" si="134"/>
        <v>0</v>
      </c>
      <c r="BF312" s="619" t="b">
        <f t="shared" si="135"/>
        <v>0</v>
      </c>
      <c r="BG312" s="619" t="b">
        <f t="shared" si="136"/>
        <v>0</v>
      </c>
      <c r="BH312" s="619" t="b">
        <f t="shared" si="137"/>
        <v>0</v>
      </c>
      <c r="BI312" s="619" t="b">
        <f t="shared" si="138"/>
        <v>0</v>
      </c>
      <c r="BJ312" s="619" t="b">
        <f t="shared" si="139"/>
        <v>0</v>
      </c>
      <c r="BK312" s="619" t="b">
        <f t="shared" si="140"/>
        <v>0</v>
      </c>
      <c r="BL312" s="619" t="b">
        <f t="shared" si="141"/>
        <v>0</v>
      </c>
      <c r="BM312" s="619" t="b">
        <f t="shared" si="142"/>
        <v>0</v>
      </c>
      <c r="BN312" s="619" t="b">
        <f t="shared" si="143"/>
        <v>1</v>
      </c>
      <c r="BO312" s="619" t="b">
        <f t="shared" si="144"/>
        <v>1</v>
      </c>
      <c r="BP312" s="619" t="b">
        <f t="shared" si="145"/>
        <v>1</v>
      </c>
      <c r="BQ312" s="619" t="b">
        <f t="shared" si="146"/>
        <v>1</v>
      </c>
      <c r="BR312" s="619" t="b">
        <f t="shared" si="147"/>
        <v>1</v>
      </c>
      <c r="BS312" s="619" t="b">
        <f t="shared" si="148"/>
        <v>1</v>
      </c>
      <c r="BT312" s="619" t="b">
        <f t="shared" si="149"/>
        <v>1</v>
      </c>
      <c r="BU312" s="619" t="b">
        <f t="shared" si="150"/>
        <v>1</v>
      </c>
      <c r="BV312" s="619" t="str">
        <f t="shared" si="151"/>
        <v>-</v>
      </c>
      <c r="BW312" s="619">
        <f>IF(BV312="-",0,IF(COUNTIF(BV312:$BV$524,BV312)&gt;1,1,0))</f>
        <v>0</v>
      </c>
    </row>
    <row r="313" spans="1:75" s="257" customFormat="1" ht="15.75">
      <c r="A313" s="567">
        <v>289</v>
      </c>
      <c r="B313" s="564"/>
      <c r="C313" s="465"/>
      <c r="D313" s="466"/>
      <c r="E313" s="467"/>
      <c r="F313" s="468"/>
      <c r="G313" s="466"/>
      <c r="H313" s="467"/>
      <c r="I313" s="468"/>
      <c r="J313" s="469"/>
      <c r="K313" s="467"/>
      <c r="L313" s="470"/>
      <c r="M313" s="466"/>
      <c r="N313" s="467"/>
      <c r="O313" s="470"/>
      <c r="P313" s="544"/>
      <c r="Q313" s="544"/>
      <c r="R313" s="544"/>
      <c r="S313" s="544"/>
      <c r="T313" s="544"/>
      <c r="U313" s="544"/>
      <c r="V313" s="544"/>
      <c r="W313" s="469"/>
      <c r="X313" s="471"/>
      <c r="Y313" s="471"/>
      <c r="Z313" s="471"/>
      <c r="AA313" s="472"/>
      <c r="AB313" s="469"/>
      <c r="AC313" s="471"/>
      <c r="AD313" s="471"/>
      <c r="AE313" s="471"/>
      <c r="AF313" s="472"/>
      <c r="AG313" s="469"/>
      <c r="AH313" s="471"/>
      <c r="AI313" s="471"/>
      <c r="AJ313" s="471"/>
      <c r="AK313" s="472"/>
      <c r="AL313" s="469"/>
      <c r="AM313" s="471"/>
      <c r="AN313" s="471"/>
      <c r="AO313" s="471"/>
      <c r="AP313" s="538"/>
      <c r="AQ313" s="542">
        <f t="shared" si="124"/>
        <v>0</v>
      </c>
      <c r="AR313" s="552">
        <f t="shared" si="125"/>
        <v>0</v>
      </c>
      <c r="AS313" s="552">
        <f t="shared" si="126"/>
        <v>0</v>
      </c>
      <c r="AT313" s="496">
        <f t="shared" si="127"/>
        <v>0</v>
      </c>
      <c r="AU313" s="227"/>
      <c r="AV313" s="619" t="b">
        <f t="shared" si="122"/>
        <v>1</v>
      </c>
      <c r="AW313" s="619" t="b">
        <f t="shared" si="123"/>
        <v>1</v>
      </c>
      <c r="AX313" s="619" t="b">
        <f t="shared" si="128"/>
        <v>1</v>
      </c>
      <c r="AY313" s="619" t="b">
        <f t="shared" si="129"/>
        <v>1</v>
      </c>
      <c r="AZ313" s="619" t="b">
        <f t="shared" si="130"/>
        <v>1</v>
      </c>
      <c r="BB313" s="619" t="b">
        <f t="shared" si="131"/>
        <v>0</v>
      </c>
      <c r="BC313" s="619" t="b">
        <f t="shared" si="132"/>
        <v>0</v>
      </c>
      <c r="BD313" s="619" t="b">
        <f t="shared" si="133"/>
        <v>0</v>
      </c>
      <c r="BE313" s="619" t="b">
        <f t="shared" si="134"/>
        <v>0</v>
      </c>
      <c r="BF313" s="619" t="b">
        <f t="shared" si="135"/>
        <v>0</v>
      </c>
      <c r="BG313" s="619" t="b">
        <f t="shared" si="136"/>
        <v>0</v>
      </c>
      <c r="BH313" s="619" t="b">
        <f t="shared" si="137"/>
        <v>0</v>
      </c>
      <c r="BI313" s="619" t="b">
        <f t="shared" si="138"/>
        <v>0</v>
      </c>
      <c r="BJ313" s="619" t="b">
        <f t="shared" si="139"/>
        <v>0</v>
      </c>
      <c r="BK313" s="619" t="b">
        <f t="shared" si="140"/>
        <v>0</v>
      </c>
      <c r="BL313" s="619" t="b">
        <f t="shared" si="141"/>
        <v>0</v>
      </c>
      <c r="BM313" s="619" t="b">
        <f t="shared" si="142"/>
        <v>0</v>
      </c>
      <c r="BN313" s="619" t="b">
        <f t="shared" si="143"/>
        <v>1</v>
      </c>
      <c r="BO313" s="619" t="b">
        <f t="shared" si="144"/>
        <v>1</v>
      </c>
      <c r="BP313" s="619" t="b">
        <f t="shared" si="145"/>
        <v>1</v>
      </c>
      <c r="BQ313" s="619" t="b">
        <f t="shared" si="146"/>
        <v>1</v>
      </c>
      <c r="BR313" s="619" t="b">
        <f t="shared" si="147"/>
        <v>1</v>
      </c>
      <c r="BS313" s="619" t="b">
        <f t="shared" si="148"/>
        <v>1</v>
      </c>
      <c r="BT313" s="619" t="b">
        <f t="shared" si="149"/>
        <v>1</v>
      </c>
      <c r="BU313" s="619" t="b">
        <f t="shared" si="150"/>
        <v>1</v>
      </c>
      <c r="BV313" s="619" t="str">
        <f t="shared" si="151"/>
        <v>-</v>
      </c>
      <c r="BW313" s="619">
        <f>IF(BV313="-",0,IF(COUNTIF(BV313:$BV$524,BV313)&gt;1,1,0))</f>
        <v>0</v>
      </c>
    </row>
    <row r="314" spans="1:75" s="257" customFormat="1" ht="15.75">
      <c r="A314" s="567">
        <v>290</v>
      </c>
      <c r="B314" s="564"/>
      <c r="C314" s="465"/>
      <c r="D314" s="466"/>
      <c r="E314" s="467"/>
      <c r="F314" s="468"/>
      <c r="G314" s="466"/>
      <c r="H314" s="467"/>
      <c r="I314" s="468"/>
      <c r="J314" s="469"/>
      <c r="K314" s="467"/>
      <c r="L314" s="470"/>
      <c r="M314" s="466"/>
      <c r="N314" s="467"/>
      <c r="O314" s="470"/>
      <c r="P314" s="544"/>
      <c r="Q314" s="544"/>
      <c r="R314" s="544"/>
      <c r="S314" s="544"/>
      <c r="T314" s="544"/>
      <c r="U314" s="544"/>
      <c r="V314" s="544"/>
      <c r="W314" s="469"/>
      <c r="X314" s="471"/>
      <c r="Y314" s="471"/>
      <c r="Z314" s="471"/>
      <c r="AA314" s="472"/>
      <c r="AB314" s="469"/>
      <c r="AC314" s="471"/>
      <c r="AD314" s="471"/>
      <c r="AE314" s="471"/>
      <c r="AF314" s="472"/>
      <c r="AG314" s="469"/>
      <c r="AH314" s="471"/>
      <c r="AI314" s="471"/>
      <c r="AJ314" s="471"/>
      <c r="AK314" s="472"/>
      <c r="AL314" s="469"/>
      <c r="AM314" s="471"/>
      <c r="AN314" s="471"/>
      <c r="AO314" s="471"/>
      <c r="AP314" s="538"/>
      <c r="AQ314" s="542">
        <f t="shared" si="124"/>
        <v>0</v>
      </c>
      <c r="AR314" s="552">
        <f t="shared" si="125"/>
        <v>0</v>
      </c>
      <c r="AS314" s="552">
        <f t="shared" si="126"/>
        <v>0</v>
      </c>
      <c r="AT314" s="496">
        <f t="shared" si="127"/>
        <v>0</v>
      </c>
      <c r="AU314" s="227"/>
      <c r="AV314" s="619" t="b">
        <f t="shared" si="122"/>
        <v>1</v>
      </c>
      <c r="AW314" s="619" t="b">
        <f t="shared" si="123"/>
        <v>1</v>
      </c>
      <c r="AX314" s="619" t="b">
        <f t="shared" si="128"/>
        <v>1</v>
      </c>
      <c r="AY314" s="619" t="b">
        <f t="shared" si="129"/>
        <v>1</v>
      </c>
      <c r="AZ314" s="619" t="b">
        <f t="shared" si="130"/>
        <v>1</v>
      </c>
      <c r="BB314" s="619" t="b">
        <f t="shared" si="131"/>
        <v>0</v>
      </c>
      <c r="BC314" s="619" t="b">
        <f t="shared" si="132"/>
        <v>0</v>
      </c>
      <c r="BD314" s="619" t="b">
        <f t="shared" si="133"/>
        <v>0</v>
      </c>
      <c r="BE314" s="619" t="b">
        <f t="shared" si="134"/>
        <v>0</v>
      </c>
      <c r="BF314" s="619" t="b">
        <f t="shared" si="135"/>
        <v>0</v>
      </c>
      <c r="BG314" s="619" t="b">
        <f t="shared" si="136"/>
        <v>0</v>
      </c>
      <c r="BH314" s="619" t="b">
        <f t="shared" si="137"/>
        <v>0</v>
      </c>
      <c r="BI314" s="619" t="b">
        <f t="shared" si="138"/>
        <v>0</v>
      </c>
      <c r="BJ314" s="619" t="b">
        <f t="shared" si="139"/>
        <v>0</v>
      </c>
      <c r="BK314" s="619" t="b">
        <f t="shared" si="140"/>
        <v>0</v>
      </c>
      <c r="BL314" s="619" t="b">
        <f t="shared" si="141"/>
        <v>0</v>
      </c>
      <c r="BM314" s="619" t="b">
        <f t="shared" si="142"/>
        <v>0</v>
      </c>
      <c r="BN314" s="619" t="b">
        <f t="shared" si="143"/>
        <v>1</v>
      </c>
      <c r="BO314" s="619" t="b">
        <f t="shared" si="144"/>
        <v>1</v>
      </c>
      <c r="BP314" s="619" t="b">
        <f t="shared" si="145"/>
        <v>1</v>
      </c>
      <c r="BQ314" s="619" t="b">
        <f t="shared" si="146"/>
        <v>1</v>
      </c>
      <c r="BR314" s="619" t="b">
        <f t="shared" si="147"/>
        <v>1</v>
      </c>
      <c r="BS314" s="619" t="b">
        <f t="shared" si="148"/>
        <v>1</v>
      </c>
      <c r="BT314" s="619" t="b">
        <f t="shared" si="149"/>
        <v>1</v>
      </c>
      <c r="BU314" s="619" t="b">
        <f t="shared" si="150"/>
        <v>1</v>
      </c>
      <c r="BV314" s="619" t="str">
        <f t="shared" si="151"/>
        <v>-</v>
      </c>
      <c r="BW314" s="619">
        <f>IF(BV314="-",0,IF(COUNTIF(BV314:$BV$524,BV314)&gt;1,1,0))</f>
        <v>0</v>
      </c>
    </row>
    <row r="315" spans="1:75" s="257" customFormat="1" ht="15.75">
      <c r="A315" s="567">
        <v>291</v>
      </c>
      <c r="B315" s="564"/>
      <c r="C315" s="465"/>
      <c r="D315" s="466"/>
      <c r="E315" s="467"/>
      <c r="F315" s="468"/>
      <c r="G315" s="466"/>
      <c r="H315" s="467"/>
      <c r="I315" s="468"/>
      <c r="J315" s="469"/>
      <c r="K315" s="467"/>
      <c r="L315" s="470"/>
      <c r="M315" s="466"/>
      <c r="N315" s="467"/>
      <c r="O315" s="470"/>
      <c r="P315" s="544"/>
      <c r="Q315" s="544"/>
      <c r="R315" s="544"/>
      <c r="S315" s="544"/>
      <c r="T315" s="544"/>
      <c r="U315" s="544"/>
      <c r="V315" s="544"/>
      <c r="W315" s="469"/>
      <c r="X315" s="471"/>
      <c r="Y315" s="471"/>
      <c r="Z315" s="471"/>
      <c r="AA315" s="472"/>
      <c r="AB315" s="469"/>
      <c r="AC315" s="471"/>
      <c r="AD315" s="471"/>
      <c r="AE315" s="471"/>
      <c r="AF315" s="472"/>
      <c r="AG315" s="469"/>
      <c r="AH315" s="471"/>
      <c r="AI315" s="471"/>
      <c r="AJ315" s="471"/>
      <c r="AK315" s="472"/>
      <c r="AL315" s="469"/>
      <c r="AM315" s="471"/>
      <c r="AN315" s="471"/>
      <c r="AO315" s="471"/>
      <c r="AP315" s="538"/>
      <c r="AQ315" s="542">
        <f t="shared" si="124"/>
        <v>0</v>
      </c>
      <c r="AR315" s="552">
        <f t="shared" si="125"/>
        <v>0</v>
      </c>
      <c r="AS315" s="552">
        <f t="shared" si="126"/>
        <v>0</v>
      </c>
      <c r="AT315" s="496">
        <f t="shared" si="127"/>
        <v>0</v>
      </c>
      <c r="AU315" s="227"/>
      <c r="AV315" s="619" t="b">
        <f t="shared" si="122"/>
        <v>1</v>
      </c>
      <c r="AW315" s="619" t="b">
        <f t="shared" si="123"/>
        <v>1</v>
      </c>
      <c r="AX315" s="619" t="b">
        <f t="shared" si="128"/>
        <v>1</v>
      </c>
      <c r="AY315" s="619" t="b">
        <f t="shared" si="129"/>
        <v>1</v>
      </c>
      <c r="AZ315" s="619" t="b">
        <f t="shared" si="130"/>
        <v>1</v>
      </c>
      <c r="BB315" s="619" t="b">
        <f t="shared" si="131"/>
        <v>0</v>
      </c>
      <c r="BC315" s="619" t="b">
        <f t="shared" si="132"/>
        <v>0</v>
      </c>
      <c r="BD315" s="619" t="b">
        <f t="shared" si="133"/>
        <v>0</v>
      </c>
      <c r="BE315" s="619" t="b">
        <f t="shared" si="134"/>
        <v>0</v>
      </c>
      <c r="BF315" s="619" t="b">
        <f t="shared" si="135"/>
        <v>0</v>
      </c>
      <c r="BG315" s="619" t="b">
        <f t="shared" si="136"/>
        <v>0</v>
      </c>
      <c r="BH315" s="619" t="b">
        <f t="shared" si="137"/>
        <v>0</v>
      </c>
      <c r="BI315" s="619" t="b">
        <f t="shared" si="138"/>
        <v>0</v>
      </c>
      <c r="BJ315" s="619" t="b">
        <f t="shared" si="139"/>
        <v>0</v>
      </c>
      <c r="BK315" s="619" t="b">
        <f t="shared" si="140"/>
        <v>0</v>
      </c>
      <c r="BL315" s="619" t="b">
        <f t="shared" si="141"/>
        <v>0</v>
      </c>
      <c r="BM315" s="619" t="b">
        <f t="shared" si="142"/>
        <v>0</v>
      </c>
      <c r="BN315" s="619" t="b">
        <f t="shared" si="143"/>
        <v>1</v>
      </c>
      <c r="BO315" s="619" t="b">
        <f t="shared" si="144"/>
        <v>1</v>
      </c>
      <c r="BP315" s="619" t="b">
        <f t="shared" si="145"/>
        <v>1</v>
      </c>
      <c r="BQ315" s="619" t="b">
        <f t="shared" si="146"/>
        <v>1</v>
      </c>
      <c r="BR315" s="619" t="b">
        <f t="shared" si="147"/>
        <v>1</v>
      </c>
      <c r="BS315" s="619" t="b">
        <f t="shared" si="148"/>
        <v>1</v>
      </c>
      <c r="BT315" s="619" t="b">
        <f t="shared" si="149"/>
        <v>1</v>
      </c>
      <c r="BU315" s="619" t="b">
        <f t="shared" si="150"/>
        <v>1</v>
      </c>
      <c r="BV315" s="619" t="str">
        <f t="shared" si="151"/>
        <v>-</v>
      </c>
      <c r="BW315" s="619">
        <f>IF(BV315="-",0,IF(COUNTIF(BV315:$BV$524,BV315)&gt;1,1,0))</f>
        <v>0</v>
      </c>
    </row>
    <row r="316" spans="1:75" s="257" customFormat="1" ht="15.75">
      <c r="A316" s="567">
        <v>292</v>
      </c>
      <c r="B316" s="564"/>
      <c r="C316" s="465"/>
      <c r="D316" s="466"/>
      <c r="E316" s="467"/>
      <c r="F316" s="468"/>
      <c r="G316" s="466"/>
      <c r="H316" s="467"/>
      <c r="I316" s="468"/>
      <c r="J316" s="469"/>
      <c r="K316" s="467"/>
      <c r="L316" s="470"/>
      <c r="M316" s="466"/>
      <c r="N316" s="467"/>
      <c r="O316" s="470"/>
      <c r="P316" s="544"/>
      <c r="Q316" s="544"/>
      <c r="R316" s="544"/>
      <c r="S316" s="544"/>
      <c r="T316" s="544"/>
      <c r="U316" s="544"/>
      <c r="V316" s="544"/>
      <c r="W316" s="469"/>
      <c r="X316" s="471"/>
      <c r="Y316" s="471"/>
      <c r="Z316" s="471"/>
      <c r="AA316" s="472"/>
      <c r="AB316" s="469"/>
      <c r="AC316" s="471"/>
      <c r="AD316" s="471"/>
      <c r="AE316" s="471"/>
      <c r="AF316" s="472"/>
      <c r="AG316" s="469"/>
      <c r="AH316" s="471"/>
      <c r="AI316" s="471"/>
      <c r="AJ316" s="471"/>
      <c r="AK316" s="472"/>
      <c r="AL316" s="469"/>
      <c r="AM316" s="471"/>
      <c r="AN316" s="471"/>
      <c r="AO316" s="471"/>
      <c r="AP316" s="538"/>
      <c r="AQ316" s="542">
        <f t="shared" si="124"/>
        <v>0</v>
      </c>
      <c r="AR316" s="552">
        <f t="shared" si="125"/>
        <v>0</v>
      </c>
      <c r="AS316" s="552">
        <f t="shared" si="126"/>
        <v>0</v>
      </c>
      <c r="AT316" s="496">
        <f t="shared" si="127"/>
        <v>0</v>
      </c>
      <c r="AU316" s="227"/>
      <c r="AV316" s="619" t="b">
        <f t="shared" si="122"/>
        <v>1</v>
      </c>
      <c r="AW316" s="619" t="b">
        <f t="shared" si="123"/>
        <v>1</v>
      </c>
      <c r="AX316" s="619" t="b">
        <f t="shared" si="128"/>
        <v>1</v>
      </c>
      <c r="AY316" s="619" t="b">
        <f t="shared" si="129"/>
        <v>1</v>
      </c>
      <c r="AZ316" s="619" t="b">
        <f t="shared" si="130"/>
        <v>1</v>
      </c>
      <c r="BB316" s="619" t="b">
        <f t="shared" si="131"/>
        <v>0</v>
      </c>
      <c r="BC316" s="619" t="b">
        <f t="shared" si="132"/>
        <v>0</v>
      </c>
      <c r="BD316" s="619" t="b">
        <f t="shared" si="133"/>
        <v>0</v>
      </c>
      <c r="BE316" s="619" t="b">
        <f t="shared" si="134"/>
        <v>0</v>
      </c>
      <c r="BF316" s="619" t="b">
        <f t="shared" si="135"/>
        <v>0</v>
      </c>
      <c r="BG316" s="619" t="b">
        <f t="shared" si="136"/>
        <v>0</v>
      </c>
      <c r="BH316" s="619" t="b">
        <f t="shared" si="137"/>
        <v>0</v>
      </c>
      <c r="BI316" s="619" t="b">
        <f t="shared" si="138"/>
        <v>0</v>
      </c>
      <c r="BJ316" s="619" t="b">
        <f t="shared" si="139"/>
        <v>0</v>
      </c>
      <c r="BK316" s="619" t="b">
        <f t="shared" si="140"/>
        <v>0</v>
      </c>
      <c r="BL316" s="619" t="b">
        <f t="shared" si="141"/>
        <v>0</v>
      </c>
      <c r="BM316" s="619" t="b">
        <f t="shared" si="142"/>
        <v>0</v>
      </c>
      <c r="BN316" s="619" t="b">
        <f t="shared" si="143"/>
        <v>1</v>
      </c>
      <c r="BO316" s="619" t="b">
        <f t="shared" si="144"/>
        <v>1</v>
      </c>
      <c r="BP316" s="619" t="b">
        <f t="shared" si="145"/>
        <v>1</v>
      </c>
      <c r="BQ316" s="619" t="b">
        <f t="shared" si="146"/>
        <v>1</v>
      </c>
      <c r="BR316" s="619" t="b">
        <f t="shared" si="147"/>
        <v>1</v>
      </c>
      <c r="BS316" s="619" t="b">
        <f t="shared" si="148"/>
        <v>1</v>
      </c>
      <c r="BT316" s="619" t="b">
        <f t="shared" si="149"/>
        <v>1</v>
      </c>
      <c r="BU316" s="619" t="b">
        <f t="shared" si="150"/>
        <v>1</v>
      </c>
      <c r="BV316" s="619" t="str">
        <f t="shared" si="151"/>
        <v>-</v>
      </c>
      <c r="BW316" s="619">
        <f>IF(BV316="-",0,IF(COUNTIF(BV316:$BV$524,BV316)&gt;1,1,0))</f>
        <v>0</v>
      </c>
    </row>
    <row r="317" spans="1:75" s="257" customFormat="1" ht="15.75">
      <c r="A317" s="567">
        <v>293</v>
      </c>
      <c r="B317" s="564"/>
      <c r="C317" s="465"/>
      <c r="D317" s="466"/>
      <c r="E317" s="467"/>
      <c r="F317" s="468"/>
      <c r="G317" s="466"/>
      <c r="H317" s="467"/>
      <c r="I317" s="468"/>
      <c r="J317" s="469"/>
      <c r="K317" s="467"/>
      <c r="L317" s="470"/>
      <c r="M317" s="466"/>
      <c r="N317" s="467"/>
      <c r="O317" s="470"/>
      <c r="P317" s="544"/>
      <c r="Q317" s="544"/>
      <c r="R317" s="544"/>
      <c r="S317" s="544"/>
      <c r="T317" s="544"/>
      <c r="U317" s="544"/>
      <c r="V317" s="544"/>
      <c r="W317" s="469"/>
      <c r="X317" s="471"/>
      <c r="Y317" s="471"/>
      <c r="Z317" s="471"/>
      <c r="AA317" s="472"/>
      <c r="AB317" s="469"/>
      <c r="AC317" s="471"/>
      <c r="AD317" s="471"/>
      <c r="AE317" s="471"/>
      <c r="AF317" s="472"/>
      <c r="AG317" s="469"/>
      <c r="AH317" s="471"/>
      <c r="AI317" s="471"/>
      <c r="AJ317" s="471"/>
      <c r="AK317" s="472"/>
      <c r="AL317" s="469"/>
      <c r="AM317" s="471"/>
      <c r="AN317" s="471"/>
      <c r="AO317" s="471"/>
      <c r="AP317" s="538"/>
      <c r="AQ317" s="542">
        <f t="shared" si="124"/>
        <v>0</v>
      </c>
      <c r="AR317" s="552">
        <f t="shared" si="125"/>
        <v>0</v>
      </c>
      <c r="AS317" s="552">
        <f t="shared" si="126"/>
        <v>0</v>
      </c>
      <c r="AT317" s="496">
        <f t="shared" si="127"/>
        <v>0</v>
      </c>
      <c r="AU317" s="227"/>
      <c r="AV317" s="619" t="b">
        <f t="shared" si="122"/>
        <v>1</v>
      </c>
      <c r="AW317" s="619" t="b">
        <f t="shared" si="123"/>
        <v>1</v>
      </c>
      <c r="AX317" s="619" t="b">
        <f t="shared" si="128"/>
        <v>1</v>
      </c>
      <c r="AY317" s="619" t="b">
        <f t="shared" si="129"/>
        <v>1</v>
      </c>
      <c r="AZ317" s="619" t="b">
        <f t="shared" si="130"/>
        <v>1</v>
      </c>
      <c r="BB317" s="619" t="b">
        <f t="shared" si="131"/>
        <v>0</v>
      </c>
      <c r="BC317" s="619" t="b">
        <f t="shared" si="132"/>
        <v>0</v>
      </c>
      <c r="BD317" s="619" t="b">
        <f t="shared" si="133"/>
        <v>0</v>
      </c>
      <c r="BE317" s="619" t="b">
        <f t="shared" si="134"/>
        <v>0</v>
      </c>
      <c r="BF317" s="619" t="b">
        <f t="shared" si="135"/>
        <v>0</v>
      </c>
      <c r="BG317" s="619" t="b">
        <f t="shared" si="136"/>
        <v>0</v>
      </c>
      <c r="BH317" s="619" t="b">
        <f t="shared" si="137"/>
        <v>0</v>
      </c>
      <c r="BI317" s="619" t="b">
        <f t="shared" si="138"/>
        <v>0</v>
      </c>
      <c r="BJ317" s="619" t="b">
        <f t="shared" si="139"/>
        <v>0</v>
      </c>
      <c r="BK317" s="619" t="b">
        <f t="shared" si="140"/>
        <v>0</v>
      </c>
      <c r="BL317" s="619" t="b">
        <f t="shared" si="141"/>
        <v>0</v>
      </c>
      <c r="BM317" s="619" t="b">
        <f t="shared" si="142"/>
        <v>0</v>
      </c>
      <c r="BN317" s="619" t="b">
        <f t="shared" si="143"/>
        <v>1</v>
      </c>
      <c r="BO317" s="619" t="b">
        <f t="shared" si="144"/>
        <v>1</v>
      </c>
      <c r="BP317" s="619" t="b">
        <f t="shared" si="145"/>
        <v>1</v>
      </c>
      <c r="BQ317" s="619" t="b">
        <f t="shared" si="146"/>
        <v>1</v>
      </c>
      <c r="BR317" s="619" t="b">
        <f t="shared" si="147"/>
        <v>1</v>
      </c>
      <c r="BS317" s="619" t="b">
        <f t="shared" si="148"/>
        <v>1</v>
      </c>
      <c r="BT317" s="619" t="b">
        <f t="shared" si="149"/>
        <v>1</v>
      </c>
      <c r="BU317" s="619" t="b">
        <f t="shared" si="150"/>
        <v>1</v>
      </c>
      <c r="BV317" s="619" t="str">
        <f t="shared" si="151"/>
        <v>-</v>
      </c>
      <c r="BW317" s="619">
        <f>IF(BV317="-",0,IF(COUNTIF(BV317:$BV$524,BV317)&gt;1,1,0))</f>
        <v>0</v>
      </c>
    </row>
    <row r="318" spans="1:75" s="257" customFormat="1" ht="15.75">
      <c r="A318" s="567">
        <v>294</v>
      </c>
      <c r="B318" s="564"/>
      <c r="C318" s="465"/>
      <c r="D318" s="466"/>
      <c r="E318" s="467"/>
      <c r="F318" s="468"/>
      <c r="G318" s="466"/>
      <c r="H318" s="467"/>
      <c r="I318" s="468"/>
      <c r="J318" s="469"/>
      <c r="K318" s="467"/>
      <c r="L318" s="470"/>
      <c r="M318" s="466"/>
      <c r="N318" s="467"/>
      <c r="O318" s="470"/>
      <c r="P318" s="544"/>
      <c r="Q318" s="544"/>
      <c r="R318" s="544"/>
      <c r="S318" s="544"/>
      <c r="T318" s="544"/>
      <c r="U318" s="544"/>
      <c r="V318" s="544"/>
      <c r="W318" s="469"/>
      <c r="X318" s="471"/>
      <c r="Y318" s="471"/>
      <c r="Z318" s="471"/>
      <c r="AA318" s="472"/>
      <c r="AB318" s="469"/>
      <c r="AC318" s="471"/>
      <c r="AD318" s="471"/>
      <c r="AE318" s="471"/>
      <c r="AF318" s="472"/>
      <c r="AG318" s="469"/>
      <c r="AH318" s="471"/>
      <c r="AI318" s="471"/>
      <c r="AJ318" s="471"/>
      <c r="AK318" s="472"/>
      <c r="AL318" s="469"/>
      <c r="AM318" s="471"/>
      <c r="AN318" s="471"/>
      <c r="AO318" s="471"/>
      <c r="AP318" s="538"/>
      <c r="AQ318" s="542">
        <f t="shared" si="124"/>
        <v>0</v>
      </c>
      <c r="AR318" s="552">
        <f t="shared" si="125"/>
        <v>0</v>
      </c>
      <c r="AS318" s="552">
        <f t="shared" si="126"/>
        <v>0</v>
      </c>
      <c r="AT318" s="496">
        <f t="shared" si="127"/>
        <v>0</v>
      </c>
      <c r="AU318" s="227"/>
      <c r="AV318" s="619" t="b">
        <f t="shared" si="122"/>
        <v>1</v>
      </c>
      <c r="AW318" s="619" t="b">
        <f t="shared" si="123"/>
        <v>1</v>
      </c>
      <c r="AX318" s="619" t="b">
        <f t="shared" si="128"/>
        <v>1</v>
      </c>
      <c r="AY318" s="619" t="b">
        <f t="shared" si="129"/>
        <v>1</v>
      </c>
      <c r="AZ318" s="619" t="b">
        <f t="shared" si="130"/>
        <v>1</v>
      </c>
      <c r="BB318" s="619" t="b">
        <f t="shared" si="131"/>
        <v>0</v>
      </c>
      <c r="BC318" s="619" t="b">
        <f t="shared" si="132"/>
        <v>0</v>
      </c>
      <c r="BD318" s="619" t="b">
        <f t="shared" si="133"/>
        <v>0</v>
      </c>
      <c r="BE318" s="619" t="b">
        <f t="shared" si="134"/>
        <v>0</v>
      </c>
      <c r="BF318" s="619" t="b">
        <f t="shared" si="135"/>
        <v>0</v>
      </c>
      <c r="BG318" s="619" t="b">
        <f t="shared" si="136"/>
        <v>0</v>
      </c>
      <c r="BH318" s="619" t="b">
        <f t="shared" si="137"/>
        <v>0</v>
      </c>
      <c r="BI318" s="619" t="b">
        <f t="shared" si="138"/>
        <v>0</v>
      </c>
      <c r="BJ318" s="619" t="b">
        <f t="shared" si="139"/>
        <v>0</v>
      </c>
      <c r="BK318" s="619" t="b">
        <f t="shared" si="140"/>
        <v>0</v>
      </c>
      <c r="BL318" s="619" t="b">
        <f t="shared" si="141"/>
        <v>0</v>
      </c>
      <c r="BM318" s="619" t="b">
        <f t="shared" si="142"/>
        <v>0</v>
      </c>
      <c r="BN318" s="619" t="b">
        <f t="shared" si="143"/>
        <v>1</v>
      </c>
      <c r="BO318" s="619" t="b">
        <f t="shared" si="144"/>
        <v>1</v>
      </c>
      <c r="BP318" s="619" t="b">
        <f t="shared" si="145"/>
        <v>1</v>
      </c>
      <c r="BQ318" s="619" t="b">
        <f t="shared" si="146"/>
        <v>1</v>
      </c>
      <c r="BR318" s="619" t="b">
        <f t="shared" si="147"/>
        <v>1</v>
      </c>
      <c r="BS318" s="619" t="b">
        <f t="shared" si="148"/>
        <v>1</v>
      </c>
      <c r="BT318" s="619" t="b">
        <f t="shared" si="149"/>
        <v>1</v>
      </c>
      <c r="BU318" s="619" t="b">
        <f t="shared" si="150"/>
        <v>1</v>
      </c>
      <c r="BV318" s="619" t="str">
        <f t="shared" si="151"/>
        <v>-</v>
      </c>
      <c r="BW318" s="619">
        <f>IF(BV318="-",0,IF(COUNTIF(BV318:$BV$524,BV318)&gt;1,1,0))</f>
        <v>0</v>
      </c>
    </row>
    <row r="319" spans="1:75" s="257" customFormat="1" ht="15.75">
      <c r="A319" s="567">
        <v>295</v>
      </c>
      <c r="B319" s="564"/>
      <c r="C319" s="465"/>
      <c r="D319" s="466"/>
      <c r="E319" s="467"/>
      <c r="F319" s="468"/>
      <c r="G319" s="466"/>
      <c r="H319" s="467"/>
      <c r="I319" s="468"/>
      <c r="J319" s="469"/>
      <c r="K319" s="467"/>
      <c r="L319" s="470"/>
      <c r="M319" s="466"/>
      <c r="N319" s="467"/>
      <c r="O319" s="470"/>
      <c r="P319" s="544"/>
      <c r="Q319" s="544"/>
      <c r="R319" s="544"/>
      <c r="S319" s="544"/>
      <c r="T319" s="544"/>
      <c r="U319" s="544"/>
      <c r="V319" s="544"/>
      <c r="W319" s="469"/>
      <c r="X319" s="471"/>
      <c r="Y319" s="471"/>
      <c r="Z319" s="471"/>
      <c r="AA319" s="472"/>
      <c r="AB319" s="469"/>
      <c r="AC319" s="471"/>
      <c r="AD319" s="471"/>
      <c r="AE319" s="471"/>
      <c r="AF319" s="472"/>
      <c r="AG319" s="469"/>
      <c r="AH319" s="471"/>
      <c r="AI319" s="471"/>
      <c r="AJ319" s="471"/>
      <c r="AK319" s="472"/>
      <c r="AL319" s="469"/>
      <c r="AM319" s="471"/>
      <c r="AN319" s="471"/>
      <c r="AO319" s="471"/>
      <c r="AP319" s="538"/>
      <c r="AQ319" s="542">
        <f t="shared" si="124"/>
        <v>0</v>
      </c>
      <c r="AR319" s="552">
        <f t="shared" si="125"/>
        <v>0</v>
      </c>
      <c r="AS319" s="552">
        <f t="shared" si="126"/>
        <v>0</v>
      </c>
      <c r="AT319" s="496">
        <f t="shared" si="127"/>
        <v>0</v>
      </c>
      <c r="AU319" s="227"/>
      <c r="AV319" s="619" t="b">
        <f t="shared" si="122"/>
        <v>1</v>
      </c>
      <c r="AW319" s="619" t="b">
        <f t="shared" si="123"/>
        <v>1</v>
      </c>
      <c r="AX319" s="619" t="b">
        <f t="shared" si="128"/>
        <v>1</v>
      </c>
      <c r="AY319" s="619" t="b">
        <f t="shared" si="129"/>
        <v>1</v>
      </c>
      <c r="AZ319" s="619" t="b">
        <f t="shared" si="130"/>
        <v>1</v>
      </c>
      <c r="BB319" s="619" t="b">
        <f t="shared" si="131"/>
        <v>0</v>
      </c>
      <c r="BC319" s="619" t="b">
        <f t="shared" si="132"/>
        <v>0</v>
      </c>
      <c r="BD319" s="619" t="b">
        <f t="shared" si="133"/>
        <v>0</v>
      </c>
      <c r="BE319" s="619" t="b">
        <f t="shared" si="134"/>
        <v>0</v>
      </c>
      <c r="BF319" s="619" t="b">
        <f t="shared" si="135"/>
        <v>0</v>
      </c>
      <c r="BG319" s="619" t="b">
        <f t="shared" si="136"/>
        <v>0</v>
      </c>
      <c r="BH319" s="619" t="b">
        <f t="shared" si="137"/>
        <v>0</v>
      </c>
      <c r="BI319" s="619" t="b">
        <f t="shared" si="138"/>
        <v>0</v>
      </c>
      <c r="BJ319" s="619" t="b">
        <f t="shared" si="139"/>
        <v>0</v>
      </c>
      <c r="BK319" s="619" t="b">
        <f t="shared" si="140"/>
        <v>0</v>
      </c>
      <c r="BL319" s="619" t="b">
        <f t="shared" si="141"/>
        <v>0</v>
      </c>
      <c r="BM319" s="619" t="b">
        <f t="shared" si="142"/>
        <v>0</v>
      </c>
      <c r="BN319" s="619" t="b">
        <f t="shared" si="143"/>
        <v>1</v>
      </c>
      <c r="BO319" s="619" t="b">
        <f t="shared" si="144"/>
        <v>1</v>
      </c>
      <c r="BP319" s="619" t="b">
        <f t="shared" si="145"/>
        <v>1</v>
      </c>
      <c r="BQ319" s="619" t="b">
        <f t="shared" si="146"/>
        <v>1</v>
      </c>
      <c r="BR319" s="619" t="b">
        <f t="shared" si="147"/>
        <v>1</v>
      </c>
      <c r="BS319" s="619" t="b">
        <f t="shared" si="148"/>
        <v>1</v>
      </c>
      <c r="BT319" s="619" t="b">
        <f t="shared" si="149"/>
        <v>1</v>
      </c>
      <c r="BU319" s="619" t="b">
        <f t="shared" si="150"/>
        <v>1</v>
      </c>
      <c r="BV319" s="619" t="str">
        <f t="shared" si="151"/>
        <v>-</v>
      </c>
      <c r="BW319" s="619">
        <f>IF(BV319="-",0,IF(COUNTIF(BV319:$BV$524,BV319)&gt;1,1,0))</f>
        <v>0</v>
      </c>
    </row>
    <row r="320" spans="1:75" s="257" customFormat="1" ht="15.75">
      <c r="A320" s="567">
        <v>296</v>
      </c>
      <c r="B320" s="564"/>
      <c r="C320" s="465"/>
      <c r="D320" s="466"/>
      <c r="E320" s="467"/>
      <c r="F320" s="468"/>
      <c r="G320" s="466"/>
      <c r="H320" s="467"/>
      <c r="I320" s="468"/>
      <c r="J320" s="469"/>
      <c r="K320" s="467"/>
      <c r="L320" s="470"/>
      <c r="M320" s="466"/>
      <c r="N320" s="467"/>
      <c r="O320" s="470"/>
      <c r="P320" s="544"/>
      <c r="Q320" s="544"/>
      <c r="R320" s="544"/>
      <c r="S320" s="544"/>
      <c r="T320" s="544"/>
      <c r="U320" s="544"/>
      <c r="V320" s="544"/>
      <c r="W320" s="469"/>
      <c r="X320" s="471"/>
      <c r="Y320" s="471"/>
      <c r="Z320" s="471"/>
      <c r="AA320" s="472"/>
      <c r="AB320" s="469"/>
      <c r="AC320" s="471"/>
      <c r="AD320" s="471"/>
      <c r="AE320" s="471"/>
      <c r="AF320" s="472"/>
      <c r="AG320" s="469"/>
      <c r="AH320" s="471"/>
      <c r="AI320" s="471"/>
      <c r="AJ320" s="471"/>
      <c r="AK320" s="472"/>
      <c r="AL320" s="469"/>
      <c r="AM320" s="471"/>
      <c r="AN320" s="471"/>
      <c r="AO320" s="471"/>
      <c r="AP320" s="538"/>
      <c r="AQ320" s="542">
        <f t="shared" si="124"/>
        <v>0</v>
      </c>
      <c r="AR320" s="552">
        <f t="shared" si="125"/>
        <v>0</v>
      </c>
      <c r="AS320" s="552">
        <f t="shared" si="126"/>
        <v>0</v>
      </c>
      <c r="AT320" s="496">
        <f t="shared" si="127"/>
        <v>0</v>
      </c>
      <c r="AU320" s="227"/>
      <c r="AV320" s="619" t="b">
        <f t="shared" si="122"/>
        <v>1</v>
      </c>
      <c r="AW320" s="619" t="b">
        <f t="shared" si="123"/>
        <v>1</v>
      </c>
      <c r="AX320" s="619" t="b">
        <f t="shared" si="128"/>
        <v>1</v>
      </c>
      <c r="AY320" s="619" t="b">
        <f t="shared" si="129"/>
        <v>1</v>
      </c>
      <c r="AZ320" s="619" t="b">
        <f t="shared" si="130"/>
        <v>1</v>
      </c>
      <c r="BB320" s="619" t="b">
        <f t="shared" si="131"/>
        <v>0</v>
      </c>
      <c r="BC320" s="619" t="b">
        <f t="shared" si="132"/>
        <v>0</v>
      </c>
      <c r="BD320" s="619" t="b">
        <f t="shared" si="133"/>
        <v>0</v>
      </c>
      <c r="BE320" s="619" t="b">
        <f t="shared" si="134"/>
        <v>0</v>
      </c>
      <c r="BF320" s="619" t="b">
        <f t="shared" si="135"/>
        <v>0</v>
      </c>
      <c r="BG320" s="619" t="b">
        <f t="shared" si="136"/>
        <v>0</v>
      </c>
      <c r="BH320" s="619" t="b">
        <f t="shared" si="137"/>
        <v>0</v>
      </c>
      <c r="BI320" s="619" t="b">
        <f t="shared" si="138"/>
        <v>0</v>
      </c>
      <c r="BJ320" s="619" t="b">
        <f t="shared" si="139"/>
        <v>0</v>
      </c>
      <c r="BK320" s="619" t="b">
        <f t="shared" si="140"/>
        <v>0</v>
      </c>
      <c r="BL320" s="619" t="b">
        <f t="shared" si="141"/>
        <v>0</v>
      </c>
      <c r="BM320" s="619" t="b">
        <f t="shared" si="142"/>
        <v>0</v>
      </c>
      <c r="BN320" s="619" t="b">
        <f t="shared" si="143"/>
        <v>1</v>
      </c>
      <c r="BO320" s="619" t="b">
        <f t="shared" si="144"/>
        <v>1</v>
      </c>
      <c r="BP320" s="619" t="b">
        <f t="shared" si="145"/>
        <v>1</v>
      </c>
      <c r="BQ320" s="619" t="b">
        <f t="shared" si="146"/>
        <v>1</v>
      </c>
      <c r="BR320" s="619" t="b">
        <f t="shared" si="147"/>
        <v>1</v>
      </c>
      <c r="BS320" s="619" t="b">
        <f t="shared" si="148"/>
        <v>1</v>
      </c>
      <c r="BT320" s="619" t="b">
        <f t="shared" si="149"/>
        <v>1</v>
      </c>
      <c r="BU320" s="619" t="b">
        <f t="shared" si="150"/>
        <v>1</v>
      </c>
      <c r="BV320" s="619" t="str">
        <f t="shared" si="151"/>
        <v>-</v>
      </c>
      <c r="BW320" s="619">
        <f>IF(BV320="-",0,IF(COUNTIF(BV320:$BV$524,BV320)&gt;1,1,0))</f>
        <v>0</v>
      </c>
    </row>
    <row r="321" spans="1:75" s="257" customFormat="1" ht="15.75">
      <c r="A321" s="567">
        <v>297</v>
      </c>
      <c r="B321" s="564"/>
      <c r="C321" s="465"/>
      <c r="D321" s="466"/>
      <c r="E321" s="467"/>
      <c r="F321" s="468"/>
      <c r="G321" s="466"/>
      <c r="H321" s="467"/>
      <c r="I321" s="468"/>
      <c r="J321" s="469"/>
      <c r="K321" s="467"/>
      <c r="L321" s="470"/>
      <c r="M321" s="466"/>
      <c r="N321" s="467"/>
      <c r="O321" s="470"/>
      <c r="P321" s="544"/>
      <c r="Q321" s="544"/>
      <c r="R321" s="544"/>
      <c r="S321" s="544"/>
      <c r="T321" s="544"/>
      <c r="U321" s="544"/>
      <c r="V321" s="544"/>
      <c r="W321" s="469"/>
      <c r="X321" s="471"/>
      <c r="Y321" s="471"/>
      <c r="Z321" s="471"/>
      <c r="AA321" s="472"/>
      <c r="AB321" s="469"/>
      <c r="AC321" s="471"/>
      <c r="AD321" s="471"/>
      <c r="AE321" s="471"/>
      <c r="AF321" s="472"/>
      <c r="AG321" s="469"/>
      <c r="AH321" s="471"/>
      <c r="AI321" s="471"/>
      <c r="AJ321" s="471"/>
      <c r="AK321" s="472"/>
      <c r="AL321" s="469"/>
      <c r="AM321" s="471"/>
      <c r="AN321" s="471"/>
      <c r="AO321" s="471"/>
      <c r="AP321" s="538"/>
      <c r="AQ321" s="542">
        <f t="shared" si="124"/>
        <v>0</v>
      </c>
      <c r="AR321" s="552">
        <f t="shared" si="125"/>
        <v>0</v>
      </c>
      <c r="AS321" s="552">
        <f t="shared" si="126"/>
        <v>0</v>
      </c>
      <c r="AT321" s="496">
        <f t="shared" si="127"/>
        <v>0</v>
      </c>
      <c r="AU321" s="227"/>
      <c r="AV321" s="619" t="b">
        <f t="shared" si="122"/>
        <v>1</v>
      </c>
      <c r="AW321" s="619" t="b">
        <f t="shared" si="123"/>
        <v>1</v>
      </c>
      <c r="AX321" s="619" t="b">
        <f t="shared" si="128"/>
        <v>1</v>
      </c>
      <c r="AY321" s="619" t="b">
        <f t="shared" si="129"/>
        <v>1</v>
      </c>
      <c r="AZ321" s="619" t="b">
        <f t="shared" si="130"/>
        <v>1</v>
      </c>
      <c r="BB321" s="619" t="b">
        <f t="shared" si="131"/>
        <v>0</v>
      </c>
      <c r="BC321" s="619" t="b">
        <f t="shared" si="132"/>
        <v>0</v>
      </c>
      <c r="BD321" s="619" t="b">
        <f t="shared" si="133"/>
        <v>0</v>
      </c>
      <c r="BE321" s="619" t="b">
        <f t="shared" si="134"/>
        <v>0</v>
      </c>
      <c r="BF321" s="619" t="b">
        <f t="shared" si="135"/>
        <v>0</v>
      </c>
      <c r="BG321" s="619" t="b">
        <f t="shared" si="136"/>
        <v>0</v>
      </c>
      <c r="BH321" s="619" t="b">
        <f t="shared" si="137"/>
        <v>0</v>
      </c>
      <c r="BI321" s="619" t="b">
        <f t="shared" si="138"/>
        <v>0</v>
      </c>
      <c r="BJ321" s="619" t="b">
        <f t="shared" si="139"/>
        <v>0</v>
      </c>
      <c r="BK321" s="619" t="b">
        <f t="shared" si="140"/>
        <v>0</v>
      </c>
      <c r="BL321" s="619" t="b">
        <f t="shared" si="141"/>
        <v>0</v>
      </c>
      <c r="BM321" s="619" t="b">
        <f t="shared" si="142"/>
        <v>0</v>
      </c>
      <c r="BN321" s="619" t="b">
        <f t="shared" si="143"/>
        <v>1</v>
      </c>
      <c r="BO321" s="619" t="b">
        <f t="shared" si="144"/>
        <v>1</v>
      </c>
      <c r="BP321" s="619" t="b">
        <f t="shared" si="145"/>
        <v>1</v>
      </c>
      <c r="BQ321" s="619" t="b">
        <f t="shared" si="146"/>
        <v>1</v>
      </c>
      <c r="BR321" s="619" t="b">
        <f t="shared" si="147"/>
        <v>1</v>
      </c>
      <c r="BS321" s="619" t="b">
        <f t="shared" si="148"/>
        <v>1</v>
      </c>
      <c r="BT321" s="619" t="b">
        <f t="shared" si="149"/>
        <v>1</v>
      </c>
      <c r="BU321" s="619" t="b">
        <f t="shared" si="150"/>
        <v>1</v>
      </c>
      <c r="BV321" s="619" t="str">
        <f t="shared" si="151"/>
        <v>-</v>
      </c>
      <c r="BW321" s="619">
        <f>IF(BV321="-",0,IF(COUNTIF(BV321:$BV$524,BV321)&gt;1,1,0))</f>
        <v>0</v>
      </c>
    </row>
    <row r="322" spans="1:75" s="257" customFormat="1" ht="15.75">
      <c r="A322" s="567">
        <v>298</v>
      </c>
      <c r="B322" s="564"/>
      <c r="C322" s="465"/>
      <c r="D322" s="466"/>
      <c r="E322" s="467"/>
      <c r="F322" s="468"/>
      <c r="G322" s="466"/>
      <c r="H322" s="467"/>
      <c r="I322" s="468"/>
      <c r="J322" s="469"/>
      <c r="K322" s="467"/>
      <c r="L322" s="470"/>
      <c r="M322" s="466"/>
      <c r="N322" s="467"/>
      <c r="O322" s="470"/>
      <c r="P322" s="544"/>
      <c r="Q322" s="544"/>
      <c r="R322" s="544"/>
      <c r="S322" s="544"/>
      <c r="T322" s="544"/>
      <c r="U322" s="544"/>
      <c r="V322" s="544"/>
      <c r="W322" s="469"/>
      <c r="X322" s="471"/>
      <c r="Y322" s="471"/>
      <c r="Z322" s="471"/>
      <c r="AA322" s="472"/>
      <c r="AB322" s="469"/>
      <c r="AC322" s="471"/>
      <c r="AD322" s="471"/>
      <c r="AE322" s="471"/>
      <c r="AF322" s="472"/>
      <c r="AG322" s="469"/>
      <c r="AH322" s="471"/>
      <c r="AI322" s="471"/>
      <c r="AJ322" s="471"/>
      <c r="AK322" s="472"/>
      <c r="AL322" s="469"/>
      <c r="AM322" s="471"/>
      <c r="AN322" s="471"/>
      <c r="AO322" s="471"/>
      <c r="AP322" s="538"/>
      <c r="AQ322" s="542">
        <f t="shared" si="124"/>
        <v>0</v>
      </c>
      <c r="AR322" s="552">
        <f t="shared" si="125"/>
        <v>0</v>
      </c>
      <c r="AS322" s="552">
        <f t="shared" si="126"/>
        <v>0</v>
      </c>
      <c r="AT322" s="496">
        <f t="shared" si="127"/>
        <v>0</v>
      </c>
      <c r="AU322" s="227"/>
      <c r="AV322" s="619" t="b">
        <f t="shared" si="122"/>
        <v>1</v>
      </c>
      <c r="AW322" s="619" t="b">
        <f t="shared" si="123"/>
        <v>1</v>
      </c>
      <c r="AX322" s="619" t="b">
        <f t="shared" si="128"/>
        <v>1</v>
      </c>
      <c r="AY322" s="619" t="b">
        <f t="shared" si="129"/>
        <v>1</v>
      </c>
      <c r="AZ322" s="619" t="b">
        <f t="shared" si="130"/>
        <v>1</v>
      </c>
      <c r="BB322" s="619" t="b">
        <f t="shared" si="131"/>
        <v>0</v>
      </c>
      <c r="BC322" s="619" t="b">
        <f t="shared" si="132"/>
        <v>0</v>
      </c>
      <c r="BD322" s="619" t="b">
        <f t="shared" si="133"/>
        <v>0</v>
      </c>
      <c r="BE322" s="619" t="b">
        <f t="shared" si="134"/>
        <v>0</v>
      </c>
      <c r="BF322" s="619" t="b">
        <f t="shared" si="135"/>
        <v>0</v>
      </c>
      <c r="BG322" s="619" t="b">
        <f t="shared" si="136"/>
        <v>0</v>
      </c>
      <c r="BH322" s="619" t="b">
        <f t="shared" si="137"/>
        <v>0</v>
      </c>
      <c r="BI322" s="619" t="b">
        <f t="shared" si="138"/>
        <v>0</v>
      </c>
      <c r="BJ322" s="619" t="b">
        <f t="shared" si="139"/>
        <v>0</v>
      </c>
      <c r="BK322" s="619" t="b">
        <f t="shared" si="140"/>
        <v>0</v>
      </c>
      <c r="BL322" s="619" t="b">
        <f t="shared" si="141"/>
        <v>0</v>
      </c>
      <c r="BM322" s="619" t="b">
        <f t="shared" si="142"/>
        <v>0</v>
      </c>
      <c r="BN322" s="619" t="b">
        <f t="shared" si="143"/>
        <v>1</v>
      </c>
      <c r="BO322" s="619" t="b">
        <f t="shared" si="144"/>
        <v>1</v>
      </c>
      <c r="BP322" s="619" t="b">
        <f t="shared" si="145"/>
        <v>1</v>
      </c>
      <c r="BQ322" s="619" t="b">
        <f t="shared" si="146"/>
        <v>1</v>
      </c>
      <c r="BR322" s="619" t="b">
        <f t="shared" si="147"/>
        <v>1</v>
      </c>
      <c r="BS322" s="619" t="b">
        <f t="shared" si="148"/>
        <v>1</v>
      </c>
      <c r="BT322" s="619" t="b">
        <f t="shared" si="149"/>
        <v>1</v>
      </c>
      <c r="BU322" s="619" t="b">
        <f t="shared" si="150"/>
        <v>1</v>
      </c>
      <c r="BV322" s="619" t="str">
        <f t="shared" si="151"/>
        <v>-</v>
      </c>
      <c r="BW322" s="619">
        <f>IF(BV322="-",0,IF(COUNTIF(BV322:$BV$524,BV322)&gt;1,1,0))</f>
        <v>0</v>
      </c>
    </row>
    <row r="323" spans="1:75" s="257" customFormat="1" ht="15.75">
      <c r="A323" s="567">
        <v>299</v>
      </c>
      <c r="B323" s="564"/>
      <c r="C323" s="465"/>
      <c r="D323" s="466"/>
      <c r="E323" s="467"/>
      <c r="F323" s="468"/>
      <c r="G323" s="466"/>
      <c r="H323" s="467"/>
      <c r="I323" s="468"/>
      <c r="J323" s="469"/>
      <c r="K323" s="467"/>
      <c r="L323" s="470"/>
      <c r="M323" s="466"/>
      <c r="N323" s="467"/>
      <c r="O323" s="470"/>
      <c r="P323" s="544"/>
      <c r="Q323" s="544"/>
      <c r="R323" s="544"/>
      <c r="S323" s="544"/>
      <c r="T323" s="544"/>
      <c r="U323" s="544"/>
      <c r="V323" s="544"/>
      <c r="W323" s="469"/>
      <c r="X323" s="471"/>
      <c r="Y323" s="471"/>
      <c r="Z323" s="471"/>
      <c r="AA323" s="472"/>
      <c r="AB323" s="469"/>
      <c r="AC323" s="471"/>
      <c r="AD323" s="471"/>
      <c r="AE323" s="471"/>
      <c r="AF323" s="472"/>
      <c r="AG323" s="469"/>
      <c r="AH323" s="471"/>
      <c r="AI323" s="471"/>
      <c r="AJ323" s="471"/>
      <c r="AK323" s="472"/>
      <c r="AL323" s="469"/>
      <c r="AM323" s="471"/>
      <c r="AN323" s="471"/>
      <c r="AO323" s="471"/>
      <c r="AP323" s="538"/>
      <c r="AQ323" s="542">
        <f t="shared" si="124"/>
        <v>0</v>
      </c>
      <c r="AR323" s="552">
        <f t="shared" si="125"/>
        <v>0</v>
      </c>
      <c r="AS323" s="552">
        <f t="shared" si="126"/>
        <v>0</v>
      </c>
      <c r="AT323" s="496">
        <f t="shared" si="127"/>
        <v>0</v>
      </c>
      <c r="AU323" s="227"/>
      <c r="AV323" s="619" t="b">
        <f t="shared" si="122"/>
        <v>1</v>
      </c>
      <c r="AW323" s="619" t="b">
        <f t="shared" si="123"/>
        <v>1</v>
      </c>
      <c r="AX323" s="619" t="b">
        <f t="shared" si="128"/>
        <v>1</v>
      </c>
      <c r="AY323" s="619" t="b">
        <f t="shared" si="129"/>
        <v>1</v>
      </c>
      <c r="AZ323" s="619" t="b">
        <f t="shared" si="130"/>
        <v>1</v>
      </c>
      <c r="BB323" s="619" t="b">
        <f t="shared" si="131"/>
        <v>0</v>
      </c>
      <c r="BC323" s="619" t="b">
        <f t="shared" si="132"/>
        <v>0</v>
      </c>
      <c r="BD323" s="619" t="b">
        <f t="shared" si="133"/>
        <v>0</v>
      </c>
      <c r="BE323" s="619" t="b">
        <f t="shared" si="134"/>
        <v>0</v>
      </c>
      <c r="BF323" s="619" t="b">
        <f t="shared" si="135"/>
        <v>0</v>
      </c>
      <c r="BG323" s="619" t="b">
        <f t="shared" si="136"/>
        <v>0</v>
      </c>
      <c r="BH323" s="619" t="b">
        <f t="shared" si="137"/>
        <v>0</v>
      </c>
      <c r="BI323" s="619" t="b">
        <f t="shared" si="138"/>
        <v>0</v>
      </c>
      <c r="BJ323" s="619" t="b">
        <f t="shared" si="139"/>
        <v>0</v>
      </c>
      <c r="BK323" s="619" t="b">
        <f t="shared" si="140"/>
        <v>0</v>
      </c>
      <c r="BL323" s="619" t="b">
        <f t="shared" si="141"/>
        <v>0</v>
      </c>
      <c r="BM323" s="619" t="b">
        <f t="shared" si="142"/>
        <v>0</v>
      </c>
      <c r="BN323" s="619" t="b">
        <f t="shared" si="143"/>
        <v>1</v>
      </c>
      <c r="BO323" s="619" t="b">
        <f t="shared" si="144"/>
        <v>1</v>
      </c>
      <c r="BP323" s="619" t="b">
        <f t="shared" si="145"/>
        <v>1</v>
      </c>
      <c r="BQ323" s="619" t="b">
        <f t="shared" si="146"/>
        <v>1</v>
      </c>
      <c r="BR323" s="619" t="b">
        <f t="shared" si="147"/>
        <v>1</v>
      </c>
      <c r="BS323" s="619" t="b">
        <f t="shared" si="148"/>
        <v>1</v>
      </c>
      <c r="BT323" s="619" t="b">
        <f t="shared" si="149"/>
        <v>1</v>
      </c>
      <c r="BU323" s="619" t="b">
        <f t="shared" si="150"/>
        <v>1</v>
      </c>
      <c r="BV323" s="619" t="str">
        <f t="shared" si="151"/>
        <v>-</v>
      </c>
      <c r="BW323" s="619">
        <f>IF(BV323="-",0,IF(COUNTIF(BV323:$BV$524,BV323)&gt;1,1,0))</f>
        <v>0</v>
      </c>
    </row>
    <row r="324" spans="1:75" s="257" customFormat="1" ht="15.75">
      <c r="A324" s="567">
        <v>300</v>
      </c>
      <c r="B324" s="564"/>
      <c r="C324" s="465"/>
      <c r="D324" s="466"/>
      <c r="E324" s="467"/>
      <c r="F324" s="468"/>
      <c r="G324" s="466"/>
      <c r="H324" s="467"/>
      <c r="I324" s="468"/>
      <c r="J324" s="469"/>
      <c r="K324" s="467"/>
      <c r="L324" s="470"/>
      <c r="M324" s="466"/>
      <c r="N324" s="467"/>
      <c r="O324" s="470"/>
      <c r="P324" s="544"/>
      <c r="Q324" s="544"/>
      <c r="R324" s="544"/>
      <c r="S324" s="544"/>
      <c r="T324" s="544"/>
      <c r="U324" s="544"/>
      <c r="V324" s="544"/>
      <c r="W324" s="469"/>
      <c r="X324" s="471"/>
      <c r="Y324" s="471"/>
      <c r="Z324" s="471"/>
      <c r="AA324" s="472"/>
      <c r="AB324" s="469"/>
      <c r="AC324" s="471"/>
      <c r="AD324" s="471"/>
      <c r="AE324" s="471"/>
      <c r="AF324" s="472"/>
      <c r="AG324" s="469"/>
      <c r="AH324" s="471"/>
      <c r="AI324" s="471"/>
      <c r="AJ324" s="471"/>
      <c r="AK324" s="472"/>
      <c r="AL324" s="469"/>
      <c r="AM324" s="471"/>
      <c r="AN324" s="471"/>
      <c r="AO324" s="471"/>
      <c r="AP324" s="538"/>
      <c r="AQ324" s="542">
        <f t="shared" si="124"/>
        <v>0</v>
      </c>
      <c r="AR324" s="552">
        <f t="shared" si="125"/>
        <v>0</v>
      </c>
      <c r="AS324" s="552">
        <f t="shared" si="126"/>
        <v>0</v>
      </c>
      <c r="AT324" s="496">
        <f t="shared" si="127"/>
        <v>0</v>
      </c>
      <c r="AU324" s="227"/>
      <c r="AV324" s="619" t="b">
        <f t="shared" si="122"/>
        <v>1</v>
      </c>
      <c r="AW324" s="619" t="b">
        <f t="shared" si="123"/>
        <v>1</v>
      </c>
      <c r="AX324" s="619" t="b">
        <f t="shared" si="128"/>
        <v>1</v>
      </c>
      <c r="AY324" s="619" t="b">
        <f t="shared" si="129"/>
        <v>1</v>
      </c>
      <c r="AZ324" s="619" t="b">
        <f t="shared" si="130"/>
        <v>1</v>
      </c>
      <c r="BB324" s="619" t="b">
        <f t="shared" si="131"/>
        <v>0</v>
      </c>
      <c r="BC324" s="619" t="b">
        <f t="shared" si="132"/>
        <v>0</v>
      </c>
      <c r="BD324" s="619" t="b">
        <f t="shared" si="133"/>
        <v>0</v>
      </c>
      <c r="BE324" s="619" t="b">
        <f t="shared" si="134"/>
        <v>0</v>
      </c>
      <c r="BF324" s="619" t="b">
        <f t="shared" si="135"/>
        <v>0</v>
      </c>
      <c r="BG324" s="619" t="b">
        <f t="shared" si="136"/>
        <v>0</v>
      </c>
      <c r="BH324" s="619" t="b">
        <f t="shared" si="137"/>
        <v>0</v>
      </c>
      <c r="BI324" s="619" t="b">
        <f t="shared" si="138"/>
        <v>0</v>
      </c>
      <c r="BJ324" s="619" t="b">
        <f t="shared" si="139"/>
        <v>0</v>
      </c>
      <c r="BK324" s="619" t="b">
        <f t="shared" si="140"/>
        <v>0</v>
      </c>
      <c r="BL324" s="619" t="b">
        <f t="shared" si="141"/>
        <v>0</v>
      </c>
      <c r="BM324" s="619" t="b">
        <f t="shared" si="142"/>
        <v>0</v>
      </c>
      <c r="BN324" s="619" t="b">
        <f t="shared" si="143"/>
        <v>1</v>
      </c>
      <c r="BO324" s="619" t="b">
        <f t="shared" si="144"/>
        <v>1</v>
      </c>
      <c r="BP324" s="619" t="b">
        <f t="shared" si="145"/>
        <v>1</v>
      </c>
      <c r="BQ324" s="619" t="b">
        <f t="shared" si="146"/>
        <v>1</v>
      </c>
      <c r="BR324" s="619" t="b">
        <f t="shared" si="147"/>
        <v>1</v>
      </c>
      <c r="BS324" s="619" t="b">
        <f t="shared" si="148"/>
        <v>1</v>
      </c>
      <c r="BT324" s="619" t="b">
        <f t="shared" si="149"/>
        <v>1</v>
      </c>
      <c r="BU324" s="619" t="b">
        <f t="shared" si="150"/>
        <v>1</v>
      </c>
      <c r="BV324" s="619" t="str">
        <f t="shared" si="151"/>
        <v>-</v>
      </c>
      <c r="BW324" s="619">
        <f>IF(BV324="-",0,IF(COUNTIF(BV324:$BV$524,BV324)&gt;1,1,0))</f>
        <v>0</v>
      </c>
    </row>
    <row r="325" spans="1:75" s="257" customFormat="1" ht="15.75">
      <c r="A325" s="567">
        <v>301</v>
      </c>
      <c r="B325" s="564"/>
      <c r="C325" s="465"/>
      <c r="D325" s="466"/>
      <c r="E325" s="467"/>
      <c r="F325" s="468"/>
      <c r="G325" s="466"/>
      <c r="H325" s="467"/>
      <c r="I325" s="468"/>
      <c r="J325" s="469"/>
      <c r="K325" s="467"/>
      <c r="L325" s="470"/>
      <c r="M325" s="466"/>
      <c r="N325" s="467"/>
      <c r="O325" s="470"/>
      <c r="P325" s="544"/>
      <c r="Q325" s="544"/>
      <c r="R325" s="544"/>
      <c r="S325" s="544"/>
      <c r="T325" s="544"/>
      <c r="U325" s="544"/>
      <c r="V325" s="544"/>
      <c r="W325" s="469"/>
      <c r="X325" s="471"/>
      <c r="Y325" s="471"/>
      <c r="Z325" s="471"/>
      <c r="AA325" s="472"/>
      <c r="AB325" s="469"/>
      <c r="AC325" s="471"/>
      <c r="AD325" s="471"/>
      <c r="AE325" s="471"/>
      <c r="AF325" s="472"/>
      <c r="AG325" s="469"/>
      <c r="AH325" s="471"/>
      <c r="AI325" s="471"/>
      <c r="AJ325" s="471"/>
      <c r="AK325" s="472"/>
      <c r="AL325" s="469"/>
      <c r="AM325" s="471"/>
      <c r="AN325" s="471"/>
      <c r="AO325" s="471"/>
      <c r="AP325" s="538"/>
      <c r="AQ325" s="542">
        <f t="shared" si="124"/>
        <v>0</v>
      </c>
      <c r="AR325" s="552">
        <f t="shared" si="125"/>
        <v>0</v>
      </c>
      <c r="AS325" s="552">
        <f t="shared" si="126"/>
        <v>0</v>
      </c>
      <c r="AT325" s="496">
        <f t="shared" si="127"/>
        <v>0</v>
      </c>
      <c r="AU325" s="227"/>
      <c r="AV325" s="619" t="b">
        <f t="shared" si="122"/>
        <v>1</v>
      </c>
      <c r="AW325" s="619" t="b">
        <f t="shared" si="123"/>
        <v>1</v>
      </c>
      <c r="AX325" s="619" t="b">
        <f t="shared" si="128"/>
        <v>1</v>
      </c>
      <c r="AY325" s="619" t="b">
        <f t="shared" si="129"/>
        <v>1</v>
      </c>
      <c r="AZ325" s="619" t="b">
        <f t="shared" si="130"/>
        <v>1</v>
      </c>
      <c r="BB325" s="619" t="b">
        <f t="shared" si="131"/>
        <v>0</v>
      </c>
      <c r="BC325" s="619" t="b">
        <f t="shared" si="132"/>
        <v>0</v>
      </c>
      <c r="BD325" s="619" t="b">
        <f t="shared" si="133"/>
        <v>0</v>
      </c>
      <c r="BE325" s="619" t="b">
        <f t="shared" si="134"/>
        <v>0</v>
      </c>
      <c r="BF325" s="619" t="b">
        <f t="shared" si="135"/>
        <v>0</v>
      </c>
      <c r="BG325" s="619" t="b">
        <f t="shared" si="136"/>
        <v>0</v>
      </c>
      <c r="BH325" s="619" t="b">
        <f t="shared" si="137"/>
        <v>0</v>
      </c>
      <c r="BI325" s="619" t="b">
        <f t="shared" si="138"/>
        <v>0</v>
      </c>
      <c r="BJ325" s="619" t="b">
        <f t="shared" si="139"/>
        <v>0</v>
      </c>
      <c r="BK325" s="619" t="b">
        <f t="shared" si="140"/>
        <v>0</v>
      </c>
      <c r="BL325" s="619" t="b">
        <f t="shared" si="141"/>
        <v>0</v>
      </c>
      <c r="BM325" s="619" t="b">
        <f t="shared" si="142"/>
        <v>0</v>
      </c>
      <c r="BN325" s="619" t="b">
        <f t="shared" si="143"/>
        <v>1</v>
      </c>
      <c r="BO325" s="619" t="b">
        <f t="shared" si="144"/>
        <v>1</v>
      </c>
      <c r="BP325" s="619" t="b">
        <f t="shared" si="145"/>
        <v>1</v>
      </c>
      <c r="BQ325" s="619" t="b">
        <f t="shared" si="146"/>
        <v>1</v>
      </c>
      <c r="BR325" s="619" t="b">
        <f t="shared" si="147"/>
        <v>1</v>
      </c>
      <c r="BS325" s="619" t="b">
        <f t="shared" si="148"/>
        <v>1</v>
      </c>
      <c r="BT325" s="619" t="b">
        <f t="shared" si="149"/>
        <v>1</v>
      </c>
      <c r="BU325" s="619" t="b">
        <f t="shared" si="150"/>
        <v>1</v>
      </c>
      <c r="BV325" s="619" t="str">
        <f t="shared" si="151"/>
        <v>-</v>
      </c>
      <c r="BW325" s="619">
        <f>IF(BV325="-",0,IF(COUNTIF(BV325:$BV$524,BV325)&gt;1,1,0))</f>
        <v>0</v>
      </c>
    </row>
    <row r="326" spans="1:75" s="257" customFormat="1" ht="15.75">
      <c r="A326" s="567">
        <v>302</v>
      </c>
      <c r="B326" s="564"/>
      <c r="C326" s="465"/>
      <c r="D326" s="466"/>
      <c r="E326" s="467"/>
      <c r="F326" s="468"/>
      <c r="G326" s="466"/>
      <c r="H326" s="467"/>
      <c r="I326" s="468"/>
      <c r="J326" s="469"/>
      <c r="K326" s="467"/>
      <c r="L326" s="470"/>
      <c r="M326" s="466"/>
      <c r="N326" s="467"/>
      <c r="O326" s="470"/>
      <c r="P326" s="544"/>
      <c r="Q326" s="544"/>
      <c r="R326" s="544"/>
      <c r="S326" s="544"/>
      <c r="T326" s="544"/>
      <c r="U326" s="544"/>
      <c r="V326" s="544"/>
      <c r="W326" s="469"/>
      <c r="X326" s="471"/>
      <c r="Y326" s="471"/>
      <c r="Z326" s="471"/>
      <c r="AA326" s="472"/>
      <c r="AB326" s="469"/>
      <c r="AC326" s="471"/>
      <c r="AD326" s="471"/>
      <c r="AE326" s="471"/>
      <c r="AF326" s="472"/>
      <c r="AG326" s="469"/>
      <c r="AH326" s="471"/>
      <c r="AI326" s="471"/>
      <c r="AJ326" s="471"/>
      <c r="AK326" s="472"/>
      <c r="AL326" s="469"/>
      <c r="AM326" s="471"/>
      <c r="AN326" s="471"/>
      <c r="AO326" s="471"/>
      <c r="AP326" s="538"/>
      <c r="AQ326" s="542">
        <f t="shared" si="124"/>
        <v>0</v>
      </c>
      <c r="AR326" s="552">
        <f t="shared" si="125"/>
        <v>0</v>
      </c>
      <c r="AS326" s="552">
        <f t="shared" si="126"/>
        <v>0</v>
      </c>
      <c r="AT326" s="496">
        <f t="shared" si="127"/>
        <v>0</v>
      </c>
      <c r="AU326" s="227"/>
      <c r="AV326" s="619" t="b">
        <f t="shared" si="122"/>
        <v>1</v>
      </c>
      <c r="AW326" s="619" t="b">
        <f t="shared" si="123"/>
        <v>1</v>
      </c>
      <c r="AX326" s="619" t="b">
        <f t="shared" si="128"/>
        <v>1</v>
      </c>
      <c r="AY326" s="619" t="b">
        <f t="shared" si="129"/>
        <v>1</v>
      </c>
      <c r="AZ326" s="619" t="b">
        <f t="shared" si="130"/>
        <v>1</v>
      </c>
      <c r="BB326" s="619" t="b">
        <f t="shared" si="131"/>
        <v>0</v>
      </c>
      <c r="BC326" s="619" t="b">
        <f t="shared" si="132"/>
        <v>0</v>
      </c>
      <c r="BD326" s="619" t="b">
        <f t="shared" si="133"/>
        <v>0</v>
      </c>
      <c r="BE326" s="619" t="b">
        <f t="shared" si="134"/>
        <v>0</v>
      </c>
      <c r="BF326" s="619" t="b">
        <f t="shared" si="135"/>
        <v>0</v>
      </c>
      <c r="BG326" s="619" t="b">
        <f t="shared" si="136"/>
        <v>0</v>
      </c>
      <c r="BH326" s="619" t="b">
        <f t="shared" si="137"/>
        <v>0</v>
      </c>
      <c r="BI326" s="619" t="b">
        <f t="shared" si="138"/>
        <v>0</v>
      </c>
      <c r="BJ326" s="619" t="b">
        <f t="shared" si="139"/>
        <v>0</v>
      </c>
      <c r="BK326" s="619" t="b">
        <f t="shared" si="140"/>
        <v>0</v>
      </c>
      <c r="BL326" s="619" t="b">
        <f t="shared" si="141"/>
        <v>0</v>
      </c>
      <c r="BM326" s="619" t="b">
        <f t="shared" si="142"/>
        <v>0</v>
      </c>
      <c r="BN326" s="619" t="b">
        <f t="shared" si="143"/>
        <v>1</v>
      </c>
      <c r="BO326" s="619" t="b">
        <f t="shared" si="144"/>
        <v>1</v>
      </c>
      <c r="BP326" s="619" t="b">
        <f t="shared" si="145"/>
        <v>1</v>
      </c>
      <c r="BQ326" s="619" t="b">
        <f t="shared" si="146"/>
        <v>1</v>
      </c>
      <c r="BR326" s="619" t="b">
        <f t="shared" si="147"/>
        <v>1</v>
      </c>
      <c r="BS326" s="619" t="b">
        <f t="shared" si="148"/>
        <v>1</v>
      </c>
      <c r="BT326" s="619" t="b">
        <f t="shared" si="149"/>
        <v>1</v>
      </c>
      <c r="BU326" s="619" t="b">
        <f t="shared" si="150"/>
        <v>1</v>
      </c>
      <c r="BV326" s="619" t="str">
        <f t="shared" si="151"/>
        <v>-</v>
      </c>
      <c r="BW326" s="619">
        <f>IF(BV326="-",0,IF(COUNTIF(BV326:$BV$524,BV326)&gt;1,1,0))</f>
        <v>0</v>
      </c>
    </row>
    <row r="327" spans="1:75" s="257" customFormat="1" ht="15.75">
      <c r="A327" s="567">
        <v>303</v>
      </c>
      <c r="B327" s="564"/>
      <c r="C327" s="465"/>
      <c r="D327" s="466"/>
      <c r="E327" s="467"/>
      <c r="F327" s="468"/>
      <c r="G327" s="466"/>
      <c r="H327" s="467"/>
      <c r="I327" s="468"/>
      <c r="J327" s="469"/>
      <c r="K327" s="467"/>
      <c r="L327" s="470"/>
      <c r="M327" s="466"/>
      <c r="N327" s="467"/>
      <c r="O327" s="470"/>
      <c r="P327" s="544"/>
      <c r="Q327" s="544"/>
      <c r="R327" s="544"/>
      <c r="S327" s="544"/>
      <c r="T327" s="544"/>
      <c r="U327" s="544"/>
      <c r="V327" s="544"/>
      <c r="W327" s="469"/>
      <c r="X327" s="471"/>
      <c r="Y327" s="471"/>
      <c r="Z327" s="471"/>
      <c r="AA327" s="472"/>
      <c r="AB327" s="469"/>
      <c r="AC327" s="471"/>
      <c r="AD327" s="471"/>
      <c r="AE327" s="471"/>
      <c r="AF327" s="472"/>
      <c r="AG327" s="469"/>
      <c r="AH327" s="471"/>
      <c r="AI327" s="471"/>
      <c r="AJ327" s="471"/>
      <c r="AK327" s="472"/>
      <c r="AL327" s="469"/>
      <c r="AM327" s="471"/>
      <c r="AN327" s="471"/>
      <c r="AO327" s="471"/>
      <c r="AP327" s="538"/>
      <c r="AQ327" s="542">
        <f t="shared" si="124"/>
        <v>0</v>
      </c>
      <c r="AR327" s="552">
        <f t="shared" si="125"/>
        <v>0</v>
      </c>
      <c r="AS327" s="552">
        <f t="shared" si="126"/>
        <v>0</v>
      </c>
      <c r="AT327" s="496">
        <f t="shared" si="127"/>
        <v>0</v>
      </c>
      <c r="AU327" s="227"/>
      <c r="AV327" s="619" t="b">
        <f t="shared" si="122"/>
        <v>1</v>
      </c>
      <c r="AW327" s="619" t="b">
        <f t="shared" si="123"/>
        <v>1</v>
      </c>
      <c r="AX327" s="619" t="b">
        <f t="shared" si="128"/>
        <v>1</v>
      </c>
      <c r="AY327" s="619" t="b">
        <f t="shared" si="129"/>
        <v>1</v>
      </c>
      <c r="AZ327" s="619" t="b">
        <f t="shared" si="130"/>
        <v>1</v>
      </c>
      <c r="BB327" s="619" t="b">
        <f t="shared" si="131"/>
        <v>0</v>
      </c>
      <c r="BC327" s="619" t="b">
        <f t="shared" si="132"/>
        <v>0</v>
      </c>
      <c r="BD327" s="619" t="b">
        <f t="shared" si="133"/>
        <v>0</v>
      </c>
      <c r="BE327" s="619" t="b">
        <f t="shared" si="134"/>
        <v>0</v>
      </c>
      <c r="BF327" s="619" t="b">
        <f t="shared" si="135"/>
        <v>0</v>
      </c>
      <c r="BG327" s="619" t="b">
        <f t="shared" si="136"/>
        <v>0</v>
      </c>
      <c r="BH327" s="619" t="b">
        <f t="shared" si="137"/>
        <v>0</v>
      </c>
      <c r="BI327" s="619" t="b">
        <f t="shared" si="138"/>
        <v>0</v>
      </c>
      <c r="BJ327" s="619" t="b">
        <f t="shared" si="139"/>
        <v>0</v>
      </c>
      <c r="BK327" s="619" t="b">
        <f t="shared" si="140"/>
        <v>0</v>
      </c>
      <c r="BL327" s="619" t="b">
        <f t="shared" si="141"/>
        <v>0</v>
      </c>
      <c r="BM327" s="619" t="b">
        <f t="shared" si="142"/>
        <v>0</v>
      </c>
      <c r="BN327" s="619" t="b">
        <f t="shared" si="143"/>
        <v>1</v>
      </c>
      <c r="BO327" s="619" t="b">
        <f t="shared" si="144"/>
        <v>1</v>
      </c>
      <c r="BP327" s="619" t="b">
        <f t="shared" si="145"/>
        <v>1</v>
      </c>
      <c r="BQ327" s="619" t="b">
        <f t="shared" si="146"/>
        <v>1</v>
      </c>
      <c r="BR327" s="619" t="b">
        <f t="shared" si="147"/>
        <v>1</v>
      </c>
      <c r="BS327" s="619" t="b">
        <f t="shared" si="148"/>
        <v>1</v>
      </c>
      <c r="BT327" s="619" t="b">
        <f t="shared" si="149"/>
        <v>1</v>
      </c>
      <c r="BU327" s="619" t="b">
        <f t="shared" si="150"/>
        <v>1</v>
      </c>
      <c r="BV327" s="619" t="str">
        <f t="shared" si="151"/>
        <v>-</v>
      </c>
      <c r="BW327" s="619">
        <f>IF(BV327="-",0,IF(COUNTIF(BV327:$BV$524,BV327)&gt;1,1,0))</f>
        <v>0</v>
      </c>
    </row>
    <row r="328" spans="1:75" s="257" customFormat="1" ht="15.75">
      <c r="A328" s="567">
        <v>304</v>
      </c>
      <c r="B328" s="564"/>
      <c r="C328" s="465"/>
      <c r="D328" s="466"/>
      <c r="E328" s="467"/>
      <c r="F328" s="468"/>
      <c r="G328" s="466"/>
      <c r="H328" s="467"/>
      <c r="I328" s="468"/>
      <c r="J328" s="469"/>
      <c r="K328" s="467"/>
      <c r="L328" s="470"/>
      <c r="M328" s="466"/>
      <c r="N328" s="467"/>
      <c r="O328" s="470"/>
      <c r="P328" s="544"/>
      <c r="Q328" s="544"/>
      <c r="R328" s="544"/>
      <c r="S328" s="544"/>
      <c r="T328" s="544"/>
      <c r="U328" s="544"/>
      <c r="V328" s="544"/>
      <c r="W328" s="469"/>
      <c r="X328" s="471"/>
      <c r="Y328" s="471"/>
      <c r="Z328" s="471"/>
      <c r="AA328" s="472"/>
      <c r="AB328" s="469"/>
      <c r="AC328" s="471"/>
      <c r="AD328" s="471"/>
      <c r="AE328" s="471"/>
      <c r="AF328" s="472"/>
      <c r="AG328" s="469"/>
      <c r="AH328" s="471"/>
      <c r="AI328" s="471"/>
      <c r="AJ328" s="471"/>
      <c r="AK328" s="472"/>
      <c r="AL328" s="469"/>
      <c r="AM328" s="471"/>
      <c r="AN328" s="471"/>
      <c r="AO328" s="471"/>
      <c r="AP328" s="538"/>
      <c r="AQ328" s="542">
        <f t="shared" si="124"/>
        <v>0</v>
      </c>
      <c r="AR328" s="552">
        <f t="shared" si="125"/>
        <v>0</v>
      </c>
      <c r="AS328" s="552">
        <f t="shared" si="126"/>
        <v>0</v>
      </c>
      <c r="AT328" s="496">
        <f t="shared" si="127"/>
        <v>0</v>
      </c>
      <c r="AU328" s="227"/>
      <c r="AV328" s="619" t="b">
        <f t="shared" si="122"/>
        <v>1</v>
      </c>
      <c r="AW328" s="619" t="b">
        <f t="shared" si="123"/>
        <v>1</v>
      </c>
      <c r="AX328" s="619" t="b">
        <f t="shared" si="128"/>
        <v>1</v>
      </c>
      <c r="AY328" s="619" t="b">
        <f t="shared" si="129"/>
        <v>1</v>
      </c>
      <c r="AZ328" s="619" t="b">
        <f t="shared" si="130"/>
        <v>1</v>
      </c>
      <c r="BB328" s="619" t="b">
        <f t="shared" si="131"/>
        <v>0</v>
      </c>
      <c r="BC328" s="619" t="b">
        <f t="shared" si="132"/>
        <v>0</v>
      </c>
      <c r="BD328" s="619" t="b">
        <f t="shared" si="133"/>
        <v>0</v>
      </c>
      <c r="BE328" s="619" t="b">
        <f t="shared" si="134"/>
        <v>0</v>
      </c>
      <c r="BF328" s="619" t="b">
        <f t="shared" si="135"/>
        <v>0</v>
      </c>
      <c r="BG328" s="619" t="b">
        <f t="shared" si="136"/>
        <v>0</v>
      </c>
      <c r="BH328" s="619" t="b">
        <f t="shared" si="137"/>
        <v>0</v>
      </c>
      <c r="BI328" s="619" t="b">
        <f t="shared" si="138"/>
        <v>0</v>
      </c>
      <c r="BJ328" s="619" t="b">
        <f t="shared" si="139"/>
        <v>0</v>
      </c>
      <c r="BK328" s="619" t="b">
        <f t="shared" si="140"/>
        <v>0</v>
      </c>
      <c r="BL328" s="619" t="b">
        <f t="shared" si="141"/>
        <v>0</v>
      </c>
      <c r="BM328" s="619" t="b">
        <f t="shared" si="142"/>
        <v>0</v>
      </c>
      <c r="BN328" s="619" t="b">
        <f t="shared" si="143"/>
        <v>1</v>
      </c>
      <c r="BO328" s="619" t="b">
        <f t="shared" si="144"/>
        <v>1</v>
      </c>
      <c r="BP328" s="619" t="b">
        <f t="shared" si="145"/>
        <v>1</v>
      </c>
      <c r="BQ328" s="619" t="b">
        <f t="shared" si="146"/>
        <v>1</v>
      </c>
      <c r="BR328" s="619" t="b">
        <f t="shared" si="147"/>
        <v>1</v>
      </c>
      <c r="BS328" s="619" t="b">
        <f t="shared" si="148"/>
        <v>1</v>
      </c>
      <c r="BT328" s="619" t="b">
        <f t="shared" si="149"/>
        <v>1</v>
      </c>
      <c r="BU328" s="619" t="b">
        <f t="shared" si="150"/>
        <v>1</v>
      </c>
      <c r="BV328" s="619" t="str">
        <f t="shared" si="151"/>
        <v>-</v>
      </c>
      <c r="BW328" s="619">
        <f>IF(BV328="-",0,IF(COUNTIF(BV328:$BV$524,BV328)&gt;1,1,0))</f>
        <v>0</v>
      </c>
    </row>
    <row r="329" spans="1:75" s="257" customFormat="1" ht="15.75">
      <c r="A329" s="567">
        <v>305</v>
      </c>
      <c r="B329" s="564"/>
      <c r="C329" s="465"/>
      <c r="D329" s="466"/>
      <c r="E329" s="467"/>
      <c r="F329" s="468"/>
      <c r="G329" s="466"/>
      <c r="H329" s="467"/>
      <c r="I329" s="468"/>
      <c r="J329" s="469"/>
      <c r="K329" s="467"/>
      <c r="L329" s="470"/>
      <c r="M329" s="466"/>
      <c r="N329" s="467"/>
      <c r="O329" s="470"/>
      <c r="P329" s="544"/>
      <c r="Q329" s="544"/>
      <c r="R329" s="544"/>
      <c r="S329" s="544"/>
      <c r="T329" s="544"/>
      <c r="U329" s="544"/>
      <c r="V329" s="544"/>
      <c r="W329" s="469"/>
      <c r="X329" s="471"/>
      <c r="Y329" s="471"/>
      <c r="Z329" s="471"/>
      <c r="AA329" s="472"/>
      <c r="AB329" s="469"/>
      <c r="AC329" s="471"/>
      <c r="AD329" s="471"/>
      <c r="AE329" s="471"/>
      <c r="AF329" s="472"/>
      <c r="AG329" s="469"/>
      <c r="AH329" s="471"/>
      <c r="AI329" s="471"/>
      <c r="AJ329" s="471"/>
      <c r="AK329" s="472"/>
      <c r="AL329" s="469"/>
      <c r="AM329" s="471"/>
      <c r="AN329" s="471"/>
      <c r="AO329" s="471"/>
      <c r="AP329" s="538"/>
      <c r="AQ329" s="542">
        <f t="shared" si="124"/>
        <v>0</v>
      </c>
      <c r="AR329" s="552">
        <f t="shared" si="125"/>
        <v>0</v>
      </c>
      <c r="AS329" s="552">
        <f t="shared" si="126"/>
        <v>0</v>
      </c>
      <c r="AT329" s="496">
        <f t="shared" si="127"/>
        <v>0</v>
      </c>
      <c r="AU329" s="227"/>
      <c r="AV329" s="619" t="b">
        <f t="shared" si="122"/>
        <v>1</v>
      </c>
      <c r="AW329" s="619" t="b">
        <f t="shared" si="123"/>
        <v>1</v>
      </c>
      <c r="AX329" s="619" t="b">
        <f t="shared" si="128"/>
        <v>1</v>
      </c>
      <c r="AY329" s="619" t="b">
        <f t="shared" si="129"/>
        <v>1</v>
      </c>
      <c r="AZ329" s="619" t="b">
        <f t="shared" si="130"/>
        <v>1</v>
      </c>
      <c r="BB329" s="619" t="b">
        <f t="shared" si="131"/>
        <v>0</v>
      </c>
      <c r="BC329" s="619" t="b">
        <f t="shared" si="132"/>
        <v>0</v>
      </c>
      <c r="BD329" s="619" t="b">
        <f t="shared" si="133"/>
        <v>0</v>
      </c>
      <c r="BE329" s="619" t="b">
        <f t="shared" si="134"/>
        <v>0</v>
      </c>
      <c r="BF329" s="619" t="b">
        <f t="shared" si="135"/>
        <v>0</v>
      </c>
      <c r="BG329" s="619" t="b">
        <f t="shared" si="136"/>
        <v>0</v>
      </c>
      <c r="BH329" s="619" t="b">
        <f t="shared" si="137"/>
        <v>0</v>
      </c>
      <c r="BI329" s="619" t="b">
        <f t="shared" si="138"/>
        <v>0</v>
      </c>
      <c r="BJ329" s="619" t="b">
        <f t="shared" si="139"/>
        <v>0</v>
      </c>
      <c r="BK329" s="619" t="b">
        <f t="shared" si="140"/>
        <v>0</v>
      </c>
      <c r="BL329" s="619" t="b">
        <f t="shared" si="141"/>
        <v>0</v>
      </c>
      <c r="BM329" s="619" t="b">
        <f t="shared" si="142"/>
        <v>0</v>
      </c>
      <c r="BN329" s="619" t="b">
        <f t="shared" si="143"/>
        <v>1</v>
      </c>
      <c r="BO329" s="619" t="b">
        <f t="shared" si="144"/>
        <v>1</v>
      </c>
      <c r="BP329" s="619" t="b">
        <f t="shared" si="145"/>
        <v>1</v>
      </c>
      <c r="BQ329" s="619" t="b">
        <f t="shared" si="146"/>
        <v>1</v>
      </c>
      <c r="BR329" s="619" t="b">
        <f t="shared" si="147"/>
        <v>1</v>
      </c>
      <c r="BS329" s="619" t="b">
        <f t="shared" si="148"/>
        <v>1</v>
      </c>
      <c r="BT329" s="619" t="b">
        <f t="shared" si="149"/>
        <v>1</v>
      </c>
      <c r="BU329" s="619" t="b">
        <f t="shared" si="150"/>
        <v>1</v>
      </c>
      <c r="BV329" s="619" t="str">
        <f t="shared" si="151"/>
        <v>-</v>
      </c>
      <c r="BW329" s="619">
        <f>IF(BV329="-",0,IF(COUNTIF(BV329:$BV$524,BV329)&gt;1,1,0))</f>
        <v>0</v>
      </c>
    </row>
    <row r="330" spans="1:75" s="257" customFormat="1" ht="15.75">
      <c r="A330" s="567">
        <v>306</v>
      </c>
      <c r="B330" s="564"/>
      <c r="C330" s="465"/>
      <c r="D330" s="466"/>
      <c r="E330" s="467"/>
      <c r="F330" s="468"/>
      <c r="G330" s="466"/>
      <c r="H330" s="467"/>
      <c r="I330" s="468"/>
      <c r="J330" s="469"/>
      <c r="K330" s="467"/>
      <c r="L330" s="470"/>
      <c r="M330" s="466"/>
      <c r="N330" s="467"/>
      <c r="O330" s="470"/>
      <c r="P330" s="544"/>
      <c r="Q330" s="544"/>
      <c r="R330" s="544"/>
      <c r="S330" s="544"/>
      <c r="T330" s="544"/>
      <c r="U330" s="544"/>
      <c r="V330" s="544"/>
      <c r="W330" s="469"/>
      <c r="X330" s="471"/>
      <c r="Y330" s="471"/>
      <c r="Z330" s="471"/>
      <c r="AA330" s="472"/>
      <c r="AB330" s="469"/>
      <c r="AC330" s="471"/>
      <c r="AD330" s="471"/>
      <c r="AE330" s="471"/>
      <c r="AF330" s="472"/>
      <c r="AG330" s="469"/>
      <c r="AH330" s="471"/>
      <c r="AI330" s="471"/>
      <c r="AJ330" s="471"/>
      <c r="AK330" s="472"/>
      <c r="AL330" s="469"/>
      <c r="AM330" s="471"/>
      <c r="AN330" s="471"/>
      <c r="AO330" s="471"/>
      <c r="AP330" s="538"/>
      <c r="AQ330" s="542">
        <f t="shared" si="124"/>
        <v>0</v>
      </c>
      <c r="AR330" s="552">
        <f t="shared" si="125"/>
        <v>0</v>
      </c>
      <c r="AS330" s="552">
        <f t="shared" si="126"/>
        <v>0</v>
      </c>
      <c r="AT330" s="496">
        <f t="shared" si="127"/>
        <v>0</v>
      </c>
      <c r="AU330" s="227"/>
      <c r="AV330" s="619" t="b">
        <f t="shared" si="122"/>
        <v>1</v>
      </c>
      <c r="AW330" s="619" t="b">
        <f t="shared" si="123"/>
        <v>1</v>
      </c>
      <c r="AX330" s="619" t="b">
        <f t="shared" si="128"/>
        <v>1</v>
      </c>
      <c r="AY330" s="619" t="b">
        <f t="shared" si="129"/>
        <v>1</v>
      </c>
      <c r="AZ330" s="619" t="b">
        <f t="shared" si="130"/>
        <v>1</v>
      </c>
      <c r="BB330" s="619" t="b">
        <f t="shared" si="131"/>
        <v>0</v>
      </c>
      <c r="BC330" s="619" t="b">
        <f t="shared" si="132"/>
        <v>0</v>
      </c>
      <c r="BD330" s="619" t="b">
        <f t="shared" si="133"/>
        <v>0</v>
      </c>
      <c r="BE330" s="619" t="b">
        <f t="shared" si="134"/>
        <v>0</v>
      </c>
      <c r="BF330" s="619" t="b">
        <f t="shared" si="135"/>
        <v>0</v>
      </c>
      <c r="BG330" s="619" t="b">
        <f t="shared" si="136"/>
        <v>0</v>
      </c>
      <c r="BH330" s="619" t="b">
        <f t="shared" si="137"/>
        <v>0</v>
      </c>
      <c r="BI330" s="619" t="b">
        <f t="shared" si="138"/>
        <v>0</v>
      </c>
      <c r="BJ330" s="619" t="b">
        <f t="shared" si="139"/>
        <v>0</v>
      </c>
      <c r="BK330" s="619" t="b">
        <f t="shared" si="140"/>
        <v>0</v>
      </c>
      <c r="BL330" s="619" t="b">
        <f t="shared" si="141"/>
        <v>0</v>
      </c>
      <c r="BM330" s="619" t="b">
        <f t="shared" si="142"/>
        <v>0</v>
      </c>
      <c r="BN330" s="619" t="b">
        <f t="shared" si="143"/>
        <v>1</v>
      </c>
      <c r="BO330" s="619" t="b">
        <f t="shared" si="144"/>
        <v>1</v>
      </c>
      <c r="BP330" s="619" t="b">
        <f t="shared" si="145"/>
        <v>1</v>
      </c>
      <c r="BQ330" s="619" t="b">
        <f t="shared" si="146"/>
        <v>1</v>
      </c>
      <c r="BR330" s="619" t="b">
        <f t="shared" si="147"/>
        <v>1</v>
      </c>
      <c r="BS330" s="619" t="b">
        <f t="shared" si="148"/>
        <v>1</v>
      </c>
      <c r="BT330" s="619" t="b">
        <f t="shared" si="149"/>
        <v>1</v>
      </c>
      <c r="BU330" s="619" t="b">
        <f t="shared" si="150"/>
        <v>1</v>
      </c>
      <c r="BV330" s="619" t="str">
        <f t="shared" si="151"/>
        <v>-</v>
      </c>
      <c r="BW330" s="619">
        <f>IF(BV330="-",0,IF(COUNTIF(BV330:$BV$524,BV330)&gt;1,1,0))</f>
        <v>0</v>
      </c>
    </row>
    <row r="331" spans="1:75" s="257" customFormat="1" ht="15.75">
      <c r="A331" s="567">
        <v>307</v>
      </c>
      <c r="B331" s="564"/>
      <c r="C331" s="465"/>
      <c r="D331" s="466"/>
      <c r="E331" s="467"/>
      <c r="F331" s="468"/>
      <c r="G331" s="466"/>
      <c r="H331" s="467"/>
      <c r="I331" s="468"/>
      <c r="J331" s="469"/>
      <c r="K331" s="467"/>
      <c r="L331" s="470"/>
      <c r="M331" s="466"/>
      <c r="N331" s="467"/>
      <c r="O331" s="470"/>
      <c r="P331" s="544"/>
      <c r="Q331" s="544"/>
      <c r="R331" s="544"/>
      <c r="S331" s="544"/>
      <c r="T331" s="544"/>
      <c r="U331" s="544"/>
      <c r="V331" s="544"/>
      <c r="W331" s="469"/>
      <c r="X331" s="471"/>
      <c r="Y331" s="471"/>
      <c r="Z331" s="471"/>
      <c r="AA331" s="472"/>
      <c r="AB331" s="469"/>
      <c r="AC331" s="471"/>
      <c r="AD331" s="471"/>
      <c r="AE331" s="471"/>
      <c r="AF331" s="472"/>
      <c r="AG331" s="469"/>
      <c r="AH331" s="471"/>
      <c r="AI331" s="471"/>
      <c r="AJ331" s="471"/>
      <c r="AK331" s="472"/>
      <c r="AL331" s="469"/>
      <c r="AM331" s="471"/>
      <c r="AN331" s="471"/>
      <c r="AO331" s="471"/>
      <c r="AP331" s="538"/>
      <c r="AQ331" s="542">
        <f t="shared" si="124"/>
        <v>0</v>
      </c>
      <c r="AR331" s="552">
        <f t="shared" si="125"/>
        <v>0</v>
      </c>
      <c r="AS331" s="552">
        <f t="shared" si="126"/>
        <v>0</v>
      </c>
      <c r="AT331" s="496">
        <f t="shared" si="127"/>
        <v>0</v>
      </c>
      <c r="AU331" s="227"/>
      <c r="AV331" s="619" t="b">
        <f t="shared" si="122"/>
        <v>1</v>
      </c>
      <c r="AW331" s="619" t="b">
        <f t="shared" si="123"/>
        <v>1</v>
      </c>
      <c r="AX331" s="619" t="b">
        <f t="shared" si="128"/>
        <v>1</v>
      </c>
      <c r="AY331" s="619" t="b">
        <f t="shared" si="129"/>
        <v>1</v>
      </c>
      <c r="AZ331" s="619" t="b">
        <f t="shared" si="130"/>
        <v>1</v>
      </c>
      <c r="BB331" s="619" t="b">
        <f t="shared" si="131"/>
        <v>0</v>
      </c>
      <c r="BC331" s="619" t="b">
        <f t="shared" si="132"/>
        <v>0</v>
      </c>
      <c r="BD331" s="619" t="b">
        <f t="shared" si="133"/>
        <v>0</v>
      </c>
      <c r="BE331" s="619" t="b">
        <f t="shared" si="134"/>
        <v>0</v>
      </c>
      <c r="BF331" s="619" t="b">
        <f t="shared" si="135"/>
        <v>0</v>
      </c>
      <c r="BG331" s="619" t="b">
        <f t="shared" si="136"/>
        <v>0</v>
      </c>
      <c r="BH331" s="619" t="b">
        <f t="shared" si="137"/>
        <v>0</v>
      </c>
      <c r="BI331" s="619" t="b">
        <f t="shared" si="138"/>
        <v>0</v>
      </c>
      <c r="BJ331" s="619" t="b">
        <f t="shared" si="139"/>
        <v>0</v>
      </c>
      <c r="BK331" s="619" t="b">
        <f t="shared" si="140"/>
        <v>0</v>
      </c>
      <c r="BL331" s="619" t="b">
        <f t="shared" si="141"/>
        <v>0</v>
      </c>
      <c r="BM331" s="619" t="b">
        <f t="shared" si="142"/>
        <v>0</v>
      </c>
      <c r="BN331" s="619" t="b">
        <f t="shared" si="143"/>
        <v>1</v>
      </c>
      <c r="BO331" s="619" t="b">
        <f t="shared" si="144"/>
        <v>1</v>
      </c>
      <c r="BP331" s="619" t="b">
        <f t="shared" si="145"/>
        <v>1</v>
      </c>
      <c r="BQ331" s="619" t="b">
        <f t="shared" si="146"/>
        <v>1</v>
      </c>
      <c r="BR331" s="619" t="b">
        <f t="shared" si="147"/>
        <v>1</v>
      </c>
      <c r="BS331" s="619" t="b">
        <f t="shared" si="148"/>
        <v>1</v>
      </c>
      <c r="BT331" s="619" t="b">
        <f t="shared" si="149"/>
        <v>1</v>
      </c>
      <c r="BU331" s="619" t="b">
        <f t="shared" si="150"/>
        <v>1</v>
      </c>
      <c r="BV331" s="619" t="str">
        <f t="shared" si="151"/>
        <v>-</v>
      </c>
      <c r="BW331" s="619">
        <f>IF(BV331="-",0,IF(COUNTIF(BV331:$BV$524,BV331)&gt;1,1,0))</f>
        <v>0</v>
      </c>
    </row>
    <row r="332" spans="1:75" s="257" customFormat="1" ht="15.75">
      <c r="A332" s="567">
        <v>308</v>
      </c>
      <c r="B332" s="564"/>
      <c r="C332" s="465"/>
      <c r="D332" s="466"/>
      <c r="E332" s="467"/>
      <c r="F332" s="468"/>
      <c r="G332" s="466"/>
      <c r="H332" s="467"/>
      <c r="I332" s="468"/>
      <c r="J332" s="469"/>
      <c r="K332" s="467"/>
      <c r="L332" s="470"/>
      <c r="M332" s="466"/>
      <c r="N332" s="467"/>
      <c r="O332" s="470"/>
      <c r="P332" s="544"/>
      <c r="Q332" s="544"/>
      <c r="R332" s="544"/>
      <c r="S332" s="544"/>
      <c r="T332" s="544"/>
      <c r="U332" s="544"/>
      <c r="V332" s="544"/>
      <c r="W332" s="469"/>
      <c r="X332" s="471"/>
      <c r="Y332" s="471"/>
      <c r="Z332" s="471"/>
      <c r="AA332" s="472"/>
      <c r="AB332" s="469"/>
      <c r="AC332" s="471"/>
      <c r="AD332" s="471"/>
      <c r="AE332" s="471"/>
      <c r="AF332" s="472"/>
      <c r="AG332" s="469"/>
      <c r="AH332" s="471"/>
      <c r="AI332" s="471"/>
      <c r="AJ332" s="471"/>
      <c r="AK332" s="472"/>
      <c r="AL332" s="469"/>
      <c r="AM332" s="471"/>
      <c r="AN332" s="471"/>
      <c r="AO332" s="471"/>
      <c r="AP332" s="538"/>
      <c r="AQ332" s="542">
        <f t="shared" si="124"/>
        <v>0</v>
      </c>
      <c r="AR332" s="552">
        <f t="shared" si="125"/>
        <v>0</v>
      </c>
      <c r="AS332" s="552">
        <f t="shared" si="126"/>
        <v>0</v>
      </c>
      <c r="AT332" s="496">
        <f t="shared" si="127"/>
        <v>0</v>
      </c>
      <c r="AU332" s="227"/>
      <c r="AV332" s="619" t="b">
        <f t="shared" si="122"/>
        <v>1</v>
      </c>
      <c r="AW332" s="619" t="b">
        <f t="shared" si="123"/>
        <v>1</v>
      </c>
      <c r="AX332" s="619" t="b">
        <f t="shared" si="128"/>
        <v>1</v>
      </c>
      <c r="AY332" s="619" t="b">
        <f t="shared" si="129"/>
        <v>1</v>
      </c>
      <c r="AZ332" s="619" t="b">
        <f t="shared" si="130"/>
        <v>1</v>
      </c>
      <c r="BB332" s="619" t="b">
        <f t="shared" si="131"/>
        <v>0</v>
      </c>
      <c r="BC332" s="619" t="b">
        <f t="shared" si="132"/>
        <v>0</v>
      </c>
      <c r="BD332" s="619" t="b">
        <f t="shared" si="133"/>
        <v>0</v>
      </c>
      <c r="BE332" s="619" t="b">
        <f t="shared" si="134"/>
        <v>0</v>
      </c>
      <c r="BF332" s="619" t="b">
        <f t="shared" si="135"/>
        <v>0</v>
      </c>
      <c r="BG332" s="619" t="b">
        <f t="shared" si="136"/>
        <v>0</v>
      </c>
      <c r="BH332" s="619" t="b">
        <f t="shared" si="137"/>
        <v>0</v>
      </c>
      <c r="BI332" s="619" t="b">
        <f t="shared" si="138"/>
        <v>0</v>
      </c>
      <c r="BJ332" s="619" t="b">
        <f t="shared" si="139"/>
        <v>0</v>
      </c>
      <c r="BK332" s="619" t="b">
        <f t="shared" si="140"/>
        <v>0</v>
      </c>
      <c r="BL332" s="619" t="b">
        <f t="shared" si="141"/>
        <v>0</v>
      </c>
      <c r="BM332" s="619" t="b">
        <f t="shared" si="142"/>
        <v>0</v>
      </c>
      <c r="BN332" s="619" t="b">
        <f t="shared" si="143"/>
        <v>1</v>
      </c>
      <c r="BO332" s="619" t="b">
        <f t="shared" si="144"/>
        <v>1</v>
      </c>
      <c r="BP332" s="619" t="b">
        <f t="shared" si="145"/>
        <v>1</v>
      </c>
      <c r="BQ332" s="619" t="b">
        <f t="shared" si="146"/>
        <v>1</v>
      </c>
      <c r="BR332" s="619" t="b">
        <f t="shared" si="147"/>
        <v>1</v>
      </c>
      <c r="BS332" s="619" t="b">
        <f t="shared" si="148"/>
        <v>1</v>
      </c>
      <c r="BT332" s="619" t="b">
        <f t="shared" si="149"/>
        <v>1</v>
      </c>
      <c r="BU332" s="619" t="b">
        <f t="shared" si="150"/>
        <v>1</v>
      </c>
      <c r="BV332" s="619" t="str">
        <f t="shared" si="151"/>
        <v>-</v>
      </c>
      <c r="BW332" s="619">
        <f>IF(BV332="-",0,IF(COUNTIF(BV332:$BV$524,BV332)&gt;1,1,0))</f>
        <v>0</v>
      </c>
    </row>
    <row r="333" spans="1:75" s="257" customFormat="1" ht="15.75">
      <c r="A333" s="567">
        <v>309</v>
      </c>
      <c r="B333" s="564"/>
      <c r="C333" s="465"/>
      <c r="D333" s="466"/>
      <c r="E333" s="467"/>
      <c r="F333" s="468"/>
      <c r="G333" s="466"/>
      <c r="H333" s="467"/>
      <c r="I333" s="468"/>
      <c r="J333" s="469"/>
      <c r="K333" s="467"/>
      <c r="L333" s="470"/>
      <c r="M333" s="466"/>
      <c r="N333" s="467"/>
      <c r="O333" s="470"/>
      <c r="P333" s="544"/>
      <c r="Q333" s="544"/>
      <c r="R333" s="544"/>
      <c r="S333" s="544"/>
      <c r="T333" s="544"/>
      <c r="U333" s="544"/>
      <c r="V333" s="544"/>
      <c r="W333" s="469"/>
      <c r="X333" s="471"/>
      <c r="Y333" s="471"/>
      <c r="Z333" s="471"/>
      <c r="AA333" s="472"/>
      <c r="AB333" s="469"/>
      <c r="AC333" s="471"/>
      <c r="AD333" s="471"/>
      <c r="AE333" s="471"/>
      <c r="AF333" s="472"/>
      <c r="AG333" s="469"/>
      <c r="AH333" s="471"/>
      <c r="AI333" s="471"/>
      <c r="AJ333" s="471"/>
      <c r="AK333" s="472"/>
      <c r="AL333" s="469"/>
      <c r="AM333" s="471"/>
      <c r="AN333" s="471"/>
      <c r="AO333" s="471"/>
      <c r="AP333" s="538"/>
      <c r="AQ333" s="542">
        <f t="shared" si="124"/>
        <v>0</v>
      </c>
      <c r="AR333" s="552">
        <f t="shared" si="125"/>
        <v>0</v>
      </c>
      <c r="AS333" s="552">
        <f t="shared" si="126"/>
        <v>0</v>
      </c>
      <c r="AT333" s="496">
        <f t="shared" si="127"/>
        <v>0</v>
      </c>
      <c r="AU333" s="227"/>
      <c r="AV333" s="619" t="b">
        <f t="shared" si="122"/>
        <v>1</v>
      </c>
      <c r="AW333" s="619" t="b">
        <f t="shared" si="123"/>
        <v>1</v>
      </c>
      <c r="AX333" s="619" t="b">
        <f t="shared" si="128"/>
        <v>1</v>
      </c>
      <c r="AY333" s="619" t="b">
        <f t="shared" si="129"/>
        <v>1</v>
      </c>
      <c r="AZ333" s="619" t="b">
        <f t="shared" si="130"/>
        <v>1</v>
      </c>
      <c r="BB333" s="619" t="b">
        <f t="shared" si="131"/>
        <v>0</v>
      </c>
      <c r="BC333" s="619" t="b">
        <f t="shared" si="132"/>
        <v>0</v>
      </c>
      <c r="BD333" s="619" t="b">
        <f t="shared" si="133"/>
        <v>0</v>
      </c>
      <c r="BE333" s="619" t="b">
        <f t="shared" si="134"/>
        <v>0</v>
      </c>
      <c r="BF333" s="619" t="b">
        <f t="shared" si="135"/>
        <v>0</v>
      </c>
      <c r="BG333" s="619" t="b">
        <f t="shared" si="136"/>
        <v>0</v>
      </c>
      <c r="BH333" s="619" t="b">
        <f t="shared" si="137"/>
        <v>0</v>
      </c>
      <c r="BI333" s="619" t="b">
        <f t="shared" si="138"/>
        <v>0</v>
      </c>
      <c r="BJ333" s="619" t="b">
        <f t="shared" si="139"/>
        <v>0</v>
      </c>
      <c r="BK333" s="619" t="b">
        <f t="shared" si="140"/>
        <v>0</v>
      </c>
      <c r="BL333" s="619" t="b">
        <f t="shared" si="141"/>
        <v>0</v>
      </c>
      <c r="BM333" s="619" t="b">
        <f t="shared" si="142"/>
        <v>0</v>
      </c>
      <c r="BN333" s="619" t="b">
        <f t="shared" si="143"/>
        <v>1</v>
      </c>
      <c r="BO333" s="619" t="b">
        <f t="shared" si="144"/>
        <v>1</v>
      </c>
      <c r="BP333" s="619" t="b">
        <f t="shared" si="145"/>
        <v>1</v>
      </c>
      <c r="BQ333" s="619" t="b">
        <f t="shared" si="146"/>
        <v>1</v>
      </c>
      <c r="BR333" s="619" t="b">
        <f t="shared" si="147"/>
        <v>1</v>
      </c>
      <c r="BS333" s="619" t="b">
        <f t="shared" si="148"/>
        <v>1</v>
      </c>
      <c r="BT333" s="619" t="b">
        <f t="shared" si="149"/>
        <v>1</v>
      </c>
      <c r="BU333" s="619" t="b">
        <f t="shared" si="150"/>
        <v>1</v>
      </c>
      <c r="BV333" s="619" t="str">
        <f t="shared" si="151"/>
        <v>-</v>
      </c>
      <c r="BW333" s="619">
        <f>IF(BV333="-",0,IF(COUNTIF(BV333:$BV$524,BV333)&gt;1,1,0))</f>
        <v>0</v>
      </c>
    </row>
    <row r="334" spans="1:75" s="257" customFormat="1" ht="15.75">
      <c r="A334" s="567">
        <v>310</v>
      </c>
      <c r="B334" s="564"/>
      <c r="C334" s="465"/>
      <c r="D334" s="466"/>
      <c r="E334" s="467"/>
      <c r="F334" s="468"/>
      <c r="G334" s="466"/>
      <c r="H334" s="467"/>
      <c r="I334" s="468"/>
      <c r="J334" s="469"/>
      <c r="K334" s="467"/>
      <c r="L334" s="470"/>
      <c r="M334" s="466"/>
      <c r="N334" s="467"/>
      <c r="O334" s="470"/>
      <c r="P334" s="544"/>
      <c r="Q334" s="544"/>
      <c r="R334" s="544"/>
      <c r="S334" s="544"/>
      <c r="T334" s="544"/>
      <c r="U334" s="544"/>
      <c r="V334" s="544"/>
      <c r="W334" s="469"/>
      <c r="X334" s="471"/>
      <c r="Y334" s="471"/>
      <c r="Z334" s="471"/>
      <c r="AA334" s="472"/>
      <c r="AB334" s="469"/>
      <c r="AC334" s="471"/>
      <c r="AD334" s="471"/>
      <c r="AE334" s="471"/>
      <c r="AF334" s="472"/>
      <c r="AG334" s="469"/>
      <c r="AH334" s="471"/>
      <c r="AI334" s="471"/>
      <c r="AJ334" s="471"/>
      <c r="AK334" s="472"/>
      <c r="AL334" s="469"/>
      <c r="AM334" s="471"/>
      <c r="AN334" s="471"/>
      <c r="AO334" s="471"/>
      <c r="AP334" s="538"/>
      <c r="AQ334" s="542">
        <f t="shared" si="124"/>
        <v>0</v>
      </c>
      <c r="AR334" s="552">
        <f t="shared" si="125"/>
        <v>0</v>
      </c>
      <c r="AS334" s="552">
        <f t="shared" si="126"/>
        <v>0</v>
      </c>
      <c r="AT334" s="496">
        <f t="shared" si="127"/>
        <v>0</v>
      </c>
      <c r="AU334" s="227"/>
      <c r="AV334" s="619" t="b">
        <f t="shared" si="122"/>
        <v>1</v>
      </c>
      <c r="AW334" s="619" t="b">
        <f t="shared" si="123"/>
        <v>1</v>
      </c>
      <c r="AX334" s="619" t="b">
        <f t="shared" si="128"/>
        <v>1</v>
      </c>
      <c r="AY334" s="619" t="b">
        <f t="shared" si="129"/>
        <v>1</v>
      </c>
      <c r="AZ334" s="619" t="b">
        <f t="shared" si="130"/>
        <v>1</v>
      </c>
      <c r="BB334" s="619" t="b">
        <f t="shared" si="131"/>
        <v>0</v>
      </c>
      <c r="BC334" s="619" t="b">
        <f t="shared" si="132"/>
        <v>0</v>
      </c>
      <c r="BD334" s="619" t="b">
        <f t="shared" si="133"/>
        <v>0</v>
      </c>
      <c r="BE334" s="619" t="b">
        <f t="shared" si="134"/>
        <v>0</v>
      </c>
      <c r="BF334" s="619" t="b">
        <f t="shared" si="135"/>
        <v>0</v>
      </c>
      <c r="BG334" s="619" t="b">
        <f t="shared" si="136"/>
        <v>0</v>
      </c>
      <c r="BH334" s="619" t="b">
        <f t="shared" si="137"/>
        <v>0</v>
      </c>
      <c r="BI334" s="619" t="b">
        <f t="shared" si="138"/>
        <v>0</v>
      </c>
      <c r="BJ334" s="619" t="b">
        <f t="shared" si="139"/>
        <v>0</v>
      </c>
      <c r="BK334" s="619" t="b">
        <f t="shared" si="140"/>
        <v>0</v>
      </c>
      <c r="BL334" s="619" t="b">
        <f t="shared" si="141"/>
        <v>0</v>
      </c>
      <c r="BM334" s="619" t="b">
        <f t="shared" si="142"/>
        <v>0</v>
      </c>
      <c r="BN334" s="619" t="b">
        <f t="shared" si="143"/>
        <v>1</v>
      </c>
      <c r="BO334" s="619" t="b">
        <f t="shared" si="144"/>
        <v>1</v>
      </c>
      <c r="BP334" s="619" t="b">
        <f t="shared" si="145"/>
        <v>1</v>
      </c>
      <c r="BQ334" s="619" t="b">
        <f t="shared" si="146"/>
        <v>1</v>
      </c>
      <c r="BR334" s="619" t="b">
        <f t="shared" si="147"/>
        <v>1</v>
      </c>
      <c r="BS334" s="619" t="b">
        <f t="shared" si="148"/>
        <v>1</v>
      </c>
      <c r="BT334" s="619" t="b">
        <f t="shared" si="149"/>
        <v>1</v>
      </c>
      <c r="BU334" s="619" t="b">
        <f t="shared" si="150"/>
        <v>1</v>
      </c>
      <c r="BV334" s="619" t="str">
        <f t="shared" si="151"/>
        <v>-</v>
      </c>
      <c r="BW334" s="619">
        <f>IF(BV334="-",0,IF(COUNTIF(BV334:$BV$524,BV334)&gt;1,1,0))</f>
        <v>0</v>
      </c>
    </row>
    <row r="335" spans="1:75" s="257" customFormat="1" ht="15.75">
      <c r="A335" s="567">
        <v>311</v>
      </c>
      <c r="B335" s="564"/>
      <c r="C335" s="465"/>
      <c r="D335" s="466"/>
      <c r="E335" s="467"/>
      <c r="F335" s="468"/>
      <c r="G335" s="466"/>
      <c r="H335" s="467"/>
      <c r="I335" s="468"/>
      <c r="J335" s="469"/>
      <c r="K335" s="467"/>
      <c r="L335" s="470"/>
      <c r="M335" s="466"/>
      <c r="N335" s="467"/>
      <c r="O335" s="470"/>
      <c r="P335" s="544"/>
      <c r="Q335" s="544"/>
      <c r="R335" s="544"/>
      <c r="S335" s="544"/>
      <c r="T335" s="544"/>
      <c r="U335" s="544"/>
      <c r="V335" s="544"/>
      <c r="W335" s="469"/>
      <c r="X335" s="471"/>
      <c r="Y335" s="471"/>
      <c r="Z335" s="471"/>
      <c r="AA335" s="472"/>
      <c r="AB335" s="469"/>
      <c r="AC335" s="471"/>
      <c r="AD335" s="471"/>
      <c r="AE335" s="471"/>
      <c r="AF335" s="472"/>
      <c r="AG335" s="469"/>
      <c r="AH335" s="471"/>
      <c r="AI335" s="471"/>
      <c r="AJ335" s="471"/>
      <c r="AK335" s="472"/>
      <c r="AL335" s="469"/>
      <c r="AM335" s="471"/>
      <c r="AN335" s="471"/>
      <c r="AO335" s="471"/>
      <c r="AP335" s="538"/>
      <c r="AQ335" s="542">
        <f t="shared" si="124"/>
        <v>0</v>
      </c>
      <c r="AR335" s="552">
        <f t="shared" si="125"/>
        <v>0</v>
      </c>
      <c r="AS335" s="552">
        <f t="shared" si="126"/>
        <v>0</v>
      </c>
      <c r="AT335" s="496">
        <f t="shared" si="127"/>
        <v>0</v>
      </c>
      <c r="AU335" s="227"/>
      <c r="AV335" s="619" t="b">
        <f t="shared" si="122"/>
        <v>1</v>
      </c>
      <c r="AW335" s="619" t="b">
        <f t="shared" si="123"/>
        <v>1</v>
      </c>
      <c r="AX335" s="619" t="b">
        <f t="shared" si="128"/>
        <v>1</v>
      </c>
      <c r="AY335" s="619" t="b">
        <f t="shared" si="129"/>
        <v>1</v>
      </c>
      <c r="AZ335" s="619" t="b">
        <f t="shared" si="130"/>
        <v>1</v>
      </c>
      <c r="BB335" s="619" t="b">
        <f t="shared" si="131"/>
        <v>0</v>
      </c>
      <c r="BC335" s="619" t="b">
        <f t="shared" si="132"/>
        <v>0</v>
      </c>
      <c r="BD335" s="619" t="b">
        <f t="shared" si="133"/>
        <v>0</v>
      </c>
      <c r="BE335" s="619" t="b">
        <f t="shared" si="134"/>
        <v>0</v>
      </c>
      <c r="BF335" s="619" t="b">
        <f t="shared" si="135"/>
        <v>0</v>
      </c>
      <c r="BG335" s="619" t="b">
        <f t="shared" si="136"/>
        <v>0</v>
      </c>
      <c r="BH335" s="619" t="b">
        <f t="shared" si="137"/>
        <v>0</v>
      </c>
      <c r="BI335" s="619" t="b">
        <f t="shared" si="138"/>
        <v>0</v>
      </c>
      <c r="BJ335" s="619" t="b">
        <f t="shared" si="139"/>
        <v>0</v>
      </c>
      <c r="BK335" s="619" t="b">
        <f t="shared" si="140"/>
        <v>0</v>
      </c>
      <c r="BL335" s="619" t="b">
        <f t="shared" si="141"/>
        <v>0</v>
      </c>
      <c r="BM335" s="619" t="b">
        <f t="shared" si="142"/>
        <v>0</v>
      </c>
      <c r="BN335" s="619" t="b">
        <f t="shared" si="143"/>
        <v>1</v>
      </c>
      <c r="BO335" s="619" t="b">
        <f t="shared" si="144"/>
        <v>1</v>
      </c>
      <c r="BP335" s="619" t="b">
        <f t="shared" si="145"/>
        <v>1</v>
      </c>
      <c r="BQ335" s="619" t="b">
        <f t="shared" si="146"/>
        <v>1</v>
      </c>
      <c r="BR335" s="619" t="b">
        <f t="shared" si="147"/>
        <v>1</v>
      </c>
      <c r="BS335" s="619" t="b">
        <f t="shared" si="148"/>
        <v>1</v>
      </c>
      <c r="BT335" s="619" t="b">
        <f t="shared" si="149"/>
        <v>1</v>
      </c>
      <c r="BU335" s="619" t="b">
        <f t="shared" si="150"/>
        <v>1</v>
      </c>
      <c r="BV335" s="619" t="str">
        <f t="shared" si="151"/>
        <v>-</v>
      </c>
      <c r="BW335" s="619">
        <f>IF(BV335="-",0,IF(COUNTIF(BV335:$BV$524,BV335)&gt;1,1,0))</f>
        <v>0</v>
      </c>
    </row>
    <row r="336" spans="1:75" s="257" customFormat="1" ht="15.75">
      <c r="A336" s="567">
        <v>312</v>
      </c>
      <c r="B336" s="564"/>
      <c r="C336" s="465"/>
      <c r="D336" s="466"/>
      <c r="E336" s="467"/>
      <c r="F336" s="468"/>
      <c r="G336" s="466"/>
      <c r="H336" s="467"/>
      <c r="I336" s="468"/>
      <c r="J336" s="469"/>
      <c r="K336" s="467"/>
      <c r="L336" s="470"/>
      <c r="M336" s="466"/>
      <c r="N336" s="467"/>
      <c r="O336" s="470"/>
      <c r="P336" s="544"/>
      <c r="Q336" s="544"/>
      <c r="R336" s="544"/>
      <c r="S336" s="544"/>
      <c r="T336" s="544"/>
      <c r="U336" s="544"/>
      <c r="V336" s="544"/>
      <c r="W336" s="469"/>
      <c r="X336" s="471"/>
      <c r="Y336" s="471"/>
      <c r="Z336" s="471"/>
      <c r="AA336" s="472"/>
      <c r="AB336" s="469"/>
      <c r="AC336" s="471"/>
      <c r="AD336" s="471"/>
      <c r="AE336" s="471"/>
      <c r="AF336" s="472"/>
      <c r="AG336" s="469"/>
      <c r="AH336" s="471"/>
      <c r="AI336" s="471"/>
      <c r="AJ336" s="471"/>
      <c r="AK336" s="472"/>
      <c r="AL336" s="469"/>
      <c r="AM336" s="471"/>
      <c r="AN336" s="471"/>
      <c r="AO336" s="471"/>
      <c r="AP336" s="538"/>
      <c r="AQ336" s="542">
        <f t="shared" si="124"/>
        <v>0</v>
      </c>
      <c r="AR336" s="552">
        <f t="shared" si="125"/>
        <v>0</v>
      </c>
      <c r="AS336" s="552">
        <f t="shared" si="126"/>
        <v>0</v>
      </c>
      <c r="AT336" s="496">
        <f t="shared" si="127"/>
        <v>0</v>
      </c>
      <c r="AU336" s="227"/>
      <c r="AV336" s="619" t="b">
        <f t="shared" si="122"/>
        <v>1</v>
      </c>
      <c r="AW336" s="619" t="b">
        <f t="shared" si="123"/>
        <v>1</v>
      </c>
      <c r="AX336" s="619" t="b">
        <f t="shared" si="128"/>
        <v>1</v>
      </c>
      <c r="AY336" s="619" t="b">
        <f t="shared" si="129"/>
        <v>1</v>
      </c>
      <c r="AZ336" s="619" t="b">
        <f t="shared" si="130"/>
        <v>1</v>
      </c>
      <c r="BB336" s="619" t="b">
        <f t="shared" si="131"/>
        <v>0</v>
      </c>
      <c r="BC336" s="619" t="b">
        <f t="shared" si="132"/>
        <v>0</v>
      </c>
      <c r="BD336" s="619" t="b">
        <f t="shared" si="133"/>
        <v>0</v>
      </c>
      <c r="BE336" s="619" t="b">
        <f t="shared" si="134"/>
        <v>0</v>
      </c>
      <c r="BF336" s="619" t="b">
        <f t="shared" si="135"/>
        <v>0</v>
      </c>
      <c r="BG336" s="619" t="b">
        <f t="shared" si="136"/>
        <v>0</v>
      </c>
      <c r="BH336" s="619" t="b">
        <f t="shared" si="137"/>
        <v>0</v>
      </c>
      <c r="BI336" s="619" t="b">
        <f t="shared" si="138"/>
        <v>0</v>
      </c>
      <c r="BJ336" s="619" t="b">
        <f t="shared" si="139"/>
        <v>0</v>
      </c>
      <c r="BK336" s="619" t="b">
        <f t="shared" si="140"/>
        <v>0</v>
      </c>
      <c r="BL336" s="619" t="b">
        <f t="shared" si="141"/>
        <v>0</v>
      </c>
      <c r="BM336" s="619" t="b">
        <f t="shared" si="142"/>
        <v>0</v>
      </c>
      <c r="BN336" s="619" t="b">
        <f t="shared" si="143"/>
        <v>1</v>
      </c>
      <c r="BO336" s="619" t="b">
        <f t="shared" si="144"/>
        <v>1</v>
      </c>
      <c r="BP336" s="619" t="b">
        <f t="shared" si="145"/>
        <v>1</v>
      </c>
      <c r="BQ336" s="619" t="b">
        <f t="shared" si="146"/>
        <v>1</v>
      </c>
      <c r="BR336" s="619" t="b">
        <f t="shared" si="147"/>
        <v>1</v>
      </c>
      <c r="BS336" s="619" t="b">
        <f t="shared" si="148"/>
        <v>1</v>
      </c>
      <c r="BT336" s="619" t="b">
        <f t="shared" si="149"/>
        <v>1</v>
      </c>
      <c r="BU336" s="619" t="b">
        <f t="shared" si="150"/>
        <v>1</v>
      </c>
      <c r="BV336" s="619" t="str">
        <f t="shared" si="151"/>
        <v>-</v>
      </c>
      <c r="BW336" s="619">
        <f>IF(BV336="-",0,IF(COUNTIF(BV336:$BV$524,BV336)&gt;1,1,0))</f>
        <v>0</v>
      </c>
    </row>
    <row r="337" spans="1:75" s="257" customFormat="1" ht="15.75">
      <c r="A337" s="567">
        <v>313</v>
      </c>
      <c r="B337" s="564"/>
      <c r="C337" s="465"/>
      <c r="D337" s="466"/>
      <c r="E337" s="467"/>
      <c r="F337" s="468"/>
      <c r="G337" s="466"/>
      <c r="H337" s="467"/>
      <c r="I337" s="468"/>
      <c r="J337" s="469"/>
      <c r="K337" s="467"/>
      <c r="L337" s="470"/>
      <c r="M337" s="466"/>
      <c r="N337" s="467"/>
      <c r="O337" s="470"/>
      <c r="P337" s="544"/>
      <c r="Q337" s="544"/>
      <c r="R337" s="544"/>
      <c r="S337" s="544"/>
      <c r="T337" s="544"/>
      <c r="U337" s="544"/>
      <c r="V337" s="544"/>
      <c r="W337" s="469"/>
      <c r="X337" s="471"/>
      <c r="Y337" s="471"/>
      <c r="Z337" s="471"/>
      <c r="AA337" s="472"/>
      <c r="AB337" s="469"/>
      <c r="AC337" s="471"/>
      <c r="AD337" s="471"/>
      <c r="AE337" s="471"/>
      <c r="AF337" s="472"/>
      <c r="AG337" s="469"/>
      <c r="AH337" s="471"/>
      <c r="AI337" s="471"/>
      <c r="AJ337" s="471"/>
      <c r="AK337" s="472"/>
      <c r="AL337" s="469"/>
      <c r="AM337" s="471"/>
      <c r="AN337" s="471"/>
      <c r="AO337" s="471"/>
      <c r="AP337" s="538"/>
      <c r="AQ337" s="542">
        <f t="shared" si="124"/>
        <v>0</v>
      </c>
      <c r="AR337" s="552">
        <f t="shared" si="125"/>
        <v>0</v>
      </c>
      <c r="AS337" s="552">
        <f t="shared" si="126"/>
        <v>0</v>
      </c>
      <c r="AT337" s="496">
        <f t="shared" si="127"/>
        <v>0</v>
      </c>
      <c r="AU337" s="227"/>
      <c r="AV337" s="619" t="b">
        <f t="shared" si="122"/>
        <v>1</v>
      </c>
      <c r="AW337" s="619" t="b">
        <f t="shared" si="123"/>
        <v>1</v>
      </c>
      <c r="AX337" s="619" t="b">
        <f t="shared" si="128"/>
        <v>1</v>
      </c>
      <c r="AY337" s="619" t="b">
        <f t="shared" si="129"/>
        <v>1</v>
      </c>
      <c r="AZ337" s="619" t="b">
        <f t="shared" si="130"/>
        <v>1</v>
      </c>
      <c r="BB337" s="619" t="b">
        <f t="shared" si="131"/>
        <v>0</v>
      </c>
      <c r="BC337" s="619" t="b">
        <f t="shared" si="132"/>
        <v>0</v>
      </c>
      <c r="BD337" s="619" t="b">
        <f t="shared" si="133"/>
        <v>0</v>
      </c>
      <c r="BE337" s="619" t="b">
        <f t="shared" si="134"/>
        <v>0</v>
      </c>
      <c r="BF337" s="619" t="b">
        <f t="shared" si="135"/>
        <v>0</v>
      </c>
      <c r="BG337" s="619" t="b">
        <f t="shared" si="136"/>
        <v>0</v>
      </c>
      <c r="BH337" s="619" t="b">
        <f t="shared" si="137"/>
        <v>0</v>
      </c>
      <c r="BI337" s="619" t="b">
        <f t="shared" si="138"/>
        <v>0</v>
      </c>
      <c r="BJ337" s="619" t="b">
        <f t="shared" si="139"/>
        <v>0</v>
      </c>
      <c r="BK337" s="619" t="b">
        <f t="shared" si="140"/>
        <v>0</v>
      </c>
      <c r="BL337" s="619" t="b">
        <f t="shared" si="141"/>
        <v>0</v>
      </c>
      <c r="BM337" s="619" t="b">
        <f t="shared" si="142"/>
        <v>0</v>
      </c>
      <c r="BN337" s="619" t="b">
        <f t="shared" si="143"/>
        <v>1</v>
      </c>
      <c r="BO337" s="619" t="b">
        <f t="shared" si="144"/>
        <v>1</v>
      </c>
      <c r="BP337" s="619" t="b">
        <f t="shared" si="145"/>
        <v>1</v>
      </c>
      <c r="BQ337" s="619" t="b">
        <f t="shared" si="146"/>
        <v>1</v>
      </c>
      <c r="BR337" s="619" t="b">
        <f t="shared" si="147"/>
        <v>1</v>
      </c>
      <c r="BS337" s="619" t="b">
        <f t="shared" si="148"/>
        <v>1</v>
      </c>
      <c r="BT337" s="619" t="b">
        <f t="shared" si="149"/>
        <v>1</v>
      </c>
      <c r="BU337" s="619" t="b">
        <f t="shared" si="150"/>
        <v>1</v>
      </c>
      <c r="BV337" s="619" t="str">
        <f t="shared" si="151"/>
        <v>-</v>
      </c>
      <c r="BW337" s="619">
        <f>IF(BV337="-",0,IF(COUNTIF(BV337:$BV$524,BV337)&gt;1,1,0))</f>
        <v>0</v>
      </c>
    </row>
    <row r="338" spans="1:75" s="257" customFormat="1" ht="15.75">
      <c r="A338" s="567">
        <v>314</v>
      </c>
      <c r="B338" s="564"/>
      <c r="C338" s="465"/>
      <c r="D338" s="466"/>
      <c r="E338" s="467"/>
      <c r="F338" s="468"/>
      <c r="G338" s="466"/>
      <c r="H338" s="467"/>
      <c r="I338" s="468"/>
      <c r="J338" s="469"/>
      <c r="K338" s="467"/>
      <c r="L338" s="470"/>
      <c r="M338" s="466"/>
      <c r="N338" s="467"/>
      <c r="O338" s="470"/>
      <c r="P338" s="544"/>
      <c r="Q338" s="544"/>
      <c r="R338" s="544"/>
      <c r="S338" s="544"/>
      <c r="T338" s="544"/>
      <c r="U338" s="544"/>
      <c r="V338" s="544"/>
      <c r="W338" s="469"/>
      <c r="X338" s="471"/>
      <c r="Y338" s="471"/>
      <c r="Z338" s="471"/>
      <c r="AA338" s="472"/>
      <c r="AB338" s="469"/>
      <c r="AC338" s="471"/>
      <c r="AD338" s="471"/>
      <c r="AE338" s="471"/>
      <c r="AF338" s="472"/>
      <c r="AG338" s="469"/>
      <c r="AH338" s="471"/>
      <c r="AI338" s="471"/>
      <c r="AJ338" s="471"/>
      <c r="AK338" s="472"/>
      <c r="AL338" s="469"/>
      <c r="AM338" s="471"/>
      <c r="AN338" s="471"/>
      <c r="AO338" s="471"/>
      <c r="AP338" s="538"/>
      <c r="AQ338" s="542">
        <f t="shared" si="124"/>
        <v>0</v>
      </c>
      <c r="AR338" s="552">
        <f t="shared" si="125"/>
        <v>0</v>
      </c>
      <c r="AS338" s="552">
        <f t="shared" si="126"/>
        <v>0</v>
      </c>
      <c r="AT338" s="496">
        <f t="shared" si="127"/>
        <v>0</v>
      </c>
      <c r="AU338" s="227"/>
      <c r="AV338" s="619" t="b">
        <f t="shared" si="122"/>
        <v>1</v>
      </c>
      <c r="AW338" s="619" t="b">
        <f t="shared" si="123"/>
        <v>1</v>
      </c>
      <c r="AX338" s="619" t="b">
        <f t="shared" si="128"/>
        <v>1</v>
      </c>
      <c r="AY338" s="619" t="b">
        <f t="shared" si="129"/>
        <v>1</v>
      </c>
      <c r="AZ338" s="619" t="b">
        <f t="shared" si="130"/>
        <v>1</v>
      </c>
      <c r="BB338" s="619" t="b">
        <f t="shared" si="131"/>
        <v>0</v>
      </c>
      <c r="BC338" s="619" t="b">
        <f t="shared" si="132"/>
        <v>0</v>
      </c>
      <c r="BD338" s="619" t="b">
        <f t="shared" si="133"/>
        <v>0</v>
      </c>
      <c r="BE338" s="619" t="b">
        <f t="shared" si="134"/>
        <v>0</v>
      </c>
      <c r="BF338" s="619" t="b">
        <f t="shared" si="135"/>
        <v>0</v>
      </c>
      <c r="BG338" s="619" t="b">
        <f t="shared" si="136"/>
        <v>0</v>
      </c>
      <c r="BH338" s="619" t="b">
        <f t="shared" si="137"/>
        <v>0</v>
      </c>
      <c r="BI338" s="619" t="b">
        <f t="shared" si="138"/>
        <v>0</v>
      </c>
      <c r="BJ338" s="619" t="b">
        <f t="shared" si="139"/>
        <v>0</v>
      </c>
      <c r="BK338" s="619" t="b">
        <f t="shared" si="140"/>
        <v>0</v>
      </c>
      <c r="BL338" s="619" t="b">
        <f t="shared" si="141"/>
        <v>0</v>
      </c>
      <c r="BM338" s="619" t="b">
        <f t="shared" si="142"/>
        <v>0</v>
      </c>
      <c r="BN338" s="619" t="b">
        <f t="shared" si="143"/>
        <v>1</v>
      </c>
      <c r="BO338" s="619" t="b">
        <f t="shared" si="144"/>
        <v>1</v>
      </c>
      <c r="BP338" s="619" t="b">
        <f t="shared" si="145"/>
        <v>1</v>
      </c>
      <c r="BQ338" s="619" t="b">
        <f t="shared" si="146"/>
        <v>1</v>
      </c>
      <c r="BR338" s="619" t="b">
        <f t="shared" si="147"/>
        <v>1</v>
      </c>
      <c r="BS338" s="619" t="b">
        <f t="shared" si="148"/>
        <v>1</v>
      </c>
      <c r="BT338" s="619" t="b">
        <f t="shared" si="149"/>
        <v>1</v>
      </c>
      <c r="BU338" s="619" t="b">
        <f t="shared" si="150"/>
        <v>1</v>
      </c>
      <c r="BV338" s="619" t="str">
        <f t="shared" si="151"/>
        <v>-</v>
      </c>
      <c r="BW338" s="619">
        <f>IF(BV338="-",0,IF(COUNTIF(BV338:$BV$524,BV338)&gt;1,1,0))</f>
        <v>0</v>
      </c>
    </row>
    <row r="339" spans="1:75" s="257" customFormat="1" ht="15.75">
      <c r="A339" s="567">
        <v>315</v>
      </c>
      <c r="B339" s="564"/>
      <c r="C339" s="465"/>
      <c r="D339" s="466"/>
      <c r="E339" s="467"/>
      <c r="F339" s="468"/>
      <c r="G339" s="466"/>
      <c r="H339" s="467"/>
      <c r="I339" s="468"/>
      <c r="J339" s="469"/>
      <c r="K339" s="467"/>
      <c r="L339" s="470"/>
      <c r="M339" s="466"/>
      <c r="N339" s="467"/>
      <c r="O339" s="470"/>
      <c r="P339" s="544"/>
      <c r="Q339" s="544"/>
      <c r="R339" s="544"/>
      <c r="S339" s="544"/>
      <c r="T339" s="544"/>
      <c r="U339" s="544"/>
      <c r="V339" s="544"/>
      <c r="W339" s="469"/>
      <c r="X339" s="471"/>
      <c r="Y339" s="471"/>
      <c r="Z339" s="471"/>
      <c r="AA339" s="472"/>
      <c r="AB339" s="469"/>
      <c r="AC339" s="471"/>
      <c r="AD339" s="471"/>
      <c r="AE339" s="471"/>
      <c r="AF339" s="472"/>
      <c r="AG339" s="469"/>
      <c r="AH339" s="471"/>
      <c r="AI339" s="471"/>
      <c r="AJ339" s="471"/>
      <c r="AK339" s="472"/>
      <c r="AL339" s="469"/>
      <c r="AM339" s="471"/>
      <c r="AN339" s="471"/>
      <c r="AO339" s="471"/>
      <c r="AP339" s="538"/>
      <c r="AQ339" s="542">
        <f t="shared" si="124"/>
        <v>0</v>
      </c>
      <c r="AR339" s="552">
        <f t="shared" si="125"/>
        <v>0</v>
      </c>
      <c r="AS339" s="552">
        <f t="shared" si="126"/>
        <v>0</v>
      </c>
      <c r="AT339" s="496">
        <f t="shared" si="127"/>
        <v>0</v>
      </c>
      <c r="AU339" s="227"/>
      <c r="AV339" s="619" t="b">
        <f t="shared" si="122"/>
        <v>1</v>
      </c>
      <c r="AW339" s="619" t="b">
        <f t="shared" si="123"/>
        <v>1</v>
      </c>
      <c r="AX339" s="619" t="b">
        <f t="shared" si="128"/>
        <v>1</v>
      </c>
      <c r="AY339" s="619" t="b">
        <f t="shared" si="129"/>
        <v>1</v>
      </c>
      <c r="AZ339" s="619" t="b">
        <f t="shared" si="130"/>
        <v>1</v>
      </c>
      <c r="BB339" s="619" t="b">
        <f t="shared" si="131"/>
        <v>0</v>
      </c>
      <c r="BC339" s="619" t="b">
        <f t="shared" si="132"/>
        <v>0</v>
      </c>
      <c r="BD339" s="619" t="b">
        <f t="shared" si="133"/>
        <v>0</v>
      </c>
      <c r="BE339" s="619" t="b">
        <f t="shared" si="134"/>
        <v>0</v>
      </c>
      <c r="BF339" s="619" t="b">
        <f t="shared" si="135"/>
        <v>0</v>
      </c>
      <c r="BG339" s="619" t="b">
        <f t="shared" si="136"/>
        <v>0</v>
      </c>
      <c r="BH339" s="619" t="b">
        <f t="shared" si="137"/>
        <v>0</v>
      </c>
      <c r="BI339" s="619" t="b">
        <f t="shared" si="138"/>
        <v>0</v>
      </c>
      <c r="BJ339" s="619" t="b">
        <f t="shared" si="139"/>
        <v>0</v>
      </c>
      <c r="BK339" s="619" t="b">
        <f t="shared" si="140"/>
        <v>0</v>
      </c>
      <c r="BL339" s="619" t="b">
        <f t="shared" si="141"/>
        <v>0</v>
      </c>
      <c r="BM339" s="619" t="b">
        <f t="shared" si="142"/>
        <v>0</v>
      </c>
      <c r="BN339" s="619" t="b">
        <f t="shared" si="143"/>
        <v>1</v>
      </c>
      <c r="BO339" s="619" t="b">
        <f t="shared" si="144"/>
        <v>1</v>
      </c>
      <c r="BP339" s="619" t="b">
        <f t="shared" si="145"/>
        <v>1</v>
      </c>
      <c r="BQ339" s="619" t="b">
        <f t="shared" si="146"/>
        <v>1</v>
      </c>
      <c r="BR339" s="619" t="b">
        <f t="shared" si="147"/>
        <v>1</v>
      </c>
      <c r="BS339" s="619" t="b">
        <f t="shared" si="148"/>
        <v>1</v>
      </c>
      <c r="BT339" s="619" t="b">
        <f t="shared" si="149"/>
        <v>1</v>
      </c>
      <c r="BU339" s="619" t="b">
        <f t="shared" si="150"/>
        <v>1</v>
      </c>
      <c r="BV339" s="619" t="str">
        <f t="shared" si="151"/>
        <v>-</v>
      </c>
      <c r="BW339" s="619">
        <f>IF(BV339="-",0,IF(COUNTIF(BV339:$BV$524,BV339)&gt;1,1,0))</f>
        <v>0</v>
      </c>
    </row>
    <row r="340" spans="1:75" s="257" customFormat="1" ht="15.75">
      <c r="A340" s="567">
        <v>316</v>
      </c>
      <c r="B340" s="564"/>
      <c r="C340" s="465"/>
      <c r="D340" s="466"/>
      <c r="E340" s="467"/>
      <c r="F340" s="468"/>
      <c r="G340" s="466"/>
      <c r="H340" s="467"/>
      <c r="I340" s="468"/>
      <c r="J340" s="469"/>
      <c r="K340" s="467"/>
      <c r="L340" s="470"/>
      <c r="M340" s="466"/>
      <c r="N340" s="467"/>
      <c r="O340" s="470"/>
      <c r="P340" s="544"/>
      <c r="Q340" s="544"/>
      <c r="R340" s="544"/>
      <c r="S340" s="544"/>
      <c r="T340" s="544"/>
      <c r="U340" s="544"/>
      <c r="V340" s="544"/>
      <c r="W340" s="469"/>
      <c r="X340" s="471"/>
      <c r="Y340" s="471"/>
      <c r="Z340" s="471"/>
      <c r="AA340" s="472"/>
      <c r="AB340" s="469"/>
      <c r="AC340" s="471"/>
      <c r="AD340" s="471"/>
      <c r="AE340" s="471"/>
      <c r="AF340" s="472"/>
      <c r="AG340" s="469"/>
      <c r="AH340" s="471"/>
      <c r="AI340" s="471"/>
      <c r="AJ340" s="471"/>
      <c r="AK340" s="472"/>
      <c r="AL340" s="469"/>
      <c r="AM340" s="471"/>
      <c r="AN340" s="471"/>
      <c r="AO340" s="471"/>
      <c r="AP340" s="538"/>
      <c r="AQ340" s="542">
        <f t="shared" si="124"/>
        <v>0</v>
      </c>
      <c r="AR340" s="552">
        <f t="shared" si="125"/>
        <v>0</v>
      </c>
      <c r="AS340" s="552">
        <f t="shared" si="126"/>
        <v>0</v>
      </c>
      <c r="AT340" s="496">
        <f t="shared" si="127"/>
        <v>0</v>
      </c>
      <c r="AU340" s="227"/>
      <c r="AV340" s="619" t="b">
        <f t="shared" si="122"/>
        <v>1</v>
      </c>
      <c r="AW340" s="619" t="b">
        <f t="shared" si="123"/>
        <v>1</v>
      </c>
      <c r="AX340" s="619" t="b">
        <f t="shared" si="128"/>
        <v>1</v>
      </c>
      <c r="AY340" s="619" t="b">
        <f t="shared" si="129"/>
        <v>1</v>
      </c>
      <c r="AZ340" s="619" t="b">
        <f t="shared" si="130"/>
        <v>1</v>
      </c>
      <c r="BB340" s="619" t="b">
        <f t="shared" si="131"/>
        <v>0</v>
      </c>
      <c r="BC340" s="619" t="b">
        <f t="shared" si="132"/>
        <v>0</v>
      </c>
      <c r="BD340" s="619" t="b">
        <f t="shared" si="133"/>
        <v>0</v>
      </c>
      <c r="BE340" s="619" t="b">
        <f t="shared" si="134"/>
        <v>0</v>
      </c>
      <c r="BF340" s="619" t="b">
        <f t="shared" si="135"/>
        <v>0</v>
      </c>
      <c r="BG340" s="619" t="b">
        <f t="shared" si="136"/>
        <v>0</v>
      </c>
      <c r="BH340" s="619" t="b">
        <f t="shared" si="137"/>
        <v>0</v>
      </c>
      <c r="BI340" s="619" t="b">
        <f t="shared" si="138"/>
        <v>0</v>
      </c>
      <c r="BJ340" s="619" t="b">
        <f t="shared" si="139"/>
        <v>0</v>
      </c>
      <c r="BK340" s="619" t="b">
        <f t="shared" si="140"/>
        <v>0</v>
      </c>
      <c r="BL340" s="619" t="b">
        <f t="shared" si="141"/>
        <v>0</v>
      </c>
      <c r="BM340" s="619" t="b">
        <f t="shared" si="142"/>
        <v>0</v>
      </c>
      <c r="BN340" s="619" t="b">
        <f t="shared" si="143"/>
        <v>1</v>
      </c>
      <c r="BO340" s="619" t="b">
        <f t="shared" si="144"/>
        <v>1</v>
      </c>
      <c r="BP340" s="619" t="b">
        <f t="shared" si="145"/>
        <v>1</v>
      </c>
      <c r="BQ340" s="619" t="b">
        <f t="shared" si="146"/>
        <v>1</v>
      </c>
      <c r="BR340" s="619" t="b">
        <f t="shared" si="147"/>
        <v>1</v>
      </c>
      <c r="BS340" s="619" t="b">
        <f t="shared" si="148"/>
        <v>1</v>
      </c>
      <c r="BT340" s="619" t="b">
        <f t="shared" si="149"/>
        <v>1</v>
      </c>
      <c r="BU340" s="619" t="b">
        <f t="shared" si="150"/>
        <v>1</v>
      </c>
      <c r="BV340" s="619" t="str">
        <f t="shared" si="151"/>
        <v>-</v>
      </c>
      <c r="BW340" s="619">
        <f>IF(BV340="-",0,IF(COUNTIF(BV340:$BV$524,BV340)&gt;1,1,0))</f>
        <v>0</v>
      </c>
    </row>
    <row r="341" spans="1:75" s="257" customFormat="1" ht="15.75">
      <c r="A341" s="567">
        <v>317</v>
      </c>
      <c r="B341" s="564"/>
      <c r="C341" s="465"/>
      <c r="D341" s="466"/>
      <c r="E341" s="467"/>
      <c r="F341" s="468"/>
      <c r="G341" s="466"/>
      <c r="H341" s="467"/>
      <c r="I341" s="468"/>
      <c r="J341" s="469"/>
      <c r="K341" s="467"/>
      <c r="L341" s="470"/>
      <c r="M341" s="466"/>
      <c r="N341" s="467"/>
      <c r="O341" s="470"/>
      <c r="P341" s="544"/>
      <c r="Q341" s="544"/>
      <c r="R341" s="544"/>
      <c r="S341" s="544"/>
      <c r="T341" s="544"/>
      <c r="U341" s="544"/>
      <c r="V341" s="544"/>
      <c r="W341" s="469"/>
      <c r="X341" s="471"/>
      <c r="Y341" s="471"/>
      <c r="Z341" s="471"/>
      <c r="AA341" s="472"/>
      <c r="AB341" s="469"/>
      <c r="AC341" s="471"/>
      <c r="AD341" s="471"/>
      <c r="AE341" s="471"/>
      <c r="AF341" s="472"/>
      <c r="AG341" s="469"/>
      <c r="AH341" s="471"/>
      <c r="AI341" s="471"/>
      <c r="AJ341" s="471"/>
      <c r="AK341" s="472"/>
      <c r="AL341" s="469"/>
      <c r="AM341" s="471"/>
      <c r="AN341" s="471"/>
      <c r="AO341" s="471"/>
      <c r="AP341" s="538"/>
      <c r="AQ341" s="542">
        <f t="shared" si="124"/>
        <v>0</v>
      </c>
      <c r="AR341" s="552">
        <f t="shared" si="125"/>
        <v>0</v>
      </c>
      <c r="AS341" s="552">
        <f t="shared" si="126"/>
        <v>0</v>
      </c>
      <c r="AT341" s="496">
        <f t="shared" si="127"/>
        <v>0</v>
      </c>
      <c r="AU341" s="227"/>
      <c r="AV341" s="619" t="b">
        <f t="shared" si="122"/>
        <v>1</v>
      </c>
      <c r="AW341" s="619" t="b">
        <f t="shared" si="123"/>
        <v>1</v>
      </c>
      <c r="AX341" s="619" t="b">
        <f t="shared" si="128"/>
        <v>1</v>
      </c>
      <c r="AY341" s="619" t="b">
        <f t="shared" si="129"/>
        <v>1</v>
      </c>
      <c r="AZ341" s="619" t="b">
        <f t="shared" si="130"/>
        <v>1</v>
      </c>
      <c r="BB341" s="619" t="b">
        <f t="shared" si="131"/>
        <v>0</v>
      </c>
      <c r="BC341" s="619" t="b">
        <f t="shared" si="132"/>
        <v>0</v>
      </c>
      <c r="BD341" s="619" t="b">
        <f t="shared" si="133"/>
        <v>0</v>
      </c>
      <c r="BE341" s="619" t="b">
        <f t="shared" si="134"/>
        <v>0</v>
      </c>
      <c r="BF341" s="619" t="b">
        <f t="shared" si="135"/>
        <v>0</v>
      </c>
      <c r="BG341" s="619" t="b">
        <f t="shared" si="136"/>
        <v>0</v>
      </c>
      <c r="BH341" s="619" t="b">
        <f t="shared" si="137"/>
        <v>0</v>
      </c>
      <c r="BI341" s="619" t="b">
        <f t="shared" si="138"/>
        <v>0</v>
      </c>
      <c r="BJ341" s="619" t="b">
        <f t="shared" si="139"/>
        <v>0</v>
      </c>
      <c r="BK341" s="619" t="b">
        <f t="shared" si="140"/>
        <v>0</v>
      </c>
      <c r="BL341" s="619" t="b">
        <f t="shared" si="141"/>
        <v>0</v>
      </c>
      <c r="BM341" s="619" t="b">
        <f t="shared" si="142"/>
        <v>0</v>
      </c>
      <c r="BN341" s="619" t="b">
        <f t="shared" si="143"/>
        <v>1</v>
      </c>
      <c r="BO341" s="619" t="b">
        <f t="shared" si="144"/>
        <v>1</v>
      </c>
      <c r="BP341" s="619" t="b">
        <f t="shared" si="145"/>
        <v>1</v>
      </c>
      <c r="BQ341" s="619" t="b">
        <f t="shared" si="146"/>
        <v>1</v>
      </c>
      <c r="BR341" s="619" t="b">
        <f t="shared" si="147"/>
        <v>1</v>
      </c>
      <c r="BS341" s="619" t="b">
        <f t="shared" si="148"/>
        <v>1</v>
      </c>
      <c r="BT341" s="619" t="b">
        <f t="shared" si="149"/>
        <v>1</v>
      </c>
      <c r="BU341" s="619" t="b">
        <f t="shared" si="150"/>
        <v>1</v>
      </c>
      <c r="BV341" s="619" t="str">
        <f t="shared" si="151"/>
        <v>-</v>
      </c>
      <c r="BW341" s="619">
        <f>IF(BV341="-",0,IF(COUNTIF(BV341:$BV$524,BV341)&gt;1,1,0))</f>
        <v>0</v>
      </c>
    </row>
    <row r="342" spans="1:75" s="257" customFormat="1" ht="15.75">
      <c r="A342" s="567">
        <v>318</v>
      </c>
      <c r="B342" s="564"/>
      <c r="C342" s="465"/>
      <c r="D342" s="466"/>
      <c r="E342" s="467"/>
      <c r="F342" s="468"/>
      <c r="G342" s="466"/>
      <c r="H342" s="467"/>
      <c r="I342" s="468"/>
      <c r="J342" s="469"/>
      <c r="K342" s="467"/>
      <c r="L342" s="470"/>
      <c r="M342" s="466"/>
      <c r="N342" s="467"/>
      <c r="O342" s="470"/>
      <c r="P342" s="544"/>
      <c r="Q342" s="544"/>
      <c r="R342" s="544"/>
      <c r="S342" s="544"/>
      <c r="T342" s="544"/>
      <c r="U342" s="544"/>
      <c r="V342" s="544"/>
      <c r="W342" s="469"/>
      <c r="X342" s="471"/>
      <c r="Y342" s="471"/>
      <c r="Z342" s="471"/>
      <c r="AA342" s="472"/>
      <c r="AB342" s="469"/>
      <c r="AC342" s="471"/>
      <c r="AD342" s="471"/>
      <c r="AE342" s="471"/>
      <c r="AF342" s="472"/>
      <c r="AG342" s="469"/>
      <c r="AH342" s="471"/>
      <c r="AI342" s="471"/>
      <c r="AJ342" s="471"/>
      <c r="AK342" s="472"/>
      <c r="AL342" s="469"/>
      <c r="AM342" s="471"/>
      <c r="AN342" s="471"/>
      <c r="AO342" s="471"/>
      <c r="AP342" s="538"/>
      <c r="AQ342" s="542">
        <f t="shared" si="124"/>
        <v>0</v>
      </c>
      <c r="AR342" s="552">
        <f t="shared" si="125"/>
        <v>0</v>
      </c>
      <c r="AS342" s="552">
        <f t="shared" si="126"/>
        <v>0</v>
      </c>
      <c r="AT342" s="496">
        <f t="shared" si="127"/>
        <v>0</v>
      </c>
      <c r="AU342" s="227"/>
      <c r="AV342" s="619" t="b">
        <f t="shared" si="122"/>
        <v>1</v>
      </c>
      <c r="AW342" s="619" t="b">
        <f t="shared" si="123"/>
        <v>1</v>
      </c>
      <c r="AX342" s="619" t="b">
        <f t="shared" si="128"/>
        <v>1</v>
      </c>
      <c r="AY342" s="619" t="b">
        <f t="shared" si="129"/>
        <v>1</v>
      </c>
      <c r="AZ342" s="619" t="b">
        <f t="shared" si="130"/>
        <v>1</v>
      </c>
      <c r="BB342" s="619" t="b">
        <f t="shared" si="131"/>
        <v>0</v>
      </c>
      <c r="BC342" s="619" t="b">
        <f t="shared" si="132"/>
        <v>0</v>
      </c>
      <c r="BD342" s="619" t="b">
        <f t="shared" si="133"/>
        <v>0</v>
      </c>
      <c r="BE342" s="619" t="b">
        <f t="shared" si="134"/>
        <v>0</v>
      </c>
      <c r="BF342" s="619" t="b">
        <f t="shared" si="135"/>
        <v>0</v>
      </c>
      <c r="BG342" s="619" t="b">
        <f t="shared" si="136"/>
        <v>0</v>
      </c>
      <c r="BH342" s="619" t="b">
        <f t="shared" si="137"/>
        <v>0</v>
      </c>
      <c r="BI342" s="619" t="b">
        <f t="shared" si="138"/>
        <v>0</v>
      </c>
      <c r="BJ342" s="619" t="b">
        <f t="shared" si="139"/>
        <v>0</v>
      </c>
      <c r="BK342" s="619" t="b">
        <f t="shared" si="140"/>
        <v>0</v>
      </c>
      <c r="BL342" s="619" t="b">
        <f t="shared" si="141"/>
        <v>0</v>
      </c>
      <c r="BM342" s="619" t="b">
        <f t="shared" si="142"/>
        <v>0</v>
      </c>
      <c r="BN342" s="619" t="b">
        <f t="shared" si="143"/>
        <v>1</v>
      </c>
      <c r="BO342" s="619" t="b">
        <f t="shared" si="144"/>
        <v>1</v>
      </c>
      <c r="BP342" s="619" t="b">
        <f t="shared" si="145"/>
        <v>1</v>
      </c>
      <c r="BQ342" s="619" t="b">
        <f t="shared" si="146"/>
        <v>1</v>
      </c>
      <c r="BR342" s="619" t="b">
        <f t="shared" si="147"/>
        <v>1</v>
      </c>
      <c r="BS342" s="619" t="b">
        <f t="shared" si="148"/>
        <v>1</v>
      </c>
      <c r="BT342" s="619" t="b">
        <f t="shared" si="149"/>
        <v>1</v>
      </c>
      <c r="BU342" s="619" t="b">
        <f t="shared" si="150"/>
        <v>1</v>
      </c>
      <c r="BV342" s="619" t="str">
        <f t="shared" si="151"/>
        <v>-</v>
      </c>
      <c r="BW342" s="619">
        <f>IF(BV342="-",0,IF(COUNTIF(BV342:$BV$524,BV342)&gt;1,1,0))</f>
        <v>0</v>
      </c>
    </row>
    <row r="343" spans="1:75" s="257" customFormat="1" ht="15.75">
      <c r="A343" s="567">
        <v>319</v>
      </c>
      <c r="B343" s="564"/>
      <c r="C343" s="465"/>
      <c r="D343" s="466"/>
      <c r="E343" s="467"/>
      <c r="F343" s="468"/>
      <c r="G343" s="466"/>
      <c r="H343" s="467"/>
      <c r="I343" s="468"/>
      <c r="J343" s="469"/>
      <c r="K343" s="467"/>
      <c r="L343" s="470"/>
      <c r="M343" s="466"/>
      <c r="N343" s="467"/>
      <c r="O343" s="470"/>
      <c r="P343" s="544"/>
      <c r="Q343" s="544"/>
      <c r="R343" s="544"/>
      <c r="S343" s="544"/>
      <c r="T343" s="544"/>
      <c r="U343" s="544"/>
      <c r="V343" s="544"/>
      <c r="W343" s="469"/>
      <c r="X343" s="471"/>
      <c r="Y343" s="471"/>
      <c r="Z343" s="471"/>
      <c r="AA343" s="472"/>
      <c r="AB343" s="469"/>
      <c r="AC343" s="471"/>
      <c r="AD343" s="471"/>
      <c r="AE343" s="471"/>
      <c r="AF343" s="472"/>
      <c r="AG343" s="469"/>
      <c r="AH343" s="471"/>
      <c r="AI343" s="471"/>
      <c r="AJ343" s="471"/>
      <c r="AK343" s="472"/>
      <c r="AL343" s="469"/>
      <c r="AM343" s="471"/>
      <c r="AN343" s="471"/>
      <c r="AO343" s="471"/>
      <c r="AP343" s="538"/>
      <c r="AQ343" s="542">
        <f t="shared" si="124"/>
        <v>0</v>
      </c>
      <c r="AR343" s="552">
        <f t="shared" si="125"/>
        <v>0</v>
      </c>
      <c r="AS343" s="552">
        <f t="shared" si="126"/>
        <v>0</v>
      </c>
      <c r="AT343" s="496">
        <f t="shared" si="127"/>
        <v>0</v>
      </c>
      <c r="AU343" s="227"/>
      <c r="AV343" s="619" t="b">
        <f t="shared" si="122"/>
        <v>1</v>
      </c>
      <c r="AW343" s="619" t="b">
        <f t="shared" si="123"/>
        <v>1</v>
      </c>
      <c r="AX343" s="619" t="b">
        <f t="shared" si="128"/>
        <v>1</v>
      </c>
      <c r="AY343" s="619" t="b">
        <f t="shared" si="129"/>
        <v>1</v>
      </c>
      <c r="AZ343" s="619" t="b">
        <f t="shared" si="130"/>
        <v>1</v>
      </c>
      <c r="BB343" s="619" t="b">
        <f t="shared" si="131"/>
        <v>0</v>
      </c>
      <c r="BC343" s="619" t="b">
        <f t="shared" si="132"/>
        <v>0</v>
      </c>
      <c r="BD343" s="619" t="b">
        <f t="shared" si="133"/>
        <v>0</v>
      </c>
      <c r="BE343" s="619" t="b">
        <f t="shared" si="134"/>
        <v>0</v>
      </c>
      <c r="BF343" s="619" t="b">
        <f t="shared" si="135"/>
        <v>0</v>
      </c>
      <c r="BG343" s="619" t="b">
        <f t="shared" si="136"/>
        <v>0</v>
      </c>
      <c r="BH343" s="619" t="b">
        <f t="shared" si="137"/>
        <v>0</v>
      </c>
      <c r="BI343" s="619" t="b">
        <f t="shared" si="138"/>
        <v>0</v>
      </c>
      <c r="BJ343" s="619" t="b">
        <f t="shared" si="139"/>
        <v>0</v>
      </c>
      <c r="BK343" s="619" t="b">
        <f t="shared" si="140"/>
        <v>0</v>
      </c>
      <c r="BL343" s="619" t="b">
        <f t="shared" si="141"/>
        <v>0</v>
      </c>
      <c r="BM343" s="619" t="b">
        <f t="shared" si="142"/>
        <v>0</v>
      </c>
      <c r="BN343" s="619" t="b">
        <f t="shared" si="143"/>
        <v>1</v>
      </c>
      <c r="BO343" s="619" t="b">
        <f t="shared" si="144"/>
        <v>1</v>
      </c>
      <c r="BP343" s="619" t="b">
        <f t="shared" si="145"/>
        <v>1</v>
      </c>
      <c r="BQ343" s="619" t="b">
        <f t="shared" si="146"/>
        <v>1</v>
      </c>
      <c r="BR343" s="619" t="b">
        <f t="shared" si="147"/>
        <v>1</v>
      </c>
      <c r="BS343" s="619" t="b">
        <f t="shared" si="148"/>
        <v>1</v>
      </c>
      <c r="BT343" s="619" t="b">
        <f t="shared" si="149"/>
        <v>1</v>
      </c>
      <c r="BU343" s="619" t="b">
        <f t="shared" si="150"/>
        <v>1</v>
      </c>
      <c r="BV343" s="619" t="str">
        <f t="shared" si="151"/>
        <v>-</v>
      </c>
      <c r="BW343" s="619">
        <f>IF(BV343="-",0,IF(COUNTIF(BV343:$BV$524,BV343)&gt;1,1,0))</f>
        <v>0</v>
      </c>
    </row>
    <row r="344" spans="1:75" s="257" customFormat="1" ht="15.75">
      <c r="A344" s="567">
        <v>320</v>
      </c>
      <c r="B344" s="564"/>
      <c r="C344" s="465"/>
      <c r="D344" s="466"/>
      <c r="E344" s="467"/>
      <c r="F344" s="468"/>
      <c r="G344" s="466"/>
      <c r="H344" s="467"/>
      <c r="I344" s="468"/>
      <c r="J344" s="469"/>
      <c r="K344" s="467"/>
      <c r="L344" s="470"/>
      <c r="M344" s="466"/>
      <c r="N344" s="467"/>
      <c r="O344" s="470"/>
      <c r="P344" s="544"/>
      <c r="Q344" s="544"/>
      <c r="R344" s="544"/>
      <c r="S344" s="544"/>
      <c r="T344" s="544"/>
      <c r="U344" s="544"/>
      <c r="V344" s="544"/>
      <c r="W344" s="469"/>
      <c r="X344" s="471"/>
      <c r="Y344" s="471"/>
      <c r="Z344" s="471"/>
      <c r="AA344" s="472"/>
      <c r="AB344" s="469"/>
      <c r="AC344" s="471"/>
      <c r="AD344" s="471"/>
      <c r="AE344" s="471"/>
      <c r="AF344" s="472"/>
      <c r="AG344" s="469"/>
      <c r="AH344" s="471"/>
      <c r="AI344" s="471"/>
      <c r="AJ344" s="471"/>
      <c r="AK344" s="472"/>
      <c r="AL344" s="469"/>
      <c r="AM344" s="471"/>
      <c r="AN344" s="471"/>
      <c r="AO344" s="471"/>
      <c r="AP344" s="538"/>
      <c r="AQ344" s="542">
        <f t="shared" si="124"/>
        <v>0</v>
      </c>
      <c r="AR344" s="552">
        <f t="shared" si="125"/>
        <v>0</v>
      </c>
      <c r="AS344" s="552">
        <f t="shared" si="126"/>
        <v>0</v>
      </c>
      <c r="AT344" s="496">
        <f t="shared" si="127"/>
        <v>0</v>
      </c>
      <c r="AU344" s="227"/>
      <c r="AV344" s="619" t="b">
        <f t="shared" si="122"/>
        <v>1</v>
      </c>
      <c r="AW344" s="619" t="b">
        <f t="shared" si="123"/>
        <v>1</v>
      </c>
      <c r="AX344" s="619" t="b">
        <f t="shared" si="128"/>
        <v>1</v>
      </c>
      <c r="AY344" s="619" t="b">
        <f t="shared" si="129"/>
        <v>1</v>
      </c>
      <c r="AZ344" s="619" t="b">
        <f t="shared" si="130"/>
        <v>1</v>
      </c>
      <c r="BB344" s="619" t="b">
        <f t="shared" si="131"/>
        <v>0</v>
      </c>
      <c r="BC344" s="619" t="b">
        <f t="shared" si="132"/>
        <v>0</v>
      </c>
      <c r="BD344" s="619" t="b">
        <f t="shared" si="133"/>
        <v>0</v>
      </c>
      <c r="BE344" s="619" t="b">
        <f t="shared" si="134"/>
        <v>0</v>
      </c>
      <c r="BF344" s="619" t="b">
        <f t="shared" si="135"/>
        <v>0</v>
      </c>
      <c r="BG344" s="619" t="b">
        <f t="shared" si="136"/>
        <v>0</v>
      </c>
      <c r="BH344" s="619" t="b">
        <f t="shared" si="137"/>
        <v>0</v>
      </c>
      <c r="BI344" s="619" t="b">
        <f t="shared" si="138"/>
        <v>0</v>
      </c>
      <c r="BJ344" s="619" t="b">
        <f t="shared" si="139"/>
        <v>0</v>
      </c>
      <c r="BK344" s="619" t="b">
        <f t="shared" si="140"/>
        <v>0</v>
      </c>
      <c r="BL344" s="619" t="b">
        <f t="shared" si="141"/>
        <v>0</v>
      </c>
      <c r="BM344" s="619" t="b">
        <f t="shared" si="142"/>
        <v>0</v>
      </c>
      <c r="BN344" s="619" t="b">
        <f t="shared" si="143"/>
        <v>1</v>
      </c>
      <c r="BO344" s="619" t="b">
        <f t="shared" si="144"/>
        <v>1</v>
      </c>
      <c r="BP344" s="619" t="b">
        <f t="shared" si="145"/>
        <v>1</v>
      </c>
      <c r="BQ344" s="619" t="b">
        <f t="shared" si="146"/>
        <v>1</v>
      </c>
      <c r="BR344" s="619" t="b">
        <f t="shared" si="147"/>
        <v>1</v>
      </c>
      <c r="BS344" s="619" t="b">
        <f t="shared" si="148"/>
        <v>1</v>
      </c>
      <c r="BT344" s="619" t="b">
        <f t="shared" si="149"/>
        <v>1</v>
      </c>
      <c r="BU344" s="619" t="b">
        <f t="shared" si="150"/>
        <v>1</v>
      </c>
      <c r="BV344" s="619" t="str">
        <f t="shared" si="151"/>
        <v>-</v>
      </c>
      <c r="BW344" s="619">
        <f>IF(BV344="-",0,IF(COUNTIF(BV344:$BV$524,BV344)&gt;1,1,0))</f>
        <v>0</v>
      </c>
    </row>
    <row r="345" spans="1:75" s="257" customFormat="1" ht="15.75">
      <c r="A345" s="567">
        <v>321</v>
      </c>
      <c r="B345" s="564"/>
      <c r="C345" s="465"/>
      <c r="D345" s="466"/>
      <c r="E345" s="467"/>
      <c r="F345" s="468"/>
      <c r="G345" s="466"/>
      <c r="H345" s="467"/>
      <c r="I345" s="468"/>
      <c r="J345" s="469"/>
      <c r="K345" s="467"/>
      <c r="L345" s="470"/>
      <c r="M345" s="466"/>
      <c r="N345" s="467"/>
      <c r="O345" s="470"/>
      <c r="P345" s="544"/>
      <c r="Q345" s="544"/>
      <c r="R345" s="544"/>
      <c r="S345" s="544"/>
      <c r="T345" s="544"/>
      <c r="U345" s="544"/>
      <c r="V345" s="544"/>
      <c r="W345" s="469"/>
      <c r="X345" s="471"/>
      <c r="Y345" s="471"/>
      <c r="Z345" s="471"/>
      <c r="AA345" s="472"/>
      <c r="AB345" s="469"/>
      <c r="AC345" s="471"/>
      <c r="AD345" s="471"/>
      <c r="AE345" s="471"/>
      <c r="AF345" s="472"/>
      <c r="AG345" s="469"/>
      <c r="AH345" s="471"/>
      <c r="AI345" s="471"/>
      <c r="AJ345" s="471"/>
      <c r="AK345" s="472"/>
      <c r="AL345" s="469"/>
      <c r="AM345" s="471"/>
      <c r="AN345" s="471"/>
      <c r="AO345" s="471"/>
      <c r="AP345" s="538"/>
      <c r="AQ345" s="542">
        <f t="shared" si="124"/>
        <v>0</v>
      </c>
      <c r="AR345" s="552">
        <f t="shared" si="125"/>
        <v>0</v>
      </c>
      <c r="AS345" s="552">
        <f t="shared" si="126"/>
        <v>0</v>
      </c>
      <c r="AT345" s="496">
        <f t="shared" si="127"/>
        <v>0</v>
      </c>
      <c r="AU345" s="227"/>
      <c r="AV345" s="619" t="b">
        <f t="shared" ref="AV345:AV408" si="152">IF(B345="",TRUE,(IF(ISNUMBER(MATCH(B345,List_Countries,0)),TRUE,FALSE)))</f>
        <v>1</v>
      </c>
      <c r="AW345" s="619" t="b">
        <f t="shared" ref="AW345:AW408" si="153">IF(C345="",TRUE,(IF(ISNUMBER(MATCH(C345,Basis,0)),TRUE,FALSE)))</f>
        <v>1</v>
      </c>
      <c r="AX345" s="619" t="b">
        <f t="shared" si="128"/>
        <v>1</v>
      </c>
      <c r="AY345" s="619" t="b">
        <f t="shared" si="129"/>
        <v>1</v>
      </c>
      <c r="AZ345" s="619" t="b">
        <f t="shared" si="130"/>
        <v>1</v>
      </c>
      <c r="BB345" s="619" t="b">
        <f t="shared" si="131"/>
        <v>0</v>
      </c>
      <c r="BC345" s="619" t="b">
        <f t="shared" si="132"/>
        <v>0</v>
      </c>
      <c r="BD345" s="619" t="b">
        <f t="shared" si="133"/>
        <v>0</v>
      </c>
      <c r="BE345" s="619" t="b">
        <f t="shared" si="134"/>
        <v>0</v>
      </c>
      <c r="BF345" s="619" t="b">
        <f t="shared" si="135"/>
        <v>0</v>
      </c>
      <c r="BG345" s="619" t="b">
        <f t="shared" si="136"/>
        <v>0</v>
      </c>
      <c r="BH345" s="619" t="b">
        <f t="shared" si="137"/>
        <v>0</v>
      </c>
      <c r="BI345" s="619" t="b">
        <f t="shared" si="138"/>
        <v>0</v>
      </c>
      <c r="BJ345" s="619" t="b">
        <f t="shared" si="139"/>
        <v>0</v>
      </c>
      <c r="BK345" s="619" t="b">
        <f t="shared" si="140"/>
        <v>0</v>
      </c>
      <c r="BL345" s="619" t="b">
        <f t="shared" si="141"/>
        <v>0</v>
      </c>
      <c r="BM345" s="619" t="b">
        <f t="shared" si="142"/>
        <v>0</v>
      </c>
      <c r="BN345" s="619" t="b">
        <f t="shared" si="143"/>
        <v>1</v>
      </c>
      <c r="BO345" s="619" t="b">
        <f t="shared" si="144"/>
        <v>1</v>
      </c>
      <c r="BP345" s="619" t="b">
        <f t="shared" si="145"/>
        <v>1</v>
      </c>
      <c r="BQ345" s="619" t="b">
        <f t="shared" si="146"/>
        <v>1</v>
      </c>
      <c r="BR345" s="619" t="b">
        <f t="shared" si="147"/>
        <v>1</v>
      </c>
      <c r="BS345" s="619" t="b">
        <f t="shared" si="148"/>
        <v>1</v>
      </c>
      <c r="BT345" s="619" t="b">
        <f t="shared" si="149"/>
        <v>1</v>
      </c>
      <c r="BU345" s="619" t="b">
        <f t="shared" si="150"/>
        <v>1</v>
      </c>
      <c r="BV345" s="619" t="str">
        <f t="shared" si="151"/>
        <v>-</v>
      </c>
      <c r="BW345" s="619">
        <f>IF(BV345="-",0,IF(COUNTIF(BV345:$BV$524,BV345)&gt;1,1,0))</f>
        <v>0</v>
      </c>
    </row>
    <row r="346" spans="1:75" s="257" customFormat="1" ht="15.75">
      <c r="A346" s="567">
        <v>322</v>
      </c>
      <c r="B346" s="564"/>
      <c r="C346" s="465"/>
      <c r="D346" s="466"/>
      <c r="E346" s="467"/>
      <c r="F346" s="468"/>
      <c r="G346" s="466"/>
      <c r="H346" s="467"/>
      <c r="I346" s="468"/>
      <c r="J346" s="469"/>
      <c r="K346" s="467"/>
      <c r="L346" s="470"/>
      <c r="M346" s="466"/>
      <c r="N346" s="467"/>
      <c r="O346" s="470"/>
      <c r="P346" s="544"/>
      <c r="Q346" s="544"/>
      <c r="R346" s="544"/>
      <c r="S346" s="544"/>
      <c r="T346" s="544"/>
      <c r="U346" s="544"/>
      <c r="V346" s="544"/>
      <c r="W346" s="469"/>
      <c r="X346" s="471"/>
      <c r="Y346" s="471"/>
      <c r="Z346" s="471"/>
      <c r="AA346" s="472"/>
      <c r="AB346" s="469"/>
      <c r="AC346" s="471"/>
      <c r="AD346" s="471"/>
      <c r="AE346" s="471"/>
      <c r="AF346" s="472"/>
      <c r="AG346" s="469"/>
      <c r="AH346" s="471"/>
      <c r="AI346" s="471"/>
      <c r="AJ346" s="471"/>
      <c r="AK346" s="472"/>
      <c r="AL346" s="469"/>
      <c r="AM346" s="471"/>
      <c r="AN346" s="471"/>
      <c r="AO346" s="471"/>
      <c r="AP346" s="538"/>
      <c r="AQ346" s="542">
        <f t="shared" ref="AQ346:AQ409" si="154">W346+AB346+AG346+AL346</f>
        <v>0</v>
      </c>
      <c r="AR346" s="552">
        <f t="shared" ref="AR346:AR409" si="155">X346+AC346+AH346+AM346</f>
        <v>0</v>
      </c>
      <c r="AS346" s="552">
        <f t="shared" ref="AS346:AS409" si="156">Y346+AD346+AI346+AN346</f>
        <v>0</v>
      </c>
      <c r="AT346" s="496">
        <f t="shared" ref="AT346:AT409" si="157">Z346+AE346+AJ346+AO346</f>
        <v>0</v>
      </c>
      <c r="AU346" s="227"/>
      <c r="AV346" s="619" t="b">
        <f t="shared" si="152"/>
        <v>1</v>
      </c>
      <c r="AW346" s="619" t="b">
        <f t="shared" si="153"/>
        <v>1</v>
      </c>
      <c r="AX346" s="619" t="b">
        <f t="shared" ref="AX346:AX409" si="158">IF(B346="",TRUE,(IF(AND(C346&lt;&gt;"",W346&lt;&gt;"",X346&lt;&gt;"",Y346&lt;&gt;"",Z346&lt;&gt;"",AA346&lt;&gt;"",AB346&lt;&gt;"",AC346&lt;&gt;"",AD346&lt;&gt;"",AE346&lt;&gt;"",AF346&lt;&gt;"",AG346&lt;&gt;"",AH346&lt;&gt;"",AI346&lt;&gt;"",AJ346&lt;&gt;"",AK346&lt;&gt;"",AL346&lt;&gt;"",AM346&lt;&gt;"",AN346&lt;&gt;"",AO346&lt;&gt;"",AP346&lt;&gt;""),TRUE,FALSE)))</f>
        <v>1</v>
      </c>
      <c r="AY346" s="619" t="b">
        <f t="shared" ref="AY346:AY409" si="159">IF(B346="",TRUE,(IF(OR(W346&lt;&gt;0,AB346&lt;&gt;0,AG346&lt;&gt;0,AL346&lt;&gt;0),TRUE,FALSE)))</f>
        <v>1</v>
      </c>
      <c r="AZ346" s="619" t="b">
        <f t="shared" ref="AZ346:AZ409" si="160">IF(AND(B346="",OR(C346&lt;&gt;"",W346&lt;&gt;"",X346&lt;&gt;"",Y346&lt;&gt;"",Z346&lt;&gt;"",AA346&lt;&gt;"",AB346&lt;&gt;"",AC346&lt;&gt;"",AD346&lt;&gt;"",AE346&lt;&gt;"",AF346&lt;&gt;"",AG346&lt;&gt;"",AH346&lt;&gt;"",AI346&lt;&gt;"",AJ346&lt;&gt;"",AK346&lt;&gt;"",AL346&lt;&gt;"",AM346&lt;&gt;"",AN346&lt;&gt;"",AO346&lt;&gt;"",AP346&lt;&gt;"")),FALSE,TRUE)</f>
        <v>1</v>
      </c>
      <c r="BB346" s="619" t="b">
        <f t="shared" ref="BB346:BB409" si="161">IF(OR(D346&lt;&gt;0,E346&lt;&gt;0,F346&lt;&gt;0),TRUE,FALSE)</f>
        <v>0</v>
      </c>
      <c r="BC346" s="619" t="b">
        <f t="shared" ref="BC346:BC409" si="162">IF(OR(G346&lt;&gt;0,H346&lt;&gt;0,I346&lt;&gt;0),TRUE,FALSE)</f>
        <v>0</v>
      </c>
      <c r="BD346" s="619" t="b">
        <f t="shared" ref="BD346:BD409" si="163">IF(OR(J346&lt;&gt;0,K346&lt;&gt;0,L346&lt;&gt;0),TRUE,FALSE)</f>
        <v>0</v>
      </c>
      <c r="BE346" s="619" t="b">
        <f t="shared" ref="BE346:BE409" si="164">IF(OR(M346&lt;&gt;0,N346&lt;&gt;0,O346&lt;&gt;0),TRUE,FALSE)</f>
        <v>0</v>
      </c>
      <c r="BF346" s="619" t="b">
        <f t="shared" ref="BF346:BF409" si="165">IF(P346&lt;&gt;0,TRUE,FALSE)</f>
        <v>0</v>
      </c>
      <c r="BG346" s="619" t="b">
        <f t="shared" ref="BG346:BG409" si="166">IF(Q346&lt;&gt;0,TRUE,FALSE)</f>
        <v>0</v>
      </c>
      <c r="BH346" s="619" t="b">
        <f t="shared" ref="BH346:BH409" si="167">IF(R346&lt;&gt;0,TRUE,FALSE)</f>
        <v>0</v>
      </c>
      <c r="BI346" s="619" t="b">
        <f t="shared" ref="BI346:BI409" si="168">IF(S346&lt;&gt;0,TRUE,FALSE)</f>
        <v>0</v>
      </c>
      <c r="BJ346" s="619" t="b">
        <f t="shared" ref="BJ346:BJ409" si="169">IF(T346&lt;&gt;0,TRUE,FALSE)</f>
        <v>0</v>
      </c>
      <c r="BK346" s="619" t="b">
        <f t="shared" ref="BK346:BK409" si="170">IF(U346&lt;&gt;0,TRUE,FALSE)</f>
        <v>0</v>
      </c>
      <c r="BL346" s="619" t="b">
        <f t="shared" ref="BL346:BL409" si="171">IF(V346&lt;&gt;0,TRUE,FALSE)</f>
        <v>0</v>
      </c>
      <c r="BM346" s="619" t="b">
        <f t="shared" ref="BM346:BM409" si="172">OR(BB346=TRUE,BC346=TRUE,BD346=TRUE,BE346=TRUE,BF346=TRUE,BG346=TRUE,BH346=TRUE,BI346=TRUE,BJ346=TRUE,BK346=TRUE,BL346=TRUE)</f>
        <v>0</v>
      </c>
      <c r="BN346" s="619" t="b">
        <f t="shared" ref="BN346:BN409" si="173">IF(AND(W346&lt;&gt;0,W346&lt;&gt;"",BM346=FALSE),FALSE,TRUE)</f>
        <v>1</v>
      </c>
      <c r="BO346" s="619" t="b">
        <f t="shared" ref="BO346:BO409" si="174">IF(AND(W346=0,BM346&lt;&gt;FALSE),FALSE,TRUE)</f>
        <v>1</v>
      </c>
      <c r="BP346" s="619" t="b">
        <f t="shared" ref="BP346:BP409" si="175">SUM(D346:V346)&gt;=W346</f>
        <v>1</v>
      </c>
      <c r="BQ346" s="619" t="b">
        <f t="shared" ref="BQ346:BQ409" si="176">MAX(SUM(D346:F346),SUM(G346:I346),SUM(J346:L346),SUM(M346:O346),P346,Q346,R346,S346,T346,U346,V346)&lt;=W346</f>
        <v>1</v>
      </c>
      <c r="BR346" s="619" t="b">
        <f t="shared" ref="BR346:BR409" si="177">IF(AND(OR(B346="Austria,AT",B346="Belgium,BE",B346="Bulgaria,BG",B346="Croatia,HR",B346="Czech Republic,CZ",B346="Denmark,DK",B346="Estonia,EE",B346="Finland,FI",B346="France,FR",B346="Germany,DE",B346="Greece,GR",B346="Hungary,HU",B346="Iceland,IS",B346="Ireland,IE",B346="Italy,IT",B346="Latvia,LV",B346="Liechtenstein,LI",B346="Lithuania,LT",B346="Luxembourg,LU",B346="Malta,MT",B346="Netherlands,NL",B346="Norway,NO",B346="Poland,PL",B346="Portugal,PT",B346="Romania,RO",B346="Slovakia,SK",B346="Slovenia,SI",B346="Spain,ES",B346="Sweden,SE"),OR(C346="N/A",C346="Provision of Services in Third Country")),FALSE,TRUE)</f>
        <v>1</v>
      </c>
      <c r="BS346" s="619" t="b">
        <f t="shared" ref="BS346:BS409" si="178">IF(B346="",TRUE,IF(AND(B346&lt;&gt;"Austria,AT",B346&lt;&gt;"Belgium,BE",B346&lt;&gt;"Bulgaria,BG",B346&lt;&gt;"Croatia,HR",B346&lt;&gt;"Czech Republic,CZ",B346&lt;&gt;"Denmark,DK",B346&lt;&gt;"Estonia,EE",B346&lt;&gt;"Finland,FI",B346&lt;&gt;"France,FR",B346&lt;&gt;"Germany,DE",B346&lt;&gt;"Greece,GR",B346&lt;&gt;"Hungary,HU",B346&lt;&gt;"Iceland,IS",B346&lt;&gt;"Ireland,IE",B346&lt;&gt;"Italy,IT",B346&lt;&gt;"Latvia,LV",B346&lt;&gt;"Liechtenstein,LI",B346&lt;&gt;"Lithuania,LT",B346&lt;&gt;"Luxembourg,LU",B346&lt;&gt;"Malta,MT",B346&lt;&gt;"Netherlands,NL",B346&lt;&gt;"Norway,NO",B346&lt;&gt;"Poland,PL",B346&lt;&gt;"Portugal,PT",B346&lt;&gt;"Romania,RO",B346&lt;&gt;"Slovakia,SK",B346&lt;&gt;"Slovenia,SI",B346&lt;&gt;"Spain,ES",B346&lt;&gt;"Sweden,SE",B346&lt;&gt;"Cyprus,CY",C346&lt;&gt;"Provision of Services in Third Country"),FALSE,TRUE))</f>
        <v>1</v>
      </c>
      <c r="BT346" s="619" t="b">
        <f t="shared" ref="BT346:BT409" si="179">IF(AND(B346="Cyprus,CY",C346&lt;&gt;"N/A"),FALSE,TRUE)</f>
        <v>1</v>
      </c>
      <c r="BU346" s="619" t="b">
        <f t="shared" ref="BU346:BU409" si="180">IF(OR(Y346&lt;0,Z346&lt;0,AD346&lt;0,AE346&lt;0,AI346&lt;0,AJ346&lt;0,AN346&lt;0,AO346&lt;0),FALSE,TRUE)</f>
        <v>1</v>
      </c>
      <c r="BV346" s="619" t="str">
        <f t="shared" ref="BV346:BV409" si="181">CONCATENATE(B346,"-",C346)</f>
        <v>-</v>
      </c>
      <c r="BW346" s="619">
        <f>IF(BV346="-",0,IF(COUNTIF(BV346:$BV$524,BV346)&gt;1,1,0))</f>
        <v>0</v>
      </c>
    </row>
    <row r="347" spans="1:75" s="257" customFormat="1" ht="15.75">
      <c r="A347" s="567">
        <v>323</v>
      </c>
      <c r="B347" s="564"/>
      <c r="C347" s="465"/>
      <c r="D347" s="466"/>
      <c r="E347" s="467"/>
      <c r="F347" s="468"/>
      <c r="G347" s="466"/>
      <c r="H347" s="467"/>
      <c r="I347" s="468"/>
      <c r="J347" s="469"/>
      <c r="K347" s="467"/>
      <c r="L347" s="470"/>
      <c r="M347" s="466"/>
      <c r="N347" s="467"/>
      <c r="O347" s="470"/>
      <c r="P347" s="544"/>
      <c r="Q347" s="544"/>
      <c r="R347" s="544"/>
      <c r="S347" s="544"/>
      <c r="T347" s="544"/>
      <c r="U347" s="544"/>
      <c r="V347" s="544"/>
      <c r="W347" s="469"/>
      <c r="X347" s="471"/>
      <c r="Y347" s="471"/>
      <c r="Z347" s="471"/>
      <c r="AA347" s="472"/>
      <c r="AB347" s="469"/>
      <c r="AC347" s="471"/>
      <c r="AD347" s="471"/>
      <c r="AE347" s="471"/>
      <c r="AF347" s="472"/>
      <c r="AG347" s="469"/>
      <c r="AH347" s="471"/>
      <c r="AI347" s="471"/>
      <c r="AJ347" s="471"/>
      <c r="AK347" s="472"/>
      <c r="AL347" s="469"/>
      <c r="AM347" s="471"/>
      <c r="AN347" s="471"/>
      <c r="AO347" s="471"/>
      <c r="AP347" s="538"/>
      <c r="AQ347" s="542">
        <f t="shared" si="154"/>
        <v>0</v>
      </c>
      <c r="AR347" s="552">
        <f t="shared" si="155"/>
        <v>0</v>
      </c>
      <c r="AS347" s="552">
        <f t="shared" si="156"/>
        <v>0</v>
      </c>
      <c r="AT347" s="496">
        <f t="shared" si="157"/>
        <v>0</v>
      </c>
      <c r="AU347" s="227"/>
      <c r="AV347" s="619" t="b">
        <f t="shared" si="152"/>
        <v>1</v>
      </c>
      <c r="AW347" s="619" t="b">
        <f t="shared" si="153"/>
        <v>1</v>
      </c>
      <c r="AX347" s="619" t="b">
        <f t="shared" si="158"/>
        <v>1</v>
      </c>
      <c r="AY347" s="619" t="b">
        <f t="shared" si="159"/>
        <v>1</v>
      </c>
      <c r="AZ347" s="619" t="b">
        <f t="shared" si="160"/>
        <v>1</v>
      </c>
      <c r="BB347" s="619" t="b">
        <f t="shared" si="161"/>
        <v>0</v>
      </c>
      <c r="BC347" s="619" t="b">
        <f t="shared" si="162"/>
        <v>0</v>
      </c>
      <c r="BD347" s="619" t="b">
        <f t="shared" si="163"/>
        <v>0</v>
      </c>
      <c r="BE347" s="619" t="b">
        <f t="shared" si="164"/>
        <v>0</v>
      </c>
      <c r="BF347" s="619" t="b">
        <f t="shared" si="165"/>
        <v>0</v>
      </c>
      <c r="BG347" s="619" t="b">
        <f t="shared" si="166"/>
        <v>0</v>
      </c>
      <c r="BH347" s="619" t="b">
        <f t="shared" si="167"/>
        <v>0</v>
      </c>
      <c r="BI347" s="619" t="b">
        <f t="shared" si="168"/>
        <v>0</v>
      </c>
      <c r="BJ347" s="619" t="b">
        <f t="shared" si="169"/>
        <v>0</v>
      </c>
      <c r="BK347" s="619" t="b">
        <f t="shared" si="170"/>
        <v>0</v>
      </c>
      <c r="BL347" s="619" t="b">
        <f t="shared" si="171"/>
        <v>0</v>
      </c>
      <c r="BM347" s="619" t="b">
        <f t="shared" si="172"/>
        <v>0</v>
      </c>
      <c r="BN347" s="619" t="b">
        <f t="shared" si="173"/>
        <v>1</v>
      </c>
      <c r="BO347" s="619" t="b">
        <f t="shared" si="174"/>
        <v>1</v>
      </c>
      <c r="BP347" s="619" t="b">
        <f t="shared" si="175"/>
        <v>1</v>
      </c>
      <c r="BQ347" s="619" t="b">
        <f t="shared" si="176"/>
        <v>1</v>
      </c>
      <c r="BR347" s="619" t="b">
        <f t="shared" si="177"/>
        <v>1</v>
      </c>
      <c r="BS347" s="619" t="b">
        <f t="shared" si="178"/>
        <v>1</v>
      </c>
      <c r="BT347" s="619" t="b">
        <f t="shared" si="179"/>
        <v>1</v>
      </c>
      <c r="BU347" s="619" t="b">
        <f t="shared" si="180"/>
        <v>1</v>
      </c>
      <c r="BV347" s="619" t="str">
        <f t="shared" si="181"/>
        <v>-</v>
      </c>
      <c r="BW347" s="619">
        <f>IF(BV347="-",0,IF(COUNTIF(BV347:$BV$524,BV347)&gt;1,1,0))</f>
        <v>0</v>
      </c>
    </row>
    <row r="348" spans="1:75" s="257" customFormat="1" ht="15.75">
      <c r="A348" s="567">
        <v>324</v>
      </c>
      <c r="B348" s="564"/>
      <c r="C348" s="465"/>
      <c r="D348" s="466"/>
      <c r="E348" s="467"/>
      <c r="F348" s="468"/>
      <c r="G348" s="466"/>
      <c r="H348" s="467"/>
      <c r="I348" s="468"/>
      <c r="J348" s="469"/>
      <c r="K348" s="467"/>
      <c r="L348" s="470"/>
      <c r="M348" s="466"/>
      <c r="N348" s="467"/>
      <c r="O348" s="470"/>
      <c r="P348" s="544"/>
      <c r="Q348" s="544"/>
      <c r="R348" s="544"/>
      <c r="S348" s="544"/>
      <c r="T348" s="544"/>
      <c r="U348" s="544"/>
      <c r="V348" s="544"/>
      <c r="W348" s="469"/>
      <c r="X348" s="471"/>
      <c r="Y348" s="471"/>
      <c r="Z348" s="471"/>
      <c r="AA348" s="472"/>
      <c r="AB348" s="469"/>
      <c r="AC348" s="471"/>
      <c r="AD348" s="471"/>
      <c r="AE348" s="471"/>
      <c r="AF348" s="472"/>
      <c r="AG348" s="469"/>
      <c r="AH348" s="471"/>
      <c r="AI348" s="471"/>
      <c r="AJ348" s="471"/>
      <c r="AK348" s="472"/>
      <c r="AL348" s="469"/>
      <c r="AM348" s="471"/>
      <c r="AN348" s="471"/>
      <c r="AO348" s="471"/>
      <c r="AP348" s="538"/>
      <c r="AQ348" s="542">
        <f t="shared" si="154"/>
        <v>0</v>
      </c>
      <c r="AR348" s="552">
        <f t="shared" si="155"/>
        <v>0</v>
      </c>
      <c r="AS348" s="552">
        <f t="shared" si="156"/>
        <v>0</v>
      </c>
      <c r="AT348" s="496">
        <f t="shared" si="157"/>
        <v>0</v>
      </c>
      <c r="AU348" s="227"/>
      <c r="AV348" s="619" t="b">
        <f t="shared" si="152"/>
        <v>1</v>
      </c>
      <c r="AW348" s="619" t="b">
        <f t="shared" si="153"/>
        <v>1</v>
      </c>
      <c r="AX348" s="619" t="b">
        <f t="shared" si="158"/>
        <v>1</v>
      </c>
      <c r="AY348" s="619" t="b">
        <f t="shared" si="159"/>
        <v>1</v>
      </c>
      <c r="AZ348" s="619" t="b">
        <f t="shared" si="160"/>
        <v>1</v>
      </c>
      <c r="BB348" s="619" t="b">
        <f t="shared" si="161"/>
        <v>0</v>
      </c>
      <c r="BC348" s="619" t="b">
        <f t="shared" si="162"/>
        <v>0</v>
      </c>
      <c r="BD348" s="619" t="b">
        <f t="shared" si="163"/>
        <v>0</v>
      </c>
      <c r="BE348" s="619" t="b">
        <f t="shared" si="164"/>
        <v>0</v>
      </c>
      <c r="BF348" s="619" t="b">
        <f t="shared" si="165"/>
        <v>0</v>
      </c>
      <c r="BG348" s="619" t="b">
        <f t="shared" si="166"/>
        <v>0</v>
      </c>
      <c r="BH348" s="619" t="b">
        <f t="shared" si="167"/>
        <v>0</v>
      </c>
      <c r="BI348" s="619" t="b">
        <f t="shared" si="168"/>
        <v>0</v>
      </c>
      <c r="BJ348" s="619" t="b">
        <f t="shared" si="169"/>
        <v>0</v>
      </c>
      <c r="BK348" s="619" t="b">
        <f t="shared" si="170"/>
        <v>0</v>
      </c>
      <c r="BL348" s="619" t="b">
        <f t="shared" si="171"/>
        <v>0</v>
      </c>
      <c r="BM348" s="619" t="b">
        <f t="shared" si="172"/>
        <v>0</v>
      </c>
      <c r="BN348" s="619" t="b">
        <f t="shared" si="173"/>
        <v>1</v>
      </c>
      <c r="BO348" s="619" t="b">
        <f t="shared" si="174"/>
        <v>1</v>
      </c>
      <c r="BP348" s="619" t="b">
        <f t="shared" si="175"/>
        <v>1</v>
      </c>
      <c r="BQ348" s="619" t="b">
        <f t="shared" si="176"/>
        <v>1</v>
      </c>
      <c r="BR348" s="619" t="b">
        <f t="shared" si="177"/>
        <v>1</v>
      </c>
      <c r="BS348" s="619" t="b">
        <f t="shared" si="178"/>
        <v>1</v>
      </c>
      <c r="BT348" s="619" t="b">
        <f t="shared" si="179"/>
        <v>1</v>
      </c>
      <c r="BU348" s="619" t="b">
        <f t="shared" si="180"/>
        <v>1</v>
      </c>
      <c r="BV348" s="619" t="str">
        <f t="shared" si="181"/>
        <v>-</v>
      </c>
      <c r="BW348" s="619">
        <f>IF(BV348="-",0,IF(COUNTIF(BV348:$BV$524,BV348)&gt;1,1,0))</f>
        <v>0</v>
      </c>
    </row>
    <row r="349" spans="1:75" s="257" customFormat="1" ht="15.75">
      <c r="A349" s="567">
        <v>325</v>
      </c>
      <c r="B349" s="564"/>
      <c r="C349" s="465"/>
      <c r="D349" s="466"/>
      <c r="E349" s="467"/>
      <c r="F349" s="468"/>
      <c r="G349" s="466"/>
      <c r="H349" s="467"/>
      <c r="I349" s="468"/>
      <c r="J349" s="469"/>
      <c r="K349" s="467"/>
      <c r="L349" s="470"/>
      <c r="M349" s="466"/>
      <c r="N349" s="467"/>
      <c r="O349" s="470"/>
      <c r="P349" s="544"/>
      <c r="Q349" s="544"/>
      <c r="R349" s="544"/>
      <c r="S349" s="544"/>
      <c r="T349" s="544"/>
      <c r="U349" s="544"/>
      <c r="V349" s="544"/>
      <c r="W349" s="469"/>
      <c r="X349" s="471"/>
      <c r="Y349" s="471"/>
      <c r="Z349" s="471"/>
      <c r="AA349" s="472"/>
      <c r="AB349" s="469"/>
      <c r="AC349" s="471"/>
      <c r="AD349" s="471"/>
      <c r="AE349" s="471"/>
      <c r="AF349" s="472"/>
      <c r="AG349" s="469"/>
      <c r="AH349" s="471"/>
      <c r="AI349" s="471"/>
      <c r="AJ349" s="471"/>
      <c r="AK349" s="472"/>
      <c r="AL349" s="469"/>
      <c r="AM349" s="471"/>
      <c r="AN349" s="471"/>
      <c r="AO349" s="471"/>
      <c r="AP349" s="538"/>
      <c r="AQ349" s="542">
        <f t="shared" si="154"/>
        <v>0</v>
      </c>
      <c r="AR349" s="552">
        <f t="shared" si="155"/>
        <v>0</v>
      </c>
      <c r="AS349" s="552">
        <f t="shared" si="156"/>
        <v>0</v>
      </c>
      <c r="AT349" s="496">
        <f t="shared" si="157"/>
        <v>0</v>
      </c>
      <c r="AU349" s="227"/>
      <c r="AV349" s="619" t="b">
        <f t="shared" si="152"/>
        <v>1</v>
      </c>
      <c r="AW349" s="619" t="b">
        <f t="shared" si="153"/>
        <v>1</v>
      </c>
      <c r="AX349" s="619" t="b">
        <f t="shared" si="158"/>
        <v>1</v>
      </c>
      <c r="AY349" s="619" t="b">
        <f t="shared" si="159"/>
        <v>1</v>
      </c>
      <c r="AZ349" s="619" t="b">
        <f t="shared" si="160"/>
        <v>1</v>
      </c>
      <c r="BB349" s="619" t="b">
        <f t="shared" si="161"/>
        <v>0</v>
      </c>
      <c r="BC349" s="619" t="b">
        <f t="shared" si="162"/>
        <v>0</v>
      </c>
      <c r="BD349" s="619" t="b">
        <f t="shared" si="163"/>
        <v>0</v>
      </c>
      <c r="BE349" s="619" t="b">
        <f t="shared" si="164"/>
        <v>0</v>
      </c>
      <c r="BF349" s="619" t="b">
        <f t="shared" si="165"/>
        <v>0</v>
      </c>
      <c r="BG349" s="619" t="b">
        <f t="shared" si="166"/>
        <v>0</v>
      </c>
      <c r="BH349" s="619" t="b">
        <f t="shared" si="167"/>
        <v>0</v>
      </c>
      <c r="BI349" s="619" t="b">
        <f t="shared" si="168"/>
        <v>0</v>
      </c>
      <c r="BJ349" s="619" t="b">
        <f t="shared" si="169"/>
        <v>0</v>
      </c>
      <c r="BK349" s="619" t="b">
        <f t="shared" si="170"/>
        <v>0</v>
      </c>
      <c r="BL349" s="619" t="b">
        <f t="shared" si="171"/>
        <v>0</v>
      </c>
      <c r="BM349" s="619" t="b">
        <f t="shared" si="172"/>
        <v>0</v>
      </c>
      <c r="BN349" s="619" t="b">
        <f t="shared" si="173"/>
        <v>1</v>
      </c>
      <c r="BO349" s="619" t="b">
        <f t="shared" si="174"/>
        <v>1</v>
      </c>
      <c r="BP349" s="619" t="b">
        <f t="shared" si="175"/>
        <v>1</v>
      </c>
      <c r="BQ349" s="619" t="b">
        <f t="shared" si="176"/>
        <v>1</v>
      </c>
      <c r="BR349" s="619" t="b">
        <f t="shared" si="177"/>
        <v>1</v>
      </c>
      <c r="BS349" s="619" t="b">
        <f t="shared" si="178"/>
        <v>1</v>
      </c>
      <c r="BT349" s="619" t="b">
        <f t="shared" si="179"/>
        <v>1</v>
      </c>
      <c r="BU349" s="619" t="b">
        <f t="shared" si="180"/>
        <v>1</v>
      </c>
      <c r="BV349" s="619" t="str">
        <f t="shared" si="181"/>
        <v>-</v>
      </c>
      <c r="BW349" s="619">
        <f>IF(BV349="-",0,IF(COUNTIF(BV349:$BV$524,BV349)&gt;1,1,0))</f>
        <v>0</v>
      </c>
    </row>
    <row r="350" spans="1:75" s="257" customFormat="1" ht="15.75">
      <c r="A350" s="567">
        <v>326</v>
      </c>
      <c r="B350" s="564"/>
      <c r="C350" s="465"/>
      <c r="D350" s="466"/>
      <c r="E350" s="467"/>
      <c r="F350" s="468"/>
      <c r="G350" s="466"/>
      <c r="H350" s="467"/>
      <c r="I350" s="468"/>
      <c r="J350" s="469"/>
      <c r="K350" s="467"/>
      <c r="L350" s="470"/>
      <c r="M350" s="466"/>
      <c r="N350" s="467"/>
      <c r="O350" s="470"/>
      <c r="P350" s="544"/>
      <c r="Q350" s="544"/>
      <c r="R350" s="544"/>
      <c r="S350" s="544"/>
      <c r="T350" s="544"/>
      <c r="U350" s="544"/>
      <c r="V350" s="544"/>
      <c r="W350" s="469"/>
      <c r="X350" s="471"/>
      <c r="Y350" s="471"/>
      <c r="Z350" s="471"/>
      <c r="AA350" s="472"/>
      <c r="AB350" s="469"/>
      <c r="AC350" s="471"/>
      <c r="AD350" s="471"/>
      <c r="AE350" s="471"/>
      <c r="AF350" s="472"/>
      <c r="AG350" s="469"/>
      <c r="AH350" s="471"/>
      <c r="AI350" s="471"/>
      <c r="AJ350" s="471"/>
      <c r="AK350" s="472"/>
      <c r="AL350" s="469"/>
      <c r="AM350" s="471"/>
      <c r="AN350" s="471"/>
      <c r="AO350" s="471"/>
      <c r="AP350" s="538"/>
      <c r="AQ350" s="542">
        <f t="shared" si="154"/>
        <v>0</v>
      </c>
      <c r="AR350" s="552">
        <f t="shared" si="155"/>
        <v>0</v>
      </c>
      <c r="AS350" s="552">
        <f t="shared" si="156"/>
        <v>0</v>
      </c>
      <c r="AT350" s="496">
        <f t="shared" si="157"/>
        <v>0</v>
      </c>
      <c r="AU350" s="227"/>
      <c r="AV350" s="619" t="b">
        <f t="shared" si="152"/>
        <v>1</v>
      </c>
      <c r="AW350" s="619" t="b">
        <f t="shared" si="153"/>
        <v>1</v>
      </c>
      <c r="AX350" s="619" t="b">
        <f t="shared" si="158"/>
        <v>1</v>
      </c>
      <c r="AY350" s="619" t="b">
        <f t="shared" si="159"/>
        <v>1</v>
      </c>
      <c r="AZ350" s="619" t="b">
        <f t="shared" si="160"/>
        <v>1</v>
      </c>
      <c r="BB350" s="619" t="b">
        <f t="shared" si="161"/>
        <v>0</v>
      </c>
      <c r="BC350" s="619" t="b">
        <f t="shared" si="162"/>
        <v>0</v>
      </c>
      <c r="BD350" s="619" t="b">
        <f t="shared" si="163"/>
        <v>0</v>
      </c>
      <c r="BE350" s="619" t="b">
        <f t="shared" si="164"/>
        <v>0</v>
      </c>
      <c r="BF350" s="619" t="b">
        <f t="shared" si="165"/>
        <v>0</v>
      </c>
      <c r="BG350" s="619" t="b">
        <f t="shared" si="166"/>
        <v>0</v>
      </c>
      <c r="BH350" s="619" t="b">
        <f t="shared" si="167"/>
        <v>0</v>
      </c>
      <c r="BI350" s="619" t="b">
        <f t="shared" si="168"/>
        <v>0</v>
      </c>
      <c r="BJ350" s="619" t="b">
        <f t="shared" si="169"/>
        <v>0</v>
      </c>
      <c r="BK350" s="619" t="b">
        <f t="shared" si="170"/>
        <v>0</v>
      </c>
      <c r="BL350" s="619" t="b">
        <f t="shared" si="171"/>
        <v>0</v>
      </c>
      <c r="BM350" s="619" t="b">
        <f t="shared" si="172"/>
        <v>0</v>
      </c>
      <c r="BN350" s="619" t="b">
        <f t="shared" si="173"/>
        <v>1</v>
      </c>
      <c r="BO350" s="619" t="b">
        <f t="shared" si="174"/>
        <v>1</v>
      </c>
      <c r="BP350" s="619" t="b">
        <f t="shared" si="175"/>
        <v>1</v>
      </c>
      <c r="BQ350" s="619" t="b">
        <f t="shared" si="176"/>
        <v>1</v>
      </c>
      <c r="BR350" s="619" t="b">
        <f t="shared" si="177"/>
        <v>1</v>
      </c>
      <c r="BS350" s="619" t="b">
        <f t="shared" si="178"/>
        <v>1</v>
      </c>
      <c r="BT350" s="619" t="b">
        <f t="shared" si="179"/>
        <v>1</v>
      </c>
      <c r="BU350" s="619" t="b">
        <f t="shared" si="180"/>
        <v>1</v>
      </c>
      <c r="BV350" s="619" t="str">
        <f t="shared" si="181"/>
        <v>-</v>
      </c>
      <c r="BW350" s="619">
        <f>IF(BV350="-",0,IF(COUNTIF(BV350:$BV$524,BV350)&gt;1,1,0))</f>
        <v>0</v>
      </c>
    </row>
    <row r="351" spans="1:75" s="257" customFormat="1" ht="15.75">
      <c r="A351" s="567">
        <v>327</v>
      </c>
      <c r="B351" s="564"/>
      <c r="C351" s="465"/>
      <c r="D351" s="466"/>
      <c r="E351" s="467"/>
      <c r="F351" s="468"/>
      <c r="G351" s="466"/>
      <c r="H351" s="467"/>
      <c r="I351" s="468"/>
      <c r="J351" s="469"/>
      <c r="K351" s="467"/>
      <c r="L351" s="470"/>
      <c r="M351" s="466"/>
      <c r="N351" s="467"/>
      <c r="O351" s="470"/>
      <c r="P351" s="544"/>
      <c r="Q351" s="544"/>
      <c r="R351" s="544"/>
      <c r="S351" s="544"/>
      <c r="T351" s="544"/>
      <c r="U351" s="544"/>
      <c r="V351" s="544"/>
      <c r="W351" s="469"/>
      <c r="X351" s="471"/>
      <c r="Y351" s="471"/>
      <c r="Z351" s="471"/>
      <c r="AA351" s="472"/>
      <c r="AB351" s="469"/>
      <c r="AC351" s="471"/>
      <c r="AD351" s="471"/>
      <c r="AE351" s="471"/>
      <c r="AF351" s="472"/>
      <c r="AG351" s="469"/>
      <c r="AH351" s="471"/>
      <c r="AI351" s="471"/>
      <c r="AJ351" s="471"/>
      <c r="AK351" s="472"/>
      <c r="AL351" s="469"/>
      <c r="AM351" s="471"/>
      <c r="AN351" s="471"/>
      <c r="AO351" s="471"/>
      <c r="AP351" s="538"/>
      <c r="AQ351" s="542">
        <f t="shared" si="154"/>
        <v>0</v>
      </c>
      <c r="AR351" s="552">
        <f t="shared" si="155"/>
        <v>0</v>
      </c>
      <c r="AS351" s="552">
        <f t="shared" si="156"/>
        <v>0</v>
      </c>
      <c r="AT351" s="496">
        <f t="shared" si="157"/>
        <v>0</v>
      </c>
      <c r="AU351" s="227"/>
      <c r="AV351" s="619" t="b">
        <f t="shared" si="152"/>
        <v>1</v>
      </c>
      <c r="AW351" s="619" t="b">
        <f t="shared" si="153"/>
        <v>1</v>
      </c>
      <c r="AX351" s="619" t="b">
        <f t="shared" si="158"/>
        <v>1</v>
      </c>
      <c r="AY351" s="619" t="b">
        <f t="shared" si="159"/>
        <v>1</v>
      </c>
      <c r="AZ351" s="619" t="b">
        <f t="shared" si="160"/>
        <v>1</v>
      </c>
      <c r="BB351" s="619" t="b">
        <f t="shared" si="161"/>
        <v>0</v>
      </c>
      <c r="BC351" s="619" t="b">
        <f t="shared" si="162"/>
        <v>0</v>
      </c>
      <c r="BD351" s="619" t="b">
        <f t="shared" si="163"/>
        <v>0</v>
      </c>
      <c r="BE351" s="619" t="b">
        <f t="shared" si="164"/>
        <v>0</v>
      </c>
      <c r="BF351" s="619" t="b">
        <f t="shared" si="165"/>
        <v>0</v>
      </c>
      <c r="BG351" s="619" t="b">
        <f t="shared" si="166"/>
        <v>0</v>
      </c>
      <c r="BH351" s="619" t="b">
        <f t="shared" si="167"/>
        <v>0</v>
      </c>
      <c r="BI351" s="619" t="b">
        <f t="shared" si="168"/>
        <v>0</v>
      </c>
      <c r="BJ351" s="619" t="b">
        <f t="shared" si="169"/>
        <v>0</v>
      </c>
      <c r="BK351" s="619" t="b">
        <f t="shared" si="170"/>
        <v>0</v>
      </c>
      <c r="BL351" s="619" t="b">
        <f t="shared" si="171"/>
        <v>0</v>
      </c>
      <c r="BM351" s="619" t="b">
        <f t="shared" si="172"/>
        <v>0</v>
      </c>
      <c r="BN351" s="619" t="b">
        <f t="shared" si="173"/>
        <v>1</v>
      </c>
      <c r="BO351" s="619" t="b">
        <f t="shared" si="174"/>
        <v>1</v>
      </c>
      <c r="BP351" s="619" t="b">
        <f t="shared" si="175"/>
        <v>1</v>
      </c>
      <c r="BQ351" s="619" t="b">
        <f t="shared" si="176"/>
        <v>1</v>
      </c>
      <c r="BR351" s="619" t="b">
        <f t="shared" si="177"/>
        <v>1</v>
      </c>
      <c r="BS351" s="619" t="b">
        <f t="shared" si="178"/>
        <v>1</v>
      </c>
      <c r="BT351" s="619" t="b">
        <f t="shared" si="179"/>
        <v>1</v>
      </c>
      <c r="BU351" s="619" t="b">
        <f t="shared" si="180"/>
        <v>1</v>
      </c>
      <c r="BV351" s="619" t="str">
        <f t="shared" si="181"/>
        <v>-</v>
      </c>
      <c r="BW351" s="619">
        <f>IF(BV351="-",0,IF(COUNTIF(BV351:$BV$524,BV351)&gt;1,1,0))</f>
        <v>0</v>
      </c>
    </row>
    <row r="352" spans="1:75" s="257" customFormat="1" ht="15.75">
      <c r="A352" s="567">
        <v>328</v>
      </c>
      <c r="B352" s="564"/>
      <c r="C352" s="465"/>
      <c r="D352" s="466"/>
      <c r="E352" s="467"/>
      <c r="F352" s="468"/>
      <c r="G352" s="466"/>
      <c r="H352" s="467"/>
      <c r="I352" s="468"/>
      <c r="J352" s="469"/>
      <c r="K352" s="467"/>
      <c r="L352" s="470"/>
      <c r="M352" s="466"/>
      <c r="N352" s="467"/>
      <c r="O352" s="470"/>
      <c r="P352" s="544"/>
      <c r="Q352" s="544"/>
      <c r="R352" s="544"/>
      <c r="S352" s="544"/>
      <c r="T352" s="544"/>
      <c r="U352" s="544"/>
      <c r="V352" s="544"/>
      <c r="W352" s="469"/>
      <c r="X352" s="471"/>
      <c r="Y352" s="471"/>
      <c r="Z352" s="471"/>
      <c r="AA352" s="472"/>
      <c r="AB352" s="469"/>
      <c r="AC352" s="471"/>
      <c r="AD352" s="471"/>
      <c r="AE352" s="471"/>
      <c r="AF352" s="472"/>
      <c r="AG352" s="469"/>
      <c r="AH352" s="471"/>
      <c r="AI352" s="471"/>
      <c r="AJ352" s="471"/>
      <c r="AK352" s="472"/>
      <c r="AL352" s="469"/>
      <c r="AM352" s="471"/>
      <c r="AN352" s="471"/>
      <c r="AO352" s="471"/>
      <c r="AP352" s="538"/>
      <c r="AQ352" s="542">
        <f t="shared" si="154"/>
        <v>0</v>
      </c>
      <c r="AR352" s="552">
        <f t="shared" si="155"/>
        <v>0</v>
      </c>
      <c r="AS352" s="552">
        <f t="shared" si="156"/>
        <v>0</v>
      </c>
      <c r="AT352" s="496">
        <f t="shared" si="157"/>
        <v>0</v>
      </c>
      <c r="AU352" s="227"/>
      <c r="AV352" s="619" t="b">
        <f t="shared" si="152"/>
        <v>1</v>
      </c>
      <c r="AW352" s="619" t="b">
        <f t="shared" si="153"/>
        <v>1</v>
      </c>
      <c r="AX352" s="619" t="b">
        <f t="shared" si="158"/>
        <v>1</v>
      </c>
      <c r="AY352" s="619" t="b">
        <f t="shared" si="159"/>
        <v>1</v>
      </c>
      <c r="AZ352" s="619" t="b">
        <f t="shared" si="160"/>
        <v>1</v>
      </c>
      <c r="BB352" s="619" t="b">
        <f t="shared" si="161"/>
        <v>0</v>
      </c>
      <c r="BC352" s="619" t="b">
        <f t="shared" si="162"/>
        <v>0</v>
      </c>
      <c r="BD352" s="619" t="b">
        <f t="shared" si="163"/>
        <v>0</v>
      </c>
      <c r="BE352" s="619" t="b">
        <f t="shared" si="164"/>
        <v>0</v>
      </c>
      <c r="BF352" s="619" t="b">
        <f t="shared" si="165"/>
        <v>0</v>
      </c>
      <c r="BG352" s="619" t="b">
        <f t="shared" si="166"/>
        <v>0</v>
      </c>
      <c r="BH352" s="619" t="b">
        <f t="shared" si="167"/>
        <v>0</v>
      </c>
      <c r="BI352" s="619" t="b">
        <f t="shared" si="168"/>
        <v>0</v>
      </c>
      <c r="BJ352" s="619" t="b">
        <f t="shared" si="169"/>
        <v>0</v>
      </c>
      <c r="BK352" s="619" t="b">
        <f t="shared" si="170"/>
        <v>0</v>
      </c>
      <c r="BL352" s="619" t="b">
        <f t="shared" si="171"/>
        <v>0</v>
      </c>
      <c r="BM352" s="619" t="b">
        <f t="shared" si="172"/>
        <v>0</v>
      </c>
      <c r="BN352" s="619" t="b">
        <f t="shared" si="173"/>
        <v>1</v>
      </c>
      <c r="BO352" s="619" t="b">
        <f t="shared" si="174"/>
        <v>1</v>
      </c>
      <c r="BP352" s="619" t="b">
        <f t="shared" si="175"/>
        <v>1</v>
      </c>
      <c r="BQ352" s="619" t="b">
        <f t="shared" si="176"/>
        <v>1</v>
      </c>
      <c r="BR352" s="619" t="b">
        <f t="shared" si="177"/>
        <v>1</v>
      </c>
      <c r="BS352" s="619" t="b">
        <f t="shared" si="178"/>
        <v>1</v>
      </c>
      <c r="BT352" s="619" t="b">
        <f t="shared" si="179"/>
        <v>1</v>
      </c>
      <c r="BU352" s="619" t="b">
        <f t="shared" si="180"/>
        <v>1</v>
      </c>
      <c r="BV352" s="619" t="str">
        <f t="shared" si="181"/>
        <v>-</v>
      </c>
      <c r="BW352" s="619">
        <f>IF(BV352="-",0,IF(COUNTIF(BV352:$BV$524,BV352)&gt;1,1,0))</f>
        <v>0</v>
      </c>
    </row>
    <row r="353" spans="1:75" s="257" customFormat="1" ht="15.75">
      <c r="A353" s="567">
        <v>329</v>
      </c>
      <c r="B353" s="564"/>
      <c r="C353" s="465"/>
      <c r="D353" s="466"/>
      <c r="E353" s="467"/>
      <c r="F353" s="468"/>
      <c r="G353" s="466"/>
      <c r="H353" s="467"/>
      <c r="I353" s="468"/>
      <c r="J353" s="469"/>
      <c r="K353" s="467"/>
      <c r="L353" s="470"/>
      <c r="M353" s="466"/>
      <c r="N353" s="467"/>
      <c r="O353" s="470"/>
      <c r="P353" s="544"/>
      <c r="Q353" s="544"/>
      <c r="R353" s="544"/>
      <c r="S353" s="544"/>
      <c r="T353" s="544"/>
      <c r="U353" s="544"/>
      <c r="V353" s="544"/>
      <c r="W353" s="469"/>
      <c r="X353" s="471"/>
      <c r="Y353" s="471"/>
      <c r="Z353" s="471"/>
      <c r="AA353" s="472"/>
      <c r="AB353" s="469"/>
      <c r="AC353" s="471"/>
      <c r="AD353" s="471"/>
      <c r="AE353" s="471"/>
      <c r="AF353" s="472"/>
      <c r="AG353" s="469"/>
      <c r="AH353" s="471"/>
      <c r="AI353" s="471"/>
      <c r="AJ353" s="471"/>
      <c r="AK353" s="472"/>
      <c r="AL353" s="469"/>
      <c r="AM353" s="471"/>
      <c r="AN353" s="471"/>
      <c r="AO353" s="471"/>
      <c r="AP353" s="538"/>
      <c r="AQ353" s="542">
        <f t="shared" si="154"/>
        <v>0</v>
      </c>
      <c r="AR353" s="552">
        <f t="shared" si="155"/>
        <v>0</v>
      </c>
      <c r="AS353" s="552">
        <f t="shared" si="156"/>
        <v>0</v>
      </c>
      <c r="AT353" s="496">
        <f t="shared" si="157"/>
        <v>0</v>
      </c>
      <c r="AU353" s="227"/>
      <c r="AV353" s="619" t="b">
        <f t="shared" si="152"/>
        <v>1</v>
      </c>
      <c r="AW353" s="619" t="b">
        <f t="shared" si="153"/>
        <v>1</v>
      </c>
      <c r="AX353" s="619" t="b">
        <f t="shared" si="158"/>
        <v>1</v>
      </c>
      <c r="AY353" s="619" t="b">
        <f t="shared" si="159"/>
        <v>1</v>
      </c>
      <c r="AZ353" s="619" t="b">
        <f t="shared" si="160"/>
        <v>1</v>
      </c>
      <c r="BB353" s="619" t="b">
        <f t="shared" si="161"/>
        <v>0</v>
      </c>
      <c r="BC353" s="619" t="b">
        <f t="shared" si="162"/>
        <v>0</v>
      </c>
      <c r="BD353" s="619" t="b">
        <f t="shared" si="163"/>
        <v>0</v>
      </c>
      <c r="BE353" s="619" t="b">
        <f t="shared" si="164"/>
        <v>0</v>
      </c>
      <c r="BF353" s="619" t="b">
        <f t="shared" si="165"/>
        <v>0</v>
      </c>
      <c r="BG353" s="619" t="b">
        <f t="shared" si="166"/>
        <v>0</v>
      </c>
      <c r="BH353" s="619" t="b">
        <f t="shared" si="167"/>
        <v>0</v>
      </c>
      <c r="BI353" s="619" t="b">
        <f t="shared" si="168"/>
        <v>0</v>
      </c>
      <c r="BJ353" s="619" t="b">
        <f t="shared" si="169"/>
        <v>0</v>
      </c>
      <c r="BK353" s="619" t="b">
        <f t="shared" si="170"/>
        <v>0</v>
      </c>
      <c r="BL353" s="619" t="b">
        <f t="shared" si="171"/>
        <v>0</v>
      </c>
      <c r="BM353" s="619" t="b">
        <f t="shared" si="172"/>
        <v>0</v>
      </c>
      <c r="BN353" s="619" t="b">
        <f t="shared" si="173"/>
        <v>1</v>
      </c>
      <c r="BO353" s="619" t="b">
        <f t="shared" si="174"/>
        <v>1</v>
      </c>
      <c r="BP353" s="619" t="b">
        <f t="shared" si="175"/>
        <v>1</v>
      </c>
      <c r="BQ353" s="619" t="b">
        <f t="shared" si="176"/>
        <v>1</v>
      </c>
      <c r="BR353" s="619" t="b">
        <f t="shared" si="177"/>
        <v>1</v>
      </c>
      <c r="BS353" s="619" t="b">
        <f t="shared" si="178"/>
        <v>1</v>
      </c>
      <c r="BT353" s="619" t="b">
        <f t="shared" si="179"/>
        <v>1</v>
      </c>
      <c r="BU353" s="619" t="b">
        <f t="shared" si="180"/>
        <v>1</v>
      </c>
      <c r="BV353" s="619" t="str">
        <f t="shared" si="181"/>
        <v>-</v>
      </c>
      <c r="BW353" s="619">
        <f>IF(BV353="-",0,IF(COUNTIF(BV353:$BV$524,BV353)&gt;1,1,0))</f>
        <v>0</v>
      </c>
    </row>
    <row r="354" spans="1:75" s="257" customFormat="1" ht="15.75">
      <c r="A354" s="567">
        <v>330</v>
      </c>
      <c r="B354" s="564"/>
      <c r="C354" s="465"/>
      <c r="D354" s="466"/>
      <c r="E354" s="467"/>
      <c r="F354" s="468"/>
      <c r="G354" s="466"/>
      <c r="H354" s="467"/>
      <c r="I354" s="468"/>
      <c r="J354" s="469"/>
      <c r="K354" s="467"/>
      <c r="L354" s="470"/>
      <c r="M354" s="466"/>
      <c r="N354" s="467"/>
      <c r="O354" s="470"/>
      <c r="P354" s="544"/>
      <c r="Q354" s="544"/>
      <c r="R354" s="544"/>
      <c r="S354" s="544"/>
      <c r="T354" s="544"/>
      <c r="U354" s="544"/>
      <c r="V354" s="544"/>
      <c r="W354" s="469"/>
      <c r="X354" s="471"/>
      <c r="Y354" s="471"/>
      <c r="Z354" s="471"/>
      <c r="AA354" s="472"/>
      <c r="AB354" s="469"/>
      <c r="AC354" s="471"/>
      <c r="AD354" s="471"/>
      <c r="AE354" s="471"/>
      <c r="AF354" s="472"/>
      <c r="AG354" s="469"/>
      <c r="AH354" s="471"/>
      <c r="AI354" s="471"/>
      <c r="AJ354" s="471"/>
      <c r="AK354" s="472"/>
      <c r="AL354" s="469"/>
      <c r="AM354" s="471"/>
      <c r="AN354" s="471"/>
      <c r="AO354" s="471"/>
      <c r="AP354" s="538"/>
      <c r="AQ354" s="542">
        <f t="shared" si="154"/>
        <v>0</v>
      </c>
      <c r="AR354" s="552">
        <f t="shared" si="155"/>
        <v>0</v>
      </c>
      <c r="AS354" s="552">
        <f t="shared" si="156"/>
        <v>0</v>
      </c>
      <c r="AT354" s="496">
        <f t="shared" si="157"/>
        <v>0</v>
      </c>
      <c r="AU354" s="227"/>
      <c r="AV354" s="619" t="b">
        <f t="shared" si="152"/>
        <v>1</v>
      </c>
      <c r="AW354" s="619" t="b">
        <f t="shared" si="153"/>
        <v>1</v>
      </c>
      <c r="AX354" s="619" t="b">
        <f t="shared" si="158"/>
        <v>1</v>
      </c>
      <c r="AY354" s="619" t="b">
        <f t="shared" si="159"/>
        <v>1</v>
      </c>
      <c r="AZ354" s="619" t="b">
        <f t="shared" si="160"/>
        <v>1</v>
      </c>
      <c r="BB354" s="619" t="b">
        <f t="shared" si="161"/>
        <v>0</v>
      </c>
      <c r="BC354" s="619" t="b">
        <f t="shared" si="162"/>
        <v>0</v>
      </c>
      <c r="BD354" s="619" t="b">
        <f t="shared" si="163"/>
        <v>0</v>
      </c>
      <c r="BE354" s="619" t="b">
        <f t="shared" si="164"/>
        <v>0</v>
      </c>
      <c r="BF354" s="619" t="b">
        <f t="shared" si="165"/>
        <v>0</v>
      </c>
      <c r="BG354" s="619" t="b">
        <f t="shared" si="166"/>
        <v>0</v>
      </c>
      <c r="BH354" s="619" t="b">
        <f t="shared" si="167"/>
        <v>0</v>
      </c>
      <c r="BI354" s="619" t="b">
        <f t="shared" si="168"/>
        <v>0</v>
      </c>
      <c r="BJ354" s="619" t="b">
        <f t="shared" si="169"/>
        <v>0</v>
      </c>
      <c r="BK354" s="619" t="b">
        <f t="shared" si="170"/>
        <v>0</v>
      </c>
      <c r="BL354" s="619" t="b">
        <f t="shared" si="171"/>
        <v>0</v>
      </c>
      <c r="BM354" s="619" t="b">
        <f t="shared" si="172"/>
        <v>0</v>
      </c>
      <c r="BN354" s="619" t="b">
        <f t="shared" si="173"/>
        <v>1</v>
      </c>
      <c r="BO354" s="619" t="b">
        <f t="shared" si="174"/>
        <v>1</v>
      </c>
      <c r="BP354" s="619" t="b">
        <f t="shared" si="175"/>
        <v>1</v>
      </c>
      <c r="BQ354" s="619" t="b">
        <f t="shared" si="176"/>
        <v>1</v>
      </c>
      <c r="BR354" s="619" t="b">
        <f t="shared" si="177"/>
        <v>1</v>
      </c>
      <c r="BS354" s="619" t="b">
        <f t="shared" si="178"/>
        <v>1</v>
      </c>
      <c r="BT354" s="619" t="b">
        <f t="shared" si="179"/>
        <v>1</v>
      </c>
      <c r="BU354" s="619" t="b">
        <f t="shared" si="180"/>
        <v>1</v>
      </c>
      <c r="BV354" s="619" t="str">
        <f t="shared" si="181"/>
        <v>-</v>
      </c>
      <c r="BW354" s="619">
        <f>IF(BV354="-",0,IF(COUNTIF(BV354:$BV$524,BV354)&gt;1,1,0))</f>
        <v>0</v>
      </c>
    </row>
    <row r="355" spans="1:75" s="257" customFormat="1" ht="15.75">
      <c r="A355" s="567">
        <v>331</v>
      </c>
      <c r="B355" s="564"/>
      <c r="C355" s="465"/>
      <c r="D355" s="466"/>
      <c r="E355" s="467"/>
      <c r="F355" s="468"/>
      <c r="G355" s="466"/>
      <c r="H355" s="467"/>
      <c r="I355" s="468"/>
      <c r="J355" s="469"/>
      <c r="K355" s="467"/>
      <c r="L355" s="470"/>
      <c r="M355" s="466"/>
      <c r="N355" s="467"/>
      <c r="O355" s="470"/>
      <c r="P355" s="544"/>
      <c r="Q355" s="544"/>
      <c r="R355" s="544"/>
      <c r="S355" s="544"/>
      <c r="T355" s="544"/>
      <c r="U355" s="544"/>
      <c r="V355" s="544"/>
      <c r="W355" s="469"/>
      <c r="X355" s="471"/>
      <c r="Y355" s="471"/>
      <c r="Z355" s="471"/>
      <c r="AA355" s="472"/>
      <c r="AB355" s="469"/>
      <c r="AC355" s="471"/>
      <c r="AD355" s="471"/>
      <c r="AE355" s="471"/>
      <c r="AF355" s="472"/>
      <c r="AG355" s="469"/>
      <c r="AH355" s="471"/>
      <c r="AI355" s="471"/>
      <c r="AJ355" s="471"/>
      <c r="AK355" s="472"/>
      <c r="AL355" s="469"/>
      <c r="AM355" s="471"/>
      <c r="AN355" s="471"/>
      <c r="AO355" s="471"/>
      <c r="AP355" s="538"/>
      <c r="AQ355" s="542">
        <f t="shared" si="154"/>
        <v>0</v>
      </c>
      <c r="AR355" s="552">
        <f t="shared" si="155"/>
        <v>0</v>
      </c>
      <c r="AS355" s="552">
        <f t="shared" si="156"/>
        <v>0</v>
      </c>
      <c r="AT355" s="496">
        <f t="shared" si="157"/>
        <v>0</v>
      </c>
      <c r="AU355" s="227"/>
      <c r="AV355" s="619" t="b">
        <f t="shared" si="152"/>
        <v>1</v>
      </c>
      <c r="AW355" s="619" t="b">
        <f t="shared" si="153"/>
        <v>1</v>
      </c>
      <c r="AX355" s="619" t="b">
        <f t="shared" si="158"/>
        <v>1</v>
      </c>
      <c r="AY355" s="619" t="b">
        <f t="shared" si="159"/>
        <v>1</v>
      </c>
      <c r="AZ355" s="619" t="b">
        <f t="shared" si="160"/>
        <v>1</v>
      </c>
      <c r="BB355" s="619" t="b">
        <f t="shared" si="161"/>
        <v>0</v>
      </c>
      <c r="BC355" s="619" t="b">
        <f t="shared" si="162"/>
        <v>0</v>
      </c>
      <c r="BD355" s="619" t="b">
        <f t="shared" si="163"/>
        <v>0</v>
      </c>
      <c r="BE355" s="619" t="b">
        <f t="shared" si="164"/>
        <v>0</v>
      </c>
      <c r="BF355" s="619" t="b">
        <f t="shared" si="165"/>
        <v>0</v>
      </c>
      <c r="BG355" s="619" t="b">
        <f t="shared" si="166"/>
        <v>0</v>
      </c>
      <c r="BH355" s="619" t="b">
        <f t="shared" si="167"/>
        <v>0</v>
      </c>
      <c r="BI355" s="619" t="b">
        <f t="shared" si="168"/>
        <v>0</v>
      </c>
      <c r="BJ355" s="619" t="b">
        <f t="shared" si="169"/>
        <v>0</v>
      </c>
      <c r="BK355" s="619" t="b">
        <f t="shared" si="170"/>
        <v>0</v>
      </c>
      <c r="BL355" s="619" t="b">
        <f t="shared" si="171"/>
        <v>0</v>
      </c>
      <c r="BM355" s="619" t="b">
        <f t="shared" si="172"/>
        <v>0</v>
      </c>
      <c r="BN355" s="619" t="b">
        <f t="shared" si="173"/>
        <v>1</v>
      </c>
      <c r="BO355" s="619" t="b">
        <f t="shared" si="174"/>
        <v>1</v>
      </c>
      <c r="BP355" s="619" t="b">
        <f t="shared" si="175"/>
        <v>1</v>
      </c>
      <c r="BQ355" s="619" t="b">
        <f t="shared" si="176"/>
        <v>1</v>
      </c>
      <c r="BR355" s="619" t="b">
        <f t="shared" si="177"/>
        <v>1</v>
      </c>
      <c r="BS355" s="619" t="b">
        <f t="shared" si="178"/>
        <v>1</v>
      </c>
      <c r="BT355" s="619" t="b">
        <f t="shared" si="179"/>
        <v>1</v>
      </c>
      <c r="BU355" s="619" t="b">
        <f t="shared" si="180"/>
        <v>1</v>
      </c>
      <c r="BV355" s="619" t="str">
        <f t="shared" si="181"/>
        <v>-</v>
      </c>
      <c r="BW355" s="619">
        <f>IF(BV355="-",0,IF(COUNTIF(BV355:$BV$524,BV355)&gt;1,1,0))</f>
        <v>0</v>
      </c>
    </row>
    <row r="356" spans="1:75" s="257" customFormat="1" ht="15.75">
      <c r="A356" s="567">
        <v>332</v>
      </c>
      <c r="B356" s="564"/>
      <c r="C356" s="465"/>
      <c r="D356" s="466"/>
      <c r="E356" s="467"/>
      <c r="F356" s="468"/>
      <c r="G356" s="466"/>
      <c r="H356" s="467"/>
      <c r="I356" s="468"/>
      <c r="J356" s="469"/>
      <c r="K356" s="467"/>
      <c r="L356" s="470"/>
      <c r="M356" s="466"/>
      <c r="N356" s="467"/>
      <c r="O356" s="470"/>
      <c r="P356" s="544"/>
      <c r="Q356" s="544"/>
      <c r="R356" s="544"/>
      <c r="S356" s="544"/>
      <c r="T356" s="544"/>
      <c r="U356" s="544"/>
      <c r="V356" s="544"/>
      <c r="W356" s="469"/>
      <c r="X356" s="471"/>
      <c r="Y356" s="471"/>
      <c r="Z356" s="471"/>
      <c r="AA356" s="472"/>
      <c r="AB356" s="469"/>
      <c r="AC356" s="471"/>
      <c r="AD356" s="471"/>
      <c r="AE356" s="471"/>
      <c r="AF356" s="472"/>
      <c r="AG356" s="469"/>
      <c r="AH356" s="471"/>
      <c r="AI356" s="471"/>
      <c r="AJ356" s="471"/>
      <c r="AK356" s="472"/>
      <c r="AL356" s="469"/>
      <c r="AM356" s="471"/>
      <c r="AN356" s="471"/>
      <c r="AO356" s="471"/>
      <c r="AP356" s="538"/>
      <c r="AQ356" s="542">
        <f t="shared" si="154"/>
        <v>0</v>
      </c>
      <c r="AR356" s="552">
        <f t="shared" si="155"/>
        <v>0</v>
      </c>
      <c r="AS356" s="552">
        <f t="shared" si="156"/>
        <v>0</v>
      </c>
      <c r="AT356" s="496">
        <f t="shared" si="157"/>
        <v>0</v>
      </c>
      <c r="AU356" s="227"/>
      <c r="AV356" s="619" t="b">
        <f t="shared" si="152"/>
        <v>1</v>
      </c>
      <c r="AW356" s="619" t="b">
        <f t="shared" si="153"/>
        <v>1</v>
      </c>
      <c r="AX356" s="619" t="b">
        <f t="shared" si="158"/>
        <v>1</v>
      </c>
      <c r="AY356" s="619" t="b">
        <f t="shared" si="159"/>
        <v>1</v>
      </c>
      <c r="AZ356" s="619" t="b">
        <f t="shared" si="160"/>
        <v>1</v>
      </c>
      <c r="BB356" s="619" t="b">
        <f t="shared" si="161"/>
        <v>0</v>
      </c>
      <c r="BC356" s="619" t="b">
        <f t="shared" si="162"/>
        <v>0</v>
      </c>
      <c r="BD356" s="619" t="b">
        <f t="shared" si="163"/>
        <v>0</v>
      </c>
      <c r="BE356" s="619" t="b">
        <f t="shared" si="164"/>
        <v>0</v>
      </c>
      <c r="BF356" s="619" t="b">
        <f t="shared" si="165"/>
        <v>0</v>
      </c>
      <c r="BG356" s="619" t="b">
        <f t="shared" si="166"/>
        <v>0</v>
      </c>
      <c r="BH356" s="619" t="b">
        <f t="shared" si="167"/>
        <v>0</v>
      </c>
      <c r="BI356" s="619" t="b">
        <f t="shared" si="168"/>
        <v>0</v>
      </c>
      <c r="BJ356" s="619" t="b">
        <f t="shared" si="169"/>
        <v>0</v>
      </c>
      <c r="BK356" s="619" t="b">
        <f t="shared" si="170"/>
        <v>0</v>
      </c>
      <c r="BL356" s="619" t="b">
        <f t="shared" si="171"/>
        <v>0</v>
      </c>
      <c r="BM356" s="619" t="b">
        <f t="shared" si="172"/>
        <v>0</v>
      </c>
      <c r="BN356" s="619" t="b">
        <f t="shared" si="173"/>
        <v>1</v>
      </c>
      <c r="BO356" s="619" t="b">
        <f t="shared" si="174"/>
        <v>1</v>
      </c>
      <c r="BP356" s="619" t="b">
        <f t="shared" si="175"/>
        <v>1</v>
      </c>
      <c r="BQ356" s="619" t="b">
        <f t="shared" si="176"/>
        <v>1</v>
      </c>
      <c r="BR356" s="619" t="b">
        <f t="shared" si="177"/>
        <v>1</v>
      </c>
      <c r="BS356" s="619" t="b">
        <f t="shared" si="178"/>
        <v>1</v>
      </c>
      <c r="BT356" s="619" t="b">
        <f t="shared" si="179"/>
        <v>1</v>
      </c>
      <c r="BU356" s="619" t="b">
        <f t="shared" si="180"/>
        <v>1</v>
      </c>
      <c r="BV356" s="619" t="str">
        <f t="shared" si="181"/>
        <v>-</v>
      </c>
      <c r="BW356" s="619">
        <f>IF(BV356="-",0,IF(COUNTIF(BV356:$BV$524,BV356)&gt;1,1,0))</f>
        <v>0</v>
      </c>
    </row>
    <row r="357" spans="1:75" s="257" customFormat="1" ht="15.75">
      <c r="A357" s="567">
        <v>333</v>
      </c>
      <c r="B357" s="564"/>
      <c r="C357" s="465"/>
      <c r="D357" s="466"/>
      <c r="E357" s="467"/>
      <c r="F357" s="468"/>
      <c r="G357" s="466"/>
      <c r="H357" s="467"/>
      <c r="I357" s="468"/>
      <c r="J357" s="469"/>
      <c r="K357" s="467"/>
      <c r="L357" s="470"/>
      <c r="M357" s="466"/>
      <c r="N357" s="467"/>
      <c r="O357" s="470"/>
      <c r="P357" s="544"/>
      <c r="Q357" s="544"/>
      <c r="R357" s="544"/>
      <c r="S357" s="544"/>
      <c r="T357" s="544"/>
      <c r="U357" s="544"/>
      <c r="V357" s="544"/>
      <c r="W357" s="469"/>
      <c r="X357" s="471"/>
      <c r="Y357" s="471"/>
      <c r="Z357" s="471"/>
      <c r="AA357" s="472"/>
      <c r="AB357" s="469"/>
      <c r="AC357" s="471"/>
      <c r="AD357" s="471"/>
      <c r="AE357" s="471"/>
      <c r="AF357" s="472"/>
      <c r="AG357" s="469"/>
      <c r="AH357" s="471"/>
      <c r="AI357" s="471"/>
      <c r="AJ357" s="471"/>
      <c r="AK357" s="472"/>
      <c r="AL357" s="469"/>
      <c r="AM357" s="471"/>
      <c r="AN357" s="471"/>
      <c r="AO357" s="471"/>
      <c r="AP357" s="538"/>
      <c r="AQ357" s="542">
        <f t="shared" si="154"/>
        <v>0</v>
      </c>
      <c r="AR357" s="552">
        <f t="shared" si="155"/>
        <v>0</v>
      </c>
      <c r="AS357" s="552">
        <f t="shared" si="156"/>
        <v>0</v>
      </c>
      <c r="AT357" s="496">
        <f t="shared" si="157"/>
        <v>0</v>
      </c>
      <c r="AU357" s="227"/>
      <c r="AV357" s="619" t="b">
        <f t="shared" si="152"/>
        <v>1</v>
      </c>
      <c r="AW357" s="619" t="b">
        <f t="shared" si="153"/>
        <v>1</v>
      </c>
      <c r="AX357" s="619" t="b">
        <f t="shared" si="158"/>
        <v>1</v>
      </c>
      <c r="AY357" s="619" t="b">
        <f t="shared" si="159"/>
        <v>1</v>
      </c>
      <c r="AZ357" s="619" t="b">
        <f t="shared" si="160"/>
        <v>1</v>
      </c>
      <c r="BB357" s="619" t="b">
        <f t="shared" si="161"/>
        <v>0</v>
      </c>
      <c r="BC357" s="619" t="b">
        <f t="shared" si="162"/>
        <v>0</v>
      </c>
      <c r="BD357" s="619" t="b">
        <f t="shared" si="163"/>
        <v>0</v>
      </c>
      <c r="BE357" s="619" t="b">
        <f t="shared" si="164"/>
        <v>0</v>
      </c>
      <c r="BF357" s="619" t="b">
        <f t="shared" si="165"/>
        <v>0</v>
      </c>
      <c r="BG357" s="619" t="b">
        <f t="shared" si="166"/>
        <v>0</v>
      </c>
      <c r="BH357" s="619" t="b">
        <f t="shared" si="167"/>
        <v>0</v>
      </c>
      <c r="BI357" s="619" t="b">
        <f t="shared" si="168"/>
        <v>0</v>
      </c>
      <c r="BJ357" s="619" t="b">
        <f t="shared" si="169"/>
        <v>0</v>
      </c>
      <c r="BK357" s="619" t="b">
        <f t="shared" si="170"/>
        <v>0</v>
      </c>
      <c r="BL357" s="619" t="b">
        <f t="shared" si="171"/>
        <v>0</v>
      </c>
      <c r="BM357" s="619" t="b">
        <f t="shared" si="172"/>
        <v>0</v>
      </c>
      <c r="BN357" s="619" t="b">
        <f t="shared" si="173"/>
        <v>1</v>
      </c>
      <c r="BO357" s="619" t="b">
        <f t="shared" si="174"/>
        <v>1</v>
      </c>
      <c r="BP357" s="619" t="b">
        <f t="shared" si="175"/>
        <v>1</v>
      </c>
      <c r="BQ357" s="619" t="b">
        <f t="shared" si="176"/>
        <v>1</v>
      </c>
      <c r="BR357" s="619" t="b">
        <f t="shared" si="177"/>
        <v>1</v>
      </c>
      <c r="BS357" s="619" t="b">
        <f t="shared" si="178"/>
        <v>1</v>
      </c>
      <c r="BT357" s="619" t="b">
        <f t="shared" si="179"/>
        <v>1</v>
      </c>
      <c r="BU357" s="619" t="b">
        <f t="shared" si="180"/>
        <v>1</v>
      </c>
      <c r="BV357" s="619" t="str">
        <f t="shared" si="181"/>
        <v>-</v>
      </c>
      <c r="BW357" s="619">
        <f>IF(BV357="-",0,IF(COUNTIF(BV357:$BV$524,BV357)&gt;1,1,0))</f>
        <v>0</v>
      </c>
    </row>
    <row r="358" spans="1:75" s="257" customFormat="1" ht="15.75">
      <c r="A358" s="567">
        <v>334</v>
      </c>
      <c r="B358" s="564"/>
      <c r="C358" s="465"/>
      <c r="D358" s="466"/>
      <c r="E358" s="467"/>
      <c r="F358" s="468"/>
      <c r="G358" s="466"/>
      <c r="H358" s="467"/>
      <c r="I358" s="468"/>
      <c r="J358" s="469"/>
      <c r="K358" s="467"/>
      <c r="L358" s="470"/>
      <c r="M358" s="466"/>
      <c r="N358" s="467"/>
      <c r="O358" s="470"/>
      <c r="P358" s="544"/>
      <c r="Q358" s="544"/>
      <c r="R358" s="544"/>
      <c r="S358" s="544"/>
      <c r="T358" s="544"/>
      <c r="U358" s="544"/>
      <c r="V358" s="544"/>
      <c r="W358" s="469"/>
      <c r="X358" s="471"/>
      <c r="Y358" s="471"/>
      <c r="Z358" s="471"/>
      <c r="AA358" s="472"/>
      <c r="AB358" s="469"/>
      <c r="AC358" s="471"/>
      <c r="AD358" s="471"/>
      <c r="AE358" s="471"/>
      <c r="AF358" s="472"/>
      <c r="AG358" s="469"/>
      <c r="AH358" s="471"/>
      <c r="AI358" s="471"/>
      <c r="AJ358" s="471"/>
      <c r="AK358" s="472"/>
      <c r="AL358" s="469"/>
      <c r="AM358" s="471"/>
      <c r="AN358" s="471"/>
      <c r="AO358" s="471"/>
      <c r="AP358" s="538"/>
      <c r="AQ358" s="542">
        <f t="shared" si="154"/>
        <v>0</v>
      </c>
      <c r="AR358" s="552">
        <f t="shared" si="155"/>
        <v>0</v>
      </c>
      <c r="AS358" s="552">
        <f t="shared" si="156"/>
        <v>0</v>
      </c>
      <c r="AT358" s="496">
        <f t="shared" si="157"/>
        <v>0</v>
      </c>
      <c r="AU358" s="227"/>
      <c r="AV358" s="619" t="b">
        <f t="shared" si="152"/>
        <v>1</v>
      </c>
      <c r="AW358" s="619" t="b">
        <f t="shared" si="153"/>
        <v>1</v>
      </c>
      <c r="AX358" s="619" t="b">
        <f t="shared" si="158"/>
        <v>1</v>
      </c>
      <c r="AY358" s="619" t="b">
        <f t="shared" si="159"/>
        <v>1</v>
      </c>
      <c r="AZ358" s="619" t="b">
        <f t="shared" si="160"/>
        <v>1</v>
      </c>
      <c r="BB358" s="619" t="b">
        <f t="shared" si="161"/>
        <v>0</v>
      </c>
      <c r="BC358" s="619" t="b">
        <f t="shared" si="162"/>
        <v>0</v>
      </c>
      <c r="BD358" s="619" t="b">
        <f t="shared" si="163"/>
        <v>0</v>
      </c>
      <c r="BE358" s="619" t="b">
        <f t="shared" si="164"/>
        <v>0</v>
      </c>
      <c r="BF358" s="619" t="b">
        <f t="shared" si="165"/>
        <v>0</v>
      </c>
      <c r="BG358" s="619" t="b">
        <f t="shared" si="166"/>
        <v>0</v>
      </c>
      <c r="BH358" s="619" t="b">
        <f t="shared" si="167"/>
        <v>0</v>
      </c>
      <c r="BI358" s="619" t="b">
        <f t="shared" si="168"/>
        <v>0</v>
      </c>
      <c r="BJ358" s="619" t="b">
        <f t="shared" si="169"/>
        <v>0</v>
      </c>
      <c r="BK358" s="619" t="b">
        <f t="shared" si="170"/>
        <v>0</v>
      </c>
      <c r="BL358" s="619" t="b">
        <f t="shared" si="171"/>
        <v>0</v>
      </c>
      <c r="BM358" s="619" t="b">
        <f t="shared" si="172"/>
        <v>0</v>
      </c>
      <c r="BN358" s="619" t="b">
        <f t="shared" si="173"/>
        <v>1</v>
      </c>
      <c r="BO358" s="619" t="b">
        <f t="shared" si="174"/>
        <v>1</v>
      </c>
      <c r="BP358" s="619" t="b">
        <f t="shared" si="175"/>
        <v>1</v>
      </c>
      <c r="BQ358" s="619" t="b">
        <f t="shared" si="176"/>
        <v>1</v>
      </c>
      <c r="BR358" s="619" t="b">
        <f t="shared" si="177"/>
        <v>1</v>
      </c>
      <c r="BS358" s="619" t="b">
        <f t="shared" si="178"/>
        <v>1</v>
      </c>
      <c r="BT358" s="619" t="b">
        <f t="shared" si="179"/>
        <v>1</v>
      </c>
      <c r="BU358" s="619" t="b">
        <f t="shared" si="180"/>
        <v>1</v>
      </c>
      <c r="BV358" s="619" t="str">
        <f t="shared" si="181"/>
        <v>-</v>
      </c>
      <c r="BW358" s="619">
        <f>IF(BV358="-",0,IF(COUNTIF(BV358:$BV$524,BV358)&gt;1,1,0))</f>
        <v>0</v>
      </c>
    </row>
    <row r="359" spans="1:75" s="257" customFormat="1" ht="15.75">
      <c r="A359" s="567">
        <v>335</v>
      </c>
      <c r="B359" s="564"/>
      <c r="C359" s="465"/>
      <c r="D359" s="466"/>
      <c r="E359" s="467"/>
      <c r="F359" s="468"/>
      <c r="G359" s="466"/>
      <c r="H359" s="467"/>
      <c r="I359" s="468"/>
      <c r="J359" s="469"/>
      <c r="K359" s="467"/>
      <c r="L359" s="470"/>
      <c r="M359" s="466"/>
      <c r="N359" s="467"/>
      <c r="O359" s="470"/>
      <c r="P359" s="544"/>
      <c r="Q359" s="544"/>
      <c r="R359" s="544"/>
      <c r="S359" s="544"/>
      <c r="T359" s="544"/>
      <c r="U359" s="544"/>
      <c r="V359" s="544"/>
      <c r="W359" s="469"/>
      <c r="X359" s="471"/>
      <c r="Y359" s="471"/>
      <c r="Z359" s="471"/>
      <c r="AA359" s="472"/>
      <c r="AB359" s="469"/>
      <c r="AC359" s="471"/>
      <c r="AD359" s="471"/>
      <c r="AE359" s="471"/>
      <c r="AF359" s="472"/>
      <c r="AG359" s="469"/>
      <c r="AH359" s="471"/>
      <c r="AI359" s="471"/>
      <c r="AJ359" s="471"/>
      <c r="AK359" s="472"/>
      <c r="AL359" s="469"/>
      <c r="AM359" s="471"/>
      <c r="AN359" s="471"/>
      <c r="AO359" s="471"/>
      <c r="AP359" s="538"/>
      <c r="AQ359" s="542">
        <f t="shared" si="154"/>
        <v>0</v>
      </c>
      <c r="AR359" s="552">
        <f t="shared" si="155"/>
        <v>0</v>
      </c>
      <c r="AS359" s="552">
        <f t="shared" si="156"/>
        <v>0</v>
      </c>
      <c r="AT359" s="496">
        <f t="shared" si="157"/>
        <v>0</v>
      </c>
      <c r="AU359" s="227"/>
      <c r="AV359" s="619" t="b">
        <f t="shared" si="152"/>
        <v>1</v>
      </c>
      <c r="AW359" s="619" t="b">
        <f t="shared" si="153"/>
        <v>1</v>
      </c>
      <c r="AX359" s="619" t="b">
        <f t="shared" si="158"/>
        <v>1</v>
      </c>
      <c r="AY359" s="619" t="b">
        <f t="shared" si="159"/>
        <v>1</v>
      </c>
      <c r="AZ359" s="619" t="b">
        <f t="shared" si="160"/>
        <v>1</v>
      </c>
      <c r="BB359" s="619" t="b">
        <f t="shared" si="161"/>
        <v>0</v>
      </c>
      <c r="BC359" s="619" t="b">
        <f t="shared" si="162"/>
        <v>0</v>
      </c>
      <c r="BD359" s="619" t="b">
        <f t="shared" si="163"/>
        <v>0</v>
      </c>
      <c r="BE359" s="619" t="b">
        <f t="shared" si="164"/>
        <v>0</v>
      </c>
      <c r="BF359" s="619" t="b">
        <f t="shared" si="165"/>
        <v>0</v>
      </c>
      <c r="BG359" s="619" t="b">
        <f t="shared" si="166"/>
        <v>0</v>
      </c>
      <c r="BH359" s="619" t="b">
        <f t="shared" si="167"/>
        <v>0</v>
      </c>
      <c r="BI359" s="619" t="b">
        <f t="shared" si="168"/>
        <v>0</v>
      </c>
      <c r="BJ359" s="619" t="b">
        <f t="shared" si="169"/>
        <v>0</v>
      </c>
      <c r="BK359" s="619" t="b">
        <f t="shared" si="170"/>
        <v>0</v>
      </c>
      <c r="BL359" s="619" t="b">
        <f t="shared" si="171"/>
        <v>0</v>
      </c>
      <c r="BM359" s="619" t="b">
        <f t="shared" si="172"/>
        <v>0</v>
      </c>
      <c r="BN359" s="619" t="b">
        <f t="shared" si="173"/>
        <v>1</v>
      </c>
      <c r="BO359" s="619" t="b">
        <f t="shared" si="174"/>
        <v>1</v>
      </c>
      <c r="BP359" s="619" t="b">
        <f t="shared" si="175"/>
        <v>1</v>
      </c>
      <c r="BQ359" s="619" t="b">
        <f t="shared" si="176"/>
        <v>1</v>
      </c>
      <c r="BR359" s="619" t="b">
        <f t="shared" si="177"/>
        <v>1</v>
      </c>
      <c r="BS359" s="619" t="b">
        <f t="shared" si="178"/>
        <v>1</v>
      </c>
      <c r="BT359" s="619" t="b">
        <f t="shared" si="179"/>
        <v>1</v>
      </c>
      <c r="BU359" s="619" t="b">
        <f t="shared" si="180"/>
        <v>1</v>
      </c>
      <c r="BV359" s="619" t="str">
        <f t="shared" si="181"/>
        <v>-</v>
      </c>
      <c r="BW359" s="619">
        <f>IF(BV359="-",0,IF(COUNTIF(BV359:$BV$524,BV359)&gt;1,1,0))</f>
        <v>0</v>
      </c>
    </row>
    <row r="360" spans="1:75" s="257" customFormat="1" ht="15.75">
      <c r="A360" s="567">
        <v>336</v>
      </c>
      <c r="B360" s="564"/>
      <c r="C360" s="465"/>
      <c r="D360" s="466"/>
      <c r="E360" s="467"/>
      <c r="F360" s="468"/>
      <c r="G360" s="466"/>
      <c r="H360" s="467"/>
      <c r="I360" s="468"/>
      <c r="J360" s="469"/>
      <c r="K360" s="467"/>
      <c r="L360" s="470"/>
      <c r="M360" s="466"/>
      <c r="N360" s="467"/>
      <c r="O360" s="470"/>
      <c r="P360" s="544"/>
      <c r="Q360" s="544"/>
      <c r="R360" s="544"/>
      <c r="S360" s="544"/>
      <c r="T360" s="544"/>
      <c r="U360" s="544"/>
      <c r="V360" s="544"/>
      <c r="W360" s="469"/>
      <c r="X360" s="471"/>
      <c r="Y360" s="471"/>
      <c r="Z360" s="471"/>
      <c r="AA360" s="472"/>
      <c r="AB360" s="469"/>
      <c r="AC360" s="471"/>
      <c r="AD360" s="471"/>
      <c r="AE360" s="471"/>
      <c r="AF360" s="472"/>
      <c r="AG360" s="469"/>
      <c r="AH360" s="471"/>
      <c r="AI360" s="471"/>
      <c r="AJ360" s="471"/>
      <c r="AK360" s="472"/>
      <c r="AL360" s="469"/>
      <c r="AM360" s="471"/>
      <c r="AN360" s="471"/>
      <c r="AO360" s="471"/>
      <c r="AP360" s="538"/>
      <c r="AQ360" s="542">
        <f t="shared" si="154"/>
        <v>0</v>
      </c>
      <c r="AR360" s="552">
        <f t="shared" si="155"/>
        <v>0</v>
      </c>
      <c r="AS360" s="552">
        <f t="shared" si="156"/>
        <v>0</v>
      </c>
      <c r="AT360" s="496">
        <f t="shared" si="157"/>
        <v>0</v>
      </c>
      <c r="AU360" s="227"/>
      <c r="AV360" s="619" t="b">
        <f t="shared" si="152"/>
        <v>1</v>
      </c>
      <c r="AW360" s="619" t="b">
        <f t="shared" si="153"/>
        <v>1</v>
      </c>
      <c r="AX360" s="619" t="b">
        <f t="shared" si="158"/>
        <v>1</v>
      </c>
      <c r="AY360" s="619" t="b">
        <f t="shared" si="159"/>
        <v>1</v>
      </c>
      <c r="AZ360" s="619" t="b">
        <f t="shared" si="160"/>
        <v>1</v>
      </c>
      <c r="BB360" s="619" t="b">
        <f t="shared" si="161"/>
        <v>0</v>
      </c>
      <c r="BC360" s="619" t="b">
        <f t="shared" si="162"/>
        <v>0</v>
      </c>
      <c r="BD360" s="619" t="b">
        <f t="shared" si="163"/>
        <v>0</v>
      </c>
      <c r="BE360" s="619" t="b">
        <f t="shared" si="164"/>
        <v>0</v>
      </c>
      <c r="BF360" s="619" t="b">
        <f t="shared" si="165"/>
        <v>0</v>
      </c>
      <c r="BG360" s="619" t="b">
        <f t="shared" si="166"/>
        <v>0</v>
      </c>
      <c r="BH360" s="619" t="b">
        <f t="shared" si="167"/>
        <v>0</v>
      </c>
      <c r="BI360" s="619" t="b">
        <f t="shared" si="168"/>
        <v>0</v>
      </c>
      <c r="BJ360" s="619" t="b">
        <f t="shared" si="169"/>
        <v>0</v>
      </c>
      <c r="BK360" s="619" t="b">
        <f t="shared" si="170"/>
        <v>0</v>
      </c>
      <c r="BL360" s="619" t="b">
        <f t="shared" si="171"/>
        <v>0</v>
      </c>
      <c r="BM360" s="619" t="b">
        <f t="shared" si="172"/>
        <v>0</v>
      </c>
      <c r="BN360" s="619" t="b">
        <f t="shared" si="173"/>
        <v>1</v>
      </c>
      <c r="BO360" s="619" t="b">
        <f t="shared" si="174"/>
        <v>1</v>
      </c>
      <c r="BP360" s="619" t="b">
        <f t="shared" si="175"/>
        <v>1</v>
      </c>
      <c r="BQ360" s="619" t="b">
        <f t="shared" si="176"/>
        <v>1</v>
      </c>
      <c r="BR360" s="619" t="b">
        <f t="shared" si="177"/>
        <v>1</v>
      </c>
      <c r="BS360" s="619" t="b">
        <f t="shared" si="178"/>
        <v>1</v>
      </c>
      <c r="BT360" s="619" t="b">
        <f t="shared" si="179"/>
        <v>1</v>
      </c>
      <c r="BU360" s="619" t="b">
        <f t="shared" si="180"/>
        <v>1</v>
      </c>
      <c r="BV360" s="619" t="str">
        <f t="shared" si="181"/>
        <v>-</v>
      </c>
      <c r="BW360" s="619">
        <f>IF(BV360="-",0,IF(COUNTIF(BV360:$BV$524,BV360)&gt;1,1,0))</f>
        <v>0</v>
      </c>
    </row>
    <row r="361" spans="1:75" s="257" customFormat="1" ht="15.75">
      <c r="A361" s="567">
        <v>337</v>
      </c>
      <c r="B361" s="564"/>
      <c r="C361" s="465"/>
      <c r="D361" s="466"/>
      <c r="E361" s="467"/>
      <c r="F361" s="468"/>
      <c r="G361" s="466"/>
      <c r="H361" s="467"/>
      <c r="I361" s="468"/>
      <c r="J361" s="469"/>
      <c r="K361" s="467"/>
      <c r="L361" s="470"/>
      <c r="M361" s="466"/>
      <c r="N361" s="467"/>
      <c r="O361" s="470"/>
      <c r="P361" s="544"/>
      <c r="Q361" s="544"/>
      <c r="R361" s="544"/>
      <c r="S361" s="544"/>
      <c r="T361" s="544"/>
      <c r="U361" s="544"/>
      <c r="V361" s="544"/>
      <c r="W361" s="469"/>
      <c r="X361" s="471"/>
      <c r="Y361" s="471"/>
      <c r="Z361" s="471"/>
      <c r="AA361" s="472"/>
      <c r="AB361" s="469"/>
      <c r="AC361" s="471"/>
      <c r="AD361" s="471"/>
      <c r="AE361" s="471"/>
      <c r="AF361" s="472"/>
      <c r="AG361" s="469"/>
      <c r="AH361" s="471"/>
      <c r="AI361" s="471"/>
      <c r="AJ361" s="471"/>
      <c r="AK361" s="472"/>
      <c r="AL361" s="469"/>
      <c r="AM361" s="471"/>
      <c r="AN361" s="471"/>
      <c r="AO361" s="471"/>
      <c r="AP361" s="538"/>
      <c r="AQ361" s="542">
        <f t="shared" si="154"/>
        <v>0</v>
      </c>
      <c r="AR361" s="552">
        <f t="shared" si="155"/>
        <v>0</v>
      </c>
      <c r="AS361" s="552">
        <f t="shared" si="156"/>
        <v>0</v>
      </c>
      <c r="AT361" s="496">
        <f t="shared" si="157"/>
        <v>0</v>
      </c>
      <c r="AU361" s="227"/>
      <c r="AV361" s="619" t="b">
        <f t="shared" si="152"/>
        <v>1</v>
      </c>
      <c r="AW361" s="619" t="b">
        <f t="shared" si="153"/>
        <v>1</v>
      </c>
      <c r="AX361" s="619" t="b">
        <f t="shared" si="158"/>
        <v>1</v>
      </c>
      <c r="AY361" s="619" t="b">
        <f t="shared" si="159"/>
        <v>1</v>
      </c>
      <c r="AZ361" s="619" t="b">
        <f t="shared" si="160"/>
        <v>1</v>
      </c>
      <c r="BB361" s="619" t="b">
        <f t="shared" si="161"/>
        <v>0</v>
      </c>
      <c r="BC361" s="619" t="b">
        <f t="shared" si="162"/>
        <v>0</v>
      </c>
      <c r="BD361" s="619" t="b">
        <f t="shared" si="163"/>
        <v>0</v>
      </c>
      <c r="BE361" s="619" t="b">
        <f t="shared" si="164"/>
        <v>0</v>
      </c>
      <c r="BF361" s="619" t="b">
        <f t="shared" si="165"/>
        <v>0</v>
      </c>
      <c r="BG361" s="619" t="b">
        <f t="shared" si="166"/>
        <v>0</v>
      </c>
      <c r="BH361" s="619" t="b">
        <f t="shared" si="167"/>
        <v>0</v>
      </c>
      <c r="BI361" s="619" t="b">
        <f t="shared" si="168"/>
        <v>0</v>
      </c>
      <c r="BJ361" s="619" t="b">
        <f t="shared" si="169"/>
        <v>0</v>
      </c>
      <c r="BK361" s="619" t="b">
        <f t="shared" si="170"/>
        <v>0</v>
      </c>
      <c r="BL361" s="619" t="b">
        <f t="shared" si="171"/>
        <v>0</v>
      </c>
      <c r="BM361" s="619" t="b">
        <f t="shared" si="172"/>
        <v>0</v>
      </c>
      <c r="BN361" s="619" t="b">
        <f t="shared" si="173"/>
        <v>1</v>
      </c>
      <c r="BO361" s="619" t="b">
        <f t="shared" si="174"/>
        <v>1</v>
      </c>
      <c r="BP361" s="619" t="b">
        <f t="shared" si="175"/>
        <v>1</v>
      </c>
      <c r="BQ361" s="619" t="b">
        <f t="shared" si="176"/>
        <v>1</v>
      </c>
      <c r="BR361" s="619" t="b">
        <f t="shared" si="177"/>
        <v>1</v>
      </c>
      <c r="BS361" s="619" t="b">
        <f t="shared" si="178"/>
        <v>1</v>
      </c>
      <c r="BT361" s="619" t="b">
        <f t="shared" si="179"/>
        <v>1</v>
      </c>
      <c r="BU361" s="619" t="b">
        <f t="shared" si="180"/>
        <v>1</v>
      </c>
      <c r="BV361" s="619" t="str">
        <f t="shared" si="181"/>
        <v>-</v>
      </c>
      <c r="BW361" s="619">
        <f>IF(BV361="-",0,IF(COUNTIF(BV361:$BV$524,BV361)&gt;1,1,0))</f>
        <v>0</v>
      </c>
    </row>
    <row r="362" spans="1:75" s="257" customFormat="1" ht="15.75">
      <c r="A362" s="567">
        <v>338</v>
      </c>
      <c r="B362" s="564"/>
      <c r="C362" s="465"/>
      <c r="D362" s="466"/>
      <c r="E362" s="467"/>
      <c r="F362" s="468"/>
      <c r="G362" s="466"/>
      <c r="H362" s="467"/>
      <c r="I362" s="468"/>
      <c r="J362" s="469"/>
      <c r="K362" s="467"/>
      <c r="L362" s="470"/>
      <c r="M362" s="466"/>
      <c r="N362" s="467"/>
      <c r="O362" s="470"/>
      <c r="P362" s="544"/>
      <c r="Q362" s="544"/>
      <c r="R362" s="544"/>
      <c r="S362" s="544"/>
      <c r="T362" s="544"/>
      <c r="U362" s="544"/>
      <c r="V362" s="544"/>
      <c r="W362" s="469"/>
      <c r="X362" s="471"/>
      <c r="Y362" s="471"/>
      <c r="Z362" s="471"/>
      <c r="AA362" s="472"/>
      <c r="AB362" s="469"/>
      <c r="AC362" s="471"/>
      <c r="AD362" s="471"/>
      <c r="AE362" s="471"/>
      <c r="AF362" s="472"/>
      <c r="AG362" s="469"/>
      <c r="AH362" s="471"/>
      <c r="AI362" s="471"/>
      <c r="AJ362" s="471"/>
      <c r="AK362" s="472"/>
      <c r="AL362" s="469"/>
      <c r="AM362" s="471"/>
      <c r="AN362" s="471"/>
      <c r="AO362" s="471"/>
      <c r="AP362" s="538"/>
      <c r="AQ362" s="542">
        <f t="shared" si="154"/>
        <v>0</v>
      </c>
      <c r="AR362" s="552">
        <f t="shared" si="155"/>
        <v>0</v>
      </c>
      <c r="AS362" s="552">
        <f t="shared" si="156"/>
        <v>0</v>
      </c>
      <c r="AT362" s="496">
        <f t="shared" si="157"/>
        <v>0</v>
      </c>
      <c r="AU362" s="227"/>
      <c r="AV362" s="619" t="b">
        <f t="shared" si="152"/>
        <v>1</v>
      </c>
      <c r="AW362" s="619" t="b">
        <f t="shared" si="153"/>
        <v>1</v>
      </c>
      <c r="AX362" s="619" t="b">
        <f t="shared" si="158"/>
        <v>1</v>
      </c>
      <c r="AY362" s="619" t="b">
        <f t="shared" si="159"/>
        <v>1</v>
      </c>
      <c r="AZ362" s="619" t="b">
        <f t="shared" si="160"/>
        <v>1</v>
      </c>
      <c r="BB362" s="619" t="b">
        <f t="shared" si="161"/>
        <v>0</v>
      </c>
      <c r="BC362" s="619" t="b">
        <f t="shared" si="162"/>
        <v>0</v>
      </c>
      <c r="BD362" s="619" t="b">
        <f t="shared" si="163"/>
        <v>0</v>
      </c>
      <c r="BE362" s="619" t="b">
        <f t="shared" si="164"/>
        <v>0</v>
      </c>
      <c r="BF362" s="619" t="b">
        <f t="shared" si="165"/>
        <v>0</v>
      </c>
      <c r="BG362" s="619" t="b">
        <f t="shared" si="166"/>
        <v>0</v>
      </c>
      <c r="BH362" s="619" t="b">
        <f t="shared" si="167"/>
        <v>0</v>
      </c>
      <c r="BI362" s="619" t="b">
        <f t="shared" si="168"/>
        <v>0</v>
      </c>
      <c r="BJ362" s="619" t="b">
        <f t="shared" si="169"/>
        <v>0</v>
      </c>
      <c r="BK362" s="619" t="b">
        <f t="shared" si="170"/>
        <v>0</v>
      </c>
      <c r="BL362" s="619" t="b">
        <f t="shared" si="171"/>
        <v>0</v>
      </c>
      <c r="BM362" s="619" t="b">
        <f t="shared" si="172"/>
        <v>0</v>
      </c>
      <c r="BN362" s="619" t="b">
        <f t="shared" si="173"/>
        <v>1</v>
      </c>
      <c r="BO362" s="619" t="b">
        <f t="shared" si="174"/>
        <v>1</v>
      </c>
      <c r="BP362" s="619" t="b">
        <f t="shared" si="175"/>
        <v>1</v>
      </c>
      <c r="BQ362" s="619" t="b">
        <f t="shared" si="176"/>
        <v>1</v>
      </c>
      <c r="BR362" s="619" t="b">
        <f t="shared" si="177"/>
        <v>1</v>
      </c>
      <c r="BS362" s="619" t="b">
        <f t="shared" si="178"/>
        <v>1</v>
      </c>
      <c r="BT362" s="619" t="b">
        <f t="shared" si="179"/>
        <v>1</v>
      </c>
      <c r="BU362" s="619" t="b">
        <f t="shared" si="180"/>
        <v>1</v>
      </c>
      <c r="BV362" s="619" t="str">
        <f t="shared" si="181"/>
        <v>-</v>
      </c>
      <c r="BW362" s="619">
        <f>IF(BV362="-",0,IF(COUNTIF(BV362:$BV$524,BV362)&gt;1,1,0))</f>
        <v>0</v>
      </c>
    </row>
    <row r="363" spans="1:75" s="257" customFormat="1" ht="15.75">
      <c r="A363" s="567">
        <v>339</v>
      </c>
      <c r="B363" s="564"/>
      <c r="C363" s="465"/>
      <c r="D363" s="466"/>
      <c r="E363" s="467"/>
      <c r="F363" s="468"/>
      <c r="G363" s="466"/>
      <c r="H363" s="467"/>
      <c r="I363" s="468"/>
      <c r="J363" s="469"/>
      <c r="K363" s="467"/>
      <c r="L363" s="470"/>
      <c r="M363" s="466"/>
      <c r="N363" s="467"/>
      <c r="O363" s="470"/>
      <c r="P363" s="544"/>
      <c r="Q363" s="544"/>
      <c r="R363" s="544"/>
      <c r="S363" s="544"/>
      <c r="T363" s="544"/>
      <c r="U363" s="544"/>
      <c r="V363" s="544"/>
      <c r="W363" s="469"/>
      <c r="X363" s="471"/>
      <c r="Y363" s="471"/>
      <c r="Z363" s="471"/>
      <c r="AA363" s="472"/>
      <c r="AB363" s="469"/>
      <c r="AC363" s="471"/>
      <c r="AD363" s="471"/>
      <c r="AE363" s="471"/>
      <c r="AF363" s="472"/>
      <c r="AG363" s="469"/>
      <c r="AH363" s="471"/>
      <c r="AI363" s="471"/>
      <c r="AJ363" s="471"/>
      <c r="AK363" s="472"/>
      <c r="AL363" s="469"/>
      <c r="AM363" s="471"/>
      <c r="AN363" s="471"/>
      <c r="AO363" s="471"/>
      <c r="AP363" s="538"/>
      <c r="AQ363" s="542">
        <f t="shared" si="154"/>
        <v>0</v>
      </c>
      <c r="AR363" s="552">
        <f t="shared" si="155"/>
        <v>0</v>
      </c>
      <c r="AS363" s="552">
        <f t="shared" si="156"/>
        <v>0</v>
      </c>
      <c r="AT363" s="496">
        <f t="shared" si="157"/>
        <v>0</v>
      </c>
      <c r="AU363" s="227"/>
      <c r="AV363" s="619" t="b">
        <f t="shared" si="152"/>
        <v>1</v>
      </c>
      <c r="AW363" s="619" t="b">
        <f t="shared" si="153"/>
        <v>1</v>
      </c>
      <c r="AX363" s="619" t="b">
        <f t="shared" si="158"/>
        <v>1</v>
      </c>
      <c r="AY363" s="619" t="b">
        <f t="shared" si="159"/>
        <v>1</v>
      </c>
      <c r="AZ363" s="619" t="b">
        <f t="shared" si="160"/>
        <v>1</v>
      </c>
      <c r="BB363" s="619" t="b">
        <f t="shared" si="161"/>
        <v>0</v>
      </c>
      <c r="BC363" s="619" t="b">
        <f t="shared" si="162"/>
        <v>0</v>
      </c>
      <c r="BD363" s="619" t="b">
        <f t="shared" si="163"/>
        <v>0</v>
      </c>
      <c r="BE363" s="619" t="b">
        <f t="shared" si="164"/>
        <v>0</v>
      </c>
      <c r="BF363" s="619" t="b">
        <f t="shared" si="165"/>
        <v>0</v>
      </c>
      <c r="BG363" s="619" t="b">
        <f t="shared" si="166"/>
        <v>0</v>
      </c>
      <c r="BH363" s="619" t="b">
        <f t="shared" si="167"/>
        <v>0</v>
      </c>
      <c r="BI363" s="619" t="b">
        <f t="shared" si="168"/>
        <v>0</v>
      </c>
      <c r="BJ363" s="619" t="b">
        <f t="shared" si="169"/>
        <v>0</v>
      </c>
      <c r="BK363" s="619" t="b">
        <f t="shared" si="170"/>
        <v>0</v>
      </c>
      <c r="BL363" s="619" t="b">
        <f t="shared" si="171"/>
        <v>0</v>
      </c>
      <c r="BM363" s="619" t="b">
        <f t="shared" si="172"/>
        <v>0</v>
      </c>
      <c r="BN363" s="619" t="b">
        <f t="shared" si="173"/>
        <v>1</v>
      </c>
      <c r="BO363" s="619" t="b">
        <f t="shared" si="174"/>
        <v>1</v>
      </c>
      <c r="BP363" s="619" t="b">
        <f t="shared" si="175"/>
        <v>1</v>
      </c>
      <c r="BQ363" s="619" t="b">
        <f t="shared" si="176"/>
        <v>1</v>
      </c>
      <c r="BR363" s="619" t="b">
        <f t="shared" si="177"/>
        <v>1</v>
      </c>
      <c r="BS363" s="619" t="b">
        <f t="shared" si="178"/>
        <v>1</v>
      </c>
      <c r="BT363" s="619" t="b">
        <f t="shared" si="179"/>
        <v>1</v>
      </c>
      <c r="BU363" s="619" t="b">
        <f t="shared" si="180"/>
        <v>1</v>
      </c>
      <c r="BV363" s="619" t="str">
        <f t="shared" si="181"/>
        <v>-</v>
      </c>
      <c r="BW363" s="619">
        <f>IF(BV363="-",0,IF(COUNTIF(BV363:$BV$524,BV363)&gt;1,1,0))</f>
        <v>0</v>
      </c>
    </row>
    <row r="364" spans="1:75" s="257" customFormat="1" ht="15.75">
      <c r="A364" s="567">
        <v>340</v>
      </c>
      <c r="B364" s="564"/>
      <c r="C364" s="465"/>
      <c r="D364" s="466"/>
      <c r="E364" s="467"/>
      <c r="F364" s="468"/>
      <c r="G364" s="466"/>
      <c r="H364" s="467"/>
      <c r="I364" s="468"/>
      <c r="J364" s="469"/>
      <c r="K364" s="467"/>
      <c r="L364" s="470"/>
      <c r="M364" s="466"/>
      <c r="N364" s="467"/>
      <c r="O364" s="470"/>
      <c r="P364" s="544"/>
      <c r="Q364" s="544"/>
      <c r="R364" s="544"/>
      <c r="S364" s="544"/>
      <c r="T364" s="544"/>
      <c r="U364" s="544"/>
      <c r="V364" s="544"/>
      <c r="W364" s="469"/>
      <c r="X364" s="471"/>
      <c r="Y364" s="471"/>
      <c r="Z364" s="471"/>
      <c r="AA364" s="472"/>
      <c r="AB364" s="469"/>
      <c r="AC364" s="471"/>
      <c r="AD364" s="471"/>
      <c r="AE364" s="471"/>
      <c r="AF364" s="472"/>
      <c r="AG364" s="469"/>
      <c r="AH364" s="471"/>
      <c r="AI364" s="471"/>
      <c r="AJ364" s="471"/>
      <c r="AK364" s="472"/>
      <c r="AL364" s="469"/>
      <c r="AM364" s="471"/>
      <c r="AN364" s="471"/>
      <c r="AO364" s="471"/>
      <c r="AP364" s="538"/>
      <c r="AQ364" s="542">
        <f t="shared" si="154"/>
        <v>0</v>
      </c>
      <c r="AR364" s="552">
        <f t="shared" si="155"/>
        <v>0</v>
      </c>
      <c r="AS364" s="552">
        <f t="shared" si="156"/>
        <v>0</v>
      </c>
      <c r="AT364" s="496">
        <f t="shared" si="157"/>
        <v>0</v>
      </c>
      <c r="AU364" s="227"/>
      <c r="AV364" s="619" t="b">
        <f t="shared" si="152"/>
        <v>1</v>
      </c>
      <c r="AW364" s="619" t="b">
        <f t="shared" si="153"/>
        <v>1</v>
      </c>
      <c r="AX364" s="619" t="b">
        <f t="shared" si="158"/>
        <v>1</v>
      </c>
      <c r="AY364" s="619" t="b">
        <f t="shared" si="159"/>
        <v>1</v>
      </c>
      <c r="AZ364" s="619" t="b">
        <f t="shared" si="160"/>
        <v>1</v>
      </c>
      <c r="BB364" s="619" t="b">
        <f t="shared" si="161"/>
        <v>0</v>
      </c>
      <c r="BC364" s="619" t="b">
        <f t="shared" si="162"/>
        <v>0</v>
      </c>
      <c r="BD364" s="619" t="b">
        <f t="shared" si="163"/>
        <v>0</v>
      </c>
      <c r="BE364" s="619" t="b">
        <f t="shared" si="164"/>
        <v>0</v>
      </c>
      <c r="BF364" s="619" t="b">
        <f t="shared" si="165"/>
        <v>0</v>
      </c>
      <c r="BG364" s="619" t="b">
        <f t="shared" si="166"/>
        <v>0</v>
      </c>
      <c r="BH364" s="619" t="b">
        <f t="shared" si="167"/>
        <v>0</v>
      </c>
      <c r="BI364" s="619" t="b">
        <f t="shared" si="168"/>
        <v>0</v>
      </c>
      <c r="BJ364" s="619" t="b">
        <f t="shared" si="169"/>
        <v>0</v>
      </c>
      <c r="BK364" s="619" t="b">
        <f t="shared" si="170"/>
        <v>0</v>
      </c>
      <c r="BL364" s="619" t="b">
        <f t="shared" si="171"/>
        <v>0</v>
      </c>
      <c r="BM364" s="619" t="b">
        <f t="shared" si="172"/>
        <v>0</v>
      </c>
      <c r="BN364" s="619" t="b">
        <f t="shared" si="173"/>
        <v>1</v>
      </c>
      <c r="BO364" s="619" t="b">
        <f t="shared" si="174"/>
        <v>1</v>
      </c>
      <c r="BP364" s="619" t="b">
        <f t="shared" si="175"/>
        <v>1</v>
      </c>
      <c r="BQ364" s="619" t="b">
        <f t="shared" si="176"/>
        <v>1</v>
      </c>
      <c r="BR364" s="619" t="b">
        <f t="shared" si="177"/>
        <v>1</v>
      </c>
      <c r="BS364" s="619" t="b">
        <f t="shared" si="178"/>
        <v>1</v>
      </c>
      <c r="BT364" s="619" t="b">
        <f t="shared" si="179"/>
        <v>1</v>
      </c>
      <c r="BU364" s="619" t="b">
        <f t="shared" si="180"/>
        <v>1</v>
      </c>
      <c r="BV364" s="619" t="str">
        <f t="shared" si="181"/>
        <v>-</v>
      </c>
      <c r="BW364" s="619">
        <f>IF(BV364="-",0,IF(COUNTIF(BV364:$BV$524,BV364)&gt;1,1,0))</f>
        <v>0</v>
      </c>
    </row>
    <row r="365" spans="1:75" s="257" customFormat="1" ht="15.75">
      <c r="A365" s="567">
        <v>341</v>
      </c>
      <c r="B365" s="564"/>
      <c r="C365" s="465"/>
      <c r="D365" s="466"/>
      <c r="E365" s="467"/>
      <c r="F365" s="468"/>
      <c r="G365" s="466"/>
      <c r="H365" s="467"/>
      <c r="I365" s="468"/>
      <c r="J365" s="469"/>
      <c r="K365" s="467"/>
      <c r="L365" s="470"/>
      <c r="M365" s="466"/>
      <c r="N365" s="467"/>
      <c r="O365" s="470"/>
      <c r="P365" s="544"/>
      <c r="Q365" s="544"/>
      <c r="R365" s="544"/>
      <c r="S365" s="544"/>
      <c r="T365" s="544"/>
      <c r="U365" s="544"/>
      <c r="V365" s="544"/>
      <c r="W365" s="469"/>
      <c r="X365" s="471"/>
      <c r="Y365" s="471"/>
      <c r="Z365" s="471"/>
      <c r="AA365" s="472"/>
      <c r="AB365" s="469"/>
      <c r="AC365" s="471"/>
      <c r="AD365" s="471"/>
      <c r="AE365" s="471"/>
      <c r="AF365" s="472"/>
      <c r="AG365" s="469"/>
      <c r="AH365" s="471"/>
      <c r="AI365" s="471"/>
      <c r="AJ365" s="471"/>
      <c r="AK365" s="472"/>
      <c r="AL365" s="469"/>
      <c r="AM365" s="471"/>
      <c r="AN365" s="471"/>
      <c r="AO365" s="471"/>
      <c r="AP365" s="538"/>
      <c r="AQ365" s="542">
        <f t="shared" si="154"/>
        <v>0</v>
      </c>
      <c r="AR365" s="552">
        <f t="shared" si="155"/>
        <v>0</v>
      </c>
      <c r="AS365" s="552">
        <f t="shared" si="156"/>
        <v>0</v>
      </c>
      <c r="AT365" s="496">
        <f t="shared" si="157"/>
        <v>0</v>
      </c>
      <c r="AU365" s="227"/>
      <c r="AV365" s="619" t="b">
        <f t="shared" si="152"/>
        <v>1</v>
      </c>
      <c r="AW365" s="619" t="b">
        <f t="shared" si="153"/>
        <v>1</v>
      </c>
      <c r="AX365" s="619" t="b">
        <f t="shared" si="158"/>
        <v>1</v>
      </c>
      <c r="AY365" s="619" t="b">
        <f t="shared" si="159"/>
        <v>1</v>
      </c>
      <c r="AZ365" s="619" t="b">
        <f t="shared" si="160"/>
        <v>1</v>
      </c>
      <c r="BB365" s="619" t="b">
        <f t="shared" si="161"/>
        <v>0</v>
      </c>
      <c r="BC365" s="619" t="b">
        <f t="shared" si="162"/>
        <v>0</v>
      </c>
      <c r="BD365" s="619" t="b">
        <f t="shared" si="163"/>
        <v>0</v>
      </c>
      <c r="BE365" s="619" t="b">
        <f t="shared" si="164"/>
        <v>0</v>
      </c>
      <c r="BF365" s="619" t="b">
        <f t="shared" si="165"/>
        <v>0</v>
      </c>
      <c r="BG365" s="619" t="b">
        <f t="shared" si="166"/>
        <v>0</v>
      </c>
      <c r="BH365" s="619" t="b">
        <f t="shared" si="167"/>
        <v>0</v>
      </c>
      <c r="BI365" s="619" t="b">
        <f t="shared" si="168"/>
        <v>0</v>
      </c>
      <c r="BJ365" s="619" t="b">
        <f t="shared" si="169"/>
        <v>0</v>
      </c>
      <c r="BK365" s="619" t="b">
        <f t="shared" si="170"/>
        <v>0</v>
      </c>
      <c r="BL365" s="619" t="b">
        <f t="shared" si="171"/>
        <v>0</v>
      </c>
      <c r="BM365" s="619" t="b">
        <f t="shared" si="172"/>
        <v>0</v>
      </c>
      <c r="BN365" s="619" t="b">
        <f t="shared" si="173"/>
        <v>1</v>
      </c>
      <c r="BO365" s="619" t="b">
        <f t="shared" si="174"/>
        <v>1</v>
      </c>
      <c r="BP365" s="619" t="b">
        <f t="shared" si="175"/>
        <v>1</v>
      </c>
      <c r="BQ365" s="619" t="b">
        <f t="shared" si="176"/>
        <v>1</v>
      </c>
      <c r="BR365" s="619" t="b">
        <f t="shared" si="177"/>
        <v>1</v>
      </c>
      <c r="BS365" s="619" t="b">
        <f t="shared" si="178"/>
        <v>1</v>
      </c>
      <c r="BT365" s="619" t="b">
        <f t="shared" si="179"/>
        <v>1</v>
      </c>
      <c r="BU365" s="619" t="b">
        <f t="shared" si="180"/>
        <v>1</v>
      </c>
      <c r="BV365" s="619" t="str">
        <f t="shared" si="181"/>
        <v>-</v>
      </c>
      <c r="BW365" s="619">
        <f>IF(BV365="-",0,IF(COUNTIF(BV365:$BV$524,BV365)&gt;1,1,0))</f>
        <v>0</v>
      </c>
    </row>
    <row r="366" spans="1:75" s="257" customFormat="1" ht="15.75">
      <c r="A366" s="567">
        <v>342</v>
      </c>
      <c r="B366" s="564"/>
      <c r="C366" s="465"/>
      <c r="D366" s="466"/>
      <c r="E366" s="467"/>
      <c r="F366" s="468"/>
      <c r="G366" s="466"/>
      <c r="H366" s="467"/>
      <c r="I366" s="468"/>
      <c r="J366" s="469"/>
      <c r="K366" s="467"/>
      <c r="L366" s="470"/>
      <c r="M366" s="466"/>
      <c r="N366" s="467"/>
      <c r="O366" s="470"/>
      <c r="P366" s="544"/>
      <c r="Q366" s="544"/>
      <c r="R366" s="544"/>
      <c r="S366" s="544"/>
      <c r="T366" s="544"/>
      <c r="U366" s="544"/>
      <c r="V366" s="544"/>
      <c r="W366" s="469"/>
      <c r="X366" s="471"/>
      <c r="Y366" s="471"/>
      <c r="Z366" s="471"/>
      <c r="AA366" s="472"/>
      <c r="AB366" s="469"/>
      <c r="AC366" s="471"/>
      <c r="AD366" s="471"/>
      <c r="AE366" s="471"/>
      <c r="AF366" s="472"/>
      <c r="AG366" s="469"/>
      <c r="AH366" s="471"/>
      <c r="AI366" s="471"/>
      <c r="AJ366" s="471"/>
      <c r="AK366" s="472"/>
      <c r="AL366" s="469"/>
      <c r="AM366" s="471"/>
      <c r="AN366" s="471"/>
      <c r="AO366" s="471"/>
      <c r="AP366" s="538"/>
      <c r="AQ366" s="542">
        <f t="shared" si="154"/>
        <v>0</v>
      </c>
      <c r="AR366" s="552">
        <f t="shared" si="155"/>
        <v>0</v>
      </c>
      <c r="AS366" s="552">
        <f t="shared" si="156"/>
        <v>0</v>
      </c>
      <c r="AT366" s="496">
        <f t="shared" si="157"/>
        <v>0</v>
      </c>
      <c r="AU366" s="227"/>
      <c r="AV366" s="619" t="b">
        <f t="shared" si="152"/>
        <v>1</v>
      </c>
      <c r="AW366" s="619" t="b">
        <f t="shared" si="153"/>
        <v>1</v>
      </c>
      <c r="AX366" s="619" t="b">
        <f t="shared" si="158"/>
        <v>1</v>
      </c>
      <c r="AY366" s="619" t="b">
        <f t="shared" si="159"/>
        <v>1</v>
      </c>
      <c r="AZ366" s="619" t="b">
        <f t="shared" si="160"/>
        <v>1</v>
      </c>
      <c r="BB366" s="619" t="b">
        <f t="shared" si="161"/>
        <v>0</v>
      </c>
      <c r="BC366" s="619" t="b">
        <f t="shared" si="162"/>
        <v>0</v>
      </c>
      <c r="BD366" s="619" t="b">
        <f t="shared" si="163"/>
        <v>0</v>
      </c>
      <c r="BE366" s="619" t="b">
        <f t="shared" si="164"/>
        <v>0</v>
      </c>
      <c r="BF366" s="619" t="b">
        <f t="shared" si="165"/>
        <v>0</v>
      </c>
      <c r="BG366" s="619" t="b">
        <f t="shared" si="166"/>
        <v>0</v>
      </c>
      <c r="BH366" s="619" t="b">
        <f t="shared" si="167"/>
        <v>0</v>
      </c>
      <c r="BI366" s="619" t="b">
        <f t="shared" si="168"/>
        <v>0</v>
      </c>
      <c r="BJ366" s="619" t="b">
        <f t="shared" si="169"/>
        <v>0</v>
      </c>
      <c r="BK366" s="619" t="b">
        <f t="shared" si="170"/>
        <v>0</v>
      </c>
      <c r="BL366" s="619" t="b">
        <f t="shared" si="171"/>
        <v>0</v>
      </c>
      <c r="BM366" s="619" t="b">
        <f t="shared" si="172"/>
        <v>0</v>
      </c>
      <c r="BN366" s="619" t="b">
        <f t="shared" si="173"/>
        <v>1</v>
      </c>
      <c r="BO366" s="619" t="b">
        <f t="shared" si="174"/>
        <v>1</v>
      </c>
      <c r="BP366" s="619" t="b">
        <f t="shared" si="175"/>
        <v>1</v>
      </c>
      <c r="BQ366" s="619" t="b">
        <f t="shared" si="176"/>
        <v>1</v>
      </c>
      <c r="BR366" s="619" t="b">
        <f t="shared" si="177"/>
        <v>1</v>
      </c>
      <c r="BS366" s="619" t="b">
        <f t="shared" si="178"/>
        <v>1</v>
      </c>
      <c r="BT366" s="619" t="b">
        <f t="shared" si="179"/>
        <v>1</v>
      </c>
      <c r="BU366" s="619" t="b">
        <f t="shared" si="180"/>
        <v>1</v>
      </c>
      <c r="BV366" s="619" t="str">
        <f t="shared" si="181"/>
        <v>-</v>
      </c>
      <c r="BW366" s="619">
        <f>IF(BV366="-",0,IF(COUNTIF(BV366:$BV$524,BV366)&gt;1,1,0))</f>
        <v>0</v>
      </c>
    </row>
    <row r="367" spans="1:75" s="257" customFormat="1" ht="15.75">
      <c r="A367" s="567">
        <v>343</v>
      </c>
      <c r="B367" s="564"/>
      <c r="C367" s="465"/>
      <c r="D367" s="466"/>
      <c r="E367" s="467"/>
      <c r="F367" s="468"/>
      <c r="G367" s="466"/>
      <c r="H367" s="467"/>
      <c r="I367" s="468"/>
      <c r="J367" s="469"/>
      <c r="K367" s="467"/>
      <c r="L367" s="470"/>
      <c r="M367" s="466"/>
      <c r="N367" s="467"/>
      <c r="O367" s="470"/>
      <c r="P367" s="544"/>
      <c r="Q367" s="544"/>
      <c r="R367" s="544"/>
      <c r="S367" s="544"/>
      <c r="T367" s="544"/>
      <c r="U367" s="544"/>
      <c r="V367" s="544"/>
      <c r="W367" s="469"/>
      <c r="X367" s="471"/>
      <c r="Y367" s="471"/>
      <c r="Z367" s="471"/>
      <c r="AA367" s="472"/>
      <c r="AB367" s="469"/>
      <c r="AC367" s="471"/>
      <c r="AD367" s="471"/>
      <c r="AE367" s="471"/>
      <c r="AF367" s="472"/>
      <c r="AG367" s="469"/>
      <c r="AH367" s="471"/>
      <c r="AI367" s="471"/>
      <c r="AJ367" s="471"/>
      <c r="AK367" s="472"/>
      <c r="AL367" s="469"/>
      <c r="AM367" s="471"/>
      <c r="AN367" s="471"/>
      <c r="AO367" s="471"/>
      <c r="AP367" s="538"/>
      <c r="AQ367" s="542">
        <f t="shared" si="154"/>
        <v>0</v>
      </c>
      <c r="AR367" s="552">
        <f t="shared" si="155"/>
        <v>0</v>
      </c>
      <c r="AS367" s="552">
        <f t="shared" si="156"/>
        <v>0</v>
      </c>
      <c r="AT367" s="496">
        <f t="shared" si="157"/>
        <v>0</v>
      </c>
      <c r="AU367" s="227"/>
      <c r="AV367" s="619" t="b">
        <f t="shared" si="152"/>
        <v>1</v>
      </c>
      <c r="AW367" s="619" t="b">
        <f t="shared" si="153"/>
        <v>1</v>
      </c>
      <c r="AX367" s="619" t="b">
        <f t="shared" si="158"/>
        <v>1</v>
      </c>
      <c r="AY367" s="619" t="b">
        <f t="shared" si="159"/>
        <v>1</v>
      </c>
      <c r="AZ367" s="619" t="b">
        <f t="shared" si="160"/>
        <v>1</v>
      </c>
      <c r="BB367" s="619" t="b">
        <f t="shared" si="161"/>
        <v>0</v>
      </c>
      <c r="BC367" s="619" t="b">
        <f t="shared" si="162"/>
        <v>0</v>
      </c>
      <c r="BD367" s="619" t="b">
        <f t="shared" si="163"/>
        <v>0</v>
      </c>
      <c r="BE367" s="619" t="b">
        <f t="shared" si="164"/>
        <v>0</v>
      </c>
      <c r="BF367" s="619" t="b">
        <f t="shared" si="165"/>
        <v>0</v>
      </c>
      <c r="BG367" s="619" t="b">
        <f t="shared" si="166"/>
        <v>0</v>
      </c>
      <c r="BH367" s="619" t="b">
        <f t="shared" si="167"/>
        <v>0</v>
      </c>
      <c r="BI367" s="619" t="b">
        <f t="shared" si="168"/>
        <v>0</v>
      </c>
      <c r="BJ367" s="619" t="b">
        <f t="shared" si="169"/>
        <v>0</v>
      </c>
      <c r="BK367" s="619" t="b">
        <f t="shared" si="170"/>
        <v>0</v>
      </c>
      <c r="BL367" s="619" t="b">
        <f t="shared" si="171"/>
        <v>0</v>
      </c>
      <c r="BM367" s="619" t="b">
        <f t="shared" si="172"/>
        <v>0</v>
      </c>
      <c r="BN367" s="619" t="b">
        <f t="shared" si="173"/>
        <v>1</v>
      </c>
      <c r="BO367" s="619" t="b">
        <f t="shared" si="174"/>
        <v>1</v>
      </c>
      <c r="BP367" s="619" t="b">
        <f t="shared" si="175"/>
        <v>1</v>
      </c>
      <c r="BQ367" s="619" t="b">
        <f t="shared" si="176"/>
        <v>1</v>
      </c>
      <c r="BR367" s="619" t="b">
        <f t="shared" si="177"/>
        <v>1</v>
      </c>
      <c r="BS367" s="619" t="b">
        <f t="shared" si="178"/>
        <v>1</v>
      </c>
      <c r="BT367" s="619" t="b">
        <f t="shared" si="179"/>
        <v>1</v>
      </c>
      <c r="BU367" s="619" t="b">
        <f t="shared" si="180"/>
        <v>1</v>
      </c>
      <c r="BV367" s="619" t="str">
        <f t="shared" si="181"/>
        <v>-</v>
      </c>
      <c r="BW367" s="619">
        <f>IF(BV367="-",0,IF(COUNTIF(BV367:$BV$524,BV367)&gt;1,1,0))</f>
        <v>0</v>
      </c>
    </row>
    <row r="368" spans="1:75" s="257" customFormat="1" ht="15.75">
      <c r="A368" s="567">
        <v>344</v>
      </c>
      <c r="B368" s="564"/>
      <c r="C368" s="465"/>
      <c r="D368" s="466"/>
      <c r="E368" s="467"/>
      <c r="F368" s="468"/>
      <c r="G368" s="466"/>
      <c r="H368" s="467"/>
      <c r="I368" s="468"/>
      <c r="J368" s="469"/>
      <c r="K368" s="467"/>
      <c r="L368" s="470"/>
      <c r="M368" s="466"/>
      <c r="N368" s="467"/>
      <c r="O368" s="470"/>
      <c r="P368" s="544"/>
      <c r="Q368" s="544"/>
      <c r="R368" s="544"/>
      <c r="S368" s="544"/>
      <c r="T368" s="544"/>
      <c r="U368" s="544"/>
      <c r="V368" s="544"/>
      <c r="W368" s="469"/>
      <c r="X368" s="471"/>
      <c r="Y368" s="471"/>
      <c r="Z368" s="471"/>
      <c r="AA368" s="472"/>
      <c r="AB368" s="469"/>
      <c r="AC368" s="471"/>
      <c r="AD368" s="471"/>
      <c r="AE368" s="471"/>
      <c r="AF368" s="472"/>
      <c r="AG368" s="469"/>
      <c r="AH368" s="471"/>
      <c r="AI368" s="471"/>
      <c r="AJ368" s="471"/>
      <c r="AK368" s="472"/>
      <c r="AL368" s="469"/>
      <c r="AM368" s="471"/>
      <c r="AN368" s="471"/>
      <c r="AO368" s="471"/>
      <c r="AP368" s="538"/>
      <c r="AQ368" s="542">
        <f t="shared" si="154"/>
        <v>0</v>
      </c>
      <c r="AR368" s="552">
        <f t="shared" si="155"/>
        <v>0</v>
      </c>
      <c r="AS368" s="552">
        <f t="shared" si="156"/>
        <v>0</v>
      </c>
      <c r="AT368" s="496">
        <f t="shared" si="157"/>
        <v>0</v>
      </c>
      <c r="AU368" s="227"/>
      <c r="AV368" s="619" t="b">
        <f t="shared" si="152"/>
        <v>1</v>
      </c>
      <c r="AW368" s="619" t="b">
        <f t="shared" si="153"/>
        <v>1</v>
      </c>
      <c r="AX368" s="619" t="b">
        <f t="shared" si="158"/>
        <v>1</v>
      </c>
      <c r="AY368" s="619" t="b">
        <f t="shared" si="159"/>
        <v>1</v>
      </c>
      <c r="AZ368" s="619" t="b">
        <f t="shared" si="160"/>
        <v>1</v>
      </c>
      <c r="BB368" s="619" t="b">
        <f t="shared" si="161"/>
        <v>0</v>
      </c>
      <c r="BC368" s="619" t="b">
        <f t="shared" si="162"/>
        <v>0</v>
      </c>
      <c r="BD368" s="619" t="b">
        <f t="shared" si="163"/>
        <v>0</v>
      </c>
      <c r="BE368" s="619" t="b">
        <f t="shared" si="164"/>
        <v>0</v>
      </c>
      <c r="BF368" s="619" t="b">
        <f t="shared" si="165"/>
        <v>0</v>
      </c>
      <c r="BG368" s="619" t="b">
        <f t="shared" si="166"/>
        <v>0</v>
      </c>
      <c r="BH368" s="619" t="b">
        <f t="shared" si="167"/>
        <v>0</v>
      </c>
      <c r="BI368" s="619" t="b">
        <f t="shared" si="168"/>
        <v>0</v>
      </c>
      <c r="BJ368" s="619" t="b">
        <f t="shared" si="169"/>
        <v>0</v>
      </c>
      <c r="BK368" s="619" t="b">
        <f t="shared" si="170"/>
        <v>0</v>
      </c>
      <c r="BL368" s="619" t="b">
        <f t="shared" si="171"/>
        <v>0</v>
      </c>
      <c r="BM368" s="619" t="b">
        <f t="shared" si="172"/>
        <v>0</v>
      </c>
      <c r="BN368" s="619" t="b">
        <f t="shared" si="173"/>
        <v>1</v>
      </c>
      <c r="BO368" s="619" t="b">
        <f t="shared" si="174"/>
        <v>1</v>
      </c>
      <c r="BP368" s="619" t="b">
        <f t="shared" si="175"/>
        <v>1</v>
      </c>
      <c r="BQ368" s="619" t="b">
        <f t="shared" si="176"/>
        <v>1</v>
      </c>
      <c r="BR368" s="619" t="b">
        <f t="shared" si="177"/>
        <v>1</v>
      </c>
      <c r="BS368" s="619" t="b">
        <f t="shared" si="178"/>
        <v>1</v>
      </c>
      <c r="BT368" s="619" t="b">
        <f t="shared" si="179"/>
        <v>1</v>
      </c>
      <c r="BU368" s="619" t="b">
        <f t="shared" si="180"/>
        <v>1</v>
      </c>
      <c r="BV368" s="619" t="str">
        <f t="shared" si="181"/>
        <v>-</v>
      </c>
      <c r="BW368" s="619">
        <f>IF(BV368="-",0,IF(COUNTIF(BV368:$BV$524,BV368)&gt;1,1,0))</f>
        <v>0</v>
      </c>
    </row>
    <row r="369" spans="1:75" s="257" customFormat="1" ht="15.75">
      <c r="A369" s="567">
        <v>345</v>
      </c>
      <c r="B369" s="564"/>
      <c r="C369" s="465"/>
      <c r="D369" s="466"/>
      <c r="E369" s="467"/>
      <c r="F369" s="468"/>
      <c r="G369" s="466"/>
      <c r="H369" s="467"/>
      <c r="I369" s="468"/>
      <c r="J369" s="469"/>
      <c r="K369" s="467"/>
      <c r="L369" s="470"/>
      <c r="M369" s="466"/>
      <c r="N369" s="467"/>
      <c r="O369" s="470"/>
      <c r="P369" s="544"/>
      <c r="Q369" s="544"/>
      <c r="R369" s="544"/>
      <c r="S369" s="544"/>
      <c r="T369" s="544"/>
      <c r="U369" s="544"/>
      <c r="V369" s="544"/>
      <c r="W369" s="469"/>
      <c r="X369" s="471"/>
      <c r="Y369" s="471"/>
      <c r="Z369" s="471"/>
      <c r="AA369" s="472"/>
      <c r="AB369" s="469"/>
      <c r="AC369" s="471"/>
      <c r="AD369" s="471"/>
      <c r="AE369" s="471"/>
      <c r="AF369" s="472"/>
      <c r="AG369" s="469"/>
      <c r="AH369" s="471"/>
      <c r="AI369" s="471"/>
      <c r="AJ369" s="471"/>
      <c r="AK369" s="472"/>
      <c r="AL369" s="469"/>
      <c r="AM369" s="471"/>
      <c r="AN369" s="471"/>
      <c r="AO369" s="471"/>
      <c r="AP369" s="538"/>
      <c r="AQ369" s="542">
        <f t="shared" si="154"/>
        <v>0</v>
      </c>
      <c r="AR369" s="552">
        <f t="shared" si="155"/>
        <v>0</v>
      </c>
      <c r="AS369" s="552">
        <f t="shared" si="156"/>
        <v>0</v>
      </c>
      <c r="AT369" s="496">
        <f t="shared" si="157"/>
        <v>0</v>
      </c>
      <c r="AU369" s="227"/>
      <c r="AV369" s="619" t="b">
        <f t="shared" si="152"/>
        <v>1</v>
      </c>
      <c r="AW369" s="619" t="b">
        <f t="shared" si="153"/>
        <v>1</v>
      </c>
      <c r="AX369" s="619" t="b">
        <f t="shared" si="158"/>
        <v>1</v>
      </c>
      <c r="AY369" s="619" t="b">
        <f t="shared" si="159"/>
        <v>1</v>
      </c>
      <c r="AZ369" s="619" t="b">
        <f t="shared" si="160"/>
        <v>1</v>
      </c>
      <c r="BB369" s="619" t="b">
        <f t="shared" si="161"/>
        <v>0</v>
      </c>
      <c r="BC369" s="619" t="b">
        <f t="shared" si="162"/>
        <v>0</v>
      </c>
      <c r="BD369" s="619" t="b">
        <f t="shared" si="163"/>
        <v>0</v>
      </c>
      <c r="BE369" s="619" t="b">
        <f t="shared" si="164"/>
        <v>0</v>
      </c>
      <c r="BF369" s="619" t="b">
        <f t="shared" si="165"/>
        <v>0</v>
      </c>
      <c r="BG369" s="619" t="b">
        <f t="shared" si="166"/>
        <v>0</v>
      </c>
      <c r="BH369" s="619" t="b">
        <f t="shared" si="167"/>
        <v>0</v>
      </c>
      <c r="BI369" s="619" t="b">
        <f t="shared" si="168"/>
        <v>0</v>
      </c>
      <c r="BJ369" s="619" t="b">
        <f t="shared" si="169"/>
        <v>0</v>
      </c>
      <c r="BK369" s="619" t="b">
        <f t="shared" si="170"/>
        <v>0</v>
      </c>
      <c r="BL369" s="619" t="b">
        <f t="shared" si="171"/>
        <v>0</v>
      </c>
      <c r="BM369" s="619" t="b">
        <f t="shared" si="172"/>
        <v>0</v>
      </c>
      <c r="BN369" s="619" t="b">
        <f t="shared" si="173"/>
        <v>1</v>
      </c>
      <c r="BO369" s="619" t="b">
        <f t="shared" si="174"/>
        <v>1</v>
      </c>
      <c r="BP369" s="619" t="b">
        <f t="shared" si="175"/>
        <v>1</v>
      </c>
      <c r="BQ369" s="619" t="b">
        <f t="shared" si="176"/>
        <v>1</v>
      </c>
      <c r="BR369" s="619" t="b">
        <f t="shared" si="177"/>
        <v>1</v>
      </c>
      <c r="BS369" s="619" t="b">
        <f t="shared" si="178"/>
        <v>1</v>
      </c>
      <c r="BT369" s="619" t="b">
        <f t="shared" si="179"/>
        <v>1</v>
      </c>
      <c r="BU369" s="619" t="b">
        <f t="shared" si="180"/>
        <v>1</v>
      </c>
      <c r="BV369" s="619" t="str">
        <f t="shared" si="181"/>
        <v>-</v>
      </c>
      <c r="BW369" s="619">
        <f>IF(BV369="-",0,IF(COUNTIF(BV369:$BV$524,BV369)&gt;1,1,0))</f>
        <v>0</v>
      </c>
    </row>
    <row r="370" spans="1:75" s="257" customFormat="1" ht="15.75">
      <c r="A370" s="567">
        <v>346</v>
      </c>
      <c r="B370" s="564"/>
      <c r="C370" s="465"/>
      <c r="D370" s="466"/>
      <c r="E370" s="467"/>
      <c r="F370" s="468"/>
      <c r="G370" s="466"/>
      <c r="H370" s="467"/>
      <c r="I370" s="468"/>
      <c r="J370" s="469"/>
      <c r="K370" s="467"/>
      <c r="L370" s="470"/>
      <c r="M370" s="466"/>
      <c r="N370" s="467"/>
      <c r="O370" s="470"/>
      <c r="P370" s="544"/>
      <c r="Q370" s="544"/>
      <c r="R370" s="544"/>
      <c r="S370" s="544"/>
      <c r="T370" s="544"/>
      <c r="U370" s="544"/>
      <c r="V370" s="544"/>
      <c r="W370" s="469"/>
      <c r="X370" s="471"/>
      <c r="Y370" s="471"/>
      <c r="Z370" s="471"/>
      <c r="AA370" s="472"/>
      <c r="AB370" s="469"/>
      <c r="AC370" s="471"/>
      <c r="AD370" s="471"/>
      <c r="AE370" s="471"/>
      <c r="AF370" s="472"/>
      <c r="AG370" s="469"/>
      <c r="AH370" s="471"/>
      <c r="AI370" s="471"/>
      <c r="AJ370" s="471"/>
      <c r="AK370" s="472"/>
      <c r="AL370" s="469"/>
      <c r="AM370" s="471"/>
      <c r="AN370" s="471"/>
      <c r="AO370" s="471"/>
      <c r="AP370" s="538"/>
      <c r="AQ370" s="542">
        <f t="shared" si="154"/>
        <v>0</v>
      </c>
      <c r="AR370" s="552">
        <f t="shared" si="155"/>
        <v>0</v>
      </c>
      <c r="AS370" s="552">
        <f t="shared" si="156"/>
        <v>0</v>
      </c>
      <c r="AT370" s="496">
        <f t="shared" si="157"/>
        <v>0</v>
      </c>
      <c r="AU370" s="227"/>
      <c r="AV370" s="619" t="b">
        <f t="shared" si="152"/>
        <v>1</v>
      </c>
      <c r="AW370" s="619" t="b">
        <f t="shared" si="153"/>
        <v>1</v>
      </c>
      <c r="AX370" s="619" t="b">
        <f t="shared" si="158"/>
        <v>1</v>
      </c>
      <c r="AY370" s="619" t="b">
        <f t="shared" si="159"/>
        <v>1</v>
      </c>
      <c r="AZ370" s="619" t="b">
        <f t="shared" si="160"/>
        <v>1</v>
      </c>
      <c r="BB370" s="619" t="b">
        <f t="shared" si="161"/>
        <v>0</v>
      </c>
      <c r="BC370" s="619" t="b">
        <f t="shared" si="162"/>
        <v>0</v>
      </c>
      <c r="BD370" s="619" t="b">
        <f t="shared" si="163"/>
        <v>0</v>
      </c>
      <c r="BE370" s="619" t="b">
        <f t="shared" si="164"/>
        <v>0</v>
      </c>
      <c r="BF370" s="619" t="b">
        <f t="shared" si="165"/>
        <v>0</v>
      </c>
      <c r="BG370" s="619" t="b">
        <f t="shared" si="166"/>
        <v>0</v>
      </c>
      <c r="BH370" s="619" t="b">
        <f t="shared" si="167"/>
        <v>0</v>
      </c>
      <c r="BI370" s="619" t="b">
        <f t="shared" si="168"/>
        <v>0</v>
      </c>
      <c r="BJ370" s="619" t="b">
        <f t="shared" si="169"/>
        <v>0</v>
      </c>
      <c r="BK370" s="619" t="b">
        <f t="shared" si="170"/>
        <v>0</v>
      </c>
      <c r="BL370" s="619" t="b">
        <f t="shared" si="171"/>
        <v>0</v>
      </c>
      <c r="BM370" s="619" t="b">
        <f t="shared" si="172"/>
        <v>0</v>
      </c>
      <c r="BN370" s="619" t="b">
        <f t="shared" si="173"/>
        <v>1</v>
      </c>
      <c r="BO370" s="619" t="b">
        <f t="shared" si="174"/>
        <v>1</v>
      </c>
      <c r="BP370" s="619" t="b">
        <f t="shared" si="175"/>
        <v>1</v>
      </c>
      <c r="BQ370" s="619" t="b">
        <f t="shared" si="176"/>
        <v>1</v>
      </c>
      <c r="BR370" s="619" t="b">
        <f t="shared" si="177"/>
        <v>1</v>
      </c>
      <c r="BS370" s="619" t="b">
        <f t="shared" si="178"/>
        <v>1</v>
      </c>
      <c r="BT370" s="619" t="b">
        <f t="shared" si="179"/>
        <v>1</v>
      </c>
      <c r="BU370" s="619" t="b">
        <f t="shared" si="180"/>
        <v>1</v>
      </c>
      <c r="BV370" s="619" t="str">
        <f t="shared" si="181"/>
        <v>-</v>
      </c>
      <c r="BW370" s="619">
        <f>IF(BV370="-",0,IF(COUNTIF(BV370:$BV$524,BV370)&gt;1,1,0))</f>
        <v>0</v>
      </c>
    </row>
    <row r="371" spans="1:75" s="257" customFormat="1" ht="15.75">
      <c r="A371" s="567">
        <v>347</v>
      </c>
      <c r="B371" s="564"/>
      <c r="C371" s="465"/>
      <c r="D371" s="466"/>
      <c r="E371" s="467"/>
      <c r="F371" s="468"/>
      <c r="G371" s="466"/>
      <c r="H371" s="467"/>
      <c r="I371" s="468"/>
      <c r="J371" s="469"/>
      <c r="K371" s="467"/>
      <c r="L371" s="470"/>
      <c r="M371" s="466"/>
      <c r="N371" s="467"/>
      <c r="O371" s="470"/>
      <c r="P371" s="544"/>
      <c r="Q371" s="544"/>
      <c r="R371" s="544"/>
      <c r="S371" s="544"/>
      <c r="T371" s="544"/>
      <c r="U371" s="544"/>
      <c r="V371" s="544"/>
      <c r="W371" s="469"/>
      <c r="X371" s="471"/>
      <c r="Y371" s="471"/>
      <c r="Z371" s="471"/>
      <c r="AA371" s="472"/>
      <c r="AB371" s="469"/>
      <c r="AC371" s="471"/>
      <c r="AD371" s="471"/>
      <c r="AE371" s="471"/>
      <c r="AF371" s="472"/>
      <c r="AG371" s="469"/>
      <c r="AH371" s="471"/>
      <c r="AI371" s="471"/>
      <c r="AJ371" s="471"/>
      <c r="AK371" s="472"/>
      <c r="AL371" s="469"/>
      <c r="AM371" s="471"/>
      <c r="AN371" s="471"/>
      <c r="AO371" s="471"/>
      <c r="AP371" s="538"/>
      <c r="AQ371" s="542">
        <f t="shared" si="154"/>
        <v>0</v>
      </c>
      <c r="AR371" s="552">
        <f t="shared" si="155"/>
        <v>0</v>
      </c>
      <c r="AS371" s="552">
        <f t="shared" si="156"/>
        <v>0</v>
      </c>
      <c r="AT371" s="496">
        <f t="shared" si="157"/>
        <v>0</v>
      </c>
      <c r="AU371" s="227"/>
      <c r="AV371" s="619" t="b">
        <f t="shared" si="152"/>
        <v>1</v>
      </c>
      <c r="AW371" s="619" t="b">
        <f t="shared" si="153"/>
        <v>1</v>
      </c>
      <c r="AX371" s="619" t="b">
        <f t="shared" si="158"/>
        <v>1</v>
      </c>
      <c r="AY371" s="619" t="b">
        <f t="shared" si="159"/>
        <v>1</v>
      </c>
      <c r="AZ371" s="619" t="b">
        <f t="shared" si="160"/>
        <v>1</v>
      </c>
      <c r="BB371" s="619" t="b">
        <f t="shared" si="161"/>
        <v>0</v>
      </c>
      <c r="BC371" s="619" t="b">
        <f t="shared" si="162"/>
        <v>0</v>
      </c>
      <c r="BD371" s="619" t="b">
        <f t="shared" si="163"/>
        <v>0</v>
      </c>
      <c r="BE371" s="619" t="b">
        <f t="shared" si="164"/>
        <v>0</v>
      </c>
      <c r="BF371" s="619" t="b">
        <f t="shared" si="165"/>
        <v>0</v>
      </c>
      <c r="BG371" s="619" t="b">
        <f t="shared" si="166"/>
        <v>0</v>
      </c>
      <c r="BH371" s="619" t="b">
        <f t="shared" si="167"/>
        <v>0</v>
      </c>
      <c r="BI371" s="619" t="b">
        <f t="shared" si="168"/>
        <v>0</v>
      </c>
      <c r="BJ371" s="619" t="b">
        <f t="shared" si="169"/>
        <v>0</v>
      </c>
      <c r="BK371" s="619" t="b">
        <f t="shared" si="170"/>
        <v>0</v>
      </c>
      <c r="BL371" s="619" t="b">
        <f t="shared" si="171"/>
        <v>0</v>
      </c>
      <c r="BM371" s="619" t="b">
        <f t="shared" si="172"/>
        <v>0</v>
      </c>
      <c r="BN371" s="619" t="b">
        <f t="shared" si="173"/>
        <v>1</v>
      </c>
      <c r="BO371" s="619" t="b">
        <f t="shared" si="174"/>
        <v>1</v>
      </c>
      <c r="BP371" s="619" t="b">
        <f t="shared" si="175"/>
        <v>1</v>
      </c>
      <c r="BQ371" s="619" t="b">
        <f t="shared" si="176"/>
        <v>1</v>
      </c>
      <c r="BR371" s="619" t="b">
        <f t="shared" si="177"/>
        <v>1</v>
      </c>
      <c r="BS371" s="619" t="b">
        <f t="shared" si="178"/>
        <v>1</v>
      </c>
      <c r="BT371" s="619" t="b">
        <f t="shared" si="179"/>
        <v>1</v>
      </c>
      <c r="BU371" s="619" t="b">
        <f t="shared" si="180"/>
        <v>1</v>
      </c>
      <c r="BV371" s="619" t="str">
        <f t="shared" si="181"/>
        <v>-</v>
      </c>
      <c r="BW371" s="619">
        <f>IF(BV371="-",0,IF(COUNTIF(BV371:$BV$524,BV371)&gt;1,1,0))</f>
        <v>0</v>
      </c>
    </row>
    <row r="372" spans="1:75" s="257" customFormat="1" ht="15.75">
      <c r="A372" s="567">
        <v>348</v>
      </c>
      <c r="B372" s="564"/>
      <c r="C372" s="465"/>
      <c r="D372" s="466"/>
      <c r="E372" s="467"/>
      <c r="F372" s="468"/>
      <c r="G372" s="466"/>
      <c r="H372" s="467"/>
      <c r="I372" s="468"/>
      <c r="J372" s="469"/>
      <c r="K372" s="467"/>
      <c r="L372" s="470"/>
      <c r="M372" s="466"/>
      <c r="N372" s="467"/>
      <c r="O372" s="470"/>
      <c r="P372" s="544"/>
      <c r="Q372" s="544"/>
      <c r="R372" s="544"/>
      <c r="S372" s="544"/>
      <c r="T372" s="544"/>
      <c r="U372" s="544"/>
      <c r="V372" s="544"/>
      <c r="W372" s="469"/>
      <c r="X372" s="471"/>
      <c r="Y372" s="471"/>
      <c r="Z372" s="471"/>
      <c r="AA372" s="472"/>
      <c r="AB372" s="469"/>
      <c r="AC372" s="471"/>
      <c r="AD372" s="471"/>
      <c r="AE372" s="471"/>
      <c r="AF372" s="472"/>
      <c r="AG372" s="469"/>
      <c r="AH372" s="471"/>
      <c r="AI372" s="471"/>
      <c r="AJ372" s="471"/>
      <c r="AK372" s="472"/>
      <c r="AL372" s="469"/>
      <c r="AM372" s="471"/>
      <c r="AN372" s="471"/>
      <c r="AO372" s="471"/>
      <c r="AP372" s="538"/>
      <c r="AQ372" s="542">
        <f t="shared" si="154"/>
        <v>0</v>
      </c>
      <c r="AR372" s="552">
        <f t="shared" si="155"/>
        <v>0</v>
      </c>
      <c r="AS372" s="552">
        <f t="shared" si="156"/>
        <v>0</v>
      </c>
      <c r="AT372" s="496">
        <f t="shared" si="157"/>
        <v>0</v>
      </c>
      <c r="AU372" s="227"/>
      <c r="AV372" s="619" t="b">
        <f t="shared" si="152"/>
        <v>1</v>
      </c>
      <c r="AW372" s="619" t="b">
        <f t="shared" si="153"/>
        <v>1</v>
      </c>
      <c r="AX372" s="619" t="b">
        <f t="shared" si="158"/>
        <v>1</v>
      </c>
      <c r="AY372" s="619" t="b">
        <f t="shared" si="159"/>
        <v>1</v>
      </c>
      <c r="AZ372" s="619" t="b">
        <f t="shared" si="160"/>
        <v>1</v>
      </c>
      <c r="BB372" s="619" t="b">
        <f t="shared" si="161"/>
        <v>0</v>
      </c>
      <c r="BC372" s="619" t="b">
        <f t="shared" si="162"/>
        <v>0</v>
      </c>
      <c r="BD372" s="619" t="b">
        <f t="shared" si="163"/>
        <v>0</v>
      </c>
      <c r="BE372" s="619" t="b">
        <f t="shared" si="164"/>
        <v>0</v>
      </c>
      <c r="BF372" s="619" t="b">
        <f t="shared" si="165"/>
        <v>0</v>
      </c>
      <c r="BG372" s="619" t="b">
        <f t="shared" si="166"/>
        <v>0</v>
      </c>
      <c r="BH372" s="619" t="b">
        <f t="shared" si="167"/>
        <v>0</v>
      </c>
      <c r="BI372" s="619" t="b">
        <f t="shared" si="168"/>
        <v>0</v>
      </c>
      <c r="BJ372" s="619" t="b">
        <f t="shared" si="169"/>
        <v>0</v>
      </c>
      <c r="BK372" s="619" t="b">
        <f t="shared" si="170"/>
        <v>0</v>
      </c>
      <c r="BL372" s="619" t="b">
        <f t="shared" si="171"/>
        <v>0</v>
      </c>
      <c r="BM372" s="619" t="b">
        <f t="shared" si="172"/>
        <v>0</v>
      </c>
      <c r="BN372" s="619" t="b">
        <f t="shared" si="173"/>
        <v>1</v>
      </c>
      <c r="BO372" s="619" t="b">
        <f t="shared" si="174"/>
        <v>1</v>
      </c>
      <c r="BP372" s="619" t="b">
        <f t="shared" si="175"/>
        <v>1</v>
      </c>
      <c r="BQ372" s="619" t="b">
        <f t="shared" si="176"/>
        <v>1</v>
      </c>
      <c r="BR372" s="619" t="b">
        <f t="shared" si="177"/>
        <v>1</v>
      </c>
      <c r="BS372" s="619" t="b">
        <f t="shared" si="178"/>
        <v>1</v>
      </c>
      <c r="BT372" s="619" t="b">
        <f t="shared" si="179"/>
        <v>1</v>
      </c>
      <c r="BU372" s="619" t="b">
        <f t="shared" si="180"/>
        <v>1</v>
      </c>
      <c r="BV372" s="619" t="str">
        <f t="shared" si="181"/>
        <v>-</v>
      </c>
      <c r="BW372" s="619">
        <f>IF(BV372="-",0,IF(COUNTIF(BV372:$BV$524,BV372)&gt;1,1,0))</f>
        <v>0</v>
      </c>
    </row>
    <row r="373" spans="1:75" s="257" customFormat="1" ht="15.75">
      <c r="A373" s="567">
        <v>349</v>
      </c>
      <c r="B373" s="564"/>
      <c r="C373" s="465"/>
      <c r="D373" s="466"/>
      <c r="E373" s="467"/>
      <c r="F373" s="468"/>
      <c r="G373" s="466"/>
      <c r="H373" s="467"/>
      <c r="I373" s="468"/>
      <c r="J373" s="469"/>
      <c r="K373" s="467"/>
      <c r="L373" s="470"/>
      <c r="M373" s="466"/>
      <c r="N373" s="467"/>
      <c r="O373" s="470"/>
      <c r="P373" s="544"/>
      <c r="Q373" s="544"/>
      <c r="R373" s="544"/>
      <c r="S373" s="544"/>
      <c r="T373" s="544"/>
      <c r="U373" s="544"/>
      <c r="V373" s="544"/>
      <c r="W373" s="469"/>
      <c r="X373" s="471"/>
      <c r="Y373" s="471"/>
      <c r="Z373" s="471"/>
      <c r="AA373" s="472"/>
      <c r="AB373" s="469"/>
      <c r="AC373" s="471"/>
      <c r="AD373" s="471"/>
      <c r="AE373" s="471"/>
      <c r="AF373" s="472"/>
      <c r="AG373" s="469"/>
      <c r="AH373" s="471"/>
      <c r="AI373" s="471"/>
      <c r="AJ373" s="471"/>
      <c r="AK373" s="472"/>
      <c r="AL373" s="469"/>
      <c r="AM373" s="471"/>
      <c r="AN373" s="471"/>
      <c r="AO373" s="471"/>
      <c r="AP373" s="538"/>
      <c r="AQ373" s="542">
        <f t="shared" si="154"/>
        <v>0</v>
      </c>
      <c r="AR373" s="552">
        <f t="shared" si="155"/>
        <v>0</v>
      </c>
      <c r="AS373" s="552">
        <f t="shared" si="156"/>
        <v>0</v>
      </c>
      <c r="AT373" s="496">
        <f t="shared" si="157"/>
        <v>0</v>
      </c>
      <c r="AU373" s="227"/>
      <c r="AV373" s="619" t="b">
        <f t="shared" si="152"/>
        <v>1</v>
      </c>
      <c r="AW373" s="619" t="b">
        <f t="shared" si="153"/>
        <v>1</v>
      </c>
      <c r="AX373" s="619" t="b">
        <f t="shared" si="158"/>
        <v>1</v>
      </c>
      <c r="AY373" s="619" t="b">
        <f t="shared" si="159"/>
        <v>1</v>
      </c>
      <c r="AZ373" s="619" t="b">
        <f t="shared" si="160"/>
        <v>1</v>
      </c>
      <c r="BB373" s="619" t="b">
        <f t="shared" si="161"/>
        <v>0</v>
      </c>
      <c r="BC373" s="619" t="b">
        <f t="shared" si="162"/>
        <v>0</v>
      </c>
      <c r="BD373" s="619" t="b">
        <f t="shared" si="163"/>
        <v>0</v>
      </c>
      <c r="BE373" s="619" t="b">
        <f t="shared" si="164"/>
        <v>0</v>
      </c>
      <c r="BF373" s="619" t="b">
        <f t="shared" si="165"/>
        <v>0</v>
      </c>
      <c r="BG373" s="619" t="b">
        <f t="shared" si="166"/>
        <v>0</v>
      </c>
      <c r="BH373" s="619" t="b">
        <f t="shared" si="167"/>
        <v>0</v>
      </c>
      <c r="BI373" s="619" t="b">
        <f t="shared" si="168"/>
        <v>0</v>
      </c>
      <c r="BJ373" s="619" t="b">
        <f t="shared" si="169"/>
        <v>0</v>
      </c>
      <c r="BK373" s="619" t="b">
        <f t="shared" si="170"/>
        <v>0</v>
      </c>
      <c r="BL373" s="619" t="b">
        <f t="shared" si="171"/>
        <v>0</v>
      </c>
      <c r="BM373" s="619" t="b">
        <f t="shared" si="172"/>
        <v>0</v>
      </c>
      <c r="BN373" s="619" t="b">
        <f t="shared" si="173"/>
        <v>1</v>
      </c>
      <c r="BO373" s="619" t="b">
        <f t="shared" si="174"/>
        <v>1</v>
      </c>
      <c r="BP373" s="619" t="b">
        <f t="shared" si="175"/>
        <v>1</v>
      </c>
      <c r="BQ373" s="619" t="b">
        <f t="shared" si="176"/>
        <v>1</v>
      </c>
      <c r="BR373" s="619" t="b">
        <f t="shared" si="177"/>
        <v>1</v>
      </c>
      <c r="BS373" s="619" t="b">
        <f t="shared" si="178"/>
        <v>1</v>
      </c>
      <c r="BT373" s="619" t="b">
        <f t="shared" si="179"/>
        <v>1</v>
      </c>
      <c r="BU373" s="619" t="b">
        <f t="shared" si="180"/>
        <v>1</v>
      </c>
      <c r="BV373" s="619" t="str">
        <f t="shared" si="181"/>
        <v>-</v>
      </c>
      <c r="BW373" s="619">
        <f>IF(BV373="-",0,IF(COUNTIF(BV373:$BV$524,BV373)&gt;1,1,0))</f>
        <v>0</v>
      </c>
    </row>
    <row r="374" spans="1:75" s="257" customFormat="1" ht="15.75">
      <c r="A374" s="567">
        <v>350</v>
      </c>
      <c r="B374" s="564"/>
      <c r="C374" s="465"/>
      <c r="D374" s="466"/>
      <c r="E374" s="467"/>
      <c r="F374" s="468"/>
      <c r="G374" s="466"/>
      <c r="H374" s="467"/>
      <c r="I374" s="468"/>
      <c r="J374" s="469"/>
      <c r="K374" s="467"/>
      <c r="L374" s="470"/>
      <c r="M374" s="466"/>
      <c r="N374" s="467"/>
      <c r="O374" s="470"/>
      <c r="P374" s="544"/>
      <c r="Q374" s="544"/>
      <c r="R374" s="544"/>
      <c r="S374" s="544"/>
      <c r="T374" s="544"/>
      <c r="U374" s="544"/>
      <c r="V374" s="544"/>
      <c r="W374" s="469"/>
      <c r="X374" s="471"/>
      <c r="Y374" s="471"/>
      <c r="Z374" s="471"/>
      <c r="AA374" s="472"/>
      <c r="AB374" s="469"/>
      <c r="AC374" s="471"/>
      <c r="AD374" s="471"/>
      <c r="AE374" s="471"/>
      <c r="AF374" s="472"/>
      <c r="AG374" s="469"/>
      <c r="AH374" s="471"/>
      <c r="AI374" s="471"/>
      <c r="AJ374" s="471"/>
      <c r="AK374" s="472"/>
      <c r="AL374" s="469"/>
      <c r="AM374" s="471"/>
      <c r="AN374" s="471"/>
      <c r="AO374" s="471"/>
      <c r="AP374" s="538"/>
      <c r="AQ374" s="542">
        <f t="shared" si="154"/>
        <v>0</v>
      </c>
      <c r="AR374" s="552">
        <f t="shared" si="155"/>
        <v>0</v>
      </c>
      <c r="AS374" s="552">
        <f t="shared" si="156"/>
        <v>0</v>
      </c>
      <c r="AT374" s="496">
        <f t="shared" si="157"/>
        <v>0</v>
      </c>
      <c r="AU374" s="227"/>
      <c r="AV374" s="619" t="b">
        <f t="shared" si="152"/>
        <v>1</v>
      </c>
      <c r="AW374" s="619" t="b">
        <f t="shared" si="153"/>
        <v>1</v>
      </c>
      <c r="AX374" s="619" t="b">
        <f t="shared" si="158"/>
        <v>1</v>
      </c>
      <c r="AY374" s="619" t="b">
        <f t="shared" si="159"/>
        <v>1</v>
      </c>
      <c r="AZ374" s="619" t="b">
        <f t="shared" si="160"/>
        <v>1</v>
      </c>
      <c r="BB374" s="619" t="b">
        <f t="shared" si="161"/>
        <v>0</v>
      </c>
      <c r="BC374" s="619" t="b">
        <f t="shared" si="162"/>
        <v>0</v>
      </c>
      <c r="BD374" s="619" t="b">
        <f t="shared" si="163"/>
        <v>0</v>
      </c>
      <c r="BE374" s="619" t="b">
        <f t="shared" si="164"/>
        <v>0</v>
      </c>
      <c r="BF374" s="619" t="b">
        <f t="shared" si="165"/>
        <v>0</v>
      </c>
      <c r="BG374" s="619" t="b">
        <f t="shared" si="166"/>
        <v>0</v>
      </c>
      <c r="BH374" s="619" t="b">
        <f t="shared" si="167"/>
        <v>0</v>
      </c>
      <c r="BI374" s="619" t="b">
        <f t="shared" si="168"/>
        <v>0</v>
      </c>
      <c r="BJ374" s="619" t="b">
        <f t="shared" si="169"/>
        <v>0</v>
      </c>
      <c r="BK374" s="619" t="b">
        <f t="shared" si="170"/>
        <v>0</v>
      </c>
      <c r="BL374" s="619" t="b">
        <f t="shared" si="171"/>
        <v>0</v>
      </c>
      <c r="BM374" s="619" t="b">
        <f t="shared" si="172"/>
        <v>0</v>
      </c>
      <c r="BN374" s="619" t="b">
        <f t="shared" si="173"/>
        <v>1</v>
      </c>
      <c r="BO374" s="619" t="b">
        <f t="shared" si="174"/>
        <v>1</v>
      </c>
      <c r="BP374" s="619" t="b">
        <f t="shared" si="175"/>
        <v>1</v>
      </c>
      <c r="BQ374" s="619" t="b">
        <f t="shared" si="176"/>
        <v>1</v>
      </c>
      <c r="BR374" s="619" t="b">
        <f t="shared" si="177"/>
        <v>1</v>
      </c>
      <c r="BS374" s="619" t="b">
        <f t="shared" si="178"/>
        <v>1</v>
      </c>
      <c r="BT374" s="619" t="b">
        <f t="shared" si="179"/>
        <v>1</v>
      </c>
      <c r="BU374" s="619" t="b">
        <f t="shared" si="180"/>
        <v>1</v>
      </c>
      <c r="BV374" s="619" t="str">
        <f t="shared" si="181"/>
        <v>-</v>
      </c>
      <c r="BW374" s="619">
        <f>IF(BV374="-",0,IF(COUNTIF(BV374:$BV$524,BV374)&gt;1,1,0))</f>
        <v>0</v>
      </c>
    </row>
    <row r="375" spans="1:75" s="257" customFormat="1" ht="15.75">
      <c r="A375" s="567">
        <v>351</v>
      </c>
      <c r="B375" s="564"/>
      <c r="C375" s="465"/>
      <c r="D375" s="466"/>
      <c r="E375" s="467"/>
      <c r="F375" s="468"/>
      <c r="G375" s="466"/>
      <c r="H375" s="467"/>
      <c r="I375" s="468"/>
      <c r="J375" s="469"/>
      <c r="K375" s="467"/>
      <c r="L375" s="470"/>
      <c r="M375" s="466"/>
      <c r="N375" s="467"/>
      <c r="O375" s="470"/>
      <c r="P375" s="544"/>
      <c r="Q375" s="544"/>
      <c r="R375" s="544"/>
      <c r="S375" s="544"/>
      <c r="T375" s="544"/>
      <c r="U375" s="544"/>
      <c r="V375" s="544"/>
      <c r="W375" s="469"/>
      <c r="X375" s="471"/>
      <c r="Y375" s="471"/>
      <c r="Z375" s="471"/>
      <c r="AA375" s="472"/>
      <c r="AB375" s="469"/>
      <c r="AC375" s="471"/>
      <c r="AD375" s="471"/>
      <c r="AE375" s="471"/>
      <c r="AF375" s="472"/>
      <c r="AG375" s="469"/>
      <c r="AH375" s="471"/>
      <c r="AI375" s="471"/>
      <c r="AJ375" s="471"/>
      <c r="AK375" s="472"/>
      <c r="AL375" s="469"/>
      <c r="AM375" s="471"/>
      <c r="AN375" s="471"/>
      <c r="AO375" s="471"/>
      <c r="AP375" s="538"/>
      <c r="AQ375" s="542">
        <f t="shared" si="154"/>
        <v>0</v>
      </c>
      <c r="AR375" s="552">
        <f t="shared" si="155"/>
        <v>0</v>
      </c>
      <c r="AS375" s="552">
        <f t="shared" si="156"/>
        <v>0</v>
      </c>
      <c r="AT375" s="496">
        <f t="shared" si="157"/>
        <v>0</v>
      </c>
      <c r="AU375" s="227"/>
      <c r="AV375" s="619" t="b">
        <f t="shared" si="152"/>
        <v>1</v>
      </c>
      <c r="AW375" s="619" t="b">
        <f t="shared" si="153"/>
        <v>1</v>
      </c>
      <c r="AX375" s="619" t="b">
        <f t="shared" si="158"/>
        <v>1</v>
      </c>
      <c r="AY375" s="619" t="b">
        <f t="shared" si="159"/>
        <v>1</v>
      </c>
      <c r="AZ375" s="619" t="b">
        <f t="shared" si="160"/>
        <v>1</v>
      </c>
      <c r="BB375" s="619" t="b">
        <f t="shared" si="161"/>
        <v>0</v>
      </c>
      <c r="BC375" s="619" t="b">
        <f t="shared" si="162"/>
        <v>0</v>
      </c>
      <c r="BD375" s="619" t="b">
        <f t="shared" si="163"/>
        <v>0</v>
      </c>
      <c r="BE375" s="619" t="b">
        <f t="shared" si="164"/>
        <v>0</v>
      </c>
      <c r="BF375" s="619" t="b">
        <f t="shared" si="165"/>
        <v>0</v>
      </c>
      <c r="BG375" s="619" t="b">
        <f t="shared" si="166"/>
        <v>0</v>
      </c>
      <c r="BH375" s="619" t="b">
        <f t="shared" si="167"/>
        <v>0</v>
      </c>
      <c r="BI375" s="619" t="b">
        <f t="shared" si="168"/>
        <v>0</v>
      </c>
      <c r="BJ375" s="619" t="b">
        <f t="shared" si="169"/>
        <v>0</v>
      </c>
      <c r="BK375" s="619" t="b">
        <f t="shared" si="170"/>
        <v>0</v>
      </c>
      <c r="BL375" s="619" t="b">
        <f t="shared" si="171"/>
        <v>0</v>
      </c>
      <c r="BM375" s="619" t="b">
        <f t="shared" si="172"/>
        <v>0</v>
      </c>
      <c r="BN375" s="619" t="b">
        <f t="shared" si="173"/>
        <v>1</v>
      </c>
      <c r="BO375" s="619" t="b">
        <f t="shared" si="174"/>
        <v>1</v>
      </c>
      <c r="BP375" s="619" t="b">
        <f t="shared" si="175"/>
        <v>1</v>
      </c>
      <c r="BQ375" s="619" t="b">
        <f t="shared" si="176"/>
        <v>1</v>
      </c>
      <c r="BR375" s="619" t="b">
        <f t="shared" si="177"/>
        <v>1</v>
      </c>
      <c r="BS375" s="619" t="b">
        <f t="shared" si="178"/>
        <v>1</v>
      </c>
      <c r="BT375" s="619" t="b">
        <f t="shared" si="179"/>
        <v>1</v>
      </c>
      <c r="BU375" s="619" t="b">
        <f t="shared" si="180"/>
        <v>1</v>
      </c>
      <c r="BV375" s="619" t="str">
        <f t="shared" si="181"/>
        <v>-</v>
      </c>
      <c r="BW375" s="619">
        <f>IF(BV375="-",0,IF(COUNTIF(BV375:$BV$524,BV375)&gt;1,1,0))</f>
        <v>0</v>
      </c>
    </row>
    <row r="376" spans="1:75" s="257" customFormat="1" ht="15.75">
      <c r="A376" s="567">
        <v>352</v>
      </c>
      <c r="B376" s="564"/>
      <c r="C376" s="465"/>
      <c r="D376" s="466"/>
      <c r="E376" s="467"/>
      <c r="F376" s="468"/>
      <c r="G376" s="466"/>
      <c r="H376" s="467"/>
      <c r="I376" s="468"/>
      <c r="J376" s="469"/>
      <c r="K376" s="467"/>
      <c r="L376" s="470"/>
      <c r="M376" s="466"/>
      <c r="N376" s="467"/>
      <c r="O376" s="470"/>
      <c r="P376" s="544"/>
      <c r="Q376" s="544"/>
      <c r="R376" s="544"/>
      <c r="S376" s="544"/>
      <c r="T376" s="544"/>
      <c r="U376" s="544"/>
      <c r="V376" s="544"/>
      <c r="W376" s="469"/>
      <c r="X376" s="471"/>
      <c r="Y376" s="471"/>
      <c r="Z376" s="471"/>
      <c r="AA376" s="472"/>
      <c r="AB376" s="469"/>
      <c r="AC376" s="471"/>
      <c r="AD376" s="471"/>
      <c r="AE376" s="471"/>
      <c r="AF376" s="472"/>
      <c r="AG376" s="469"/>
      <c r="AH376" s="471"/>
      <c r="AI376" s="471"/>
      <c r="AJ376" s="471"/>
      <c r="AK376" s="472"/>
      <c r="AL376" s="469"/>
      <c r="AM376" s="471"/>
      <c r="AN376" s="471"/>
      <c r="AO376" s="471"/>
      <c r="AP376" s="538"/>
      <c r="AQ376" s="542">
        <f t="shared" si="154"/>
        <v>0</v>
      </c>
      <c r="AR376" s="552">
        <f t="shared" si="155"/>
        <v>0</v>
      </c>
      <c r="AS376" s="552">
        <f t="shared" si="156"/>
        <v>0</v>
      </c>
      <c r="AT376" s="496">
        <f t="shared" si="157"/>
        <v>0</v>
      </c>
      <c r="AU376" s="227"/>
      <c r="AV376" s="619" t="b">
        <f t="shared" si="152"/>
        <v>1</v>
      </c>
      <c r="AW376" s="619" t="b">
        <f t="shared" si="153"/>
        <v>1</v>
      </c>
      <c r="AX376" s="619" t="b">
        <f t="shared" si="158"/>
        <v>1</v>
      </c>
      <c r="AY376" s="619" t="b">
        <f t="shared" si="159"/>
        <v>1</v>
      </c>
      <c r="AZ376" s="619" t="b">
        <f t="shared" si="160"/>
        <v>1</v>
      </c>
      <c r="BB376" s="619" t="b">
        <f t="shared" si="161"/>
        <v>0</v>
      </c>
      <c r="BC376" s="619" t="b">
        <f t="shared" si="162"/>
        <v>0</v>
      </c>
      <c r="BD376" s="619" t="b">
        <f t="shared" si="163"/>
        <v>0</v>
      </c>
      <c r="BE376" s="619" t="b">
        <f t="shared" si="164"/>
        <v>0</v>
      </c>
      <c r="BF376" s="619" t="b">
        <f t="shared" si="165"/>
        <v>0</v>
      </c>
      <c r="BG376" s="619" t="b">
        <f t="shared" si="166"/>
        <v>0</v>
      </c>
      <c r="BH376" s="619" t="b">
        <f t="shared" si="167"/>
        <v>0</v>
      </c>
      <c r="BI376" s="619" t="b">
        <f t="shared" si="168"/>
        <v>0</v>
      </c>
      <c r="BJ376" s="619" t="b">
        <f t="shared" si="169"/>
        <v>0</v>
      </c>
      <c r="BK376" s="619" t="b">
        <f t="shared" si="170"/>
        <v>0</v>
      </c>
      <c r="BL376" s="619" t="b">
        <f t="shared" si="171"/>
        <v>0</v>
      </c>
      <c r="BM376" s="619" t="b">
        <f t="shared" si="172"/>
        <v>0</v>
      </c>
      <c r="BN376" s="619" t="b">
        <f t="shared" si="173"/>
        <v>1</v>
      </c>
      <c r="BO376" s="619" t="b">
        <f t="shared" si="174"/>
        <v>1</v>
      </c>
      <c r="BP376" s="619" t="b">
        <f t="shared" si="175"/>
        <v>1</v>
      </c>
      <c r="BQ376" s="619" t="b">
        <f t="shared" si="176"/>
        <v>1</v>
      </c>
      <c r="BR376" s="619" t="b">
        <f t="shared" si="177"/>
        <v>1</v>
      </c>
      <c r="BS376" s="619" t="b">
        <f t="shared" si="178"/>
        <v>1</v>
      </c>
      <c r="BT376" s="619" t="b">
        <f t="shared" si="179"/>
        <v>1</v>
      </c>
      <c r="BU376" s="619" t="b">
        <f t="shared" si="180"/>
        <v>1</v>
      </c>
      <c r="BV376" s="619" t="str">
        <f t="shared" si="181"/>
        <v>-</v>
      </c>
      <c r="BW376" s="619">
        <f>IF(BV376="-",0,IF(COUNTIF(BV376:$BV$524,BV376)&gt;1,1,0))</f>
        <v>0</v>
      </c>
    </row>
    <row r="377" spans="1:75" s="257" customFormat="1" ht="15.75">
      <c r="A377" s="567">
        <v>353</v>
      </c>
      <c r="B377" s="564"/>
      <c r="C377" s="465"/>
      <c r="D377" s="466"/>
      <c r="E377" s="467"/>
      <c r="F377" s="468"/>
      <c r="G377" s="466"/>
      <c r="H377" s="467"/>
      <c r="I377" s="468"/>
      <c r="J377" s="469"/>
      <c r="K377" s="467"/>
      <c r="L377" s="470"/>
      <c r="M377" s="466"/>
      <c r="N377" s="467"/>
      <c r="O377" s="470"/>
      <c r="P377" s="544"/>
      <c r="Q377" s="544"/>
      <c r="R377" s="544"/>
      <c r="S377" s="544"/>
      <c r="T377" s="544"/>
      <c r="U377" s="544"/>
      <c r="V377" s="544"/>
      <c r="W377" s="469"/>
      <c r="X377" s="471"/>
      <c r="Y377" s="471"/>
      <c r="Z377" s="471"/>
      <c r="AA377" s="472"/>
      <c r="AB377" s="469"/>
      <c r="AC377" s="471"/>
      <c r="AD377" s="471"/>
      <c r="AE377" s="471"/>
      <c r="AF377" s="472"/>
      <c r="AG377" s="469"/>
      <c r="AH377" s="471"/>
      <c r="AI377" s="471"/>
      <c r="AJ377" s="471"/>
      <c r="AK377" s="472"/>
      <c r="AL377" s="469"/>
      <c r="AM377" s="471"/>
      <c r="AN377" s="471"/>
      <c r="AO377" s="471"/>
      <c r="AP377" s="538"/>
      <c r="AQ377" s="542">
        <f t="shared" si="154"/>
        <v>0</v>
      </c>
      <c r="AR377" s="552">
        <f t="shared" si="155"/>
        <v>0</v>
      </c>
      <c r="AS377" s="552">
        <f t="shared" si="156"/>
        <v>0</v>
      </c>
      <c r="AT377" s="496">
        <f t="shared" si="157"/>
        <v>0</v>
      </c>
      <c r="AU377" s="227"/>
      <c r="AV377" s="619" t="b">
        <f t="shared" si="152"/>
        <v>1</v>
      </c>
      <c r="AW377" s="619" t="b">
        <f t="shared" si="153"/>
        <v>1</v>
      </c>
      <c r="AX377" s="619" t="b">
        <f t="shared" si="158"/>
        <v>1</v>
      </c>
      <c r="AY377" s="619" t="b">
        <f t="shared" si="159"/>
        <v>1</v>
      </c>
      <c r="AZ377" s="619" t="b">
        <f t="shared" si="160"/>
        <v>1</v>
      </c>
      <c r="BB377" s="619" t="b">
        <f t="shared" si="161"/>
        <v>0</v>
      </c>
      <c r="BC377" s="619" t="b">
        <f t="shared" si="162"/>
        <v>0</v>
      </c>
      <c r="BD377" s="619" t="b">
        <f t="shared" si="163"/>
        <v>0</v>
      </c>
      <c r="BE377" s="619" t="b">
        <f t="shared" si="164"/>
        <v>0</v>
      </c>
      <c r="BF377" s="619" t="b">
        <f t="shared" si="165"/>
        <v>0</v>
      </c>
      <c r="BG377" s="619" t="b">
        <f t="shared" si="166"/>
        <v>0</v>
      </c>
      <c r="BH377" s="619" t="b">
        <f t="shared" si="167"/>
        <v>0</v>
      </c>
      <c r="BI377" s="619" t="b">
        <f t="shared" si="168"/>
        <v>0</v>
      </c>
      <c r="BJ377" s="619" t="b">
        <f t="shared" si="169"/>
        <v>0</v>
      </c>
      <c r="BK377" s="619" t="b">
        <f t="shared" si="170"/>
        <v>0</v>
      </c>
      <c r="BL377" s="619" t="b">
        <f t="shared" si="171"/>
        <v>0</v>
      </c>
      <c r="BM377" s="619" t="b">
        <f t="shared" si="172"/>
        <v>0</v>
      </c>
      <c r="BN377" s="619" t="b">
        <f t="shared" si="173"/>
        <v>1</v>
      </c>
      <c r="BO377" s="619" t="b">
        <f t="shared" si="174"/>
        <v>1</v>
      </c>
      <c r="BP377" s="619" t="b">
        <f t="shared" si="175"/>
        <v>1</v>
      </c>
      <c r="BQ377" s="619" t="b">
        <f t="shared" si="176"/>
        <v>1</v>
      </c>
      <c r="BR377" s="619" t="b">
        <f t="shared" si="177"/>
        <v>1</v>
      </c>
      <c r="BS377" s="619" t="b">
        <f t="shared" si="178"/>
        <v>1</v>
      </c>
      <c r="BT377" s="619" t="b">
        <f t="shared" si="179"/>
        <v>1</v>
      </c>
      <c r="BU377" s="619" t="b">
        <f t="shared" si="180"/>
        <v>1</v>
      </c>
      <c r="BV377" s="619" t="str">
        <f t="shared" si="181"/>
        <v>-</v>
      </c>
      <c r="BW377" s="619">
        <f>IF(BV377="-",0,IF(COUNTIF(BV377:$BV$524,BV377)&gt;1,1,0))</f>
        <v>0</v>
      </c>
    </row>
    <row r="378" spans="1:75" s="257" customFormat="1" ht="15.75">
      <c r="A378" s="567">
        <v>354</v>
      </c>
      <c r="B378" s="564"/>
      <c r="C378" s="465"/>
      <c r="D378" s="466"/>
      <c r="E378" s="467"/>
      <c r="F378" s="468"/>
      <c r="G378" s="466"/>
      <c r="H378" s="467"/>
      <c r="I378" s="468"/>
      <c r="J378" s="469"/>
      <c r="K378" s="467"/>
      <c r="L378" s="470"/>
      <c r="M378" s="466"/>
      <c r="N378" s="467"/>
      <c r="O378" s="470"/>
      <c r="P378" s="544"/>
      <c r="Q378" s="544"/>
      <c r="R378" s="544"/>
      <c r="S378" s="544"/>
      <c r="T378" s="544"/>
      <c r="U378" s="544"/>
      <c r="V378" s="544"/>
      <c r="W378" s="469"/>
      <c r="X378" s="471"/>
      <c r="Y378" s="471"/>
      <c r="Z378" s="471"/>
      <c r="AA378" s="472"/>
      <c r="AB378" s="469"/>
      <c r="AC378" s="471"/>
      <c r="AD378" s="471"/>
      <c r="AE378" s="471"/>
      <c r="AF378" s="472"/>
      <c r="AG378" s="469"/>
      <c r="AH378" s="471"/>
      <c r="AI378" s="471"/>
      <c r="AJ378" s="471"/>
      <c r="AK378" s="472"/>
      <c r="AL378" s="469"/>
      <c r="AM378" s="471"/>
      <c r="AN378" s="471"/>
      <c r="AO378" s="471"/>
      <c r="AP378" s="538"/>
      <c r="AQ378" s="542">
        <f t="shared" si="154"/>
        <v>0</v>
      </c>
      <c r="AR378" s="552">
        <f t="shared" si="155"/>
        <v>0</v>
      </c>
      <c r="AS378" s="552">
        <f t="shared" si="156"/>
        <v>0</v>
      </c>
      <c r="AT378" s="496">
        <f t="shared" si="157"/>
        <v>0</v>
      </c>
      <c r="AU378" s="227"/>
      <c r="AV378" s="619" t="b">
        <f t="shared" si="152"/>
        <v>1</v>
      </c>
      <c r="AW378" s="619" t="b">
        <f t="shared" si="153"/>
        <v>1</v>
      </c>
      <c r="AX378" s="619" t="b">
        <f t="shared" si="158"/>
        <v>1</v>
      </c>
      <c r="AY378" s="619" t="b">
        <f t="shared" si="159"/>
        <v>1</v>
      </c>
      <c r="AZ378" s="619" t="b">
        <f t="shared" si="160"/>
        <v>1</v>
      </c>
      <c r="BB378" s="619" t="b">
        <f t="shared" si="161"/>
        <v>0</v>
      </c>
      <c r="BC378" s="619" t="b">
        <f t="shared" si="162"/>
        <v>0</v>
      </c>
      <c r="BD378" s="619" t="b">
        <f t="shared" si="163"/>
        <v>0</v>
      </c>
      <c r="BE378" s="619" t="b">
        <f t="shared" si="164"/>
        <v>0</v>
      </c>
      <c r="BF378" s="619" t="b">
        <f t="shared" si="165"/>
        <v>0</v>
      </c>
      <c r="BG378" s="619" t="b">
        <f t="shared" si="166"/>
        <v>0</v>
      </c>
      <c r="BH378" s="619" t="b">
        <f t="shared" si="167"/>
        <v>0</v>
      </c>
      <c r="BI378" s="619" t="b">
        <f t="shared" si="168"/>
        <v>0</v>
      </c>
      <c r="BJ378" s="619" t="b">
        <f t="shared" si="169"/>
        <v>0</v>
      </c>
      <c r="BK378" s="619" t="b">
        <f t="shared" si="170"/>
        <v>0</v>
      </c>
      <c r="BL378" s="619" t="b">
        <f t="shared" si="171"/>
        <v>0</v>
      </c>
      <c r="BM378" s="619" t="b">
        <f t="shared" si="172"/>
        <v>0</v>
      </c>
      <c r="BN378" s="619" t="b">
        <f t="shared" si="173"/>
        <v>1</v>
      </c>
      <c r="BO378" s="619" t="b">
        <f t="shared" si="174"/>
        <v>1</v>
      </c>
      <c r="BP378" s="619" t="b">
        <f t="shared" si="175"/>
        <v>1</v>
      </c>
      <c r="BQ378" s="619" t="b">
        <f t="shared" si="176"/>
        <v>1</v>
      </c>
      <c r="BR378" s="619" t="b">
        <f t="shared" si="177"/>
        <v>1</v>
      </c>
      <c r="BS378" s="619" t="b">
        <f t="shared" si="178"/>
        <v>1</v>
      </c>
      <c r="BT378" s="619" t="b">
        <f t="shared" si="179"/>
        <v>1</v>
      </c>
      <c r="BU378" s="619" t="b">
        <f t="shared" si="180"/>
        <v>1</v>
      </c>
      <c r="BV378" s="619" t="str">
        <f t="shared" si="181"/>
        <v>-</v>
      </c>
      <c r="BW378" s="619">
        <f>IF(BV378="-",0,IF(COUNTIF(BV378:$BV$524,BV378)&gt;1,1,0))</f>
        <v>0</v>
      </c>
    </row>
    <row r="379" spans="1:75" s="257" customFormat="1" ht="15.75">
      <c r="A379" s="567">
        <v>355</v>
      </c>
      <c r="B379" s="564"/>
      <c r="C379" s="465"/>
      <c r="D379" s="466"/>
      <c r="E379" s="467"/>
      <c r="F379" s="468"/>
      <c r="G379" s="466"/>
      <c r="H379" s="467"/>
      <c r="I379" s="468"/>
      <c r="J379" s="469"/>
      <c r="K379" s="467"/>
      <c r="L379" s="470"/>
      <c r="M379" s="466"/>
      <c r="N379" s="467"/>
      <c r="O379" s="470"/>
      <c r="P379" s="544"/>
      <c r="Q379" s="544"/>
      <c r="R379" s="544"/>
      <c r="S379" s="544"/>
      <c r="T379" s="544"/>
      <c r="U379" s="544"/>
      <c r="V379" s="544"/>
      <c r="W379" s="469"/>
      <c r="X379" s="471"/>
      <c r="Y379" s="471"/>
      <c r="Z379" s="471"/>
      <c r="AA379" s="472"/>
      <c r="AB379" s="469"/>
      <c r="AC379" s="471"/>
      <c r="AD379" s="471"/>
      <c r="AE379" s="471"/>
      <c r="AF379" s="472"/>
      <c r="AG379" s="469"/>
      <c r="AH379" s="471"/>
      <c r="AI379" s="471"/>
      <c r="AJ379" s="471"/>
      <c r="AK379" s="472"/>
      <c r="AL379" s="469"/>
      <c r="AM379" s="471"/>
      <c r="AN379" s="471"/>
      <c r="AO379" s="471"/>
      <c r="AP379" s="538"/>
      <c r="AQ379" s="542">
        <f t="shared" si="154"/>
        <v>0</v>
      </c>
      <c r="AR379" s="552">
        <f t="shared" si="155"/>
        <v>0</v>
      </c>
      <c r="AS379" s="552">
        <f t="shared" si="156"/>
        <v>0</v>
      </c>
      <c r="AT379" s="496">
        <f t="shared" si="157"/>
        <v>0</v>
      </c>
      <c r="AU379" s="227"/>
      <c r="AV379" s="619" t="b">
        <f t="shared" si="152"/>
        <v>1</v>
      </c>
      <c r="AW379" s="619" t="b">
        <f t="shared" si="153"/>
        <v>1</v>
      </c>
      <c r="AX379" s="619" t="b">
        <f t="shared" si="158"/>
        <v>1</v>
      </c>
      <c r="AY379" s="619" t="b">
        <f t="shared" si="159"/>
        <v>1</v>
      </c>
      <c r="AZ379" s="619" t="b">
        <f t="shared" si="160"/>
        <v>1</v>
      </c>
      <c r="BB379" s="619" t="b">
        <f t="shared" si="161"/>
        <v>0</v>
      </c>
      <c r="BC379" s="619" t="b">
        <f t="shared" si="162"/>
        <v>0</v>
      </c>
      <c r="BD379" s="619" t="b">
        <f t="shared" si="163"/>
        <v>0</v>
      </c>
      <c r="BE379" s="619" t="b">
        <f t="shared" si="164"/>
        <v>0</v>
      </c>
      <c r="BF379" s="619" t="b">
        <f t="shared" si="165"/>
        <v>0</v>
      </c>
      <c r="BG379" s="619" t="b">
        <f t="shared" si="166"/>
        <v>0</v>
      </c>
      <c r="BH379" s="619" t="b">
        <f t="shared" si="167"/>
        <v>0</v>
      </c>
      <c r="BI379" s="619" t="b">
        <f t="shared" si="168"/>
        <v>0</v>
      </c>
      <c r="BJ379" s="619" t="b">
        <f t="shared" si="169"/>
        <v>0</v>
      </c>
      <c r="BK379" s="619" t="b">
        <f t="shared" si="170"/>
        <v>0</v>
      </c>
      <c r="BL379" s="619" t="b">
        <f t="shared" si="171"/>
        <v>0</v>
      </c>
      <c r="BM379" s="619" t="b">
        <f t="shared" si="172"/>
        <v>0</v>
      </c>
      <c r="BN379" s="619" t="b">
        <f t="shared" si="173"/>
        <v>1</v>
      </c>
      <c r="BO379" s="619" t="b">
        <f t="shared" si="174"/>
        <v>1</v>
      </c>
      <c r="BP379" s="619" t="b">
        <f t="shared" si="175"/>
        <v>1</v>
      </c>
      <c r="BQ379" s="619" t="b">
        <f t="shared" si="176"/>
        <v>1</v>
      </c>
      <c r="BR379" s="619" t="b">
        <f t="shared" si="177"/>
        <v>1</v>
      </c>
      <c r="BS379" s="619" t="b">
        <f t="shared" si="178"/>
        <v>1</v>
      </c>
      <c r="BT379" s="619" t="b">
        <f t="shared" si="179"/>
        <v>1</v>
      </c>
      <c r="BU379" s="619" t="b">
        <f t="shared" si="180"/>
        <v>1</v>
      </c>
      <c r="BV379" s="619" t="str">
        <f t="shared" si="181"/>
        <v>-</v>
      </c>
      <c r="BW379" s="619">
        <f>IF(BV379="-",0,IF(COUNTIF(BV379:$BV$524,BV379)&gt;1,1,0))</f>
        <v>0</v>
      </c>
    </row>
    <row r="380" spans="1:75" s="257" customFormat="1" ht="15.75">
      <c r="A380" s="567">
        <v>356</v>
      </c>
      <c r="B380" s="564"/>
      <c r="C380" s="465"/>
      <c r="D380" s="466"/>
      <c r="E380" s="467"/>
      <c r="F380" s="468"/>
      <c r="G380" s="466"/>
      <c r="H380" s="467"/>
      <c r="I380" s="468"/>
      <c r="J380" s="469"/>
      <c r="K380" s="467"/>
      <c r="L380" s="470"/>
      <c r="M380" s="466"/>
      <c r="N380" s="467"/>
      <c r="O380" s="470"/>
      <c r="P380" s="544"/>
      <c r="Q380" s="544"/>
      <c r="R380" s="544"/>
      <c r="S380" s="544"/>
      <c r="T380" s="544"/>
      <c r="U380" s="544"/>
      <c r="V380" s="544"/>
      <c r="W380" s="469"/>
      <c r="X380" s="471"/>
      <c r="Y380" s="471"/>
      <c r="Z380" s="471"/>
      <c r="AA380" s="472"/>
      <c r="AB380" s="469"/>
      <c r="AC380" s="471"/>
      <c r="AD380" s="471"/>
      <c r="AE380" s="471"/>
      <c r="AF380" s="472"/>
      <c r="AG380" s="469"/>
      <c r="AH380" s="471"/>
      <c r="AI380" s="471"/>
      <c r="AJ380" s="471"/>
      <c r="AK380" s="472"/>
      <c r="AL380" s="469"/>
      <c r="AM380" s="471"/>
      <c r="AN380" s="471"/>
      <c r="AO380" s="471"/>
      <c r="AP380" s="538"/>
      <c r="AQ380" s="542">
        <f t="shared" si="154"/>
        <v>0</v>
      </c>
      <c r="AR380" s="552">
        <f t="shared" si="155"/>
        <v>0</v>
      </c>
      <c r="AS380" s="552">
        <f t="shared" si="156"/>
        <v>0</v>
      </c>
      <c r="AT380" s="496">
        <f t="shared" si="157"/>
        <v>0</v>
      </c>
      <c r="AU380" s="227"/>
      <c r="AV380" s="619" t="b">
        <f t="shared" si="152"/>
        <v>1</v>
      </c>
      <c r="AW380" s="619" t="b">
        <f t="shared" si="153"/>
        <v>1</v>
      </c>
      <c r="AX380" s="619" t="b">
        <f t="shared" si="158"/>
        <v>1</v>
      </c>
      <c r="AY380" s="619" t="b">
        <f t="shared" si="159"/>
        <v>1</v>
      </c>
      <c r="AZ380" s="619" t="b">
        <f t="shared" si="160"/>
        <v>1</v>
      </c>
      <c r="BB380" s="619" t="b">
        <f t="shared" si="161"/>
        <v>0</v>
      </c>
      <c r="BC380" s="619" t="b">
        <f t="shared" si="162"/>
        <v>0</v>
      </c>
      <c r="BD380" s="619" t="b">
        <f t="shared" si="163"/>
        <v>0</v>
      </c>
      <c r="BE380" s="619" t="b">
        <f t="shared" si="164"/>
        <v>0</v>
      </c>
      <c r="BF380" s="619" t="b">
        <f t="shared" si="165"/>
        <v>0</v>
      </c>
      <c r="BG380" s="619" t="b">
        <f t="shared" si="166"/>
        <v>0</v>
      </c>
      <c r="BH380" s="619" t="b">
        <f t="shared" si="167"/>
        <v>0</v>
      </c>
      <c r="BI380" s="619" t="b">
        <f t="shared" si="168"/>
        <v>0</v>
      </c>
      <c r="BJ380" s="619" t="b">
        <f t="shared" si="169"/>
        <v>0</v>
      </c>
      <c r="BK380" s="619" t="b">
        <f t="shared" si="170"/>
        <v>0</v>
      </c>
      <c r="BL380" s="619" t="b">
        <f t="shared" si="171"/>
        <v>0</v>
      </c>
      <c r="BM380" s="619" t="b">
        <f t="shared" si="172"/>
        <v>0</v>
      </c>
      <c r="BN380" s="619" t="b">
        <f t="shared" si="173"/>
        <v>1</v>
      </c>
      <c r="BO380" s="619" t="b">
        <f t="shared" si="174"/>
        <v>1</v>
      </c>
      <c r="BP380" s="619" t="b">
        <f t="shared" si="175"/>
        <v>1</v>
      </c>
      <c r="BQ380" s="619" t="b">
        <f t="shared" si="176"/>
        <v>1</v>
      </c>
      <c r="BR380" s="619" t="b">
        <f t="shared" si="177"/>
        <v>1</v>
      </c>
      <c r="BS380" s="619" t="b">
        <f t="shared" si="178"/>
        <v>1</v>
      </c>
      <c r="BT380" s="619" t="b">
        <f t="shared" si="179"/>
        <v>1</v>
      </c>
      <c r="BU380" s="619" t="b">
        <f t="shared" si="180"/>
        <v>1</v>
      </c>
      <c r="BV380" s="619" t="str">
        <f t="shared" si="181"/>
        <v>-</v>
      </c>
      <c r="BW380" s="619">
        <f>IF(BV380="-",0,IF(COUNTIF(BV380:$BV$524,BV380)&gt;1,1,0))</f>
        <v>0</v>
      </c>
    </row>
    <row r="381" spans="1:75" s="257" customFormat="1" ht="15.75">
      <c r="A381" s="567">
        <v>357</v>
      </c>
      <c r="B381" s="564"/>
      <c r="C381" s="465"/>
      <c r="D381" s="466"/>
      <c r="E381" s="467"/>
      <c r="F381" s="468"/>
      <c r="G381" s="466"/>
      <c r="H381" s="467"/>
      <c r="I381" s="468"/>
      <c r="J381" s="469"/>
      <c r="K381" s="467"/>
      <c r="L381" s="470"/>
      <c r="M381" s="466"/>
      <c r="N381" s="467"/>
      <c r="O381" s="470"/>
      <c r="P381" s="544"/>
      <c r="Q381" s="544"/>
      <c r="R381" s="544"/>
      <c r="S381" s="544"/>
      <c r="T381" s="544"/>
      <c r="U381" s="544"/>
      <c r="V381" s="544"/>
      <c r="W381" s="469"/>
      <c r="X381" s="471"/>
      <c r="Y381" s="471"/>
      <c r="Z381" s="471"/>
      <c r="AA381" s="472"/>
      <c r="AB381" s="469"/>
      <c r="AC381" s="471"/>
      <c r="AD381" s="471"/>
      <c r="AE381" s="471"/>
      <c r="AF381" s="472"/>
      <c r="AG381" s="469"/>
      <c r="AH381" s="471"/>
      <c r="AI381" s="471"/>
      <c r="AJ381" s="471"/>
      <c r="AK381" s="472"/>
      <c r="AL381" s="469"/>
      <c r="AM381" s="471"/>
      <c r="AN381" s="471"/>
      <c r="AO381" s="471"/>
      <c r="AP381" s="538"/>
      <c r="AQ381" s="542">
        <f t="shared" si="154"/>
        <v>0</v>
      </c>
      <c r="AR381" s="552">
        <f t="shared" si="155"/>
        <v>0</v>
      </c>
      <c r="AS381" s="552">
        <f t="shared" si="156"/>
        <v>0</v>
      </c>
      <c r="AT381" s="496">
        <f t="shared" si="157"/>
        <v>0</v>
      </c>
      <c r="AU381" s="227"/>
      <c r="AV381" s="619" t="b">
        <f t="shared" si="152"/>
        <v>1</v>
      </c>
      <c r="AW381" s="619" t="b">
        <f t="shared" si="153"/>
        <v>1</v>
      </c>
      <c r="AX381" s="619" t="b">
        <f t="shared" si="158"/>
        <v>1</v>
      </c>
      <c r="AY381" s="619" t="b">
        <f t="shared" si="159"/>
        <v>1</v>
      </c>
      <c r="AZ381" s="619" t="b">
        <f t="shared" si="160"/>
        <v>1</v>
      </c>
      <c r="BB381" s="619" t="b">
        <f t="shared" si="161"/>
        <v>0</v>
      </c>
      <c r="BC381" s="619" t="b">
        <f t="shared" si="162"/>
        <v>0</v>
      </c>
      <c r="BD381" s="619" t="b">
        <f t="shared" si="163"/>
        <v>0</v>
      </c>
      <c r="BE381" s="619" t="b">
        <f t="shared" si="164"/>
        <v>0</v>
      </c>
      <c r="BF381" s="619" t="b">
        <f t="shared" si="165"/>
        <v>0</v>
      </c>
      <c r="BG381" s="619" t="b">
        <f t="shared" si="166"/>
        <v>0</v>
      </c>
      <c r="BH381" s="619" t="b">
        <f t="shared" si="167"/>
        <v>0</v>
      </c>
      <c r="BI381" s="619" t="b">
        <f t="shared" si="168"/>
        <v>0</v>
      </c>
      <c r="BJ381" s="619" t="b">
        <f t="shared" si="169"/>
        <v>0</v>
      </c>
      <c r="BK381" s="619" t="b">
        <f t="shared" si="170"/>
        <v>0</v>
      </c>
      <c r="BL381" s="619" t="b">
        <f t="shared" si="171"/>
        <v>0</v>
      </c>
      <c r="BM381" s="619" t="b">
        <f t="shared" si="172"/>
        <v>0</v>
      </c>
      <c r="BN381" s="619" t="b">
        <f t="shared" si="173"/>
        <v>1</v>
      </c>
      <c r="BO381" s="619" t="b">
        <f t="shared" si="174"/>
        <v>1</v>
      </c>
      <c r="BP381" s="619" t="b">
        <f t="shared" si="175"/>
        <v>1</v>
      </c>
      <c r="BQ381" s="619" t="b">
        <f t="shared" si="176"/>
        <v>1</v>
      </c>
      <c r="BR381" s="619" t="b">
        <f t="shared" si="177"/>
        <v>1</v>
      </c>
      <c r="BS381" s="619" t="b">
        <f t="shared" si="178"/>
        <v>1</v>
      </c>
      <c r="BT381" s="619" t="b">
        <f t="shared" si="179"/>
        <v>1</v>
      </c>
      <c r="BU381" s="619" t="b">
        <f t="shared" si="180"/>
        <v>1</v>
      </c>
      <c r="BV381" s="619" t="str">
        <f t="shared" si="181"/>
        <v>-</v>
      </c>
      <c r="BW381" s="619">
        <f>IF(BV381="-",0,IF(COUNTIF(BV381:$BV$524,BV381)&gt;1,1,0))</f>
        <v>0</v>
      </c>
    </row>
    <row r="382" spans="1:75" s="257" customFormat="1" ht="15.75">
      <c r="A382" s="567">
        <v>358</v>
      </c>
      <c r="B382" s="564"/>
      <c r="C382" s="465"/>
      <c r="D382" s="466"/>
      <c r="E382" s="467"/>
      <c r="F382" s="468"/>
      <c r="G382" s="466"/>
      <c r="H382" s="467"/>
      <c r="I382" s="468"/>
      <c r="J382" s="469"/>
      <c r="K382" s="467"/>
      <c r="L382" s="470"/>
      <c r="M382" s="466"/>
      <c r="N382" s="467"/>
      <c r="O382" s="470"/>
      <c r="P382" s="544"/>
      <c r="Q382" s="544"/>
      <c r="R382" s="544"/>
      <c r="S382" s="544"/>
      <c r="T382" s="544"/>
      <c r="U382" s="544"/>
      <c r="V382" s="544"/>
      <c r="W382" s="469"/>
      <c r="X382" s="471"/>
      <c r="Y382" s="471"/>
      <c r="Z382" s="471"/>
      <c r="AA382" s="472"/>
      <c r="AB382" s="469"/>
      <c r="AC382" s="471"/>
      <c r="AD382" s="471"/>
      <c r="AE382" s="471"/>
      <c r="AF382" s="472"/>
      <c r="AG382" s="469"/>
      <c r="AH382" s="471"/>
      <c r="AI382" s="471"/>
      <c r="AJ382" s="471"/>
      <c r="AK382" s="472"/>
      <c r="AL382" s="469"/>
      <c r="AM382" s="471"/>
      <c r="AN382" s="471"/>
      <c r="AO382" s="471"/>
      <c r="AP382" s="538"/>
      <c r="AQ382" s="542">
        <f t="shared" si="154"/>
        <v>0</v>
      </c>
      <c r="AR382" s="552">
        <f t="shared" si="155"/>
        <v>0</v>
      </c>
      <c r="AS382" s="552">
        <f t="shared" si="156"/>
        <v>0</v>
      </c>
      <c r="AT382" s="496">
        <f t="shared" si="157"/>
        <v>0</v>
      </c>
      <c r="AU382" s="227"/>
      <c r="AV382" s="619" t="b">
        <f t="shared" si="152"/>
        <v>1</v>
      </c>
      <c r="AW382" s="619" t="b">
        <f t="shared" si="153"/>
        <v>1</v>
      </c>
      <c r="AX382" s="619" t="b">
        <f t="shared" si="158"/>
        <v>1</v>
      </c>
      <c r="AY382" s="619" t="b">
        <f t="shared" si="159"/>
        <v>1</v>
      </c>
      <c r="AZ382" s="619" t="b">
        <f t="shared" si="160"/>
        <v>1</v>
      </c>
      <c r="BB382" s="619" t="b">
        <f t="shared" si="161"/>
        <v>0</v>
      </c>
      <c r="BC382" s="619" t="b">
        <f t="shared" si="162"/>
        <v>0</v>
      </c>
      <c r="BD382" s="619" t="b">
        <f t="shared" si="163"/>
        <v>0</v>
      </c>
      <c r="BE382" s="619" t="b">
        <f t="shared" si="164"/>
        <v>0</v>
      </c>
      <c r="BF382" s="619" t="b">
        <f t="shared" si="165"/>
        <v>0</v>
      </c>
      <c r="BG382" s="619" t="b">
        <f t="shared" si="166"/>
        <v>0</v>
      </c>
      <c r="BH382" s="619" t="b">
        <f t="shared" si="167"/>
        <v>0</v>
      </c>
      <c r="BI382" s="619" t="b">
        <f t="shared" si="168"/>
        <v>0</v>
      </c>
      <c r="BJ382" s="619" t="b">
        <f t="shared" si="169"/>
        <v>0</v>
      </c>
      <c r="BK382" s="619" t="b">
        <f t="shared" si="170"/>
        <v>0</v>
      </c>
      <c r="BL382" s="619" t="b">
        <f t="shared" si="171"/>
        <v>0</v>
      </c>
      <c r="BM382" s="619" t="b">
        <f t="shared" si="172"/>
        <v>0</v>
      </c>
      <c r="BN382" s="619" t="b">
        <f t="shared" si="173"/>
        <v>1</v>
      </c>
      <c r="BO382" s="619" t="b">
        <f t="shared" si="174"/>
        <v>1</v>
      </c>
      <c r="BP382" s="619" t="b">
        <f t="shared" si="175"/>
        <v>1</v>
      </c>
      <c r="BQ382" s="619" t="b">
        <f t="shared" si="176"/>
        <v>1</v>
      </c>
      <c r="BR382" s="619" t="b">
        <f t="shared" si="177"/>
        <v>1</v>
      </c>
      <c r="BS382" s="619" t="b">
        <f t="shared" si="178"/>
        <v>1</v>
      </c>
      <c r="BT382" s="619" t="b">
        <f t="shared" si="179"/>
        <v>1</v>
      </c>
      <c r="BU382" s="619" t="b">
        <f t="shared" si="180"/>
        <v>1</v>
      </c>
      <c r="BV382" s="619" t="str">
        <f t="shared" si="181"/>
        <v>-</v>
      </c>
      <c r="BW382" s="619">
        <f>IF(BV382="-",0,IF(COUNTIF(BV382:$BV$524,BV382)&gt;1,1,0))</f>
        <v>0</v>
      </c>
    </row>
    <row r="383" spans="1:75" s="257" customFormat="1" ht="15.75">
      <c r="A383" s="567">
        <v>359</v>
      </c>
      <c r="B383" s="564"/>
      <c r="C383" s="465"/>
      <c r="D383" s="466"/>
      <c r="E383" s="467"/>
      <c r="F383" s="468"/>
      <c r="G383" s="466"/>
      <c r="H383" s="467"/>
      <c r="I383" s="468"/>
      <c r="J383" s="469"/>
      <c r="K383" s="467"/>
      <c r="L383" s="470"/>
      <c r="M383" s="466"/>
      <c r="N383" s="467"/>
      <c r="O383" s="470"/>
      <c r="P383" s="544"/>
      <c r="Q383" s="544"/>
      <c r="R383" s="544"/>
      <c r="S383" s="544"/>
      <c r="T383" s="544"/>
      <c r="U383" s="544"/>
      <c r="V383" s="544"/>
      <c r="W383" s="469"/>
      <c r="X383" s="471"/>
      <c r="Y383" s="471"/>
      <c r="Z383" s="471"/>
      <c r="AA383" s="472"/>
      <c r="AB383" s="469"/>
      <c r="AC383" s="471"/>
      <c r="AD383" s="471"/>
      <c r="AE383" s="471"/>
      <c r="AF383" s="472"/>
      <c r="AG383" s="469"/>
      <c r="AH383" s="471"/>
      <c r="AI383" s="471"/>
      <c r="AJ383" s="471"/>
      <c r="AK383" s="472"/>
      <c r="AL383" s="469"/>
      <c r="AM383" s="471"/>
      <c r="AN383" s="471"/>
      <c r="AO383" s="471"/>
      <c r="AP383" s="538"/>
      <c r="AQ383" s="542">
        <f t="shared" si="154"/>
        <v>0</v>
      </c>
      <c r="AR383" s="552">
        <f t="shared" si="155"/>
        <v>0</v>
      </c>
      <c r="AS383" s="552">
        <f t="shared" si="156"/>
        <v>0</v>
      </c>
      <c r="AT383" s="496">
        <f t="shared" si="157"/>
        <v>0</v>
      </c>
      <c r="AU383" s="227"/>
      <c r="AV383" s="619" t="b">
        <f t="shared" si="152"/>
        <v>1</v>
      </c>
      <c r="AW383" s="619" t="b">
        <f t="shared" si="153"/>
        <v>1</v>
      </c>
      <c r="AX383" s="619" t="b">
        <f t="shared" si="158"/>
        <v>1</v>
      </c>
      <c r="AY383" s="619" t="b">
        <f t="shared" si="159"/>
        <v>1</v>
      </c>
      <c r="AZ383" s="619" t="b">
        <f t="shared" si="160"/>
        <v>1</v>
      </c>
      <c r="BB383" s="619" t="b">
        <f t="shared" si="161"/>
        <v>0</v>
      </c>
      <c r="BC383" s="619" t="b">
        <f t="shared" si="162"/>
        <v>0</v>
      </c>
      <c r="BD383" s="619" t="b">
        <f t="shared" si="163"/>
        <v>0</v>
      </c>
      <c r="BE383" s="619" t="b">
        <f t="shared" si="164"/>
        <v>0</v>
      </c>
      <c r="BF383" s="619" t="b">
        <f t="shared" si="165"/>
        <v>0</v>
      </c>
      <c r="BG383" s="619" t="b">
        <f t="shared" si="166"/>
        <v>0</v>
      </c>
      <c r="BH383" s="619" t="b">
        <f t="shared" si="167"/>
        <v>0</v>
      </c>
      <c r="BI383" s="619" t="b">
        <f t="shared" si="168"/>
        <v>0</v>
      </c>
      <c r="BJ383" s="619" t="b">
        <f t="shared" si="169"/>
        <v>0</v>
      </c>
      <c r="BK383" s="619" t="b">
        <f t="shared" si="170"/>
        <v>0</v>
      </c>
      <c r="BL383" s="619" t="b">
        <f t="shared" si="171"/>
        <v>0</v>
      </c>
      <c r="BM383" s="619" t="b">
        <f t="shared" si="172"/>
        <v>0</v>
      </c>
      <c r="BN383" s="619" t="b">
        <f t="shared" si="173"/>
        <v>1</v>
      </c>
      <c r="BO383" s="619" t="b">
        <f t="shared" si="174"/>
        <v>1</v>
      </c>
      <c r="BP383" s="619" t="b">
        <f t="shared" si="175"/>
        <v>1</v>
      </c>
      <c r="BQ383" s="619" t="b">
        <f t="shared" si="176"/>
        <v>1</v>
      </c>
      <c r="BR383" s="619" t="b">
        <f t="shared" si="177"/>
        <v>1</v>
      </c>
      <c r="BS383" s="619" t="b">
        <f t="shared" si="178"/>
        <v>1</v>
      </c>
      <c r="BT383" s="619" t="b">
        <f t="shared" si="179"/>
        <v>1</v>
      </c>
      <c r="BU383" s="619" t="b">
        <f t="shared" si="180"/>
        <v>1</v>
      </c>
      <c r="BV383" s="619" t="str">
        <f t="shared" si="181"/>
        <v>-</v>
      </c>
      <c r="BW383" s="619">
        <f>IF(BV383="-",0,IF(COUNTIF(BV383:$BV$524,BV383)&gt;1,1,0))</f>
        <v>0</v>
      </c>
    </row>
    <row r="384" spans="1:75" s="257" customFormat="1" ht="15.75">
      <c r="A384" s="567">
        <v>360</v>
      </c>
      <c r="B384" s="564"/>
      <c r="C384" s="465"/>
      <c r="D384" s="466"/>
      <c r="E384" s="467"/>
      <c r="F384" s="468"/>
      <c r="G384" s="466"/>
      <c r="H384" s="467"/>
      <c r="I384" s="468"/>
      <c r="J384" s="469"/>
      <c r="K384" s="467"/>
      <c r="L384" s="470"/>
      <c r="M384" s="466"/>
      <c r="N384" s="467"/>
      <c r="O384" s="470"/>
      <c r="P384" s="544"/>
      <c r="Q384" s="544"/>
      <c r="R384" s="544"/>
      <c r="S384" s="544"/>
      <c r="T384" s="544"/>
      <c r="U384" s="544"/>
      <c r="V384" s="544"/>
      <c r="W384" s="469"/>
      <c r="X384" s="471"/>
      <c r="Y384" s="471"/>
      <c r="Z384" s="471"/>
      <c r="AA384" s="472"/>
      <c r="AB384" s="469"/>
      <c r="AC384" s="471"/>
      <c r="AD384" s="471"/>
      <c r="AE384" s="471"/>
      <c r="AF384" s="472"/>
      <c r="AG384" s="469"/>
      <c r="AH384" s="471"/>
      <c r="AI384" s="471"/>
      <c r="AJ384" s="471"/>
      <c r="AK384" s="472"/>
      <c r="AL384" s="469"/>
      <c r="AM384" s="471"/>
      <c r="AN384" s="471"/>
      <c r="AO384" s="471"/>
      <c r="AP384" s="538"/>
      <c r="AQ384" s="542">
        <f t="shared" si="154"/>
        <v>0</v>
      </c>
      <c r="AR384" s="552">
        <f t="shared" si="155"/>
        <v>0</v>
      </c>
      <c r="AS384" s="552">
        <f t="shared" si="156"/>
        <v>0</v>
      </c>
      <c r="AT384" s="496">
        <f t="shared" si="157"/>
        <v>0</v>
      </c>
      <c r="AU384" s="227"/>
      <c r="AV384" s="619" t="b">
        <f t="shared" si="152"/>
        <v>1</v>
      </c>
      <c r="AW384" s="619" t="b">
        <f t="shared" si="153"/>
        <v>1</v>
      </c>
      <c r="AX384" s="619" t="b">
        <f t="shared" si="158"/>
        <v>1</v>
      </c>
      <c r="AY384" s="619" t="b">
        <f t="shared" si="159"/>
        <v>1</v>
      </c>
      <c r="AZ384" s="619" t="b">
        <f t="shared" si="160"/>
        <v>1</v>
      </c>
      <c r="BB384" s="619" t="b">
        <f t="shared" si="161"/>
        <v>0</v>
      </c>
      <c r="BC384" s="619" t="b">
        <f t="shared" si="162"/>
        <v>0</v>
      </c>
      <c r="BD384" s="619" t="b">
        <f t="shared" si="163"/>
        <v>0</v>
      </c>
      <c r="BE384" s="619" t="b">
        <f t="shared" si="164"/>
        <v>0</v>
      </c>
      <c r="BF384" s="619" t="b">
        <f t="shared" si="165"/>
        <v>0</v>
      </c>
      <c r="BG384" s="619" t="b">
        <f t="shared" si="166"/>
        <v>0</v>
      </c>
      <c r="BH384" s="619" t="b">
        <f t="shared" si="167"/>
        <v>0</v>
      </c>
      <c r="BI384" s="619" t="b">
        <f t="shared" si="168"/>
        <v>0</v>
      </c>
      <c r="BJ384" s="619" t="b">
        <f t="shared" si="169"/>
        <v>0</v>
      </c>
      <c r="BK384" s="619" t="b">
        <f t="shared" si="170"/>
        <v>0</v>
      </c>
      <c r="BL384" s="619" t="b">
        <f t="shared" si="171"/>
        <v>0</v>
      </c>
      <c r="BM384" s="619" t="b">
        <f t="shared" si="172"/>
        <v>0</v>
      </c>
      <c r="BN384" s="619" t="b">
        <f t="shared" si="173"/>
        <v>1</v>
      </c>
      <c r="BO384" s="619" t="b">
        <f t="shared" si="174"/>
        <v>1</v>
      </c>
      <c r="BP384" s="619" t="b">
        <f t="shared" si="175"/>
        <v>1</v>
      </c>
      <c r="BQ384" s="619" t="b">
        <f t="shared" si="176"/>
        <v>1</v>
      </c>
      <c r="BR384" s="619" t="b">
        <f t="shared" si="177"/>
        <v>1</v>
      </c>
      <c r="BS384" s="619" t="b">
        <f t="shared" si="178"/>
        <v>1</v>
      </c>
      <c r="BT384" s="619" t="b">
        <f t="shared" si="179"/>
        <v>1</v>
      </c>
      <c r="BU384" s="619" t="b">
        <f t="shared" si="180"/>
        <v>1</v>
      </c>
      <c r="BV384" s="619" t="str">
        <f t="shared" si="181"/>
        <v>-</v>
      </c>
      <c r="BW384" s="619">
        <f>IF(BV384="-",0,IF(COUNTIF(BV384:$BV$524,BV384)&gt;1,1,0))</f>
        <v>0</v>
      </c>
    </row>
    <row r="385" spans="1:75" s="257" customFormat="1" ht="15.75">
      <c r="A385" s="567">
        <v>361</v>
      </c>
      <c r="B385" s="564"/>
      <c r="C385" s="465"/>
      <c r="D385" s="466"/>
      <c r="E385" s="467"/>
      <c r="F385" s="468"/>
      <c r="G385" s="466"/>
      <c r="H385" s="467"/>
      <c r="I385" s="468"/>
      <c r="J385" s="469"/>
      <c r="K385" s="467"/>
      <c r="L385" s="470"/>
      <c r="M385" s="466"/>
      <c r="N385" s="467"/>
      <c r="O385" s="470"/>
      <c r="P385" s="544"/>
      <c r="Q385" s="544"/>
      <c r="R385" s="544"/>
      <c r="S385" s="544"/>
      <c r="T385" s="544"/>
      <c r="U385" s="544"/>
      <c r="V385" s="544"/>
      <c r="W385" s="469"/>
      <c r="X385" s="471"/>
      <c r="Y385" s="471"/>
      <c r="Z385" s="471"/>
      <c r="AA385" s="472"/>
      <c r="AB385" s="469"/>
      <c r="AC385" s="471"/>
      <c r="AD385" s="471"/>
      <c r="AE385" s="471"/>
      <c r="AF385" s="472"/>
      <c r="AG385" s="469"/>
      <c r="AH385" s="471"/>
      <c r="AI385" s="471"/>
      <c r="AJ385" s="471"/>
      <c r="AK385" s="472"/>
      <c r="AL385" s="469"/>
      <c r="AM385" s="471"/>
      <c r="AN385" s="471"/>
      <c r="AO385" s="471"/>
      <c r="AP385" s="538"/>
      <c r="AQ385" s="542">
        <f t="shared" si="154"/>
        <v>0</v>
      </c>
      <c r="AR385" s="552">
        <f t="shared" si="155"/>
        <v>0</v>
      </c>
      <c r="AS385" s="552">
        <f t="shared" si="156"/>
        <v>0</v>
      </c>
      <c r="AT385" s="496">
        <f t="shared" si="157"/>
        <v>0</v>
      </c>
      <c r="AU385" s="227"/>
      <c r="AV385" s="619" t="b">
        <f t="shared" si="152"/>
        <v>1</v>
      </c>
      <c r="AW385" s="619" t="b">
        <f t="shared" si="153"/>
        <v>1</v>
      </c>
      <c r="AX385" s="619" t="b">
        <f t="shared" si="158"/>
        <v>1</v>
      </c>
      <c r="AY385" s="619" t="b">
        <f t="shared" si="159"/>
        <v>1</v>
      </c>
      <c r="AZ385" s="619" t="b">
        <f t="shared" si="160"/>
        <v>1</v>
      </c>
      <c r="BB385" s="619" t="b">
        <f t="shared" si="161"/>
        <v>0</v>
      </c>
      <c r="BC385" s="619" t="b">
        <f t="shared" si="162"/>
        <v>0</v>
      </c>
      <c r="BD385" s="619" t="b">
        <f t="shared" si="163"/>
        <v>0</v>
      </c>
      <c r="BE385" s="619" t="b">
        <f t="shared" si="164"/>
        <v>0</v>
      </c>
      <c r="BF385" s="619" t="b">
        <f t="shared" si="165"/>
        <v>0</v>
      </c>
      <c r="BG385" s="619" t="b">
        <f t="shared" si="166"/>
        <v>0</v>
      </c>
      <c r="BH385" s="619" t="b">
        <f t="shared" si="167"/>
        <v>0</v>
      </c>
      <c r="BI385" s="619" t="b">
        <f t="shared" si="168"/>
        <v>0</v>
      </c>
      <c r="BJ385" s="619" t="b">
        <f t="shared" si="169"/>
        <v>0</v>
      </c>
      <c r="BK385" s="619" t="b">
        <f t="shared" si="170"/>
        <v>0</v>
      </c>
      <c r="BL385" s="619" t="b">
        <f t="shared" si="171"/>
        <v>0</v>
      </c>
      <c r="BM385" s="619" t="b">
        <f t="shared" si="172"/>
        <v>0</v>
      </c>
      <c r="BN385" s="619" t="b">
        <f t="shared" si="173"/>
        <v>1</v>
      </c>
      <c r="BO385" s="619" t="b">
        <f t="shared" si="174"/>
        <v>1</v>
      </c>
      <c r="BP385" s="619" t="b">
        <f t="shared" si="175"/>
        <v>1</v>
      </c>
      <c r="BQ385" s="619" t="b">
        <f t="shared" si="176"/>
        <v>1</v>
      </c>
      <c r="BR385" s="619" t="b">
        <f t="shared" si="177"/>
        <v>1</v>
      </c>
      <c r="BS385" s="619" t="b">
        <f t="shared" si="178"/>
        <v>1</v>
      </c>
      <c r="BT385" s="619" t="b">
        <f t="shared" si="179"/>
        <v>1</v>
      </c>
      <c r="BU385" s="619" t="b">
        <f t="shared" si="180"/>
        <v>1</v>
      </c>
      <c r="BV385" s="619" t="str">
        <f t="shared" si="181"/>
        <v>-</v>
      </c>
      <c r="BW385" s="619">
        <f>IF(BV385="-",0,IF(COUNTIF(BV385:$BV$524,BV385)&gt;1,1,0))</f>
        <v>0</v>
      </c>
    </row>
    <row r="386" spans="1:75" s="257" customFormat="1" ht="15.75">
      <c r="A386" s="567">
        <v>362</v>
      </c>
      <c r="B386" s="564"/>
      <c r="C386" s="465"/>
      <c r="D386" s="466"/>
      <c r="E386" s="467"/>
      <c r="F386" s="468"/>
      <c r="G386" s="466"/>
      <c r="H386" s="467"/>
      <c r="I386" s="468"/>
      <c r="J386" s="469"/>
      <c r="K386" s="467"/>
      <c r="L386" s="470"/>
      <c r="M386" s="466"/>
      <c r="N386" s="467"/>
      <c r="O386" s="470"/>
      <c r="P386" s="544"/>
      <c r="Q386" s="544"/>
      <c r="R386" s="544"/>
      <c r="S386" s="544"/>
      <c r="T386" s="544"/>
      <c r="U386" s="544"/>
      <c r="V386" s="544"/>
      <c r="W386" s="469"/>
      <c r="X386" s="471"/>
      <c r="Y386" s="471"/>
      <c r="Z386" s="471"/>
      <c r="AA386" s="472"/>
      <c r="AB386" s="469"/>
      <c r="AC386" s="471"/>
      <c r="AD386" s="471"/>
      <c r="AE386" s="471"/>
      <c r="AF386" s="472"/>
      <c r="AG386" s="469"/>
      <c r="AH386" s="471"/>
      <c r="AI386" s="471"/>
      <c r="AJ386" s="471"/>
      <c r="AK386" s="472"/>
      <c r="AL386" s="469"/>
      <c r="AM386" s="471"/>
      <c r="AN386" s="471"/>
      <c r="AO386" s="471"/>
      <c r="AP386" s="538"/>
      <c r="AQ386" s="542">
        <f t="shared" si="154"/>
        <v>0</v>
      </c>
      <c r="AR386" s="552">
        <f t="shared" si="155"/>
        <v>0</v>
      </c>
      <c r="AS386" s="552">
        <f t="shared" si="156"/>
        <v>0</v>
      </c>
      <c r="AT386" s="496">
        <f t="shared" si="157"/>
        <v>0</v>
      </c>
      <c r="AU386" s="227"/>
      <c r="AV386" s="619" t="b">
        <f t="shared" si="152"/>
        <v>1</v>
      </c>
      <c r="AW386" s="619" t="b">
        <f t="shared" si="153"/>
        <v>1</v>
      </c>
      <c r="AX386" s="619" t="b">
        <f t="shared" si="158"/>
        <v>1</v>
      </c>
      <c r="AY386" s="619" t="b">
        <f t="shared" si="159"/>
        <v>1</v>
      </c>
      <c r="AZ386" s="619" t="b">
        <f t="shared" si="160"/>
        <v>1</v>
      </c>
      <c r="BB386" s="619" t="b">
        <f t="shared" si="161"/>
        <v>0</v>
      </c>
      <c r="BC386" s="619" t="b">
        <f t="shared" si="162"/>
        <v>0</v>
      </c>
      <c r="BD386" s="619" t="b">
        <f t="shared" si="163"/>
        <v>0</v>
      </c>
      <c r="BE386" s="619" t="b">
        <f t="shared" si="164"/>
        <v>0</v>
      </c>
      <c r="BF386" s="619" t="b">
        <f t="shared" si="165"/>
        <v>0</v>
      </c>
      <c r="BG386" s="619" t="b">
        <f t="shared" si="166"/>
        <v>0</v>
      </c>
      <c r="BH386" s="619" t="b">
        <f t="shared" si="167"/>
        <v>0</v>
      </c>
      <c r="BI386" s="619" t="b">
        <f t="shared" si="168"/>
        <v>0</v>
      </c>
      <c r="BJ386" s="619" t="b">
        <f t="shared" si="169"/>
        <v>0</v>
      </c>
      <c r="BK386" s="619" t="b">
        <f t="shared" si="170"/>
        <v>0</v>
      </c>
      <c r="BL386" s="619" t="b">
        <f t="shared" si="171"/>
        <v>0</v>
      </c>
      <c r="BM386" s="619" t="b">
        <f t="shared" si="172"/>
        <v>0</v>
      </c>
      <c r="BN386" s="619" t="b">
        <f t="shared" si="173"/>
        <v>1</v>
      </c>
      <c r="BO386" s="619" t="b">
        <f t="shared" si="174"/>
        <v>1</v>
      </c>
      <c r="BP386" s="619" t="b">
        <f t="shared" si="175"/>
        <v>1</v>
      </c>
      <c r="BQ386" s="619" t="b">
        <f t="shared" si="176"/>
        <v>1</v>
      </c>
      <c r="BR386" s="619" t="b">
        <f t="shared" si="177"/>
        <v>1</v>
      </c>
      <c r="BS386" s="619" t="b">
        <f t="shared" si="178"/>
        <v>1</v>
      </c>
      <c r="BT386" s="619" t="b">
        <f t="shared" si="179"/>
        <v>1</v>
      </c>
      <c r="BU386" s="619" t="b">
        <f t="shared" si="180"/>
        <v>1</v>
      </c>
      <c r="BV386" s="619" t="str">
        <f t="shared" si="181"/>
        <v>-</v>
      </c>
      <c r="BW386" s="619">
        <f>IF(BV386="-",0,IF(COUNTIF(BV386:$BV$524,BV386)&gt;1,1,0))</f>
        <v>0</v>
      </c>
    </row>
    <row r="387" spans="1:75" s="257" customFormat="1" ht="15.75">
      <c r="A387" s="567">
        <v>363</v>
      </c>
      <c r="B387" s="564"/>
      <c r="C387" s="465"/>
      <c r="D387" s="466"/>
      <c r="E387" s="467"/>
      <c r="F387" s="468"/>
      <c r="G387" s="466"/>
      <c r="H387" s="467"/>
      <c r="I387" s="468"/>
      <c r="J387" s="469"/>
      <c r="K387" s="467"/>
      <c r="L387" s="470"/>
      <c r="M387" s="466"/>
      <c r="N387" s="467"/>
      <c r="O387" s="470"/>
      <c r="P387" s="544"/>
      <c r="Q387" s="544"/>
      <c r="R387" s="544"/>
      <c r="S387" s="544"/>
      <c r="T387" s="544"/>
      <c r="U387" s="544"/>
      <c r="V387" s="544"/>
      <c r="W387" s="469"/>
      <c r="X387" s="471"/>
      <c r="Y387" s="471"/>
      <c r="Z387" s="471"/>
      <c r="AA387" s="472"/>
      <c r="AB387" s="469"/>
      <c r="AC387" s="471"/>
      <c r="AD387" s="471"/>
      <c r="AE387" s="471"/>
      <c r="AF387" s="472"/>
      <c r="AG387" s="469"/>
      <c r="AH387" s="471"/>
      <c r="AI387" s="471"/>
      <c r="AJ387" s="471"/>
      <c r="AK387" s="472"/>
      <c r="AL387" s="469"/>
      <c r="AM387" s="471"/>
      <c r="AN387" s="471"/>
      <c r="AO387" s="471"/>
      <c r="AP387" s="538"/>
      <c r="AQ387" s="542">
        <f t="shared" si="154"/>
        <v>0</v>
      </c>
      <c r="AR387" s="552">
        <f t="shared" si="155"/>
        <v>0</v>
      </c>
      <c r="AS387" s="552">
        <f t="shared" si="156"/>
        <v>0</v>
      </c>
      <c r="AT387" s="496">
        <f t="shared" si="157"/>
        <v>0</v>
      </c>
      <c r="AU387" s="227"/>
      <c r="AV387" s="619" t="b">
        <f t="shared" si="152"/>
        <v>1</v>
      </c>
      <c r="AW387" s="619" t="b">
        <f t="shared" si="153"/>
        <v>1</v>
      </c>
      <c r="AX387" s="619" t="b">
        <f t="shared" si="158"/>
        <v>1</v>
      </c>
      <c r="AY387" s="619" t="b">
        <f t="shared" si="159"/>
        <v>1</v>
      </c>
      <c r="AZ387" s="619" t="b">
        <f t="shared" si="160"/>
        <v>1</v>
      </c>
      <c r="BB387" s="619" t="b">
        <f t="shared" si="161"/>
        <v>0</v>
      </c>
      <c r="BC387" s="619" t="b">
        <f t="shared" si="162"/>
        <v>0</v>
      </c>
      <c r="BD387" s="619" t="b">
        <f t="shared" si="163"/>
        <v>0</v>
      </c>
      <c r="BE387" s="619" t="b">
        <f t="shared" si="164"/>
        <v>0</v>
      </c>
      <c r="BF387" s="619" t="b">
        <f t="shared" si="165"/>
        <v>0</v>
      </c>
      <c r="BG387" s="619" t="b">
        <f t="shared" si="166"/>
        <v>0</v>
      </c>
      <c r="BH387" s="619" t="b">
        <f t="shared" si="167"/>
        <v>0</v>
      </c>
      <c r="BI387" s="619" t="b">
        <f t="shared" si="168"/>
        <v>0</v>
      </c>
      <c r="BJ387" s="619" t="b">
        <f t="shared" si="169"/>
        <v>0</v>
      </c>
      <c r="BK387" s="619" t="b">
        <f t="shared" si="170"/>
        <v>0</v>
      </c>
      <c r="BL387" s="619" t="b">
        <f t="shared" si="171"/>
        <v>0</v>
      </c>
      <c r="BM387" s="619" t="b">
        <f t="shared" si="172"/>
        <v>0</v>
      </c>
      <c r="BN387" s="619" t="b">
        <f t="shared" si="173"/>
        <v>1</v>
      </c>
      <c r="BO387" s="619" t="b">
        <f t="shared" si="174"/>
        <v>1</v>
      </c>
      <c r="BP387" s="619" t="b">
        <f t="shared" si="175"/>
        <v>1</v>
      </c>
      <c r="BQ387" s="619" t="b">
        <f t="shared" si="176"/>
        <v>1</v>
      </c>
      <c r="BR387" s="619" t="b">
        <f t="shared" si="177"/>
        <v>1</v>
      </c>
      <c r="BS387" s="619" t="b">
        <f t="shared" si="178"/>
        <v>1</v>
      </c>
      <c r="BT387" s="619" t="b">
        <f t="shared" si="179"/>
        <v>1</v>
      </c>
      <c r="BU387" s="619" t="b">
        <f t="shared" si="180"/>
        <v>1</v>
      </c>
      <c r="BV387" s="619" t="str">
        <f t="shared" si="181"/>
        <v>-</v>
      </c>
      <c r="BW387" s="619">
        <f>IF(BV387="-",0,IF(COUNTIF(BV387:$BV$524,BV387)&gt;1,1,0))</f>
        <v>0</v>
      </c>
    </row>
    <row r="388" spans="1:75" s="257" customFormat="1" ht="15.75">
      <c r="A388" s="567">
        <v>364</v>
      </c>
      <c r="B388" s="564"/>
      <c r="C388" s="465"/>
      <c r="D388" s="466"/>
      <c r="E388" s="467"/>
      <c r="F388" s="468"/>
      <c r="G388" s="466"/>
      <c r="H388" s="467"/>
      <c r="I388" s="468"/>
      <c r="J388" s="469"/>
      <c r="K388" s="467"/>
      <c r="L388" s="470"/>
      <c r="M388" s="466"/>
      <c r="N388" s="467"/>
      <c r="O388" s="470"/>
      <c r="P388" s="544"/>
      <c r="Q388" s="544"/>
      <c r="R388" s="544"/>
      <c r="S388" s="544"/>
      <c r="T388" s="544"/>
      <c r="U388" s="544"/>
      <c r="V388" s="544"/>
      <c r="W388" s="469"/>
      <c r="X388" s="471"/>
      <c r="Y388" s="471"/>
      <c r="Z388" s="471"/>
      <c r="AA388" s="472"/>
      <c r="AB388" s="469"/>
      <c r="AC388" s="471"/>
      <c r="AD388" s="471"/>
      <c r="AE388" s="471"/>
      <c r="AF388" s="472"/>
      <c r="AG388" s="469"/>
      <c r="AH388" s="471"/>
      <c r="AI388" s="471"/>
      <c r="AJ388" s="471"/>
      <c r="AK388" s="472"/>
      <c r="AL388" s="469"/>
      <c r="AM388" s="471"/>
      <c r="AN388" s="471"/>
      <c r="AO388" s="471"/>
      <c r="AP388" s="538"/>
      <c r="AQ388" s="542">
        <f t="shared" si="154"/>
        <v>0</v>
      </c>
      <c r="AR388" s="552">
        <f t="shared" si="155"/>
        <v>0</v>
      </c>
      <c r="AS388" s="552">
        <f t="shared" si="156"/>
        <v>0</v>
      </c>
      <c r="AT388" s="496">
        <f t="shared" si="157"/>
        <v>0</v>
      </c>
      <c r="AU388" s="227"/>
      <c r="AV388" s="619" t="b">
        <f t="shared" si="152"/>
        <v>1</v>
      </c>
      <c r="AW388" s="619" t="b">
        <f t="shared" si="153"/>
        <v>1</v>
      </c>
      <c r="AX388" s="619" t="b">
        <f t="shared" si="158"/>
        <v>1</v>
      </c>
      <c r="AY388" s="619" t="b">
        <f t="shared" si="159"/>
        <v>1</v>
      </c>
      <c r="AZ388" s="619" t="b">
        <f t="shared" si="160"/>
        <v>1</v>
      </c>
      <c r="BB388" s="619" t="b">
        <f t="shared" si="161"/>
        <v>0</v>
      </c>
      <c r="BC388" s="619" t="b">
        <f t="shared" si="162"/>
        <v>0</v>
      </c>
      <c r="BD388" s="619" t="b">
        <f t="shared" si="163"/>
        <v>0</v>
      </c>
      <c r="BE388" s="619" t="b">
        <f t="shared" si="164"/>
        <v>0</v>
      </c>
      <c r="BF388" s="619" t="b">
        <f t="shared" si="165"/>
        <v>0</v>
      </c>
      <c r="BG388" s="619" t="b">
        <f t="shared" si="166"/>
        <v>0</v>
      </c>
      <c r="BH388" s="619" t="b">
        <f t="shared" si="167"/>
        <v>0</v>
      </c>
      <c r="BI388" s="619" t="b">
        <f t="shared" si="168"/>
        <v>0</v>
      </c>
      <c r="BJ388" s="619" t="b">
        <f t="shared" si="169"/>
        <v>0</v>
      </c>
      <c r="BK388" s="619" t="b">
        <f t="shared" si="170"/>
        <v>0</v>
      </c>
      <c r="BL388" s="619" t="b">
        <f t="shared" si="171"/>
        <v>0</v>
      </c>
      <c r="BM388" s="619" t="b">
        <f t="shared" si="172"/>
        <v>0</v>
      </c>
      <c r="BN388" s="619" t="b">
        <f t="shared" si="173"/>
        <v>1</v>
      </c>
      <c r="BO388" s="619" t="b">
        <f t="shared" si="174"/>
        <v>1</v>
      </c>
      <c r="BP388" s="619" t="b">
        <f t="shared" si="175"/>
        <v>1</v>
      </c>
      <c r="BQ388" s="619" t="b">
        <f t="shared" si="176"/>
        <v>1</v>
      </c>
      <c r="BR388" s="619" t="b">
        <f t="shared" si="177"/>
        <v>1</v>
      </c>
      <c r="BS388" s="619" t="b">
        <f t="shared" si="178"/>
        <v>1</v>
      </c>
      <c r="BT388" s="619" t="b">
        <f t="shared" si="179"/>
        <v>1</v>
      </c>
      <c r="BU388" s="619" t="b">
        <f t="shared" si="180"/>
        <v>1</v>
      </c>
      <c r="BV388" s="619" t="str">
        <f t="shared" si="181"/>
        <v>-</v>
      </c>
      <c r="BW388" s="619">
        <f>IF(BV388="-",0,IF(COUNTIF(BV388:$BV$524,BV388)&gt;1,1,0))</f>
        <v>0</v>
      </c>
    </row>
    <row r="389" spans="1:75" s="257" customFormat="1" ht="15.75">
      <c r="A389" s="567">
        <v>365</v>
      </c>
      <c r="B389" s="564"/>
      <c r="C389" s="465"/>
      <c r="D389" s="466"/>
      <c r="E389" s="467"/>
      <c r="F389" s="468"/>
      <c r="G389" s="466"/>
      <c r="H389" s="467"/>
      <c r="I389" s="468"/>
      <c r="J389" s="469"/>
      <c r="K389" s="467"/>
      <c r="L389" s="470"/>
      <c r="M389" s="466"/>
      <c r="N389" s="467"/>
      <c r="O389" s="470"/>
      <c r="P389" s="544"/>
      <c r="Q389" s="544"/>
      <c r="R389" s="544"/>
      <c r="S389" s="544"/>
      <c r="T389" s="544"/>
      <c r="U389" s="544"/>
      <c r="V389" s="544"/>
      <c r="W389" s="469"/>
      <c r="X389" s="471"/>
      <c r="Y389" s="471"/>
      <c r="Z389" s="471"/>
      <c r="AA389" s="472"/>
      <c r="AB389" s="469"/>
      <c r="AC389" s="471"/>
      <c r="AD389" s="471"/>
      <c r="AE389" s="471"/>
      <c r="AF389" s="472"/>
      <c r="AG389" s="469"/>
      <c r="AH389" s="471"/>
      <c r="AI389" s="471"/>
      <c r="AJ389" s="471"/>
      <c r="AK389" s="472"/>
      <c r="AL389" s="469"/>
      <c r="AM389" s="471"/>
      <c r="AN389" s="471"/>
      <c r="AO389" s="471"/>
      <c r="AP389" s="538"/>
      <c r="AQ389" s="542">
        <f t="shared" si="154"/>
        <v>0</v>
      </c>
      <c r="AR389" s="552">
        <f t="shared" si="155"/>
        <v>0</v>
      </c>
      <c r="AS389" s="552">
        <f t="shared" si="156"/>
        <v>0</v>
      </c>
      <c r="AT389" s="496">
        <f t="shared" si="157"/>
        <v>0</v>
      </c>
      <c r="AU389" s="227"/>
      <c r="AV389" s="619" t="b">
        <f t="shared" si="152"/>
        <v>1</v>
      </c>
      <c r="AW389" s="619" t="b">
        <f t="shared" si="153"/>
        <v>1</v>
      </c>
      <c r="AX389" s="619" t="b">
        <f t="shared" si="158"/>
        <v>1</v>
      </c>
      <c r="AY389" s="619" t="b">
        <f t="shared" si="159"/>
        <v>1</v>
      </c>
      <c r="AZ389" s="619" t="b">
        <f t="shared" si="160"/>
        <v>1</v>
      </c>
      <c r="BB389" s="619" t="b">
        <f t="shared" si="161"/>
        <v>0</v>
      </c>
      <c r="BC389" s="619" t="b">
        <f t="shared" si="162"/>
        <v>0</v>
      </c>
      <c r="BD389" s="619" t="b">
        <f t="shared" si="163"/>
        <v>0</v>
      </c>
      <c r="BE389" s="619" t="b">
        <f t="shared" si="164"/>
        <v>0</v>
      </c>
      <c r="BF389" s="619" t="b">
        <f t="shared" si="165"/>
        <v>0</v>
      </c>
      <c r="BG389" s="619" t="b">
        <f t="shared" si="166"/>
        <v>0</v>
      </c>
      <c r="BH389" s="619" t="b">
        <f t="shared" si="167"/>
        <v>0</v>
      </c>
      <c r="BI389" s="619" t="b">
        <f t="shared" si="168"/>
        <v>0</v>
      </c>
      <c r="BJ389" s="619" t="b">
        <f t="shared" si="169"/>
        <v>0</v>
      </c>
      <c r="BK389" s="619" t="b">
        <f t="shared" si="170"/>
        <v>0</v>
      </c>
      <c r="BL389" s="619" t="b">
        <f t="shared" si="171"/>
        <v>0</v>
      </c>
      <c r="BM389" s="619" t="b">
        <f t="shared" si="172"/>
        <v>0</v>
      </c>
      <c r="BN389" s="619" t="b">
        <f t="shared" si="173"/>
        <v>1</v>
      </c>
      <c r="BO389" s="619" t="b">
        <f t="shared" si="174"/>
        <v>1</v>
      </c>
      <c r="BP389" s="619" t="b">
        <f t="shared" si="175"/>
        <v>1</v>
      </c>
      <c r="BQ389" s="619" t="b">
        <f t="shared" si="176"/>
        <v>1</v>
      </c>
      <c r="BR389" s="619" t="b">
        <f t="shared" si="177"/>
        <v>1</v>
      </c>
      <c r="BS389" s="619" t="b">
        <f t="shared" si="178"/>
        <v>1</v>
      </c>
      <c r="BT389" s="619" t="b">
        <f t="shared" si="179"/>
        <v>1</v>
      </c>
      <c r="BU389" s="619" t="b">
        <f t="shared" si="180"/>
        <v>1</v>
      </c>
      <c r="BV389" s="619" t="str">
        <f t="shared" si="181"/>
        <v>-</v>
      </c>
      <c r="BW389" s="619">
        <f>IF(BV389="-",0,IF(COUNTIF(BV389:$BV$524,BV389)&gt;1,1,0))</f>
        <v>0</v>
      </c>
    </row>
    <row r="390" spans="1:75" s="257" customFormat="1" ht="15.75">
      <c r="A390" s="567">
        <v>366</v>
      </c>
      <c r="B390" s="564"/>
      <c r="C390" s="465"/>
      <c r="D390" s="466"/>
      <c r="E390" s="467"/>
      <c r="F390" s="468"/>
      <c r="G390" s="466"/>
      <c r="H390" s="467"/>
      <c r="I390" s="468"/>
      <c r="J390" s="469"/>
      <c r="K390" s="467"/>
      <c r="L390" s="470"/>
      <c r="M390" s="466"/>
      <c r="N390" s="467"/>
      <c r="O390" s="470"/>
      <c r="P390" s="544"/>
      <c r="Q390" s="544"/>
      <c r="R390" s="544"/>
      <c r="S390" s="544"/>
      <c r="T390" s="544"/>
      <c r="U390" s="544"/>
      <c r="V390" s="544"/>
      <c r="W390" s="469"/>
      <c r="X390" s="471"/>
      <c r="Y390" s="471"/>
      <c r="Z390" s="471"/>
      <c r="AA390" s="472"/>
      <c r="AB390" s="469"/>
      <c r="AC390" s="471"/>
      <c r="AD390" s="471"/>
      <c r="AE390" s="471"/>
      <c r="AF390" s="472"/>
      <c r="AG390" s="469"/>
      <c r="AH390" s="471"/>
      <c r="AI390" s="471"/>
      <c r="AJ390" s="471"/>
      <c r="AK390" s="472"/>
      <c r="AL390" s="469"/>
      <c r="AM390" s="471"/>
      <c r="AN390" s="471"/>
      <c r="AO390" s="471"/>
      <c r="AP390" s="538"/>
      <c r="AQ390" s="542">
        <f t="shared" si="154"/>
        <v>0</v>
      </c>
      <c r="AR390" s="552">
        <f t="shared" si="155"/>
        <v>0</v>
      </c>
      <c r="AS390" s="552">
        <f t="shared" si="156"/>
        <v>0</v>
      </c>
      <c r="AT390" s="496">
        <f t="shared" si="157"/>
        <v>0</v>
      </c>
      <c r="AU390" s="227"/>
      <c r="AV390" s="619" t="b">
        <f t="shared" si="152"/>
        <v>1</v>
      </c>
      <c r="AW390" s="619" t="b">
        <f t="shared" si="153"/>
        <v>1</v>
      </c>
      <c r="AX390" s="619" t="b">
        <f t="shared" si="158"/>
        <v>1</v>
      </c>
      <c r="AY390" s="619" t="b">
        <f t="shared" si="159"/>
        <v>1</v>
      </c>
      <c r="AZ390" s="619" t="b">
        <f t="shared" si="160"/>
        <v>1</v>
      </c>
      <c r="BB390" s="619" t="b">
        <f t="shared" si="161"/>
        <v>0</v>
      </c>
      <c r="BC390" s="619" t="b">
        <f t="shared" si="162"/>
        <v>0</v>
      </c>
      <c r="BD390" s="619" t="b">
        <f t="shared" si="163"/>
        <v>0</v>
      </c>
      <c r="BE390" s="619" t="b">
        <f t="shared" si="164"/>
        <v>0</v>
      </c>
      <c r="BF390" s="619" t="b">
        <f t="shared" si="165"/>
        <v>0</v>
      </c>
      <c r="BG390" s="619" t="b">
        <f t="shared" si="166"/>
        <v>0</v>
      </c>
      <c r="BH390" s="619" t="b">
        <f t="shared" si="167"/>
        <v>0</v>
      </c>
      <c r="BI390" s="619" t="b">
        <f t="shared" si="168"/>
        <v>0</v>
      </c>
      <c r="BJ390" s="619" t="b">
        <f t="shared" si="169"/>
        <v>0</v>
      </c>
      <c r="BK390" s="619" t="b">
        <f t="shared" si="170"/>
        <v>0</v>
      </c>
      <c r="BL390" s="619" t="b">
        <f t="shared" si="171"/>
        <v>0</v>
      </c>
      <c r="BM390" s="619" t="b">
        <f t="shared" si="172"/>
        <v>0</v>
      </c>
      <c r="BN390" s="619" t="b">
        <f t="shared" si="173"/>
        <v>1</v>
      </c>
      <c r="BO390" s="619" t="b">
        <f t="shared" si="174"/>
        <v>1</v>
      </c>
      <c r="BP390" s="619" t="b">
        <f t="shared" si="175"/>
        <v>1</v>
      </c>
      <c r="BQ390" s="619" t="b">
        <f t="shared" si="176"/>
        <v>1</v>
      </c>
      <c r="BR390" s="619" t="b">
        <f t="shared" si="177"/>
        <v>1</v>
      </c>
      <c r="BS390" s="619" t="b">
        <f t="shared" si="178"/>
        <v>1</v>
      </c>
      <c r="BT390" s="619" t="b">
        <f t="shared" si="179"/>
        <v>1</v>
      </c>
      <c r="BU390" s="619" t="b">
        <f t="shared" si="180"/>
        <v>1</v>
      </c>
      <c r="BV390" s="619" t="str">
        <f t="shared" si="181"/>
        <v>-</v>
      </c>
      <c r="BW390" s="619">
        <f>IF(BV390="-",0,IF(COUNTIF(BV390:$BV$524,BV390)&gt;1,1,0))</f>
        <v>0</v>
      </c>
    </row>
    <row r="391" spans="1:75" s="257" customFormat="1" ht="15.75">
      <c r="A391" s="567">
        <v>367</v>
      </c>
      <c r="B391" s="564"/>
      <c r="C391" s="465"/>
      <c r="D391" s="466"/>
      <c r="E391" s="467"/>
      <c r="F391" s="468"/>
      <c r="G391" s="466"/>
      <c r="H391" s="467"/>
      <c r="I391" s="468"/>
      <c r="J391" s="469"/>
      <c r="K391" s="467"/>
      <c r="L391" s="470"/>
      <c r="M391" s="466"/>
      <c r="N391" s="467"/>
      <c r="O391" s="470"/>
      <c r="P391" s="544"/>
      <c r="Q391" s="544"/>
      <c r="R391" s="544"/>
      <c r="S391" s="544"/>
      <c r="T391" s="544"/>
      <c r="U391" s="544"/>
      <c r="V391" s="544"/>
      <c r="W391" s="469"/>
      <c r="X391" s="471"/>
      <c r="Y391" s="471"/>
      <c r="Z391" s="471"/>
      <c r="AA391" s="472"/>
      <c r="AB391" s="469"/>
      <c r="AC391" s="471"/>
      <c r="AD391" s="471"/>
      <c r="AE391" s="471"/>
      <c r="AF391" s="472"/>
      <c r="AG391" s="469"/>
      <c r="AH391" s="471"/>
      <c r="AI391" s="471"/>
      <c r="AJ391" s="471"/>
      <c r="AK391" s="472"/>
      <c r="AL391" s="469"/>
      <c r="AM391" s="471"/>
      <c r="AN391" s="471"/>
      <c r="AO391" s="471"/>
      <c r="AP391" s="538"/>
      <c r="AQ391" s="542">
        <f t="shared" si="154"/>
        <v>0</v>
      </c>
      <c r="AR391" s="552">
        <f t="shared" si="155"/>
        <v>0</v>
      </c>
      <c r="AS391" s="552">
        <f t="shared" si="156"/>
        <v>0</v>
      </c>
      <c r="AT391" s="496">
        <f t="shared" si="157"/>
        <v>0</v>
      </c>
      <c r="AU391" s="227"/>
      <c r="AV391" s="619" t="b">
        <f t="shared" si="152"/>
        <v>1</v>
      </c>
      <c r="AW391" s="619" t="b">
        <f t="shared" si="153"/>
        <v>1</v>
      </c>
      <c r="AX391" s="619" t="b">
        <f t="shared" si="158"/>
        <v>1</v>
      </c>
      <c r="AY391" s="619" t="b">
        <f t="shared" si="159"/>
        <v>1</v>
      </c>
      <c r="AZ391" s="619" t="b">
        <f t="shared" si="160"/>
        <v>1</v>
      </c>
      <c r="BB391" s="619" t="b">
        <f t="shared" si="161"/>
        <v>0</v>
      </c>
      <c r="BC391" s="619" t="b">
        <f t="shared" si="162"/>
        <v>0</v>
      </c>
      <c r="BD391" s="619" t="b">
        <f t="shared" si="163"/>
        <v>0</v>
      </c>
      <c r="BE391" s="619" t="b">
        <f t="shared" si="164"/>
        <v>0</v>
      </c>
      <c r="BF391" s="619" t="b">
        <f t="shared" si="165"/>
        <v>0</v>
      </c>
      <c r="BG391" s="619" t="b">
        <f t="shared" si="166"/>
        <v>0</v>
      </c>
      <c r="BH391" s="619" t="b">
        <f t="shared" si="167"/>
        <v>0</v>
      </c>
      <c r="BI391" s="619" t="b">
        <f t="shared" si="168"/>
        <v>0</v>
      </c>
      <c r="BJ391" s="619" t="b">
        <f t="shared" si="169"/>
        <v>0</v>
      </c>
      <c r="BK391" s="619" t="b">
        <f t="shared" si="170"/>
        <v>0</v>
      </c>
      <c r="BL391" s="619" t="b">
        <f t="shared" si="171"/>
        <v>0</v>
      </c>
      <c r="BM391" s="619" t="b">
        <f t="shared" si="172"/>
        <v>0</v>
      </c>
      <c r="BN391" s="619" t="b">
        <f t="shared" si="173"/>
        <v>1</v>
      </c>
      <c r="BO391" s="619" t="b">
        <f t="shared" si="174"/>
        <v>1</v>
      </c>
      <c r="BP391" s="619" t="b">
        <f t="shared" si="175"/>
        <v>1</v>
      </c>
      <c r="BQ391" s="619" t="b">
        <f t="shared" si="176"/>
        <v>1</v>
      </c>
      <c r="BR391" s="619" t="b">
        <f t="shared" si="177"/>
        <v>1</v>
      </c>
      <c r="BS391" s="619" t="b">
        <f t="shared" si="178"/>
        <v>1</v>
      </c>
      <c r="BT391" s="619" t="b">
        <f t="shared" si="179"/>
        <v>1</v>
      </c>
      <c r="BU391" s="619" t="b">
        <f t="shared" si="180"/>
        <v>1</v>
      </c>
      <c r="BV391" s="619" t="str">
        <f t="shared" si="181"/>
        <v>-</v>
      </c>
      <c r="BW391" s="619">
        <f>IF(BV391="-",0,IF(COUNTIF(BV391:$BV$524,BV391)&gt;1,1,0))</f>
        <v>0</v>
      </c>
    </row>
    <row r="392" spans="1:75" s="257" customFormat="1" ht="15.75">
      <c r="A392" s="567">
        <v>368</v>
      </c>
      <c r="B392" s="564"/>
      <c r="C392" s="465"/>
      <c r="D392" s="466"/>
      <c r="E392" s="467"/>
      <c r="F392" s="468"/>
      <c r="G392" s="466"/>
      <c r="H392" s="467"/>
      <c r="I392" s="468"/>
      <c r="J392" s="469"/>
      <c r="K392" s="467"/>
      <c r="L392" s="470"/>
      <c r="M392" s="466"/>
      <c r="N392" s="467"/>
      <c r="O392" s="470"/>
      <c r="P392" s="544"/>
      <c r="Q392" s="544"/>
      <c r="R392" s="544"/>
      <c r="S392" s="544"/>
      <c r="T392" s="544"/>
      <c r="U392" s="544"/>
      <c r="V392" s="544"/>
      <c r="W392" s="469"/>
      <c r="X392" s="471"/>
      <c r="Y392" s="471"/>
      <c r="Z392" s="471"/>
      <c r="AA392" s="472"/>
      <c r="AB392" s="469"/>
      <c r="AC392" s="471"/>
      <c r="AD392" s="471"/>
      <c r="AE392" s="471"/>
      <c r="AF392" s="472"/>
      <c r="AG392" s="469"/>
      <c r="AH392" s="471"/>
      <c r="AI392" s="471"/>
      <c r="AJ392" s="471"/>
      <c r="AK392" s="472"/>
      <c r="AL392" s="469"/>
      <c r="AM392" s="471"/>
      <c r="AN392" s="471"/>
      <c r="AO392" s="471"/>
      <c r="AP392" s="538"/>
      <c r="AQ392" s="542">
        <f t="shared" si="154"/>
        <v>0</v>
      </c>
      <c r="AR392" s="552">
        <f t="shared" si="155"/>
        <v>0</v>
      </c>
      <c r="AS392" s="552">
        <f t="shared" si="156"/>
        <v>0</v>
      </c>
      <c r="AT392" s="496">
        <f t="shared" si="157"/>
        <v>0</v>
      </c>
      <c r="AU392" s="227"/>
      <c r="AV392" s="619" t="b">
        <f t="shared" si="152"/>
        <v>1</v>
      </c>
      <c r="AW392" s="619" t="b">
        <f t="shared" si="153"/>
        <v>1</v>
      </c>
      <c r="AX392" s="619" t="b">
        <f t="shared" si="158"/>
        <v>1</v>
      </c>
      <c r="AY392" s="619" t="b">
        <f t="shared" si="159"/>
        <v>1</v>
      </c>
      <c r="AZ392" s="619" t="b">
        <f t="shared" si="160"/>
        <v>1</v>
      </c>
      <c r="BB392" s="619" t="b">
        <f t="shared" si="161"/>
        <v>0</v>
      </c>
      <c r="BC392" s="619" t="b">
        <f t="shared" si="162"/>
        <v>0</v>
      </c>
      <c r="BD392" s="619" t="b">
        <f t="shared" si="163"/>
        <v>0</v>
      </c>
      <c r="BE392" s="619" t="b">
        <f t="shared" si="164"/>
        <v>0</v>
      </c>
      <c r="BF392" s="619" t="b">
        <f t="shared" si="165"/>
        <v>0</v>
      </c>
      <c r="BG392" s="619" t="b">
        <f t="shared" si="166"/>
        <v>0</v>
      </c>
      <c r="BH392" s="619" t="b">
        <f t="shared" si="167"/>
        <v>0</v>
      </c>
      <c r="BI392" s="619" t="b">
        <f t="shared" si="168"/>
        <v>0</v>
      </c>
      <c r="BJ392" s="619" t="b">
        <f t="shared" si="169"/>
        <v>0</v>
      </c>
      <c r="BK392" s="619" t="b">
        <f t="shared" si="170"/>
        <v>0</v>
      </c>
      <c r="BL392" s="619" t="b">
        <f t="shared" si="171"/>
        <v>0</v>
      </c>
      <c r="BM392" s="619" t="b">
        <f t="shared" si="172"/>
        <v>0</v>
      </c>
      <c r="BN392" s="619" t="b">
        <f t="shared" si="173"/>
        <v>1</v>
      </c>
      <c r="BO392" s="619" t="b">
        <f t="shared" si="174"/>
        <v>1</v>
      </c>
      <c r="BP392" s="619" t="b">
        <f t="shared" si="175"/>
        <v>1</v>
      </c>
      <c r="BQ392" s="619" t="b">
        <f t="shared" si="176"/>
        <v>1</v>
      </c>
      <c r="BR392" s="619" t="b">
        <f t="shared" si="177"/>
        <v>1</v>
      </c>
      <c r="BS392" s="619" t="b">
        <f t="shared" si="178"/>
        <v>1</v>
      </c>
      <c r="BT392" s="619" t="b">
        <f t="shared" si="179"/>
        <v>1</v>
      </c>
      <c r="BU392" s="619" t="b">
        <f t="shared" si="180"/>
        <v>1</v>
      </c>
      <c r="BV392" s="619" t="str">
        <f t="shared" si="181"/>
        <v>-</v>
      </c>
      <c r="BW392" s="619">
        <f>IF(BV392="-",0,IF(COUNTIF(BV392:$BV$524,BV392)&gt;1,1,0))</f>
        <v>0</v>
      </c>
    </row>
    <row r="393" spans="1:75" s="257" customFormat="1" ht="15.75">
      <c r="A393" s="567">
        <v>369</v>
      </c>
      <c r="B393" s="564"/>
      <c r="C393" s="465"/>
      <c r="D393" s="466"/>
      <c r="E393" s="467"/>
      <c r="F393" s="468"/>
      <c r="G393" s="466"/>
      <c r="H393" s="467"/>
      <c r="I393" s="468"/>
      <c r="J393" s="469"/>
      <c r="K393" s="467"/>
      <c r="L393" s="470"/>
      <c r="M393" s="466"/>
      <c r="N393" s="467"/>
      <c r="O393" s="470"/>
      <c r="P393" s="544"/>
      <c r="Q393" s="544"/>
      <c r="R393" s="544"/>
      <c r="S393" s="544"/>
      <c r="T393" s="544"/>
      <c r="U393" s="544"/>
      <c r="V393" s="544"/>
      <c r="W393" s="469"/>
      <c r="X393" s="471"/>
      <c r="Y393" s="471"/>
      <c r="Z393" s="471"/>
      <c r="AA393" s="472"/>
      <c r="AB393" s="469"/>
      <c r="AC393" s="471"/>
      <c r="AD393" s="471"/>
      <c r="AE393" s="471"/>
      <c r="AF393" s="472"/>
      <c r="AG393" s="469"/>
      <c r="AH393" s="471"/>
      <c r="AI393" s="471"/>
      <c r="AJ393" s="471"/>
      <c r="AK393" s="472"/>
      <c r="AL393" s="469"/>
      <c r="AM393" s="471"/>
      <c r="AN393" s="471"/>
      <c r="AO393" s="471"/>
      <c r="AP393" s="538"/>
      <c r="AQ393" s="542">
        <f t="shared" si="154"/>
        <v>0</v>
      </c>
      <c r="AR393" s="552">
        <f t="shared" si="155"/>
        <v>0</v>
      </c>
      <c r="AS393" s="552">
        <f t="shared" si="156"/>
        <v>0</v>
      </c>
      <c r="AT393" s="496">
        <f t="shared" si="157"/>
        <v>0</v>
      </c>
      <c r="AU393" s="227"/>
      <c r="AV393" s="619" t="b">
        <f t="shared" si="152"/>
        <v>1</v>
      </c>
      <c r="AW393" s="619" t="b">
        <f t="shared" si="153"/>
        <v>1</v>
      </c>
      <c r="AX393" s="619" t="b">
        <f t="shared" si="158"/>
        <v>1</v>
      </c>
      <c r="AY393" s="619" t="b">
        <f t="shared" si="159"/>
        <v>1</v>
      </c>
      <c r="AZ393" s="619" t="b">
        <f t="shared" si="160"/>
        <v>1</v>
      </c>
      <c r="BB393" s="619" t="b">
        <f t="shared" si="161"/>
        <v>0</v>
      </c>
      <c r="BC393" s="619" t="b">
        <f t="shared" si="162"/>
        <v>0</v>
      </c>
      <c r="BD393" s="619" t="b">
        <f t="shared" si="163"/>
        <v>0</v>
      </c>
      <c r="BE393" s="619" t="b">
        <f t="shared" si="164"/>
        <v>0</v>
      </c>
      <c r="BF393" s="619" t="b">
        <f t="shared" si="165"/>
        <v>0</v>
      </c>
      <c r="BG393" s="619" t="b">
        <f t="shared" si="166"/>
        <v>0</v>
      </c>
      <c r="BH393" s="619" t="b">
        <f t="shared" si="167"/>
        <v>0</v>
      </c>
      <c r="BI393" s="619" t="b">
        <f t="shared" si="168"/>
        <v>0</v>
      </c>
      <c r="BJ393" s="619" t="b">
        <f t="shared" si="169"/>
        <v>0</v>
      </c>
      <c r="BK393" s="619" t="b">
        <f t="shared" si="170"/>
        <v>0</v>
      </c>
      <c r="BL393" s="619" t="b">
        <f t="shared" si="171"/>
        <v>0</v>
      </c>
      <c r="BM393" s="619" t="b">
        <f t="shared" si="172"/>
        <v>0</v>
      </c>
      <c r="BN393" s="619" t="b">
        <f t="shared" si="173"/>
        <v>1</v>
      </c>
      <c r="BO393" s="619" t="b">
        <f t="shared" si="174"/>
        <v>1</v>
      </c>
      <c r="BP393" s="619" t="b">
        <f t="shared" si="175"/>
        <v>1</v>
      </c>
      <c r="BQ393" s="619" t="b">
        <f t="shared" si="176"/>
        <v>1</v>
      </c>
      <c r="BR393" s="619" t="b">
        <f t="shared" si="177"/>
        <v>1</v>
      </c>
      <c r="BS393" s="619" t="b">
        <f t="shared" si="178"/>
        <v>1</v>
      </c>
      <c r="BT393" s="619" t="b">
        <f t="shared" si="179"/>
        <v>1</v>
      </c>
      <c r="BU393" s="619" t="b">
        <f t="shared" si="180"/>
        <v>1</v>
      </c>
      <c r="BV393" s="619" t="str">
        <f t="shared" si="181"/>
        <v>-</v>
      </c>
      <c r="BW393" s="619">
        <f>IF(BV393="-",0,IF(COUNTIF(BV393:$BV$524,BV393)&gt;1,1,0))</f>
        <v>0</v>
      </c>
    </row>
    <row r="394" spans="1:75" s="257" customFormat="1" ht="15.75">
      <c r="A394" s="567">
        <v>370</v>
      </c>
      <c r="B394" s="564"/>
      <c r="C394" s="465"/>
      <c r="D394" s="466"/>
      <c r="E394" s="467"/>
      <c r="F394" s="468"/>
      <c r="G394" s="466"/>
      <c r="H394" s="467"/>
      <c r="I394" s="468"/>
      <c r="J394" s="469"/>
      <c r="K394" s="467"/>
      <c r="L394" s="470"/>
      <c r="M394" s="466"/>
      <c r="N394" s="467"/>
      <c r="O394" s="470"/>
      <c r="P394" s="544"/>
      <c r="Q394" s="544"/>
      <c r="R394" s="544"/>
      <c r="S394" s="544"/>
      <c r="T394" s="544"/>
      <c r="U394" s="544"/>
      <c r="V394" s="544"/>
      <c r="W394" s="469"/>
      <c r="X394" s="471"/>
      <c r="Y394" s="471"/>
      <c r="Z394" s="471"/>
      <c r="AA394" s="472"/>
      <c r="AB394" s="469"/>
      <c r="AC394" s="471"/>
      <c r="AD394" s="471"/>
      <c r="AE394" s="471"/>
      <c r="AF394" s="472"/>
      <c r="AG394" s="469"/>
      <c r="AH394" s="471"/>
      <c r="AI394" s="471"/>
      <c r="AJ394" s="471"/>
      <c r="AK394" s="472"/>
      <c r="AL394" s="469"/>
      <c r="AM394" s="471"/>
      <c r="AN394" s="471"/>
      <c r="AO394" s="471"/>
      <c r="AP394" s="538"/>
      <c r="AQ394" s="542">
        <f t="shared" si="154"/>
        <v>0</v>
      </c>
      <c r="AR394" s="552">
        <f t="shared" si="155"/>
        <v>0</v>
      </c>
      <c r="AS394" s="552">
        <f t="shared" si="156"/>
        <v>0</v>
      </c>
      <c r="AT394" s="496">
        <f t="shared" si="157"/>
        <v>0</v>
      </c>
      <c r="AU394" s="227"/>
      <c r="AV394" s="619" t="b">
        <f t="shared" si="152"/>
        <v>1</v>
      </c>
      <c r="AW394" s="619" t="b">
        <f t="shared" si="153"/>
        <v>1</v>
      </c>
      <c r="AX394" s="619" t="b">
        <f t="shared" si="158"/>
        <v>1</v>
      </c>
      <c r="AY394" s="619" t="b">
        <f t="shared" si="159"/>
        <v>1</v>
      </c>
      <c r="AZ394" s="619" t="b">
        <f t="shared" si="160"/>
        <v>1</v>
      </c>
      <c r="BB394" s="619" t="b">
        <f t="shared" si="161"/>
        <v>0</v>
      </c>
      <c r="BC394" s="619" t="b">
        <f t="shared" si="162"/>
        <v>0</v>
      </c>
      <c r="BD394" s="619" t="b">
        <f t="shared" si="163"/>
        <v>0</v>
      </c>
      <c r="BE394" s="619" t="b">
        <f t="shared" si="164"/>
        <v>0</v>
      </c>
      <c r="BF394" s="619" t="b">
        <f t="shared" si="165"/>
        <v>0</v>
      </c>
      <c r="BG394" s="619" t="b">
        <f t="shared" si="166"/>
        <v>0</v>
      </c>
      <c r="BH394" s="619" t="b">
        <f t="shared" si="167"/>
        <v>0</v>
      </c>
      <c r="BI394" s="619" t="b">
        <f t="shared" si="168"/>
        <v>0</v>
      </c>
      <c r="BJ394" s="619" t="b">
        <f t="shared" si="169"/>
        <v>0</v>
      </c>
      <c r="BK394" s="619" t="b">
        <f t="shared" si="170"/>
        <v>0</v>
      </c>
      <c r="BL394" s="619" t="b">
        <f t="shared" si="171"/>
        <v>0</v>
      </c>
      <c r="BM394" s="619" t="b">
        <f t="shared" si="172"/>
        <v>0</v>
      </c>
      <c r="BN394" s="619" t="b">
        <f t="shared" si="173"/>
        <v>1</v>
      </c>
      <c r="BO394" s="619" t="b">
        <f t="shared" si="174"/>
        <v>1</v>
      </c>
      <c r="BP394" s="619" t="b">
        <f t="shared" si="175"/>
        <v>1</v>
      </c>
      <c r="BQ394" s="619" t="b">
        <f t="shared" si="176"/>
        <v>1</v>
      </c>
      <c r="BR394" s="619" t="b">
        <f t="shared" si="177"/>
        <v>1</v>
      </c>
      <c r="BS394" s="619" t="b">
        <f t="shared" si="178"/>
        <v>1</v>
      </c>
      <c r="BT394" s="619" t="b">
        <f t="shared" si="179"/>
        <v>1</v>
      </c>
      <c r="BU394" s="619" t="b">
        <f t="shared" si="180"/>
        <v>1</v>
      </c>
      <c r="BV394" s="619" t="str">
        <f t="shared" si="181"/>
        <v>-</v>
      </c>
      <c r="BW394" s="619">
        <f>IF(BV394="-",0,IF(COUNTIF(BV394:$BV$524,BV394)&gt;1,1,0))</f>
        <v>0</v>
      </c>
    </row>
    <row r="395" spans="1:75" s="257" customFormat="1" ht="15.75">
      <c r="A395" s="567">
        <v>371</v>
      </c>
      <c r="B395" s="564"/>
      <c r="C395" s="465"/>
      <c r="D395" s="466"/>
      <c r="E395" s="467"/>
      <c r="F395" s="468"/>
      <c r="G395" s="466"/>
      <c r="H395" s="467"/>
      <c r="I395" s="468"/>
      <c r="J395" s="469"/>
      <c r="K395" s="467"/>
      <c r="L395" s="470"/>
      <c r="M395" s="466"/>
      <c r="N395" s="467"/>
      <c r="O395" s="470"/>
      <c r="P395" s="544"/>
      <c r="Q395" s="544"/>
      <c r="R395" s="544"/>
      <c r="S395" s="544"/>
      <c r="T395" s="544"/>
      <c r="U395" s="544"/>
      <c r="V395" s="544"/>
      <c r="W395" s="469"/>
      <c r="X395" s="471"/>
      <c r="Y395" s="471"/>
      <c r="Z395" s="471"/>
      <c r="AA395" s="472"/>
      <c r="AB395" s="469"/>
      <c r="AC395" s="471"/>
      <c r="AD395" s="471"/>
      <c r="AE395" s="471"/>
      <c r="AF395" s="472"/>
      <c r="AG395" s="469"/>
      <c r="AH395" s="471"/>
      <c r="AI395" s="471"/>
      <c r="AJ395" s="471"/>
      <c r="AK395" s="472"/>
      <c r="AL395" s="469"/>
      <c r="AM395" s="471"/>
      <c r="AN395" s="471"/>
      <c r="AO395" s="471"/>
      <c r="AP395" s="538"/>
      <c r="AQ395" s="542">
        <f t="shared" si="154"/>
        <v>0</v>
      </c>
      <c r="AR395" s="552">
        <f t="shared" si="155"/>
        <v>0</v>
      </c>
      <c r="AS395" s="552">
        <f t="shared" si="156"/>
        <v>0</v>
      </c>
      <c r="AT395" s="496">
        <f t="shared" si="157"/>
        <v>0</v>
      </c>
      <c r="AU395" s="227"/>
      <c r="AV395" s="619" t="b">
        <f t="shared" si="152"/>
        <v>1</v>
      </c>
      <c r="AW395" s="619" t="b">
        <f t="shared" si="153"/>
        <v>1</v>
      </c>
      <c r="AX395" s="619" t="b">
        <f t="shared" si="158"/>
        <v>1</v>
      </c>
      <c r="AY395" s="619" t="b">
        <f t="shared" si="159"/>
        <v>1</v>
      </c>
      <c r="AZ395" s="619" t="b">
        <f t="shared" si="160"/>
        <v>1</v>
      </c>
      <c r="BB395" s="619" t="b">
        <f t="shared" si="161"/>
        <v>0</v>
      </c>
      <c r="BC395" s="619" t="b">
        <f t="shared" si="162"/>
        <v>0</v>
      </c>
      <c r="BD395" s="619" t="b">
        <f t="shared" si="163"/>
        <v>0</v>
      </c>
      <c r="BE395" s="619" t="b">
        <f t="shared" si="164"/>
        <v>0</v>
      </c>
      <c r="BF395" s="619" t="b">
        <f t="shared" si="165"/>
        <v>0</v>
      </c>
      <c r="BG395" s="619" t="b">
        <f t="shared" si="166"/>
        <v>0</v>
      </c>
      <c r="BH395" s="619" t="b">
        <f t="shared" si="167"/>
        <v>0</v>
      </c>
      <c r="BI395" s="619" t="b">
        <f t="shared" si="168"/>
        <v>0</v>
      </c>
      <c r="BJ395" s="619" t="b">
        <f t="shared" si="169"/>
        <v>0</v>
      </c>
      <c r="BK395" s="619" t="b">
        <f t="shared" si="170"/>
        <v>0</v>
      </c>
      <c r="BL395" s="619" t="b">
        <f t="shared" si="171"/>
        <v>0</v>
      </c>
      <c r="BM395" s="619" t="b">
        <f t="shared" si="172"/>
        <v>0</v>
      </c>
      <c r="BN395" s="619" t="b">
        <f t="shared" si="173"/>
        <v>1</v>
      </c>
      <c r="BO395" s="619" t="b">
        <f t="shared" si="174"/>
        <v>1</v>
      </c>
      <c r="BP395" s="619" t="b">
        <f t="shared" si="175"/>
        <v>1</v>
      </c>
      <c r="BQ395" s="619" t="b">
        <f t="shared" si="176"/>
        <v>1</v>
      </c>
      <c r="BR395" s="619" t="b">
        <f t="shared" si="177"/>
        <v>1</v>
      </c>
      <c r="BS395" s="619" t="b">
        <f t="shared" si="178"/>
        <v>1</v>
      </c>
      <c r="BT395" s="619" t="b">
        <f t="shared" si="179"/>
        <v>1</v>
      </c>
      <c r="BU395" s="619" t="b">
        <f t="shared" si="180"/>
        <v>1</v>
      </c>
      <c r="BV395" s="619" t="str">
        <f t="shared" si="181"/>
        <v>-</v>
      </c>
      <c r="BW395" s="619">
        <f>IF(BV395="-",0,IF(COUNTIF(BV395:$BV$524,BV395)&gt;1,1,0))</f>
        <v>0</v>
      </c>
    </row>
    <row r="396" spans="1:75" s="257" customFormat="1" ht="15.75">
      <c r="A396" s="567">
        <v>372</v>
      </c>
      <c r="B396" s="564"/>
      <c r="C396" s="465"/>
      <c r="D396" s="466"/>
      <c r="E396" s="467"/>
      <c r="F396" s="468"/>
      <c r="G396" s="466"/>
      <c r="H396" s="467"/>
      <c r="I396" s="468"/>
      <c r="J396" s="469"/>
      <c r="K396" s="467"/>
      <c r="L396" s="470"/>
      <c r="M396" s="466"/>
      <c r="N396" s="467"/>
      <c r="O396" s="470"/>
      <c r="P396" s="544"/>
      <c r="Q396" s="544"/>
      <c r="R396" s="544"/>
      <c r="S396" s="544"/>
      <c r="T396" s="544"/>
      <c r="U396" s="544"/>
      <c r="V396" s="544"/>
      <c r="W396" s="469"/>
      <c r="X396" s="471"/>
      <c r="Y396" s="471"/>
      <c r="Z396" s="471"/>
      <c r="AA396" s="472"/>
      <c r="AB396" s="469"/>
      <c r="AC396" s="471"/>
      <c r="AD396" s="471"/>
      <c r="AE396" s="471"/>
      <c r="AF396" s="472"/>
      <c r="AG396" s="469"/>
      <c r="AH396" s="471"/>
      <c r="AI396" s="471"/>
      <c r="AJ396" s="471"/>
      <c r="AK396" s="472"/>
      <c r="AL396" s="469"/>
      <c r="AM396" s="471"/>
      <c r="AN396" s="471"/>
      <c r="AO396" s="471"/>
      <c r="AP396" s="538"/>
      <c r="AQ396" s="542">
        <f t="shared" si="154"/>
        <v>0</v>
      </c>
      <c r="AR396" s="552">
        <f t="shared" si="155"/>
        <v>0</v>
      </c>
      <c r="AS396" s="552">
        <f t="shared" si="156"/>
        <v>0</v>
      </c>
      <c r="AT396" s="496">
        <f t="shared" si="157"/>
        <v>0</v>
      </c>
      <c r="AU396" s="227"/>
      <c r="AV396" s="619" t="b">
        <f t="shared" si="152"/>
        <v>1</v>
      </c>
      <c r="AW396" s="619" t="b">
        <f t="shared" si="153"/>
        <v>1</v>
      </c>
      <c r="AX396" s="619" t="b">
        <f t="shared" si="158"/>
        <v>1</v>
      </c>
      <c r="AY396" s="619" t="b">
        <f t="shared" si="159"/>
        <v>1</v>
      </c>
      <c r="AZ396" s="619" t="b">
        <f t="shared" si="160"/>
        <v>1</v>
      </c>
      <c r="BB396" s="619" t="b">
        <f t="shared" si="161"/>
        <v>0</v>
      </c>
      <c r="BC396" s="619" t="b">
        <f t="shared" si="162"/>
        <v>0</v>
      </c>
      <c r="BD396" s="619" t="b">
        <f t="shared" si="163"/>
        <v>0</v>
      </c>
      <c r="BE396" s="619" t="b">
        <f t="shared" si="164"/>
        <v>0</v>
      </c>
      <c r="BF396" s="619" t="b">
        <f t="shared" si="165"/>
        <v>0</v>
      </c>
      <c r="BG396" s="619" t="b">
        <f t="shared" si="166"/>
        <v>0</v>
      </c>
      <c r="BH396" s="619" t="b">
        <f t="shared" si="167"/>
        <v>0</v>
      </c>
      <c r="BI396" s="619" t="b">
        <f t="shared" si="168"/>
        <v>0</v>
      </c>
      <c r="BJ396" s="619" t="b">
        <f t="shared" si="169"/>
        <v>0</v>
      </c>
      <c r="BK396" s="619" t="b">
        <f t="shared" si="170"/>
        <v>0</v>
      </c>
      <c r="BL396" s="619" t="b">
        <f t="shared" si="171"/>
        <v>0</v>
      </c>
      <c r="BM396" s="619" t="b">
        <f t="shared" si="172"/>
        <v>0</v>
      </c>
      <c r="BN396" s="619" t="b">
        <f t="shared" si="173"/>
        <v>1</v>
      </c>
      <c r="BO396" s="619" t="b">
        <f t="shared" si="174"/>
        <v>1</v>
      </c>
      <c r="BP396" s="619" t="b">
        <f t="shared" si="175"/>
        <v>1</v>
      </c>
      <c r="BQ396" s="619" t="b">
        <f t="shared" si="176"/>
        <v>1</v>
      </c>
      <c r="BR396" s="619" t="b">
        <f t="shared" si="177"/>
        <v>1</v>
      </c>
      <c r="BS396" s="619" t="b">
        <f t="shared" si="178"/>
        <v>1</v>
      </c>
      <c r="BT396" s="619" t="b">
        <f t="shared" si="179"/>
        <v>1</v>
      </c>
      <c r="BU396" s="619" t="b">
        <f t="shared" si="180"/>
        <v>1</v>
      </c>
      <c r="BV396" s="619" t="str">
        <f t="shared" si="181"/>
        <v>-</v>
      </c>
      <c r="BW396" s="619">
        <f>IF(BV396="-",0,IF(COUNTIF(BV396:$BV$524,BV396)&gt;1,1,0))</f>
        <v>0</v>
      </c>
    </row>
    <row r="397" spans="1:75" s="257" customFormat="1" ht="15.75">
      <c r="A397" s="567">
        <v>373</v>
      </c>
      <c r="B397" s="564"/>
      <c r="C397" s="465"/>
      <c r="D397" s="466"/>
      <c r="E397" s="467"/>
      <c r="F397" s="468"/>
      <c r="G397" s="466"/>
      <c r="H397" s="467"/>
      <c r="I397" s="468"/>
      <c r="J397" s="469"/>
      <c r="K397" s="467"/>
      <c r="L397" s="470"/>
      <c r="M397" s="466"/>
      <c r="N397" s="467"/>
      <c r="O397" s="470"/>
      <c r="P397" s="544"/>
      <c r="Q397" s="544"/>
      <c r="R397" s="544"/>
      <c r="S397" s="544"/>
      <c r="T397" s="544"/>
      <c r="U397" s="544"/>
      <c r="V397" s="544"/>
      <c r="W397" s="469"/>
      <c r="X397" s="471"/>
      <c r="Y397" s="471"/>
      <c r="Z397" s="471"/>
      <c r="AA397" s="472"/>
      <c r="AB397" s="469"/>
      <c r="AC397" s="471"/>
      <c r="AD397" s="471"/>
      <c r="AE397" s="471"/>
      <c r="AF397" s="472"/>
      <c r="AG397" s="469"/>
      <c r="AH397" s="471"/>
      <c r="AI397" s="471"/>
      <c r="AJ397" s="471"/>
      <c r="AK397" s="472"/>
      <c r="AL397" s="469"/>
      <c r="AM397" s="471"/>
      <c r="AN397" s="471"/>
      <c r="AO397" s="471"/>
      <c r="AP397" s="538"/>
      <c r="AQ397" s="542">
        <f t="shared" si="154"/>
        <v>0</v>
      </c>
      <c r="AR397" s="552">
        <f t="shared" si="155"/>
        <v>0</v>
      </c>
      <c r="AS397" s="552">
        <f t="shared" si="156"/>
        <v>0</v>
      </c>
      <c r="AT397" s="496">
        <f t="shared" si="157"/>
        <v>0</v>
      </c>
      <c r="AU397" s="227"/>
      <c r="AV397" s="619" t="b">
        <f t="shared" si="152"/>
        <v>1</v>
      </c>
      <c r="AW397" s="619" t="b">
        <f t="shared" si="153"/>
        <v>1</v>
      </c>
      <c r="AX397" s="619" t="b">
        <f t="shared" si="158"/>
        <v>1</v>
      </c>
      <c r="AY397" s="619" t="b">
        <f t="shared" si="159"/>
        <v>1</v>
      </c>
      <c r="AZ397" s="619" t="b">
        <f t="shared" si="160"/>
        <v>1</v>
      </c>
      <c r="BB397" s="619" t="b">
        <f t="shared" si="161"/>
        <v>0</v>
      </c>
      <c r="BC397" s="619" t="b">
        <f t="shared" si="162"/>
        <v>0</v>
      </c>
      <c r="BD397" s="619" t="b">
        <f t="shared" si="163"/>
        <v>0</v>
      </c>
      <c r="BE397" s="619" t="b">
        <f t="shared" si="164"/>
        <v>0</v>
      </c>
      <c r="BF397" s="619" t="b">
        <f t="shared" si="165"/>
        <v>0</v>
      </c>
      <c r="BG397" s="619" t="b">
        <f t="shared" si="166"/>
        <v>0</v>
      </c>
      <c r="BH397" s="619" t="b">
        <f t="shared" si="167"/>
        <v>0</v>
      </c>
      <c r="BI397" s="619" t="b">
        <f t="shared" si="168"/>
        <v>0</v>
      </c>
      <c r="BJ397" s="619" t="b">
        <f t="shared" si="169"/>
        <v>0</v>
      </c>
      <c r="BK397" s="619" t="b">
        <f t="shared" si="170"/>
        <v>0</v>
      </c>
      <c r="BL397" s="619" t="b">
        <f t="shared" si="171"/>
        <v>0</v>
      </c>
      <c r="BM397" s="619" t="b">
        <f t="shared" si="172"/>
        <v>0</v>
      </c>
      <c r="BN397" s="619" t="b">
        <f t="shared" si="173"/>
        <v>1</v>
      </c>
      <c r="BO397" s="619" t="b">
        <f t="shared" si="174"/>
        <v>1</v>
      </c>
      <c r="BP397" s="619" t="b">
        <f t="shared" si="175"/>
        <v>1</v>
      </c>
      <c r="BQ397" s="619" t="b">
        <f t="shared" si="176"/>
        <v>1</v>
      </c>
      <c r="BR397" s="619" t="b">
        <f t="shared" si="177"/>
        <v>1</v>
      </c>
      <c r="BS397" s="619" t="b">
        <f t="shared" si="178"/>
        <v>1</v>
      </c>
      <c r="BT397" s="619" t="b">
        <f t="shared" si="179"/>
        <v>1</v>
      </c>
      <c r="BU397" s="619" t="b">
        <f t="shared" si="180"/>
        <v>1</v>
      </c>
      <c r="BV397" s="619" t="str">
        <f t="shared" si="181"/>
        <v>-</v>
      </c>
      <c r="BW397" s="619">
        <f>IF(BV397="-",0,IF(COUNTIF(BV397:$BV$524,BV397)&gt;1,1,0))</f>
        <v>0</v>
      </c>
    </row>
    <row r="398" spans="1:75" s="257" customFormat="1" ht="15.75">
      <c r="A398" s="567">
        <v>374</v>
      </c>
      <c r="B398" s="564"/>
      <c r="C398" s="465"/>
      <c r="D398" s="466"/>
      <c r="E398" s="467"/>
      <c r="F398" s="468"/>
      <c r="G398" s="466"/>
      <c r="H398" s="467"/>
      <c r="I398" s="468"/>
      <c r="J398" s="469"/>
      <c r="K398" s="467"/>
      <c r="L398" s="470"/>
      <c r="M398" s="466"/>
      <c r="N398" s="467"/>
      <c r="O398" s="470"/>
      <c r="P398" s="544"/>
      <c r="Q398" s="544"/>
      <c r="R398" s="544"/>
      <c r="S398" s="544"/>
      <c r="T398" s="544"/>
      <c r="U398" s="544"/>
      <c r="V398" s="544"/>
      <c r="W398" s="469"/>
      <c r="X398" s="471"/>
      <c r="Y398" s="471"/>
      <c r="Z398" s="471"/>
      <c r="AA398" s="472"/>
      <c r="AB398" s="469"/>
      <c r="AC398" s="471"/>
      <c r="AD398" s="471"/>
      <c r="AE398" s="471"/>
      <c r="AF398" s="472"/>
      <c r="AG398" s="469"/>
      <c r="AH398" s="471"/>
      <c r="AI398" s="471"/>
      <c r="AJ398" s="471"/>
      <c r="AK398" s="472"/>
      <c r="AL398" s="469"/>
      <c r="AM398" s="471"/>
      <c r="AN398" s="471"/>
      <c r="AO398" s="471"/>
      <c r="AP398" s="538"/>
      <c r="AQ398" s="542">
        <f t="shared" si="154"/>
        <v>0</v>
      </c>
      <c r="AR398" s="552">
        <f t="shared" si="155"/>
        <v>0</v>
      </c>
      <c r="AS398" s="552">
        <f t="shared" si="156"/>
        <v>0</v>
      </c>
      <c r="AT398" s="496">
        <f t="shared" si="157"/>
        <v>0</v>
      </c>
      <c r="AU398" s="227"/>
      <c r="AV398" s="619" t="b">
        <f t="shared" si="152"/>
        <v>1</v>
      </c>
      <c r="AW398" s="619" t="b">
        <f t="shared" si="153"/>
        <v>1</v>
      </c>
      <c r="AX398" s="619" t="b">
        <f t="shared" si="158"/>
        <v>1</v>
      </c>
      <c r="AY398" s="619" t="b">
        <f t="shared" si="159"/>
        <v>1</v>
      </c>
      <c r="AZ398" s="619" t="b">
        <f t="shared" si="160"/>
        <v>1</v>
      </c>
      <c r="BB398" s="619" t="b">
        <f t="shared" si="161"/>
        <v>0</v>
      </c>
      <c r="BC398" s="619" t="b">
        <f t="shared" si="162"/>
        <v>0</v>
      </c>
      <c r="BD398" s="619" t="b">
        <f t="shared" si="163"/>
        <v>0</v>
      </c>
      <c r="BE398" s="619" t="b">
        <f t="shared" si="164"/>
        <v>0</v>
      </c>
      <c r="BF398" s="619" t="b">
        <f t="shared" si="165"/>
        <v>0</v>
      </c>
      <c r="BG398" s="619" t="b">
        <f t="shared" si="166"/>
        <v>0</v>
      </c>
      <c r="BH398" s="619" t="b">
        <f t="shared" si="167"/>
        <v>0</v>
      </c>
      <c r="BI398" s="619" t="b">
        <f t="shared" si="168"/>
        <v>0</v>
      </c>
      <c r="BJ398" s="619" t="b">
        <f t="shared" si="169"/>
        <v>0</v>
      </c>
      <c r="BK398" s="619" t="b">
        <f t="shared" si="170"/>
        <v>0</v>
      </c>
      <c r="BL398" s="619" t="b">
        <f t="shared" si="171"/>
        <v>0</v>
      </c>
      <c r="BM398" s="619" t="b">
        <f t="shared" si="172"/>
        <v>0</v>
      </c>
      <c r="BN398" s="619" t="b">
        <f t="shared" si="173"/>
        <v>1</v>
      </c>
      <c r="BO398" s="619" t="b">
        <f t="shared" si="174"/>
        <v>1</v>
      </c>
      <c r="BP398" s="619" t="b">
        <f t="shared" si="175"/>
        <v>1</v>
      </c>
      <c r="BQ398" s="619" t="b">
        <f t="shared" si="176"/>
        <v>1</v>
      </c>
      <c r="BR398" s="619" t="b">
        <f t="shared" si="177"/>
        <v>1</v>
      </c>
      <c r="BS398" s="619" t="b">
        <f t="shared" si="178"/>
        <v>1</v>
      </c>
      <c r="BT398" s="619" t="b">
        <f t="shared" si="179"/>
        <v>1</v>
      </c>
      <c r="BU398" s="619" t="b">
        <f t="shared" si="180"/>
        <v>1</v>
      </c>
      <c r="BV398" s="619" t="str">
        <f t="shared" si="181"/>
        <v>-</v>
      </c>
      <c r="BW398" s="619">
        <f>IF(BV398="-",0,IF(COUNTIF(BV398:$BV$524,BV398)&gt;1,1,0))</f>
        <v>0</v>
      </c>
    </row>
    <row r="399" spans="1:75" s="257" customFormat="1" ht="15.75">
      <c r="A399" s="567">
        <v>375</v>
      </c>
      <c r="B399" s="564"/>
      <c r="C399" s="465"/>
      <c r="D399" s="466"/>
      <c r="E399" s="467"/>
      <c r="F399" s="468"/>
      <c r="G399" s="466"/>
      <c r="H399" s="467"/>
      <c r="I399" s="468"/>
      <c r="J399" s="469"/>
      <c r="K399" s="467"/>
      <c r="L399" s="470"/>
      <c r="M399" s="466"/>
      <c r="N399" s="467"/>
      <c r="O399" s="470"/>
      <c r="P399" s="544"/>
      <c r="Q399" s="544"/>
      <c r="R399" s="544"/>
      <c r="S399" s="544"/>
      <c r="T399" s="544"/>
      <c r="U399" s="544"/>
      <c r="V399" s="544"/>
      <c r="W399" s="469"/>
      <c r="X399" s="471"/>
      <c r="Y399" s="471"/>
      <c r="Z399" s="471"/>
      <c r="AA399" s="472"/>
      <c r="AB399" s="469"/>
      <c r="AC399" s="471"/>
      <c r="AD399" s="471"/>
      <c r="AE399" s="471"/>
      <c r="AF399" s="472"/>
      <c r="AG399" s="469"/>
      <c r="AH399" s="471"/>
      <c r="AI399" s="471"/>
      <c r="AJ399" s="471"/>
      <c r="AK399" s="472"/>
      <c r="AL399" s="469"/>
      <c r="AM399" s="471"/>
      <c r="AN399" s="471"/>
      <c r="AO399" s="471"/>
      <c r="AP399" s="538"/>
      <c r="AQ399" s="542">
        <f t="shared" si="154"/>
        <v>0</v>
      </c>
      <c r="AR399" s="552">
        <f t="shared" si="155"/>
        <v>0</v>
      </c>
      <c r="AS399" s="552">
        <f t="shared" si="156"/>
        <v>0</v>
      </c>
      <c r="AT399" s="496">
        <f t="shared" si="157"/>
        <v>0</v>
      </c>
      <c r="AU399" s="227"/>
      <c r="AV399" s="619" t="b">
        <f t="shared" si="152"/>
        <v>1</v>
      </c>
      <c r="AW399" s="619" t="b">
        <f t="shared" si="153"/>
        <v>1</v>
      </c>
      <c r="AX399" s="619" t="b">
        <f t="shared" si="158"/>
        <v>1</v>
      </c>
      <c r="AY399" s="619" t="b">
        <f t="shared" si="159"/>
        <v>1</v>
      </c>
      <c r="AZ399" s="619" t="b">
        <f t="shared" si="160"/>
        <v>1</v>
      </c>
      <c r="BB399" s="619" t="b">
        <f t="shared" si="161"/>
        <v>0</v>
      </c>
      <c r="BC399" s="619" t="b">
        <f t="shared" si="162"/>
        <v>0</v>
      </c>
      <c r="BD399" s="619" t="b">
        <f t="shared" si="163"/>
        <v>0</v>
      </c>
      <c r="BE399" s="619" t="b">
        <f t="shared" si="164"/>
        <v>0</v>
      </c>
      <c r="BF399" s="619" t="b">
        <f t="shared" si="165"/>
        <v>0</v>
      </c>
      <c r="BG399" s="619" t="b">
        <f t="shared" si="166"/>
        <v>0</v>
      </c>
      <c r="BH399" s="619" t="b">
        <f t="shared" si="167"/>
        <v>0</v>
      </c>
      <c r="BI399" s="619" t="b">
        <f t="shared" si="168"/>
        <v>0</v>
      </c>
      <c r="BJ399" s="619" t="b">
        <f t="shared" si="169"/>
        <v>0</v>
      </c>
      <c r="BK399" s="619" t="b">
        <f t="shared" si="170"/>
        <v>0</v>
      </c>
      <c r="BL399" s="619" t="b">
        <f t="shared" si="171"/>
        <v>0</v>
      </c>
      <c r="BM399" s="619" t="b">
        <f t="shared" si="172"/>
        <v>0</v>
      </c>
      <c r="BN399" s="619" t="b">
        <f t="shared" si="173"/>
        <v>1</v>
      </c>
      <c r="BO399" s="619" t="b">
        <f t="shared" si="174"/>
        <v>1</v>
      </c>
      <c r="BP399" s="619" t="b">
        <f t="shared" si="175"/>
        <v>1</v>
      </c>
      <c r="BQ399" s="619" t="b">
        <f t="shared" si="176"/>
        <v>1</v>
      </c>
      <c r="BR399" s="619" t="b">
        <f t="shared" si="177"/>
        <v>1</v>
      </c>
      <c r="BS399" s="619" t="b">
        <f t="shared" si="178"/>
        <v>1</v>
      </c>
      <c r="BT399" s="619" t="b">
        <f t="shared" si="179"/>
        <v>1</v>
      </c>
      <c r="BU399" s="619" t="b">
        <f t="shared" si="180"/>
        <v>1</v>
      </c>
      <c r="BV399" s="619" t="str">
        <f t="shared" si="181"/>
        <v>-</v>
      </c>
      <c r="BW399" s="619">
        <f>IF(BV399="-",0,IF(COUNTIF(BV399:$BV$524,BV399)&gt;1,1,0))</f>
        <v>0</v>
      </c>
    </row>
    <row r="400" spans="1:75" s="257" customFormat="1" ht="15.75">
      <c r="A400" s="567">
        <v>376</v>
      </c>
      <c r="B400" s="564"/>
      <c r="C400" s="465"/>
      <c r="D400" s="466"/>
      <c r="E400" s="467"/>
      <c r="F400" s="468"/>
      <c r="G400" s="466"/>
      <c r="H400" s="467"/>
      <c r="I400" s="468"/>
      <c r="J400" s="469"/>
      <c r="K400" s="467"/>
      <c r="L400" s="470"/>
      <c r="M400" s="466"/>
      <c r="N400" s="467"/>
      <c r="O400" s="470"/>
      <c r="P400" s="544"/>
      <c r="Q400" s="544"/>
      <c r="R400" s="544"/>
      <c r="S400" s="544"/>
      <c r="T400" s="544"/>
      <c r="U400" s="544"/>
      <c r="V400" s="544"/>
      <c r="W400" s="469"/>
      <c r="X400" s="471"/>
      <c r="Y400" s="471"/>
      <c r="Z400" s="471"/>
      <c r="AA400" s="472"/>
      <c r="AB400" s="469"/>
      <c r="AC400" s="471"/>
      <c r="AD400" s="471"/>
      <c r="AE400" s="471"/>
      <c r="AF400" s="472"/>
      <c r="AG400" s="469"/>
      <c r="AH400" s="471"/>
      <c r="AI400" s="471"/>
      <c r="AJ400" s="471"/>
      <c r="AK400" s="472"/>
      <c r="AL400" s="469"/>
      <c r="AM400" s="471"/>
      <c r="AN400" s="471"/>
      <c r="AO400" s="471"/>
      <c r="AP400" s="538"/>
      <c r="AQ400" s="542">
        <f t="shared" si="154"/>
        <v>0</v>
      </c>
      <c r="AR400" s="552">
        <f t="shared" si="155"/>
        <v>0</v>
      </c>
      <c r="AS400" s="552">
        <f t="shared" si="156"/>
        <v>0</v>
      </c>
      <c r="AT400" s="496">
        <f t="shared" si="157"/>
        <v>0</v>
      </c>
      <c r="AU400" s="227"/>
      <c r="AV400" s="619" t="b">
        <f t="shared" si="152"/>
        <v>1</v>
      </c>
      <c r="AW400" s="619" t="b">
        <f t="shared" si="153"/>
        <v>1</v>
      </c>
      <c r="AX400" s="619" t="b">
        <f t="shared" si="158"/>
        <v>1</v>
      </c>
      <c r="AY400" s="619" t="b">
        <f t="shared" si="159"/>
        <v>1</v>
      </c>
      <c r="AZ400" s="619" t="b">
        <f t="shared" si="160"/>
        <v>1</v>
      </c>
      <c r="BB400" s="619" t="b">
        <f t="shared" si="161"/>
        <v>0</v>
      </c>
      <c r="BC400" s="619" t="b">
        <f t="shared" si="162"/>
        <v>0</v>
      </c>
      <c r="BD400" s="619" t="b">
        <f t="shared" si="163"/>
        <v>0</v>
      </c>
      <c r="BE400" s="619" t="b">
        <f t="shared" si="164"/>
        <v>0</v>
      </c>
      <c r="BF400" s="619" t="b">
        <f t="shared" si="165"/>
        <v>0</v>
      </c>
      <c r="BG400" s="619" t="b">
        <f t="shared" si="166"/>
        <v>0</v>
      </c>
      <c r="BH400" s="619" t="b">
        <f t="shared" si="167"/>
        <v>0</v>
      </c>
      <c r="BI400" s="619" t="b">
        <f t="shared" si="168"/>
        <v>0</v>
      </c>
      <c r="BJ400" s="619" t="b">
        <f t="shared" si="169"/>
        <v>0</v>
      </c>
      <c r="BK400" s="619" t="b">
        <f t="shared" si="170"/>
        <v>0</v>
      </c>
      <c r="BL400" s="619" t="b">
        <f t="shared" si="171"/>
        <v>0</v>
      </c>
      <c r="BM400" s="619" t="b">
        <f t="shared" si="172"/>
        <v>0</v>
      </c>
      <c r="BN400" s="619" t="b">
        <f t="shared" si="173"/>
        <v>1</v>
      </c>
      <c r="BO400" s="619" t="b">
        <f t="shared" si="174"/>
        <v>1</v>
      </c>
      <c r="BP400" s="619" t="b">
        <f t="shared" si="175"/>
        <v>1</v>
      </c>
      <c r="BQ400" s="619" t="b">
        <f t="shared" si="176"/>
        <v>1</v>
      </c>
      <c r="BR400" s="619" t="b">
        <f t="shared" si="177"/>
        <v>1</v>
      </c>
      <c r="BS400" s="619" t="b">
        <f t="shared" si="178"/>
        <v>1</v>
      </c>
      <c r="BT400" s="619" t="b">
        <f t="shared" si="179"/>
        <v>1</v>
      </c>
      <c r="BU400" s="619" t="b">
        <f t="shared" si="180"/>
        <v>1</v>
      </c>
      <c r="BV400" s="619" t="str">
        <f t="shared" si="181"/>
        <v>-</v>
      </c>
      <c r="BW400" s="619">
        <f>IF(BV400="-",0,IF(COUNTIF(BV400:$BV$524,BV400)&gt;1,1,0))</f>
        <v>0</v>
      </c>
    </row>
    <row r="401" spans="1:75" s="257" customFormat="1" ht="15.75">
      <c r="A401" s="567">
        <v>377</v>
      </c>
      <c r="B401" s="564"/>
      <c r="C401" s="465"/>
      <c r="D401" s="466"/>
      <c r="E401" s="467"/>
      <c r="F401" s="468"/>
      <c r="G401" s="466"/>
      <c r="H401" s="467"/>
      <c r="I401" s="468"/>
      <c r="J401" s="469"/>
      <c r="K401" s="467"/>
      <c r="L401" s="470"/>
      <c r="M401" s="466"/>
      <c r="N401" s="467"/>
      <c r="O401" s="470"/>
      <c r="P401" s="544"/>
      <c r="Q401" s="544"/>
      <c r="R401" s="544"/>
      <c r="S401" s="544"/>
      <c r="T401" s="544"/>
      <c r="U401" s="544"/>
      <c r="V401" s="544"/>
      <c r="W401" s="469"/>
      <c r="X401" s="471"/>
      <c r="Y401" s="471"/>
      <c r="Z401" s="471"/>
      <c r="AA401" s="472"/>
      <c r="AB401" s="469"/>
      <c r="AC401" s="471"/>
      <c r="AD401" s="471"/>
      <c r="AE401" s="471"/>
      <c r="AF401" s="472"/>
      <c r="AG401" s="469"/>
      <c r="AH401" s="471"/>
      <c r="AI401" s="471"/>
      <c r="AJ401" s="471"/>
      <c r="AK401" s="472"/>
      <c r="AL401" s="469"/>
      <c r="AM401" s="471"/>
      <c r="AN401" s="471"/>
      <c r="AO401" s="471"/>
      <c r="AP401" s="538"/>
      <c r="AQ401" s="542">
        <f t="shared" si="154"/>
        <v>0</v>
      </c>
      <c r="AR401" s="552">
        <f t="shared" si="155"/>
        <v>0</v>
      </c>
      <c r="AS401" s="552">
        <f t="shared" si="156"/>
        <v>0</v>
      </c>
      <c r="AT401" s="496">
        <f t="shared" si="157"/>
        <v>0</v>
      </c>
      <c r="AU401" s="227"/>
      <c r="AV401" s="619" t="b">
        <f t="shared" si="152"/>
        <v>1</v>
      </c>
      <c r="AW401" s="619" t="b">
        <f t="shared" si="153"/>
        <v>1</v>
      </c>
      <c r="AX401" s="619" t="b">
        <f t="shared" si="158"/>
        <v>1</v>
      </c>
      <c r="AY401" s="619" t="b">
        <f t="shared" si="159"/>
        <v>1</v>
      </c>
      <c r="AZ401" s="619" t="b">
        <f t="shared" si="160"/>
        <v>1</v>
      </c>
      <c r="BB401" s="619" t="b">
        <f t="shared" si="161"/>
        <v>0</v>
      </c>
      <c r="BC401" s="619" t="b">
        <f t="shared" si="162"/>
        <v>0</v>
      </c>
      <c r="BD401" s="619" t="b">
        <f t="shared" si="163"/>
        <v>0</v>
      </c>
      <c r="BE401" s="619" t="b">
        <f t="shared" si="164"/>
        <v>0</v>
      </c>
      <c r="BF401" s="619" t="b">
        <f t="shared" si="165"/>
        <v>0</v>
      </c>
      <c r="BG401" s="619" t="b">
        <f t="shared" si="166"/>
        <v>0</v>
      </c>
      <c r="BH401" s="619" t="b">
        <f t="shared" si="167"/>
        <v>0</v>
      </c>
      <c r="BI401" s="619" t="b">
        <f t="shared" si="168"/>
        <v>0</v>
      </c>
      <c r="BJ401" s="619" t="b">
        <f t="shared" si="169"/>
        <v>0</v>
      </c>
      <c r="BK401" s="619" t="b">
        <f t="shared" si="170"/>
        <v>0</v>
      </c>
      <c r="BL401" s="619" t="b">
        <f t="shared" si="171"/>
        <v>0</v>
      </c>
      <c r="BM401" s="619" t="b">
        <f t="shared" si="172"/>
        <v>0</v>
      </c>
      <c r="BN401" s="619" t="b">
        <f t="shared" si="173"/>
        <v>1</v>
      </c>
      <c r="BO401" s="619" t="b">
        <f t="shared" si="174"/>
        <v>1</v>
      </c>
      <c r="BP401" s="619" t="b">
        <f t="shared" si="175"/>
        <v>1</v>
      </c>
      <c r="BQ401" s="619" t="b">
        <f t="shared" si="176"/>
        <v>1</v>
      </c>
      <c r="BR401" s="619" t="b">
        <f t="shared" si="177"/>
        <v>1</v>
      </c>
      <c r="BS401" s="619" t="b">
        <f t="shared" si="178"/>
        <v>1</v>
      </c>
      <c r="BT401" s="619" t="b">
        <f t="shared" si="179"/>
        <v>1</v>
      </c>
      <c r="BU401" s="619" t="b">
        <f t="shared" si="180"/>
        <v>1</v>
      </c>
      <c r="BV401" s="619" t="str">
        <f t="shared" si="181"/>
        <v>-</v>
      </c>
      <c r="BW401" s="619">
        <f>IF(BV401="-",0,IF(COUNTIF(BV401:$BV$524,BV401)&gt;1,1,0))</f>
        <v>0</v>
      </c>
    </row>
    <row r="402" spans="1:75" s="257" customFormat="1" ht="15.75">
      <c r="A402" s="567">
        <v>378</v>
      </c>
      <c r="B402" s="564"/>
      <c r="C402" s="465"/>
      <c r="D402" s="466"/>
      <c r="E402" s="467"/>
      <c r="F402" s="468"/>
      <c r="G402" s="466"/>
      <c r="H402" s="467"/>
      <c r="I402" s="468"/>
      <c r="J402" s="469"/>
      <c r="K402" s="467"/>
      <c r="L402" s="470"/>
      <c r="M402" s="466"/>
      <c r="N402" s="467"/>
      <c r="O402" s="470"/>
      <c r="P402" s="544"/>
      <c r="Q402" s="544"/>
      <c r="R402" s="544"/>
      <c r="S402" s="544"/>
      <c r="T402" s="544"/>
      <c r="U402" s="544"/>
      <c r="V402" s="544"/>
      <c r="W402" s="469"/>
      <c r="X402" s="471"/>
      <c r="Y402" s="471"/>
      <c r="Z402" s="471"/>
      <c r="AA402" s="472"/>
      <c r="AB402" s="469"/>
      <c r="AC402" s="471"/>
      <c r="AD402" s="471"/>
      <c r="AE402" s="471"/>
      <c r="AF402" s="472"/>
      <c r="AG402" s="469"/>
      <c r="AH402" s="471"/>
      <c r="AI402" s="471"/>
      <c r="AJ402" s="471"/>
      <c r="AK402" s="472"/>
      <c r="AL402" s="469"/>
      <c r="AM402" s="471"/>
      <c r="AN402" s="471"/>
      <c r="AO402" s="471"/>
      <c r="AP402" s="538"/>
      <c r="AQ402" s="542">
        <f t="shared" si="154"/>
        <v>0</v>
      </c>
      <c r="AR402" s="552">
        <f t="shared" si="155"/>
        <v>0</v>
      </c>
      <c r="AS402" s="552">
        <f t="shared" si="156"/>
        <v>0</v>
      </c>
      <c r="AT402" s="496">
        <f t="shared" si="157"/>
        <v>0</v>
      </c>
      <c r="AU402" s="227"/>
      <c r="AV402" s="619" t="b">
        <f t="shared" si="152"/>
        <v>1</v>
      </c>
      <c r="AW402" s="619" t="b">
        <f t="shared" si="153"/>
        <v>1</v>
      </c>
      <c r="AX402" s="619" t="b">
        <f t="shared" si="158"/>
        <v>1</v>
      </c>
      <c r="AY402" s="619" t="b">
        <f t="shared" si="159"/>
        <v>1</v>
      </c>
      <c r="AZ402" s="619" t="b">
        <f t="shared" si="160"/>
        <v>1</v>
      </c>
      <c r="BB402" s="619" t="b">
        <f t="shared" si="161"/>
        <v>0</v>
      </c>
      <c r="BC402" s="619" t="b">
        <f t="shared" si="162"/>
        <v>0</v>
      </c>
      <c r="BD402" s="619" t="b">
        <f t="shared" si="163"/>
        <v>0</v>
      </c>
      <c r="BE402" s="619" t="b">
        <f t="shared" si="164"/>
        <v>0</v>
      </c>
      <c r="BF402" s="619" t="b">
        <f t="shared" si="165"/>
        <v>0</v>
      </c>
      <c r="BG402" s="619" t="b">
        <f t="shared" si="166"/>
        <v>0</v>
      </c>
      <c r="BH402" s="619" t="b">
        <f t="shared" si="167"/>
        <v>0</v>
      </c>
      <c r="BI402" s="619" t="b">
        <f t="shared" si="168"/>
        <v>0</v>
      </c>
      <c r="BJ402" s="619" t="b">
        <f t="shared" si="169"/>
        <v>0</v>
      </c>
      <c r="BK402" s="619" t="b">
        <f t="shared" si="170"/>
        <v>0</v>
      </c>
      <c r="BL402" s="619" t="b">
        <f t="shared" si="171"/>
        <v>0</v>
      </c>
      <c r="BM402" s="619" t="b">
        <f t="shared" si="172"/>
        <v>0</v>
      </c>
      <c r="BN402" s="619" t="b">
        <f t="shared" si="173"/>
        <v>1</v>
      </c>
      <c r="BO402" s="619" t="b">
        <f t="shared" si="174"/>
        <v>1</v>
      </c>
      <c r="BP402" s="619" t="b">
        <f t="shared" si="175"/>
        <v>1</v>
      </c>
      <c r="BQ402" s="619" t="b">
        <f t="shared" si="176"/>
        <v>1</v>
      </c>
      <c r="BR402" s="619" t="b">
        <f t="shared" si="177"/>
        <v>1</v>
      </c>
      <c r="BS402" s="619" t="b">
        <f t="shared" si="178"/>
        <v>1</v>
      </c>
      <c r="BT402" s="619" t="b">
        <f t="shared" si="179"/>
        <v>1</v>
      </c>
      <c r="BU402" s="619" t="b">
        <f t="shared" si="180"/>
        <v>1</v>
      </c>
      <c r="BV402" s="619" t="str">
        <f t="shared" si="181"/>
        <v>-</v>
      </c>
      <c r="BW402" s="619">
        <f>IF(BV402="-",0,IF(COUNTIF(BV402:$BV$524,BV402)&gt;1,1,0))</f>
        <v>0</v>
      </c>
    </row>
    <row r="403" spans="1:75" s="257" customFormat="1" ht="15.75">
      <c r="A403" s="567">
        <v>379</v>
      </c>
      <c r="B403" s="564"/>
      <c r="C403" s="465"/>
      <c r="D403" s="466"/>
      <c r="E403" s="467"/>
      <c r="F403" s="468"/>
      <c r="G403" s="466"/>
      <c r="H403" s="467"/>
      <c r="I403" s="468"/>
      <c r="J403" s="469"/>
      <c r="K403" s="467"/>
      <c r="L403" s="470"/>
      <c r="M403" s="466"/>
      <c r="N403" s="467"/>
      <c r="O403" s="470"/>
      <c r="P403" s="544"/>
      <c r="Q403" s="544"/>
      <c r="R403" s="544"/>
      <c r="S403" s="544"/>
      <c r="T403" s="544"/>
      <c r="U403" s="544"/>
      <c r="V403" s="544"/>
      <c r="W403" s="469"/>
      <c r="X403" s="471"/>
      <c r="Y403" s="471"/>
      <c r="Z403" s="471"/>
      <c r="AA403" s="472"/>
      <c r="AB403" s="469"/>
      <c r="AC403" s="471"/>
      <c r="AD403" s="471"/>
      <c r="AE403" s="471"/>
      <c r="AF403" s="472"/>
      <c r="AG403" s="469"/>
      <c r="AH403" s="471"/>
      <c r="AI403" s="471"/>
      <c r="AJ403" s="471"/>
      <c r="AK403" s="472"/>
      <c r="AL403" s="469"/>
      <c r="AM403" s="471"/>
      <c r="AN403" s="471"/>
      <c r="AO403" s="471"/>
      <c r="AP403" s="538"/>
      <c r="AQ403" s="542">
        <f t="shared" si="154"/>
        <v>0</v>
      </c>
      <c r="AR403" s="552">
        <f t="shared" si="155"/>
        <v>0</v>
      </c>
      <c r="AS403" s="552">
        <f t="shared" si="156"/>
        <v>0</v>
      </c>
      <c r="AT403" s="496">
        <f t="shared" si="157"/>
        <v>0</v>
      </c>
      <c r="AU403" s="227"/>
      <c r="AV403" s="619" t="b">
        <f t="shared" si="152"/>
        <v>1</v>
      </c>
      <c r="AW403" s="619" t="b">
        <f t="shared" si="153"/>
        <v>1</v>
      </c>
      <c r="AX403" s="619" t="b">
        <f t="shared" si="158"/>
        <v>1</v>
      </c>
      <c r="AY403" s="619" t="b">
        <f t="shared" si="159"/>
        <v>1</v>
      </c>
      <c r="AZ403" s="619" t="b">
        <f t="shared" si="160"/>
        <v>1</v>
      </c>
      <c r="BB403" s="619" t="b">
        <f t="shared" si="161"/>
        <v>0</v>
      </c>
      <c r="BC403" s="619" t="b">
        <f t="shared" si="162"/>
        <v>0</v>
      </c>
      <c r="BD403" s="619" t="b">
        <f t="shared" si="163"/>
        <v>0</v>
      </c>
      <c r="BE403" s="619" t="b">
        <f t="shared" si="164"/>
        <v>0</v>
      </c>
      <c r="BF403" s="619" t="b">
        <f t="shared" si="165"/>
        <v>0</v>
      </c>
      <c r="BG403" s="619" t="b">
        <f t="shared" si="166"/>
        <v>0</v>
      </c>
      <c r="BH403" s="619" t="b">
        <f t="shared" si="167"/>
        <v>0</v>
      </c>
      <c r="BI403" s="619" t="b">
        <f t="shared" si="168"/>
        <v>0</v>
      </c>
      <c r="BJ403" s="619" t="b">
        <f t="shared" si="169"/>
        <v>0</v>
      </c>
      <c r="BK403" s="619" t="b">
        <f t="shared" si="170"/>
        <v>0</v>
      </c>
      <c r="BL403" s="619" t="b">
        <f t="shared" si="171"/>
        <v>0</v>
      </c>
      <c r="BM403" s="619" t="b">
        <f t="shared" si="172"/>
        <v>0</v>
      </c>
      <c r="BN403" s="619" t="b">
        <f t="shared" si="173"/>
        <v>1</v>
      </c>
      <c r="BO403" s="619" t="b">
        <f t="shared" si="174"/>
        <v>1</v>
      </c>
      <c r="BP403" s="619" t="b">
        <f t="shared" si="175"/>
        <v>1</v>
      </c>
      <c r="BQ403" s="619" t="b">
        <f t="shared" si="176"/>
        <v>1</v>
      </c>
      <c r="BR403" s="619" t="b">
        <f t="shared" si="177"/>
        <v>1</v>
      </c>
      <c r="BS403" s="619" t="b">
        <f t="shared" si="178"/>
        <v>1</v>
      </c>
      <c r="BT403" s="619" t="b">
        <f t="shared" si="179"/>
        <v>1</v>
      </c>
      <c r="BU403" s="619" t="b">
        <f t="shared" si="180"/>
        <v>1</v>
      </c>
      <c r="BV403" s="619" t="str">
        <f t="shared" si="181"/>
        <v>-</v>
      </c>
      <c r="BW403" s="619">
        <f>IF(BV403="-",0,IF(COUNTIF(BV403:$BV$524,BV403)&gt;1,1,0))</f>
        <v>0</v>
      </c>
    </row>
    <row r="404" spans="1:75" s="257" customFormat="1" ht="15.75">
      <c r="A404" s="567">
        <v>380</v>
      </c>
      <c r="B404" s="564"/>
      <c r="C404" s="465"/>
      <c r="D404" s="466"/>
      <c r="E404" s="467"/>
      <c r="F404" s="468"/>
      <c r="G404" s="466"/>
      <c r="H404" s="467"/>
      <c r="I404" s="468"/>
      <c r="J404" s="469"/>
      <c r="K404" s="467"/>
      <c r="L404" s="470"/>
      <c r="M404" s="466"/>
      <c r="N404" s="467"/>
      <c r="O404" s="470"/>
      <c r="P404" s="544"/>
      <c r="Q404" s="544"/>
      <c r="R404" s="544"/>
      <c r="S404" s="544"/>
      <c r="T404" s="544"/>
      <c r="U404" s="544"/>
      <c r="V404" s="544"/>
      <c r="W404" s="469"/>
      <c r="X404" s="471"/>
      <c r="Y404" s="471"/>
      <c r="Z404" s="471"/>
      <c r="AA404" s="472"/>
      <c r="AB404" s="469"/>
      <c r="AC404" s="471"/>
      <c r="AD404" s="471"/>
      <c r="AE404" s="471"/>
      <c r="AF404" s="472"/>
      <c r="AG404" s="469"/>
      <c r="AH404" s="471"/>
      <c r="AI404" s="471"/>
      <c r="AJ404" s="471"/>
      <c r="AK404" s="472"/>
      <c r="AL404" s="469"/>
      <c r="AM404" s="471"/>
      <c r="AN404" s="471"/>
      <c r="AO404" s="471"/>
      <c r="AP404" s="538"/>
      <c r="AQ404" s="542">
        <f t="shared" si="154"/>
        <v>0</v>
      </c>
      <c r="AR404" s="552">
        <f t="shared" si="155"/>
        <v>0</v>
      </c>
      <c r="AS404" s="552">
        <f t="shared" si="156"/>
        <v>0</v>
      </c>
      <c r="AT404" s="496">
        <f t="shared" si="157"/>
        <v>0</v>
      </c>
      <c r="AU404" s="227"/>
      <c r="AV404" s="619" t="b">
        <f t="shared" si="152"/>
        <v>1</v>
      </c>
      <c r="AW404" s="619" t="b">
        <f t="shared" si="153"/>
        <v>1</v>
      </c>
      <c r="AX404" s="619" t="b">
        <f t="shared" si="158"/>
        <v>1</v>
      </c>
      <c r="AY404" s="619" t="b">
        <f t="shared" si="159"/>
        <v>1</v>
      </c>
      <c r="AZ404" s="619" t="b">
        <f t="shared" si="160"/>
        <v>1</v>
      </c>
      <c r="BB404" s="619" t="b">
        <f t="shared" si="161"/>
        <v>0</v>
      </c>
      <c r="BC404" s="619" t="b">
        <f t="shared" si="162"/>
        <v>0</v>
      </c>
      <c r="BD404" s="619" t="b">
        <f t="shared" si="163"/>
        <v>0</v>
      </c>
      <c r="BE404" s="619" t="b">
        <f t="shared" si="164"/>
        <v>0</v>
      </c>
      <c r="BF404" s="619" t="b">
        <f t="shared" si="165"/>
        <v>0</v>
      </c>
      <c r="BG404" s="619" t="b">
        <f t="shared" si="166"/>
        <v>0</v>
      </c>
      <c r="BH404" s="619" t="b">
        <f t="shared" si="167"/>
        <v>0</v>
      </c>
      <c r="BI404" s="619" t="b">
        <f t="shared" si="168"/>
        <v>0</v>
      </c>
      <c r="BJ404" s="619" t="b">
        <f t="shared" si="169"/>
        <v>0</v>
      </c>
      <c r="BK404" s="619" t="b">
        <f t="shared" si="170"/>
        <v>0</v>
      </c>
      <c r="BL404" s="619" t="b">
        <f t="shared" si="171"/>
        <v>0</v>
      </c>
      <c r="BM404" s="619" t="b">
        <f t="shared" si="172"/>
        <v>0</v>
      </c>
      <c r="BN404" s="619" t="b">
        <f t="shared" si="173"/>
        <v>1</v>
      </c>
      <c r="BO404" s="619" t="b">
        <f t="shared" si="174"/>
        <v>1</v>
      </c>
      <c r="BP404" s="619" t="b">
        <f t="shared" si="175"/>
        <v>1</v>
      </c>
      <c r="BQ404" s="619" t="b">
        <f t="shared" si="176"/>
        <v>1</v>
      </c>
      <c r="BR404" s="619" t="b">
        <f t="shared" si="177"/>
        <v>1</v>
      </c>
      <c r="BS404" s="619" t="b">
        <f t="shared" si="178"/>
        <v>1</v>
      </c>
      <c r="BT404" s="619" t="b">
        <f t="shared" si="179"/>
        <v>1</v>
      </c>
      <c r="BU404" s="619" t="b">
        <f t="shared" si="180"/>
        <v>1</v>
      </c>
      <c r="BV404" s="619" t="str">
        <f t="shared" si="181"/>
        <v>-</v>
      </c>
      <c r="BW404" s="619">
        <f>IF(BV404="-",0,IF(COUNTIF(BV404:$BV$524,BV404)&gt;1,1,0))</f>
        <v>0</v>
      </c>
    </row>
    <row r="405" spans="1:75" s="257" customFormat="1" ht="15.75">
      <c r="A405" s="567">
        <v>381</v>
      </c>
      <c r="B405" s="564"/>
      <c r="C405" s="465"/>
      <c r="D405" s="466"/>
      <c r="E405" s="467"/>
      <c r="F405" s="468"/>
      <c r="G405" s="466"/>
      <c r="H405" s="467"/>
      <c r="I405" s="468"/>
      <c r="J405" s="469"/>
      <c r="K405" s="467"/>
      <c r="L405" s="470"/>
      <c r="M405" s="466"/>
      <c r="N405" s="467"/>
      <c r="O405" s="470"/>
      <c r="P405" s="544"/>
      <c r="Q405" s="544"/>
      <c r="R405" s="544"/>
      <c r="S405" s="544"/>
      <c r="T405" s="544"/>
      <c r="U405" s="544"/>
      <c r="V405" s="544"/>
      <c r="W405" s="469"/>
      <c r="X405" s="471"/>
      <c r="Y405" s="471"/>
      <c r="Z405" s="471"/>
      <c r="AA405" s="472"/>
      <c r="AB405" s="469"/>
      <c r="AC405" s="471"/>
      <c r="AD405" s="471"/>
      <c r="AE405" s="471"/>
      <c r="AF405" s="472"/>
      <c r="AG405" s="469"/>
      <c r="AH405" s="471"/>
      <c r="AI405" s="471"/>
      <c r="AJ405" s="471"/>
      <c r="AK405" s="472"/>
      <c r="AL405" s="469"/>
      <c r="AM405" s="471"/>
      <c r="AN405" s="471"/>
      <c r="AO405" s="471"/>
      <c r="AP405" s="538"/>
      <c r="AQ405" s="542">
        <f t="shared" si="154"/>
        <v>0</v>
      </c>
      <c r="AR405" s="552">
        <f t="shared" si="155"/>
        <v>0</v>
      </c>
      <c r="AS405" s="552">
        <f t="shared" si="156"/>
        <v>0</v>
      </c>
      <c r="AT405" s="496">
        <f t="shared" si="157"/>
        <v>0</v>
      </c>
      <c r="AU405" s="227"/>
      <c r="AV405" s="619" t="b">
        <f t="shared" si="152"/>
        <v>1</v>
      </c>
      <c r="AW405" s="619" t="b">
        <f t="shared" si="153"/>
        <v>1</v>
      </c>
      <c r="AX405" s="619" t="b">
        <f t="shared" si="158"/>
        <v>1</v>
      </c>
      <c r="AY405" s="619" t="b">
        <f t="shared" si="159"/>
        <v>1</v>
      </c>
      <c r="AZ405" s="619" t="b">
        <f t="shared" si="160"/>
        <v>1</v>
      </c>
      <c r="BB405" s="619" t="b">
        <f t="shared" si="161"/>
        <v>0</v>
      </c>
      <c r="BC405" s="619" t="b">
        <f t="shared" si="162"/>
        <v>0</v>
      </c>
      <c r="BD405" s="619" t="b">
        <f t="shared" si="163"/>
        <v>0</v>
      </c>
      <c r="BE405" s="619" t="b">
        <f t="shared" si="164"/>
        <v>0</v>
      </c>
      <c r="BF405" s="619" t="b">
        <f t="shared" si="165"/>
        <v>0</v>
      </c>
      <c r="BG405" s="619" t="b">
        <f t="shared" si="166"/>
        <v>0</v>
      </c>
      <c r="BH405" s="619" t="b">
        <f t="shared" si="167"/>
        <v>0</v>
      </c>
      <c r="BI405" s="619" t="b">
        <f t="shared" si="168"/>
        <v>0</v>
      </c>
      <c r="BJ405" s="619" t="b">
        <f t="shared" si="169"/>
        <v>0</v>
      </c>
      <c r="BK405" s="619" t="b">
        <f t="shared" si="170"/>
        <v>0</v>
      </c>
      <c r="BL405" s="619" t="b">
        <f t="shared" si="171"/>
        <v>0</v>
      </c>
      <c r="BM405" s="619" t="b">
        <f t="shared" si="172"/>
        <v>0</v>
      </c>
      <c r="BN405" s="619" t="b">
        <f t="shared" si="173"/>
        <v>1</v>
      </c>
      <c r="BO405" s="619" t="b">
        <f t="shared" si="174"/>
        <v>1</v>
      </c>
      <c r="BP405" s="619" t="b">
        <f t="shared" si="175"/>
        <v>1</v>
      </c>
      <c r="BQ405" s="619" t="b">
        <f t="shared" si="176"/>
        <v>1</v>
      </c>
      <c r="BR405" s="619" t="b">
        <f t="shared" si="177"/>
        <v>1</v>
      </c>
      <c r="BS405" s="619" t="b">
        <f t="shared" si="178"/>
        <v>1</v>
      </c>
      <c r="BT405" s="619" t="b">
        <f t="shared" si="179"/>
        <v>1</v>
      </c>
      <c r="BU405" s="619" t="b">
        <f t="shared" si="180"/>
        <v>1</v>
      </c>
      <c r="BV405" s="619" t="str">
        <f t="shared" si="181"/>
        <v>-</v>
      </c>
      <c r="BW405" s="619">
        <f>IF(BV405="-",0,IF(COUNTIF(BV405:$BV$524,BV405)&gt;1,1,0))</f>
        <v>0</v>
      </c>
    </row>
    <row r="406" spans="1:75" s="257" customFormat="1" ht="15.75">
      <c r="A406" s="567">
        <v>382</v>
      </c>
      <c r="B406" s="564"/>
      <c r="C406" s="465"/>
      <c r="D406" s="466"/>
      <c r="E406" s="467"/>
      <c r="F406" s="468"/>
      <c r="G406" s="466"/>
      <c r="H406" s="467"/>
      <c r="I406" s="468"/>
      <c r="J406" s="469"/>
      <c r="K406" s="467"/>
      <c r="L406" s="470"/>
      <c r="M406" s="466"/>
      <c r="N406" s="467"/>
      <c r="O406" s="470"/>
      <c r="P406" s="544"/>
      <c r="Q406" s="544"/>
      <c r="R406" s="544"/>
      <c r="S406" s="544"/>
      <c r="T406" s="544"/>
      <c r="U406" s="544"/>
      <c r="V406" s="544"/>
      <c r="W406" s="469"/>
      <c r="X406" s="471"/>
      <c r="Y406" s="471"/>
      <c r="Z406" s="471"/>
      <c r="AA406" s="472"/>
      <c r="AB406" s="469"/>
      <c r="AC406" s="471"/>
      <c r="AD406" s="471"/>
      <c r="AE406" s="471"/>
      <c r="AF406" s="472"/>
      <c r="AG406" s="469"/>
      <c r="AH406" s="471"/>
      <c r="AI406" s="471"/>
      <c r="AJ406" s="471"/>
      <c r="AK406" s="472"/>
      <c r="AL406" s="469"/>
      <c r="AM406" s="471"/>
      <c r="AN406" s="471"/>
      <c r="AO406" s="471"/>
      <c r="AP406" s="538"/>
      <c r="AQ406" s="542">
        <f t="shared" si="154"/>
        <v>0</v>
      </c>
      <c r="AR406" s="552">
        <f t="shared" si="155"/>
        <v>0</v>
      </c>
      <c r="AS406" s="552">
        <f t="shared" si="156"/>
        <v>0</v>
      </c>
      <c r="AT406" s="496">
        <f t="shared" si="157"/>
        <v>0</v>
      </c>
      <c r="AU406" s="227"/>
      <c r="AV406" s="619" t="b">
        <f t="shared" si="152"/>
        <v>1</v>
      </c>
      <c r="AW406" s="619" t="b">
        <f t="shared" si="153"/>
        <v>1</v>
      </c>
      <c r="AX406" s="619" t="b">
        <f t="shared" si="158"/>
        <v>1</v>
      </c>
      <c r="AY406" s="619" t="b">
        <f t="shared" si="159"/>
        <v>1</v>
      </c>
      <c r="AZ406" s="619" t="b">
        <f t="shared" si="160"/>
        <v>1</v>
      </c>
      <c r="BB406" s="619" t="b">
        <f t="shared" si="161"/>
        <v>0</v>
      </c>
      <c r="BC406" s="619" t="b">
        <f t="shared" si="162"/>
        <v>0</v>
      </c>
      <c r="BD406" s="619" t="b">
        <f t="shared" si="163"/>
        <v>0</v>
      </c>
      <c r="BE406" s="619" t="b">
        <f t="shared" si="164"/>
        <v>0</v>
      </c>
      <c r="BF406" s="619" t="b">
        <f t="shared" si="165"/>
        <v>0</v>
      </c>
      <c r="BG406" s="619" t="b">
        <f t="shared" si="166"/>
        <v>0</v>
      </c>
      <c r="BH406" s="619" t="b">
        <f t="shared" si="167"/>
        <v>0</v>
      </c>
      <c r="BI406" s="619" t="b">
        <f t="shared" si="168"/>
        <v>0</v>
      </c>
      <c r="BJ406" s="619" t="b">
        <f t="shared" si="169"/>
        <v>0</v>
      </c>
      <c r="BK406" s="619" t="b">
        <f t="shared" si="170"/>
        <v>0</v>
      </c>
      <c r="BL406" s="619" t="b">
        <f t="shared" si="171"/>
        <v>0</v>
      </c>
      <c r="BM406" s="619" t="b">
        <f t="shared" si="172"/>
        <v>0</v>
      </c>
      <c r="BN406" s="619" t="b">
        <f t="shared" si="173"/>
        <v>1</v>
      </c>
      <c r="BO406" s="619" t="b">
        <f t="shared" si="174"/>
        <v>1</v>
      </c>
      <c r="BP406" s="619" t="b">
        <f t="shared" si="175"/>
        <v>1</v>
      </c>
      <c r="BQ406" s="619" t="b">
        <f t="shared" si="176"/>
        <v>1</v>
      </c>
      <c r="BR406" s="619" t="b">
        <f t="shared" si="177"/>
        <v>1</v>
      </c>
      <c r="BS406" s="619" t="b">
        <f t="shared" si="178"/>
        <v>1</v>
      </c>
      <c r="BT406" s="619" t="b">
        <f t="shared" si="179"/>
        <v>1</v>
      </c>
      <c r="BU406" s="619" t="b">
        <f t="shared" si="180"/>
        <v>1</v>
      </c>
      <c r="BV406" s="619" t="str">
        <f t="shared" si="181"/>
        <v>-</v>
      </c>
      <c r="BW406" s="619">
        <f>IF(BV406="-",0,IF(COUNTIF(BV406:$BV$524,BV406)&gt;1,1,0))</f>
        <v>0</v>
      </c>
    </row>
    <row r="407" spans="1:75" s="257" customFormat="1" ht="15.75">
      <c r="A407" s="567">
        <v>383</v>
      </c>
      <c r="B407" s="564"/>
      <c r="C407" s="465"/>
      <c r="D407" s="466"/>
      <c r="E407" s="467"/>
      <c r="F407" s="468"/>
      <c r="G407" s="466"/>
      <c r="H407" s="467"/>
      <c r="I407" s="468"/>
      <c r="J407" s="469"/>
      <c r="K407" s="467"/>
      <c r="L407" s="470"/>
      <c r="M407" s="466"/>
      <c r="N407" s="467"/>
      <c r="O407" s="470"/>
      <c r="P407" s="544"/>
      <c r="Q407" s="544"/>
      <c r="R407" s="544"/>
      <c r="S407" s="544"/>
      <c r="T407" s="544"/>
      <c r="U407" s="544"/>
      <c r="V407" s="544"/>
      <c r="W407" s="469"/>
      <c r="X407" s="471"/>
      <c r="Y407" s="471"/>
      <c r="Z407" s="471"/>
      <c r="AA407" s="472"/>
      <c r="AB407" s="469"/>
      <c r="AC407" s="471"/>
      <c r="AD407" s="471"/>
      <c r="AE407" s="471"/>
      <c r="AF407" s="472"/>
      <c r="AG407" s="469"/>
      <c r="AH407" s="471"/>
      <c r="AI407" s="471"/>
      <c r="AJ407" s="471"/>
      <c r="AK407" s="472"/>
      <c r="AL407" s="469"/>
      <c r="AM407" s="471"/>
      <c r="AN407" s="471"/>
      <c r="AO407" s="471"/>
      <c r="AP407" s="538"/>
      <c r="AQ407" s="542">
        <f t="shared" si="154"/>
        <v>0</v>
      </c>
      <c r="AR407" s="552">
        <f t="shared" si="155"/>
        <v>0</v>
      </c>
      <c r="AS407" s="552">
        <f t="shared" si="156"/>
        <v>0</v>
      </c>
      <c r="AT407" s="496">
        <f t="shared" si="157"/>
        <v>0</v>
      </c>
      <c r="AU407" s="227"/>
      <c r="AV407" s="619" t="b">
        <f t="shared" si="152"/>
        <v>1</v>
      </c>
      <c r="AW407" s="619" t="b">
        <f t="shared" si="153"/>
        <v>1</v>
      </c>
      <c r="AX407" s="619" t="b">
        <f t="shared" si="158"/>
        <v>1</v>
      </c>
      <c r="AY407" s="619" t="b">
        <f t="shared" si="159"/>
        <v>1</v>
      </c>
      <c r="AZ407" s="619" t="b">
        <f t="shared" si="160"/>
        <v>1</v>
      </c>
      <c r="BB407" s="619" t="b">
        <f t="shared" si="161"/>
        <v>0</v>
      </c>
      <c r="BC407" s="619" t="b">
        <f t="shared" si="162"/>
        <v>0</v>
      </c>
      <c r="BD407" s="619" t="b">
        <f t="shared" si="163"/>
        <v>0</v>
      </c>
      <c r="BE407" s="619" t="b">
        <f t="shared" si="164"/>
        <v>0</v>
      </c>
      <c r="BF407" s="619" t="b">
        <f t="shared" si="165"/>
        <v>0</v>
      </c>
      <c r="BG407" s="619" t="b">
        <f t="shared" si="166"/>
        <v>0</v>
      </c>
      <c r="BH407" s="619" t="b">
        <f t="shared" si="167"/>
        <v>0</v>
      </c>
      <c r="BI407" s="619" t="b">
        <f t="shared" si="168"/>
        <v>0</v>
      </c>
      <c r="BJ407" s="619" t="b">
        <f t="shared" si="169"/>
        <v>0</v>
      </c>
      <c r="BK407" s="619" t="b">
        <f t="shared" si="170"/>
        <v>0</v>
      </c>
      <c r="BL407" s="619" t="b">
        <f t="shared" si="171"/>
        <v>0</v>
      </c>
      <c r="BM407" s="619" t="b">
        <f t="shared" si="172"/>
        <v>0</v>
      </c>
      <c r="BN407" s="619" t="b">
        <f t="shared" si="173"/>
        <v>1</v>
      </c>
      <c r="BO407" s="619" t="b">
        <f t="shared" si="174"/>
        <v>1</v>
      </c>
      <c r="BP407" s="619" t="b">
        <f t="shared" si="175"/>
        <v>1</v>
      </c>
      <c r="BQ407" s="619" t="b">
        <f t="shared" si="176"/>
        <v>1</v>
      </c>
      <c r="BR407" s="619" t="b">
        <f t="shared" si="177"/>
        <v>1</v>
      </c>
      <c r="BS407" s="619" t="b">
        <f t="shared" si="178"/>
        <v>1</v>
      </c>
      <c r="BT407" s="619" t="b">
        <f t="shared" si="179"/>
        <v>1</v>
      </c>
      <c r="BU407" s="619" t="b">
        <f t="shared" si="180"/>
        <v>1</v>
      </c>
      <c r="BV407" s="619" t="str">
        <f t="shared" si="181"/>
        <v>-</v>
      </c>
      <c r="BW407" s="619">
        <f>IF(BV407="-",0,IF(COUNTIF(BV407:$BV$524,BV407)&gt;1,1,0))</f>
        <v>0</v>
      </c>
    </row>
    <row r="408" spans="1:75" s="257" customFormat="1" ht="15.75">
      <c r="A408" s="567">
        <v>384</v>
      </c>
      <c r="B408" s="564"/>
      <c r="C408" s="465"/>
      <c r="D408" s="466"/>
      <c r="E408" s="467"/>
      <c r="F408" s="468"/>
      <c r="G408" s="466"/>
      <c r="H408" s="467"/>
      <c r="I408" s="468"/>
      <c r="J408" s="469"/>
      <c r="K408" s="467"/>
      <c r="L408" s="470"/>
      <c r="M408" s="466"/>
      <c r="N408" s="467"/>
      <c r="O408" s="470"/>
      <c r="P408" s="544"/>
      <c r="Q408" s="544"/>
      <c r="R408" s="544"/>
      <c r="S408" s="544"/>
      <c r="T408" s="544"/>
      <c r="U408" s="544"/>
      <c r="V408" s="544"/>
      <c r="W408" s="469"/>
      <c r="X408" s="471"/>
      <c r="Y408" s="471"/>
      <c r="Z408" s="471"/>
      <c r="AA408" s="472"/>
      <c r="AB408" s="469"/>
      <c r="AC408" s="471"/>
      <c r="AD408" s="471"/>
      <c r="AE408" s="471"/>
      <c r="AF408" s="472"/>
      <c r="AG408" s="469"/>
      <c r="AH408" s="471"/>
      <c r="AI408" s="471"/>
      <c r="AJ408" s="471"/>
      <c r="AK408" s="472"/>
      <c r="AL408" s="469"/>
      <c r="AM408" s="471"/>
      <c r="AN408" s="471"/>
      <c r="AO408" s="471"/>
      <c r="AP408" s="538"/>
      <c r="AQ408" s="542">
        <f t="shared" si="154"/>
        <v>0</v>
      </c>
      <c r="AR408" s="552">
        <f t="shared" si="155"/>
        <v>0</v>
      </c>
      <c r="AS408" s="552">
        <f t="shared" si="156"/>
        <v>0</v>
      </c>
      <c r="AT408" s="496">
        <f t="shared" si="157"/>
        <v>0</v>
      </c>
      <c r="AU408" s="227"/>
      <c r="AV408" s="619" t="b">
        <f t="shared" si="152"/>
        <v>1</v>
      </c>
      <c r="AW408" s="619" t="b">
        <f t="shared" si="153"/>
        <v>1</v>
      </c>
      <c r="AX408" s="619" t="b">
        <f t="shared" si="158"/>
        <v>1</v>
      </c>
      <c r="AY408" s="619" t="b">
        <f t="shared" si="159"/>
        <v>1</v>
      </c>
      <c r="AZ408" s="619" t="b">
        <f t="shared" si="160"/>
        <v>1</v>
      </c>
      <c r="BB408" s="619" t="b">
        <f t="shared" si="161"/>
        <v>0</v>
      </c>
      <c r="BC408" s="619" t="b">
        <f t="shared" si="162"/>
        <v>0</v>
      </c>
      <c r="BD408" s="619" t="b">
        <f t="shared" si="163"/>
        <v>0</v>
      </c>
      <c r="BE408" s="619" t="b">
        <f t="shared" si="164"/>
        <v>0</v>
      </c>
      <c r="BF408" s="619" t="b">
        <f t="shared" si="165"/>
        <v>0</v>
      </c>
      <c r="BG408" s="619" t="b">
        <f t="shared" si="166"/>
        <v>0</v>
      </c>
      <c r="BH408" s="619" t="b">
        <f t="shared" si="167"/>
        <v>0</v>
      </c>
      <c r="BI408" s="619" t="b">
        <f t="shared" si="168"/>
        <v>0</v>
      </c>
      <c r="BJ408" s="619" t="b">
        <f t="shared" si="169"/>
        <v>0</v>
      </c>
      <c r="BK408" s="619" t="b">
        <f t="shared" si="170"/>
        <v>0</v>
      </c>
      <c r="BL408" s="619" t="b">
        <f t="shared" si="171"/>
        <v>0</v>
      </c>
      <c r="BM408" s="619" t="b">
        <f t="shared" si="172"/>
        <v>0</v>
      </c>
      <c r="BN408" s="619" t="b">
        <f t="shared" si="173"/>
        <v>1</v>
      </c>
      <c r="BO408" s="619" t="b">
        <f t="shared" si="174"/>
        <v>1</v>
      </c>
      <c r="BP408" s="619" t="b">
        <f t="shared" si="175"/>
        <v>1</v>
      </c>
      <c r="BQ408" s="619" t="b">
        <f t="shared" si="176"/>
        <v>1</v>
      </c>
      <c r="BR408" s="619" t="b">
        <f t="shared" si="177"/>
        <v>1</v>
      </c>
      <c r="BS408" s="619" t="b">
        <f t="shared" si="178"/>
        <v>1</v>
      </c>
      <c r="BT408" s="619" t="b">
        <f t="shared" si="179"/>
        <v>1</v>
      </c>
      <c r="BU408" s="619" t="b">
        <f t="shared" si="180"/>
        <v>1</v>
      </c>
      <c r="BV408" s="619" t="str">
        <f t="shared" si="181"/>
        <v>-</v>
      </c>
      <c r="BW408" s="619">
        <f>IF(BV408="-",0,IF(COUNTIF(BV408:$BV$524,BV408)&gt;1,1,0))</f>
        <v>0</v>
      </c>
    </row>
    <row r="409" spans="1:75" s="257" customFormat="1" ht="15.75">
      <c r="A409" s="567">
        <v>385</v>
      </c>
      <c r="B409" s="564"/>
      <c r="C409" s="465"/>
      <c r="D409" s="466"/>
      <c r="E409" s="467"/>
      <c r="F409" s="468"/>
      <c r="G409" s="466"/>
      <c r="H409" s="467"/>
      <c r="I409" s="468"/>
      <c r="J409" s="469"/>
      <c r="K409" s="467"/>
      <c r="L409" s="470"/>
      <c r="M409" s="466"/>
      <c r="N409" s="467"/>
      <c r="O409" s="470"/>
      <c r="P409" s="544"/>
      <c r="Q409" s="544"/>
      <c r="R409" s="544"/>
      <c r="S409" s="544"/>
      <c r="T409" s="544"/>
      <c r="U409" s="544"/>
      <c r="V409" s="544"/>
      <c r="W409" s="469"/>
      <c r="X409" s="471"/>
      <c r="Y409" s="471"/>
      <c r="Z409" s="471"/>
      <c r="AA409" s="472"/>
      <c r="AB409" s="469"/>
      <c r="AC409" s="471"/>
      <c r="AD409" s="471"/>
      <c r="AE409" s="471"/>
      <c r="AF409" s="472"/>
      <c r="AG409" s="469"/>
      <c r="AH409" s="471"/>
      <c r="AI409" s="471"/>
      <c r="AJ409" s="471"/>
      <c r="AK409" s="472"/>
      <c r="AL409" s="469"/>
      <c r="AM409" s="471"/>
      <c r="AN409" s="471"/>
      <c r="AO409" s="471"/>
      <c r="AP409" s="538"/>
      <c r="AQ409" s="542">
        <f t="shared" si="154"/>
        <v>0</v>
      </c>
      <c r="AR409" s="552">
        <f t="shared" si="155"/>
        <v>0</v>
      </c>
      <c r="AS409" s="552">
        <f t="shared" si="156"/>
        <v>0</v>
      </c>
      <c r="AT409" s="496">
        <f t="shared" si="157"/>
        <v>0</v>
      </c>
      <c r="AU409" s="227"/>
      <c r="AV409" s="619" t="b">
        <f t="shared" ref="AV409:AV472" si="182">IF(B409="",TRUE,(IF(ISNUMBER(MATCH(B409,List_Countries,0)),TRUE,FALSE)))</f>
        <v>1</v>
      </c>
      <c r="AW409" s="619" t="b">
        <f t="shared" ref="AW409:AW472" si="183">IF(C409="",TRUE,(IF(ISNUMBER(MATCH(C409,Basis,0)),TRUE,FALSE)))</f>
        <v>1</v>
      </c>
      <c r="AX409" s="619" t="b">
        <f t="shared" si="158"/>
        <v>1</v>
      </c>
      <c r="AY409" s="619" t="b">
        <f t="shared" si="159"/>
        <v>1</v>
      </c>
      <c r="AZ409" s="619" t="b">
        <f t="shared" si="160"/>
        <v>1</v>
      </c>
      <c r="BB409" s="619" t="b">
        <f t="shared" si="161"/>
        <v>0</v>
      </c>
      <c r="BC409" s="619" t="b">
        <f t="shared" si="162"/>
        <v>0</v>
      </c>
      <c r="BD409" s="619" t="b">
        <f t="shared" si="163"/>
        <v>0</v>
      </c>
      <c r="BE409" s="619" t="b">
        <f t="shared" si="164"/>
        <v>0</v>
      </c>
      <c r="BF409" s="619" t="b">
        <f t="shared" si="165"/>
        <v>0</v>
      </c>
      <c r="BG409" s="619" t="b">
        <f t="shared" si="166"/>
        <v>0</v>
      </c>
      <c r="BH409" s="619" t="b">
        <f t="shared" si="167"/>
        <v>0</v>
      </c>
      <c r="BI409" s="619" t="b">
        <f t="shared" si="168"/>
        <v>0</v>
      </c>
      <c r="BJ409" s="619" t="b">
        <f t="shared" si="169"/>
        <v>0</v>
      </c>
      <c r="BK409" s="619" t="b">
        <f t="shared" si="170"/>
        <v>0</v>
      </c>
      <c r="BL409" s="619" t="b">
        <f t="shared" si="171"/>
        <v>0</v>
      </c>
      <c r="BM409" s="619" t="b">
        <f t="shared" si="172"/>
        <v>0</v>
      </c>
      <c r="BN409" s="619" t="b">
        <f t="shared" si="173"/>
        <v>1</v>
      </c>
      <c r="BO409" s="619" t="b">
        <f t="shared" si="174"/>
        <v>1</v>
      </c>
      <c r="BP409" s="619" t="b">
        <f t="shared" si="175"/>
        <v>1</v>
      </c>
      <c r="BQ409" s="619" t="b">
        <f t="shared" si="176"/>
        <v>1</v>
      </c>
      <c r="BR409" s="619" t="b">
        <f t="shared" si="177"/>
        <v>1</v>
      </c>
      <c r="BS409" s="619" t="b">
        <f t="shared" si="178"/>
        <v>1</v>
      </c>
      <c r="BT409" s="619" t="b">
        <f t="shared" si="179"/>
        <v>1</v>
      </c>
      <c r="BU409" s="619" t="b">
        <f t="shared" si="180"/>
        <v>1</v>
      </c>
      <c r="BV409" s="619" t="str">
        <f t="shared" si="181"/>
        <v>-</v>
      </c>
      <c r="BW409" s="619">
        <f>IF(BV409="-",0,IF(COUNTIF(BV409:$BV$524,BV409)&gt;1,1,0))</f>
        <v>0</v>
      </c>
    </row>
    <row r="410" spans="1:75" s="257" customFormat="1" ht="15.75">
      <c r="A410" s="567">
        <v>386</v>
      </c>
      <c r="B410" s="564"/>
      <c r="C410" s="465"/>
      <c r="D410" s="466"/>
      <c r="E410" s="467"/>
      <c r="F410" s="468"/>
      <c r="G410" s="466"/>
      <c r="H410" s="467"/>
      <c r="I410" s="468"/>
      <c r="J410" s="469"/>
      <c r="K410" s="467"/>
      <c r="L410" s="470"/>
      <c r="M410" s="466"/>
      <c r="N410" s="467"/>
      <c r="O410" s="470"/>
      <c r="P410" s="544"/>
      <c r="Q410" s="544"/>
      <c r="R410" s="544"/>
      <c r="S410" s="544"/>
      <c r="T410" s="544"/>
      <c r="U410" s="544"/>
      <c r="V410" s="544"/>
      <c r="W410" s="469"/>
      <c r="X410" s="471"/>
      <c r="Y410" s="471"/>
      <c r="Z410" s="471"/>
      <c r="AA410" s="472"/>
      <c r="AB410" s="469"/>
      <c r="AC410" s="471"/>
      <c r="AD410" s="471"/>
      <c r="AE410" s="471"/>
      <c r="AF410" s="472"/>
      <c r="AG410" s="469"/>
      <c r="AH410" s="471"/>
      <c r="AI410" s="471"/>
      <c r="AJ410" s="471"/>
      <c r="AK410" s="472"/>
      <c r="AL410" s="469"/>
      <c r="AM410" s="471"/>
      <c r="AN410" s="471"/>
      <c r="AO410" s="471"/>
      <c r="AP410" s="538"/>
      <c r="AQ410" s="542">
        <f t="shared" ref="AQ410:AQ473" si="184">W410+AB410+AG410+AL410</f>
        <v>0</v>
      </c>
      <c r="AR410" s="552">
        <f t="shared" ref="AR410:AR473" si="185">X410+AC410+AH410+AM410</f>
        <v>0</v>
      </c>
      <c r="AS410" s="552">
        <f t="shared" ref="AS410:AS473" si="186">Y410+AD410+AI410+AN410</f>
        <v>0</v>
      </c>
      <c r="AT410" s="496">
        <f t="shared" ref="AT410:AT473" si="187">Z410+AE410+AJ410+AO410</f>
        <v>0</v>
      </c>
      <c r="AU410" s="227"/>
      <c r="AV410" s="619" t="b">
        <f t="shared" si="182"/>
        <v>1</v>
      </c>
      <c r="AW410" s="619" t="b">
        <f t="shared" si="183"/>
        <v>1</v>
      </c>
      <c r="AX410" s="619" t="b">
        <f t="shared" ref="AX410:AX473" si="188">IF(B410="",TRUE,(IF(AND(C410&lt;&gt;"",W410&lt;&gt;"",X410&lt;&gt;"",Y410&lt;&gt;"",Z410&lt;&gt;"",AA410&lt;&gt;"",AB410&lt;&gt;"",AC410&lt;&gt;"",AD410&lt;&gt;"",AE410&lt;&gt;"",AF410&lt;&gt;"",AG410&lt;&gt;"",AH410&lt;&gt;"",AI410&lt;&gt;"",AJ410&lt;&gt;"",AK410&lt;&gt;"",AL410&lt;&gt;"",AM410&lt;&gt;"",AN410&lt;&gt;"",AO410&lt;&gt;"",AP410&lt;&gt;""),TRUE,FALSE)))</f>
        <v>1</v>
      </c>
      <c r="AY410" s="619" t="b">
        <f t="shared" ref="AY410:AY473" si="189">IF(B410="",TRUE,(IF(OR(W410&lt;&gt;0,AB410&lt;&gt;0,AG410&lt;&gt;0,AL410&lt;&gt;0),TRUE,FALSE)))</f>
        <v>1</v>
      </c>
      <c r="AZ410" s="619" t="b">
        <f t="shared" ref="AZ410:AZ473" si="190">IF(AND(B410="",OR(C410&lt;&gt;"",W410&lt;&gt;"",X410&lt;&gt;"",Y410&lt;&gt;"",Z410&lt;&gt;"",AA410&lt;&gt;"",AB410&lt;&gt;"",AC410&lt;&gt;"",AD410&lt;&gt;"",AE410&lt;&gt;"",AF410&lt;&gt;"",AG410&lt;&gt;"",AH410&lt;&gt;"",AI410&lt;&gt;"",AJ410&lt;&gt;"",AK410&lt;&gt;"",AL410&lt;&gt;"",AM410&lt;&gt;"",AN410&lt;&gt;"",AO410&lt;&gt;"",AP410&lt;&gt;"")),FALSE,TRUE)</f>
        <v>1</v>
      </c>
      <c r="BB410" s="619" t="b">
        <f t="shared" ref="BB410:BB473" si="191">IF(OR(D410&lt;&gt;0,E410&lt;&gt;0,F410&lt;&gt;0),TRUE,FALSE)</f>
        <v>0</v>
      </c>
      <c r="BC410" s="619" t="b">
        <f t="shared" ref="BC410:BC473" si="192">IF(OR(G410&lt;&gt;0,H410&lt;&gt;0,I410&lt;&gt;0),TRUE,FALSE)</f>
        <v>0</v>
      </c>
      <c r="BD410" s="619" t="b">
        <f t="shared" ref="BD410:BD473" si="193">IF(OR(J410&lt;&gt;0,K410&lt;&gt;0,L410&lt;&gt;0),TRUE,FALSE)</f>
        <v>0</v>
      </c>
      <c r="BE410" s="619" t="b">
        <f t="shared" ref="BE410:BE473" si="194">IF(OR(M410&lt;&gt;0,N410&lt;&gt;0,O410&lt;&gt;0),TRUE,FALSE)</f>
        <v>0</v>
      </c>
      <c r="BF410" s="619" t="b">
        <f t="shared" ref="BF410:BF473" si="195">IF(P410&lt;&gt;0,TRUE,FALSE)</f>
        <v>0</v>
      </c>
      <c r="BG410" s="619" t="b">
        <f t="shared" ref="BG410:BG473" si="196">IF(Q410&lt;&gt;0,TRUE,FALSE)</f>
        <v>0</v>
      </c>
      <c r="BH410" s="619" t="b">
        <f t="shared" ref="BH410:BH473" si="197">IF(R410&lt;&gt;0,TRUE,FALSE)</f>
        <v>0</v>
      </c>
      <c r="BI410" s="619" t="b">
        <f t="shared" ref="BI410:BI473" si="198">IF(S410&lt;&gt;0,TRUE,FALSE)</f>
        <v>0</v>
      </c>
      <c r="BJ410" s="619" t="b">
        <f t="shared" ref="BJ410:BJ473" si="199">IF(T410&lt;&gt;0,TRUE,FALSE)</f>
        <v>0</v>
      </c>
      <c r="BK410" s="619" t="b">
        <f t="shared" ref="BK410:BK473" si="200">IF(U410&lt;&gt;0,TRUE,FALSE)</f>
        <v>0</v>
      </c>
      <c r="BL410" s="619" t="b">
        <f t="shared" ref="BL410:BL473" si="201">IF(V410&lt;&gt;0,TRUE,FALSE)</f>
        <v>0</v>
      </c>
      <c r="BM410" s="619" t="b">
        <f t="shared" ref="BM410:BM473" si="202">OR(BB410=TRUE,BC410=TRUE,BD410=TRUE,BE410=TRUE,BF410=TRUE,BG410=TRUE,BH410=TRUE,BI410=TRUE,BJ410=TRUE,BK410=TRUE,BL410=TRUE)</f>
        <v>0</v>
      </c>
      <c r="BN410" s="619" t="b">
        <f t="shared" ref="BN410:BN473" si="203">IF(AND(W410&lt;&gt;0,W410&lt;&gt;"",BM410=FALSE),FALSE,TRUE)</f>
        <v>1</v>
      </c>
      <c r="BO410" s="619" t="b">
        <f t="shared" ref="BO410:BO473" si="204">IF(AND(W410=0,BM410&lt;&gt;FALSE),FALSE,TRUE)</f>
        <v>1</v>
      </c>
      <c r="BP410" s="619" t="b">
        <f t="shared" ref="BP410:BP473" si="205">SUM(D410:V410)&gt;=W410</f>
        <v>1</v>
      </c>
      <c r="BQ410" s="619" t="b">
        <f t="shared" ref="BQ410:BQ473" si="206">MAX(SUM(D410:F410),SUM(G410:I410),SUM(J410:L410),SUM(M410:O410),P410,Q410,R410,S410,T410,U410,V410)&lt;=W410</f>
        <v>1</v>
      </c>
      <c r="BR410" s="619" t="b">
        <f t="shared" ref="BR410:BR473" si="207">IF(AND(OR(B410="Austria,AT",B410="Belgium,BE",B410="Bulgaria,BG",B410="Croatia,HR",B410="Czech Republic,CZ",B410="Denmark,DK",B410="Estonia,EE",B410="Finland,FI",B410="France,FR",B410="Germany,DE",B410="Greece,GR",B410="Hungary,HU",B410="Iceland,IS",B410="Ireland,IE",B410="Italy,IT",B410="Latvia,LV",B410="Liechtenstein,LI",B410="Lithuania,LT",B410="Luxembourg,LU",B410="Malta,MT",B410="Netherlands,NL",B410="Norway,NO",B410="Poland,PL",B410="Portugal,PT",B410="Romania,RO",B410="Slovakia,SK",B410="Slovenia,SI",B410="Spain,ES",B410="Sweden,SE"),OR(C410="N/A",C410="Provision of Services in Third Country")),FALSE,TRUE)</f>
        <v>1</v>
      </c>
      <c r="BS410" s="619" t="b">
        <f t="shared" ref="BS410:BS473" si="208">IF(B410="",TRUE,IF(AND(B410&lt;&gt;"Austria,AT",B410&lt;&gt;"Belgium,BE",B410&lt;&gt;"Bulgaria,BG",B410&lt;&gt;"Croatia,HR",B410&lt;&gt;"Czech Republic,CZ",B410&lt;&gt;"Denmark,DK",B410&lt;&gt;"Estonia,EE",B410&lt;&gt;"Finland,FI",B410&lt;&gt;"France,FR",B410&lt;&gt;"Germany,DE",B410&lt;&gt;"Greece,GR",B410&lt;&gt;"Hungary,HU",B410&lt;&gt;"Iceland,IS",B410&lt;&gt;"Ireland,IE",B410&lt;&gt;"Italy,IT",B410&lt;&gt;"Latvia,LV",B410&lt;&gt;"Liechtenstein,LI",B410&lt;&gt;"Lithuania,LT",B410&lt;&gt;"Luxembourg,LU",B410&lt;&gt;"Malta,MT",B410&lt;&gt;"Netherlands,NL",B410&lt;&gt;"Norway,NO",B410&lt;&gt;"Poland,PL",B410&lt;&gt;"Portugal,PT",B410&lt;&gt;"Romania,RO",B410&lt;&gt;"Slovakia,SK",B410&lt;&gt;"Slovenia,SI",B410&lt;&gt;"Spain,ES",B410&lt;&gt;"Sweden,SE",B410&lt;&gt;"Cyprus,CY",C410&lt;&gt;"Provision of Services in Third Country"),FALSE,TRUE))</f>
        <v>1</v>
      </c>
      <c r="BT410" s="619" t="b">
        <f t="shared" ref="BT410:BT473" si="209">IF(AND(B410="Cyprus,CY",C410&lt;&gt;"N/A"),FALSE,TRUE)</f>
        <v>1</v>
      </c>
      <c r="BU410" s="619" t="b">
        <f t="shared" ref="BU410:BU473" si="210">IF(OR(Y410&lt;0,Z410&lt;0,AD410&lt;0,AE410&lt;0,AI410&lt;0,AJ410&lt;0,AN410&lt;0,AO410&lt;0),FALSE,TRUE)</f>
        <v>1</v>
      </c>
      <c r="BV410" s="619" t="str">
        <f t="shared" ref="BV410:BV473" si="211">CONCATENATE(B410,"-",C410)</f>
        <v>-</v>
      </c>
      <c r="BW410" s="619">
        <f>IF(BV410="-",0,IF(COUNTIF(BV410:$BV$524,BV410)&gt;1,1,0))</f>
        <v>0</v>
      </c>
    </row>
    <row r="411" spans="1:75" s="257" customFormat="1" ht="15.75">
      <c r="A411" s="567">
        <v>387</v>
      </c>
      <c r="B411" s="564"/>
      <c r="C411" s="465"/>
      <c r="D411" s="466"/>
      <c r="E411" s="467"/>
      <c r="F411" s="468"/>
      <c r="G411" s="466"/>
      <c r="H411" s="467"/>
      <c r="I411" s="468"/>
      <c r="J411" s="469"/>
      <c r="K411" s="467"/>
      <c r="L411" s="470"/>
      <c r="M411" s="466"/>
      <c r="N411" s="467"/>
      <c r="O411" s="470"/>
      <c r="P411" s="544"/>
      <c r="Q411" s="544"/>
      <c r="R411" s="544"/>
      <c r="S411" s="544"/>
      <c r="T411" s="544"/>
      <c r="U411" s="544"/>
      <c r="V411" s="544"/>
      <c r="W411" s="469"/>
      <c r="X411" s="471"/>
      <c r="Y411" s="471"/>
      <c r="Z411" s="471"/>
      <c r="AA411" s="472"/>
      <c r="AB411" s="469"/>
      <c r="AC411" s="471"/>
      <c r="AD411" s="471"/>
      <c r="AE411" s="471"/>
      <c r="AF411" s="472"/>
      <c r="AG411" s="469"/>
      <c r="AH411" s="471"/>
      <c r="AI411" s="471"/>
      <c r="AJ411" s="471"/>
      <c r="AK411" s="472"/>
      <c r="AL411" s="469"/>
      <c r="AM411" s="471"/>
      <c r="AN411" s="471"/>
      <c r="AO411" s="471"/>
      <c r="AP411" s="538"/>
      <c r="AQ411" s="542">
        <f t="shared" si="184"/>
        <v>0</v>
      </c>
      <c r="AR411" s="552">
        <f t="shared" si="185"/>
        <v>0</v>
      </c>
      <c r="AS411" s="552">
        <f t="shared" si="186"/>
        <v>0</v>
      </c>
      <c r="AT411" s="496">
        <f t="shared" si="187"/>
        <v>0</v>
      </c>
      <c r="AU411" s="227"/>
      <c r="AV411" s="619" t="b">
        <f t="shared" si="182"/>
        <v>1</v>
      </c>
      <c r="AW411" s="619" t="b">
        <f t="shared" si="183"/>
        <v>1</v>
      </c>
      <c r="AX411" s="619" t="b">
        <f t="shared" si="188"/>
        <v>1</v>
      </c>
      <c r="AY411" s="619" t="b">
        <f t="shared" si="189"/>
        <v>1</v>
      </c>
      <c r="AZ411" s="619" t="b">
        <f t="shared" si="190"/>
        <v>1</v>
      </c>
      <c r="BB411" s="619" t="b">
        <f t="shared" si="191"/>
        <v>0</v>
      </c>
      <c r="BC411" s="619" t="b">
        <f t="shared" si="192"/>
        <v>0</v>
      </c>
      <c r="BD411" s="619" t="b">
        <f t="shared" si="193"/>
        <v>0</v>
      </c>
      <c r="BE411" s="619" t="b">
        <f t="shared" si="194"/>
        <v>0</v>
      </c>
      <c r="BF411" s="619" t="b">
        <f t="shared" si="195"/>
        <v>0</v>
      </c>
      <c r="BG411" s="619" t="b">
        <f t="shared" si="196"/>
        <v>0</v>
      </c>
      <c r="BH411" s="619" t="b">
        <f t="shared" si="197"/>
        <v>0</v>
      </c>
      <c r="BI411" s="619" t="b">
        <f t="shared" si="198"/>
        <v>0</v>
      </c>
      <c r="BJ411" s="619" t="b">
        <f t="shared" si="199"/>
        <v>0</v>
      </c>
      <c r="BK411" s="619" t="b">
        <f t="shared" si="200"/>
        <v>0</v>
      </c>
      <c r="BL411" s="619" t="b">
        <f t="shared" si="201"/>
        <v>0</v>
      </c>
      <c r="BM411" s="619" t="b">
        <f t="shared" si="202"/>
        <v>0</v>
      </c>
      <c r="BN411" s="619" t="b">
        <f t="shared" si="203"/>
        <v>1</v>
      </c>
      <c r="BO411" s="619" t="b">
        <f t="shared" si="204"/>
        <v>1</v>
      </c>
      <c r="BP411" s="619" t="b">
        <f t="shared" si="205"/>
        <v>1</v>
      </c>
      <c r="BQ411" s="619" t="b">
        <f t="shared" si="206"/>
        <v>1</v>
      </c>
      <c r="BR411" s="619" t="b">
        <f t="shared" si="207"/>
        <v>1</v>
      </c>
      <c r="BS411" s="619" t="b">
        <f t="shared" si="208"/>
        <v>1</v>
      </c>
      <c r="BT411" s="619" t="b">
        <f t="shared" si="209"/>
        <v>1</v>
      </c>
      <c r="BU411" s="619" t="b">
        <f t="shared" si="210"/>
        <v>1</v>
      </c>
      <c r="BV411" s="619" t="str">
        <f t="shared" si="211"/>
        <v>-</v>
      </c>
      <c r="BW411" s="619">
        <f>IF(BV411="-",0,IF(COUNTIF(BV411:$BV$524,BV411)&gt;1,1,0))</f>
        <v>0</v>
      </c>
    </row>
    <row r="412" spans="1:75" s="257" customFormat="1" ht="15.75">
      <c r="A412" s="567">
        <v>388</v>
      </c>
      <c r="B412" s="564"/>
      <c r="C412" s="465"/>
      <c r="D412" s="466"/>
      <c r="E412" s="467"/>
      <c r="F412" s="468"/>
      <c r="G412" s="466"/>
      <c r="H412" s="467"/>
      <c r="I412" s="468"/>
      <c r="J412" s="469"/>
      <c r="K412" s="467"/>
      <c r="L412" s="470"/>
      <c r="M412" s="466"/>
      <c r="N412" s="467"/>
      <c r="O412" s="470"/>
      <c r="P412" s="544"/>
      <c r="Q412" s="544"/>
      <c r="R412" s="544"/>
      <c r="S412" s="544"/>
      <c r="T412" s="544"/>
      <c r="U412" s="544"/>
      <c r="V412" s="544"/>
      <c r="W412" s="469"/>
      <c r="X412" s="471"/>
      <c r="Y412" s="471"/>
      <c r="Z412" s="471"/>
      <c r="AA412" s="472"/>
      <c r="AB412" s="469"/>
      <c r="AC412" s="471"/>
      <c r="AD412" s="471"/>
      <c r="AE412" s="471"/>
      <c r="AF412" s="472"/>
      <c r="AG412" s="469"/>
      <c r="AH412" s="471"/>
      <c r="AI412" s="471"/>
      <c r="AJ412" s="471"/>
      <c r="AK412" s="472"/>
      <c r="AL412" s="469"/>
      <c r="AM412" s="471"/>
      <c r="AN412" s="471"/>
      <c r="AO412" s="471"/>
      <c r="AP412" s="538"/>
      <c r="AQ412" s="542">
        <f t="shared" si="184"/>
        <v>0</v>
      </c>
      <c r="AR412" s="552">
        <f t="shared" si="185"/>
        <v>0</v>
      </c>
      <c r="AS412" s="552">
        <f t="shared" si="186"/>
        <v>0</v>
      </c>
      <c r="AT412" s="496">
        <f t="shared" si="187"/>
        <v>0</v>
      </c>
      <c r="AU412" s="227"/>
      <c r="AV412" s="619" t="b">
        <f t="shared" si="182"/>
        <v>1</v>
      </c>
      <c r="AW412" s="619" t="b">
        <f t="shared" si="183"/>
        <v>1</v>
      </c>
      <c r="AX412" s="619" t="b">
        <f t="shared" si="188"/>
        <v>1</v>
      </c>
      <c r="AY412" s="619" t="b">
        <f t="shared" si="189"/>
        <v>1</v>
      </c>
      <c r="AZ412" s="619" t="b">
        <f t="shared" si="190"/>
        <v>1</v>
      </c>
      <c r="BB412" s="619" t="b">
        <f t="shared" si="191"/>
        <v>0</v>
      </c>
      <c r="BC412" s="619" t="b">
        <f t="shared" si="192"/>
        <v>0</v>
      </c>
      <c r="BD412" s="619" t="b">
        <f t="shared" si="193"/>
        <v>0</v>
      </c>
      <c r="BE412" s="619" t="b">
        <f t="shared" si="194"/>
        <v>0</v>
      </c>
      <c r="BF412" s="619" t="b">
        <f t="shared" si="195"/>
        <v>0</v>
      </c>
      <c r="BG412" s="619" t="b">
        <f t="shared" si="196"/>
        <v>0</v>
      </c>
      <c r="BH412" s="619" t="b">
        <f t="shared" si="197"/>
        <v>0</v>
      </c>
      <c r="BI412" s="619" t="b">
        <f t="shared" si="198"/>
        <v>0</v>
      </c>
      <c r="BJ412" s="619" t="b">
        <f t="shared" si="199"/>
        <v>0</v>
      </c>
      <c r="BK412" s="619" t="b">
        <f t="shared" si="200"/>
        <v>0</v>
      </c>
      <c r="BL412" s="619" t="b">
        <f t="shared" si="201"/>
        <v>0</v>
      </c>
      <c r="BM412" s="619" t="b">
        <f t="shared" si="202"/>
        <v>0</v>
      </c>
      <c r="BN412" s="619" t="b">
        <f t="shared" si="203"/>
        <v>1</v>
      </c>
      <c r="BO412" s="619" t="b">
        <f t="shared" si="204"/>
        <v>1</v>
      </c>
      <c r="BP412" s="619" t="b">
        <f t="shared" si="205"/>
        <v>1</v>
      </c>
      <c r="BQ412" s="619" t="b">
        <f t="shared" si="206"/>
        <v>1</v>
      </c>
      <c r="BR412" s="619" t="b">
        <f t="shared" si="207"/>
        <v>1</v>
      </c>
      <c r="BS412" s="619" t="b">
        <f t="shared" si="208"/>
        <v>1</v>
      </c>
      <c r="BT412" s="619" t="b">
        <f t="shared" si="209"/>
        <v>1</v>
      </c>
      <c r="BU412" s="619" t="b">
        <f t="shared" si="210"/>
        <v>1</v>
      </c>
      <c r="BV412" s="619" t="str">
        <f t="shared" si="211"/>
        <v>-</v>
      </c>
      <c r="BW412" s="619">
        <f>IF(BV412="-",0,IF(COUNTIF(BV412:$BV$524,BV412)&gt;1,1,0))</f>
        <v>0</v>
      </c>
    </row>
    <row r="413" spans="1:75" s="257" customFormat="1" ht="15.75">
      <c r="A413" s="567">
        <v>389</v>
      </c>
      <c r="B413" s="564"/>
      <c r="C413" s="465"/>
      <c r="D413" s="466"/>
      <c r="E413" s="467"/>
      <c r="F413" s="468"/>
      <c r="G413" s="466"/>
      <c r="H413" s="467"/>
      <c r="I413" s="468"/>
      <c r="J413" s="469"/>
      <c r="K413" s="467"/>
      <c r="L413" s="470"/>
      <c r="M413" s="466"/>
      <c r="N413" s="467"/>
      <c r="O413" s="470"/>
      <c r="P413" s="544"/>
      <c r="Q413" s="544"/>
      <c r="R413" s="544"/>
      <c r="S413" s="544"/>
      <c r="T413" s="544"/>
      <c r="U413" s="544"/>
      <c r="V413" s="544"/>
      <c r="W413" s="469"/>
      <c r="X413" s="471"/>
      <c r="Y413" s="471"/>
      <c r="Z413" s="471"/>
      <c r="AA413" s="472"/>
      <c r="AB413" s="469"/>
      <c r="AC413" s="471"/>
      <c r="AD413" s="471"/>
      <c r="AE413" s="471"/>
      <c r="AF413" s="472"/>
      <c r="AG413" s="469"/>
      <c r="AH413" s="471"/>
      <c r="AI413" s="471"/>
      <c r="AJ413" s="471"/>
      <c r="AK413" s="472"/>
      <c r="AL413" s="469"/>
      <c r="AM413" s="471"/>
      <c r="AN413" s="471"/>
      <c r="AO413" s="471"/>
      <c r="AP413" s="538"/>
      <c r="AQ413" s="542">
        <f t="shared" si="184"/>
        <v>0</v>
      </c>
      <c r="AR413" s="552">
        <f t="shared" si="185"/>
        <v>0</v>
      </c>
      <c r="AS413" s="552">
        <f t="shared" si="186"/>
        <v>0</v>
      </c>
      <c r="AT413" s="496">
        <f t="shared" si="187"/>
        <v>0</v>
      </c>
      <c r="AU413" s="227"/>
      <c r="AV413" s="619" t="b">
        <f t="shared" si="182"/>
        <v>1</v>
      </c>
      <c r="AW413" s="619" t="b">
        <f t="shared" si="183"/>
        <v>1</v>
      </c>
      <c r="AX413" s="619" t="b">
        <f t="shared" si="188"/>
        <v>1</v>
      </c>
      <c r="AY413" s="619" t="b">
        <f t="shared" si="189"/>
        <v>1</v>
      </c>
      <c r="AZ413" s="619" t="b">
        <f t="shared" si="190"/>
        <v>1</v>
      </c>
      <c r="BB413" s="619" t="b">
        <f t="shared" si="191"/>
        <v>0</v>
      </c>
      <c r="BC413" s="619" t="b">
        <f t="shared" si="192"/>
        <v>0</v>
      </c>
      <c r="BD413" s="619" t="b">
        <f t="shared" si="193"/>
        <v>0</v>
      </c>
      <c r="BE413" s="619" t="b">
        <f t="shared" si="194"/>
        <v>0</v>
      </c>
      <c r="BF413" s="619" t="b">
        <f t="shared" si="195"/>
        <v>0</v>
      </c>
      <c r="BG413" s="619" t="b">
        <f t="shared" si="196"/>
        <v>0</v>
      </c>
      <c r="BH413" s="619" t="b">
        <f t="shared" si="197"/>
        <v>0</v>
      </c>
      <c r="BI413" s="619" t="b">
        <f t="shared" si="198"/>
        <v>0</v>
      </c>
      <c r="BJ413" s="619" t="b">
        <f t="shared" si="199"/>
        <v>0</v>
      </c>
      <c r="BK413" s="619" t="b">
        <f t="shared" si="200"/>
        <v>0</v>
      </c>
      <c r="BL413" s="619" t="b">
        <f t="shared" si="201"/>
        <v>0</v>
      </c>
      <c r="BM413" s="619" t="b">
        <f t="shared" si="202"/>
        <v>0</v>
      </c>
      <c r="BN413" s="619" t="b">
        <f t="shared" si="203"/>
        <v>1</v>
      </c>
      <c r="BO413" s="619" t="b">
        <f t="shared" si="204"/>
        <v>1</v>
      </c>
      <c r="BP413" s="619" t="b">
        <f t="shared" si="205"/>
        <v>1</v>
      </c>
      <c r="BQ413" s="619" t="b">
        <f t="shared" si="206"/>
        <v>1</v>
      </c>
      <c r="BR413" s="619" t="b">
        <f t="shared" si="207"/>
        <v>1</v>
      </c>
      <c r="BS413" s="619" t="b">
        <f t="shared" si="208"/>
        <v>1</v>
      </c>
      <c r="BT413" s="619" t="b">
        <f t="shared" si="209"/>
        <v>1</v>
      </c>
      <c r="BU413" s="619" t="b">
        <f t="shared" si="210"/>
        <v>1</v>
      </c>
      <c r="BV413" s="619" t="str">
        <f t="shared" si="211"/>
        <v>-</v>
      </c>
      <c r="BW413" s="619">
        <f>IF(BV413="-",0,IF(COUNTIF(BV413:$BV$524,BV413)&gt;1,1,0))</f>
        <v>0</v>
      </c>
    </row>
    <row r="414" spans="1:75" s="257" customFormat="1" ht="15.75">
      <c r="A414" s="567">
        <v>390</v>
      </c>
      <c r="B414" s="564"/>
      <c r="C414" s="465"/>
      <c r="D414" s="466"/>
      <c r="E414" s="467"/>
      <c r="F414" s="468"/>
      <c r="G414" s="466"/>
      <c r="H414" s="467"/>
      <c r="I414" s="468"/>
      <c r="J414" s="469"/>
      <c r="K414" s="467"/>
      <c r="L414" s="470"/>
      <c r="M414" s="466"/>
      <c r="N414" s="467"/>
      <c r="O414" s="470"/>
      <c r="P414" s="544"/>
      <c r="Q414" s="544"/>
      <c r="R414" s="544"/>
      <c r="S414" s="544"/>
      <c r="T414" s="544"/>
      <c r="U414" s="544"/>
      <c r="V414" s="544"/>
      <c r="W414" s="469"/>
      <c r="X414" s="471"/>
      <c r="Y414" s="471"/>
      <c r="Z414" s="471"/>
      <c r="AA414" s="472"/>
      <c r="AB414" s="469"/>
      <c r="AC414" s="471"/>
      <c r="AD414" s="471"/>
      <c r="AE414" s="471"/>
      <c r="AF414" s="472"/>
      <c r="AG414" s="469"/>
      <c r="AH414" s="471"/>
      <c r="AI414" s="471"/>
      <c r="AJ414" s="471"/>
      <c r="AK414" s="472"/>
      <c r="AL414" s="469"/>
      <c r="AM414" s="471"/>
      <c r="AN414" s="471"/>
      <c r="AO414" s="471"/>
      <c r="AP414" s="538"/>
      <c r="AQ414" s="542">
        <f t="shared" si="184"/>
        <v>0</v>
      </c>
      <c r="AR414" s="552">
        <f t="shared" si="185"/>
        <v>0</v>
      </c>
      <c r="AS414" s="552">
        <f t="shared" si="186"/>
        <v>0</v>
      </c>
      <c r="AT414" s="496">
        <f t="shared" si="187"/>
        <v>0</v>
      </c>
      <c r="AU414" s="227"/>
      <c r="AV414" s="619" t="b">
        <f t="shared" si="182"/>
        <v>1</v>
      </c>
      <c r="AW414" s="619" t="b">
        <f t="shared" si="183"/>
        <v>1</v>
      </c>
      <c r="AX414" s="619" t="b">
        <f t="shared" si="188"/>
        <v>1</v>
      </c>
      <c r="AY414" s="619" t="b">
        <f t="shared" si="189"/>
        <v>1</v>
      </c>
      <c r="AZ414" s="619" t="b">
        <f t="shared" si="190"/>
        <v>1</v>
      </c>
      <c r="BB414" s="619" t="b">
        <f t="shared" si="191"/>
        <v>0</v>
      </c>
      <c r="BC414" s="619" t="b">
        <f t="shared" si="192"/>
        <v>0</v>
      </c>
      <c r="BD414" s="619" t="b">
        <f t="shared" si="193"/>
        <v>0</v>
      </c>
      <c r="BE414" s="619" t="b">
        <f t="shared" si="194"/>
        <v>0</v>
      </c>
      <c r="BF414" s="619" t="b">
        <f t="shared" si="195"/>
        <v>0</v>
      </c>
      <c r="BG414" s="619" t="b">
        <f t="shared" si="196"/>
        <v>0</v>
      </c>
      <c r="BH414" s="619" t="b">
        <f t="shared" si="197"/>
        <v>0</v>
      </c>
      <c r="BI414" s="619" t="b">
        <f t="shared" si="198"/>
        <v>0</v>
      </c>
      <c r="BJ414" s="619" t="b">
        <f t="shared" si="199"/>
        <v>0</v>
      </c>
      <c r="BK414" s="619" t="b">
        <f t="shared" si="200"/>
        <v>0</v>
      </c>
      <c r="BL414" s="619" t="b">
        <f t="shared" si="201"/>
        <v>0</v>
      </c>
      <c r="BM414" s="619" t="b">
        <f t="shared" si="202"/>
        <v>0</v>
      </c>
      <c r="BN414" s="619" t="b">
        <f t="shared" si="203"/>
        <v>1</v>
      </c>
      <c r="BO414" s="619" t="b">
        <f t="shared" si="204"/>
        <v>1</v>
      </c>
      <c r="BP414" s="619" t="b">
        <f t="shared" si="205"/>
        <v>1</v>
      </c>
      <c r="BQ414" s="619" t="b">
        <f t="shared" si="206"/>
        <v>1</v>
      </c>
      <c r="BR414" s="619" t="b">
        <f t="shared" si="207"/>
        <v>1</v>
      </c>
      <c r="BS414" s="619" t="b">
        <f t="shared" si="208"/>
        <v>1</v>
      </c>
      <c r="BT414" s="619" t="b">
        <f t="shared" si="209"/>
        <v>1</v>
      </c>
      <c r="BU414" s="619" t="b">
        <f t="shared" si="210"/>
        <v>1</v>
      </c>
      <c r="BV414" s="619" t="str">
        <f t="shared" si="211"/>
        <v>-</v>
      </c>
      <c r="BW414" s="619">
        <f>IF(BV414="-",0,IF(COUNTIF(BV414:$BV$524,BV414)&gt;1,1,0))</f>
        <v>0</v>
      </c>
    </row>
    <row r="415" spans="1:75" s="257" customFormat="1" ht="15.75">
      <c r="A415" s="567">
        <v>391</v>
      </c>
      <c r="B415" s="564"/>
      <c r="C415" s="465"/>
      <c r="D415" s="466"/>
      <c r="E415" s="467"/>
      <c r="F415" s="468"/>
      <c r="G415" s="466"/>
      <c r="H415" s="467"/>
      <c r="I415" s="468"/>
      <c r="J415" s="469"/>
      <c r="K415" s="467"/>
      <c r="L415" s="470"/>
      <c r="M415" s="466"/>
      <c r="N415" s="467"/>
      <c r="O415" s="470"/>
      <c r="P415" s="544"/>
      <c r="Q415" s="544"/>
      <c r="R415" s="544"/>
      <c r="S415" s="544"/>
      <c r="T415" s="544"/>
      <c r="U415" s="544"/>
      <c r="V415" s="544"/>
      <c r="W415" s="469"/>
      <c r="X415" s="471"/>
      <c r="Y415" s="471"/>
      <c r="Z415" s="471"/>
      <c r="AA415" s="472"/>
      <c r="AB415" s="469"/>
      <c r="AC415" s="471"/>
      <c r="AD415" s="471"/>
      <c r="AE415" s="471"/>
      <c r="AF415" s="472"/>
      <c r="AG415" s="469"/>
      <c r="AH415" s="471"/>
      <c r="AI415" s="471"/>
      <c r="AJ415" s="471"/>
      <c r="AK415" s="472"/>
      <c r="AL415" s="469"/>
      <c r="AM415" s="471"/>
      <c r="AN415" s="471"/>
      <c r="AO415" s="471"/>
      <c r="AP415" s="538"/>
      <c r="AQ415" s="542">
        <f t="shared" si="184"/>
        <v>0</v>
      </c>
      <c r="AR415" s="552">
        <f t="shared" si="185"/>
        <v>0</v>
      </c>
      <c r="AS415" s="552">
        <f t="shared" si="186"/>
        <v>0</v>
      </c>
      <c r="AT415" s="496">
        <f t="shared" si="187"/>
        <v>0</v>
      </c>
      <c r="AU415" s="227"/>
      <c r="AV415" s="619" t="b">
        <f t="shared" si="182"/>
        <v>1</v>
      </c>
      <c r="AW415" s="619" t="b">
        <f t="shared" si="183"/>
        <v>1</v>
      </c>
      <c r="AX415" s="619" t="b">
        <f t="shared" si="188"/>
        <v>1</v>
      </c>
      <c r="AY415" s="619" t="b">
        <f t="shared" si="189"/>
        <v>1</v>
      </c>
      <c r="AZ415" s="619" t="b">
        <f t="shared" si="190"/>
        <v>1</v>
      </c>
      <c r="BB415" s="619" t="b">
        <f t="shared" si="191"/>
        <v>0</v>
      </c>
      <c r="BC415" s="619" t="b">
        <f t="shared" si="192"/>
        <v>0</v>
      </c>
      <c r="BD415" s="619" t="b">
        <f t="shared" si="193"/>
        <v>0</v>
      </c>
      <c r="BE415" s="619" t="b">
        <f t="shared" si="194"/>
        <v>0</v>
      </c>
      <c r="BF415" s="619" t="b">
        <f t="shared" si="195"/>
        <v>0</v>
      </c>
      <c r="BG415" s="619" t="b">
        <f t="shared" si="196"/>
        <v>0</v>
      </c>
      <c r="BH415" s="619" t="b">
        <f t="shared" si="197"/>
        <v>0</v>
      </c>
      <c r="BI415" s="619" t="b">
        <f t="shared" si="198"/>
        <v>0</v>
      </c>
      <c r="BJ415" s="619" t="b">
        <f t="shared" si="199"/>
        <v>0</v>
      </c>
      <c r="BK415" s="619" t="b">
        <f t="shared" si="200"/>
        <v>0</v>
      </c>
      <c r="BL415" s="619" t="b">
        <f t="shared" si="201"/>
        <v>0</v>
      </c>
      <c r="BM415" s="619" t="b">
        <f t="shared" si="202"/>
        <v>0</v>
      </c>
      <c r="BN415" s="619" t="b">
        <f t="shared" si="203"/>
        <v>1</v>
      </c>
      <c r="BO415" s="619" t="b">
        <f t="shared" si="204"/>
        <v>1</v>
      </c>
      <c r="BP415" s="619" t="b">
        <f t="shared" si="205"/>
        <v>1</v>
      </c>
      <c r="BQ415" s="619" t="b">
        <f t="shared" si="206"/>
        <v>1</v>
      </c>
      <c r="BR415" s="619" t="b">
        <f t="shared" si="207"/>
        <v>1</v>
      </c>
      <c r="BS415" s="619" t="b">
        <f t="shared" si="208"/>
        <v>1</v>
      </c>
      <c r="BT415" s="619" t="b">
        <f t="shared" si="209"/>
        <v>1</v>
      </c>
      <c r="BU415" s="619" t="b">
        <f t="shared" si="210"/>
        <v>1</v>
      </c>
      <c r="BV415" s="619" t="str">
        <f t="shared" si="211"/>
        <v>-</v>
      </c>
      <c r="BW415" s="619">
        <f>IF(BV415="-",0,IF(COUNTIF(BV415:$BV$524,BV415)&gt;1,1,0))</f>
        <v>0</v>
      </c>
    </row>
    <row r="416" spans="1:75" s="257" customFormat="1" ht="15.75">
      <c r="A416" s="567">
        <v>392</v>
      </c>
      <c r="B416" s="564"/>
      <c r="C416" s="465"/>
      <c r="D416" s="466"/>
      <c r="E416" s="467"/>
      <c r="F416" s="468"/>
      <c r="G416" s="466"/>
      <c r="H416" s="467"/>
      <c r="I416" s="468"/>
      <c r="J416" s="469"/>
      <c r="K416" s="467"/>
      <c r="L416" s="470"/>
      <c r="M416" s="466"/>
      <c r="N416" s="467"/>
      <c r="O416" s="470"/>
      <c r="P416" s="544"/>
      <c r="Q416" s="544"/>
      <c r="R416" s="544"/>
      <c r="S416" s="544"/>
      <c r="T416" s="544"/>
      <c r="U416" s="544"/>
      <c r="V416" s="544"/>
      <c r="W416" s="469"/>
      <c r="X416" s="471"/>
      <c r="Y416" s="471"/>
      <c r="Z416" s="471"/>
      <c r="AA416" s="472"/>
      <c r="AB416" s="469"/>
      <c r="AC416" s="471"/>
      <c r="AD416" s="471"/>
      <c r="AE416" s="471"/>
      <c r="AF416" s="472"/>
      <c r="AG416" s="469"/>
      <c r="AH416" s="471"/>
      <c r="AI416" s="471"/>
      <c r="AJ416" s="471"/>
      <c r="AK416" s="472"/>
      <c r="AL416" s="469"/>
      <c r="AM416" s="471"/>
      <c r="AN416" s="471"/>
      <c r="AO416" s="471"/>
      <c r="AP416" s="538"/>
      <c r="AQ416" s="542">
        <f t="shared" si="184"/>
        <v>0</v>
      </c>
      <c r="AR416" s="552">
        <f t="shared" si="185"/>
        <v>0</v>
      </c>
      <c r="AS416" s="552">
        <f t="shared" si="186"/>
        <v>0</v>
      </c>
      <c r="AT416" s="496">
        <f t="shared" si="187"/>
        <v>0</v>
      </c>
      <c r="AU416" s="227"/>
      <c r="AV416" s="619" t="b">
        <f t="shared" si="182"/>
        <v>1</v>
      </c>
      <c r="AW416" s="619" t="b">
        <f t="shared" si="183"/>
        <v>1</v>
      </c>
      <c r="AX416" s="619" t="b">
        <f t="shared" si="188"/>
        <v>1</v>
      </c>
      <c r="AY416" s="619" t="b">
        <f t="shared" si="189"/>
        <v>1</v>
      </c>
      <c r="AZ416" s="619" t="b">
        <f t="shared" si="190"/>
        <v>1</v>
      </c>
      <c r="BB416" s="619" t="b">
        <f t="shared" si="191"/>
        <v>0</v>
      </c>
      <c r="BC416" s="619" t="b">
        <f t="shared" si="192"/>
        <v>0</v>
      </c>
      <c r="BD416" s="619" t="b">
        <f t="shared" si="193"/>
        <v>0</v>
      </c>
      <c r="BE416" s="619" t="b">
        <f t="shared" si="194"/>
        <v>0</v>
      </c>
      <c r="BF416" s="619" t="b">
        <f t="shared" si="195"/>
        <v>0</v>
      </c>
      <c r="BG416" s="619" t="b">
        <f t="shared" si="196"/>
        <v>0</v>
      </c>
      <c r="BH416" s="619" t="b">
        <f t="shared" si="197"/>
        <v>0</v>
      </c>
      <c r="BI416" s="619" t="b">
        <f t="shared" si="198"/>
        <v>0</v>
      </c>
      <c r="BJ416" s="619" t="b">
        <f t="shared" si="199"/>
        <v>0</v>
      </c>
      <c r="BK416" s="619" t="b">
        <f t="shared" si="200"/>
        <v>0</v>
      </c>
      <c r="BL416" s="619" t="b">
        <f t="shared" si="201"/>
        <v>0</v>
      </c>
      <c r="BM416" s="619" t="b">
        <f t="shared" si="202"/>
        <v>0</v>
      </c>
      <c r="BN416" s="619" t="b">
        <f t="shared" si="203"/>
        <v>1</v>
      </c>
      <c r="BO416" s="619" t="b">
        <f t="shared" si="204"/>
        <v>1</v>
      </c>
      <c r="BP416" s="619" t="b">
        <f t="shared" si="205"/>
        <v>1</v>
      </c>
      <c r="BQ416" s="619" t="b">
        <f t="shared" si="206"/>
        <v>1</v>
      </c>
      <c r="BR416" s="619" t="b">
        <f t="shared" si="207"/>
        <v>1</v>
      </c>
      <c r="BS416" s="619" t="b">
        <f t="shared" si="208"/>
        <v>1</v>
      </c>
      <c r="BT416" s="619" t="b">
        <f t="shared" si="209"/>
        <v>1</v>
      </c>
      <c r="BU416" s="619" t="b">
        <f t="shared" si="210"/>
        <v>1</v>
      </c>
      <c r="BV416" s="619" t="str">
        <f t="shared" si="211"/>
        <v>-</v>
      </c>
      <c r="BW416" s="619">
        <f>IF(BV416="-",0,IF(COUNTIF(BV416:$BV$524,BV416)&gt;1,1,0))</f>
        <v>0</v>
      </c>
    </row>
    <row r="417" spans="1:75" s="257" customFormat="1" ht="15.75">
      <c r="A417" s="567">
        <v>393</v>
      </c>
      <c r="B417" s="564"/>
      <c r="C417" s="465"/>
      <c r="D417" s="466"/>
      <c r="E417" s="467"/>
      <c r="F417" s="468"/>
      <c r="G417" s="466"/>
      <c r="H417" s="467"/>
      <c r="I417" s="468"/>
      <c r="J417" s="469"/>
      <c r="K417" s="467"/>
      <c r="L417" s="470"/>
      <c r="M417" s="466"/>
      <c r="N417" s="467"/>
      <c r="O417" s="470"/>
      <c r="P417" s="544"/>
      <c r="Q417" s="544"/>
      <c r="R417" s="544"/>
      <c r="S417" s="544"/>
      <c r="T417" s="544"/>
      <c r="U417" s="544"/>
      <c r="V417" s="544"/>
      <c r="W417" s="469"/>
      <c r="X417" s="471"/>
      <c r="Y417" s="471"/>
      <c r="Z417" s="471"/>
      <c r="AA417" s="472"/>
      <c r="AB417" s="469"/>
      <c r="AC417" s="471"/>
      <c r="AD417" s="471"/>
      <c r="AE417" s="471"/>
      <c r="AF417" s="472"/>
      <c r="AG417" s="469"/>
      <c r="AH417" s="471"/>
      <c r="AI417" s="471"/>
      <c r="AJ417" s="471"/>
      <c r="AK417" s="472"/>
      <c r="AL417" s="469"/>
      <c r="AM417" s="471"/>
      <c r="AN417" s="471"/>
      <c r="AO417" s="471"/>
      <c r="AP417" s="538"/>
      <c r="AQ417" s="542">
        <f t="shared" si="184"/>
        <v>0</v>
      </c>
      <c r="AR417" s="552">
        <f t="shared" si="185"/>
        <v>0</v>
      </c>
      <c r="AS417" s="552">
        <f t="shared" si="186"/>
        <v>0</v>
      </c>
      <c r="AT417" s="496">
        <f t="shared" si="187"/>
        <v>0</v>
      </c>
      <c r="AU417" s="227"/>
      <c r="AV417" s="619" t="b">
        <f t="shared" si="182"/>
        <v>1</v>
      </c>
      <c r="AW417" s="619" t="b">
        <f t="shared" si="183"/>
        <v>1</v>
      </c>
      <c r="AX417" s="619" t="b">
        <f t="shared" si="188"/>
        <v>1</v>
      </c>
      <c r="AY417" s="619" t="b">
        <f t="shared" si="189"/>
        <v>1</v>
      </c>
      <c r="AZ417" s="619" t="b">
        <f t="shared" si="190"/>
        <v>1</v>
      </c>
      <c r="BB417" s="619" t="b">
        <f t="shared" si="191"/>
        <v>0</v>
      </c>
      <c r="BC417" s="619" t="b">
        <f t="shared" si="192"/>
        <v>0</v>
      </c>
      <c r="BD417" s="619" t="b">
        <f t="shared" si="193"/>
        <v>0</v>
      </c>
      <c r="BE417" s="619" t="b">
        <f t="shared" si="194"/>
        <v>0</v>
      </c>
      <c r="BF417" s="619" t="b">
        <f t="shared" si="195"/>
        <v>0</v>
      </c>
      <c r="BG417" s="619" t="b">
        <f t="shared" si="196"/>
        <v>0</v>
      </c>
      <c r="BH417" s="619" t="b">
        <f t="shared" si="197"/>
        <v>0</v>
      </c>
      <c r="BI417" s="619" t="b">
        <f t="shared" si="198"/>
        <v>0</v>
      </c>
      <c r="BJ417" s="619" t="b">
        <f t="shared" si="199"/>
        <v>0</v>
      </c>
      <c r="BK417" s="619" t="b">
        <f t="shared" si="200"/>
        <v>0</v>
      </c>
      <c r="BL417" s="619" t="b">
        <f t="shared" si="201"/>
        <v>0</v>
      </c>
      <c r="BM417" s="619" t="b">
        <f t="shared" si="202"/>
        <v>0</v>
      </c>
      <c r="BN417" s="619" t="b">
        <f t="shared" si="203"/>
        <v>1</v>
      </c>
      <c r="BO417" s="619" t="b">
        <f t="shared" si="204"/>
        <v>1</v>
      </c>
      <c r="BP417" s="619" t="b">
        <f t="shared" si="205"/>
        <v>1</v>
      </c>
      <c r="BQ417" s="619" t="b">
        <f t="shared" si="206"/>
        <v>1</v>
      </c>
      <c r="BR417" s="619" t="b">
        <f t="shared" si="207"/>
        <v>1</v>
      </c>
      <c r="BS417" s="619" t="b">
        <f t="shared" si="208"/>
        <v>1</v>
      </c>
      <c r="BT417" s="619" t="b">
        <f t="shared" si="209"/>
        <v>1</v>
      </c>
      <c r="BU417" s="619" t="b">
        <f t="shared" si="210"/>
        <v>1</v>
      </c>
      <c r="BV417" s="619" t="str">
        <f t="shared" si="211"/>
        <v>-</v>
      </c>
      <c r="BW417" s="619">
        <f>IF(BV417="-",0,IF(COUNTIF(BV417:$BV$524,BV417)&gt;1,1,0))</f>
        <v>0</v>
      </c>
    </row>
    <row r="418" spans="1:75" s="257" customFormat="1" ht="15.75">
      <c r="A418" s="567">
        <v>394</v>
      </c>
      <c r="B418" s="564"/>
      <c r="C418" s="465"/>
      <c r="D418" s="466"/>
      <c r="E418" s="467"/>
      <c r="F418" s="468"/>
      <c r="G418" s="466"/>
      <c r="H418" s="467"/>
      <c r="I418" s="468"/>
      <c r="J418" s="469"/>
      <c r="K418" s="467"/>
      <c r="L418" s="470"/>
      <c r="M418" s="466"/>
      <c r="N418" s="467"/>
      <c r="O418" s="470"/>
      <c r="P418" s="544"/>
      <c r="Q418" s="544"/>
      <c r="R418" s="544"/>
      <c r="S418" s="544"/>
      <c r="T418" s="544"/>
      <c r="U418" s="544"/>
      <c r="V418" s="544"/>
      <c r="W418" s="469"/>
      <c r="X418" s="471"/>
      <c r="Y418" s="471"/>
      <c r="Z418" s="471"/>
      <c r="AA418" s="472"/>
      <c r="AB418" s="469"/>
      <c r="AC418" s="471"/>
      <c r="AD418" s="471"/>
      <c r="AE418" s="471"/>
      <c r="AF418" s="472"/>
      <c r="AG418" s="469"/>
      <c r="AH418" s="471"/>
      <c r="AI418" s="471"/>
      <c r="AJ418" s="471"/>
      <c r="AK418" s="472"/>
      <c r="AL418" s="469"/>
      <c r="AM418" s="471"/>
      <c r="AN418" s="471"/>
      <c r="AO418" s="471"/>
      <c r="AP418" s="538"/>
      <c r="AQ418" s="542">
        <f t="shared" si="184"/>
        <v>0</v>
      </c>
      <c r="AR418" s="552">
        <f t="shared" si="185"/>
        <v>0</v>
      </c>
      <c r="AS418" s="552">
        <f t="shared" si="186"/>
        <v>0</v>
      </c>
      <c r="AT418" s="496">
        <f t="shared" si="187"/>
        <v>0</v>
      </c>
      <c r="AU418" s="227"/>
      <c r="AV418" s="619" t="b">
        <f t="shared" si="182"/>
        <v>1</v>
      </c>
      <c r="AW418" s="619" t="b">
        <f t="shared" si="183"/>
        <v>1</v>
      </c>
      <c r="AX418" s="619" t="b">
        <f t="shared" si="188"/>
        <v>1</v>
      </c>
      <c r="AY418" s="619" t="b">
        <f t="shared" si="189"/>
        <v>1</v>
      </c>
      <c r="AZ418" s="619" t="b">
        <f t="shared" si="190"/>
        <v>1</v>
      </c>
      <c r="BB418" s="619" t="b">
        <f t="shared" si="191"/>
        <v>0</v>
      </c>
      <c r="BC418" s="619" t="b">
        <f t="shared" si="192"/>
        <v>0</v>
      </c>
      <c r="BD418" s="619" t="b">
        <f t="shared" si="193"/>
        <v>0</v>
      </c>
      <c r="BE418" s="619" t="b">
        <f t="shared" si="194"/>
        <v>0</v>
      </c>
      <c r="BF418" s="619" t="b">
        <f t="shared" si="195"/>
        <v>0</v>
      </c>
      <c r="BG418" s="619" t="b">
        <f t="shared" si="196"/>
        <v>0</v>
      </c>
      <c r="BH418" s="619" t="b">
        <f t="shared" si="197"/>
        <v>0</v>
      </c>
      <c r="BI418" s="619" t="b">
        <f t="shared" si="198"/>
        <v>0</v>
      </c>
      <c r="BJ418" s="619" t="b">
        <f t="shared" si="199"/>
        <v>0</v>
      </c>
      <c r="BK418" s="619" t="b">
        <f t="shared" si="200"/>
        <v>0</v>
      </c>
      <c r="BL418" s="619" t="b">
        <f t="shared" si="201"/>
        <v>0</v>
      </c>
      <c r="BM418" s="619" t="b">
        <f t="shared" si="202"/>
        <v>0</v>
      </c>
      <c r="BN418" s="619" t="b">
        <f t="shared" si="203"/>
        <v>1</v>
      </c>
      <c r="BO418" s="619" t="b">
        <f t="shared" si="204"/>
        <v>1</v>
      </c>
      <c r="BP418" s="619" t="b">
        <f t="shared" si="205"/>
        <v>1</v>
      </c>
      <c r="BQ418" s="619" t="b">
        <f t="shared" si="206"/>
        <v>1</v>
      </c>
      <c r="BR418" s="619" t="b">
        <f t="shared" si="207"/>
        <v>1</v>
      </c>
      <c r="BS418" s="619" t="b">
        <f t="shared" si="208"/>
        <v>1</v>
      </c>
      <c r="BT418" s="619" t="b">
        <f t="shared" si="209"/>
        <v>1</v>
      </c>
      <c r="BU418" s="619" t="b">
        <f t="shared" si="210"/>
        <v>1</v>
      </c>
      <c r="BV418" s="619" t="str">
        <f t="shared" si="211"/>
        <v>-</v>
      </c>
      <c r="BW418" s="619">
        <f>IF(BV418="-",0,IF(COUNTIF(BV418:$BV$524,BV418)&gt;1,1,0))</f>
        <v>0</v>
      </c>
    </row>
    <row r="419" spans="1:75" s="257" customFormat="1" ht="15.75">
      <c r="A419" s="567">
        <v>395</v>
      </c>
      <c r="B419" s="564"/>
      <c r="C419" s="465"/>
      <c r="D419" s="466"/>
      <c r="E419" s="467"/>
      <c r="F419" s="468"/>
      <c r="G419" s="466"/>
      <c r="H419" s="467"/>
      <c r="I419" s="468"/>
      <c r="J419" s="469"/>
      <c r="K419" s="467"/>
      <c r="L419" s="470"/>
      <c r="M419" s="466"/>
      <c r="N419" s="467"/>
      <c r="O419" s="470"/>
      <c r="P419" s="544"/>
      <c r="Q419" s="544"/>
      <c r="R419" s="544"/>
      <c r="S419" s="544"/>
      <c r="T419" s="544"/>
      <c r="U419" s="544"/>
      <c r="V419" s="544"/>
      <c r="W419" s="469"/>
      <c r="X419" s="471"/>
      <c r="Y419" s="471"/>
      <c r="Z419" s="471"/>
      <c r="AA419" s="472"/>
      <c r="AB419" s="469"/>
      <c r="AC419" s="471"/>
      <c r="AD419" s="471"/>
      <c r="AE419" s="471"/>
      <c r="AF419" s="472"/>
      <c r="AG419" s="469"/>
      <c r="AH419" s="471"/>
      <c r="AI419" s="471"/>
      <c r="AJ419" s="471"/>
      <c r="AK419" s="472"/>
      <c r="AL419" s="469"/>
      <c r="AM419" s="471"/>
      <c r="AN419" s="471"/>
      <c r="AO419" s="471"/>
      <c r="AP419" s="538"/>
      <c r="AQ419" s="542">
        <f t="shared" si="184"/>
        <v>0</v>
      </c>
      <c r="AR419" s="552">
        <f t="shared" si="185"/>
        <v>0</v>
      </c>
      <c r="AS419" s="552">
        <f t="shared" si="186"/>
        <v>0</v>
      </c>
      <c r="AT419" s="496">
        <f t="shared" si="187"/>
        <v>0</v>
      </c>
      <c r="AU419" s="227"/>
      <c r="AV419" s="619" t="b">
        <f t="shared" si="182"/>
        <v>1</v>
      </c>
      <c r="AW419" s="619" t="b">
        <f t="shared" si="183"/>
        <v>1</v>
      </c>
      <c r="AX419" s="619" t="b">
        <f t="shared" si="188"/>
        <v>1</v>
      </c>
      <c r="AY419" s="619" t="b">
        <f t="shared" si="189"/>
        <v>1</v>
      </c>
      <c r="AZ419" s="619" t="b">
        <f t="shared" si="190"/>
        <v>1</v>
      </c>
      <c r="BB419" s="619" t="b">
        <f t="shared" si="191"/>
        <v>0</v>
      </c>
      <c r="BC419" s="619" t="b">
        <f t="shared" si="192"/>
        <v>0</v>
      </c>
      <c r="BD419" s="619" t="b">
        <f t="shared" si="193"/>
        <v>0</v>
      </c>
      <c r="BE419" s="619" t="b">
        <f t="shared" si="194"/>
        <v>0</v>
      </c>
      <c r="BF419" s="619" t="b">
        <f t="shared" si="195"/>
        <v>0</v>
      </c>
      <c r="BG419" s="619" t="b">
        <f t="shared" si="196"/>
        <v>0</v>
      </c>
      <c r="BH419" s="619" t="b">
        <f t="shared" si="197"/>
        <v>0</v>
      </c>
      <c r="BI419" s="619" t="b">
        <f t="shared" si="198"/>
        <v>0</v>
      </c>
      <c r="BJ419" s="619" t="b">
        <f t="shared" si="199"/>
        <v>0</v>
      </c>
      <c r="BK419" s="619" t="b">
        <f t="shared" si="200"/>
        <v>0</v>
      </c>
      <c r="BL419" s="619" t="b">
        <f t="shared" si="201"/>
        <v>0</v>
      </c>
      <c r="BM419" s="619" t="b">
        <f t="shared" si="202"/>
        <v>0</v>
      </c>
      <c r="BN419" s="619" t="b">
        <f t="shared" si="203"/>
        <v>1</v>
      </c>
      <c r="BO419" s="619" t="b">
        <f t="shared" si="204"/>
        <v>1</v>
      </c>
      <c r="BP419" s="619" t="b">
        <f t="shared" si="205"/>
        <v>1</v>
      </c>
      <c r="BQ419" s="619" t="b">
        <f t="shared" si="206"/>
        <v>1</v>
      </c>
      <c r="BR419" s="619" t="b">
        <f t="shared" si="207"/>
        <v>1</v>
      </c>
      <c r="BS419" s="619" t="b">
        <f t="shared" si="208"/>
        <v>1</v>
      </c>
      <c r="BT419" s="619" t="b">
        <f t="shared" si="209"/>
        <v>1</v>
      </c>
      <c r="BU419" s="619" t="b">
        <f t="shared" si="210"/>
        <v>1</v>
      </c>
      <c r="BV419" s="619" t="str">
        <f t="shared" si="211"/>
        <v>-</v>
      </c>
      <c r="BW419" s="619">
        <f>IF(BV419="-",0,IF(COUNTIF(BV419:$BV$524,BV419)&gt;1,1,0))</f>
        <v>0</v>
      </c>
    </row>
    <row r="420" spans="1:75" s="257" customFormat="1" ht="15.75">
      <c r="A420" s="567">
        <v>396</v>
      </c>
      <c r="B420" s="564"/>
      <c r="C420" s="465"/>
      <c r="D420" s="466"/>
      <c r="E420" s="467"/>
      <c r="F420" s="468"/>
      <c r="G420" s="466"/>
      <c r="H420" s="467"/>
      <c r="I420" s="468"/>
      <c r="J420" s="469"/>
      <c r="K420" s="467"/>
      <c r="L420" s="470"/>
      <c r="M420" s="466"/>
      <c r="N420" s="467"/>
      <c r="O420" s="470"/>
      <c r="P420" s="544"/>
      <c r="Q420" s="544"/>
      <c r="R420" s="544"/>
      <c r="S420" s="544"/>
      <c r="T420" s="544"/>
      <c r="U420" s="544"/>
      <c r="V420" s="544"/>
      <c r="W420" s="469"/>
      <c r="X420" s="471"/>
      <c r="Y420" s="471"/>
      <c r="Z420" s="471"/>
      <c r="AA420" s="472"/>
      <c r="AB420" s="469"/>
      <c r="AC420" s="471"/>
      <c r="AD420" s="471"/>
      <c r="AE420" s="471"/>
      <c r="AF420" s="472"/>
      <c r="AG420" s="469"/>
      <c r="AH420" s="471"/>
      <c r="AI420" s="471"/>
      <c r="AJ420" s="471"/>
      <c r="AK420" s="472"/>
      <c r="AL420" s="469"/>
      <c r="AM420" s="471"/>
      <c r="AN420" s="471"/>
      <c r="AO420" s="471"/>
      <c r="AP420" s="538"/>
      <c r="AQ420" s="542">
        <f t="shared" si="184"/>
        <v>0</v>
      </c>
      <c r="AR420" s="552">
        <f t="shared" si="185"/>
        <v>0</v>
      </c>
      <c r="AS420" s="552">
        <f t="shared" si="186"/>
        <v>0</v>
      </c>
      <c r="AT420" s="496">
        <f t="shared" si="187"/>
        <v>0</v>
      </c>
      <c r="AU420" s="227"/>
      <c r="AV420" s="619" t="b">
        <f t="shared" si="182"/>
        <v>1</v>
      </c>
      <c r="AW420" s="619" t="b">
        <f t="shared" si="183"/>
        <v>1</v>
      </c>
      <c r="AX420" s="619" t="b">
        <f t="shared" si="188"/>
        <v>1</v>
      </c>
      <c r="AY420" s="619" t="b">
        <f t="shared" si="189"/>
        <v>1</v>
      </c>
      <c r="AZ420" s="619" t="b">
        <f t="shared" si="190"/>
        <v>1</v>
      </c>
      <c r="BB420" s="619" t="b">
        <f t="shared" si="191"/>
        <v>0</v>
      </c>
      <c r="BC420" s="619" t="b">
        <f t="shared" si="192"/>
        <v>0</v>
      </c>
      <c r="BD420" s="619" t="b">
        <f t="shared" si="193"/>
        <v>0</v>
      </c>
      <c r="BE420" s="619" t="b">
        <f t="shared" si="194"/>
        <v>0</v>
      </c>
      <c r="BF420" s="619" t="b">
        <f t="shared" si="195"/>
        <v>0</v>
      </c>
      <c r="BG420" s="619" t="b">
        <f t="shared" si="196"/>
        <v>0</v>
      </c>
      <c r="BH420" s="619" t="b">
        <f t="shared" si="197"/>
        <v>0</v>
      </c>
      <c r="BI420" s="619" t="b">
        <f t="shared" si="198"/>
        <v>0</v>
      </c>
      <c r="BJ420" s="619" t="b">
        <f t="shared" si="199"/>
        <v>0</v>
      </c>
      <c r="BK420" s="619" t="b">
        <f t="shared" si="200"/>
        <v>0</v>
      </c>
      <c r="BL420" s="619" t="b">
        <f t="shared" si="201"/>
        <v>0</v>
      </c>
      <c r="BM420" s="619" t="b">
        <f t="shared" si="202"/>
        <v>0</v>
      </c>
      <c r="BN420" s="619" t="b">
        <f t="shared" si="203"/>
        <v>1</v>
      </c>
      <c r="BO420" s="619" t="b">
        <f t="shared" si="204"/>
        <v>1</v>
      </c>
      <c r="BP420" s="619" t="b">
        <f t="shared" si="205"/>
        <v>1</v>
      </c>
      <c r="BQ420" s="619" t="b">
        <f t="shared" si="206"/>
        <v>1</v>
      </c>
      <c r="BR420" s="619" t="b">
        <f t="shared" si="207"/>
        <v>1</v>
      </c>
      <c r="BS420" s="619" t="b">
        <f t="shared" si="208"/>
        <v>1</v>
      </c>
      <c r="BT420" s="619" t="b">
        <f t="shared" si="209"/>
        <v>1</v>
      </c>
      <c r="BU420" s="619" t="b">
        <f t="shared" si="210"/>
        <v>1</v>
      </c>
      <c r="BV420" s="619" t="str">
        <f t="shared" si="211"/>
        <v>-</v>
      </c>
      <c r="BW420" s="619">
        <f>IF(BV420="-",0,IF(COUNTIF(BV420:$BV$524,BV420)&gt;1,1,0))</f>
        <v>0</v>
      </c>
    </row>
    <row r="421" spans="1:75" s="257" customFormat="1" ht="15.75">
      <c r="A421" s="567">
        <v>397</v>
      </c>
      <c r="B421" s="564"/>
      <c r="C421" s="465"/>
      <c r="D421" s="466"/>
      <c r="E421" s="467"/>
      <c r="F421" s="468"/>
      <c r="G421" s="466"/>
      <c r="H421" s="467"/>
      <c r="I421" s="468"/>
      <c r="J421" s="469"/>
      <c r="K421" s="467"/>
      <c r="L421" s="470"/>
      <c r="M421" s="466"/>
      <c r="N421" s="467"/>
      <c r="O421" s="470"/>
      <c r="P421" s="544"/>
      <c r="Q421" s="544"/>
      <c r="R421" s="544"/>
      <c r="S421" s="544"/>
      <c r="T421" s="544"/>
      <c r="U421" s="544"/>
      <c r="V421" s="544"/>
      <c r="W421" s="469"/>
      <c r="X421" s="471"/>
      <c r="Y421" s="471"/>
      <c r="Z421" s="471"/>
      <c r="AA421" s="472"/>
      <c r="AB421" s="469"/>
      <c r="AC421" s="471"/>
      <c r="AD421" s="471"/>
      <c r="AE421" s="471"/>
      <c r="AF421" s="472"/>
      <c r="AG421" s="469"/>
      <c r="AH421" s="471"/>
      <c r="AI421" s="471"/>
      <c r="AJ421" s="471"/>
      <c r="AK421" s="472"/>
      <c r="AL421" s="469"/>
      <c r="AM421" s="471"/>
      <c r="AN421" s="471"/>
      <c r="AO421" s="471"/>
      <c r="AP421" s="538"/>
      <c r="AQ421" s="542">
        <f t="shared" si="184"/>
        <v>0</v>
      </c>
      <c r="AR421" s="552">
        <f t="shared" si="185"/>
        <v>0</v>
      </c>
      <c r="AS421" s="552">
        <f t="shared" si="186"/>
        <v>0</v>
      </c>
      <c r="AT421" s="496">
        <f t="shared" si="187"/>
        <v>0</v>
      </c>
      <c r="AU421" s="227"/>
      <c r="AV421" s="619" t="b">
        <f t="shared" si="182"/>
        <v>1</v>
      </c>
      <c r="AW421" s="619" t="b">
        <f t="shared" si="183"/>
        <v>1</v>
      </c>
      <c r="AX421" s="619" t="b">
        <f t="shared" si="188"/>
        <v>1</v>
      </c>
      <c r="AY421" s="619" t="b">
        <f t="shared" si="189"/>
        <v>1</v>
      </c>
      <c r="AZ421" s="619" t="b">
        <f t="shared" si="190"/>
        <v>1</v>
      </c>
      <c r="BB421" s="619" t="b">
        <f t="shared" si="191"/>
        <v>0</v>
      </c>
      <c r="BC421" s="619" t="b">
        <f t="shared" si="192"/>
        <v>0</v>
      </c>
      <c r="BD421" s="619" t="b">
        <f t="shared" si="193"/>
        <v>0</v>
      </c>
      <c r="BE421" s="619" t="b">
        <f t="shared" si="194"/>
        <v>0</v>
      </c>
      <c r="BF421" s="619" t="b">
        <f t="shared" si="195"/>
        <v>0</v>
      </c>
      <c r="BG421" s="619" t="b">
        <f t="shared" si="196"/>
        <v>0</v>
      </c>
      <c r="BH421" s="619" t="b">
        <f t="shared" si="197"/>
        <v>0</v>
      </c>
      <c r="BI421" s="619" t="b">
        <f t="shared" si="198"/>
        <v>0</v>
      </c>
      <c r="BJ421" s="619" t="b">
        <f t="shared" si="199"/>
        <v>0</v>
      </c>
      <c r="BK421" s="619" t="b">
        <f t="shared" si="200"/>
        <v>0</v>
      </c>
      <c r="BL421" s="619" t="b">
        <f t="shared" si="201"/>
        <v>0</v>
      </c>
      <c r="BM421" s="619" t="b">
        <f t="shared" si="202"/>
        <v>0</v>
      </c>
      <c r="BN421" s="619" t="b">
        <f t="shared" si="203"/>
        <v>1</v>
      </c>
      <c r="BO421" s="619" t="b">
        <f t="shared" si="204"/>
        <v>1</v>
      </c>
      <c r="BP421" s="619" t="b">
        <f t="shared" si="205"/>
        <v>1</v>
      </c>
      <c r="BQ421" s="619" t="b">
        <f t="shared" si="206"/>
        <v>1</v>
      </c>
      <c r="BR421" s="619" t="b">
        <f t="shared" si="207"/>
        <v>1</v>
      </c>
      <c r="BS421" s="619" t="b">
        <f t="shared" si="208"/>
        <v>1</v>
      </c>
      <c r="BT421" s="619" t="b">
        <f t="shared" si="209"/>
        <v>1</v>
      </c>
      <c r="BU421" s="619" t="b">
        <f t="shared" si="210"/>
        <v>1</v>
      </c>
      <c r="BV421" s="619" t="str">
        <f t="shared" si="211"/>
        <v>-</v>
      </c>
      <c r="BW421" s="619">
        <f>IF(BV421="-",0,IF(COUNTIF(BV421:$BV$524,BV421)&gt;1,1,0))</f>
        <v>0</v>
      </c>
    </row>
    <row r="422" spans="1:75" s="257" customFormat="1" ht="15.75">
      <c r="A422" s="567">
        <v>398</v>
      </c>
      <c r="B422" s="564"/>
      <c r="C422" s="465"/>
      <c r="D422" s="466"/>
      <c r="E422" s="467"/>
      <c r="F422" s="468"/>
      <c r="G422" s="466"/>
      <c r="H422" s="467"/>
      <c r="I422" s="468"/>
      <c r="J422" s="469"/>
      <c r="K422" s="467"/>
      <c r="L422" s="470"/>
      <c r="M422" s="466"/>
      <c r="N422" s="467"/>
      <c r="O422" s="470"/>
      <c r="P422" s="544"/>
      <c r="Q422" s="544"/>
      <c r="R422" s="544"/>
      <c r="S422" s="544"/>
      <c r="T422" s="544"/>
      <c r="U422" s="544"/>
      <c r="V422" s="544"/>
      <c r="W422" s="469"/>
      <c r="X422" s="471"/>
      <c r="Y422" s="471"/>
      <c r="Z422" s="471"/>
      <c r="AA422" s="472"/>
      <c r="AB422" s="469"/>
      <c r="AC422" s="471"/>
      <c r="AD422" s="471"/>
      <c r="AE422" s="471"/>
      <c r="AF422" s="472"/>
      <c r="AG422" s="469"/>
      <c r="AH422" s="471"/>
      <c r="AI422" s="471"/>
      <c r="AJ422" s="471"/>
      <c r="AK422" s="472"/>
      <c r="AL422" s="469"/>
      <c r="AM422" s="471"/>
      <c r="AN422" s="471"/>
      <c r="AO422" s="471"/>
      <c r="AP422" s="538"/>
      <c r="AQ422" s="542">
        <f t="shared" si="184"/>
        <v>0</v>
      </c>
      <c r="AR422" s="552">
        <f t="shared" si="185"/>
        <v>0</v>
      </c>
      <c r="AS422" s="552">
        <f t="shared" si="186"/>
        <v>0</v>
      </c>
      <c r="AT422" s="496">
        <f t="shared" si="187"/>
        <v>0</v>
      </c>
      <c r="AU422" s="227"/>
      <c r="AV422" s="619" t="b">
        <f t="shared" si="182"/>
        <v>1</v>
      </c>
      <c r="AW422" s="619" t="b">
        <f t="shared" si="183"/>
        <v>1</v>
      </c>
      <c r="AX422" s="619" t="b">
        <f t="shared" si="188"/>
        <v>1</v>
      </c>
      <c r="AY422" s="619" t="b">
        <f t="shared" si="189"/>
        <v>1</v>
      </c>
      <c r="AZ422" s="619" t="b">
        <f t="shared" si="190"/>
        <v>1</v>
      </c>
      <c r="BB422" s="619" t="b">
        <f t="shared" si="191"/>
        <v>0</v>
      </c>
      <c r="BC422" s="619" t="b">
        <f t="shared" si="192"/>
        <v>0</v>
      </c>
      <c r="BD422" s="619" t="b">
        <f t="shared" si="193"/>
        <v>0</v>
      </c>
      <c r="BE422" s="619" t="b">
        <f t="shared" si="194"/>
        <v>0</v>
      </c>
      <c r="BF422" s="619" t="b">
        <f t="shared" si="195"/>
        <v>0</v>
      </c>
      <c r="BG422" s="619" t="b">
        <f t="shared" si="196"/>
        <v>0</v>
      </c>
      <c r="BH422" s="619" t="b">
        <f t="shared" si="197"/>
        <v>0</v>
      </c>
      <c r="BI422" s="619" t="b">
        <f t="shared" si="198"/>
        <v>0</v>
      </c>
      <c r="BJ422" s="619" t="b">
        <f t="shared" si="199"/>
        <v>0</v>
      </c>
      <c r="BK422" s="619" t="b">
        <f t="shared" si="200"/>
        <v>0</v>
      </c>
      <c r="BL422" s="619" t="b">
        <f t="shared" si="201"/>
        <v>0</v>
      </c>
      <c r="BM422" s="619" t="b">
        <f t="shared" si="202"/>
        <v>0</v>
      </c>
      <c r="BN422" s="619" t="b">
        <f t="shared" si="203"/>
        <v>1</v>
      </c>
      <c r="BO422" s="619" t="b">
        <f t="shared" si="204"/>
        <v>1</v>
      </c>
      <c r="BP422" s="619" t="b">
        <f t="shared" si="205"/>
        <v>1</v>
      </c>
      <c r="BQ422" s="619" t="b">
        <f t="shared" si="206"/>
        <v>1</v>
      </c>
      <c r="BR422" s="619" t="b">
        <f t="shared" si="207"/>
        <v>1</v>
      </c>
      <c r="BS422" s="619" t="b">
        <f t="shared" si="208"/>
        <v>1</v>
      </c>
      <c r="BT422" s="619" t="b">
        <f t="shared" si="209"/>
        <v>1</v>
      </c>
      <c r="BU422" s="619" t="b">
        <f t="shared" si="210"/>
        <v>1</v>
      </c>
      <c r="BV422" s="619" t="str">
        <f t="shared" si="211"/>
        <v>-</v>
      </c>
      <c r="BW422" s="619">
        <f>IF(BV422="-",0,IF(COUNTIF(BV422:$BV$524,BV422)&gt;1,1,0))</f>
        <v>0</v>
      </c>
    </row>
    <row r="423" spans="1:75" s="257" customFormat="1" ht="15.75">
      <c r="A423" s="567">
        <v>399</v>
      </c>
      <c r="B423" s="564"/>
      <c r="C423" s="465"/>
      <c r="D423" s="466"/>
      <c r="E423" s="467"/>
      <c r="F423" s="468"/>
      <c r="G423" s="466"/>
      <c r="H423" s="467"/>
      <c r="I423" s="468"/>
      <c r="J423" s="469"/>
      <c r="K423" s="467"/>
      <c r="L423" s="470"/>
      <c r="M423" s="466"/>
      <c r="N423" s="467"/>
      <c r="O423" s="470"/>
      <c r="P423" s="544"/>
      <c r="Q423" s="544"/>
      <c r="R423" s="544"/>
      <c r="S423" s="544"/>
      <c r="T423" s="544"/>
      <c r="U423" s="544"/>
      <c r="V423" s="544"/>
      <c r="W423" s="469"/>
      <c r="X423" s="471"/>
      <c r="Y423" s="471"/>
      <c r="Z423" s="471"/>
      <c r="AA423" s="472"/>
      <c r="AB423" s="469"/>
      <c r="AC423" s="471"/>
      <c r="AD423" s="471"/>
      <c r="AE423" s="471"/>
      <c r="AF423" s="472"/>
      <c r="AG423" s="469"/>
      <c r="AH423" s="471"/>
      <c r="AI423" s="471"/>
      <c r="AJ423" s="471"/>
      <c r="AK423" s="472"/>
      <c r="AL423" s="469"/>
      <c r="AM423" s="471"/>
      <c r="AN423" s="471"/>
      <c r="AO423" s="471"/>
      <c r="AP423" s="538"/>
      <c r="AQ423" s="542">
        <f t="shared" si="184"/>
        <v>0</v>
      </c>
      <c r="AR423" s="552">
        <f t="shared" si="185"/>
        <v>0</v>
      </c>
      <c r="AS423" s="552">
        <f t="shared" si="186"/>
        <v>0</v>
      </c>
      <c r="AT423" s="496">
        <f t="shared" si="187"/>
        <v>0</v>
      </c>
      <c r="AU423" s="227"/>
      <c r="AV423" s="619" t="b">
        <f t="shared" si="182"/>
        <v>1</v>
      </c>
      <c r="AW423" s="619" t="b">
        <f t="shared" si="183"/>
        <v>1</v>
      </c>
      <c r="AX423" s="619" t="b">
        <f t="shared" si="188"/>
        <v>1</v>
      </c>
      <c r="AY423" s="619" t="b">
        <f t="shared" si="189"/>
        <v>1</v>
      </c>
      <c r="AZ423" s="619" t="b">
        <f t="shared" si="190"/>
        <v>1</v>
      </c>
      <c r="BB423" s="619" t="b">
        <f t="shared" si="191"/>
        <v>0</v>
      </c>
      <c r="BC423" s="619" t="b">
        <f t="shared" si="192"/>
        <v>0</v>
      </c>
      <c r="BD423" s="619" t="b">
        <f t="shared" si="193"/>
        <v>0</v>
      </c>
      <c r="BE423" s="619" t="b">
        <f t="shared" si="194"/>
        <v>0</v>
      </c>
      <c r="BF423" s="619" t="b">
        <f t="shared" si="195"/>
        <v>0</v>
      </c>
      <c r="BG423" s="619" t="b">
        <f t="shared" si="196"/>
        <v>0</v>
      </c>
      <c r="BH423" s="619" t="b">
        <f t="shared" si="197"/>
        <v>0</v>
      </c>
      <c r="BI423" s="619" t="b">
        <f t="shared" si="198"/>
        <v>0</v>
      </c>
      <c r="BJ423" s="619" t="b">
        <f t="shared" si="199"/>
        <v>0</v>
      </c>
      <c r="BK423" s="619" t="b">
        <f t="shared" si="200"/>
        <v>0</v>
      </c>
      <c r="BL423" s="619" t="b">
        <f t="shared" si="201"/>
        <v>0</v>
      </c>
      <c r="BM423" s="619" t="b">
        <f t="shared" si="202"/>
        <v>0</v>
      </c>
      <c r="BN423" s="619" t="b">
        <f t="shared" si="203"/>
        <v>1</v>
      </c>
      <c r="BO423" s="619" t="b">
        <f t="shared" si="204"/>
        <v>1</v>
      </c>
      <c r="BP423" s="619" t="b">
        <f t="shared" si="205"/>
        <v>1</v>
      </c>
      <c r="BQ423" s="619" t="b">
        <f t="shared" si="206"/>
        <v>1</v>
      </c>
      <c r="BR423" s="619" t="b">
        <f t="shared" si="207"/>
        <v>1</v>
      </c>
      <c r="BS423" s="619" t="b">
        <f t="shared" si="208"/>
        <v>1</v>
      </c>
      <c r="BT423" s="619" t="b">
        <f t="shared" si="209"/>
        <v>1</v>
      </c>
      <c r="BU423" s="619" t="b">
        <f t="shared" si="210"/>
        <v>1</v>
      </c>
      <c r="BV423" s="619" t="str">
        <f t="shared" si="211"/>
        <v>-</v>
      </c>
      <c r="BW423" s="619">
        <f>IF(BV423="-",0,IF(COUNTIF(BV423:$BV$524,BV423)&gt;1,1,0))</f>
        <v>0</v>
      </c>
    </row>
    <row r="424" spans="1:75" s="257" customFormat="1" ht="15.75">
      <c r="A424" s="567">
        <v>400</v>
      </c>
      <c r="B424" s="564"/>
      <c r="C424" s="465"/>
      <c r="D424" s="466"/>
      <c r="E424" s="467"/>
      <c r="F424" s="468"/>
      <c r="G424" s="466"/>
      <c r="H424" s="467"/>
      <c r="I424" s="468"/>
      <c r="J424" s="469"/>
      <c r="K424" s="467"/>
      <c r="L424" s="470"/>
      <c r="M424" s="466"/>
      <c r="N424" s="467"/>
      <c r="O424" s="470"/>
      <c r="P424" s="544"/>
      <c r="Q424" s="544"/>
      <c r="R424" s="544"/>
      <c r="S424" s="544"/>
      <c r="T424" s="544"/>
      <c r="U424" s="544"/>
      <c r="V424" s="544"/>
      <c r="W424" s="469"/>
      <c r="X424" s="471"/>
      <c r="Y424" s="471"/>
      <c r="Z424" s="471"/>
      <c r="AA424" s="472"/>
      <c r="AB424" s="469"/>
      <c r="AC424" s="471"/>
      <c r="AD424" s="471"/>
      <c r="AE424" s="471"/>
      <c r="AF424" s="472"/>
      <c r="AG424" s="469"/>
      <c r="AH424" s="471"/>
      <c r="AI424" s="471"/>
      <c r="AJ424" s="471"/>
      <c r="AK424" s="472"/>
      <c r="AL424" s="469"/>
      <c r="AM424" s="471"/>
      <c r="AN424" s="471"/>
      <c r="AO424" s="471"/>
      <c r="AP424" s="538"/>
      <c r="AQ424" s="542">
        <f t="shared" si="184"/>
        <v>0</v>
      </c>
      <c r="AR424" s="552">
        <f t="shared" si="185"/>
        <v>0</v>
      </c>
      <c r="AS424" s="552">
        <f t="shared" si="186"/>
        <v>0</v>
      </c>
      <c r="AT424" s="496">
        <f t="shared" si="187"/>
        <v>0</v>
      </c>
      <c r="AU424" s="227"/>
      <c r="AV424" s="619" t="b">
        <f t="shared" si="182"/>
        <v>1</v>
      </c>
      <c r="AW424" s="619" t="b">
        <f t="shared" si="183"/>
        <v>1</v>
      </c>
      <c r="AX424" s="619" t="b">
        <f t="shared" si="188"/>
        <v>1</v>
      </c>
      <c r="AY424" s="619" t="b">
        <f t="shared" si="189"/>
        <v>1</v>
      </c>
      <c r="AZ424" s="619" t="b">
        <f t="shared" si="190"/>
        <v>1</v>
      </c>
      <c r="BB424" s="619" t="b">
        <f t="shared" si="191"/>
        <v>0</v>
      </c>
      <c r="BC424" s="619" t="b">
        <f t="shared" si="192"/>
        <v>0</v>
      </c>
      <c r="BD424" s="619" t="b">
        <f t="shared" si="193"/>
        <v>0</v>
      </c>
      <c r="BE424" s="619" t="b">
        <f t="shared" si="194"/>
        <v>0</v>
      </c>
      <c r="BF424" s="619" t="b">
        <f t="shared" si="195"/>
        <v>0</v>
      </c>
      <c r="BG424" s="619" t="b">
        <f t="shared" si="196"/>
        <v>0</v>
      </c>
      <c r="BH424" s="619" t="b">
        <f t="shared" si="197"/>
        <v>0</v>
      </c>
      <c r="BI424" s="619" t="b">
        <f t="shared" si="198"/>
        <v>0</v>
      </c>
      <c r="BJ424" s="619" t="b">
        <f t="shared" si="199"/>
        <v>0</v>
      </c>
      <c r="BK424" s="619" t="b">
        <f t="shared" si="200"/>
        <v>0</v>
      </c>
      <c r="BL424" s="619" t="b">
        <f t="shared" si="201"/>
        <v>0</v>
      </c>
      <c r="BM424" s="619" t="b">
        <f t="shared" si="202"/>
        <v>0</v>
      </c>
      <c r="BN424" s="619" t="b">
        <f t="shared" si="203"/>
        <v>1</v>
      </c>
      <c r="BO424" s="619" t="b">
        <f t="shared" si="204"/>
        <v>1</v>
      </c>
      <c r="BP424" s="619" t="b">
        <f t="shared" si="205"/>
        <v>1</v>
      </c>
      <c r="BQ424" s="619" t="b">
        <f t="shared" si="206"/>
        <v>1</v>
      </c>
      <c r="BR424" s="619" t="b">
        <f t="shared" si="207"/>
        <v>1</v>
      </c>
      <c r="BS424" s="619" t="b">
        <f t="shared" si="208"/>
        <v>1</v>
      </c>
      <c r="BT424" s="619" t="b">
        <f t="shared" si="209"/>
        <v>1</v>
      </c>
      <c r="BU424" s="619" t="b">
        <f t="shared" si="210"/>
        <v>1</v>
      </c>
      <c r="BV424" s="619" t="str">
        <f t="shared" si="211"/>
        <v>-</v>
      </c>
      <c r="BW424" s="619">
        <f>IF(BV424="-",0,IF(COUNTIF(BV424:$BV$524,BV424)&gt;1,1,0))</f>
        <v>0</v>
      </c>
    </row>
    <row r="425" spans="1:75" s="257" customFormat="1" ht="15.75">
      <c r="A425" s="567">
        <v>401</v>
      </c>
      <c r="B425" s="564"/>
      <c r="C425" s="465"/>
      <c r="D425" s="466"/>
      <c r="E425" s="467"/>
      <c r="F425" s="468"/>
      <c r="G425" s="466"/>
      <c r="H425" s="467"/>
      <c r="I425" s="468"/>
      <c r="J425" s="469"/>
      <c r="K425" s="467"/>
      <c r="L425" s="470"/>
      <c r="M425" s="466"/>
      <c r="N425" s="467"/>
      <c r="O425" s="470"/>
      <c r="P425" s="544"/>
      <c r="Q425" s="544"/>
      <c r="R425" s="544"/>
      <c r="S425" s="544"/>
      <c r="T425" s="544"/>
      <c r="U425" s="544"/>
      <c r="V425" s="544"/>
      <c r="W425" s="469"/>
      <c r="X425" s="471"/>
      <c r="Y425" s="471"/>
      <c r="Z425" s="471"/>
      <c r="AA425" s="472"/>
      <c r="AB425" s="469"/>
      <c r="AC425" s="471"/>
      <c r="AD425" s="471"/>
      <c r="AE425" s="471"/>
      <c r="AF425" s="472"/>
      <c r="AG425" s="469"/>
      <c r="AH425" s="471"/>
      <c r="AI425" s="471"/>
      <c r="AJ425" s="471"/>
      <c r="AK425" s="472"/>
      <c r="AL425" s="469"/>
      <c r="AM425" s="471"/>
      <c r="AN425" s="471"/>
      <c r="AO425" s="471"/>
      <c r="AP425" s="538"/>
      <c r="AQ425" s="542">
        <f t="shared" si="184"/>
        <v>0</v>
      </c>
      <c r="AR425" s="552">
        <f t="shared" si="185"/>
        <v>0</v>
      </c>
      <c r="AS425" s="552">
        <f t="shared" si="186"/>
        <v>0</v>
      </c>
      <c r="AT425" s="496">
        <f t="shared" si="187"/>
        <v>0</v>
      </c>
      <c r="AU425" s="227"/>
      <c r="AV425" s="619" t="b">
        <f t="shared" si="182"/>
        <v>1</v>
      </c>
      <c r="AW425" s="619" t="b">
        <f t="shared" si="183"/>
        <v>1</v>
      </c>
      <c r="AX425" s="619" t="b">
        <f t="shared" si="188"/>
        <v>1</v>
      </c>
      <c r="AY425" s="619" t="b">
        <f t="shared" si="189"/>
        <v>1</v>
      </c>
      <c r="AZ425" s="619" t="b">
        <f t="shared" si="190"/>
        <v>1</v>
      </c>
      <c r="BB425" s="619" t="b">
        <f t="shared" si="191"/>
        <v>0</v>
      </c>
      <c r="BC425" s="619" t="b">
        <f t="shared" si="192"/>
        <v>0</v>
      </c>
      <c r="BD425" s="619" t="b">
        <f t="shared" si="193"/>
        <v>0</v>
      </c>
      <c r="BE425" s="619" t="b">
        <f t="shared" si="194"/>
        <v>0</v>
      </c>
      <c r="BF425" s="619" t="b">
        <f t="shared" si="195"/>
        <v>0</v>
      </c>
      <c r="BG425" s="619" t="b">
        <f t="shared" si="196"/>
        <v>0</v>
      </c>
      <c r="BH425" s="619" t="b">
        <f t="shared" si="197"/>
        <v>0</v>
      </c>
      <c r="BI425" s="619" t="b">
        <f t="shared" si="198"/>
        <v>0</v>
      </c>
      <c r="BJ425" s="619" t="b">
        <f t="shared" si="199"/>
        <v>0</v>
      </c>
      <c r="BK425" s="619" t="b">
        <f t="shared" si="200"/>
        <v>0</v>
      </c>
      <c r="BL425" s="619" t="b">
        <f t="shared" si="201"/>
        <v>0</v>
      </c>
      <c r="BM425" s="619" t="b">
        <f t="shared" si="202"/>
        <v>0</v>
      </c>
      <c r="BN425" s="619" t="b">
        <f t="shared" si="203"/>
        <v>1</v>
      </c>
      <c r="BO425" s="619" t="b">
        <f t="shared" si="204"/>
        <v>1</v>
      </c>
      <c r="BP425" s="619" t="b">
        <f t="shared" si="205"/>
        <v>1</v>
      </c>
      <c r="BQ425" s="619" t="b">
        <f t="shared" si="206"/>
        <v>1</v>
      </c>
      <c r="BR425" s="619" t="b">
        <f t="shared" si="207"/>
        <v>1</v>
      </c>
      <c r="BS425" s="619" t="b">
        <f t="shared" si="208"/>
        <v>1</v>
      </c>
      <c r="BT425" s="619" t="b">
        <f t="shared" si="209"/>
        <v>1</v>
      </c>
      <c r="BU425" s="619" t="b">
        <f t="shared" si="210"/>
        <v>1</v>
      </c>
      <c r="BV425" s="619" t="str">
        <f t="shared" si="211"/>
        <v>-</v>
      </c>
      <c r="BW425" s="619">
        <f>IF(BV425="-",0,IF(COUNTIF(BV425:$BV$524,BV425)&gt;1,1,0))</f>
        <v>0</v>
      </c>
    </row>
    <row r="426" spans="1:75" s="257" customFormat="1" ht="15.75">
      <c r="A426" s="567">
        <v>402</v>
      </c>
      <c r="B426" s="564"/>
      <c r="C426" s="465"/>
      <c r="D426" s="466"/>
      <c r="E426" s="467"/>
      <c r="F426" s="468"/>
      <c r="G426" s="466"/>
      <c r="H426" s="467"/>
      <c r="I426" s="468"/>
      <c r="J426" s="469"/>
      <c r="K426" s="467"/>
      <c r="L426" s="470"/>
      <c r="M426" s="466"/>
      <c r="N426" s="467"/>
      <c r="O426" s="470"/>
      <c r="P426" s="544"/>
      <c r="Q426" s="544"/>
      <c r="R426" s="544"/>
      <c r="S426" s="544"/>
      <c r="T426" s="544"/>
      <c r="U426" s="544"/>
      <c r="V426" s="544"/>
      <c r="W426" s="469"/>
      <c r="X426" s="471"/>
      <c r="Y426" s="471"/>
      <c r="Z426" s="471"/>
      <c r="AA426" s="472"/>
      <c r="AB426" s="469"/>
      <c r="AC426" s="471"/>
      <c r="AD426" s="471"/>
      <c r="AE426" s="471"/>
      <c r="AF426" s="472"/>
      <c r="AG426" s="469"/>
      <c r="AH426" s="471"/>
      <c r="AI426" s="471"/>
      <c r="AJ426" s="471"/>
      <c r="AK426" s="472"/>
      <c r="AL426" s="469"/>
      <c r="AM426" s="471"/>
      <c r="AN426" s="471"/>
      <c r="AO426" s="471"/>
      <c r="AP426" s="538"/>
      <c r="AQ426" s="542">
        <f t="shared" si="184"/>
        <v>0</v>
      </c>
      <c r="AR426" s="552">
        <f t="shared" si="185"/>
        <v>0</v>
      </c>
      <c r="AS426" s="552">
        <f t="shared" si="186"/>
        <v>0</v>
      </c>
      <c r="AT426" s="496">
        <f t="shared" si="187"/>
        <v>0</v>
      </c>
      <c r="AU426" s="227"/>
      <c r="AV426" s="619" t="b">
        <f t="shared" si="182"/>
        <v>1</v>
      </c>
      <c r="AW426" s="619" t="b">
        <f t="shared" si="183"/>
        <v>1</v>
      </c>
      <c r="AX426" s="619" t="b">
        <f t="shared" si="188"/>
        <v>1</v>
      </c>
      <c r="AY426" s="619" t="b">
        <f t="shared" si="189"/>
        <v>1</v>
      </c>
      <c r="AZ426" s="619" t="b">
        <f t="shared" si="190"/>
        <v>1</v>
      </c>
      <c r="BB426" s="619" t="b">
        <f t="shared" si="191"/>
        <v>0</v>
      </c>
      <c r="BC426" s="619" t="b">
        <f t="shared" si="192"/>
        <v>0</v>
      </c>
      <c r="BD426" s="619" t="b">
        <f t="shared" si="193"/>
        <v>0</v>
      </c>
      <c r="BE426" s="619" t="b">
        <f t="shared" si="194"/>
        <v>0</v>
      </c>
      <c r="BF426" s="619" t="b">
        <f t="shared" si="195"/>
        <v>0</v>
      </c>
      <c r="BG426" s="619" t="b">
        <f t="shared" si="196"/>
        <v>0</v>
      </c>
      <c r="BH426" s="619" t="b">
        <f t="shared" si="197"/>
        <v>0</v>
      </c>
      <c r="BI426" s="619" t="b">
        <f t="shared" si="198"/>
        <v>0</v>
      </c>
      <c r="BJ426" s="619" t="b">
        <f t="shared" si="199"/>
        <v>0</v>
      </c>
      <c r="BK426" s="619" t="b">
        <f t="shared" si="200"/>
        <v>0</v>
      </c>
      <c r="BL426" s="619" t="b">
        <f t="shared" si="201"/>
        <v>0</v>
      </c>
      <c r="BM426" s="619" t="b">
        <f t="shared" si="202"/>
        <v>0</v>
      </c>
      <c r="BN426" s="619" t="b">
        <f t="shared" si="203"/>
        <v>1</v>
      </c>
      <c r="BO426" s="619" t="b">
        <f t="shared" si="204"/>
        <v>1</v>
      </c>
      <c r="BP426" s="619" t="b">
        <f t="shared" si="205"/>
        <v>1</v>
      </c>
      <c r="BQ426" s="619" t="b">
        <f t="shared" si="206"/>
        <v>1</v>
      </c>
      <c r="BR426" s="619" t="b">
        <f t="shared" si="207"/>
        <v>1</v>
      </c>
      <c r="BS426" s="619" t="b">
        <f t="shared" si="208"/>
        <v>1</v>
      </c>
      <c r="BT426" s="619" t="b">
        <f t="shared" si="209"/>
        <v>1</v>
      </c>
      <c r="BU426" s="619" t="b">
        <f t="shared" si="210"/>
        <v>1</v>
      </c>
      <c r="BV426" s="619" t="str">
        <f t="shared" si="211"/>
        <v>-</v>
      </c>
      <c r="BW426" s="619">
        <f>IF(BV426="-",0,IF(COUNTIF(BV426:$BV$524,BV426)&gt;1,1,0))</f>
        <v>0</v>
      </c>
    </row>
    <row r="427" spans="1:75" s="257" customFormat="1" ht="15.75">
      <c r="A427" s="567">
        <v>403</v>
      </c>
      <c r="B427" s="564"/>
      <c r="C427" s="465"/>
      <c r="D427" s="466"/>
      <c r="E427" s="467"/>
      <c r="F427" s="468"/>
      <c r="G427" s="466"/>
      <c r="H427" s="467"/>
      <c r="I427" s="468"/>
      <c r="J427" s="469"/>
      <c r="K427" s="467"/>
      <c r="L427" s="470"/>
      <c r="M427" s="466"/>
      <c r="N427" s="467"/>
      <c r="O427" s="470"/>
      <c r="P427" s="544"/>
      <c r="Q427" s="544"/>
      <c r="R427" s="544"/>
      <c r="S427" s="544"/>
      <c r="T427" s="544"/>
      <c r="U427" s="544"/>
      <c r="V427" s="544"/>
      <c r="W427" s="469"/>
      <c r="X427" s="471"/>
      <c r="Y427" s="471"/>
      <c r="Z427" s="471"/>
      <c r="AA427" s="472"/>
      <c r="AB427" s="469"/>
      <c r="AC427" s="471"/>
      <c r="AD427" s="471"/>
      <c r="AE427" s="471"/>
      <c r="AF427" s="472"/>
      <c r="AG427" s="469"/>
      <c r="AH427" s="471"/>
      <c r="AI427" s="471"/>
      <c r="AJ427" s="471"/>
      <c r="AK427" s="472"/>
      <c r="AL427" s="469"/>
      <c r="AM427" s="471"/>
      <c r="AN427" s="471"/>
      <c r="AO427" s="471"/>
      <c r="AP427" s="538"/>
      <c r="AQ427" s="542">
        <f t="shared" si="184"/>
        <v>0</v>
      </c>
      <c r="AR427" s="552">
        <f t="shared" si="185"/>
        <v>0</v>
      </c>
      <c r="AS427" s="552">
        <f t="shared" si="186"/>
        <v>0</v>
      </c>
      <c r="AT427" s="496">
        <f t="shared" si="187"/>
        <v>0</v>
      </c>
      <c r="AU427" s="227"/>
      <c r="AV427" s="619" t="b">
        <f t="shared" si="182"/>
        <v>1</v>
      </c>
      <c r="AW427" s="619" t="b">
        <f t="shared" si="183"/>
        <v>1</v>
      </c>
      <c r="AX427" s="619" t="b">
        <f t="shared" si="188"/>
        <v>1</v>
      </c>
      <c r="AY427" s="619" t="b">
        <f t="shared" si="189"/>
        <v>1</v>
      </c>
      <c r="AZ427" s="619" t="b">
        <f t="shared" si="190"/>
        <v>1</v>
      </c>
      <c r="BB427" s="619" t="b">
        <f t="shared" si="191"/>
        <v>0</v>
      </c>
      <c r="BC427" s="619" t="b">
        <f t="shared" si="192"/>
        <v>0</v>
      </c>
      <c r="BD427" s="619" t="b">
        <f t="shared" si="193"/>
        <v>0</v>
      </c>
      <c r="BE427" s="619" t="b">
        <f t="shared" si="194"/>
        <v>0</v>
      </c>
      <c r="BF427" s="619" t="b">
        <f t="shared" si="195"/>
        <v>0</v>
      </c>
      <c r="BG427" s="619" t="b">
        <f t="shared" si="196"/>
        <v>0</v>
      </c>
      <c r="BH427" s="619" t="b">
        <f t="shared" si="197"/>
        <v>0</v>
      </c>
      <c r="BI427" s="619" t="b">
        <f t="shared" si="198"/>
        <v>0</v>
      </c>
      <c r="BJ427" s="619" t="b">
        <f t="shared" si="199"/>
        <v>0</v>
      </c>
      <c r="BK427" s="619" t="b">
        <f t="shared" si="200"/>
        <v>0</v>
      </c>
      <c r="BL427" s="619" t="b">
        <f t="shared" si="201"/>
        <v>0</v>
      </c>
      <c r="BM427" s="619" t="b">
        <f t="shared" si="202"/>
        <v>0</v>
      </c>
      <c r="BN427" s="619" t="b">
        <f t="shared" si="203"/>
        <v>1</v>
      </c>
      <c r="BO427" s="619" t="b">
        <f t="shared" si="204"/>
        <v>1</v>
      </c>
      <c r="BP427" s="619" t="b">
        <f t="shared" si="205"/>
        <v>1</v>
      </c>
      <c r="BQ427" s="619" t="b">
        <f t="shared" si="206"/>
        <v>1</v>
      </c>
      <c r="BR427" s="619" t="b">
        <f t="shared" si="207"/>
        <v>1</v>
      </c>
      <c r="BS427" s="619" t="b">
        <f t="shared" si="208"/>
        <v>1</v>
      </c>
      <c r="BT427" s="619" t="b">
        <f t="shared" si="209"/>
        <v>1</v>
      </c>
      <c r="BU427" s="619" t="b">
        <f t="shared" si="210"/>
        <v>1</v>
      </c>
      <c r="BV427" s="619" t="str">
        <f t="shared" si="211"/>
        <v>-</v>
      </c>
      <c r="BW427" s="619">
        <f>IF(BV427="-",0,IF(COUNTIF(BV427:$BV$524,BV427)&gt;1,1,0))</f>
        <v>0</v>
      </c>
    </row>
    <row r="428" spans="1:75" s="257" customFormat="1" ht="15.75">
      <c r="A428" s="567">
        <v>404</v>
      </c>
      <c r="B428" s="564"/>
      <c r="C428" s="465"/>
      <c r="D428" s="466"/>
      <c r="E428" s="467"/>
      <c r="F428" s="468"/>
      <c r="G428" s="466"/>
      <c r="H428" s="467"/>
      <c r="I428" s="468"/>
      <c r="J428" s="469"/>
      <c r="K428" s="467"/>
      <c r="L428" s="470"/>
      <c r="M428" s="466"/>
      <c r="N428" s="467"/>
      <c r="O428" s="470"/>
      <c r="P428" s="544"/>
      <c r="Q428" s="544"/>
      <c r="R428" s="544"/>
      <c r="S428" s="544"/>
      <c r="T428" s="544"/>
      <c r="U428" s="544"/>
      <c r="V428" s="544"/>
      <c r="W428" s="469"/>
      <c r="X428" s="471"/>
      <c r="Y428" s="471"/>
      <c r="Z428" s="471"/>
      <c r="AA428" s="472"/>
      <c r="AB428" s="469"/>
      <c r="AC428" s="471"/>
      <c r="AD428" s="471"/>
      <c r="AE428" s="471"/>
      <c r="AF428" s="472"/>
      <c r="AG428" s="469"/>
      <c r="AH428" s="471"/>
      <c r="AI428" s="471"/>
      <c r="AJ428" s="471"/>
      <c r="AK428" s="472"/>
      <c r="AL428" s="469"/>
      <c r="AM428" s="471"/>
      <c r="AN428" s="471"/>
      <c r="AO428" s="471"/>
      <c r="AP428" s="538"/>
      <c r="AQ428" s="542">
        <f t="shared" si="184"/>
        <v>0</v>
      </c>
      <c r="AR428" s="552">
        <f t="shared" si="185"/>
        <v>0</v>
      </c>
      <c r="AS428" s="552">
        <f t="shared" si="186"/>
        <v>0</v>
      </c>
      <c r="AT428" s="496">
        <f t="shared" si="187"/>
        <v>0</v>
      </c>
      <c r="AU428" s="227"/>
      <c r="AV428" s="619" t="b">
        <f t="shared" si="182"/>
        <v>1</v>
      </c>
      <c r="AW428" s="619" t="b">
        <f t="shared" si="183"/>
        <v>1</v>
      </c>
      <c r="AX428" s="619" t="b">
        <f t="shared" si="188"/>
        <v>1</v>
      </c>
      <c r="AY428" s="619" t="b">
        <f t="shared" si="189"/>
        <v>1</v>
      </c>
      <c r="AZ428" s="619" t="b">
        <f t="shared" si="190"/>
        <v>1</v>
      </c>
      <c r="BB428" s="619" t="b">
        <f t="shared" si="191"/>
        <v>0</v>
      </c>
      <c r="BC428" s="619" t="b">
        <f t="shared" si="192"/>
        <v>0</v>
      </c>
      <c r="BD428" s="619" t="b">
        <f t="shared" si="193"/>
        <v>0</v>
      </c>
      <c r="BE428" s="619" t="b">
        <f t="shared" si="194"/>
        <v>0</v>
      </c>
      <c r="BF428" s="619" t="b">
        <f t="shared" si="195"/>
        <v>0</v>
      </c>
      <c r="BG428" s="619" t="b">
        <f t="shared" si="196"/>
        <v>0</v>
      </c>
      <c r="BH428" s="619" t="b">
        <f t="shared" si="197"/>
        <v>0</v>
      </c>
      <c r="BI428" s="619" t="b">
        <f t="shared" si="198"/>
        <v>0</v>
      </c>
      <c r="BJ428" s="619" t="b">
        <f t="shared" si="199"/>
        <v>0</v>
      </c>
      <c r="BK428" s="619" t="b">
        <f t="shared" si="200"/>
        <v>0</v>
      </c>
      <c r="BL428" s="619" t="b">
        <f t="shared" si="201"/>
        <v>0</v>
      </c>
      <c r="BM428" s="619" t="b">
        <f t="shared" si="202"/>
        <v>0</v>
      </c>
      <c r="BN428" s="619" t="b">
        <f t="shared" si="203"/>
        <v>1</v>
      </c>
      <c r="BO428" s="619" t="b">
        <f t="shared" si="204"/>
        <v>1</v>
      </c>
      <c r="BP428" s="619" t="b">
        <f t="shared" si="205"/>
        <v>1</v>
      </c>
      <c r="BQ428" s="619" t="b">
        <f t="shared" si="206"/>
        <v>1</v>
      </c>
      <c r="BR428" s="619" t="b">
        <f t="shared" si="207"/>
        <v>1</v>
      </c>
      <c r="BS428" s="619" t="b">
        <f t="shared" si="208"/>
        <v>1</v>
      </c>
      <c r="BT428" s="619" t="b">
        <f t="shared" si="209"/>
        <v>1</v>
      </c>
      <c r="BU428" s="619" t="b">
        <f t="shared" si="210"/>
        <v>1</v>
      </c>
      <c r="BV428" s="619" t="str">
        <f t="shared" si="211"/>
        <v>-</v>
      </c>
      <c r="BW428" s="619">
        <f>IF(BV428="-",0,IF(COUNTIF(BV428:$BV$524,BV428)&gt;1,1,0))</f>
        <v>0</v>
      </c>
    </row>
    <row r="429" spans="1:75" s="257" customFormat="1" ht="15.75">
      <c r="A429" s="567">
        <v>405</v>
      </c>
      <c r="B429" s="564"/>
      <c r="C429" s="465"/>
      <c r="D429" s="466"/>
      <c r="E429" s="467"/>
      <c r="F429" s="468"/>
      <c r="G429" s="466"/>
      <c r="H429" s="467"/>
      <c r="I429" s="468"/>
      <c r="J429" s="469"/>
      <c r="K429" s="467"/>
      <c r="L429" s="470"/>
      <c r="M429" s="466"/>
      <c r="N429" s="467"/>
      <c r="O429" s="470"/>
      <c r="P429" s="544"/>
      <c r="Q429" s="544"/>
      <c r="R429" s="544"/>
      <c r="S429" s="544"/>
      <c r="T429" s="544"/>
      <c r="U429" s="544"/>
      <c r="V429" s="544"/>
      <c r="W429" s="469"/>
      <c r="X429" s="471"/>
      <c r="Y429" s="471"/>
      <c r="Z429" s="471"/>
      <c r="AA429" s="472"/>
      <c r="AB429" s="469"/>
      <c r="AC429" s="471"/>
      <c r="AD429" s="471"/>
      <c r="AE429" s="471"/>
      <c r="AF429" s="472"/>
      <c r="AG429" s="469"/>
      <c r="AH429" s="471"/>
      <c r="AI429" s="471"/>
      <c r="AJ429" s="471"/>
      <c r="AK429" s="472"/>
      <c r="AL429" s="469"/>
      <c r="AM429" s="471"/>
      <c r="AN429" s="471"/>
      <c r="AO429" s="471"/>
      <c r="AP429" s="538"/>
      <c r="AQ429" s="542">
        <f t="shared" si="184"/>
        <v>0</v>
      </c>
      <c r="AR429" s="552">
        <f t="shared" si="185"/>
        <v>0</v>
      </c>
      <c r="AS429" s="552">
        <f t="shared" si="186"/>
        <v>0</v>
      </c>
      <c r="AT429" s="496">
        <f t="shared" si="187"/>
        <v>0</v>
      </c>
      <c r="AU429" s="227"/>
      <c r="AV429" s="619" t="b">
        <f t="shared" si="182"/>
        <v>1</v>
      </c>
      <c r="AW429" s="619" t="b">
        <f t="shared" si="183"/>
        <v>1</v>
      </c>
      <c r="AX429" s="619" t="b">
        <f t="shared" si="188"/>
        <v>1</v>
      </c>
      <c r="AY429" s="619" t="b">
        <f t="shared" si="189"/>
        <v>1</v>
      </c>
      <c r="AZ429" s="619" t="b">
        <f t="shared" si="190"/>
        <v>1</v>
      </c>
      <c r="BB429" s="619" t="b">
        <f t="shared" si="191"/>
        <v>0</v>
      </c>
      <c r="BC429" s="619" t="b">
        <f t="shared" si="192"/>
        <v>0</v>
      </c>
      <c r="BD429" s="619" t="b">
        <f t="shared" si="193"/>
        <v>0</v>
      </c>
      <c r="BE429" s="619" t="b">
        <f t="shared" si="194"/>
        <v>0</v>
      </c>
      <c r="BF429" s="619" t="b">
        <f t="shared" si="195"/>
        <v>0</v>
      </c>
      <c r="BG429" s="619" t="b">
        <f t="shared" si="196"/>
        <v>0</v>
      </c>
      <c r="BH429" s="619" t="b">
        <f t="shared" si="197"/>
        <v>0</v>
      </c>
      <c r="BI429" s="619" t="b">
        <f t="shared" si="198"/>
        <v>0</v>
      </c>
      <c r="BJ429" s="619" t="b">
        <f t="shared" si="199"/>
        <v>0</v>
      </c>
      <c r="BK429" s="619" t="b">
        <f t="shared" si="200"/>
        <v>0</v>
      </c>
      <c r="BL429" s="619" t="b">
        <f t="shared" si="201"/>
        <v>0</v>
      </c>
      <c r="BM429" s="619" t="b">
        <f t="shared" si="202"/>
        <v>0</v>
      </c>
      <c r="BN429" s="619" t="b">
        <f t="shared" si="203"/>
        <v>1</v>
      </c>
      <c r="BO429" s="619" t="b">
        <f t="shared" si="204"/>
        <v>1</v>
      </c>
      <c r="BP429" s="619" t="b">
        <f t="shared" si="205"/>
        <v>1</v>
      </c>
      <c r="BQ429" s="619" t="b">
        <f t="shared" si="206"/>
        <v>1</v>
      </c>
      <c r="BR429" s="619" t="b">
        <f t="shared" si="207"/>
        <v>1</v>
      </c>
      <c r="BS429" s="619" t="b">
        <f t="shared" si="208"/>
        <v>1</v>
      </c>
      <c r="BT429" s="619" t="b">
        <f t="shared" si="209"/>
        <v>1</v>
      </c>
      <c r="BU429" s="619" t="b">
        <f t="shared" si="210"/>
        <v>1</v>
      </c>
      <c r="BV429" s="619" t="str">
        <f t="shared" si="211"/>
        <v>-</v>
      </c>
      <c r="BW429" s="619">
        <f>IF(BV429="-",0,IF(COUNTIF(BV429:$BV$524,BV429)&gt;1,1,0))</f>
        <v>0</v>
      </c>
    </row>
    <row r="430" spans="1:75" s="257" customFormat="1" ht="15.75">
      <c r="A430" s="567">
        <v>406</v>
      </c>
      <c r="B430" s="564"/>
      <c r="C430" s="465"/>
      <c r="D430" s="466"/>
      <c r="E430" s="467"/>
      <c r="F430" s="468"/>
      <c r="G430" s="466"/>
      <c r="H430" s="467"/>
      <c r="I430" s="468"/>
      <c r="J430" s="469"/>
      <c r="K430" s="467"/>
      <c r="L430" s="470"/>
      <c r="M430" s="466"/>
      <c r="N430" s="467"/>
      <c r="O430" s="470"/>
      <c r="P430" s="544"/>
      <c r="Q430" s="544"/>
      <c r="R430" s="544"/>
      <c r="S430" s="544"/>
      <c r="T430" s="544"/>
      <c r="U430" s="544"/>
      <c r="V430" s="544"/>
      <c r="W430" s="469"/>
      <c r="X430" s="471"/>
      <c r="Y430" s="471"/>
      <c r="Z430" s="471"/>
      <c r="AA430" s="472"/>
      <c r="AB430" s="469"/>
      <c r="AC430" s="471"/>
      <c r="AD430" s="471"/>
      <c r="AE430" s="471"/>
      <c r="AF430" s="472"/>
      <c r="AG430" s="469"/>
      <c r="AH430" s="471"/>
      <c r="AI430" s="471"/>
      <c r="AJ430" s="471"/>
      <c r="AK430" s="472"/>
      <c r="AL430" s="469"/>
      <c r="AM430" s="471"/>
      <c r="AN430" s="471"/>
      <c r="AO430" s="471"/>
      <c r="AP430" s="538"/>
      <c r="AQ430" s="542">
        <f t="shared" si="184"/>
        <v>0</v>
      </c>
      <c r="AR430" s="552">
        <f t="shared" si="185"/>
        <v>0</v>
      </c>
      <c r="AS430" s="552">
        <f t="shared" si="186"/>
        <v>0</v>
      </c>
      <c r="AT430" s="496">
        <f t="shared" si="187"/>
        <v>0</v>
      </c>
      <c r="AU430" s="227"/>
      <c r="AV430" s="619" t="b">
        <f t="shared" si="182"/>
        <v>1</v>
      </c>
      <c r="AW430" s="619" t="b">
        <f t="shared" si="183"/>
        <v>1</v>
      </c>
      <c r="AX430" s="619" t="b">
        <f t="shared" si="188"/>
        <v>1</v>
      </c>
      <c r="AY430" s="619" t="b">
        <f t="shared" si="189"/>
        <v>1</v>
      </c>
      <c r="AZ430" s="619" t="b">
        <f t="shared" si="190"/>
        <v>1</v>
      </c>
      <c r="BB430" s="619" t="b">
        <f t="shared" si="191"/>
        <v>0</v>
      </c>
      <c r="BC430" s="619" t="b">
        <f t="shared" si="192"/>
        <v>0</v>
      </c>
      <c r="BD430" s="619" t="b">
        <f t="shared" si="193"/>
        <v>0</v>
      </c>
      <c r="BE430" s="619" t="b">
        <f t="shared" si="194"/>
        <v>0</v>
      </c>
      <c r="BF430" s="619" t="b">
        <f t="shared" si="195"/>
        <v>0</v>
      </c>
      <c r="BG430" s="619" t="b">
        <f t="shared" si="196"/>
        <v>0</v>
      </c>
      <c r="BH430" s="619" t="b">
        <f t="shared" si="197"/>
        <v>0</v>
      </c>
      <c r="BI430" s="619" t="b">
        <f t="shared" si="198"/>
        <v>0</v>
      </c>
      <c r="BJ430" s="619" t="b">
        <f t="shared" si="199"/>
        <v>0</v>
      </c>
      <c r="BK430" s="619" t="b">
        <f t="shared" si="200"/>
        <v>0</v>
      </c>
      <c r="BL430" s="619" t="b">
        <f t="shared" si="201"/>
        <v>0</v>
      </c>
      <c r="BM430" s="619" t="b">
        <f t="shared" si="202"/>
        <v>0</v>
      </c>
      <c r="BN430" s="619" t="b">
        <f t="shared" si="203"/>
        <v>1</v>
      </c>
      <c r="BO430" s="619" t="b">
        <f t="shared" si="204"/>
        <v>1</v>
      </c>
      <c r="BP430" s="619" t="b">
        <f t="shared" si="205"/>
        <v>1</v>
      </c>
      <c r="BQ430" s="619" t="b">
        <f t="shared" si="206"/>
        <v>1</v>
      </c>
      <c r="BR430" s="619" t="b">
        <f t="shared" si="207"/>
        <v>1</v>
      </c>
      <c r="BS430" s="619" t="b">
        <f t="shared" si="208"/>
        <v>1</v>
      </c>
      <c r="BT430" s="619" t="b">
        <f t="shared" si="209"/>
        <v>1</v>
      </c>
      <c r="BU430" s="619" t="b">
        <f t="shared" si="210"/>
        <v>1</v>
      </c>
      <c r="BV430" s="619" t="str">
        <f t="shared" si="211"/>
        <v>-</v>
      </c>
      <c r="BW430" s="619">
        <f>IF(BV430="-",0,IF(COUNTIF(BV430:$BV$524,BV430)&gt;1,1,0))</f>
        <v>0</v>
      </c>
    </row>
    <row r="431" spans="1:75" s="257" customFormat="1" ht="15.75">
      <c r="A431" s="567">
        <v>407</v>
      </c>
      <c r="B431" s="564"/>
      <c r="C431" s="465"/>
      <c r="D431" s="466"/>
      <c r="E431" s="467"/>
      <c r="F431" s="468"/>
      <c r="G431" s="466"/>
      <c r="H431" s="467"/>
      <c r="I431" s="468"/>
      <c r="J431" s="469"/>
      <c r="K431" s="467"/>
      <c r="L431" s="470"/>
      <c r="M431" s="466"/>
      <c r="N431" s="467"/>
      <c r="O431" s="470"/>
      <c r="P431" s="544"/>
      <c r="Q431" s="544"/>
      <c r="R431" s="544"/>
      <c r="S431" s="544"/>
      <c r="T431" s="544"/>
      <c r="U431" s="544"/>
      <c r="V431" s="544"/>
      <c r="W431" s="469"/>
      <c r="X431" s="471"/>
      <c r="Y431" s="471"/>
      <c r="Z431" s="471"/>
      <c r="AA431" s="472"/>
      <c r="AB431" s="469"/>
      <c r="AC431" s="471"/>
      <c r="AD431" s="471"/>
      <c r="AE431" s="471"/>
      <c r="AF431" s="472"/>
      <c r="AG431" s="469"/>
      <c r="AH431" s="471"/>
      <c r="AI431" s="471"/>
      <c r="AJ431" s="471"/>
      <c r="AK431" s="472"/>
      <c r="AL431" s="469"/>
      <c r="AM431" s="471"/>
      <c r="AN431" s="471"/>
      <c r="AO431" s="471"/>
      <c r="AP431" s="538"/>
      <c r="AQ431" s="542">
        <f t="shared" si="184"/>
        <v>0</v>
      </c>
      <c r="AR431" s="552">
        <f t="shared" si="185"/>
        <v>0</v>
      </c>
      <c r="AS431" s="552">
        <f t="shared" si="186"/>
        <v>0</v>
      </c>
      <c r="AT431" s="496">
        <f t="shared" si="187"/>
        <v>0</v>
      </c>
      <c r="AU431" s="227"/>
      <c r="AV431" s="619" t="b">
        <f t="shared" si="182"/>
        <v>1</v>
      </c>
      <c r="AW431" s="619" t="b">
        <f t="shared" si="183"/>
        <v>1</v>
      </c>
      <c r="AX431" s="619" t="b">
        <f t="shared" si="188"/>
        <v>1</v>
      </c>
      <c r="AY431" s="619" t="b">
        <f t="shared" si="189"/>
        <v>1</v>
      </c>
      <c r="AZ431" s="619" t="b">
        <f t="shared" si="190"/>
        <v>1</v>
      </c>
      <c r="BB431" s="619" t="b">
        <f t="shared" si="191"/>
        <v>0</v>
      </c>
      <c r="BC431" s="619" t="b">
        <f t="shared" si="192"/>
        <v>0</v>
      </c>
      <c r="BD431" s="619" t="b">
        <f t="shared" si="193"/>
        <v>0</v>
      </c>
      <c r="BE431" s="619" t="b">
        <f t="shared" si="194"/>
        <v>0</v>
      </c>
      <c r="BF431" s="619" t="b">
        <f t="shared" si="195"/>
        <v>0</v>
      </c>
      <c r="BG431" s="619" t="b">
        <f t="shared" si="196"/>
        <v>0</v>
      </c>
      <c r="BH431" s="619" t="b">
        <f t="shared" si="197"/>
        <v>0</v>
      </c>
      <c r="BI431" s="619" t="b">
        <f t="shared" si="198"/>
        <v>0</v>
      </c>
      <c r="BJ431" s="619" t="b">
        <f t="shared" si="199"/>
        <v>0</v>
      </c>
      <c r="BK431" s="619" t="b">
        <f t="shared" si="200"/>
        <v>0</v>
      </c>
      <c r="BL431" s="619" t="b">
        <f t="shared" si="201"/>
        <v>0</v>
      </c>
      <c r="BM431" s="619" t="b">
        <f t="shared" si="202"/>
        <v>0</v>
      </c>
      <c r="BN431" s="619" t="b">
        <f t="shared" si="203"/>
        <v>1</v>
      </c>
      <c r="BO431" s="619" t="b">
        <f t="shared" si="204"/>
        <v>1</v>
      </c>
      <c r="BP431" s="619" t="b">
        <f t="shared" si="205"/>
        <v>1</v>
      </c>
      <c r="BQ431" s="619" t="b">
        <f t="shared" si="206"/>
        <v>1</v>
      </c>
      <c r="BR431" s="619" t="b">
        <f t="shared" si="207"/>
        <v>1</v>
      </c>
      <c r="BS431" s="619" t="b">
        <f t="shared" si="208"/>
        <v>1</v>
      </c>
      <c r="BT431" s="619" t="b">
        <f t="shared" si="209"/>
        <v>1</v>
      </c>
      <c r="BU431" s="619" t="b">
        <f t="shared" si="210"/>
        <v>1</v>
      </c>
      <c r="BV431" s="619" t="str">
        <f t="shared" si="211"/>
        <v>-</v>
      </c>
      <c r="BW431" s="619">
        <f>IF(BV431="-",0,IF(COUNTIF(BV431:$BV$524,BV431)&gt;1,1,0))</f>
        <v>0</v>
      </c>
    </row>
    <row r="432" spans="1:75" s="257" customFormat="1" ht="15.75">
      <c r="A432" s="567">
        <v>408</v>
      </c>
      <c r="B432" s="564"/>
      <c r="C432" s="465"/>
      <c r="D432" s="466"/>
      <c r="E432" s="467"/>
      <c r="F432" s="468"/>
      <c r="G432" s="466"/>
      <c r="H432" s="467"/>
      <c r="I432" s="468"/>
      <c r="J432" s="469"/>
      <c r="K432" s="467"/>
      <c r="L432" s="470"/>
      <c r="M432" s="466"/>
      <c r="N432" s="467"/>
      <c r="O432" s="470"/>
      <c r="P432" s="544"/>
      <c r="Q432" s="544"/>
      <c r="R432" s="544"/>
      <c r="S432" s="544"/>
      <c r="T432" s="544"/>
      <c r="U432" s="544"/>
      <c r="V432" s="544"/>
      <c r="W432" s="469"/>
      <c r="X432" s="471"/>
      <c r="Y432" s="471"/>
      <c r="Z432" s="471"/>
      <c r="AA432" s="472"/>
      <c r="AB432" s="469"/>
      <c r="AC432" s="471"/>
      <c r="AD432" s="471"/>
      <c r="AE432" s="471"/>
      <c r="AF432" s="472"/>
      <c r="AG432" s="469"/>
      <c r="AH432" s="471"/>
      <c r="AI432" s="471"/>
      <c r="AJ432" s="471"/>
      <c r="AK432" s="472"/>
      <c r="AL432" s="469"/>
      <c r="AM432" s="471"/>
      <c r="AN432" s="471"/>
      <c r="AO432" s="471"/>
      <c r="AP432" s="538"/>
      <c r="AQ432" s="542">
        <f t="shared" si="184"/>
        <v>0</v>
      </c>
      <c r="AR432" s="552">
        <f t="shared" si="185"/>
        <v>0</v>
      </c>
      <c r="AS432" s="552">
        <f t="shared" si="186"/>
        <v>0</v>
      </c>
      <c r="AT432" s="496">
        <f t="shared" si="187"/>
        <v>0</v>
      </c>
      <c r="AU432" s="227"/>
      <c r="AV432" s="619" t="b">
        <f t="shared" si="182"/>
        <v>1</v>
      </c>
      <c r="AW432" s="619" t="b">
        <f t="shared" si="183"/>
        <v>1</v>
      </c>
      <c r="AX432" s="619" t="b">
        <f t="shared" si="188"/>
        <v>1</v>
      </c>
      <c r="AY432" s="619" t="b">
        <f t="shared" si="189"/>
        <v>1</v>
      </c>
      <c r="AZ432" s="619" t="b">
        <f t="shared" si="190"/>
        <v>1</v>
      </c>
      <c r="BB432" s="619" t="b">
        <f t="shared" si="191"/>
        <v>0</v>
      </c>
      <c r="BC432" s="619" t="b">
        <f t="shared" si="192"/>
        <v>0</v>
      </c>
      <c r="BD432" s="619" t="b">
        <f t="shared" si="193"/>
        <v>0</v>
      </c>
      <c r="BE432" s="619" t="b">
        <f t="shared" si="194"/>
        <v>0</v>
      </c>
      <c r="BF432" s="619" t="b">
        <f t="shared" si="195"/>
        <v>0</v>
      </c>
      <c r="BG432" s="619" t="b">
        <f t="shared" si="196"/>
        <v>0</v>
      </c>
      <c r="BH432" s="619" t="b">
        <f t="shared" si="197"/>
        <v>0</v>
      </c>
      <c r="BI432" s="619" t="b">
        <f t="shared" si="198"/>
        <v>0</v>
      </c>
      <c r="BJ432" s="619" t="b">
        <f t="shared" si="199"/>
        <v>0</v>
      </c>
      <c r="BK432" s="619" t="b">
        <f t="shared" si="200"/>
        <v>0</v>
      </c>
      <c r="BL432" s="619" t="b">
        <f t="shared" si="201"/>
        <v>0</v>
      </c>
      <c r="BM432" s="619" t="b">
        <f t="shared" si="202"/>
        <v>0</v>
      </c>
      <c r="BN432" s="619" t="b">
        <f t="shared" si="203"/>
        <v>1</v>
      </c>
      <c r="BO432" s="619" t="b">
        <f t="shared" si="204"/>
        <v>1</v>
      </c>
      <c r="BP432" s="619" t="b">
        <f t="shared" si="205"/>
        <v>1</v>
      </c>
      <c r="BQ432" s="619" t="b">
        <f t="shared" si="206"/>
        <v>1</v>
      </c>
      <c r="BR432" s="619" t="b">
        <f t="shared" si="207"/>
        <v>1</v>
      </c>
      <c r="BS432" s="619" t="b">
        <f t="shared" si="208"/>
        <v>1</v>
      </c>
      <c r="BT432" s="619" t="b">
        <f t="shared" si="209"/>
        <v>1</v>
      </c>
      <c r="BU432" s="619" t="b">
        <f t="shared" si="210"/>
        <v>1</v>
      </c>
      <c r="BV432" s="619" t="str">
        <f t="shared" si="211"/>
        <v>-</v>
      </c>
      <c r="BW432" s="619">
        <f>IF(BV432="-",0,IF(COUNTIF(BV432:$BV$524,BV432)&gt;1,1,0))</f>
        <v>0</v>
      </c>
    </row>
    <row r="433" spans="1:75" s="257" customFormat="1" ht="15.75">
      <c r="A433" s="567">
        <v>409</v>
      </c>
      <c r="B433" s="564"/>
      <c r="C433" s="465"/>
      <c r="D433" s="466"/>
      <c r="E433" s="467"/>
      <c r="F433" s="468"/>
      <c r="G433" s="466"/>
      <c r="H433" s="467"/>
      <c r="I433" s="468"/>
      <c r="J433" s="469"/>
      <c r="K433" s="467"/>
      <c r="L433" s="470"/>
      <c r="M433" s="466"/>
      <c r="N433" s="467"/>
      <c r="O433" s="470"/>
      <c r="P433" s="544"/>
      <c r="Q433" s="544"/>
      <c r="R433" s="544"/>
      <c r="S433" s="544"/>
      <c r="T433" s="544"/>
      <c r="U433" s="544"/>
      <c r="V433" s="544"/>
      <c r="W433" s="469"/>
      <c r="X433" s="471"/>
      <c r="Y433" s="471"/>
      <c r="Z433" s="471"/>
      <c r="AA433" s="472"/>
      <c r="AB433" s="469"/>
      <c r="AC433" s="471"/>
      <c r="AD433" s="471"/>
      <c r="AE433" s="471"/>
      <c r="AF433" s="472"/>
      <c r="AG433" s="469"/>
      <c r="AH433" s="471"/>
      <c r="AI433" s="471"/>
      <c r="AJ433" s="471"/>
      <c r="AK433" s="472"/>
      <c r="AL433" s="469"/>
      <c r="AM433" s="471"/>
      <c r="AN433" s="471"/>
      <c r="AO433" s="471"/>
      <c r="AP433" s="538"/>
      <c r="AQ433" s="542">
        <f t="shared" si="184"/>
        <v>0</v>
      </c>
      <c r="AR433" s="552">
        <f t="shared" si="185"/>
        <v>0</v>
      </c>
      <c r="AS433" s="552">
        <f t="shared" si="186"/>
        <v>0</v>
      </c>
      <c r="AT433" s="496">
        <f t="shared" si="187"/>
        <v>0</v>
      </c>
      <c r="AU433" s="227"/>
      <c r="AV433" s="619" t="b">
        <f t="shared" si="182"/>
        <v>1</v>
      </c>
      <c r="AW433" s="619" t="b">
        <f t="shared" si="183"/>
        <v>1</v>
      </c>
      <c r="AX433" s="619" t="b">
        <f t="shared" si="188"/>
        <v>1</v>
      </c>
      <c r="AY433" s="619" t="b">
        <f t="shared" si="189"/>
        <v>1</v>
      </c>
      <c r="AZ433" s="619" t="b">
        <f t="shared" si="190"/>
        <v>1</v>
      </c>
      <c r="BB433" s="619" t="b">
        <f t="shared" si="191"/>
        <v>0</v>
      </c>
      <c r="BC433" s="619" t="b">
        <f t="shared" si="192"/>
        <v>0</v>
      </c>
      <c r="BD433" s="619" t="b">
        <f t="shared" si="193"/>
        <v>0</v>
      </c>
      <c r="BE433" s="619" t="b">
        <f t="shared" si="194"/>
        <v>0</v>
      </c>
      <c r="BF433" s="619" t="b">
        <f t="shared" si="195"/>
        <v>0</v>
      </c>
      <c r="BG433" s="619" t="b">
        <f t="shared" si="196"/>
        <v>0</v>
      </c>
      <c r="BH433" s="619" t="b">
        <f t="shared" si="197"/>
        <v>0</v>
      </c>
      <c r="BI433" s="619" t="b">
        <f t="shared" si="198"/>
        <v>0</v>
      </c>
      <c r="BJ433" s="619" t="b">
        <f t="shared" si="199"/>
        <v>0</v>
      </c>
      <c r="BK433" s="619" t="b">
        <f t="shared" si="200"/>
        <v>0</v>
      </c>
      <c r="BL433" s="619" t="b">
        <f t="shared" si="201"/>
        <v>0</v>
      </c>
      <c r="BM433" s="619" t="b">
        <f t="shared" si="202"/>
        <v>0</v>
      </c>
      <c r="BN433" s="619" t="b">
        <f t="shared" si="203"/>
        <v>1</v>
      </c>
      <c r="BO433" s="619" t="b">
        <f t="shared" si="204"/>
        <v>1</v>
      </c>
      <c r="BP433" s="619" t="b">
        <f t="shared" si="205"/>
        <v>1</v>
      </c>
      <c r="BQ433" s="619" t="b">
        <f t="shared" si="206"/>
        <v>1</v>
      </c>
      <c r="BR433" s="619" t="b">
        <f t="shared" si="207"/>
        <v>1</v>
      </c>
      <c r="BS433" s="619" t="b">
        <f t="shared" si="208"/>
        <v>1</v>
      </c>
      <c r="BT433" s="619" t="b">
        <f t="shared" si="209"/>
        <v>1</v>
      </c>
      <c r="BU433" s="619" t="b">
        <f t="shared" si="210"/>
        <v>1</v>
      </c>
      <c r="BV433" s="619" t="str">
        <f t="shared" si="211"/>
        <v>-</v>
      </c>
      <c r="BW433" s="619">
        <f>IF(BV433="-",0,IF(COUNTIF(BV433:$BV$524,BV433)&gt;1,1,0))</f>
        <v>0</v>
      </c>
    </row>
    <row r="434" spans="1:75" s="257" customFormat="1" ht="15.75">
      <c r="A434" s="567">
        <v>410</v>
      </c>
      <c r="B434" s="564"/>
      <c r="C434" s="465"/>
      <c r="D434" s="466"/>
      <c r="E434" s="467"/>
      <c r="F434" s="468"/>
      <c r="G434" s="466"/>
      <c r="H434" s="467"/>
      <c r="I434" s="468"/>
      <c r="J434" s="469"/>
      <c r="K434" s="467"/>
      <c r="L434" s="470"/>
      <c r="M434" s="466"/>
      <c r="N434" s="467"/>
      <c r="O434" s="470"/>
      <c r="P434" s="544"/>
      <c r="Q434" s="544"/>
      <c r="R434" s="544"/>
      <c r="S434" s="544"/>
      <c r="T434" s="544"/>
      <c r="U434" s="544"/>
      <c r="V434" s="544"/>
      <c r="W434" s="469"/>
      <c r="X434" s="471"/>
      <c r="Y434" s="471"/>
      <c r="Z434" s="471"/>
      <c r="AA434" s="472"/>
      <c r="AB434" s="469"/>
      <c r="AC434" s="471"/>
      <c r="AD434" s="471"/>
      <c r="AE434" s="471"/>
      <c r="AF434" s="472"/>
      <c r="AG434" s="469"/>
      <c r="AH434" s="471"/>
      <c r="AI434" s="471"/>
      <c r="AJ434" s="471"/>
      <c r="AK434" s="472"/>
      <c r="AL434" s="469"/>
      <c r="AM434" s="471"/>
      <c r="AN434" s="471"/>
      <c r="AO434" s="471"/>
      <c r="AP434" s="538"/>
      <c r="AQ434" s="542">
        <f t="shared" si="184"/>
        <v>0</v>
      </c>
      <c r="AR434" s="552">
        <f t="shared" si="185"/>
        <v>0</v>
      </c>
      <c r="AS434" s="552">
        <f t="shared" si="186"/>
        <v>0</v>
      </c>
      <c r="AT434" s="496">
        <f t="shared" si="187"/>
        <v>0</v>
      </c>
      <c r="AU434" s="227"/>
      <c r="AV434" s="619" t="b">
        <f t="shared" si="182"/>
        <v>1</v>
      </c>
      <c r="AW434" s="619" t="b">
        <f t="shared" si="183"/>
        <v>1</v>
      </c>
      <c r="AX434" s="619" t="b">
        <f t="shared" si="188"/>
        <v>1</v>
      </c>
      <c r="AY434" s="619" t="b">
        <f t="shared" si="189"/>
        <v>1</v>
      </c>
      <c r="AZ434" s="619" t="b">
        <f t="shared" si="190"/>
        <v>1</v>
      </c>
      <c r="BB434" s="619" t="b">
        <f t="shared" si="191"/>
        <v>0</v>
      </c>
      <c r="BC434" s="619" t="b">
        <f t="shared" si="192"/>
        <v>0</v>
      </c>
      <c r="BD434" s="619" t="b">
        <f t="shared" si="193"/>
        <v>0</v>
      </c>
      <c r="BE434" s="619" t="b">
        <f t="shared" si="194"/>
        <v>0</v>
      </c>
      <c r="BF434" s="619" t="b">
        <f t="shared" si="195"/>
        <v>0</v>
      </c>
      <c r="BG434" s="619" t="b">
        <f t="shared" si="196"/>
        <v>0</v>
      </c>
      <c r="BH434" s="619" t="b">
        <f t="shared" si="197"/>
        <v>0</v>
      </c>
      <c r="BI434" s="619" t="b">
        <f t="shared" si="198"/>
        <v>0</v>
      </c>
      <c r="BJ434" s="619" t="b">
        <f t="shared" si="199"/>
        <v>0</v>
      </c>
      <c r="BK434" s="619" t="b">
        <f t="shared" si="200"/>
        <v>0</v>
      </c>
      <c r="BL434" s="619" t="b">
        <f t="shared" si="201"/>
        <v>0</v>
      </c>
      <c r="BM434" s="619" t="b">
        <f t="shared" si="202"/>
        <v>0</v>
      </c>
      <c r="BN434" s="619" t="b">
        <f t="shared" si="203"/>
        <v>1</v>
      </c>
      <c r="BO434" s="619" t="b">
        <f t="shared" si="204"/>
        <v>1</v>
      </c>
      <c r="BP434" s="619" t="b">
        <f t="shared" si="205"/>
        <v>1</v>
      </c>
      <c r="BQ434" s="619" t="b">
        <f t="shared" si="206"/>
        <v>1</v>
      </c>
      <c r="BR434" s="619" t="b">
        <f t="shared" si="207"/>
        <v>1</v>
      </c>
      <c r="BS434" s="619" t="b">
        <f t="shared" si="208"/>
        <v>1</v>
      </c>
      <c r="BT434" s="619" t="b">
        <f t="shared" si="209"/>
        <v>1</v>
      </c>
      <c r="BU434" s="619" t="b">
        <f t="shared" si="210"/>
        <v>1</v>
      </c>
      <c r="BV434" s="619" t="str">
        <f t="shared" si="211"/>
        <v>-</v>
      </c>
      <c r="BW434" s="619">
        <f>IF(BV434="-",0,IF(COUNTIF(BV434:$BV$524,BV434)&gt;1,1,0))</f>
        <v>0</v>
      </c>
    </row>
    <row r="435" spans="1:75" s="257" customFormat="1" ht="15.75">
      <c r="A435" s="567">
        <v>411</v>
      </c>
      <c r="B435" s="564"/>
      <c r="C435" s="465"/>
      <c r="D435" s="466"/>
      <c r="E435" s="467"/>
      <c r="F435" s="468"/>
      <c r="G435" s="466"/>
      <c r="H435" s="467"/>
      <c r="I435" s="468"/>
      <c r="J435" s="469"/>
      <c r="K435" s="467"/>
      <c r="L435" s="470"/>
      <c r="M435" s="466"/>
      <c r="N435" s="467"/>
      <c r="O435" s="470"/>
      <c r="P435" s="544"/>
      <c r="Q435" s="544"/>
      <c r="R435" s="544"/>
      <c r="S435" s="544"/>
      <c r="T435" s="544"/>
      <c r="U435" s="544"/>
      <c r="V435" s="544"/>
      <c r="W435" s="469"/>
      <c r="X435" s="471"/>
      <c r="Y435" s="471"/>
      <c r="Z435" s="471"/>
      <c r="AA435" s="472"/>
      <c r="AB435" s="469"/>
      <c r="AC435" s="471"/>
      <c r="AD435" s="471"/>
      <c r="AE435" s="471"/>
      <c r="AF435" s="472"/>
      <c r="AG435" s="469"/>
      <c r="AH435" s="471"/>
      <c r="AI435" s="471"/>
      <c r="AJ435" s="471"/>
      <c r="AK435" s="472"/>
      <c r="AL435" s="469"/>
      <c r="AM435" s="471"/>
      <c r="AN435" s="471"/>
      <c r="AO435" s="471"/>
      <c r="AP435" s="538"/>
      <c r="AQ435" s="542">
        <f t="shared" si="184"/>
        <v>0</v>
      </c>
      <c r="AR435" s="552">
        <f t="shared" si="185"/>
        <v>0</v>
      </c>
      <c r="AS435" s="552">
        <f t="shared" si="186"/>
        <v>0</v>
      </c>
      <c r="AT435" s="496">
        <f t="shared" si="187"/>
        <v>0</v>
      </c>
      <c r="AU435" s="227"/>
      <c r="AV435" s="619" t="b">
        <f t="shared" si="182"/>
        <v>1</v>
      </c>
      <c r="AW435" s="619" t="b">
        <f t="shared" si="183"/>
        <v>1</v>
      </c>
      <c r="AX435" s="619" t="b">
        <f t="shared" si="188"/>
        <v>1</v>
      </c>
      <c r="AY435" s="619" t="b">
        <f t="shared" si="189"/>
        <v>1</v>
      </c>
      <c r="AZ435" s="619" t="b">
        <f t="shared" si="190"/>
        <v>1</v>
      </c>
      <c r="BB435" s="619" t="b">
        <f t="shared" si="191"/>
        <v>0</v>
      </c>
      <c r="BC435" s="619" t="b">
        <f t="shared" si="192"/>
        <v>0</v>
      </c>
      <c r="BD435" s="619" t="b">
        <f t="shared" si="193"/>
        <v>0</v>
      </c>
      <c r="BE435" s="619" t="b">
        <f t="shared" si="194"/>
        <v>0</v>
      </c>
      <c r="BF435" s="619" t="b">
        <f t="shared" si="195"/>
        <v>0</v>
      </c>
      <c r="BG435" s="619" t="b">
        <f t="shared" si="196"/>
        <v>0</v>
      </c>
      <c r="BH435" s="619" t="b">
        <f t="shared" si="197"/>
        <v>0</v>
      </c>
      <c r="BI435" s="619" t="b">
        <f t="shared" si="198"/>
        <v>0</v>
      </c>
      <c r="BJ435" s="619" t="b">
        <f t="shared" si="199"/>
        <v>0</v>
      </c>
      <c r="BK435" s="619" t="b">
        <f t="shared" si="200"/>
        <v>0</v>
      </c>
      <c r="BL435" s="619" t="b">
        <f t="shared" si="201"/>
        <v>0</v>
      </c>
      <c r="BM435" s="619" t="b">
        <f t="shared" si="202"/>
        <v>0</v>
      </c>
      <c r="BN435" s="619" t="b">
        <f t="shared" si="203"/>
        <v>1</v>
      </c>
      <c r="BO435" s="619" t="b">
        <f t="shared" si="204"/>
        <v>1</v>
      </c>
      <c r="BP435" s="619" t="b">
        <f t="shared" si="205"/>
        <v>1</v>
      </c>
      <c r="BQ435" s="619" t="b">
        <f t="shared" si="206"/>
        <v>1</v>
      </c>
      <c r="BR435" s="619" t="b">
        <f t="shared" si="207"/>
        <v>1</v>
      </c>
      <c r="BS435" s="619" t="b">
        <f t="shared" si="208"/>
        <v>1</v>
      </c>
      <c r="BT435" s="619" t="b">
        <f t="shared" si="209"/>
        <v>1</v>
      </c>
      <c r="BU435" s="619" t="b">
        <f t="shared" si="210"/>
        <v>1</v>
      </c>
      <c r="BV435" s="619" t="str">
        <f t="shared" si="211"/>
        <v>-</v>
      </c>
      <c r="BW435" s="619">
        <f>IF(BV435="-",0,IF(COUNTIF(BV435:$BV$524,BV435)&gt;1,1,0))</f>
        <v>0</v>
      </c>
    </row>
    <row r="436" spans="1:75" s="257" customFormat="1" ht="15.75">
      <c r="A436" s="567">
        <v>412</v>
      </c>
      <c r="B436" s="564"/>
      <c r="C436" s="465"/>
      <c r="D436" s="466"/>
      <c r="E436" s="467"/>
      <c r="F436" s="468"/>
      <c r="G436" s="466"/>
      <c r="H436" s="467"/>
      <c r="I436" s="468"/>
      <c r="J436" s="469"/>
      <c r="K436" s="467"/>
      <c r="L436" s="470"/>
      <c r="M436" s="466"/>
      <c r="N436" s="467"/>
      <c r="O436" s="470"/>
      <c r="P436" s="544"/>
      <c r="Q436" s="544"/>
      <c r="R436" s="544"/>
      <c r="S436" s="544"/>
      <c r="T436" s="544"/>
      <c r="U436" s="544"/>
      <c r="V436" s="544"/>
      <c r="W436" s="469"/>
      <c r="X436" s="471"/>
      <c r="Y436" s="471"/>
      <c r="Z436" s="471"/>
      <c r="AA436" s="472"/>
      <c r="AB436" s="469"/>
      <c r="AC436" s="471"/>
      <c r="AD436" s="471"/>
      <c r="AE436" s="471"/>
      <c r="AF436" s="472"/>
      <c r="AG436" s="469"/>
      <c r="AH436" s="471"/>
      <c r="AI436" s="471"/>
      <c r="AJ436" s="471"/>
      <c r="AK436" s="472"/>
      <c r="AL436" s="469"/>
      <c r="AM436" s="471"/>
      <c r="AN436" s="471"/>
      <c r="AO436" s="471"/>
      <c r="AP436" s="538"/>
      <c r="AQ436" s="542">
        <f t="shared" si="184"/>
        <v>0</v>
      </c>
      <c r="AR436" s="552">
        <f t="shared" si="185"/>
        <v>0</v>
      </c>
      <c r="AS436" s="552">
        <f t="shared" si="186"/>
        <v>0</v>
      </c>
      <c r="AT436" s="496">
        <f t="shared" si="187"/>
        <v>0</v>
      </c>
      <c r="AU436" s="227"/>
      <c r="AV436" s="619" t="b">
        <f t="shared" si="182"/>
        <v>1</v>
      </c>
      <c r="AW436" s="619" t="b">
        <f t="shared" si="183"/>
        <v>1</v>
      </c>
      <c r="AX436" s="619" t="b">
        <f t="shared" si="188"/>
        <v>1</v>
      </c>
      <c r="AY436" s="619" t="b">
        <f t="shared" si="189"/>
        <v>1</v>
      </c>
      <c r="AZ436" s="619" t="b">
        <f t="shared" si="190"/>
        <v>1</v>
      </c>
      <c r="BB436" s="619" t="b">
        <f t="shared" si="191"/>
        <v>0</v>
      </c>
      <c r="BC436" s="619" t="b">
        <f t="shared" si="192"/>
        <v>0</v>
      </c>
      <c r="BD436" s="619" t="b">
        <f t="shared" si="193"/>
        <v>0</v>
      </c>
      <c r="BE436" s="619" t="b">
        <f t="shared" si="194"/>
        <v>0</v>
      </c>
      <c r="BF436" s="619" t="b">
        <f t="shared" si="195"/>
        <v>0</v>
      </c>
      <c r="BG436" s="619" t="b">
        <f t="shared" si="196"/>
        <v>0</v>
      </c>
      <c r="BH436" s="619" t="b">
        <f t="shared" si="197"/>
        <v>0</v>
      </c>
      <c r="BI436" s="619" t="b">
        <f t="shared" si="198"/>
        <v>0</v>
      </c>
      <c r="BJ436" s="619" t="b">
        <f t="shared" si="199"/>
        <v>0</v>
      </c>
      <c r="BK436" s="619" t="b">
        <f t="shared" si="200"/>
        <v>0</v>
      </c>
      <c r="BL436" s="619" t="b">
        <f t="shared" si="201"/>
        <v>0</v>
      </c>
      <c r="BM436" s="619" t="b">
        <f t="shared" si="202"/>
        <v>0</v>
      </c>
      <c r="BN436" s="619" t="b">
        <f t="shared" si="203"/>
        <v>1</v>
      </c>
      <c r="BO436" s="619" t="b">
        <f t="shared" si="204"/>
        <v>1</v>
      </c>
      <c r="BP436" s="619" t="b">
        <f t="shared" si="205"/>
        <v>1</v>
      </c>
      <c r="BQ436" s="619" t="b">
        <f t="shared" si="206"/>
        <v>1</v>
      </c>
      <c r="BR436" s="619" t="b">
        <f t="shared" si="207"/>
        <v>1</v>
      </c>
      <c r="BS436" s="619" t="b">
        <f t="shared" si="208"/>
        <v>1</v>
      </c>
      <c r="BT436" s="619" t="b">
        <f t="shared" si="209"/>
        <v>1</v>
      </c>
      <c r="BU436" s="619" t="b">
        <f t="shared" si="210"/>
        <v>1</v>
      </c>
      <c r="BV436" s="619" t="str">
        <f t="shared" si="211"/>
        <v>-</v>
      </c>
      <c r="BW436" s="619">
        <f>IF(BV436="-",0,IF(COUNTIF(BV436:$BV$524,BV436)&gt;1,1,0))</f>
        <v>0</v>
      </c>
    </row>
    <row r="437" spans="1:75" s="257" customFormat="1" ht="15.75">
      <c r="A437" s="567">
        <v>413</v>
      </c>
      <c r="B437" s="564"/>
      <c r="C437" s="465"/>
      <c r="D437" s="466"/>
      <c r="E437" s="467"/>
      <c r="F437" s="468"/>
      <c r="G437" s="466"/>
      <c r="H437" s="467"/>
      <c r="I437" s="468"/>
      <c r="J437" s="469"/>
      <c r="K437" s="467"/>
      <c r="L437" s="470"/>
      <c r="M437" s="466"/>
      <c r="N437" s="467"/>
      <c r="O437" s="470"/>
      <c r="P437" s="544"/>
      <c r="Q437" s="544"/>
      <c r="R437" s="544"/>
      <c r="S437" s="544"/>
      <c r="T437" s="544"/>
      <c r="U437" s="544"/>
      <c r="V437" s="544"/>
      <c r="W437" s="469"/>
      <c r="X437" s="471"/>
      <c r="Y437" s="471"/>
      <c r="Z437" s="471"/>
      <c r="AA437" s="472"/>
      <c r="AB437" s="469"/>
      <c r="AC437" s="471"/>
      <c r="AD437" s="471"/>
      <c r="AE437" s="471"/>
      <c r="AF437" s="472"/>
      <c r="AG437" s="469"/>
      <c r="AH437" s="471"/>
      <c r="AI437" s="471"/>
      <c r="AJ437" s="471"/>
      <c r="AK437" s="472"/>
      <c r="AL437" s="469"/>
      <c r="AM437" s="471"/>
      <c r="AN437" s="471"/>
      <c r="AO437" s="471"/>
      <c r="AP437" s="538"/>
      <c r="AQ437" s="542">
        <f t="shared" si="184"/>
        <v>0</v>
      </c>
      <c r="AR437" s="552">
        <f t="shared" si="185"/>
        <v>0</v>
      </c>
      <c r="AS437" s="552">
        <f t="shared" si="186"/>
        <v>0</v>
      </c>
      <c r="AT437" s="496">
        <f t="shared" si="187"/>
        <v>0</v>
      </c>
      <c r="AU437" s="227"/>
      <c r="AV437" s="619" t="b">
        <f t="shared" si="182"/>
        <v>1</v>
      </c>
      <c r="AW437" s="619" t="b">
        <f t="shared" si="183"/>
        <v>1</v>
      </c>
      <c r="AX437" s="619" t="b">
        <f t="shared" si="188"/>
        <v>1</v>
      </c>
      <c r="AY437" s="619" t="b">
        <f t="shared" si="189"/>
        <v>1</v>
      </c>
      <c r="AZ437" s="619" t="b">
        <f t="shared" si="190"/>
        <v>1</v>
      </c>
      <c r="BB437" s="619" t="b">
        <f t="shared" si="191"/>
        <v>0</v>
      </c>
      <c r="BC437" s="619" t="b">
        <f t="shared" si="192"/>
        <v>0</v>
      </c>
      <c r="BD437" s="619" t="b">
        <f t="shared" si="193"/>
        <v>0</v>
      </c>
      <c r="BE437" s="619" t="b">
        <f t="shared" si="194"/>
        <v>0</v>
      </c>
      <c r="BF437" s="619" t="b">
        <f t="shared" si="195"/>
        <v>0</v>
      </c>
      <c r="BG437" s="619" t="b">
        <f t="shared" si="196"/>
        <v>0</v>
      </c>
      <c r="BH437" s="619" t="b">
        <f t="shared" si="197"/>
        <v>0</v>
      </c>
      <c r="BI437" s="619" t="b">
        <f t="shared" si="198"/>
        <v>0</v>
      </c>
      <c r="BJ437" s="619" t="b">
        <f t="shared" si="199"/>
        <v>0</v>
      </c>
      <c r="BK437" s="619" t="b">
        <f t="shared" si="200"/>
        <v>0</v>
      </c>
      <c r="BL437" s="619" t="b">
        <f t="shared" si="201"/>
        <v>0</v>
      </c>
      <c r="BM437" s="619" t="b">
        <f t="shared" si="202"/>
        <v>0</v>
      </c>
      <c r="BN437" s="619" t="b">
        <f t="shared" si="203"/>
        <v>1</v>
      </c>
      <c r="BO437" s="619" t="b">
        <f t="shared" si="204"/>
        <v>1</v>
      </c>
      <c r="BP437" s="619" t="b">
        <f t="shared" si="205"/>
        <v>1</v>
      </c>
      <c r="BQ437" s="619" t="b">
        <f t="shared" si="206"/>
        <v>1</v>
      </c>
      <c r="BR437" s="619" t="b">
        <f t="shared" si="207"/>
        <v>1</v>
      </c>
      <c r="BS437" s="619" t="b">
        <f t="shared" si="208"/>
        <v>1</v>
      </c>
      <c r="BT437" s="619" t="b">
        <f t="shared" si="209"/>
        <v>1</v>
      </c>
      <c r="BU437" s="619" t="b">
        <f t="shared" si="210"/>
        <v>1</v>
      </c>
      <c r="BV437" s="619" t="str">
        <f t="shared" si="211"/>
        <v>-</v>
      </c>
      <c r="BW437" s="619">
        <f>IF(BV437="-",0,IF(COUNTIF(BV437:$BV$524,BV437)&gt;1,1,0))</f>
        <v>0</v>
      </c>
    </row>
    <row r="438" spans="1:75" s="257" customFormat="1" ht="15.75">
      <c r="A438" s="567">
        <v>414</v>
      </c>
      <c r="B438" s="564"/>
      <c r="C438" s="465"/>
      <c r="D438" s="466"/>
      <c r="E438" s="467"/>
      <c r="F438" s="468"/>
      <c r="G438" s="466"/>
      <c r="H438" s="467"/>
      <c r="I438" s="468"/>
      <c r="J438" s="469"/>
      <c r="K438" s="467"/>
      <c r="L438" s="470"/>
      <c r="M438" s="466"/>
      <c r="N438" s="467"/>
      <c r="O438" s="470"/>
      <c r="P438" s="544"/>
      <c r="Q438" s="544"/>
      <c r="R438" s="544"/>
      <c r="S438" s="544"/>
      <c r="T438" s="544"/>
      <c r="U438" s="544"/>
      <c r="V438" s="544"/>
      <c r="W438" s="469"/>
      <c r="X438" s="471"/>
      <c r="Y438" s="471"/>
      <c r="Z438" s="471"/>
      <c r="AA438" s="472"/>
      <c r="AB438" s="469"/>
      <c r="AC438" s="471"/>
      <c r="AD438" s="471"/>
      <c r="AE438" s="471"/>
      <c r="AF438" s="472"/>
      <c r="AG438" s="469"/>
      <c r="AH438" s="471"/>
      <c r="AI438" s="471"/>
      <c r="AJ438" s="471"/>
      <c r="AK438" s="472"/>
      <c r="AL438" s="469"/>
      <c r="AM438" s="471"/>
      <c r="AN438" s="471"/>
      <c r="AO438" s="471"/>
      <c r="AP438" s="538"/>
      <c r="AQ438" s="542">
        <f t="shared" si="184"/>
        <v>0</v>
      </c>
      <c r="AR438" s="552">
        <f t="shared" si="185"/>
        <v>0</v>
      </c>
      <c r="AS438" s="552">
        <f t="shared" si="186"/>
        <v>0</v>
      </c>
      <c r="AT438" s="496">
        <f t="shared" si="187"/>
        <v>0</v>
      </c>
      <c r="AU438" s="227"/>
      <c r="AV438" s="619" t="b">
        <f t="shared" si="182"/>
        <v>1</v>
      </c>
      <c r="AW438" s="619" t="b">
        <f t="shared" si="183"/>
        <v>1</v>
      </c>
      <c r="AX438" s="619" t="b">
        <f t="shared" si="188"/>
        <v>1</v>
      </c>
      <c r="AY438" s="619" t="b">
        <f t="shared" si="189"/>
        <v>1</v>
      </c>
      <c r="AZ438" s="619" t="b">
        <f t="shared" si="190"/>
        <v>1</v>
      </c>
      <c r="BB438" s="619" t="b">
        <f t="shared" si="191"/>
        <v>0</v>
      </c>
      <c r="BC438" s="619" t="b">
        <f t="shared" si="192"/>
        <v>0</v>
      </c>
      <c r="BD438" s="619" t="b">
        <f t="shared" si="193"/>
        <v>0</v>
      </c>
      <c r="BE438" s="619" t="b">
        <f t="shared" si="194"/>
        <v>0</v>
      </c>
      <c r="BF438" s="619" t="b">
        <f t="shared" si="195"/>
        <v>0</v>
      </c>
      <c r="BG438" s="619" t="b">
        <f t="shared" si="196"/>
        <v>0</v>
      </c>
      <c r="BH438" s="619" t="b">
        <f t="shared" si="197"/>
        <v>0</v>
      </c>
      <c r="BI438" s="619" t="b">
        <f t="shared" si="198"/>
        <v>0</v>
      </c>
      <c r="BJ438" s="619" t="b">
        <f t="shared" si="199"/>
        <v>0</v>
      </c>
      <c r="BK438" s="619" t="b">
        <f t="shared" si="200"/>
        <v>0</v>
      </c>
      <c r="BL438" s="619" t="b">
        <f t="shared" si="201"/>
        <v>0</v>
      </c>
      <c r="BM438" s="619" t="b">
        <f t="shared" si="202"/>
        <v>0</v>
      </c>
      <c r="BN438" s="619" t="b">
        <f t="shared" si="203"/>
        <v>1</v>
      </c>
      <c r="BO438" s="619" t="b">
        <f t="shared" si="204"/>
        <v>1</v>
      </c>
      <c r="BP438" s="619" t="b">
        <f t="shared" si="205"/>
        <v>1</v>
      </c>
      <c r="BQ438" s="619" t="b">
        <f t="shared" si="206"/>
        <v>1</v>
      </c>
      <c r="BR438" s="619" t="b">
        <f t="shared" si="207"/>
        <v>1</v>
      </c>
      <c r="BS438" s="619" t="b">
        <f t="shared" si="208"/>
        <v>1</v>
      </c>
      <c r="BT438" s="619" t="b">
        <f t="shared" si="209"/>
        <v>1</v>
      </c>
      <c r="BU438" s="619" t="b">
        <f t="shared" si="210"/>
        <v>1</v>
      </c>
      <c r="BV438" s="619" t="str">
        <f t="shared" si="211"/>
        <v>-</v>
      </c>
      <c r="BW438" s="619">
        <f>IF(BV438="-",0,IF(COUNTIF(BV438:$BV$524,BV438)&gt;1,1,0))</f>
        <v>0</v>
      </c>
    </row>
    <row r="439" spans="1:75" s="257" customFormat="1" ht="15.75">
      <c r="A439" s="567">
        <v>415</v>
      </c>
      <c r="B439" s="564"/>
      <c r="C439" s="465"/>
      <c r="D439" s="466"/>
      <c r="E439" s="467"/>
      <c r="F439" s="468"/>
      <c r="G439" s="466"/>
      <c r="H439" s="467"/>
      <c r="I439" s="468"/>
      <c r="J439" s="469"/>
      <c r="K439" s="467"/>
      <c r="L439" s="470"/>
      <c r="M439" s="466"/>
      <c r="N439" s="467"/>
      <c r="O439" s="470"/>
      <c r="P439" s="544"/>
      <c r="Q439" s="544"/>
      <c r="R439" s="544"/>
      <c r="S439" s="544"/>
      <c r="T439" s="544"/>
      <c r="U439" s="544"/>
      <c r="V439" s="544"/>
      <c r="W439" s="469"/>
      <c r="X439" s="471"/>
      <c r="Y439" s="471"/>
      <c r="Z439" s="471"/>
      <c r="AA439" s="472"/>
      <c r="AB439" s="469"/>
      <c r="AC439" s="471"/>
      <c r="AD439" s="471"/>
      <c r="AE439" s="471"/>
      <c r="AF439" s="472"/>
      <c r="AG439" s="469"/>
      <c r="AH439" s="471"/>
      <c r="AI439" s="471"/>
      <c r="AJ439" s="471"/>
      <c r="AK439" s="472"/>
      <c r="AL439" s="469"/>
      <c r="AM439" s="471"/>
      <c r="AN439" s="471"/>
      <c r="AO439" s="471"/>
      <c r="AP439" s="538"/>
      <c r="AQ439" s="542">
        <f t="shared" si="184"/>
        <v>0</v>
      </c>
      <c r="AR439" s="552">
        <f t="shared" si="185"/>
        <v>0</v>
      </c>
      <c r="AS439" s="552">
        <f t="shared" si="186"/>
        <v>0</v>
      </c>
      <c r="AT439" s="496">
        <f t="shared" si="187"/>
        <v>0</v>
      </c>
      <c r="AU439" s="227"/>
      <c r="AV439" s="619" t="b">
        <f t="shared" si="182"/>
        <v>1</v>
      </c>
      <c r="AW439" s="619" t="b">
        <f t="shared" si="183"/>
        <v>1</v>
      </c>
      <c r="AX439" s="619" t="b">
        <f t="shared" si="188"/>
        <v>1</v>
      </c>
      <c r="AY439" s="619" t="b">
        <f t="shared" si="189"/>
        <v>1</v>
      </c>
      <c r="AZ439" s="619" t="b">
        <f t="shared" si="190"/>
        <v>1</v>
      </c>
      <c r="BB439" s="619" t="b">
        <f t="shared" si="191"/>
        <v>0</v>
      </c>
      <c r="BC439" s="619" t="b">
        <f t="shared" si="192"/>
        <v>0</v>
      </c>
      <c r="BD439" s="619" t="b">
        <f t="shared" si="193"/>
        <v>0</v>
      </c>
      <c r="BE439" s="619" t="b">
        <f t="shared" si="194"/>
        <v>0</v>
      </c>
      <c r="BF439" s="619" t="b">
        <f t="shared" si="195"/>
        <v>0</v>
      </c>
      <c r="BG439" s="619" t="b">
        <f t="shared" si="196"/>
        <v>0</v>
      </c>
      <c r="BH439" s="619" t="b">
        <f t="shared" si="197"/>
        <v>0</v>
      </c>
      <c r="BI439" s="619" t="b">
        <f t="shared" si="198"/>
        <v>0</v>
      </c>
      <c r="BJ439" s="619" t="b">
        <f t="shared" si="199"/>
        <v>0</v>
      </c>
      <c r="BK439" s="619" t="b">
        <f t="shared" si="200"/>
        <v>0</v>
      </c>
      <c r="BL439" s="619" t="b">
        <f t="shared" si="201"/>
        <v>0</v>
      </c>
      <c r="BM439" s="619" t="b">
        <f t="shared" si="202"/>
        <v>0</v>
      </c>
      <c r="BN439" s="619" t="b">
        <f t="shared" si="203"/>
        <v>1</v>
      </c>
      <c r="BO439" s="619" t="b">
        <f t="shared" si="204"/>
        <v>1</v>
      </c>
      <c r="BP439" s="619" t="b">
        <f t="shared" si="205"/>
        <v>1</v>
      </c>
      <c r="BQ439" s="619" t="b">
        <f t="shared" si="206"/>
        <v>1</v>
      </c>
      <c r="BR439" s="619" t="b">
        <f t="shared" si="207"/>
        <v>1</v>
      </c>
      <c r="BS439" s="619" t="b">
        <f t="shared" si="208"/>
        <v>1</v>
      </c>
      <c r="BT439" s="619" t="b">
        <f t="shared" si="209"/>
        <v>1</v>
      </c>
      <c r="BU439" s="619" t="b">
        <f t="shared" si="210"/>
        <v>1</v>
      </c>
      <c r="BV439" s="619" t="str">
        <f t="shared" si="211"/>
        <v>-</v>
      </c>
      <c r="BW439" s="619">
        <f>IF(BV439="-",0,IF(COUNTIF(BV439:$BV$524,BV439)&gt;1,1,0))</f>
        <v>0</v>
      </c>
    </row>
    <row r="440" spans="1:75" s="257" customFormat="1" ht="15.75">
      <c r="A440" s="567">
        <v>416</v>
      </c>
      <c r="B440" s="564"/>
      <c r="C440" s="465"/>
      <c r="D440" s="466"/>
      <c r="E440" s="467"/>
      <c r="F440" s="468"/>
      <c r="G440" s="466"/>
      <c r="H440" s="467"/>
      <c r="I440" s="468"/>
      <c r="J440" s="469"/>
      <c r="K440" s="467"/>
      <c r="L440" s="470"/>
      <c r="M440" s="466"/>
      <c r="N440" s="467"/>
      <c r="O440" s="470"/>
      <c r="P440" s="544"/>
      <c r="Q440" s="544"/>
      <c r="R440" s="544"/>
      <c r="S440" s="544"/>
      <c r="T440" s="544"/>
      <c r="U440" s="544"/>
      <c r="V440" s="544"/>
      <c r="W440" s="469"/>
      <c r="X440" s="471"/>
      <c r="Y440" s="471"/>
      <c r="Z440" s="471"/>
      <c r="AA440" s="472"/>
      <c r="AB440" s="469"/>
      <c r="AC440" s="471"/>
      <c r="AD440" s="471"/>
      <c r="AE440" s="471"/>
      <c r="AF440" s="472"/>
      <c r="AG440" s="469"/>
      <c r="AH440" s="471"/>
      <c r="AI440" s="471"/>
      <c r="AJ440" s="471"/>
      <c r="AK440" s="472"/>
      <c r="AL440" s="469"/>
      <c r="AM440" s="471"/>
      <c r="AN440" s="471"/>
      <c r="AO440" s="471"/>
      <c r="AP440" s="538"/>
      <c r="AQ440" s="542">
        <f t="shared" si="184"/>
        <v>0</v>
      </c>
      <c r="AR440" s="552">
        <f t="shared" si="185"/>
        <v>0</v>
      </c>
      <c r="AS440" s="552">
        <f t="shared" si="186"/>
        <v>0</v>
      </c>
      <c r="AT440" s="496">
        <f t="shared" si="187"/>
        <v>0</v>
      </c>
      <c r="AU440" s="227"/>
      <c r="AV440" s="619" t="b">
        <f t="shared" si="182"/>
        <v>1</v>
      </c>
      <c r="AW440" s="619" t="b">
        <f t="shared" si="183"/>
        <v>1</v>
      </c>
      <c r="AX440" s="619" t="b">
        <f t="shared" si="188"/>
        <v>1</v>
      </c>
      <c r="AY440" s="619" t="b">
        <f t="shared" si="189"/>
        <v>1</v>
      </c>
      <c r="AZ440" s="619" t="b">
        <f t="shared" si="190"/>
        <v>1</v>
      </c>
      <c r="BB440" s="619" t="b">
        <f t="shared" si="191"/>
        <v>0</v>
      </c>
      <c r="BC440" s="619" t="b">
        <f t="shared" si="192"/>
        <v>0</v>
      </c>
      <c r="BD440" s="619" t="b">
        <f t="shared" si="193"/>
        <v>0</v>
      </c>
      <c r="BE440" s="619" t="b">
        <f t="shared" si="194"/>
        <v>0</v>
      </c>
      <c r="BF440" s="619" t="b">
        <f t="shared" si="195"/>
        <v>0</v>
      </c>
      <c r="BG440" s="619" t="b">
        <f t="shared" si="196"/>
        <v>0</v>
      </c>
      <c r="BH440" s="619" t="b">
        <f t="shared" si="197"/>
        <v>0</v>
      </c>
      <c r="BI440" s="619" t="b">
        <f t="shared" si="198"/>
        <v>0</v>
      </c>
      <c r="BJ440" s="619" t="b">
        <f t="shared" si="199"/>
        <v>0</v>
      </c>
      <c r="BK440" s="619" t="b">
        <f t="shared" si="200"/>
        <v>0</v>
      </c>
      <c r="BL440" s="619" t="b">
        <f t="shared" si="201"/>
        <v>0</v>
      </c>
      <c r="BM440" s="619" t="b">
        <f t="shared" si="202"/>
        <v>0</v>
      </c>
      <c r="BN440" s="619" t="b">
        <f t="shared" si="203"/>
        <v>1</v>
      </c>
      <c r="BO440" s="619" t="b">
        <f t="shared" si="204"/>
        <v>1</v>
      </c>
      <c r="BP440" s="619" t="b">
        <f t="shared" si="205"/>
        <v>1</v>
      </c>
      <c r="BQ440" s="619" t="b">
        <f t="shared" si="206"/>
        <v>1</v>
      </c>
      <c r="BR440" s="619" t="b">
        <f t="shared" si="207"/>
        <v>1</v>
      </c>
      <c r="BS440" s="619" t="b">
        <f t="shared" si="208"/>
        <v>1</v>
      </c>
      <c r="BT440" s="619" t="b">
        <f t="shared" si="209"/>
        <v>1</v>
      </c>
      <c r="BU440" s="619" t="b">
        <f t="shared" si="210"/>
        <v>1</v>
      </c>
      <c r="BV440" s="619" t="str">
        <f t="shared" si="211"/>
        <v>-</v>
      </c>
      <c r="BW440" s="619">
        <f>IF(BV440="-",0,IF(COUNTIF(BV440:$BV$524,BV440)&gt;1,1,0))</f>
        <v>0</v>
      </c>
    </row>
    <row r="441" spans="1:75" s="257" customFormat="1" ht="15.75">
      <c r="A441" s="567">
        <v>417</v>
      </c>
      <c r="B441" s="564"/>
      <c r="C441" s="465"/>
      <c r="D441" s="466"/>
      <c r="E441" s="467"/>
      <c r="F441" s="468"/>
      <c r="G441" s="466"/>
      <c r="H441" s="467"/>
      <c r="I441" s="468"/>
      <c r="J441" s="469"/>
      <c r="K441" s="467"/>
      <c r="L441" s="470"/>
      <c r="M441" s="466"/>
      <c r="N441" s="467"/>
      <c r="O441" s="470"/>
      <c r="P441" s="544"/>
      <c r="Q441" s="544"/>
      <c r="R441" s="544"/>
      <c r="S441" s="544"/>
      <c r="T441" s="544"/>
      <c r="U441" s="544"/>
      <c r="V441" s="544"/>
      <c r="W441" s="469"/>
      <c r="X441" s="471"/>
      <c r="Y441" s="471"/>
      <c r="Z441" s="471"/>
      <c r="AA441" s="472"/>
      <c r="AB441" s="469"/>
      <c r="AC441" s="471"/>
      <c r="AD441" s="471"/>
      <c r="AE441" s="471"/>
      <c r="AF441" s="472"/>
      <c r="AG441" s="469"/>
      <c r="AH441" s="471"/>
      <c r="AI441" s="471"/>
      <c r="AJ441" s="471"/>
      <c r="AK441" s="472"/>
      <c r="AL441" s="469"/>
      <c r="AM441" s="471"/>
      <c r="AN441" s="471"/>
      <c r="AO441" s="471"/>
      <c r="AP441" s="538"/>
      <c r="AQ441" s="542">
        <f t="shared" si="184"/>
        <v>0</v>
      </c>
      <c r="AR441" s="552">
        <f t="shared" si="185"/>
        <v>0</v>
      </c>
      <c r="AS441" s="552">
        <f t="shared" si="186"/>
        <v>0</v>
      </c>
      <c r="AT441" s="496">
        <f t="shared" si="187"/>
        <v>0</v>
      </c>
      <c r="AU441" s="227"/>
      <c r="AV441" s="619" t="b">
        <f t="shared" si="182"/>
        <v>1</v>
      </c>
      <c r="AW441" s="619" t="b">
        <f t="shared" si="183"/>
        <v>1</v>
      </c>
      <c r="AX441" s="619" t="b">
        <f t="shared" si="188"/>
        <v>1</v>
      </c>
      <c r="AY441" s="619" t="b">
        <f t="shared" si="189"/>
        <v>1</v>
      </c>
      <c r="AZ441" s="619" t="b">
        <f t="shared" si="190"/>
        <v>1</v>
      </c>
      <c r="BB441" s="619" t="b">
        <f t="shared" si="191"/>
        <v>0</v>
      </c>
      <c r="BC441" s="619" t="b">
        <f t="shared" si="192"/>
        <v>0</v>
      </c>
      <c r="BD441" s="619" t="b">
        <f t="shared" si="193"/>
        <v>0</v>
      </c>
      <c r="BE441" s="619" t="b">
        <f t="shared" si="194"/>
        <v>0</v>
      </c>
      <c r="BF441" s="619" t="b">
        <f t="shared" si="195"/>
        <v>0</v>
      </c>
      <c r="BG441" s="619" t="b">
        <f t="shared" si="196"/>
        <v>0</v>
      </c>
      <c r="BH441" s="619" t="b">
        <f t="shared" si="197"/>
        <v>0</v>
      </c>
      <c r="BI441" s="619" t="b">
        <f t="shared" si="198"/>
        <v>0</v>
      </c>
      <c r="BJ441" s="619" t="b">
        <f t="shared" si="199"/>
        <v>0</v>
      </c>
      <c r="BK441" s="619" t="b">
        <f t="shared" si="200"/>
        <v>0</v>
      </c>
      <c r="BL441" s="619" t="b">
        <f t="shared" si="201"/>
        <v>0</v>
      </c>
      <c r="BM441" s="619" t="b">
        <f t="shared" si="202"/>
        <v>0</v>
      </c>
      <c r="BN441" s="619" t="b">
        <f t="shared" si="203"/>
        <v>1</v>
      </c>
      <c r="BO441" s="619" t="b">
        <f t="shared" si="204"/>
        <v>1</v>
      </c>
      <c r="BP441" s="619" t="b">
        <f t="shared" si="205"/>
        <v>1</v>
      </c>
      <c r="BQ441" s="619" t="b">
        <f t="shared" si="206"/>
        <v>1</v>
      </c>
      <c r="BR441" s="619" t="b">
        <f t="shared" si="207"/>
        <v>1</v>
      </c>
      <c r="BS441" s="619" t="b">
        <f t="shared" si="208"/>
        <v>1</v>
      </c>
      <c r="BT441" s="619" t="b">
        <f t="shared" si="209"/>
        <v>1</v>
      </c>
      <c r="BU441" s="619" t="b">
        <f t="shared" si="210"/>
        <v>1</v>
      </c>
      <c r="BV441" s="619" t="str">
        <f t="shared" si="211"/>
        <v>-</v>
      </c>
      <c r="BW441" s="619">
        <f>IF(BV441="-",0,IF(COUNTIF(BV441:$BV$524,BV441)&gt;1,1,0))</f>
        <v>0</v>
      </c>
    </row>
    <row r="442" spans="1:75" s="257" customFormat="1" ht="15.75">
      <c r="A442" s="567">
        <v>418</v>
      </c>
      <c r="B442" s="564"/>
      <c r="C442" s="465"/>
      <c r="D442" s="466"/>
      <c r="E442" s="467"/>
      <c r="F442" s="468"/>
      <c r="G442" s="466"/>
      <c r="H442" s="467"/>
      <c r="I442" s="468"/>
      <c r="J442" s="469"/>
      <c r="K442" s="467"/>
      <c r="L442" s="470"/>
      <c r="M442" s="466"/>
      <c r="N442" s="467"/>
      <c r="O442" s="470"/>
      <c r="P442" s="544"/>
      <c r="Q442" s="544"/>
      <c r="R442" s="544"/>
      <c r="S442" s="544"/>
      <c r="T442" s="544"/>
      <c r="U442" s="544"/>
      <c r="V442" s="544"/>
      <c r="W442" s="469"/>
      <c r="X442" s="471"/>
      <c r="Y442" s="471"/>
      <c r="Z442" s="471"/>
      <c r="AA442" s="472"/>
      <c r="AB442" s="469"/>
      <c r="AC442" s="471"/>
      <c r="AD442" s="471"/>
      <c r="AE442" s="471"/>
      <c r="AF442" s="472"/>
      <c r="AG442" s="469"/>
      <c r="AH442" s="471"/>
      <c r="AI442" s="471"/>
      <c r="AJ442" s="471"/>
      <c r="AK442" s="472"/>
      <c r="AL442" s="469"/>
      <c r="AM442" s="471"/>
      <c r="AN442" s="471"/>
      <c r="AO442" s="471"/>
      <c r="AP442" s="538"/>
      <c r="AQ442" s="542">
        <f t="shared" si="184"/>
        <v>0</v>
      </c>
      <c r="AR442" s="552">
        <f t="shared" si="185"/>
        <v>0</v>
      </c>
      <c r="AS442" s="552">
        <f t="shared" si="186"/>
        <v>0</v>
      </c>
      <c r="AT442" s="496">
        <f t="shared" si="187"/>
        <v>0</v>
      </c>
      <c r="AU442" s="227"/>
      <c r="AV442" s="619" t="b">
        <f t="shared" si="182"/>
        <v>1</v>
      </c>
      <c r="AW442" s="619" t="b">
        <f t="shared" si="183"/>
        <v>1</v>
      </c>
      <c r="AX442" s="619" t="b">
        <f t="shared" si="188"/>
        <v>1</v>
      </c>
      <c r="AY442" s="619" t="b">
        <f t="shared" si="189"/>
        <v>1</v>
      </c>
      <c r="AZ442" s="619" t="b">
        <f t="shared" si="190"/>
        <v>1</v>
      </c>
      <c r="BB442" s="619" t="b">
        <f t="shared" si="191"/>
        <v>0</v>
      </c>
      <c r="BC442" s="619" t="b">
        <f t="shared" si="192"/>
        <v>0</v>
      </c>
      <c r="BD442" s="619" t="b">
        <f t="shared" si="193"/>
        <v>0</v>
      </c>
      <c r="BE442" s="619" t="b">
        <f t="shared" si="194"/>
        <v>0</v>
      </c>
      <c r="BF442" s="619" t="b">
        <f t="shared" si="195"/>
        <v>0</v>
      </c>
      <c r="BG442" s="619" t="b">
        <f t="shared" si="196"/>
        <v>0</v>
      </c>
      <c r="BH442" s="619" t="b">
        <f t="shared" si="197"/>
        <v>0</v>
      </c>
      <c r="BI442" s="619" t="b">
        <f t="shared" si="198"/>
        <v>0</v>
      </c>
      <c r="BJ442" s="619" t="b">
        <f t="shared" si="199"/>
        <v>0</v>
      </c>
      <c r="BK442" s="619" t="b">
        <f t="shared" si="200"/>
        <v>0</v>
      </c>
      <c r="BL442" s="619" t="b">
        <f t="shared" si="201"/>
        <v>0</v>
      </c>
      <c r="BM442" s="619" t="b">
        <f t="shared" si="202"/>
        <v>0</v>
      </c>
      <c r="BN442" s="619" t="b">
        <f t="shared" si="203"/>
        <v>1</v>
      </c>
      <c r="BO442" s="619" t="b">
        <f t="shared" si="204"/>
        <v>1</v>
      </c>
      <c r="BP442" s="619" t="b">
        <f t="shared" si="205"/>
        <v>1</v>
      </c>
      <c r="BQ442" s="619" t="b">
        <f t="shared" si="206"/>
        <v>1</v>
      </c>
      <c r="BR442" s="619" t="b">
        <f t="shared" si="207"/>
        <v>1</v>
      </c>
      <c r="BS442" s="619" t="b">
        <f t="shared" si="208"/>
        <v>1</v>
      </c>
      <c r="BT442" s="619" t="b">
        <f t="shared" si="209"/>
        <v>1</v>
      </c>
      <c r="BU442" s="619" t="b">
        <f t="shared" si="210"/>
        <v>1</v>
      </c>
      <c r="BV442" s="619" t="str">
        <f t="shared" si="211"/>
        <v>-</v>
      </c>
      <c r="BW442" s="619">
        <f>IF(BV442="-",0,IF(COUNTIF(BV442:$BV$524,BV442)&gt;1,1,0))</f>
        <v>0</v>
      </c>
    </row>
    <row r="443" spans="1:75" s="257" customFormat="1" ht="15.75">
      <c r="A443" s="567">
        <v>419</v>
      </c>
      <c r="B443" s="564"/>
      <c r="C443" s="465"/>
      <c r="D443" s="466"/>
      <c r="E443" s="467"/>
      <c r="F443" s="468"/>
      <c r="G443" s="466"/>
      <c r="H443" s="467"/>
      <c r="I443" s="468"/>
      <c r="J443" s="469"/>
      <c r="K443" s="467"/>
      <c r="L443" s="470"/>
      <c r="M443" s="466"/>
      <c r="N443" s="467"/>
      <c r="O443" s="470"/>
      <c r="P443" s="544"/>
      <c r="Q443" s="544"/>
      <c r="R443" s="544"/>
      <c r="S443" s="544"/>
      <c r="T443" s="544"/>
      <c r="U443" s="544"/>
      <c r="V443" s="544"/>
      <c r="W443" s="469"/>
      <c r="X443" s="471"/>
      <c r="Y443" s="471"/>
      <c r="Z443" s="471"/>
      <c r="AA443" s="472"/>
      <c r="AB443" s="469"/>
      <c r="AC443" s="471"/>
      <c r="AD443" s="471"/>
      <c r="AE443" s="471"/>
      <c r="AF443" s="472"/>
      <c r="AG443" s="469"/>
      <c r="AH443" s="471"/>
      <c r="AI443" s="471"/>
      <c r="AJ443" s="471"/>
      <c r="AK443" s="472"/>
      <c r="AL443" s="469"/>
      <c r="AM443" s="471"/>
      <c r="AN443" s="471"/>
      <c r="AO443" s="471"/>
      <c r="AP443" s="538"/>
      <c r="AQ443" s="542">
        <f t="shared" si="184"/>
        <v>0</v>
      </c>
      <c r="AR443" s="552">
        <f t="shared" si="185"/>
        <v>0</v>
      </c>
      <c r="AS443" s="552">
        <f t="shared" si="186"/>
        <v>0</v>
      </c>
      <c r="AT443" s="496">
        <f t="shared" si="187"/>
        <v>0</v>
      </c>
      <c r="AU443" s="227"/>
      <c r="AV443" s="619" t="b">
        <f t="shared" si="182"/>
        <v>1</v>
      </c>
      <c r="AW443" s="619" t="b">
        <f t="shared" si="183"/>
        <v>1</v>
      </c>
      <c r="AX443" s="619" t="b">
        <f t="shared" si="188"/>
        <v>1</v>
      </c>
      <c r="AY443" s="619" t="b">
        <f t="shared" si="189"/>
        <v>1</v>
      </c>
      <c r="AZ443" s="619" t="b">
        <f t="shared" si="190"/>
        <v>1</v>
      </c>
      <c r="BB443" s="619" t="b">
        <f t="shared" si="191"/>
        <v>0</v>
      </c>
      <c r="BC443" s="619" t="b">
        <f t="shared" si="192"/>
        <v>0</v>
      </c>
      <c r="BD443" s="619" t="b">
        <f t="shared" si="193"/>
        <v>0</v>
      </c>
      <c r="BE443" s="619" t="b">
        <f t="shared" si="194"/>
        <v>0</v>
      </c>
      <c r="BF443" s="619" t="b">
        <f t="shared" si="195"/>
        <v>0</v>
      </c>
      <c r="BG443" s="619" t="b">
        <f t="shared" si="196"/>
        <v>0</v>
      </c>
      <c r="BH443" s="619" t="b">
        <f t="shared" si="197"/>
        <v>0</v>
      </c>
      <c r="BI443" s="619" t="b">
        <f t="shared" si="198"/>
        <v>0</v>
      </c>
      <c r="BJ443" s="619" t="b">
        <f t="shared" si="199"/>
        <v>0</v>
      </c>
      <c r="BK443" s="619" t="b">
        <f t="shared" si="200"/>
        <v>0</v>
      </c>
      <c r="BL443" s="619" t="b">
        <f t="shared" si="201"/>
        <v>0</v>
      </c>
      <c r="BM443" s="619" t="b">
        <f t="shared" si="202"/>
        <v>0</v>
      </c>
      <c r="BN443" s="619" t="b">
        <f t="shared" si="203"/>
        <v>1</v>
      </c>
      <c r="BO443" s="619" t="b">
        <f t="shared" si="204"/>
        <v>1</v>
      </c>
      <c r="BP443" s="619" t="b">
        <f t="shared" si="205"/>
        <v>1</v>
      </c>
      <c r="BQ443" s="619" t="b">
        <f t="shared" si="206"/>
        <v>1</v>
      </c>
      <c r="BR443" s="619" t="b">
        <f t="shared" si="207"/>
        <v>1</v>
      </c>
      <c r="BS443" s="619" t="b">
        <f t="shared" si="208"/>
        <v>1</v>
      </c>
      <c r="BT443" s="619" t="b">
        <f t="shared" si="209"/>
        <v>1</v>
      </c>
      <c r="BU443" s="619" t="b">
        <f t="shared" si="210"/>
        <v>1</v>
      </c>
      <c r="BV443" s="619" t="str">
        <f t="shared" si="211"/>
        <v>-</v>
      </c>
      <c r="BW443" s="619">
        <f>IF(BV443="-",0,IF(COUNTIF(BV443:$BV$524,BV443)&gt;1,1,0))</f>
        <v>0</v>
      </c>
    </row>
    <row r="444" spans="1:75" s="257" customFormat="1" ht="15.75">
      <c r="A444" s="567">
        <v>420</v>
      </c>
      <c r="B444" s="564"/>
      <c r="C444" s="465"/>
      <c r="D444" s="466"/>
      <c r="E444" s="467"/>
      <c r="F444" s="468"/>
      <c r="G444" s="466"/>
      <c r="H444" s="467"/>
      <c r="I444" s="468"/>
      <c r="J444" s="469"/>
      <c r="K444" s="467"/>
      <c r="L444" s="470"/>
      <c r="M444" s="466"/>
      <c r="N444" s="467"/>
      <c r="O444" s="470"/>
      <c r="P444" s="544"/>
      <c r="Q444" s="544"/>
      <c r="R444" s="544"/>
      <c r="S444" s="544"/>
      <c r="T444" s="544"/>
      <c r="U444" s="544"/>
      <c r="V444" s="544"/>
      <c r="W444" s="469"/>
      <c r="X444" s="471"/>
      <c r="Y444" s="471"/>
      <c r="Z444" s="471"/>
      <c r="AA444" s="472"/>
      <c r="AB444" s="469"/>
      <c r="AC444" s="471"/>
      <c r="AD444" s="471"/>
      <c r="AE444" s="471"/>
      <c r="AF444" s="472"/>
      <c r="AG444" s="469"/>
      <c r="AH444" s="471"/>
      <c r="AI444" s="471"/>
      <c r="AJ444" s="471"/>
      <c r="AK444" s="472"/>
      <c r="AL444" s="469"/>
      <c r="AM444" s="471"/>
      <c r="AN444" s="471"/>
      <c r="AO444" s="471"/>
      <c r="AP444" s="538"/>
      <c r="AQ444" s="542">
        <f t="shared" si="184"/>
        <v>0</v>
      </c>
      <c r="AR444" s="552">
        <f t="shared" si="185"/>
        <v>0</v>
      </c>
      <c r="AS444" s="552">
        <f t="shared" si="186"/>
        <v>0</v>
      </c>
      <c r="AT444" s="496">
        <f t="shared" si="187"/>
        <v>0</v>
      </c>
      <c r="AU444" s="227"/>
      <c r="AV444" s="619" t="b">
        <f t="shared" si="182"/>
        <v>1</v>
      </c>
      <c r="AW444" s="619" t="b">
        <f t="shared" si="183"/>
        <v>1</v>
      </c>
      <c r="AX444" s="619" t="b">
        <f t="shared" si="188"/>
        <v>1</v>
      </c>
      <c r="AY444" s="619" t="b">
        <f t="shared" si="189"/>
        <v>1</v>
      </c>
      <c r="AZ444" s="619" t="b">
        <f t="shared" si="190"/>
        <v>1</v>
      </c>
      <c r="BB444" s="619" t="b">
        <f t="shared" si="191"/>
        <v>0</v>
      </c>
      <c r="BC444" s="619" t="b">
        <f t="shared" si="192"/>
        <v>0</v>
      </c>
      <c r="BD444" s="619" t="b">
        <f t="shared" si="193"/>
        <v>0</v>
      </c>
      <c r="BE444" s="619" t="b">
        <f t="shared" si="194"/>
        <v>0</v>
      </c>
      <c r="BF444" s="619" t="b">
        <f t="shared" si="195"/>
        <v>0</v>
      </c>
      <c r="BG444" s="619" t="b">
        <f t="shared" si="196"/>
        <v>0</v>
      </c>
      <c r="BH444" s="619" t="b">
        <f t="shared" si="197"/>
        <v>0</v>
      </c>
      <c r="BI444" s="619" t="b">
        <f t="shared" si="198"/>
        <v>0</v>
      </c>
      <c r="BJ444" s="619" t="b">
        <f t="shared" si="199"/>
        <v>0</v>
      </c>
      <c r="BK444" s="619" t="b">
        <f t="shared" si="200"/>
        <v>0</v>
      </c>
      <c r="BL444" s="619" t="b">
        <f t="shared" si="201"/>
        <v>0</v>
      </c>
      <c r="BM444" s="619" t="b">
        <f t="shared" si="202"/>
        <v>0</v>
      </c>
      <c r="BN444" s="619" t="b">
        <f t="shared" si="203"/>
        <v>1</v>
      </c>
      <c r="BO444" s="619" t="b">
        <f t="shared" si="204"/>
        <v>1</v>
      </c>
      <c r="BP444" s="619" t="b">
        <f t="shared" si="205"/>
        <v>1</v>
      </c>
      <c r="BQ444" s="619" t="b">
        <f t="shared" si="206"/>
        <v>1</v>
      </c>
      <c r="BR444" s="619" t="b">
        <f t="shared" si="207"/>
        <v>1</v>
      </c>
      <c r="BS444" s="619" t="b">
        <f t="shared" si="208"/>
        <v>1</v>
      </c>
      <c r="BT444" s="619" t="b">
        <f t="shared" si="209"/>
        <v>1</v>
      </c>
      <c r="BU444" s="619" t="b">
        <f t="shared" si="210"/>
        <v>1</v>
      </c>
      <c r="BV444" s="619" t="str">
        <f t="shared" si="211"/>
        <v>-</v>
      </c>
      <c r="BW444" s="619">
        <f>IF(BV444="-",0,IF(COUNTIF(BV444:$BV$524,BV444)&gt;1,1,0))</f>
        <v>0</v>
      </c>
    </row>
    <row r="445" spans="1:75" s="257" customFormat="1" ht="15.75">
      <c r="A445" s="567">
        <v>421</v>
      </c>
      <c r="B445" s="564"/>
      <c r="C445" s="465"/>
      <c r="D445" s="466"/>
      <c r="E445" s="467"/>
      <c r="F445" s="468"/>
      <c r="G445" s="466"/>
      <c r="H445" s="467"/>
      <c r="I445" s="468"/>
      <c r="J445" s="469"/>
      <c r="K445" s="467"/>
      <c r="L445" s="470"/>
      <c r="M445" s="466"/>
      <c r="N445" s="467"/>
      <c r="O445" s="470"/>
      <c r="P445" s="544"/>
      <c r="Q445" s="544"/>
      <c r="R445" s="544"/>
      <c r="S445" s="544"/>
      <c r="T445" s="544"/>
      <c r="U445" s="544"/>
      <c r="V445" s="544"/>
      <c r="W445" s="469"/>
      <c r="X445" s="471"/>
      <c r="Y445" s="471"/>
      <c r="Z445" s="471"/>
      <c r="AA445" s="472"/>
      <c r="AB445" s="469"/>
      <c r="AC445" s="471"/>
      <c r="AD445" s="471"/>
      <c r="AE445" s="471"/>
      <c r="AF445" s="472"/>
      <c r="AG445" s="469"/>
      <c r="AH445" s="471"/>
      <c r="AI445" s="471"/>
      <c r="AJ445" s="471"/>
      <c r="AK445" s="472"/>
      <c r="AL445" s="469"/>
      <c r="AM445" s="471"/>
      <c r="AN445" s="471"/>
      <c r="AO445" s="471"/>
      <c r="AP445" s="538"/>
      <c r="AQ445" s="542">
        <f t="shared" si="184"/>
        <v>0</v>
      </c>
      <c r="AR445" s="552">
        <f t="shared" si="185"/>
        <v>0</v>
      </c>
      <c r="AS445" s="552">
        <f t="shared" si="186"/>
        <v>0</v>
      </c>
      <c r="AT445" s="496">
        <f t="shared" si="187"/>
        <v>0</v>
      </c>
      <c r="AU445" s="227"/>
      <c r="AV445" s="619" t="b">
        <f t="shared" si="182"/>
        <v>1</v>
      </c>
      <c r="AW445" s="619" t="b">
        <f t="shared" si="183"/>
        <v>1</v>
      </c>
      <c r="AX445" s="619" t="b">
        <f t="shared" si="188"/>
        <v>1</v>
      </c>
      <c r="AY445" s="619" t="b">
        <f t="shared" si="189"/>
        <v>1</v>
      </c>
      <c r="AZ445" s="619" t="b">
        <f t="shared" si="190"/>
        <v>1</v>
      </c>
      <c r="BB445" s="619" t="b">
        <f t="shared" si="191"/>
        <v>0</v>
      </c>
      <c r="BC445" s="619" t="b">
        <f t="shared" si="192"/>
        <v>0</v>
      </c>
      <c r="BD445" s="619" t="b">
        <f t="shared" si="193"/>
        <v>0</v>
      </c>
      <c r="BE445" s="619" t="b">
        <f t="shared" si="194"/>
        <v>0</v>
      </c>
      <c r="BF445" s="619" t="b">
        <f t="shared" si="195"/>
        <v>0</v>
      </c>
      <c r="BG445" s="619" t="b">
        <f t="shared" si="196"/>
        <v>0</v>
      </c>
      <c r="BH445" s="619" t="b">
        <f t="shared" si="197"/>
        <v>0</v>
      </c>
      <c r="BI445" s="619" t="b">
        <f t="shared" si="198"/>
        <v>0</v>
      </c>
      <c r="BJ445" s="619" t="b">
        <f t="shared" si="199"/>
        <v>0</v>
      </c>
      <c r="BK445" s="619" t="b">
        <f t="shared" si="200"/>
        <v>0</v>
      </c>
      <c r="BL445" s="619" t="b">
        <f t="shared" si="201"/>
        <v>0</v>
      </c>
      <c r="BM445" s="619" t="b">
        <f t="shared" si="202"/>
        <v>0</v>
      </c>
      <c r="BN445" s="619" t="b">
        <f t="shared" si="203"/>
        <v>1</v>
      </c>
      <c r="BO445" s="619" t="b">
        <f t="shared" si="204"/>
        <v>1</v>
      </c>
      <c r="BP445" s="619" t="b">
        <f t="shared" si="205"/>
        <v>1</v>
      </c>
      <c r="BQ445" s="619" t="b">
        <f t="shared" si="206"/>
        <v>1</v>
      </c>
      <c r="BR445" s="619" t="b">
        <f t="shared" si="207"/>
        <v>1</v>
      </c>
      <c r="BS445" s="619" t="b">
        <f t="shared" si="208"/>
        <v>1</v>
      </c>
      <c r="BT445" s="619" t="b">
        <f t="shared" si="209"/>
        <v>1</v>
      </c>
      <c r="BU445" s="619" t="b">
        <f t="shared" si="210"/>
        <v>1</v>
      </c>
      <c r="BV445" s="619" t="str">
        <f t="shared" si="211"/>
        <v>-</v>
      </c>
      <c r="BW445" s="619">
        <f>IF(BV445="-",0,IF(COUNTIF(BV445:$BV$524,BV445)&gt;1,1,0))</f>
        <v>0</v>
      </c>
    </row>
    <row r="446" spans="1:75" s="257" customFormat="1" ht="15.75">
      <c r="A446" s="567">
        <v>422</v>
      </c>
      <c r="B446" s="564"/>
      <c r="C446" s="465"/>
      <c r="D446" s="466"/>
      <c r="E446" s="467"/>
      <c r="F446" s="468"/>
      <c r="G446" s="466"/>
      <c r="H446" s="467"/>
      <c r="I446" s="468"/>
      <c r="J446" s="469"/>
      <c r="K446" s="467"/>
      <c r="L446" s="470"/>
      <c r="M446" s="466"/>
      <c r="N446" s="467"/>
      <c r="O446" s="470"/>
      <c r="P446" s="544"/>
      <c r="Q446" s="544"/>
      <c r="R446" s="544"/>
      <c r="S446" s="544"/>
      <c r="T446" s="544"/>
      <c r="U446" s="544"/>
      <c r="V446" s="544"/>
      <c r="W446" s="469"/>
      <c r="X446" s="471"/>
      <c r="Y446" s="471"/>
      <c r="Z446" s="471"/>
      <c r="AA446" s="472"/>
      <c r="AB446" s="469"/>
      <c r="AC446" s="471"/>
      <c r="AD446" s="471"/>
      <c r="AE446" s="471"/>
      <c r="AF446" s="472"/>
      <c r="AG446" s="469"/>
      <c r="AH446" s="471"/>
      <c r="AI446" s="471"/>
      <c r="AJ446" s="471"/>
      <c r="AK446" s="472"/>
      <c r="AL446" s="469"/>
      <c r="AM446" s="471"/>
      <c r="AN446" s="471"/>
      <c r="AO446" s="471"/>
      <c r="AP446" s="538"/>
      <c r="AQ446" s="542">
        <f t="shared" si="184"/>
        <v>0</v>
      </c>
      <c r="AR446" s="552">
        <f t="shared" si="185"/>
        <v>0</v>
      </c>
      <c r="AS446" s="552">
        <f t="shared" si="186"/>
        <v>0</v>
      </c>
      <c r="AT446" s="496">
        <f t="shared" si="187"/>
        <v>0</v>
      </c>
      <c r="AU446" s="227"/>
      <c r="AV446" s="619" t="b">
        <f t="shared" si="182"/>
        <v>1</v>
      </c>
      <c r="AW446" s="619" t="b">
        <f t="shared" si="183"/>
        <v>1</v>
      </c>
      <c r="AX446" s="619" t="b">
        <f t="shared" si="188"/>
        <v>1</v>
      </c>
      <c r="AY446" s="619" t="b">
        <f t="shared" si="189"/>
        <v>1</v>
      </c>
      <c r="AZ446" s="619" t="b">
        <f t="shared" si="190"/>
        <v>1</v>
      </c>
      <c r="BB446" s="619" t="b">
        <f t="shared" si="191"/>
        <v>0</v>
      </c>
      <c r="BC446" s="619" t="b">
        <f t="shared" si="192"/>
        <v>0</v>
      </c>
      <c r="BD446" s="619" t="b">
        <f t="shared" si="193"/>
        <v>0</v>
      </c>
      <c r="BE446" s="619" t="b">
        <f t="shared" si="194"/>
        <v>0</v>
      </c>
      <c r="BF446" s="619" t="b">
        <f t="shared" si="195"/>
        <v>0</v>
      </c>
      <c r="BG446" s="619" t="b">
        <f t="shared" si="196"/>
        <v>0</v>
      </c>
      <c r="BH446" s="619" t="b">
        <f t="shared" si="197"/>
        <v>0</v>
      </c>
      <c r="BI446" s="619" t="b">
        <f t="shared" si="198"/>
        <v>0</v>
      </c>
      <c r="BJ446" s="619" t="b">
        <f t="shared" si="199"/>
        <v>0</v>
      </c>
      <c r="BK446" s="619" t="b">
        <f t="shared" si="200"/>
        <v>0</v>
      </c>
      <c r="BL446" s="619" t="b">
        <f t="shared" si="201"/>
        <v>0</v>
      </c>
      <c r="BM446" s="619" t="b">
        <f t="shared" si="202"/>
        <v>0</v>
      </c>
      <c r="BN446" s="619" t="b">
        <f t="shared" si="203"/>
        <v>1</v>
      </c>
      <c r="BO446" s="619" t="b">
        <f t="shared" si="204"/>
        <v>1</v>
      </c>
      <c r="BP446" s="619" t="b">
        <f t="shared" si="205"/>
        <v>1</v>
      </c>
      <c r="BQ446" s="619" t="b">
        <f t="shared" si="206"/>
        <v>1</v>
      </c>
      <c r="BR446" s="619" t="b">
        <f t="shared" si="207"/>
        <v>1</v>
      </c>
      <c r="BS446" s="619" t="b">
        <f t="shared" si="208"/>
        <v>1</v>
      </c>
      <c r="BT446" s="619" t="b">
        <f t="shared" si="209"/>
        <v>1</v>
      </c>
      <c r="BU446" s="619" t="b">
        <f t="shared" si="210"/>
        <v>1</v>
      </c>
      <c r="BV446" s="619" t="str">
        <f t="shared" si="211"/>
        <v>-</v>
      </c>
      <c r="BW446" s="619">
        <f>IF(BV446="-",0,IF(COUNTIF(BV446:$BV$524,BV446)&gt;1,1,0))</f>
        <v>0</v>
      </c>
    </row>
    <row r="447" spans="1:75" s="257" customFormat="1" ht="15.75">
      <c r="A447" s="567">
        <v>423</v>
      </c>
      <c r="B447" s="564"/>
      <c r="C447" s="465"/>
      <c r="D447" s="466"/>
      <c r="E447" s="467"/>
      <c r="F447" s="468"/>
      <c r="G447" s="466"/>
      <c r="H447" s="467"/>
      <c r="I447" s="468"/>
      <c r="J447" s="469"/>
      <c r="K447" s="467"/>
      <c r="L447" s="470"/>
      <c r="M447" s="466"/>
      <c r="N447" s="467"/>
      <c r="O447" s="470"/>
      <c r="P447" s="544"/>
      <c r="Q447" s="544"/>
      <c r="R447" s="544"/>
      <c r="S447" s="544"/>
      <c r="T447" s="544"/>
      <c r="U447" s="544"/>
      <c r="V447" s="544"/>
      <c r="W447" s="469"/>
      <c r="X447" s="471"/>
      <c r="Y447" s="471"/>
      <c r="Z447" s="471"/>
      <c r="AA447" s="472"/>
      <c r="AB447" s="469"/>
      <c r="AC447" s="471"/>
      <c r="AD447" s="471"/>
      <c r="AE447" s="471"/>
      <c r="AF447" s="472"/>
      <c r="AG447" s="469"/>
      <c r="AH447" s="471"/>
      <c r="AI447" s="471"/>
      <c r="AJ447" s="471"/>
      <c r="AK447" s="472"/>
      <c r="AL447" s="469"/>
      <c r="AM447" s="471"/>
      <c r="AN447" s="471"/>
      <c r="AO447" s="471"/>
      <c r="AP447" s="538"/>
      <c r="AQ447" s="542">
        <f t="shared" si="184"/>
        <v>0</v>
      </c>
      <c r="AR447" s="552">
        <f t="shared" si="185"/>
        <v>0</v>
      </c>
      <c r="AS447" s="552">
        <f t="shared" si="186"/>
        <v>0</v>
      </c>
      <c r="AT447" s="496">
        <f t="shared" si="187"/>
        <v>0</v>
      </c>
      <c r="AU447" s="227"/>
      <c r="AV447" s="619" t="b">
        <f t="shared" si="182"/>
        <v>1</v>
      </c>
      <c r="AW447" s="619" t="b">
        <f t="shared" si="183"/>
        <v>1</v>
      </c>
      <c r="AX447" s="619" t="b">
        <f t="shared" si="188"/>
        <v>1</v>
      </c>
      <c r="AY447" s="619" t="b">
        <f t="shared" si="189"/>
        <v>1</v>
      </c>
      <c r="AZ447" s="619" t="b">
        <f t="shared" si="190"/>
        <v>1</v>
      </c>
      <c r="BB447" s="619" t="b">
        <f t="shared" si="191"/>
        <v>0</v>
      </c>
      <c r="BC447" s="619" t="b">
        <f t="shared" si="192"/>
        <v>0</v>
      </c>
      <c r="BD447" s="619" t="b">
        <f t="shared" si="193"/>
        <v>0</v>
      </c>
      <c r="BE447" s="619" t="b">
        <f t="shared" si="194"/>
        <v>0</v>
      </c>
      <c r="BF447" s="619" t="b">
        <f t="shared" si="195"/>
        <v>0</v>
      </c>
      <c r="BG447" s="619" t="b">
        <f t="shared" si="196"/>
        <v>0</v>
      </c>
      <c r="BH447" s="619" t="b">
        <f t="shared" si="197"/>
        <v>0</v>
      </c>
      <c r="BI447" s="619" t="b">
        <f t="shared" si="198"/>
        <v>0</v>
      </c>
      <c r="BJ447" s="619" t="b">
        <f t="shared" si="199"/>
        <v>0</v>
      </c>
      <c r="BK447" s="619" t="b">
        <f t="shared" si="200"/>
        <v>0</v>
      </c>
      <c r="BL447" s="619" t="b">
        <f t="shared" si="201"/>
        <v>0</v>
      </c>
      <c r="BM447" s="619" t="b">
        <f t="shared" si="202"/>
        <v>0</v>
      </c>
      <c r="BN447" s="619" t="b">
        <f t="shared" si="203"/>
        <v>1</v>
      </c>
      <c r="BO447" s="619" t="b">
        <f t="shared" si="204"/>
        <v>1</v>
      </c>
      <c r="BP447" s="619" t="b">
        <f t="shared" si="205"/>
        <v>1</v>
      </c>
      <c r="BQ447" s="619" t="b">
        <f t="shared" si="206"/>
        <v>1</v>
      </c>
      <c r="BR447" s="619" t="b">
        <f t="shared" si="207"/>
        <v>1</v>
      </c>
      <c r="BS447" s="619" t="b">
        <f t="shared" si="208"/>
        <v>1</v>
      </c>
      <c r="BT447" s="619" t="b">
        <f t="shared" si="209"/>
        <v>1</v>
      </c>
      <c r="BU447" s="619" t="b">
        <f t="shared" si="210"/>
        <v>1</v>
      </c>
      <c r="BV447" s="619" t="str">
        <f t="shared" si="211"/>
        <v>-</v>
      </c>
      <c r="BW447" s="619">
        <f>IF(BV447="-",0,IF(COUNTIF(BV447:$BV$524,BV447)&gt;1,1,0))</f>
        <v>0</v>
      </c>
    </row>
    <row r="448" spans="1:75" s="257" customFormat="1" ht="15.75">
      <c r="A448" s="567">
        <v>424</v>
      </c>
      <c r="B448" s="564"/>
      <c r="C448" s="465"/>
      <c r="D448" s="466"/>
      <c r="E448" s="467"/>
      <c r="F448" s="468"/>
      <c r="G448" s="466"/>
      <c r="H448" s="467"/>
      <c r="I448" s="468"/>
      <c r="J448" s="469"/>
      <c r="K448" s="467"/>
      <c r="L448" s="470"/>
      <c r="M448" s="466"/>
      <c r="N448" s="467"/>
      <c r="O448" s="470"/>
      <c r="P448" s="544"/>
      <c r="Q448" s="544"/>
      <c r="R448" s="544"/>
      <c r="S448" s="544"/>
      <c r="T448" s="544"/>
      <c r="U448" s="544"/>
      <c r="V448" s="544"/>
      <c r="W448" s="469"/>
      <c r="X448" s="471"/>
      <c r="Y448" s="471"/>
      <c r="Z448" s="471"/>
      <c r="AA448" s="472"/>
      <c r="AB448" s="469"/>
      <c r="AC448" s="471"/>
      <c r="AD448" s="471"/>
      <c r="AE448" s="471"/>
      <c r="AF448" s="472"/>
      <c r="AG448" s="469"/>
      <c r="AH448" s="471"/>
      <c r="AI448" s="471"/>
      <c r="AJ448" s="471"/>
      <c r="AK448" s="472"/>
      <c r="AL448" s="469"/>
      <c r="AM448" s="471"/>
      <c r="AN448" s="471"/>
      <c r="AO448" s="471"/>
      <c r="AP448" s="538"/>
      <c r="AQ448" s="542">
        <f t="shared" si="184"/>
        <v>0</v>
      </c>
      <c r="AR448" s="552">
        <f t="shared" si="185"/>
        <v>0</v>
      </c>
      <c r="AS448" s="552">
        <f t="shared" si="186"/>
        <v>0</v>
      </c>
      <c r="AT448" s="496">
        <f t="shared" si="187"/>
        <v>0</v>
      </c>
      <c r="AU448" s="227"/>
      <c r="AV448" s="619" t="b">
        <f t="shared" si="182"/>
        <v>1</v>
      </c>
      <c r="AW448" s="619" t="b">
        <f t="shared" si="183"/>
        <v>1</v>
      </c>
      <c r="AX448" s="619" t="b">
        <f t="shared" si="188"/>
        <v>1</v>
      </c>
      <c r="AY448" s="619" t="b">
        <f t="shared" si="189"/>
        <v>1</v>
      </c>
      <c r="AZ448" s="619" t="b">
        <f t="shared" si="190"/>
        <v>1</v>
      </c>
      <c r="BB448" s="619" t="b">
        <f t="shared" si="191"/>
        <v>0</v>
      </c>
      <c r="BC448" s="619" t="b">
        <f t="shared" si="192"/>
        <v>0</v>
      </c>
      <c r="BD448" s="619" t="b">
        <f t="shared" si="193"/>
        <v>0</v>
      </c>
      <c r="BE448" s="619" t="b">
        <f t="shared" si="194"/>
        <v>0</v>
      </c>
      <c r="BF448" s="619" t="b">
        <f t="shared" si="195"/>
        <v>0</v>
      </c>
      <c r="BG448" s="619" t="b">
        <f t="shared" si="196"/>
        <v>0</v>
      </c>
      <c r="BH448" s="619" t="b">
        <f t="shared" si="197"/>
        <v>0</v>
      </c>
      <c r="BI448" s="619" t="b">
        <f t="shared" si="198"/>
        <v>0</v>
      </c>
      <c r="BJ448" s="619" t="b">
        <f t="shared" si="199"/>
        <v>0</v>
      </c>
      <c r="BK448" s="619" t="b">
        <f t="shared" si="200"/>
        <v>0</v>
      </c>
      <c r="BL448" s="619" t="b">
        <f t="shared" si="201"/>
        <v>0</v>
      </c>
      <c r="BM448" s="619" t="b">
        <f t="shared" si="202"/>
        <v>0</v>
      </c>
      <c r="BN448" s="619" t="b">
        <f t="shared" si="203"/>
        <v>1</v>
      </c>
      <c r="BO448" s="619" t="b">
        <f t="shared" si="204"/>
        <v>1</v>
      </c>
      <c r="BP448" s="619" t="b">
        <f t="shared" si="205"/>
        <v>1</v>
      </c>
      <c r="BQ448" s="619" t="b">
        <f t="shared" si="206"/>
        <v>1</v>
      </c>
      <c r="BR448" s="619" t="b">
        <f t="shared" si="207"/>
        <v>1</v>
      </c>
      <c r="BS448" s="619" t="b">
        <f t="shared" si="208"/>
        <v>1</v>
      </c>
      <c r="BT448" s="619" t="b">
        <f t="shared" si="209"/>
        <v>1</v>
      </c>
      <c r="BU448" s="619" t="b">
        <f t="shared" si="210"/>
        <v>1</v>
      </c>
      <c r="BV448" s="619" t="str">
        <f t="shared" si="211"/>
        <v>-</v>
      </c>
      <c r="BW448" s="619">
        <f>IF(BV448="-",0,IF(COUNTIF(BV448:$BV$524,BV448)&gt;1,1,0))</f>
        <v>0</v>
      </c>
    </row>
    <row r="449" spans="1:75" s="257" customFormat="1" ht="15.75">
      <c r="A449" s="567">
        <v>425</v>
      </c>
      <c r="B449" s="564"/>
      <c r="C449" s="465"/>
      <c r="D449" s="466"/>
      <c r="E449" s="467"/>
      <c r="F449" s="468"/>
      <c r="G449" s="466"/>
      <c r="H449" s="467"/>
      <c r="I449" s="468"/>
      <c r="J449" s="469"/>
      <c r="K449" s="467"/>
      <c r="L449" s="470"/>
      <c r="M449" s="466"/>
      <c r="N449" s="467"/>
      <c r="O449" s="470"/>
      <c r="P449" s="544"/>
      <c r="Q449" s="544"/>
      <c r="R449" s="544"/>
      <c r="S449" s="544"/>
      <c r="T449" s="544"/>
      <c r="U449" s="544"/>
      <c r="V449" s="544"/>
      <c r="W449" s="469"/>
      <c r="X449" s="471"/>
      <c r="Y449" s="471"/>
      <c r="Z449" s="471"/>
      <c r="AA449" s="472"/>
      <c r="AB449" s="469"/>
      <c r="AC449" s="471"/>
      <c r="AD449" s="471"/>
      <c r="AE449" s="471"/>
      <c r="AF449" s="472"/>
      <c r="AG449" s="469"/>
      <c r="AH449" s="471"/>
      <c r="AI449" s="471"/>
      <c r="AJ449" s="471"/>
      <c r="AK449" s="472"/>
      <c r="AL449" s="469"/>
      <c r="AM449" s="471"/>
      <c r="AN449" s="471"/>
      <c r="AO449" s="471"/>
      <c r="AP449" s="538"/>
      <c r="AQ449" s="542">
        <f t="shared" si="184"/>
        <v>0</v>
      </c>
      <c r="AR449" s="552">
        <f t="shared" si="185"/>
        <v>0</v>
      </c>
      <c r="AS449" s="552">
        <f t="shared" si="186"/>
        <v>0</v>
      </c>
      <c r="AT449" s="496">
        <f t="shared" si="187"/>
        <v>0</v>
      </c>
      <c r="AU449" s="227"/>
      <c r="AV449" s="619" t="b">
        <f t="shared" si="182"/>
        <v>1</v>
      </c>
      <c r="AW449" s="619" t="b">
        <f t="shared" si="183"/>
        <v>1</v>
      </c>
      <c r="AX449" s="619" t="b">
        <f t="shared" si="188"/>
        <v>1</v>
      </c>
      <c r="AY449" s="619" t="b">
        <f t="shared" si="189"/>
        <v>1</v>
      </c>
      <c r="AZ449" s="619" t="b">
        <f t="shared" si="190"/>
        <v>1</v>
      </c>
      <c r="BB449" s="619" t="b">
        <f t="shared" si="191"/>
        <v>0</v>
      </c>
      <c r="BC449" s="619" t="b">
        <f t="shared" si="192"/>
        <v>0</v>
      </c>
      <c r="BD449" s="619" t="b">
        <f t="shared" si="193"/>
        <v>0</v>
      </c>
      <c r="BE449" s="619" t="b">
        <f t="shared" si="194"/>
        <v>0</v>
      </c>
      <c r="BF449" s="619" t="b">
        <f t="shared" si="195"/>
        <v>0</v>
      </c>
      <c r="BG449" s="619" t="b">
        <f t="shared" si="196"/>
        <v>0</v>
      </c>
      <c r="BH449" s="619" t="b">
        <f t="shared" si="197"/>
        <v>0</v>
      </c>
      <c r="BI449" s="619" t="b">
        <f t="shared" si="198"/>
        <v>0</v>
      </c>
      <c r="BJ449" s="619" t="b">
        <f t="shared" si="199"/>
        <v>0</v>
      </c>
      <c r="BK449" s="619" t="b">
        <f t="shared" si="200"/>
        <v>0</v>
      </c>
      <c r="BL449" s="619" t="b">
        <f t="shared" si="201"/>
        <v>0</v>
      </c>
      <c r="BM449" s="619" t="b">
        <f t="shared" si="202"/>
        <v>0</v>
      </c>
      <c r="BN449" s="619" t="b">
        <f t="shared" si="203"/>
        <v>1</v>
      </c>
      <c r="BO449" s="619" t="b">
        <f t="shared" si="204"/>
        <v>1</v>
      </c>
      <c r="BP449" s="619" t="b">
        <f t="shared" si="205"/>
        <v>1</v>
      </c>
      <c r="BQ449" s="619" t="b">
        <f t="shared" si="206"/>
        <v>1</v>
      </c>
      <c r="BR449" s="619" t="b">
        <f t="shared" si="207"/>
        <v>1</v>
      </c>
      <c r="BS449" s="619" t="b">
        <f t="shared" si="208"/>
        <v>1</v>
      </c>
      <c r="BT449" s="619" t="b">
        <f t="shared" si="209"/>
        <v>1</v>
      </c>
      <c r="BU449" s="619" t="b">
        <f t="shared" si="210"/>
        <v>1</v>
      </c>
      <c r="BV449" s="619" t="str">
        <f t="shared" si="211"/>
        <v>-</v>
      </c>
      <c r="BW449" s="619">
        <f>IF(BV449="-",0,IF(COUNTIF(BV449:$BV$524,BV449)&gt;1,1,0))</f>
        <v>0</v>
      </c>
    </row>
    <row r="450" spans="1:75" s="257" customFormat="1" ht="15.75">
      <c r="A450" s="567">
        <v>426</v>
      </c>
      <c r="B450" s="564"/>
      <c r="C450" s="465"/>
      <c r="D450" s="466"/>
      <c r="E450" s="467"/>
      <c r="F450" s="468"/>
      <c r="G450" s="466"/>
      <c r="H450" s="467"/>
      <c r="I450" s="468"/>
      <c r="J450" s="469"/>
      <c r="K450" s="467"/>
      <c r="L450" s="470"/>
      <c r="M450" s="466"/>
      <c r="N450" s="467"/>
      <c r="O450" s="470"/>
      <c r="P450" s="544"/>
      <c r="Q450" s="544"/>
      <c r="R450" s="544"/>
      <c r="S450" s="544"/>
      <c r="T450" s="544"/>
      <c r="U450" s="544"/>
      <c r="V450" s="544"/>
      <c r="W450" s="469"/>
      <c r="X450" s="471"/>
      <c r="Y450" s="471"/>
      <c r="Z450" s="471"/>
      <c r="AA450" s="472"/>
      <c r="AB450" s="469"/>
      <c r="AC450" s="471"/>
      <c r="AD450" s="471"/>
      <c r="AE450" s="471"/>
      <c r="AF450" s="472"/>
      <c r="AG450" s="469"/>
      <c r="AH450" s="471"/>
      <c r="AI450" s="471"/>
      <c r="AJ450" s="471"/>
      <c r="AK450" s="472"/>
      <c r="AL450" s="469"/>
      <c r="AM450" s="471"/>
      <c r="AN450" s="471"/>
      <c r="AO450" s="471"/>
      <c r="AP450" s="538"/>
      <c r="AQ450" s="542">
        <f t="shared" si="184"/>
        <v>0</v>
      </c>
      <c r="AR450" s="552">
        <f t="shared" si="185"/>
        <v>0</v>
      </c>
      <c r="AS450" s="552">
        <f t="shared" si="186"/>
        <v>0</v>
      </c>
      <c r="AT450" s="496">
        <f t="shared" si="187"/>
        <v>0</v>
      </c>
      <c r="AU450" s="227"/>
      <c r="AV450" s="619" t="b">
        <f t="shared" si="182"/>
        <v>1</v>
      </c>
      <c r="AW450" s="619" t="b">
        <f t="shared" si="183"/>
        <v>1</v>
      </c>
      <c r="AX450" s="619" t="b">
        <f t="shared" si="188"/>
        <v>1</v>
      </c>
      <c r="AY450" s="619" t="b">
        <f t="shared" si="189"/>
        <v>1</v>
      </c>
      <c r="AZ450" s="619" t="b">
        <f t="shared" si="190"/>
        <v>1</v>
      </c>
      <c r="BB450" s="619" t="b">
        <f t="shared" si="191"/>
        <v>0</v>
      </c>
      <c r="BC450" s="619" t="b">
        <f t="shared" si="192"/>
        <v>0</v>
      </c>
      <c r="BD450" s="619" t="b">
        <f t="shared" si="193"/>
        <v>0</v>
      </c>
      <c r="BE450" s="619" t="b">
        <f t="shared" si="194"/>
        <v>0</v>
      </c>
      <c r="BF450" s="619" t="b">
        <f t="shared" si="195"/>
        <v>0</v>
      </c>
      <c r="BG450" s="619" t="b">
        <f t="shared" si="196"/>
        <v>0</v>
      </c>
      <c r="BH450" s="619" t="b">
        <f t="shared" si="197"/>
        <v>0</v>
      </c>
      <c r="BI450" s="619" t="b">
        <f t="shared" si="198"/>
        <v>0</v>
      </c>
      <c r="BJ450" s="619" t="b">
        <f t="shared" si="199"/>
        <v>0</v>
      </c>
      <c r="BK450" s="619" t="b">
        <f t="shared" si="200"/>
        <v>0</v>
      </c>
      <c r="BL450" s="619" t="b">
        <f t="shared" si="201"/>
        <v>0</v>
      </c>
      <c r="BM450" s="619" t="b">
        <f t="shared" si="202"/>
        <v>0</v>
      </c>
      <c r="BN450" s="619" t="b">
        <f t="shared" si="203"/>
        <v>1</v>
      </c>
      <c r="BO450" s="619" t="b">
        <f t="shared" si="204"/>
        <v>1</v>
      </c>
      <c r="BP450" s="619" t="b">
        <f t="shared" si="205"/>
        <v>1</v>
      </c>
      <c r="BQ450" s="619" t="b">
        <f t="shared" si="206"/>
        <v>1</v>
      </c>
      <c r="BR450" s="619" t="b">
        <f t="shared" si="207"/>
        <v>1</v>
      </c>
      <c r="BS450" s="619" t="b">
        <f t="shared" si="208"/>
        <v>1</v>
      </c>
      <c r="BT450" s="619" t="b">
        <f t="shared" si="209"/>
        <v>1</v>
      </c>
      <c r="BU450" s="619" t="b">
        <f t="shared" si="210"/>
        <v>1</v>
      </c>
      <c r="BV450" s="619" t="str">
        <f t="shared" si="211"/>
        <v>-</v>
      </c>
      <c r="BW450" s="619">
        <f>IF(BV450="-",0,IF(COUNTIF(BV450:$BV$524,BV450)&gt;1,1,0))</f>
        <v>0</v>
      </c>
    </row>
    <row r="451" spans="1:75" s="257" customFormat="1" ht="15.75">
      <c r="A451" s="567">
        <v>427</v>
      </c>
      <c r="B451" s="564"/>
      <c r="C451" s="465"/>
      <c r="D451" s="466"/>
      <c r="E451" s="467"/>
      <c r="F451" s="468"/>
      <c r="G451" s="466"/>
      <c r="H451" s="467"/>
      <c r="I451" s="468"/>
      <c r="J451" s="469"/>
      <c r="K451" s="467"/>
      <c r="L451" s="470"/>
      <c r="M451" s="466"/>
      <c r="N451" s="467"/>
      <c r="O451" s="470"/>
      <c r="P451" s="544"/>
      <c r="Q451" s="544"/>
      <c r="R451" s="544"/>
      <c r="S451" s="544"/>
      <c r="T451" s="544"/>
      <c r="U451" s="544"/>
      <c r="V451" s="544"/>
      <c r="W451" s="469"/>
      <c r="X451" s="471"/>
      <c r="Y451" s="471"/>
      <c r="Z451" s="471"/>
      <c r="AA451" s="472"/>
      <c r="AB451" s="469"/>
      <c r="AC451" s="471"/>
      <c r="AD451" s="471"/>
      <c r="AE451" s="471"/>
      <c r="AF451" s="472"/>
      <c r="AG451" s="469"/>
      <c r="AH451" s="471"/>
      <c r="AI451" s="471"/>
      <c r="AJ451" s="471"/>
      <c r="AK451" s="472"/>
      <c r="AL451" s="469"/>
      <c r="AM451" s="471"/>
      <c r="AN451" s="471"/>
      <c r="AO451" s="471"/>
      <c r="AP451" s="538"/>
      <c r="AQ451" s="542">
        <f t="shared" si="184"/>
        <v>0</v>
      </c>
      <c r="AR451" s="552">
        <f t="shared" si="185"/>
        <v>0</v>
      </c>
      <c r="AS451" s="552">
        <f t="shared" si="186"/>
        <v>0</v>
      </c>
      <c r="AT451" s="496">
        <f t="shared" si="187"/>
        <v>0</v>
      </c>
      <c r="AU451" s="227"/>
      <c r="AV451" s="619" t="b">
        <f t="shared" si="182"/>
        <v>1</v>
      </c>
      <c r="AW451" s="619" t="b">
        <f t="shared" si="183"/>
        <v>1</v>
      </c>
      <c r="AX451" s="619" t="b">
        <f t="shared" si="188"/>
        <v>1</v>
      </c>
      <c r="AY451" s="619" t="b">
        <f t="shared" si="189"/>
        <v>1</v>
      </c>
      <c r="AZ451" s="619" t="b">
        <f t="shared" si="190"/>
        <v>1</v>
      </c>
      <c r="BB451" s="619" t="b">
        <f t="shared" si="191"/>
        <v>0</v>
      </c>
      <c r="BC451" s="619" t="b">
        <f t="shared" si="192"/>
        <v>0</v>
      </c>
      <c r="BD451" s="619" t="b">
        <f t="shared" si="193"/>
        <v>0</v>
      </c>
      <c r="BE451" s="619" t="b">
        <f t="shared" si="194"/>
        <v>0</v>
      </c>
      <c r="BF451" s="619" t="b">
        <f t="shared" si="195"/>
        <v>0</v>
      </c>
      <c r="BG451" s="619" t="b">
        <f t="shared" si="196"/>
        <v>0</v>
      </c>
      <c r="BH451" s="619" t="b">
        <f t="shared" si="197"/>
        <v>0</v>
      </c>
      <c r="BI451" s="619" t="b">
        <f t="shared" si="198"/>
        <v>0</v>
      </c>
      <c r="BJ451" s="619" t="b">
        <f t="shared" si="199"/>
        <v>0</v>
      </c>
      <c r="BK451" s="619" t="b">
        <f t="shared" si="200"/>
        <v>0</v>
      </c>
      <c r="BL451" s="619" t="b">
        <f t="shared" si="201"/>
        <v>0</v>
      </c>
      <c r="BM451" s="619" t="b">
        <f t="shared" si="202"/>
        <v>0</v>
      </c>
      <c r="BN451" s="619" t="b">
        <f t="shared" si="203"/>
        <v>1</v>
      </c>
      <c r="BO451" s="619" t="b">
        <f t="shared" si="204"/>
        <v>1</v>
      </c>
      <c r="BP451" s="619" t="b">
        <f t="shared" si="205"/>
        <v>1</v>
      </c>
      <c r="BQ451" s="619" t="b">
        <f t="shared" si="206"/>
        <v>1</v>
      </c>
      <c r="BR451" s="619" t="b">
        <f t="shared" si="207"/>
        <v>1</v>
      </c>
      <c r="BS451" s="619" t="b">
        <f t="shared" si="208"/>
        <v>1</v>
      </c>
      <c r="BT451" s="619" t="b">
        <f t="shared" si="209"/>
        <v>1</v>
      </c>
      <c r="BU451" s="619" t="b">
        <f t="shared" si="210"/>
        <v>1</v>
      </c>
      <c r="BV451" s="619" t="str">
        <f t="shared" si="211"/>
        <v>-</v>
      </c>
      <c r="BW451" s="619">
        <f>IF(BV451="-",0,IF(COUNTIF(BV451:$BV$524,BV451)&gt;1,1,0))</f>
        <v>0</v>
      </c>
    </row>
    <row r="452" spans="1:75" s="257" customFormat="1" ht="15.75">
      <c r="A452" s="567">
        <v>428</v>
      </c>
      <c r="B452" s="564"/>
      <c r="C452" s="465"/>
      <c r="D452" s="466"/>
      <c r="E452" s="467"/>
      <c r="F452" s="468"/>
      <c r="G452" s="466"/>
      <c r="H452" s="467"/>
      <c r="I452" s="468"/>
      <c r="J452" s="469"/>
      <c r="K452" s="467"/>
      <c r="L452" s="470"/>
      <c r="M452" s="466"/>
      <c r="N452" s="467"/>
      <c r="O452" s="470"/>
      <c r="P452" s="544"/>
      <c r="Q452" s="544"/>
      <c r="R452" s="544"/>
      <c r="S452" s="544"/>
      <c r="T452" s="544"/>
      <c r="U452" s="544"/>
      <c r="V452" s="544"/>
      <c r="W452" s="469"/>
      <c r="X452" s="471"/>
      <c r="Y452" s="471"/>
      <c r="Z452" s="471"/>
      <c r="AA452" s="472"/>
      <c r="AB452" s="469"/>
      <c r="AC452" s="471"/>
      <c r="AD452" s="471"/>
      <c r="AE452" s="471"/>
      <c r="AF452" s="472"/>
      <c r="AG452" s="469"/>
      <c r="AH452" s="471"/>
      <c r="AI452" s="471"/>
      <c r="AJ452" s="471"/>
      <c r="AK452" s="472"/>
      <c r="AL452" s="469"/>
      <c r="AM452" s="471"/>
      <c r="AN452" s="471"/>
      <c r="AO452" s="471"/>
      <c r="AP452" s="538"/>
      <c r="AQ452" s="542">
        <f t="shared" si="184"/>
        <v>0</v>
      </c>
      <c r="AR452" s="552">
        <f t="shared" si="185"/>
        <v>0</v>
      </c>
      <c r="AS452" s="552">
        <f t="shared" si="186"/>
        <v>0</v>
      </c>
      <c r="AT452" s="496">
        <f t="shared" si="187"/>
        <v>0</v>
      </c>
      <c r="AU452" s="227"/>
      <c r="AV452" s="619" t="b">
        <f t="shared" si="182"/>
        <v>1</v>
      </c>
      <c r="AW452" s="619" t="b">
        <f t="shared" si="183"/>
        <v>1</v>
      </c>
      <c r="AX452" s="619" t="b">
        <f t="shared" si="188"/>
        <v>1</v>
      </c>
      <c r="AY452" s="619" t="b">
        <f t="shared" si="189"/>
        <v>1</v>
      </c>
      <c r="AZ452" s="619" t="b">
        <f t="shared" si="190"/>
        <v>1</v>
      </c>
      <c r="BB452" s="619" t="b">
        <f t="shared" si="191"/>
        <v>0</v>
      </c>
      <c r="BC452" s="619" t="b">
        <f t="shared" si="192"/>
        <v>0</v>
      </c>
      <c r="BD452" s="619" t="b">
        <f t="shared" si="193"/>
        <v>0</v>
      </c>
      <c r="BE452" s="619" t="b">
        <f t="shared" si="194"/>
        <v>0</v>
      </c>
      <c r="BF452" s="619" t="b">
        <f t="shared" si="195"/>
        <v>0</v>
      </c>
      <c r="BG452" s="619" t="b">
        <f t="shared" si="196"/>
        <v>0</v>
      </c>
      <c r="BH452" s="619" t="b">
        <f t="shared" si="197"/>
        <v>0</v>
      </c>
      <c r="BI452" s="619" t="b">
        <f t="shared" si="198"/>
        <v>0</v>
      </c>
      <c r="BJ452" s="619" t="b">
        <f t="shared" si="199"/>
        <v>0</v>
      </c>
      <c r="BK452" s="619" t="b">
        <f t="shared" si="200"/>
        <v>0</v>
      </c>
      <c r="BL452" s="619" t="b">
        <f t="shared" si="201"/>
        <v>0</v>
      </c>
      <c r="BM452" s="619" t="b">
        <f t="shared" si="202"/>
        <v>0</v>
      </c>
      <c r="BN452" s="619" t="b">
        <f t="shared" si="203"/>
        <v>1</v>
      </c>
      <c r="BO452" s="619" t="b">
        <f t="shared" si="204"/>
        <v>1</v>
      </c>
      <c r="BP452" s="619" t="b">
        <f t="shared" si="205"/>
        <v>1</v>
      </c>
      <c r="BQ452" s="619" t="b">
        <f t="shared" si="206"/>
        <v>1</v>
      </c>
      <c r="BR452" s="619" t="b">
        <f t="shared" si="207"/>
        <v>1</v>
      </c>
      <c r="BS452" s="619" t="b">
        <f t="shared" si="208"/>
        <v>1</v>
      </c>
      <c r="BT452" s="619" t="b">
        <f t="shared" si="209"/>
        <v>1</v>
      </c>
      <c r="BU452" s="619" t="b">
        <f t="shared" si="210"/>
        <v>1</v>
      </c>
      <c r="BV452" s="619" t="str">
        <f t="shared" si="211"/>
        <v>-</v>
      </c>
      <c r="BW452" s="619">
        <f>IF(BV452="-",0,IF(COUNTIF(BV452:$BV$524,BV452)&gt;1,1,0))</f>
        <v>0</v>
      </c>
    </row>
    <row r="453" spans="1:75" s="257" customFormat="1" ht="15.75">
      <c r="A453" s="567">
        <v>429</v>
      </c>
      <c r="B453" s="564"/>
      <c r="C453" s="465"/>
      <c r="D453" s="466"/>
      <c r="E453" s="467"/>
      <c r="F453" s="468"/>
      <c r="G453" s="466"/>
      <c r="H453" s="467"/>
      <c r="I453" s="468"/>
      <c r="J453" s="469"/>
      <c r="K453" s="467"/>
      <c r="L453" s="470"/>
      <c r="M453" s="466"/>
      <c r="N453" s="467"/>
      <c r="O453" s="470"/>
      <c r="P453" s="544"/>
      <c r="Q453" s="544"/>
      <c r="R453" s="544"/>
      <c r="S453" s="544"/>
      <c r="T453" s="544"/>
      <c r="U453" s="544"/>
      <c r="V453" s="544"/>
      <c r="W453" s="469"/>
      <c r="X453" s="471"/>
      <c r="Y453" s="471"/>
      <c r="Z453" s="471"/>
      <c r="AA453" s="472"/>
      <c r="AB453" s="469"/>
      <c r="AC453" s="471"/>
      <c r="AD453" s="471"/>
      <c r="AE453" s="471"/>
      <c r="AF453" s="472"/>
      <c r="AG453" s="469"/>
      <c r="AH453" s="471"/>
      <c r="AI453" s="471"/>
      <c r="AJ453" s="471"/>
      <c r="AK453" s="472"/>
      <c r="AL453" s="469"/>
      <c r="AM453" s="471"/>
      <c r="AN453" s="471"/>
      <c r="AO453" s="471"/>
      <c r="AP453" s="538"/>
      <c r="AQ453" s="542">
        <f t="shared" si="184"/>
        <v>0</v>
      </c>
      <c r="AR453" s="552">
        <f t="shared" si="185"/>
        <v>0</v>
      </c>
      <c r="AS453" s="552">
        <f t="shared" si="186"/>
        <v>0</v>
      </c>
      <c r="AT453" s="496">
        <f t="shared" si="187"/>
        <v>0</v>
      </c>
      <c r="AU453" s="227"/>
      <c r="AV453" s="619" t="b">
        <f t="shared" si="182"/>
        <v>1</v>
      </c>
      <c r="AW453" s="619" t="b">
        <f t="shared" si="183"/>
        <v>1</v>
      </c>
      <c r="AX453" s="619" t="b">
        <f t="shared" si="188"/>
        <v>1</v>
      </c>
      <c r="AY453" s="619" t="b">
        <f t="shared" si="189"/>
        <v>1</v>
      </c>
      <c r="AZ453" s="619" t="b">
        <f t="shared" si="190"/>
        <v>1</v>
      </c>
      <c r="BB453" s="619" t="b">
        <f t="shared" si="191"/>
        <v>0</v>
      </c>
      <c r="BC453" s="619" t="b">
        <f t="shared" si="192"/>
        <v>0</v>
      </c>
      <c r="BD453" s="619" t="b">
        <f t="shared" si="193"/>
        <v>0</v>
      </c>
      <c r="BE453" s="619" t="b">
        <f t="shared" si="194"/>
        <v>0</v>
      </c>
      <c r="BF453" s="619" t="b">
        <f t="shared" si="195"/>
        <v>0</v>
      </c>
      <c r="BG453" s="619" t="b">
        <f t="shared" si="196"/>
        <v>0</v>
      </c>
      <c r="BH453" s="619" t="b">
        <f t="shared" si="197"/>
        <v>0</v>
      </c>
      <c r="BI453" s="619" t="b">
        <f t="shared" si="198"/>
        <v>0</v>
      </c>
      <c r="BJ453" s="619" t="b">
        <f t="shared" si="199"/>
        <v>0</v>
      </c>
      <c r="BK453" s="619" t="b">
        <f t="shared" si="200"/>
        <v>0</v>
      </c>
      <c r="BL453" s="619" t="b">
        <f t="shared" si="201"/>
        <v>0</v>
      </c>
      <c r="BM453" s="619" t="b">
        <f t="shared" si="202"/>
        <v>0</v>
      </c>
      <c r="BN453" s="619" t="b">
        <f t="shared" si="203"/>
        <v>1</v>
      </c>
      <c r="BO453" s="619" t="b">
        <f t="shared" si="204"/>
        <v>1</v>
      </c>
      <c r="BP453" s="619" t="b">
        <f t="shared" si="205"/>
        <v>1</v>
      </c>
      <c r="BQ453" s="619" t="b">
        <f t="shared" si="206"/>
        <v>1</v>
      </c>
      <c r="BR453" s="619" t="b">
        <f t="shared" si="207"/>
        <v>1</v>
      </c>
      <c r="BS453" s="619" t="b">
        <f t="shared" si="208"/>
        <v>1</v>
      </c>
      <c r="BT453" s="619" t="b">
        <f t="shared" si="209"/>
        <v>1</v>
      </c>
      <c r="BU453" s="619" t="b">
        <f t="shared" si="210"/>
        <v>1</v>
      </c>
      <c r="BV453" s="619" t="str">
        <f t="shared" si="211"/>
        <v>-</v>
      </c>
      <c r="BW453" s="619">
        <f>IF(BV453="-",0,IF(COUNTIF(BV453:$BV$524,BV453)&gt;1,1,0))</f>
        <v>0</v>
      </c>
    </row>
    <row r="454" spans="1:75" s="257" customFormat="1" ht="15.75">
      <c r="A454" s="567">
        <v>430</v>
      </c>
      <c r="B454" s="564"/>
      <c r="C454" s="465"/>
      <c r="D454" s="466"/>
      <c r="E454" s="467"/>
      <c r="F454" s="468"/>
      <c r="G454" s="466"/>
      <c r="H454" s="467"/>
      <c r="I454" s="468"/>
      <c r="J454" s="469"/>
      <c r="K454" s="467"/>
      <c r="L454" s="470"/>
      <c r="M454" s="466"/>
      <c r="N454" s="467"/>
      <c r="O454" s="470"/>
      <c r="P454" s="544"/>
      <c r="Q454" s="544"/>
      <c r="R454" s="544"/>
      <c r="S454" s="544"/>
      <c r="T454" s="544"/>
      <c r="U454" s="544"/>
      <c r="V454" s="544"/>
      <c r="W454" s="469"/>
      <c r="X454" s="471"/>
      <c r="Y454" s="471"/>
      <c r="Z454" s="471"/>
      <c r="AA454" s="472"/>
      <c r="AB454" s="469"/>
      <c r="AC454" s="471"/>
      <c r="AD454" s="471"/>
      <c r="AE454" s="471"/>
      <c r="AF454" s="472"/>
      <c r="AG454" s="469"/>
      <c r="AH454" s="471"/>
      <c r="AI454" s="471"/>
      <c r="AJ454" s="471"/>
      <c r="AK454" s="472"/>
      <c r="AL454" s="469"/>
      <c r="AM454" s="471"/>
      <c r="AN454" s="471"/>
      <c r="AO454" s="471"/>
      <c r="AP454" s="538"/>
      <c r="AQ454" s="542">
        <f t="shared" si="184"/>
        <v>0</v>
      </c>
      <c r="AR454" s="552">
        <f t="shared" si="185"/>
        <v>0</v>
      </c>
      <c r="AS454" s="552">
        <f t="shared" si="186"/>
        <v>0</v>
      </c>
      <c r="AT454" s="496">
        <f t="shared" si="187"/>
        <v>0</v>
      </c>
      <c r="AU454" s="227"/>
      <c r="AV454" s="619" t="b">
        <f t="shared" si="182"/>
        <v>1</v>
      </c>
      <c r="AW454" s="619" t="b">
        <f t="shared" si="183"/>
        <v>1</v>
      </c>
      <c r="AX454" s="619" t="b">
        <f t="shared" si="188"/>
        <v>1</v>
      </c>
      <c r="AY454" s="619" t="b">
        <f t="shared" si="189"/>
        <v>1</v>
      </c>
      <c r="AZ454" s="619" t="b">
        <f t="shared" si="190"/>
        <v>1</v>
      </c>
      <c r="BB454" s="619" t="b">
        <f t="shared" si="191"/>
        <v>0</v>
      </c>
      <c r="BC454" s="619" t="b">
        <f t="shared" si="192"/>
        <v>0</v>
      </c>
      <c r="BD454" s="619" t="b">
        <f t="shared" si="193"/>
        <v>0</v>
      </c>
      <c r="BE454" s="619" t="b">
        <f t="shared" si="194"/>
        <v>0</v>
      </c>
      <c r="BF454" s="619" t="b">
        <f t="shared" si="195"/>
        <v>0</v>
      </c>
      <c r="BG454" s="619" t="b">
        <f t="shared" si="196"/>
        <v>0</v>
      </c>
      <c r="BH454" s="619" t="b">
        <f t="shared" si="197"/>
        <v>0</v>
      </c>
      <c r="BI454" s="619" t="b">
        <f t="shared" si="198"/>
        <v>0</v>
      </c>
      <c r="BJ454" s="619" t="b">
        <f t="shared" si="199"/>
        <v>0</v>
      </c>
      <c r="BK454" s="619" t="b">
        <f t="shared" si="200"/>
        <v>0</v>
      </c>
      <c r="BL454" s="619" t="b">
        <f t="shared" si="201"/>
        <v>0</v>
      </c>
      <c r="BM454" s="619" t="b">
        <f t="shared" si="202"/>
        <v>0</v>
      </c>
      <c r="BN454" s="619" t="b">
        <f t="shared" si="203"/>
        <v>1</v>
      </c>
      <c r="BO454" s="619" t="b">
        <f t="shared" si="204"/>
        <v>1</v>
      </c>
      <c r="BP454" s="619" t="b">
        <f t="shared" si="205"/>
        <v>1</v>
      </c>
      <c r="BQ454" s="619" t="b">
        <f t="shared" si="206"/>
        <v>1</v>
      </c>
      <c r="BR454" s="619" t="b">
        <f t="shared" si="207"/>
        <v>1</v>
      </c>
      <c r="BS454" s="619" t="b">
        <f t="shared" si="208"/>
        <v>1</v>
      </c>
      <c r="BT454" s="619" t="b">
        <f t="shared" si="209"/>
        <v>1</v>
      </c>
      <c r="BU454" s="619" t="b">
        <f t="shared" si="210"/>
        <v>1</v>
      </c>
      <c r="BV454" s="619" t="str">
        <f t="shared" si="211"/>
        <v>-</v>
      </c>
      <c r="BW454" s="619">
        <f>IF(BV454="-",0,IF(COUNTIF(BV454:$BV$524,BV454)&gt;1,1,0))</f>
        <v>0</v>
      </c>
    </row>
    <row r="455" spans="1:75" s="257" customFormat="1" ht="15.75">
      <c r="A455" s="567">
        <v>431</v>
      </c>
      <c r="B455" s="564"/>
      <c r="C455" s="465"/>
      <c r="D455" s="466"/>
      <c r="E455" s="467"/>
      <c r="F455" s="468"/>
      <c r="G455" s="466"/>
      <c r="H455" s="467"/>
      <c r="I455" s="468"/>
      <c r="J455" s="469"/>
      <c r="K455" s="467"/>
      <c r="L455" s="470"/>
      <c r="M455" s="466"/>
      <c r="N455" s="467"/>
      <c r="O455" s="470"/>
      <c r="P455" s="544"/>
      <c r="Q455" s="544"/>
      <c r="R455" s="544"/>
      <c r="S455" s="544"/>
      <c r="T455" s="544"/>
      <c r="U455" s="544"/>
      <c r="V455" s="544"/>
      <c r="W455" s="469"/>
      <c r="X455" s="471"/>
      <c r="Y455" s="471"/>
      <c r="Z455" s="471"/>
      <c r="AA455" s="472"/>
      <c r="AB455" s="469"/>
      <c r="AC455" s="471"/>
      <c r="AD455" s="471"/>
      <c r="AE455" s="471"/>
      <c r="AF455" s="472"/>
      <c r="AG455" s="469"/>
      <c r="AH455" s="471"/>
      <c r="AI455" s="471"/>
      <c r="AJ455" s="471"/>
      <c r="AK455" s="472"/>
      <c r="AL455" s="469"/>
      <c r="AM455" s="471"/>
      <c r="AN455" s="471"/>
      <c r="AO455" s="471"/>
      <c r="AP455" s="538"/>
      <c r="AQ455" s="542">
        <f t="shared" si="184"/>
        <v>0</v>
      </c>
      <c r="AR455" s="552">
        <f t="shared" si="185"/>
        <v>0</v>
      </c>
      <c r="AS455" s="552">
        <f t="shared" si="186"/>
        <v>0</v>
      </c>
      <c r="AT455" s="496">
        <f t="shared" si="187"/>
        <v>0</v>
      </c>
      <c r="AU455" s="227"/>
      <c r="AV455" s="619" t="b">
        <f t="shared" si="182"/>
        <v>1</v>
      </c>
      <c r="AW455" s="619" t="b">
        <f t="shared" si="183"/>
        <v>1</v>
      </c>
      <c r="AX455" s="619" t="b">
        <f t="shared" si="188"/>
        <v>1</v>
      </c>
      <c r="AY455" s="619" t="b">
        <f t="shared" si="189"/>
        <v>1</v>
      </c>
      <c r="AZ455" s="619" t="b">
        <f t="shared" si="190"/>
        <v>1</v>
      </c>
      <c r="BB455" s="619" t="b">
        <f t="shared" si="191"/>
        <v>0</v>
      </c>
      <c r="BC455" s="619" t="b">
        <f t="shared" si="192"/>
        <v>0</v>
      </c>
      <c r="BD455" s="619" t="b">
        <f t="shared" si="193"/>
        <v>0</v>
      </c>
      <c r="BE455" s="619" t="b">
        <f t="shared" si="194"/>
        <v>0</v>
      </c>
      <c r="BF455" s="619" t="b">
        <f t="shared" si="195"/>
        <v>0</v>
      </c>
      <c r="BG455" s="619" t="b">
        <f t="shared" si="196"/>
        <v>0</v>
      </c>
      <c r="BH455" s="619" t="b">
        <f t="shared" si="197"/>
        <v>0</v>
      </c>
      <c r="BI455" s="619" t="b">
        <f t="shared" si="198"/>
        <v>0</v>
      </c>
      <c r="BJ455" s="619" t="b">
        <f t="shared" si="199"/>
        <v>0</v>
      </c>
      <c r="BK455" s="619" t="b">
        <f t="shared" si="200"/>
        <v>0</v>
      </c>
      <c r="BL455" s="619" t="b">
        <f t="shared" si="201"/>
        <v>0</v>
      </c>
      <c r="BM455" s="619" t="b">
        <f t="shared" si="202"/>
        <v>0</v>
      </c>
      <c r="BN455" s="619" t="b">
        <f t="shared" si="203"/>
        <v>1</v>
      </c>
      <c r="BO455" s="619" t="b">
        <f t="shared" si="204"/>
        <v>1</v>
      </c>
      <c r="BP455" s="619" t="b">
        <f t="shared" si="205"/>
        <v>1</v>
      </c>
      <c r="BQ455" s="619" t="b">
        <f t="shared" si="206"/>
        <v>1</v>
      </c>
      <c r="BR455" s="619" t="b">
        <f t="shared" si="207"/>
        <v>1</v>
      </c>
      <c r="BS455" s="619" t="b">
        <f t="shared" si="208"/>
        <v>1</v>
      </c>
      <c r="BT455" s="619" t="b">
        <f t="shared" si="209"/>
        <v>1</v>
      </c>
      <c r="BU455" s="619" t="b">
        <f t="shared" si="210"/>
        <v>1</v>
      </c>
      <c r="BV455" s="619" t="str">
        <f t="shared" si="211"/>
        <v>-</v>
      </c>
      <c r="BW455" s="619">
        <f>IF(BV455="-",0,IF(COUNTIF(BV455:$BV$524,BV455)&gt;1,1,0))</f>
        <v>0</v>
      </c>
    </row>
    <row r="456" spans="1:75" s="257" customFormat="1" ht="15.75">
      <c r="A456" s="567">
        <v>432</v>
      </c>
      <c r="B456" s="564"/>
      <c r="C456" s="465"/>
      <c r="D456" s="466"/>
      <c r="E456" s="467"/>
      <c r="F456" s="468"/>
      <c r="G456" s="466"/>
      <c r="H456" s="467"/>
      <c r="I456" s="468"/>
      <c r="J456" s="469"/>
      <c r="K456" s="467"/>
      <c r="L456" s="470"/>
      <c r="M456" s="466"/>
      <c r="N456" s="467"/>
      <c r="O456" s="470"/>
      <c r="P456" s="544"/>
      <c r="Q456" s="544"/>
      <c r="R456" s="544"/>
      <c r="S456" s="544"/>
      <c r="T456" s="544"/>
      <c r="U456" s="544"/>
      <c r="V456" s="544"/>
      <c r="W456" s="469"/>
      <c r="X456" s="471"/>
      <c r="Y456" s="471"/>
      <c r="Z456" s="471"/>
      <c r="AA456" s="472"/>
      <c r="AB456" s="469"/>
      <c r="AC456" s="471"/>
      <c r="AD456" s="471"/>
      <c r="AE456" s="471"/>
      <c r="AF456" s="472"/>
      <c r="AG456" s="469"/>
      <c r="AH456" s="471"/>
      <c r="AI456" s="471"/>
      <c r="AJ456" s="471"/>
      <c r="AK456" s="472"/>
      <c r="AL456" s="469"/>
      <c r="AM456" s="471"/>
      <c r="AN456" s="471"/>
      <c r="AO456" s="471"/>
      <c r="AP456" s="538"/>
      <c r="AQ456" s="542">
        <f t="shared" si="184"/>
        <v>0</v>
      </c>
      <c r="AR456" s="552">
        <f t="shared" si="185"/>
        <v>0</v>
      </c>
      <c r="AS456" s="552">
        <f t="shared" si="186"/>
        <v>0</v>
      </c>
      <c r="AT456" s="496">
        <f t="shared" si="187"/>
        <v>0</v>
      </c>
      <c r="AU456" s="227"/>
      <c r="AV456" s="619" t="b">
        <f t="shared" si="182"/>
        <v>1</v>
      </c>
      <c r="AW456" s="619" t="b">
        <f t="shared" si="183"/>
        <v>1</v>
      </c>
      <c r="AX456" s="619" t="b">
        <f t="shared" si="188"/>
        <v>1</v>
      </c>
      <c r="AY456" s="619" t="b">
        <f t="shared" si="189"/>
        <v>1</v>
      </c>
      <c r="AZ456" s="619" t="b">
        <f t="shared" si="190"/>
        <v>1</v>
      </c>
      <c r="BB456" s="619" t="b">
        <f t="shared" si="191"/>
        <v>0</v>
      </c>
      <c r="BC456" s="619" t="b">
        <f t="shared" si="192"/>
        <v>0</v>
      </c>
      <c r="BD456" s="619" t="b">
        <f t="shared" si="193"/>
        <v>0</v>
      </c>
      <c r="BE456" s="619" t="b">
        <f t="shared" si="194"/>
        <v>0</v>
      </c>
      <c r="BF456" s="619" t="b">
        <f t="shared" si="195"/>
        <v>0</v>
      </c>
      <c r="BG456" s="619" t="b">
        <f t="shared" si="196"/>
        <v>0</v>
      </c>
      <c r="BH456" s="619" t="b">
        <f t="shared" si="197"/>
        <v>0</v>
      </c>
      <c r="BI456" s="619" t="b">
        <f t="shared" si="198"/>
        <v>0</v>
      </c>
      <c r="BJ456" s="619" t="b">
        <f t="shared" si="199"/>
        <v>0</v>
      </c>
      <c r="BK456" s="619" t="b">
        <f t="shared" si="200"/>
        <v>0</v>
      </c>
      <c r="BL456" s="619" t="b">
        <f t="shared" si="201"/>
        <v>0</v>
      </c>
      <c r="BM456" s="619" t="b">
        <f t="shared" si="202"/>
        <v>0</v>
      </c>
      <c r="BN456" s="619" t="b">
        <f t="shared" si="203"/>
        <v>1</v>
      </c>
      <c r="BO456" s="619" t="b">
        <f t="shared" si="204"/>
        <v>1</v>
      </c>
      <c r="BP456" s="619" t="b">
        <f t="shared" si="205"/>
        <v>1</v>
      </c>
      <c r="BQ456" s="619" t="b">
        <f t="shared" si="206"/>
        <v>1</v>
      </c>
      <c r="BR456" s="619" t="b">
        <f t="shared" si="207"/>
        <v>1</v>
      </c>
      <c r="BS456" s="619" t="b">
        <f t="shared" si="208"/>
        <v>1</v>
      </c>
      <c r="BT456" s="619" t="b">
        <f t="shared" si="209"/>
        <v>1</v>
      </c>
      <c r="BU456" s="619" t="b">
        <f t="shared" si="210"/>
        <v>1</v>
      </c>
      <c r="BV456" s="619" t="str">
        <f t="shared" si="211"/>
        <v>-</v>
      </c>
      <c r="BW456" s="619">
        <f>IF(BV456="-",0,IF(COUNTIF(BV456:$BV$524,BV456)&gt;1,1,0))</f>
        <v>0</v>
      </c>
    </row>
    <row r="457" spans="1:75" s="257" customFormat="1" ht="15.75">
      <c r="A457" s="567">
        <v>433</v>
      </c>
      <c r="B457" s="564"/>
      <c r="C457" s="465"/>
      <c r="D457" s="466"/>
      <c r="E457" s="467"/>
      <c r="F457" s="468"/>
      <c r="G457" s="466"/>
      <c r="H457" s="467"/>
      <c r="I457" s="468"/>
      <c r="J457" s="469"/>
      <c r="K457" s="467"/>
      <c r="L457" s="470"/>
      <c r="M457" s="466"/>
      <c r="N457" s="467"/>
      <c r="O457" s="470"/>
      <c r="P457" s="544"/>
      <c r="Q457" s="544"/>
      <c r="R457" s="544"/>
      <c r="S457" s="544"/>
      <c r="T457" s="544"/>
      <c r="U457" s="544"/>
      <c r="V457" s="544"/>
      <c r="W457" s="469"/>
      <c r="X457" s="471"/>
      <c r="Y457" s="471"/>
      <c r="Z457" s="471"/>
      <c r="AA457" s="472"/>
      <c r="AB457" s="469"/>
      <c r="AC457" s="471"/>
      <c r="AD457" s="471"/>
      <c r="AE457" s="471"/>
      <c r="AF457" s="472"/>
      <c r="AG457" s="469"/>
      <c r="AH457" s="471"/>
      <c r="AI457" s="471"/>
      <c r="AJ457" s="471"/>
      <c r="AK457" s="472"/>
      <c r="AL457" s="469"/>
      <c r="AM457" s="471"/>
      <c r="AN457" s="471"/>
      <c r="AO457" s="471"/>
      <c r="AP457" s="538"/>
      <c r="AQ457" s="542">
        <f t="shared" si="184"/>
        <v>0</v>
      </c>
      <c r="AR457" s="552">
        <f t="shared" si="185"/>
        <v>0</v>
      </c>
      <c r="AS457" s="552">
        <f t="shared" si="186"/>
        <v>0</v>
      </c>
      <c r="AT457" s="496">
        <f t="shared" si="187"/>
        <v>0</v>
      </c>
      <c r="AU457" s="227"/>
      <c r="AV457" s="619" t="b">
        <f t="shared" si="182"/>
        <v>1</v>
      </c>
      <c r="AW457" s="619" t="b">
        <f t="shared" si="183"/>
        <v>1</v>
      </c>
      <c r="AX457" s="619" t="b">
        <f t="shared" si="188"/>
        <v>1</v>
      </c>
      <c r="AY457" s="619" t="b">
        <f t="shared" si="189"/>
        <v>1</v>
      </c>
      <c r="AZ457" s="619" t="b">
        <f t="shared" si="190"/>
        <v>1</v>
      </c>
      <c r="BB457" s="619" t="b">
        <f t="shared" si="191"/>
        <v>0</v>
      </c>
      <c r="BC457" s="619" t="b">
        <f t="shared" si="192"/>
        <v>0</v>
      </c>
      <c r="BD457" s="619" t="b">
        <f t="shared" si="193"/>
        <v>0</v>
      </c>
      <c r="BE457" s="619" t="b">
        <f t="shared" si="194"/>
        <v>0</v>
      </c>
      <c r="BF457" s="619" t="b">
        <f t="shared" si="195"/>
        <v>0</v>
      </c>
      <c r="BG457" s="619" t="b">
        <f t="shared" si="196"/>
        <v>0</v>
      </c>
      <c r="BH457" s="619" t="b">
        <f t="shared" si="197"/>
        <v>0</v>
      </c>
      <c r="BI457" s="619" t="b">
        <f t="shared" si="198"/>
        <v>0</v>
      </c>
      <c r="BJ457" s="619" t="b">
        <f t="shared" si="199"/>
        <v>0</v>
      </c>
      <c r="BK457" s="619" t="b">
        <f t="shared" si="200"/>
        <v>0</v>
      </c>
      <c r="BL457" s="619" t="b">
        <f t="shared" si="201"/>
        <v>0</v>
      </c>
      <c r="BM457" s="619" t="b">
        <f t="shared" si="202"/>
        <v>0</v>
      </c>
      <c r="BN457" s="619" t="b">
        <f t="shared" si="203"/>
        <v>1</v>
      </c>
      <c r="BO457" s="619" t="b">
        <f t="shared" si="204"/>
        <v>1</v>
      </c>
      <c r="BP457" s="619" t="b">
        <f t="shared" si="205"/>
        <v>1</v>
      </c>
      <c r="BQ457" s="619" t="b">
        <f t="shared" si="206"/>
        <v>1</v>
      </c>
      <c r="BR457" s="619" t="b">
        <f t="shared" si="207"/>
        <v>1</v>
      </c>
      <c r="BS457" s="619" t="b">
        <f t="shared" si="208"/>
        <v>1</v>
      </c>
      <c r="BT457" s="619" t="b">
        <f t="shared" si="209"/>
        <v>1</v>
      </c>
      <c r="BU457" s="619" t="b">
        <f t="shared" si="210"/>
        <v>1</v>
      </c>
      <c r="BV457" s="619" t="str">
        <f t="shared" si="211"/>
        <v>-</v>
      </c>
      <c r="BW457" s="619">
        <f>IF(BV457="-",0,IF(COUNTIF(BV457:$BV$524,BV457)&gt;1,1,0))</f>
        <v>0</v>
      </c>
    </row>
    <row r="458" spans="1:75" s="257" customFormat="1" ht="15.75">
      <c r="A458" s="567">
        <v>434</v>
      </c>
      <c r="B458" s="564"/>
      <c r="C458" s="465"/>
      <c r="D458" s="466"/>
      <c r="E458" s="467"/>
      <c r="F458" s="468"/>
      <c r="G458" s="466"/>
      <c r="H458" s="467"/>
      <c r="I458" s="468"/>
      <c r="J458" s="469"/>
      <c r="K458" s="467"/>
      <c r="L458" s="470"/>
      <c r="M458" s="466"/>
      <c r="N458" s="467"/>
      <c r="O458" s="470"/>
      <c r="P458" s="544"/>
      <c r="Q458" s="544"/>
      <c r="R458" s="544"/>
      <c r="S458" s="544"/>
      <c r="T458" s="544"/>
      <c r="U458" s="544"/>
      <c r="V458" s="544"/>
      <c r="W458" s="469"/>
      <c r="X458" s="471"/>
      <c r="Y458" s="471"/>
      <c r="Z458" s="471"/>
      <c r="AA458" s="472"/>
      <c r="AB458" s="469"/>
      <c r="AC458" s="471"/>
      <c r="AD458" s="471"/>
      <c r="AE458" s="471"/>
      <c r="AF458" s="472"/>
      <c r="AG458" s="469"/>
      <c r="AH458" s="471"/>
      <c r="AI458" s="471"/>
      <c r="AJ458" s="471"/>
      <c r="AK458" s="472"/>
      <c r="AL458" s="469"/>
      <c r="AM458" s="471"/>
      <c r="AN458" s="471"/>
      <c r="AO458" s="471"/>
      <c r="AP458" s="538"/>
      <c r="AQ458" s="542">
        <f t="shared" si="184"/>
        <v>0</v>
      </c>
      <c r="AR458" s="552">
        <f t="shared" si="185"/>
        <v>0</v>
      </c>
      <c r="AS458" s="552">
        <f t="shared" si="186"/>
        <v>0</v>
      </c>
      <c r="AT458" s="496">
        <f t="shared" si="187"/>
        <v>0</v>
      </c>
      <c r="AU458" s="227"/>
      <c r="AV458" s="619" t="b">
        <f t="shared" si="182"/>
        <v>1</v>
      </c>
      <c r="AW458" s="619" t="b">
        <f t="shared" si="183"/>
        <v>1</v>
      </c>
      <c r="AX458" s="619" t="b">
        <f t="shared" si="188"/>
        <v>1</v>
      </c>
      <c r="AY458" s="619" t="b">
        <f t="shared" si="189"/>
        <v>1</v>
      </c>
      <c r="AZ458" s="619" t="b">
        <f t="shared" si="190"/>
        <v>1</v>
      </c>
      <c r="BB458" s="619" t="b">
        <f t="shared" si="191"/>
        <v>0</v>
      </c>
      <c r="BC458" s="619" t="b">
        <f t="shared" si="192"/>
        <v>0</v>
      </c>
      <c r="BD458" s="619" t="b">
        <f t="shared" si="193"/>
        <v>0</v>
      </c>
      <c r="BE458" s="619" t="b">
        <f t="shared" si="194"/>
        <v>0</v>
      </c>
      <c r="BF458" s="619" t="b">
        <f t="shared" si="195"/>
        <v>0</v>
      </c>
      <c r="BG458" s="619" t="b">
        <f t="shared" si="196"/>
        <v>0</v>
      </c>
      <c r="BH458" s="619" t="b">
        <f t="shared" si="197"/>
        <v>0</v>
      </c>
      <c r="BI458" s="619" t="b">
        <f t="shared" si="198"/>
        <v>0</v>
      </c>
      <c r="BJ458" s="619" t="b">
        <f t="shared" si="199"/>
        <v>0</v>
      </c>
      <c r="BK458" s="619" t="b">
        <f t="shared" si="200"/>
        <v>0</v>
      </c>
      <c r="BL458" s="619" t="b">
        <f t="shared" si="201"/>
        <v>0</v>
      </c>
      <c r="BM458" s="619" t="b">
        <f t="shared" si="202"/>
        <v>0</v>
      </c>
      <c r="BN458" s="619" t="b">
        <f t="shared" si="203"/>
        <v>1</v>
      </c>
      <c r="BO458" s="619" t="b">
        <f t="shared" si="204"/>
        <v>1</v>
      </c>
      <c r="BP458" s="619" t="b">
        <f t="shared" si="205"/>
        <v>1</v>
      </c>
      <c r="BQ458" s="619" t="b">
        <f t="shared" si="206"/>
        <v>1</v>
      </c>
      <c r="BR458" s="619" t="b">
        <f t="shared" si="207"/>
        <v>1</v>
      </c>
      <c r="BS458" s="619" t="b">
        <f t="shared" si="208"/>
        <v>1</v>
      </c>
      <c r="BT458" s="619" t="b">
        <f t="shared" si="209"/>
        <v>1</v>
      </c>
      <c r="BU458" s="619" t="b">
        <f t="shared" si="210"/>
        <v>1</v>
      </c>
      <c r="BV458" s="619" t="str">
        <f t="shared" si="211"/>
        <v>-</v>
      </c>
      <c r="BW458" s="619">
        <f>IF(BV458="-",0,IF(COUNTIF(BV458:$BV$524,BV458)&gt;1,1,0))</f>
        <v>0</v>
      </c>
    </row>
    <row r="459" spans="1:75" s="257" customFormat="1" ht="15.75">
      <c r="A459" s="567">
        <v>435</v>
      </c>
      <c r="B459" s="564"/>
      <c r="C459" s="465"/>
      <c r="D459" s="466"/>
      <c r="E459" s="467"/>
      <c r="F459" s="468"/>
      <c r="G459" s="466"/>
      <c r="H459" s="467"/>
      <c r="I459" s="468"/>
      <c r="J459" s="469"/>
      <c r="K459" s="467"/>
      <c r="L459" s="470"/>
      <c r="M459" s="466"/>
      <c r="N459" s="467"/>
      <c r="O459" s="470"/>
      <c r="P459" s="544"/>
      <c r="Q459" s="544"/>
      <c r="R459" s="544"/>
      <c r="S459" s="544"/>
      <c r="T459" s="544"/>
      <c r="U459" s="544"/>
      <c r="V459" s="544"/>
      <c r="W459" s="469"/>
      <c r="X459" s="471"/>
      <c r="Y459" s="471"/>
      <c r="Z459" s="471"/>
      <c r="AA459" s="472"/>
      <c r="AB459" s="469"/>
      <c r="AC459" s="471"/>
      <c r="AD459" s="471"/>
      <c r="AE459" s="471"/>
      <c r="AF459" s="472"/>
      <c r="AG459" s="469"/>
      <c r="AH459" s="471"/>
      <c r="AI459" s="471"/>
      <c r="AJ459" s="471"/>
      <c r="AK459" s="472"/>
      <c r="AL459" s="469"/>
      <c r="AM459" s="471"/>
      <c r="AN459" s="471"/>
      <c r="AO459" s="471"/>
      <c r="AP459" s="538"/>
      <c r="AQ459" s="542">
        <f t="shared" si="184"/>
        <v>0</v>
      </c>
      <c r="AR459" s="552">
        <f t="shared" si="185"/>
        <v>0</v>
      </c>
      <c r="AS459" s="552">
        <f t="shared" si="186"/>
        <v>0</v>
      </c>
      <c r="AT459" s="496">
        <f t="shared" si="187"/>
        <v>0</v>
      </c>
      <c r="AU459" s="227"/>
      <c r="AV459" s="619" t="b">
        <f t="shared" si="182"/>
        <v>1</v>
      </c>
      <c r="AW459" s="619" t="b">
        <f t="shared" si="183"/>
        <v>1</v>
      </c>
      <c r="AX459" s="619" t="b">
        <f t="shared" si="188"/>
        <v>1</v>
      </c>
      <c r="AY459" s="619" t="b">
        <f t="shared" si="189"/>
        <v>1</v>
      </c>
      <c r="AZ459" s="619" t="b">
        <f t="shared" si="190"/>
        <v>1</v>
      </c>
      <c r="BB459" s="619" t="b">
        <f t="shared" si="191"/>
        <v>0</v>
      </c>
      <c r="BC459" s="619" t="b">
        <f t="shared" si="192"/>
        <v>0</v>
      </c>
      <c r="BD459" s="619" t="b">
        <f t="shared" si="193"/>
        <v>0</v>
      </c>
      <c r="BE459" s="619" t="b">
        <f t="shared" si="194"/>
        <v>0</v>
      </c>
      <c r="BF459" s="619" t="b">
        <f t="shared" si="195"/>
        <v>0</v>
      </c>
      <c r="BG459" s="619" t="b">
        <f t="shared" si="196"/>
        <v>0</v>
      </c>
      <c r="BH459" s="619" t="b">
        <f t="shared" si="197"/>
        <v>0</v>
      </c>
      <c r="BI459" s="619" t="b">
        <f t="shared" si="198"/>
        <v>0</v>
      </c>
      <c r="BJ459" s="619" t="b">
        <f t="shared" si="199"/>
        <v>0</v>
      </c>
      <c r="BK459" s="619" t="b">
        <f t="shared" si="200"/>
        <v>0</v>
      </c>
      <c r="BL459" s="619" t="b">
        <f t="shared" si="201"/>
        <v>0</v>
      </c>
      <c r="BM459" s="619" t="b">
        <f t="shared" si="202"/>
        <v>0</v>
      </c>
      <c r="BN459" s="619" t="b">
        <f t="shared" si="203"/>
        <v>1</v>
      </c>
      <c r="BO459" s="619" t="b">
        <f t="shared" si="204"/>
        <v>1</v>
      </c>
      <c r="BP459" s="619" t="b">
        <f t="shared" si="205"/>
        <v>1</v>
      </c>
      <c r="BQ459" s="619" t="b">
        <f t="shared" si="206"/>
        <v>1</v>
      </c>
      <c r="BR459" s="619" t="b">
        <f t="shared" si="207"/>
        <v>1</v>
      </c>
      <c r="BS459" s="619" t="b">
        <f t="shared" si="208"/>
        <v>1</v>
      </c>
      <c r="BT459" s="619" t="b">
        <f t="shared" si="209"/>
        <v>1</v>
      </c>
      <c r="BU459" s="619" t="b">
        <f t="shared" si="210"/>
        <v>1</v>
      </c>
      <c r="BV459" s="619" t="str">
        <f t="shared" si="211"/>
        <v>-</v>
      </c>
      <c r="BW459" s="619">
        <f>IF(BV459="-",0,IF(COUNTIF(BV459:$BV$524,BV459)&gt;1,1,0))</f>
        <v>0</v>
      </c>
    </row>
    <row r="460" spans="1:75" s="257" customFormat="1" ht="15.75">
      <c r="A460" s="567">
        <v>436</v>
      </c>
      <c r="B460" s="564"/>
      <c r="C460" s="465"/>
      <c r="D460" s="466"/>
      <c r="E460" s="467"/>
      <c r="F460" s="468"/>
      <c r="G460" s="466"/>
      <c r="H460" s="467"/>
      <c r="I460" s="468"/>
      <c r="J460" s="469"/>
      <c r="K460" s="467"/>
      <c r="L460" s="470"/>
      <c r="M460" s="466"/>
      <c r="N460" s="467"/>
      <c r="O460" s="470"/>
      <c r="P460" s="544"/>
      <c r="Q460" s="544"/>
      <c r="R460" s="544"/>
      <c r="S460" s="544"/>
      <c r="T460" s="544"/>
      <c r="U460" s="544"/>
      <c r="V460" s="544"/>
      <c r="W460" s="469"/>
      <c r="X460" s="471"/>
      <c r="Y460" s="471"/>
      <c r="Z460" s="471"/>
      <c r="AA460" s="472"/>
      <c r="AB460" s="469"/>
      <c r="AC460" s="471"/>
      <c r="AD460" s="471"/>
      <c r="AE460" s="471"/>
      <c r="AF460" s="472"/>
      <c r="AG460" s="469"/>
      <c r="AH460" s="471"/>
      <c r="AI460" s="471"/>
      <c r="AJ460" s="471"/>
      <c r="AK460" s="472"/>
      <c r="AL460" s="469"/>
      <c r="AM460" s="471"/>
      <c r="AN460" s="471"/>
      <c r="AO460" s="471"/>
      <c r="AP460" s="538"/>
      <c r="AQ460" s="542">
        <f t="shared" si="184"/>
        <v>0</v>
      </c>
      <c r="AR460" s="552">
        <f t="shared" si="185"/>
        <v>0</v>
      </c>
      <c r="AS460" s="552">
        <f t="shared" si="186"/>
        <v>0</v>
      </c>
      <c r="AT460" s="496">
        <f t="shared" si="187"/>
        <v>0</v>
      </c>
      <c r="AU460" s="227"/>
      <c r="AV460" s="619" t="b">
        <f t="shared" si="182"/>
        <v>1</v>
      </c>
      <c r="AW460" s="619" t="b">
        <f t="shared" si="183"/>
        <v>1</v>
      </c>
      <c r="AX460" s="619" t="b">
        <f t="shared" si="188"/>
        <v>1</v>
      </c>
      <c r="AY460" s="619" t="b">
        <f t="shared" si="189"/>
        <v>1</v>
      </c>
      <c r="AZ460" s="619" t="b">
        <f t="shared" si="190"/>
        <v>1</v>
      </c>
      <c r="BB460" s="619" t="b">
        <f t="shared" si="191"/>
        <v>0</v>
      </c>
      <c r="BC460" s="619" t="b">
        <f t="shared" si="192"/>
        <v>0</v>
      </c>
      <c r="BD460" s="619" t="b">
        <f t="shared" si="193"/>
        <v>0</v>
      </c>
      <c r="BE460" s="619" t="b">
        <f t="shared" si="194"/>
        <v>0</v>
      </c>
      <c r="BF460" s="619" t="b">
        <f t="shared" si="195"/>
        <v>0</v>
      </c>
      <c r="BG460" s="619" t="b">
        <f t="shared" si="196"/>
        <v>0</v>
      </c>
      <c r="BH460" s="619" t="b">
        <f t="shared" si="197"/>
        <v>0</v>
      </c>
      <c r="BI460" s="619" t="b">
        <f t="shared" si="198"/>
        <v>0</v>
      </c>
      <c r="BJ460" s="619" t="b">
        <f t="shared" si="199"/>
        <v>0</v>
      </c>
      <c r="BK460" s="619" t="b">
        <f t="shared" si="200"/>
        <v>0</v>
      </c>
      <c r="BL460" s="619" t="b">
        <f t="shared" si="201"/>
        <v>0</v>
      </c>
      <c r="BM460" s="619" t="b">
        <f t="shared" si="202"/>
        <v>0</v>
      </c>
      <c r="BN460" s="619" t="b">
        <f t="shared" si="203"/>
        <v>1</v>
      </c>
      <c r="BO460" s="619" t="b">
        <f t="shared" si="204"/>
        <v>1</v>
      </c>
      <c r="BP460" s="619" t="b">
        <f t="shared" si="205"/>
        <v>1</v>
      </c>
      <c r="BQ460" s="619" t="b">
        <f t="shared" si="206"/>
        <v>1</v>
      </c>
      <c r="BR460" s="619" t="b">
        <f t="shared" si="207"/>
        <v>1</v>
      </c>
      <c r="BS460" s="619" t="b">
        <f t="shared" si="208"/>
        <v>1</v>
      </c>
      <c r="BT460" s="619" t="b">
        <f t="shared" si="209"/>
        <v>1</v>
      </c>
      <c r="BU460" s="619" t="b">
        <f t="shared" si="210"/>
        <v>1</v>
      </c>
      <c r="BV460" s="619" t="str">
        <f t="shared" si="211"/>
        <v>-</v>
      </c>
      <c r="BW460" s="619">
        <f>IF(BV460="-",0,IF(COUNTIF(BV460:$BV$524,BV460)&gt;1,1,0))</f>
        <v>0</v>
      </c>
    </row>
    <row r="461" spans="1:75" s="257" customFormat="1" ht="15.75">
      <c r="A461" s="567">
        <v>437</v>
      </c>
      <c r="B461" s="564"/>
      <c r="C461" s="465"/>
      <c r="D461" s="466"/>
      <c r="E461" s="467"/>
      <c r="F461" s="468"/>
      <c r="G461" s="466"/>
      <c r="H461" s="467"/>
      <c r="I461" s="468"/>
      <c r="J461" s="469"/>
      <c r="K461" s="467"/>
      <c r="L461" s="470"/>
      <c r="M461" s="466"/>
      <c r="N461" s="467"/>
      <c r="O461" s="470"/>
      <c r="P461" s="544"/>
      <c r="Q461" s="544"/>
      <c r="R461" s="544"/>
      <c r="S461" s="544"/>
      <c r="T461" s="544"/>
      <c r="U461" s="544"/>
      <c r="V461" s="544"/>
      <c r="W461" s="469"/>
      <c r="X461" s="471"/>
      <c r="Y461" s="471"/>
      <c r="Z461" s="471"/>
      <c r="AA461" s="472"/>
      <c r="AB461" s="469"/>
      <c r="AC461" s="471"/>
      <c r="AD461" s="471"/>
      <c r="AE461" s="471"/>
      <c r="AF461" s="472"/>
      <c r="AG461" s="469"/>
      <c r="AH461" s="471"/>
      <c r="AI461" s="471"/>
      <c r="AJ461" s="471"/>
      <c r="AK461" s="472"/>
      <c r="AL461" s="469"/>
      <c r="AM461" s="471"/>
      <c r="AN461" s="471"/>
      <c r="AO461" s="471"/>
      <c r="AP461" s="538"/>
      <c r="AQ461" s="542">
        <f t="shared" si="184"/>
        <v>0</v>
      </c>
      <c r="AR461" s="552">
        <f t="shared" si="185"/>
        <v>0</v>
      </c>
      <c r="AS461" s="552">
        <f t="shared" si="186"/>
        <v>0</v>
      </c>
      <c r="AT461" s="496">
        <f t="shared" si="187"/>
        <v>0</v>
      </c>
      <c r="AU461" s="227"/>
      <c r="AV461" s="619" t="b">
        <f t="shared" si="182"/>
        <v>1</v>
      </c>
      <c r="AW461" s="619" t="b">
        <f t="shared" si="183"/>
        <v>1</v>
      </c>
      <c r="AX461" s="619" t="b">
        <f t="shared" si="188"/>
        <v>1</v>
      </c>
      <c r="AY461" s="619" t="b">
        <f t="shared" si="189"/>
        <v>1</v>
      </c>
      <c r="AZ461" s="619" t="b">
        <f t="shared" si="190"/>
        <v>1</v>
      </c>
      <c r="BB461" s="619" t="b">
        <f t="shared" si="191"/>
        <v>0</v>
      </c>
      <c r="BC461" s="619" t="b">
        <f t="shared" si="192"/>
        <v>0</v>
      </c>
      <c r="BD461" s="619" t="b">
        <f t="shared" si="193"/>
        <v>0</v>
      </c>
      <c r="BE461" s="619" t="b">
        <f t="shared" si="194"/>
        <v>0</v>
      </c>
      <c r="BF461" s="619" t="b">
        <f t="shared" si="195"/>
        <v>0</v>
      </c>
      <c r="BG461" s="619" t="b">
        <f t="shared" si="196"/>
        <v>0</v>
      </c>
      <c r="BH461" s="619" t="b">
        <f t="shared" si="197"/>
        <v>0</v>
      </c>
      <c r="BI461" s="619" t="b">
        <f t="shared" si="198"/>
        <v>0</v>
      </c>
      <c r="BJ461" s="619" t="b">
        <f t="shared" si="199"/>
        <v>0</v>
      </c>
      <c r="BK461" s="619" t="b">
        <f t="shared" si="200"/>
        <v>0</v>
      </c>
      <c r="BL461" s="619" t="b">
        <f t="shared" si="201"/>
        <v>0</v>
      </c>
      <c r="BM461" s="619" t="b">
        <f t="shared" si="202"/>
        <v>0</v>
      </c>
      <c r="BN461" s="619" t="b">
        <f t="shared" si="203"/>
        <v>1</v>
      </c>
      <c r="BO461" s="619" t="b">
        <f t="shared" si="204"/>
        <v>1</v>
      </c>
      <c r="BP461" s="619" t="b">
        <f t="shared" si="205"/>
        <v>1</v>
      </c>
      <c r="BQ461" s="619" t="b">
        <f t="shared" si="206"/>
        <v>1</v>
      </c>
      <c r="BR461" s="619" t="b">
        <f t="shared" si="207"/>
        <v>1</v>
      </c>
      <c r="BS461" s="619" t="b">
        <f t="shared" si="208"/>
        <v>1</v>
      </c>
      <c r="BT461" s="619" t="b">
        <f t="shared" si="209"/>
        <v>1</v>
      </c>
      <c r="BU461" s="619" t="b">
        <f t="shared" si="210"/>
        <v>1</v>
      </c>
      <c r="BV461" s="619" t="str">
        <f t="shared" si="211"/>
        <v>-</v>
      </c>
      <c r="BW461" s="619">
        <f>IF(BV461="-",0,IF(COUNTIF(BV461:$BV$524,BV461)&gt;1,1,0))</f>
        <v>0</v>
      </c>
    </row>
    <row r="462" spans="1:75" s="257" customFormat="1" ht="15.75">
      <c r="A462" s="567">
        <v>438</v>
      </c>
      <c r="B462" s="564"/>
      <c r="C462" s="465"/>
      <c r="D462" s="466"/>
      <c r="E462" s="467"/>
      <c r="F462" s="468"/>
      <c r="G462" s="466"/>
      <c r="H462" s="467"/>
      <c r="I462" s="468"/>
      <c r="J462" s="469"/>
      <c r="K462" s="467"/>
      <c r="L462" s="470"/>
      <c r="M462" s="466"/>
      <c r="N462" s="467"/>
      <c r="O462" s="470"/>
      <c r="P462" s="544"/>
      <c r="Q462" s="544"/>
      <c r="R462" s="544"/>
      <c r="S462" s="544"/>
      <c r="T462" s="544"/>
      <c r="U462" s="544"/>
      <c r="V462" s="544"/>
      <c r="W462" s="469"/>
      <c r="X462" s="471"/>
      <c r="Y462" s="471"/>
      <c r="Z462" s="471"/>
      <c r="AA462" s="472"/>
      <c r="AB462" s="469"/>
      <c r="AC462" s="471"/>
      <c r="AD462" s="471"/>
      <c r="AE462" s="471"/>
      <c r="AF462" s="472"/>
      <c r="AG462" s="469"/>
      <c r="AH462" s="471"/>
      <c r="AI462" s="471"/>
      <c r="AJ462" s="471"/>
      <c r="AK462" s="472"/>
      <c r="AL462" s="469"/>
      <c r="AM462" s="471"/>
      <c r="AN462" s="471"/>
      <c r="AO462" s="471"/>
      <c r="AP462" s="538"/>
      <c r="AQ462" s="542">
        <f t="shared" si="184"/>
        <v>0</v>
      </c>
      <c r="AR462" s="552">
        <f t="shared" si="185"/>
        <v>0</v>
      </c>
      <c r="AS462" s="552">
        <f t="shared" si="186"/>
        <v>0</v>
      </c>
      <c r="AT462" s="496">
        <f t="shared" si="187"/>
        <v>0</v>
      </c>
      <c r="AU462" s="227"/>
      <c r="AV462" s="619" t="b">
        <f t="shared" si="182"/>
        <v>1</v>
      </c>
      <c r="AW462" s="619" t="b">
        <f t="shared" si="183"/>
        <v>1</v>
      </c>
      <c r="AX462" s="619" t="b">
        <f t="shared" si="188"/>
        <v>1</v>
      </c>
      <c r="AY462" s="619" t="b">
        <f t="shared" si="189"/>
        <v>1</v>
      </c>
      <c r="AZ462" s="619" t="b">
        <f t="shared" si="190"/>
        <v>1</v>
      </c>
      <c r="BB462" s="619" t="b">
        <f t="shared" si="191"/>
        <v>0</v>
      </c>
      <c r="BC462" s="619" t="b">
        <f t="shared" si="192"/>
        <v>0</v>
      </c>
      <c r="BD462" s="619" t="b">
        <f t="shared" si="193"/>
        <v>0</v>
      </c>
      <c r="BE462" s="619" t="b">
        <f t="shared" si="194"/>
        <v>0</v>
      </c>
      <c r="BF462" s="619" t="b">
        <f t="shared" si="195"/>
        <v>0</v>
      </c>
      <c r="BG462" s="619" t="b">
        <f t="shared" si="196"/>
        <v>0</v>
      </c>
      <c r="BH462" s="619" t="b">
        <f t="shared" si="197"/>
        <v>0</v>
      </c>
      <c r="BI462" s="619" t="b">
        <f t="shared" si="198"/>
        <v>0</v>
      </c>
      <c r="BJ462" s="619" t="b">
        <f t="shared" si="199"/>
        <v>0</v>
      </c>
      <c r="BK462" s="619" t="b">
        <f t="shared" si="200"/>
        <v>0</v>
      </c>
      <c r="BL462" s="619" t="b">
        <f t="shared" si="201"/>
        <v>0</v>
      </c>
      <c r="BM462" s="619" t="b">
        <f t="shared" si="202"/>
        <v>0</v>
      </c>
      <c r="BN462" s="619" t="b">
        <f t="shared" si="203"/>
        <v>1</v>
      </c>
      <c r="BO462" s="619" t="b">
        <f t="shared" si="204"/>
        <v>1</v>
      </c>
      <c r="BP462" s="619" t="b">
        <f t="shared" si="205"/>
        <v>1</v>
      </c>
      <c r="BQ462" s="619" t="b">
        <f t="shared" si="206"/>
        <v>1</v>
      </c>
      <c r="BR462" s="619" t="b">
        <f t="shared" si="207"/>
        <v>1</v>
      </c>
      <c r="BS462" s="619" t="b">
        <f t="shared" si="208"/>
        <v>1</v>
      </c>
      <c r="BT462" s="619" t="b">
        <f t="shared" si="209"/>
        <v>1</v>
      </c>
      <c r="BU462" s="619" t="b">
        <f t="shared" si="210"/>
        <v>1</v>
      </c>
      <c r="BV462" s="619" t="str">
        <f t="shared" si="211"/>
        <v>-</v>
      </c>
      <c r="BW462" s="619">
        <f>IF(BV462="-",0,IF(COUNTIF(BV462:$BV$524,BV462)&gt;1,1,0))</f>
        <v>0</v>
      </c>
    </row>
    <row r="463" spans="1:75" s="257" customFormat="1" ht="15.75">
      <c r="A463" s="567">
        <v>439</v>
      </c>
      <c r="B463" s="564"/>
      <c r="C463" s="465"/>
      <c r="D463" s="466"/>
      <c r="E463" s="467"/>
      <c r="F463" s="468"/>
      <c r="G463" s="466"/>
      <c r="H463" s="467"/>
      <c r="I463" s="468"/>
      <c r="J463" s="469"/>
      <c r="K463" s="467"/>
      <c r="L463" s="470"/>
      <c r="M463" s="466"/>
      <c r="N463" s="467"/>
      <c r="O463" s="470"/>
      <c r="P463" s="544"/>
      <c r="Q463" s="544"/>
      <c r="R463" s="544"/>
      <c r="S463" s="544"/>
      <c r="T463" s="544"/>
      <c r="U463" s="544"/>
      <c r="V463" s="544"/>
      <c r="W463" s="469"/>
      <c r="X463" s="471"/>
      <c r="Y463" s="471"/>
      <c r="Z463" s="471"/>
      <c r="AA463" s="472"/>
      <c r="AB463" s="469"/>
      <c r="AC463" s="471"/>
      <c r="AD463" s="471"/>
      <c r="AE463" s="471"/>
      <c r="AF463" s="472"/>
      <c r="AG463" s="469"/>
      <c r="AH463" s="471"/>
      <c r="AI463" s="471"/>
      <c r="AJ463" s="471"/>
      <c r="AK463" s="472"/>
      <c r="AL463" s="469"/>
      <c r="AM463" s="471"/>
      <c r="AN463" s="471"/>
      <c r="AO463" s="471"/>
      <c r="AP463" s="538"/>
      <c r="AQ463" s="542">
        <f t="shared" si="184"/>
        <v>0</v>
      </c>
      <c r="AR463" s="552">
        <f t="shared" si="185"/>
        <v>0</v>
      </c>
      <c r="AS463" s="552">
        <f t="shared" si="186"/>
        <v>0</v>
      </c>
      <c r="AT463" s="496">
        <f t="shared" si="187"/>
        <v>0</v>
      </c>
      <c r="AU463" s="227"/>
      <c r="AV463" s="619" t="b">
        <f t="shared" si="182"/>
        <v>1</v>
      </c>
      <c r="AW463" s="619" t="b">
        <f t="shared" si="183"/>
        <v>1</v>
      </c>
      <c r="AX463" s="619" t="b">
        <f t="shared" si="188"/>
        <v>1</v>
      </c>
      <c r="AY463" s="619" t="b">
        <f t="shared" si="189"/>
        <v>1</v>
      </c>
      <c r="AZ463" s="619" t="b">
        <f t="shared" si="190"/>
        <v>1</v>
      </c>
      <c r="BB463" s="619" t="b">
        <f t="shared" si="191"/>
        <v>0</v>
      </c>
      <c r="BC463" s="619" t="b">
        <f t="shared" si="192"/>
        <v>0</v>
      </c>
      <c r="BD463" s="619" t="b">
        <f t="shared" si="193"/>
        <v>0</v>
      </c>
      <c r="BE463" s="619" t="b">
        <f t="shared" si="194"/>
        <v>0</v>
      </c>
      <c r="BF463" s="619" t="b">
        <f t="shared" si="195"/>
        <v>0</v>
      </c>
      <c r="BG463" s="619" t="b">
        <f t="shared" si="196"/>
        <v>0</v>
      </c>
      <c r="BH463" s="619" t="b">
        <f t="shared" si="197"/>
        <v>0</v>
      </c>
      <c r="BI463" s="619" t="b">
        <f t="shared" si="198"/>
        <v>0</v>
      </c>
      <c r="BJ463" s="619" t="b">
        <f t="shared" si="199"/>
        <v>0</v>
      </c>
      <c r="BK463" s="619" t="b">
        <f t="shared" si="200"/>
        <v>0</v>
      </c>
      <c r="BL463" s="619" t="b">
        <f t="shared" si="201"/>
        <v>0</v>
      </c>
      <c r="BM463" s="619" t="b">
        <f t="shared" si="202"/>
        <v>0</v>
      </c>
      <c r="BN463" s="619" t="b">
        <f t="shared" si="203"/>
        <v>1</v>
      </c>
      <c r="BO463" s="619" t="b">
        <f t="shared" si="204"/>
        <v>1</v>
      </c>
      <c r="BP463" s="619" t="b">
        <f t="shared" si="205"/>
        <v>1</v>
      </c>
      <c r="BQ463" s="619" t="b">
        <f t="shared" si="206"/>
        <v>1</v>
      </c>
      <c r="BR463" s="619" t="b">
        <f t="shared" si="207"/>
        <v>1</v>
      </c>
      <c r="BS463" s="619" t="b">
        <f t="shared" si="208"/>
        <v>1</v>
      </c>
      <c r="BT463" s="619" t="b">
        <f t="shared" si="209"/>
        <v>1</v>
      </c>
      <c r="BU463" s="619" t="b">
        <f t="shared" si="210"/>
        <v>1</v>
      </c>
      <c r="BV463" s="619" t="str">
        <f t="shared" si="211"/>
        <v>-</v>
      </c>
      <c r="BW463" s="619">
        <f>IF(BV463="-",0,IF(COUNTIF(BV463:$BV$524,BV463)&gt;1,1,0))</f>
        <v>0</v>
      </c>
    </row>
    <row r="464" spans="1:75" s="257" customFormat="1" ht="15.75">
      <c r="A464" s="567">
        <v>440</v>
      </c>
      <c r="B464" s="564"/>
      <c r="C464" s="465"/>
      <c r="D464" s="466"/>
      <c r="E464" s="467"/>
      <c r="F464" s="468"/>
      <c r="G464" s="466"/>
      <c r="H464" s="467"/>
      <c r="I464" s="468"/>
      <c r="J464" s="469"/>
      <c r="K464" s="467"/>
      <c r="L464" s="470"/>
      <c r="M464" s="466"/>
      <c r="N464" s="467"/>
      <c r="O464" s="470"/>
      <c r="P464" s="544"/>
      <c r="Q464" s="544"/>
      <c r="R464" s="544"/>
      <c r="S464" s="544"/>
      <c r="T464" s="544"/>
      <c r="U464" s="544"/>
      <c r="V464" s="544"/>
      <c r="W464" s="469"/>
      <c r="X464" s="471"/>
      <c r="Y464" s="471"/>
      <c r="Z464" s="471"/>
      <c r="AA464" s="472"/>
      <c r="AB464" s="469"/>
      <c r="AC464" s="471"/>
      <c r="AD464" s="471"/>
      <c r="AE464" s="471"/>
      <c r="AF464" s="472"/>
      <c r="AG464" s="469"/>
      <c r="AH464" s="471"/>
      <c r="AI464" s="471"/>
      <c r="AJ464" s="471"/>
      <c r="AK464" s="472"/>
      <c r="AL464" s="469"/>
      <c r="AM464" s="471"/>
      <c r="AN464" s="471"/>
      <c r="AO464" s="471"/>
      <c r="AP464" s="538"/>
      <c r="AQ464" s="542">
        <f t="shared" si="184"/>
        <v>0</v>
      </c>
      <c r="AR464" s="552">
        <f t="shared" si="185"/>
        <v>0</v>
      </c>
      <c r="AS464" s="552">
        <f t="shared" si="186"/>
        <v>0</v>
      </c>
      <c r="AT464" s="496">
        <f t="shared" si="187"/>
        <v>0</v>
      </c>
      <c r="AU464" s="227"/>
      <c r="AV464" s="619" t="b">
        <f t="shared" si="182"/>
        <v>1</v>
      </c>
      <c r="AW464" s="619" t="b">
        <f t="shared" si="183"/>
        <v>1</v>
      </c>
      <c r="AX464" s="619" t="b">
        <f t="shared" si="188"/>
        <v>1</v>
      </c>
      <c r="AY464" s="619" t="b">
        <f t="shared" si="189"/>
        <v>1</v>
      </c>
      <c r="AZ464" s="619" t="b">
        <f t="shared" si="190"/>
        <v>1</v>
      </c>
      <c r="BB464" s="619" t="b">
        <f t="shared" si="191"/>
        <v>0</v>
      </c>
      <c r="BC464" s="619" t="b">
        <f t="shared" si="192"/>
        <v>0</v>
      </c>
      <c r="BD464" s="619" t="b">
        <f t="shared" si="193"/>
        <v>0</v>
      </c>
      <c r="BE464" s="619" t="b">
        <f t="shared" si="194"/>
        <v>0</v>
      </c>
      <c r="BF464" s="619" t="b">
        <f t="shared" si="195"/>
        <v>0</v>
      </c>
      <c r="BG464" s="619" t="b">
        <f t="shared" si="196"/>
        <v>0</v>
      </c>
      <c r="BH464" s="619" t="b">
        <f t="shared" si="197"/>
        <v>0</v>
      </c>
      <c r="BI464" s="619" t="b">
        <f t="shared" si="198"/>
        <v>0</v>
      </c>
      <c r="BJ464" s="619" t="b">
        <f t="shared" si="199"/>
        <v>0</v>
      </c>
      <c r="BK464" s="619" t="b">
        <f t="shared" si="200"/>
        <v>0</v>
      </c>
      <c r="BL464" s="619" t="b">
        <f t="shared" si="201"/>
        <v>0</v>
      </c>
      <c r="BM464" s="619" t="b">
        <f t="shared" si="202"/>
        <v>0</v>
      </c>
      <c r="BN464" s="619" t="b">
        <f t="shared" si="203"/>
        <v>1</v>
      </c>
      <c r="BO464" s="619" t="b">
        <f t="shared" si="204"/>
        <v>1</v>
      </c>
      <c r="BP464" s="619" t="b">
        <f t="shared" si="205"/>
        <v>1</v>
      </c>
      <c r="BQ464" s="619" t="b">
        <f t="shared" si="206"/>
        <v>1</v>
      </c>
      <c r="BR464" s="619" t="b">
        <f t="shared" si="207"/>
        <v>1</v>
      </c>
      <c r="BS464" s="619" t="b">
        <f t="shared" si="208"/>
        <v>1</v>
      </c>
      <c r="BT464" s="619" t="b">
        <f t="shared" si="209"/>
        <v>1</v>
      </c>
      <c r="BU464" s="619" t="b">
        <f t="shared" si="210"/>
        <v>1</v>
      </c>
      <c r="BV464" s="619" t="str">
        <f t="shared" si="211"/>
        <v>-</v>
      </c>
      <c r="BW464" s="619">
        <f>IF(BV464="-",0,IF(COUNTIF(BV464:$BV$524,BV464)&gt;1,1,0))</f>
        <v>0</v>
      </c>
    </row>
    <row r="465" spans="1:75" s="257" customFormat="1" ht="15.75">
      <c r="A465" s="567">
        <v>441</v>
      </c>
      <c r="B465" s="564"/>
      <c r="C465" s="465"/>
      <c r="D465" s="466"/>
      <c r="E465" s="467"/>
      <c r="F465" s="468"/>
      <c r="G465" s="466"/>
      <c r="H465" s="467"/>
      <c r="I465" s="468"/>
      <c r="J465" s="469"/>
      <c r="K465" s="467"/>
      <c r="L465" s="470"/>
      <c r="M465" s="466"/>
      <c r="N465" s="467"/>
      <c r="O465" s="470"/>
      <c r="P465" s="544"/>
      <c r="Q465" s="544"/>
      <c r="R465" s="544"/>
      <c r="S465" s="544"/>
      <c r="T465" s="544"/>
      <c r="U465" s="544"/>
      <c r="V465" s="544"/>
      <c r="W465" s="469"/>
      <c r="X465" s="471"/>
      <c r="Y465" s="471"/>
      <c r="Z465" s="471"/>
      <c r="AA465" s="472"/>
      <c r="AB465" s="469"/>
      <c r="AC465" s="471"/>
      <c r="AD465" s="471"/>
      <c r="AE465" s="471"/>
      <c r="AF465" s="472"/>
      <c r="AG465" s="469"/>
      <c r="AH465" s="471"/>
      <c r="AI465" s="471"/>
      <c r="AJ465" s="471"/>
      <c r="AK465" s="472"/>
      <c r="AL465" s="469"/>
      <c r="AM465" s="471"/>
      <c r="AN465" s="471"/>
      <c r="AO465" s="471"/>
      <c r="AP465" s="538"/>
      <c r="AQ465" s="542">
        <f t="shared" si="184"/>
        <v>0</v>
      </c>
      <c r="AR465" s="552">
        <f t="shared" si="185"/>
        <v>0</v>
      </c>
      <c r="AS465" s="552">
        <f t="shared" si="186"/>
        <v>0</v>
      </c>
      <c r="AT465" s="496">
        <f t="shared" si="187"/>
        <v>0</v>
      </c>
      <c r="AU465" s="227"/>
      <c r="AV465" s="619" t="b">
        <f t="shared" si="182"/>
        <v>1</v>
      </c>
      <c r="AW465" s="619" t="b">
        <f t="shared" si="183"/>
        <v>1</v>
      </c>
      <c r="AX465" s="619" t="b">
        <f t="shared" si="188"/>
        <v>1</v>
      </c>
      <c r="AY465" s="619" t="b">
        <f t="shared" si="189"/>
        <v>1</v>
      </c>
      <c r="AZ465" s="619" t="b">
        <f t="shared" si="190"/>
        <v>1</v>
      </c>
      <c r="BB465" s="619" t="b">
        <f t="shared" si="191"/>
        <v>0</v>
      </c>
      <c r="BC465" s="619" t="b">
        <f t="shared" si="192"/>
        <v>0</v>
      </c>
      <c r="BD465" s="619" t="b">
        <f t="shared" si="193"/>
        <v>0</v>
      </c>
      <c r="BE465" s="619" t="b">
        <f t="shared" si="194"/>
        <v>0</v>
      </c>
      <c r="BF465" s="619" t="b">
        <f t="shared" si="195"/>
        <v>0</v>
      </c>
      <c r="BG465" s="619" t="b">
        <f t="shared" si="196"/>
        <v>0</v>
      </c>
      <c r="BH465" s="619" t="b">
        <f t="shared" si="197"/>
        <v>0</v>
      </c>
      <c r="BI465" s="619" t="b">
        <f t="shared" si="198"/>
        <v>0</v>
      </c>
      <c r="BJ465" s="619" t="b">
        <f t="shared" si="199"/>
        <v>0</v>
      </c>
      <c r="BK465" s="619" t="b">
        <f t="shared" si="200"/>
        <v>0</v>
      </c>
      <c r="BL465" s="619" t="b">
        <f t="shared" si="201"/>
        <v>0</v>
      </c>
      <c r="BM465" s="619" t="b">
        <f t="shared" si="202"/>
        <v>0</v>
      </c>
      <c r="BN465" s="619" t="b">
        <f t="shared" si="203"/>
        <v>1</v>
      </c>
      <c r="BO465" s="619" t="b">
        <f t="shared" si="204"/>
        <v>1</v>
      </c>
      <c r="BP465" s="619" t="b">
        <f t="shared" si="205"/>
        <v>1</v>
      </c>
      <c r="BQ465" s="619" t="b">
        <f t="shared" si="206"/>
        <v>1</v>
      </c>
      <c r="BR465" s="619" t="b">
        <f t="shared" si="207"/>
        <v>1</v>
      </c>
      <c r="BS465" s="619" t="b">
        <f t="shared" si="208"/>
        <v>1</v>
      </c>
      <c r="BT465" s="619" t="b">
        <f t="shared" si="209"/>
        <v>1</v>
      </c>
      <c r="BU465" s="619" t="b">
        <f t="shared" si="210"/>
        <v>1</v>
      </c>
      <c r="BV465" s="619" t="str">
        <f t="shared" si="211"/>
        <v>-</v>
      </c>
      <c r="BW465" s="619">
        <f>IF(BV465="-",0,IF(COUNTIF(BV465:$BV$524,BV465)&gt;1,1,0))</f>
        <v>0</v>
      </c>
    </row>
    <row r="466" spans="1:75" s="257" customFormat="1" ht="15.75">
      <c r="A466" s="567">
        <v>442</v>
      </c>
      <c r="B466" s="564"/>
      <c r="C466" s="465"/>
      <c r="D466" s="466"/>
      <c r="E466" s="467"/>
      <c r="F466" s="468"/>
      <c r="G466" s="466"/>
      <c r="H466" s="467"/>
      <c r="I466" s="468"/>
      <c r="J466" s="469"/>
      <c r="K466" s="467"/>
      <c r="L466" s="470"/>
      <c r="M466" s="466"/>
      <c r="N466" s="467"/>
      <c r="O466" s="470"/>
      <c r="P466" s="544"/>
      <c r="Q466" s="544"/>
      <c r="R466" s="544"/>
      <c r="S466" s="544"/>
      <c r="T466" s="544"/>
      <c r="U466" s="544"/>
      <c r="V466" s="544"/>
      <c r="W466" s="469"/>
      <c r="X466" s="471"/>
      <c r="Y466" s="471"/>
      <c r="Z466" s="471"/>
      <c r="AA466" s="472"/>
      <c r="AB466" s="469"/>
      <c r="AC466" s="471"/>
      <c r="AD466" s="471"/>
      <c r="AE466" s="471"/>
      <c r="AF466" s="472"/>
      <c r="AG466" s="469"/>
      <c r="AH466" s="471"/>
      <c r="AI466" s="471"/>
      <c r="AJ466" s="471"/>
      <c r="AK466" s="472"/>
      <c r="AL466" s="469"/>
      <c r="AM466" s="471"/>
      <c r="AN466" s="471"/>
      <c r="AO466" s="471"/>
      <c r="AP466" s="538"/>
      <c r="AQ466" s="542">
        <f t="shared" si="184"/>
        <v>0</v>
      </c>
      <c r="AR466" s="552">
        <f t="shared" si="185"/>
        <v>0</v>
      </c>
      <c r="AS466" s="552">
        <f t="shared" si="186"/>
        <v>0</v>
      </c>
      <c r="AT466" s="496">
        <f t="shared" si="187"/>
        <v>0</v>
      </c>
      <c r="AU466" s="227"/>
      <c r="AV466" s="619" t="b">
        <f t="shared" si="182"/>
        <v>1</v>
      </c>
      <c r="AW466" s="619" t="b">
        <f t="shared" si="183"/>
        <v>1</v>
      </c>
      <c r="AX466" s="619" t="b">
        <f t="shared" si="188"/>
        <v>1</v>
      </c>
      <c r="AY466" s="619" t="b">
        <f t="shared" si="189"/>
        <v>1</v>
      </c>
      <c r="AZ466" s="619" t="b">
        <f t="shared" si="190"/>
        <v>1</v>
      </c>
      <c r="BB466" s="619" t="b">
        <f t="shared" si="191"/>
        <v>0</v>
      </c>
      <c r="BC466" s="619" t="b">
        <f t="shared" si="192"/>
        <v>0</v>
      </c>
      <c r="BD466" s="619" t="b">
        <f t="shared" si="193"/>
        <v>0</v>
      </c>
      <c r="BE466" s="619" t="b">
        <f t="shared" si="194"/>
        <v>0</v>
      </c>
      <c r="BF466" s="619" t="b">
        <f t="shared" si="195"/>
        <v>0</v>
      </c>
      <c r="BG466" s="619" t="b">
        <f t="shared" si="196"/>
        <v>0</v>
      </c>
      <c r="BH466" s="619" t="b">
        <f t="shared" si="197"/>
        <v>0</v>
      </c>
      <c r="BI466" s="619" t="b">
        <f t="shared" si="198"/>
        <v>0</v>
      </c>
      <c r="BJ466" s="619" t="b">
        <f t="shared" si="199"/>
        <v>0</v>
      </c>
      <c r="BK466" s="619" t="b">
        <f t="shared" si="200"/>
        <v>0</v>
      </c>
      <c r="BL466" s="619" t="b">
        <f t="shared" si="201"/>
        <v>0</v>
      </c>
      <c r="BM466" s="619" t="b">
        <f t="shared" si="202"/>
        <v>0</v>
      </c>
      <c r="BN466" s="619" t="b">
        <f t="shared" si="203"/>
        <v>1</v>
      </c>
      <c r="BO466" s="619" t="b">
        <f t="shared" si="204"/>
        <v>1</v>
      </c>
      <c r="BP466" s="619" t="b">
        <f t="shared" si="205"/>
        <v>1</v>
      </c>
      <c r="BQ466" s="619" t="b">
        <f t="shared" si="206"/>
        <v>1</v>
      </c>
      <c r="BR466" s="619" t="b">
        <f t="shared" si="207"/>
        <v>1</v>
      </c>
      <c r="BS466" s="619" t="b">
        <f t="shared" si="208"/>
        <v>1</v>
      </c>
      <c r="BT466" s="619" t="b">
        <f t="shared" si="209"/>
        <v>1</v>
      </c>
      <c r="BU466" s="619" t="b">
        <f t="shared" si="210"/>
        <v>1</v>
      </c>
      <c r="BV466" s="619" t="str">
        <f t="shared" si="211"/>
        <v>-</v>
      </c>
      <c r="BW466" s="619">
        <f>IF(BV466="-",0,IF(COUNTIF(BV466:$BV$524,BV466)&gt;1,1,0))</f>
        <v>0</v>
      </c>
    </row>
    <row r="467" spans="1:75" s="257" customFormat="1" ht="15.75">
      <c r="A467" s="567">
        <v>443</v>
      </c>
      <c r="B467" s="564"/>
      <c r="C467" s="465"/>
      <c r="D467" s="466"/>
      <c r="E467" s="467"/>
      <c r="F467" s="468"/>
      <c r="G467" s="466"/>
      <c r="H467" s="467"/>
      <c r="I467" s="468"/>
      <c r="J467" s="469"/>
      <c r="K467" s="467"/>
      <c r="L467" s="470"/>
      <c r="M467" s="466"/>
      <c r="N467" s="467"/>
      <c r="O467" s="470"/>
      <c r="P467" s="544"/>
      <c r="Q467" s="544"/>
      <c r="R467" s="544"/>
      <c r="S467" s="544"/>
      <c r="T467" s="544"/>
      <c r="U467" s="544"/>
      <c r="V467" s="544"/>
      <c r="W467" s="469"/>
      <c r="X467" s="471"/>
      <c r="Y467" s="471"/>
      <c r="Z467" s="471"/>
      <c r="AA467" s="472"/>
      <c r="AB467" s="469"/>
      <c r="AC467" s="471"/>
      <c r="AD467" s="471"/>
      <c r="AE467" s="471"/>
      <c r="AF467" s="472"/>
      <c r="AG467" s="469"/>
      <c r="AH467" s="471"/>
      <c r="AI467" s="471"/>
      <c r="AJ467" s="471"/>
      <c r="AK467" s="472"/>
      <c r="AL467" s="469"/>
      <c r="AM467" s="471"/>
      <c r="AN467" s="471"/>
      <c r="AO467" s="471"/>
      <c r="AP467" s="538"/>
      <c r="AQ467" s="542">
        <f t="shared" si="184"/>
        <v>0</v>
      </c>
      <c r="AR467" s="552">
        <f t="shared" si="185"/>
        <v>0</v>
      </c>
      <c r="AS467" s="552">
        <f t="shared" si="186"/>
        <v>0</v>
      </c>
      <c r="AT467" s="496">
        <f t="shared" si="187"/>
        <v>0</v>
      </c>
      <c r="AU467" s="227"/>
      <c r="AV467" s="619" t="b">
        <f t="shared" si="182"/>
        <v>1</v>
      </c>
      <c r="AW467" s="619" t="b">
        <f t="shared" si="183"/>
        <v>1</v>
      </c>
      <c r="AX467" s="619" t="b">
        <f t="shared" si="188"/>
        <v>1</v>
      </c>
      <c r="AY467" s="619" t="b">
        <f t="shared" si="189"/>
        <v>1</v>
      </c>
      <c r="AZ467" s="619" t="b">
        <f t="shared" si="190"/>
        <v>1</v>
      </c>
      <c r="BB467" s="619" t="b">
        <f t="shared" si="191"/>
        <v>0</v>
      </c>
      <c r="BC467" s="619" t="b">
        <f t="shared" si="192"/>
        <v>0</v>
      </c>
      <c r="BD467" s="619" t="b">
        <f t="shared" si="193"/>
        <v>0</v>
      </c>
      <c r="BE467" s="619" t="b">
        <f t="shared" si="194"/>
        <v>0</v>
      </c>
      <c r="BF467" s="619" t="b">
        <f t="shared" si="195"/>
        <v>0</v>
      </c>
      <c r="BG467" s="619" t="b">
        <f t="shared" si="196"/>
        <v>0</v>
      </c>
      <c r="BH467" s="619" t="b">
        <f t="shared" si="197"/>
        <v>0</v>
      </c>
      <c r="BI467" s="619" t="b">
        <f t="shared" si="198"/>
        <v>0</v>
      </c>
      <c r="BJ467" s="619" t="b">
        <f t="shared" si="199"/>
        <v>0</v>
      </c>
      <c r="BK467" s="619" t="b">
        <f t="shared" si="200"/>
        <v>0</v>
      </c>
      <c r="BL467" s="619" t="b">
        <f t="shared" si="201"/>
        <v>0</v>
      </c>
      <c r="BM467" s="619" t="b">
        <f t="shared" si="202"/>
        <v>0</v>
      </c>
      <c r="BN467" s="619" t="b">
        <f t="shared" si="203"/>
        <v>1</v>
      </c>
      <c r="BO467" s="619" t="b">
        <f t="shared" si="204"/>
        <v>1</v>
      </c>
      <c r="BP467" s="619" t="b">
        <f t="shared" si="205"/>
        <v>1</v>
      </c>
      <c r="BQ467" s="619" t="b">
        <f t="shared" si="206"/>
        <v>1</v>
      </c>
      <c r="BR467" s="619" t="b">
        <f t="shared" si="207"/>
        <v>1</v>
      </c>
      <c r="BS467" s="619" t="b">
        <f t="shared" si="208"/>
        <v>1</v>
      </c>
      <c r="BT467" s="619" t="b">
        <f t="shared" si="209"/>
        <v>1</v>
      </c>
      <c r="BU467" s="619" t="b">
        <f t="shared" si="210"/>
        <v>1</v>
      </c>
      <c r="BV467" s="619" t="str">
        <f t="shared" si="211"/>
        <v>-</v>
      </c>
      <c r="BW467" s="619">
        <f>IF(BV467="-",0,IF(COUNTIF(BV467:$BV$524,BV467)&gt;1,1,0))</f>
        <v>0</v>
      </c>
    </row>
    <row r="468" spans="1:75" s="257" customFormat="1" ht="15.75">
      <c r="A468" s="567">
        <v>444</v>
      </c>
      <c r="B468" s="564"/>
      <c r="C468" s="465"/>
      <c r="D468" s="466"/>
      <c r="E468" s="467"/>
      <c r="F468" s="468"/>
      <c r="G468" s="466"/>
      <c r="H468" s="467"/>
      <c r="I468" s="468"/>
      <c r="J468" s="469"/>
      <c r="K468" s="467"/>
      <c r="L468" s="470"/>
      <c r="M468" s="466"/>
      <c r="N468" s="467"/>
      <c r="O468" s="470"/>
      <c r="P468" s="544"/>
      <c r="Q468" s="544"/>
      <c r="R468" s="544"/>
      <c r="S468" s="544"/>
      <c r="T468" s="544"/>
      <c r="U468" s="544"/>
      <c r="V468" s="544"/>
      <c r="W468" s="469"/>
      <c r="X468" s="471"/>
      <c r="Y468" s="471"/>
      <c r="Z468" s="471"/>
      <c r="AA468" s="472"/>
      <c r="AB468" s="469"/>
      <c r="AC468" s="471"/>
      <c r="AD468" s="471"/>
      <c r="AE468" s="471"/>
      <c r="AF468" s="472"/>
      <c r="AG468" s="469"/>
      <c r="AH468" s="471"/>
      <c r="AI468" s="471"/>
      <c r="AJ468" s="471"/>
      <c r="AK468" s="472"/>
      <c r="AL468" s="469"/>
      <c r="AM468" s="471"/>
      <c r="AN468" s="471"/>
      <c r="AO468" s="471"/>
      <c r="AP468" s="538"/>
      <c r="AQ468" s="542">
        <f t="shared" si="184"/>
        <v>0</v>
      </c>
      <c r="AR468" s="552">
        <f t="shared" si="185"/>
        <v>0</v>
      </c>
      <c r="AS468" s="552">
        <f t="shared" si="186"/>
        <v>0</v>
      </c>
      <c r="AT468" s="496">
        <f t="shared" si="187"/>
        <v>0</v>
      </c>
      <c r="AU468" s="227"/>
      <c r="AV468" s="619" t="b">
        <f t="shared" si="182"/>
        <v>1</v>
      </c>
      <c r="AW468" s="619" t="b">
        <f t="shared" si="183"/>
        <v>1</v>
      </c>
      <c r="AX468" s="619" t="b">
        <f t="shared" si="188"/>
        <v>1</v>
      </c>
      <c r="AY468" s="619" t="b">
        <f t="shared" si="189"/>
        <v>1</v>
      </c>
      <c r="AZ468" s="619" t="b">
        <f t="shared" si="190"/>
        <v>1</v>
      </c>
      <c r="BB468" s="619" t="b">
        <f t="shared" si="191"/>
        <v>0</v>
      </c>
      <c r="BC468" s="619" t="b">
        <f t="shared" si="192"/>
        <v>0</v>
      </c>
      <c r="BD468" s="619" t="b">
        <f t="shared" si="193"/>
        <v>0</v>
      </c>
      <c r="BE468" s="619" t="b">
        <f t="shared" si="194"/>
        <v>0</v>
      </c>
      <c r="BF468" s="619" t="b">
        <f t="shared" si="195"/>
        <v>0</v>
      </c>
      <c r="BG468" s="619" t="b">
        <f t="shared" si="196"/>
        <v>0</v>
      </c>
      <c r="BH468" s="619" t="b">
        <f t="shared" si="197"/>
        <v>0</v>
      </c>
      <c r="BI468" s="619" t="b">
        <f t="shared" si="198"/>
        <v>0</v>
      </c>
      <c r="BJ468" s="619" t="b">
        <f t="shared" si="199"/>
        <v>0</v>
      </c>
      <c r="BK468" s="619" t="b">
        <f t="shared" si="200"/>
        <v>0</v>
      </c>
      <c r="BL468" s="619" t="b">
        <f t="shared" si="201"/>
        <v>0</v>
      </c>
      <c r="BM468" s="619" t="b">
        <f t="shared" si="202"/>
        <v>0</v>
      </c>
      <c r="BN468" s="619" t="b">
        <f t="shared" si="203"/>
        <v>1</v>
      </c>
      <c r="BO468" s="619" t="b">
        <f t="shared" si="204"/>
        <v>1</v>
      </c>
      <c r="BP468" s="619" t="b">
        <f t="shared" si="205"/>
        <v>1</v>
      </c>
      <c r="BQ468" s="619" t="b">
        <f t="shared" si="206"/>
        <v>1</v>
      </c>
      <c r="BR468" s="619" t="b">
        <f t="shared" si="207"/>
        <v>1</v>
      </c>
      <c r="BS468" s="619" t="b">
        <f t="shared" si="208"/>
        <v>1</v>
      </c>
      <c r="BT468" s="619" t="b">
        <f t="shared" si="209"/>
        <v>1</v>
      </c>
      <c r="BU468" s="619" t="b">
        <f t="shared" si="210"/>
        <v>1</v>
      </c>
      <c r="BV468" s="619" t="str">
        <f t="shared" si="211"/>
        <v>-</v>
      </c>
      <c r="BW468" s="619">
        <f>IF(BV468="-",0,IF(COUNTIF(BV468:$BV$524,BV468)&gt;1,1,0))</f>
        <v>0</v>
      </c>
    </row>
    <row r="469" spans="1:75" s="257" customFormat="1" ht="15.75">
      <c r="A469" s="567">
        <v>445</v>
      </c>
      <c r="B469" s="564"/>
      <c r="C469" s="465"/>
      <c r="D469" s="466"/>
      <c r="E469" s="467"/>
      <c r="F469" s="468"/>
      <c r="G469" s="466"/>
      <c r="H469" s="467"/>
      <c r="I469" s="468"/>
      <c r="J469" s="469"/>
      <c r="K469" s="467"/>
      <c r="L469" s="470"/>
      <c r="M469" s="466"/>
      <c r="N469" s="467"/>
      <c r="O469" s="470"/>
      <c r="P469" s="544"/>
      <c r="Q469" s="544"/>
      <c r="R469" s="544"/>
      <c r="S469" s="544"/>
      <c r="T469" s="544"/>
      <c r="U469" s="544"/>
      <c r="V469" s="544"/>
      <c r="W469" s="469"/>
      <c r="X469" s="471"/>
      <c r="Y469" s="471"/>
      <c r="Z469" s="471"/>
      <c r="AA469" s="472"/>
      <c r="AB469" s="469"/>
      <c r="AC469" s="471"/>
      <c r="AD469" s="471"/>
      <c r="AE469" s="471"/>
      <c r="AF469" s="472"/>
      <c r="AG469" s="469"/>
      <c r="AH469" s="471"/>
      <c r="AI469" s="471"/>
      <c r="AJ469" s="471"/>
      <c r="AK469" s="472"/>
      <c r="AL469" s="469"/>
      <c r="AM469" s="471"/>
      <c r="AN469" s="471"/>
      <c r="AO469" s="471"/>
      <c r="AP469" s="538"/>
      <c r="AQ469" s="542">
        <f t="shared" si="184"/>
        <v>0</v>
      </c>
      <c r="AR469" s="552">
        <f t="shared" si="185"/>
        <v>0</v>
      </c>
      <c r="AS469" s="552">
        <f t="shared" si="186"/>
        <v>0</v>
      </c>
      <c r="AT469" s="496">
        <f t="shared" si="187"/>
        <v>0</v>
      </c>
      <c r="AU469" s="227"/>
      <c r="AV469" s="619" t="b">
        <f t="shared" si="182"/>
        <v>1</v>
      </c>
      <c r="AW469" s="619" t="b">
        <f t="shared" si="183"/>
        <v>1</v>
      </c>
      <c r="AX469" s="619" t="b">
        <f t="shared" si="188"/>
        <v>1</v>
      </c>
      <c r="AY469" s="619" t="b">
        <f t="shared" si="189"/>
        <v>1</v>
      </c>
      <c r="AZ469" s="619" t="b">
        <f t="shared" si="190"/>
        <v>1</v>
      </c>
      <c r="BB469" s="619" t="b">
        <f t="shared" si="191"/>
        <v>0</v>
      </c>
      <c r="BC469" s="619" t="b">
        <f t="shared" si="192"/>
        <v>0</v>
      </c>
      <c r="BD469" s="619" t="b">
        <f t="shared" si="193"/>
        <v>0</v>
      </c>
      <c r="BE469" s="619" t="b">
        <f t="shared" si="194"/>
        <v>0</v>
      </c>
      <c r="BF469" s="619" t="b">
        <f t="shared" si="195"/>
        <v>0</v>
      </c>
      <c r="BG469" s="619" t="b">
        <f t="shared" si="196"/>
        <v>0</v>
      </c>
      <c r="BH469" s="619" t="b">
        <f t="shared" si="197"/>
        <v>0</v>
      </c>
      <c r="BI469" s="619" t="b">
        <f t="shared" si="198"/>
        <v>0</v>
      </c>
      <c r="BJ469" s="619" t="b">
        <f t="shared" si="199"/>
        <v>0</v>
      </c>
      <c r="BK469" s="619" t="b">
        <f t="shared" si="200"/>
        <v>0</v>
      </c>
      <c r="BL469" s="619" t="b">
        <f t="shared" si="201"/>
        <v>0</v>
      </c>
      <c r="BM469" s="619" t="b">
        <f t="shared" si="202"/>
        <v>0</v>
      </c>
      <c r="BN469" s="619" t="b">
        <f t="shared" si="203"/>
        <v>1</v>
      </c>
      <c r="BO469" s="619" t="b">
        <f t="shared" si="204"/>
        <v>1</v>
      </c>
      <c r="BP469" s="619" t="b">
        <f t="shared" si="205"/>
        <v>1</v>
      </c>
      <c r="BQ469" s="619" t="b">
        <f t="shared" si="206"/>
        <v>1</v>
      </c>
      <c r="BR469" s="619" t="b">
        <f t="shared" si="207"/>
        <v>1</v>
      </c>
      <c r="BS469" s="619" t="b">
        <f t="shared" si="208"/>
        <v>1</v>
      </c>
      <c r="BT469" s="619" t="b">
        <f t="shared" si="209"/>
        <v>1</v>
      </c>
      <c r="BU469" s="619" t="b">
        <f t="shared" si="210"/>
        <v>1</v>
      </c>
      <c r="BV469" s="619" t="str">
        <f t="shared" si="211"/>
        <v>-</v>
      </c>
      <c r="BW469" s="619">
        <f>IF(BV469="-",0,IF(COUNTIF(BV469:$BV$524,BV469)&gt;1,1,0))</f>
        <v>0</v>
      </c>
    </row>
    <row r="470" spans="1:75" s="257" customFormat="1" ht="15.75">
      <c r="A470" s="567">
        <v>446</v>
      </c>
      <c r="B470" s="564"/>
      <c r="C470" s="465"/>
      <c r="D470" s="466"/>
      <c r="E470" s="467"/>
      <c r="F470" s="468"/>
      <c r="G470" s="466"/>
      <c r="H470" s="467"/>
      <c r="I470" s="468"/>
      <c r="J470" s="469"/>
      <c r="K470" s="467"/>
      <c r="L470" s="470"/>
      <c r="M470" s="466"/>
      <c r="N470" s="467"/>
      <c r="O470" s="470"/>
      <c r="P470" s="544"/>
      <c r="Q470" s="544"/>
      <c r="R470" s="544"/>
      <c r="S470" s="544"/>
      <c r="T470" s="544"/>
      <c r="U470" s="544"/>
      <c r="V470" s="544"/>
      <c r="W470" s="469"/>
      <c r="X470" s="471"/>
      <c r="Y470" s="471"/>
      <c r="Z470" s="471"/>
      <c r="AA470" s="472"/>
      <c r="AB470" s="469"/>
      <c r="AC470" s="471"/>
      <c r="AD470" s="471"/>
      <c r="AE470" s="471"/>
      <c r="AF470" s="472"/>
      <c r="AG470" s="469"/>
      <c r="AH470" s="471"/>
      <c r="AI470" s="471"/>
      <c r="AJ470" s="471"/>
      <c r="AK470" s="472"/>
      <c r="AL470" s="469"/>
      <c r="AM470" s="471"/>
      <c r="AN470" s="471"/>
      <c r="AO470" s="471"/>
      <c r="AP470" s="538"/>
      <c r="AQ470" s="542">
        <f t="shared" si="184"/>
        <v>0</v>
      </c>
      <c r="AR470" s="552">
        <f t="shared" si="185"/>
        <v>0</v>
      </c>
      <c r="AS470" s="552">
        <f t="shared" si="186"/>
        <v>0</v>
      </c>
      <c r="AT470" s="496">
        <f t="shared" si="187"/>
        <v>0</v>
      </c>
      <c r="AU470" s="227"/>
      <c r="AV470" s="619" t="b">
        <f t="shared" si="182"/>
        <v>1</v>
      </c>
      <c r="AW470" s="619" t="b">
        <f t="shared" si="183"/>
        <v>1</v>
      </c>
      <c r="AX470" s="619" t="b">
        <f t="shared" si="188"/>
        <v>1</v>
      </c>
      <c r="AY470" s="619" t="b">
        <f t="shared" si="189"/>
        <v>1</v>
      </c>
      <c r="AZ470" s="619" t="b">
        <f t="shared" si="190"/>
        <v>1</v>
      </c>
      <c r="BB470" s="619" t="b">
        <f t="shared" si="191"/>
        <v>0</v>
      </c>
      <c r="BC470" s="619" t="b">
        <f t="shared" si="192"/>
        <v>0</v>
      </c>
      <c r="BD470" s="619" t="b">
        <f t="shared" si="193"/>
        <v>0</v>
      </c>
      <c r="BE470" s="619" t="b">
        <f t="shared" si="194"/>
        <v>0</v>
      </c>
      <c r="BF470" s="619" t="b">
        <f t="shared" si="195"/>
        <v>0</v>
      </c>
      <c r="BG470" s="619" t="b">
        <f t="shared" si="196"/>
        <v>0</v>
      </c>
      <c r="BH470" s="619" t="b">
        <f t="shared" si="197"/>
        <v>0</v>
      </c>
      <c r="BI470" s="619" t="b">
        <f t="shared" si="198"/>
        <v>0</v>
      </c>
      <c r="BJ470" s="619" t="b">
        <f t="shared" si="199"/>
        <v>0</v>
      </c>
      <c r="BK470" s="619" t="b">
        <f t="shared" si="200"/>
        <v>0</v>
      </c>
      <c r="BL470" s="619" t="b">
        <f t="shared" si="201"/>
        <v>0</v>
      </c>
      <c r="BM470" s="619" t="b">
        <f t="shared" si="202"/>
        <v>0</v>
      </c>
      <c r="BN470" s="619" t="b">
        <f t="shared" si="203"/>
        <v>1</v>
      </c>
      <c r="BO470" s="619" t="b">
        <f t="shared" si="204"/>
        <v>1</v>
      </c>
      <c r="BP470" s="619" t="b">
        <f t="shared" si="205"/>
        <v>1</v>
      </c>
      <c r="BQ470" s="619" t="b">
        <f t="shared" si="206"/>
        <v>1</v>
      </c>
      <c r="BR470" s="619" t="b">
        <f t="shared" si="207"/>
        <v>1</v>
      </c>
      <c r="BS470" s="619" t="b">
        <f t="shared" si="208"/>
        <v>1</v>
      </c>
      <c r="BT470" s="619" t="b">
        <f t="shared" si="209"/>
        <v>1</v>
      </c>
      <c r="BU470" s="619" t="b">
        <f t="shared" si="210"/>
        <v>1</v>
      </c>
      <c r="BV470" s="619" t="str">
        <f t="shared" si="211"/>
        <v>-</v>
      </c>
      <c r="BW470" s="619">
        <f>IF(BV470="-",0,IF(COUNTIF(BV470:$BV$524,BV470)&gt;1,1,0))</f>
        <v>0</v>
      </c>
    </row>
    <row r="471" spans="1:75" s="257" customFormat="1" ht="15.75">
      <c r="A471" s="567">
        <v>447</v>
      </c>
      <c r="B471" s="564"/>
      <c r="C471" s="465"/>
      <c r="D471" s="466"/>
      <c r="E471" s="467"/>
      <c r="F471" s="468"/>
      <c r="G471" s="466"/>
      <c r="H471" s="467"/>
      <c r="I471" s="468"/>
      <c r="J471" s="469"/>
      <c r="K471" s="467"/>
      <c r="L471" s="470"/>
      <c r="M471" s="466"/>
      <c r="N471" s="467"/>
      <c r="O471" s="470"/>
      <c r="P471" s="544"/>
      <c r="Q471" s="544"/>
      <c r="R471" s="544"/>
      <c r="S471" s="544"/>
      <c r="T471" s="544"/>
      <c r="U471" s="544"/>
      <c r="V471" s="544"/>
      <c r="W471" s="469"/>
      <c r="X471" s="471"/>
      <c r="Y471" s="471"/>
      <c r="Z471" s="471"/>
      <c r="AA471" s="472"/>
      <c r="AB471" s="469"/>
      <c r="AC471" s="471"/>
      <c r="AD471" s="471"/>
      <c r="AE471" s="471"/>
      <c r="AF471" s="472"/>
      <c r="AG471" s="469"/>
      <c r="AH471" s="471"/>
      <c r="AI471" s="471"/>
      <c r="AJ471" s="471"/>
      <c r="AK471" s="472"/>
      <c r="AL471" s="469"/>
      <c r="AM471" s="471"/>
      <c r="AN471" s="471"/>
      <c r="AO471" s="471"/>
      <c r="AP471" s="538"/>
      <c r="AQ471" s="542">
        <f t="shared" si="184"/>
        <v>0</v>
      </c>
      <c r="AR471" s="552">
        <f t="shared" si="185"/>
        <v>0</v>
      </c>
      <c r="AS471" s="552">
        <f t="shared" si="186"/>
        <v>0</v>
      </c>
      <c r="AT471" s="496">
        <f t="shared" si="187"/>
        <v>0</v>
      </c>
      <c r="AU471" s="227"/>
      <c r="AV471" s="619" t="b">
        <f t="shared" si="182"/>
        <v>1</v>
      </c>
      <c r="AW471" s="619" t="b">
        <f t="shared" si="183"/>
        <v>1</v>
      </c>
      <c r="AX471" s="619" t="b">
        <f t="shared" si="188"/>
        <v>1</v>
      </c>
      <c r="AY471" s="619" t="b">
        <f t="shared" si="189"/>
        <v>1</v>
      </c>
      <c r="AZ471" s="619" t="b">
        <f t="shared" si="190"/>
        <v>1</v>
      </c>
      <c r="BB471" s="619" t="b">
        <f t="shared" si="191"/>
        <v>0</v>
      </c>
      <c r="BC471" s="619" t="b">
        <f t="shared" si="192"/>
        <v>0</v>
      </c>
      <c r="BD471" s="619" t="b">
        <f t="shared" si="193"/>
        <v>0</v>
      </c>
      <c r="BE471" s="619" t="b">
        <f t="shared" si="194"/>
        <v>0</v>
      </c>
      <c r="BF471" s="619" t="b">
        <f t="shared" si="195"/>
        <v>0</v>
      </c>
      <c r="BG471" s="619" t="b">
        <f t="shared" si="196"/>
        <v>0</v>
      </c>
      <c r="BH471" s="619" t="b">
        <f t="shared" si="197"/>
        <v>0</v>
      </c>
      <c r="BI471" s="619" t="b">
        <f t="shared" si="198"/>
        <v>0</v>
      </c>
      <c r="BJ471" s="619" t="b">
        <f t="shared" si="199"/>
        <v>0</v>
      </c>
      <c r="BK471" s="619" t="b">
        <f t="shared" si="200"/>
        <v>0</v>
      </c>
      <c r="BL471" s="619" t="b">
        <f t="shared" si="201"/>
        <v>0</v>
      </c>
      <c r="BM471" s="619" t="b">
        <f t="shared" si="202"/>
        <v>0</v>
      </c>
      <c r="BN471" s="619" t="b">
        <f t="shared" si="203"/>
        <v>1</v>
      </c>
      <c r="BO471" s="619" t="b">
        <f t="shared" si="204"/>
        <v>1</v>
      </c>
      <c r="BP471" s="619" t="b">
        <f t="shared" si="205"/>
        <v>1</v>
      </c>
      <c r="BQ471" s="619" t="b">
        <f t="shared" si="206"/>
        <v>1</v>
      </c>
      <c r="BR471" s="619" t="b">
        <f t="shared" si="207"/>
        <v>1</v>
      </c>
      <c r="BS471" s="619" t="b">
        <f t="shared" si="208"/>
        <v>1</v>
      </c>
      <c r="BT471" s="619" t="b">
        <f t="shared" si="209"/>
        <v>1</v>
      </c>
      <c r="BU471" s="619" t="b">
        <f t="shared" si="210"/>
        <v>1</v>
      </c>
      <c r="BV471" s="619" t="str">
        <f t="shared" si="211"/>
        <v>-</v>
      </c>
      <c r="BW471" s="619">
        <f>IF(BV471="-",0,IF(COUNTIF(BV471:$BV$524,BV471)&gt;1,1,0))</f>
        <v>0</v>
      </c>
    </row>
    <row r="472" spans="1:75" s="257" customFormat="1" ht="15.75">
      <c r="A472" s="567">
        <v>448</v>
      </c>
      <c r="B472" s="564"/>
      <c r="C472" s="465"/>
      <c r="D472" s="466"/>
      <c r="E472" s="467"/>
      <c r="F472" s="468"/>
      <c r="G472" s="466"/>
      <c r="H472" s="467"/>
      <c r="I472" s="468"/>
      <c r="J472" s="469"/>
      <c r="K472" s="467"/>
      <c r="L472" s="470"/>
      <c r="M472" s="466"/>
      <c r="N472" s="467"/>
      <c r="O472" s="470"/>
      <c r="P472" s="544"/>
      <c r="Q472" s="544"/>
      <c r="R472" s="544"/>
      <c r="S472" s="544"/>
      <c r="T472" s="544"/>
      <c r="U472" s="544"/>
      <c r="V472" s="544"/>
      <c r="W472" s="469"/>
      <c r="X472" s="471"/>
      <c r="Y472" s="471"/>
      <c r="Z472" s="471"/>
      <c r="AA472" s="472"/>
      <c r="AB472" s="469"/>
      <c r="AC472" s="471"/>
      <c r="AD472" s="471"/>
      <c r="AE472" s="471"/>
      <c r="AF472" s="472"/>
      <c r="AG472" s="469"/>
      <c r="AH472" s="471"/>
      <c r="AI472" s="471"/>
      <c r="AJ472" s="471"/>
      <c r="AK472" s="472"/>
      <c r="AL472" s="469"/>
      <c r="AM472" s="471"/>
      <c r="AN472" s="471"/>
      <c r="AO472" s="471"/>
      <c r="AP472" s="538"/>
      <c r="AQ472" s="542">
        <f t="shared" si="184"/>
        <v>0</v>
      </c>
      <c r="AR472" s="552">
        <f t="shared" si="185"/>
        <v>0</v>
      </c>
      <c r="AS472" s="552">
        <f t="shared" si="186"/>
        <v>0</v>
      </c>
      <c r="AT472" s="496">
        <f t="shared" si="187"/>
        <v>0</v>
      </c>
      <c r="AU472" s="227"/>
      <c r="AV472" s="619" t="b">
        <f t="shared" si="182"/>
        <v>1</v>
      </c>
      <c r="AW472" s="619" t="b">
        <f t="shared" si="183"/>
        <v>1</v>
      </c>
      <c r="AX472" s="619" t="b">
        <f t="shared" si="188"/>
        <v>1</v>
      </c>
      <c r="AY472" s="619" t="b">
        <f t="shared" si="189"/>
        <v>1</v>
      </c>
      <c r="AZ472" s="619" t="b">
        <f t="shared" si="190"/>
        <v>1</v>
      </c>
      <c r="BB472" s="619" t="b">
        <f t="shared" si="191"/>
        <v>0</v>
      </c>
      <c r="BC472" s="619" t="b">
        <f t="shared" si="192"/>
        <v>0</v>
      </c>
      <c r="BD472" s="619" t="b">
        <f t="shared" si="193"/>
        <v>0</v>
      </c>
      <c r="BE472" s="619" t="b">
        <f t="shared" si="194"/>
        <v>0</v>
      </c>
      <c r="BF472" s="619" t="b">
        <f t="shared" si="195"/>
        <v>0</v>
      </c>
      <c r="BG472" s="619" t="b">
        <f t="shared" si="196"/>
        <v>0</v>
      </c>
      <c r="BH472" s="619" t="b">
        <f t="shared" si="197"/>
        <v>0</v>
      </c>
      <c r="BI472" s="619" t="b">
        <f t="shared" si="198"/>
        <v>0</v>
      </c>
      <c r="BJ472" s="619" t="b">
        <f t="shared" si="199"/>
        <v>0</v>
      </c>
      <c r="BK472" s="619" t="b">
        <f t="shared" si="200"/>
        <v>0</v>
      </c>
      <c r="BL472" s="619" t="b">
        <f t="shared" si="201"/>
        <v>0</v>
      </c>
      <c r="BM472" s="619" t="b">
        <f t="shared" si="202"/>
        <v>0</v>
      </c>
      <c r="BN472" s="619" t="b">
        <f t="shared" si="203"/>
        <v>1</v>
      </c>
      <c r="BO472" s="619" t="b">
        <f t="shared" si="204"/>
        <v>1</v>
      </c>
      <c r="BP472" s="619" t="b">
        <f t="shared" si="205"/>
        <v>1</v>
      </c>
      <c r="BQ472" s="619" t="b">
        <f t="shared" si="206"/>
        <v>1</v>
      </c>
      <c r="BR472" s="619" t="b">
        <f t="shared" si="207"/>
        <v>1</v>
      </c>
      <c r="BS472" s="619" t="b">
        <f t="shared" si="208"/>
        <v>1</v>
      </c>
      <c r="BT472" s="619" t="b">
        <f t="shared" si="209"/>
        <v>1</v>
      </c>
      <c r="BU472" s="619" t="b">
        <f t="shared" si="210"/>
        <v>1</v>
      </c>
      <c r="BV472" s="619" t="str">
        <f t="shared" si="211"/>
        <v>-</v>
      </c>
      <c r="BW472" s="619">
        <f>IF(BV472="-",0,IF(COUNTIF(BV472:$BV$524,BV472)&gt;1,1,0))</f>
        <v>0</v>
      </c>
    </row>
    <row r="473" spans="1:75" s="257" customFormat="1" ht="15.75">
      <c r="A473" s="567">
        <v>449</v>
      </c>
      <c r="B473" s="564"/>
      <c r="C473" s="465"/>
      <c r="D473" s="466"/>
      <c r="E473" s="467"/>
      <c r="F473" s="468"/>
      <c r="G473" s="466"/>
      <c r="H473" s="467"/>
      <c r="I473" s="468"/>
      <c r="J473" s="469"/>
      <c r="K473" s="467"/>
      <c r="L473" s="470"/>
      <c r="M473" s="466"/>
      <c r="N473" s="467"/>
      <c r="O473" s="470"/>
      <c r="P473" s="544"/>
      <c r="Q473" s="544"/>
      <c r="R473" s="544"/>
      <c r="S473" s="544"/>
      <c r="T473" s="544"/>
      <c r="U473" s="544"/>
      <c r="V473" s="544"/>
      <c r="W473" s="469"/>
      <c r="X473" s="471"/>
      <c r="Y473" s="471"/>
      <c r="Z473" s="471"/>
      <c r="AA473" s="472"/>
      <c r="AB473" s="469"/>
      <c r="AC473" s="471"/>
      <c r="AD473" s="471"/>
      <c r="AE473" s="471"/>
      <c r="AF473" s="472"/>
      <c r="AG473" s="469"/>
      <c r="AH473" s="471"/>
      <c r="AI473" s="471"/>
      <c r="AJ473" s="471"/>
      <c r="AK473" s="472"/>
      <c r="AL473" s="469"/>
      <c r="AM473" s="471"/>
      <c r="AN473" s="471"/>
      <c r="AO473" s="471"/>
      <c r="AP473" s="538"/>
      <c r="AQ473" s="542">
        <f t="shared" si="184"/>
        <v>0</v>
      </c>
      <c r="AR473" s="552">
        <f t="shared" si="185"/>
        <v>0</v>
      </c>
      <c r="AS473" s="552">
        <f t="shared" si="186"/>
        <v>0</v>
      </c>
      <c r="AT473" s="496">
        <f t="shared" si="187"/>
        <v>0</v>
      </c>
      <c r="AU473" s="227"/>
      <c r="AV473" s="619" t="b">
        <f t="shared" ref="AV473:AV524" si="212">IF(B473="",TRUE,(IF(ISNUMBER(MATCH(B473,List_Countries,0)),TRUE,FALSE)))</f>
        <v>1</v>
      </c>
      <c r="AW473" s="619" t="b">
        <f t="shared" ref="AW473:AW524" si="213">IF(C473="",TRUE,(IF(ISNUMBER(MATCH(C473,Basis,0)),TRUE,FALSE)))</f>
        <v>1</v>
      </c>
      <c r="AX473" s="619" t="b">
        <f t="shared" si="188"/>
        <v>1</v>
      </c>
      <c r="AY473" s="619" t="b">
        <f t="shared" si="189"/>
        <v>1</v>
      </c>
      <c r="AZ473" s="619" t="b">
        <f t="shared" si="190"/>
        <v>1</v>
      </c>
      <c r="BB473" s="619" t="b">
        <f t="shared" si="191"/>
        <v>0</v>
      </c>
      <c r="BC473" s="619" t="b">
        <f t="shared" si="192"/>
        <v>0</v>
      </c>
      <c r="BD473" s="619" t="b">
        <f t="shared" si="193"/>
        <v>0</v>
      </c>
      <c r="BE473" s="619" t="b">
        <f t="shared" si="194"/>
        <v>0</v>
      </c>
      <c r="BF473" s="619" t="b">
        <f t="shared" si="195"/>
        <v>0</v>
      </c>
      <c r="BG473" s="619" t="b">
        <f t="shared" si="196"/>
        <v>0</v>
      </c>
      <c r="BH473" s="619" t="b">
        <f t="shared" si="197"/>
        <v>0</v>
      </c>
      <c r="BI473" s="619" t="b">
        <f t="shared" si="198"/>
        <v>0</v>
      </c>
      <c r="BJ473" s="619" t="b">
        <f t="shared" si="199"/>
        <v>0</v>
      </c>
      <c r="BK473" s="619" t="b">
        <f t="shared" si="200"/>
        <v>0</v>
      </c>
      <c r="BL473" s="619" t="b">
        <f t="shared" si="201"/>
        <v>0</v>
      </c>
      <c r="BM473" s="619" t="b">
        <f t="shared" si="202"/>
        <v>0</v>
      </c>
      <c r="BN473" s="619" t="b">
        <f t="shared" si="203"/>
        <v>1</v>
      </c>
      <c r="BO473" s="619" t="b">
        <f t="shared" si="204"/>
        <v>1</v>
      </c>
      <c r="BP473" s="619" t="b">
        <f t="shared" si="205"/>
        <v>1</v>
      </c>
      <c r="BQ473" s="619" t="b">
        <f t="shared" si="206"/>
        <v>1</v>
      </c>
      <c r="BR473" s="619" t="b">
        <f t="shared" si="207"/>
        <v>1</v>
      </c>
      <c r="BS473" s="619" t="b">
        <f t="shared" si="208"/>
        <v>1</v>
      </c>
      <c r="BT473" s="619" t="b">
        <f t="shared" si="209"/>
        <v>1</v>
      </c>
      <c r="BU473" s="619" t="b">
        <f t="shared" si="210"/>
        <v>1</v>
      </c>
      <c r="BV473" s="619" t="str">
        <f t="shared" si="211"/>
        <v>-</v>
      </c>
      <c r="BW473" s="619">
        <f>IF(BV473="-",0,IF(COUNTIF(BV473:$BV$524,BV473)&gt;1,1,0))</f>
        <v>0</v>
      </c>
    </row>
    <row r="474" spans="1:75" s="257" customFormat="1" ht="15.75">
      <c r="A474" s="567">
        <v>450</v>
      </c>
      <c r="B474" s="564"/>
      <c r="C474" s="465"/>
      <c r="D474" s="466"/>
      <c r="E474" s="467"/>
      <c r="F474" s="468"/>
      <c r="G474" s="466"/>
      <c r="H474" s="467"/>
      <c r="I474" s="468"/>
      <c r="J474" s="469"/>
      <c r="K474" s="467"/>
      <c r="L474" s="470"/>
      <c r="M474" s="466"/>
      <c r="N474" s="467"/>
      <c r="O474" s="470"/>
      <c r="P474" s="544"/>
      <c r="Q474" s="544"/>
      <c r="R474" s="544"/>
      <c r="S474" s="544"/>
      <c r="T474" s="544"/>
      <c r="U474" s="544"/>
      <c r="V474" s="544"/>
      <c r="W474" s="469"/>
      <c r="X474" s="471"/>
      <c r="Y474" s="471"/>
      <c r="Z474" s="471"/>
      <c r="AA474" s="472"/>
      <c r="AB474" s="469"/>
      <c r="AC474" s="471"/>
      <c r="AD474" s="471"/>
      <c r="AE474" s="471"/>
      <c r="AF474" s="472"/>
      <c r="AG474" s="469"/>
      <c r="AH474" s="471"/>
      <c r="AI474" s="471"/>
      <c r="AJ474" s="471"/>
      <c r="AK474" s="472"/>
      <c r="AL474" s="469"/>
      <c r="AM474" s="471"/>
      <c r="AN474" s="471"/>
      <c r="AO474" s="471"/>
      <c r="AP474" s="538"/>
      <c r="AQ474" s="542">
        <f t="shared" ref="AQ474:AQ524" si="214">W474+AB474+AG474+AL474</f>
        <v>0</v>
      </c>
      <c r="AR474" s="552">
        <f t="shared" ref="AR474:AR524" si="215">X474+AC474+AH474+AM474</f>
        <v>0</v>
      </c>
      <c r="AS474" s="552">
        <f t="shared" ref="AS474:AS524" si="216">Y474+AD474+AI474+AN474</f>
        <v>0</v>
      </c>
      <c r="AT474" s="496">
        <f t="shared" ref="AT474:AT524" si="217">Z474+AE474+AJ474+AO474</f>
        <v>0</v>
      </c>
      <c r="AU474" s="227"/>
      <c r="AV474" s="619" t="b">
        <f t="shared" si="212"/>
        <v>1</v>
      </c>
      <c r="AW474" s="619" t="b">
        <f t="shared" si="213"/>
        <v>1</v>
      </c>
      <c r="AX474" s="619" t="b">
        <f t="shared" ref="AX474:AX524" si="218">IF(B474="",TRUE,(IF(AND(C474&lt;&gt;"",W474&lt;&gt;"",X474&lt;&gt;"",Y474&lt;&gt;"",Z474&lt;&gt;"",AA474&lt;&gt;"",AB474&lt;&gt;"",AC474&lt;&gt;"",AD474&lt;&gt;"",AE474&lt;&gt;"",AF474&lt;&gt;"",AG474&lt;&gt;"",AH474&lt;&gt;"",AI474&lt;&gt;"",AJ474&lt;&gt;"",AK474&lt;&gt;"",AL474&lt;&gt;"",AM474&lt;&gt;"",AN474&lt;&gt;"",AO474&lt;&gt;"",AP474&lt;&gt;""),TRUE,FALSE)))</f>
        <v>1</v>
      </c>
      <c r="AY474" s="619" t="b">
        <f t="shared" ref="AY474:AY524" si="219">IF(B474="",TRUE,(IF(OR(W474&lt;&gt;0,AB474&lt;&gt;0,AG474&lt;&gt;0,AL474&lt;&gt;0),TRUE,FALSE)))</f>
        <v>1</v>
      </c>
      <c r="AZ474" s="619" t="b">
        <f t="shared" ref="AZ474:AZ524" si="220">IF(AND(B474="",OR(C474&lt;&gt;"",W474&lt;&gt;"",X474&lt;&gt;"",Y474&lt;&gt;"",Z474&lt;&gt;"",AA474&lt;&gt;"",AB474&lt;&gt;"",AC474&lt;&gt;"",AD474&lt;&gt;"",AE474&lt;&gt;"",AF474&lt;&gt;"",AG474&lt;&gt;"",AH474&lt;&gt;"",AI474&lt;&gt;"",AJ474&lt;&gt;"",AK474&lt;&gt;"",AL474&lt;&gt;"",AM474&lt;&gt;"",AN474&lt;&gt;"",AO474&lt;&gt;"",AP474&lt;&gt;"")),FALSE,TRUE)</f>
        <v>1</v>
      </c>
      <c r="BB474" s="619" t="b">
        <f t="shared" ref="BB474:BB524" si="221">IF(OR(D474&lt;&gt;0,E474&lt;&gt;0,F474&lt;&gt;0),TRUE,FALSE)</f>
        <v>0</v>
      </c>
      <c r="BC474" s="619" t="b">
        <f t="shared" ref="BC474:BC524" si="222">IF(OR(G474&lt;&gt;0,H474&lt;&gt;0,I474&lt;&gt;0),TRUE,FALSE)</f>
        <v>0</v>
      </c>
      <c r="BD474" s="619" t="b">
        <f t="shared" ref="BD474:BD524" si="223">IF(OR(J474&lt;&gt;0,K474&lt;&gt;0,L474&lt;&gt;0),TRUE,FALSE)</f>
        <v>0</v>
      </c>
      <c r="BE474" s="619" t="b">
        <f t="shared" ref="BE474:BE524" si="224">IF(OR(M474&lt;&gt;0,N474&lt;&gt;0,O474&lt;&gt;0),TRUE,FALSE)</f>
        <v>0</v>
      </c>
      <c r="BF474" s="619" t="b">
        <f t="shared" ref="BF474:BF524" si="225">IF(P474&lt;&gt;0,TRUE,FALSE)</f>
        <v>0</v>
      </c>
      <c r="BG474" s="619" t="b">
        <f t="shared" ref="BG474:BG524" si="226">IF(Q474&lt;&gt;0,TRUE,FALSE)</f>
        <v>0</v>
      </c>
      <c r="BH474" s="619" t="b">
        <f t="shared" ref="BH474:BH524" si="227">IF(R474&lt;&gt;0,TRUE,FALSE)</f>
        <v>0</v>
      </c>
      <c r="BI474" s="619" t="b">
        <f t="shared" ref="BI474:BI524" si="228">IF(S474&lt;&gt;0,TRUE,FALSE)</f>
        <v>0</v>
      </c>
      <c r="BJ474" s="619" t="b">
        <f t="shared" ref="BJ474:BJ524" si="229">IF(T474&lt;&gt;0,TRUE,FALSE)</f>
        <v>0</v>
      </c>
      <c r="BK474" s="619" t="b">
        <f t="shared" ref="BK474:BK524" si="230">IF(U474&lt;&gt;0,TRUE,FALSE)</f>
        <v>0</v>
      </c>
      <c r="BL474" s="619" t="b">
        <f t="shared" ref="BL474:BL524" si="231">IF(V474&lt;&gt;0,TRUE,FALSE)</f>
        <v>0</v>
      </c>
      <c r="BM474" s="619" t="b">
        <f t="shared" ref="BM474:BM524" si="232">OR(BB474=TRUE,BC474=TRUE,BD474=TRUE,BE474=TRUE,BF474=TRUE,BG474=TRUE,BH474=TRUE,BI474=TRUE,BJ474=TRUE,BK474=TRUE,BL474=TRUE)</f>
        <v>0</v>
      </c>
      <c r="BN474" s="619" t="b">
        <f t="shared" ref="BN474:BN524" si="233">IF(AND(W474&lt;&gt;0,W474&lt;&gt;"",BM474=FALSE),FALSE,TRUE)</f>
        <v>1</v>
      </c>
      <c r="BO474" s="619" t="b">
        <f t="shared" ref="BO474:BO524" si="234">IF(AND(W474=0,BM474&lt;&gt;FALSE),FALSE,TRUE)</f>
        <v>1</v>
      </c>
      <c r="BP474" s="619" t="b">
        <f t="shared" ref="BP474:BP524" si="235">SUM(D474:V474)&gt;=W474</f>
        <v>1</v>
      </c>
      <c r="BQ474" s="619" t="b">
        <f t="shared" ref="BQ474:BQ524" si="236">MAX(SUM(D474:F474),SUM(G474:I474),SUM(J474:L474),SUM(M474:O474),P474,Q474,R474,S474,T474,U474,V474)&lt;=W474</f>
        <v>1</v>
      </c>
      <c r="BR474" s="619" t="b">
        <f t="shared" ref="BR474:BR524" si="237">IF(AND(OR(B474="Austria,AT",B474="Belgium,BE",B474="Bulgaria,BG",B474="Croatia,HR",B474="Czech Republic,CZ",B474="Denmark,DK",B474="Estonia,EE",B474="Finland,FI",B474="France,FR",B474="Germany,DE",B474="Greece,GR",B474="Hungary,HU",B474="Iceland,IS",B474="Ireland,IE",B474="Italy,IT",B474="Latvia,LV",B474="Liechtenstein,LI",B474="Lithuania,LT",B474="Luxembourg,LU",B474="Malta,MT",B474="Netherlands,NL",B474="Norway,NO",B474="Poland,PL",B474="Portugal,PT",B474="Romania,RO",B474="Slovakia,SK",B474="Slovenia,SI",B474="Spain,ES",B474="Sweden,SE"),OR(C474="N/A",C474="Provision of Services in Third Country")),FALSE,TRUE)</f>
        <v>1</v>
      </c>
      <c r="BS474" s="619" t="b">
        <f t="shared" ref="BS474:BS524" si="238">IF(B474="",TRUE,IF(AND(B474&lt;&gt;"Austria,AT",B474&lt;&gt;"Belgium,BE",B474&lt;&gt;"Bulgaria,BG",B474&lt;&gt;"Croatia,HR",B474&lt;&gt;"Czech Republic,CZ",B474&lt;&gt;"Denmark,DK",B474&lt;&gt;"Estonia,EE",B474&lt;&gt;"Finland,FI",B474&lt;&gt;"France,FR",B474&lt;&gt;"Germany,DE",B474&lt;&gt;"Greece,GR",B474&lt;&gt;"Hungary,HU",B474&lt;&gt;"Iceland,IS",B474&lt;&gt;"Ireland,IE",B474&lt;&gt;"Italy,IT",B474&lt;&gt;"Latvia,LV",B474&lt;&gt;"Liechtenstein,LI",B474&lt;&gt;"Lithuania,LT",B474&lt;&gt;"Luxembourg,LU",B474&lt;&gt;"Malta,MT",B474&lt;&gt;"Netherlands,NL",B474&lt;&gt;"Norway,NO",B474&lt;&gt;"Poland,PL",B474&lt;&gt;"Portugal,PT",B474&lt;&gt;"Romania,RO",B474&lt;&gt;"Slovakia,SK",B474&lt;&gt;"Slovenia,SI",B474&lt;&gt;"Spain,ES",B474&lt;&gt;"Sweden,SE",B474&lt;&gt;"Cyprus,CY",C474&lt;&gt;"Provision of Services in Third Country"),FALSE,TRUE))</f>
        <v>1</v>
      </c>
      <c r="BT474" s="619" t="b">
        <f t="shared" ref="BT474:BT524" si="239">IF(AND(B474="Cyprus,CY",C474&lt;&gt;"N/A"),FALSE,TRUE)</f>
        <v>1</v>
      </c>
      <c r="BU474" s="619" t="b">
        <f t="shared" ref="BU474:BU524" si="240">IF(OR(Y474&lt;0,Z474&lt;0,AD474&lt;0,AE474&lt;0,AI474&lt;0,AJ474&lt;0,AN474&lt;0,AO474&lt;0),FALSE,TRUE)</f>
        <v>1</v>
      </c>
      <c r="BV474" s="619" t="str">
        <f t="shared" ref="BV474:BV524" si="241">CONCATENATE(B474,"-",C474)</f>
        <v>-</v>
      </c>
      <c r="BW474" s="619">
        <f>IF(BV474="-",0,IF(COUNTIF(BV474:$BV$524,BV474)&gt;1,1,0))</f>
        <v>0</v>
      </c>
    </row>
    <row r="475" spans="1:75" s="257" customFormat="1" ht="15.75">
      <c r="A475" s="567">
        <v>451</v>
      </c>
      <c r="B475" s="564"/>
      <c r="C475" s="465"/>
      <c r="D475" s="466"/>
      <c r="E475" s="467"/>
      <c r="F475" s="468"/>
      <c r="G475" s="466"/>
      <c r="H475" s="467"/>
      <c r="I475" s="468"/>
      <c r="J475" s="469"/>
      <c r="K475" s="467"/>
      <c r="L475" s="470"/>
      <c r="M475" s="466"/>
      <c r="N475" s="467"/>
      <c r="O475" s="470"/>
      <c r="P475" s="544"/>
      <c r="Q475" s="544"/>
      <c r="R475" s="544"/>
      <c r="S475" s="544"/>
      <c r="T475" s="544"/>
      <c r="U475" s="544"/>
      <c r="V475" s="544"/>
      <c r="W475" s="469"/>
      <c r="X475" s="471"/>
      <c r="Y475" s="471"/>
      <c r="Z475" s="471"/>
      <c r="AA475" s="472"/>
      <c r="AB475" s="469"/>
      <c r="AC475" s="471"/>
      <c r="AD475" s="471"/>
      <c r="AE475" s="471"/>
      <c r="AF475" s="472"/>
      <c r="AG475" s="469"/>
      <c r="AH475" s="471"/>
      <c r="AI475" s="471"/>
      <c r="AJ475" s="471"/>
      <c r="AK475" s="472"/>
      <c r="AL475" s="469"/>
      <c r="AM475" s="471"/>
      <c r="AN475" s="471"/>
      <c r="AO475" s="471"/>
      <c r="AP475" s="538"/>
      <c r="AQ475" s="542">
        <f t="shared" si="214"/>
        <v>0</v>
      </c>
      <c r="AR475" s="552">
        <f t="shared" si="215"/>
        <v>0</v>
      </c>
      <c r="AS475" s="552">
        <f t="shared" si="216"/>
        <v>0</v>
      </c>
      <c r="AT475" s="496">
        <f t="shared" si="217"/>
        <v>0</v>
      </c>
      <c r="AU475" s="227"/>
      <c r="AV475" s="619" t="b">
        <f t="shared" si="212"/>
        <v>1</v>
      </c>
      <c r="AW475" s="619" t="b">
        <f t="shared" si="213"/>
        <v>1</v>
      </c>
      <c r="AX475" s="619" t="b">
        <f t="shared" si="218"/>
        <v>1</v>
      </c>
      <c r="AY475" s="619" t="b">
        <f t="shared" si="219"/>
        <v>1</v>
      </c>
      <c r="AZ475" s="619" t="b">
        <f t="shared" si="220"/>
        <v>1</v>
      </c>
      <c r="BB475" s="619" t="b">
        <f t="shared" si="221"/>
        <v>0</v>
      </c>
      <c r="BC475" s="619" t="b">
        <f t="shared" si="222"/>
        <v>0</v>
      </c>
      <c r="BD475" s="619" t="b">
        <f t="shared" si="223"/>
        <v>0</v>
      </c>
      <c r="BE475" s="619" t="b">
        <f t="shared" si="224"/>
        <v>0</v>
      </c>
      <c r="BF475" s="619" t="b">
        <f t="shared" si="225"/>
        <v>0</v>
      </c>
      <c r="BG475" s="619" t="b">
        <f t="shared" si="226"/>
        <v>0</v>
      </c>
      <c r="BH475" s="619" t="b">
        <f t="shared" si="227"/>
        <v>0</v>
      </c>
      <c r="BI475" s="619" t="b">
        <f t="shared" si="228"/>
        <v>0</v>
      </c>
      <c r="BJ475" s="619" t="b">
        <f t="shared" si="229"/>
        <v>0</v>
      </c>
      <c r="BK475" s="619" t="b">
        <f t="shared" si="230"/>
        <v>0</v>
      </c>
      <c r="BL475" s="619" t="b">
        <f t="shared" si="231"/>
        <v>0</v>
      </c>
      <c r="BM475" s="619" t="b">
        <f t="shared" si="232"/>
        <v>0</v>
      </c>
      <c r="BN475" s="619" t="b">
        <f t="shared" si="233"/>
        <v>1</v>
      </c>
      <c r="BO475" s="619" t="b">
        <f t="shared" si="234"/>
        <v>1</v>
      </c>
      <c r="BP475" s="619" t="b">
        <f t="shared" si="235"/>
        <v>1</v>
      </c>
      <c r="BQ475" s="619" t="b">
        <f t="shared" si="236"/>
        <v>1</v>
      </c>
      <c r="BR475" s="619" t="b">
        <f t="shared" si="237"/>
        <v>1</v>
      </c>
      <c r="BS475" s="619" t="b">
        <f t="shared" si="238"/>
        <v>1</v>
      </c>
      <c r="BT475" s="619" t="b">
        <f t="shared" si="239"/>
        <v>1</v>
      </c>
      <c r="BU475" s="619" t="b">
        <f t="shared" si="240"/>
        <v>1</v>
      </c>
      <c r="BV475" s="619" t="str">
        <f t="shared" si="241"/>
        <v>-</v>
      </c>
      <c r="BW475" s="619">
        <f>IF(BV475="-",0,IF(COUNTIF(BV475:$BV$524,BV475)&gt;1,1,0))</f>
        <v>0</v>
      </c>
    </row>
    <row r="476" spans="1:75" s="257" customFormat="1" ht="15.75">
      <c r="A476" s="567">
        <v>452</v>
      </c>
      <c r="B476" s="564"/>
      <c r="C476" s="465"/>
      <c r="D476" s="466"/>
      <c r="E476" s="467"/>
      <c r="F476" s="468"/>
      <c r="G476" s="466"/>
      <c r="H476" s="467"/>
      <c r="I476" s="468"/>
      <c r="J476" s="469"/>
      <c r="K476" s="467"/>
      <c r="L476" s="470"/>
      <c r="M476" s="466"/>
      <c r="N476" s="467"/>
      <c r="O476" s="470"/>
      <c r="P476" s="544"/>
      <c r="Q476" s="544"/>
      <c r="R476" s="544"/>
      <c r="S476" s="544"/>
      <c r="T476" s="544"/>
      <c r="U476" s="544"/>
      <c r="V476" s="544"/>
      <c r="W476" s="469"/>
      <c r="X476" s="471"/>
      <c r="Y476" s="471"/>
      <c r="Z476" s="471"/>
      <c r="AA476" s="472"/>
      <c r="AB476" s="469"/>
      <c r="AC476" s="471"/>
      <c r="AD476" s="471"/>
      <c r="AE476" s="471"/>
      <c r="AF476" s="472"/>
      <c r="AG476" s="469"/>
      <c r="AH476" s="471"/>
      <c r="AI476" s="471"/>
      <c r="AJ476" s="471"/>
      <c r="AK476" s="472"/>
      <c r="AL476" s="469"/>
      <c r="AM476" s="471"/>
      <c r="AN476" s="471"/>
      <c r="AO476" s="471"/>
      <c r="AP476" s="538"/>
      <c r="AQ476" s="542">
        <f t="shared" si="214"/>
        <v>0</v>
      </c>
      <c r="AR476" s="552">
        <f t="shared" si="215"/>
        <v>0</v>
      </c>
      <c r="AS476" s="552">
        <f t="shared" si="216"/>
        <v>0</v>
      </c>
      <c r="AT476" s="496">
        <f t="shared" si="217"/>
        <v>0</v>
      </c>
      <c r="AU476" s="227"/>
      <c r="AV476" s="619" t="b">
        <f t="shared" si="212"/>
        <v>1</v>
      </c>
      <c r="AW476" s="619" t="b">
        <f t="shared" si="213"/>
        <v>1</v>
      </c>
      <c r="AX476" s="619" t="b">
        <f t="shared" si="218"/>
        <v>1</v>
      </c>
      <c r="AY476" s="619" t="b">
        <f t="shared" si="219"/>
        <v>1</v>
      </c>
      <c r="AZ476" s="619" t="b">
        <f t="shared" si="220"/>
        <v>1</v>
      </c>
      <c r="BB476" s="619" t="b">
        <f t="shared" si="221"/>
        <v>0</v>
      </c>
      <c r="BC476" s="619" t="b">
        <f t="shared" si="222"/>
        <v>0</v>
      </c>
      <c r="BD476" s="619" t="b">
        <f t="shared" si="223"/>
        <v>0</v>
      </c>
      <c r="BE476" s="619" t="b">
        <f t="shared" si="224"/>
        <v>0</v>
      </c>
      <c r="BF476" s="619" t="b">
        <f t="shared" si="225"/>
        <v>0</v>
      </c>
      <c r="BG476" s="619" t="b">
        <f t="shared" si="226"/>
        <v>0</v>
      </c>
      <c r="BH476" s="619" t="b">
        <f t="shared" si="227"/>
        <v>0</v>
      </c>
      <c r="BI476" s="619" t="b">
        <f t="shared" si="228"/>
        <v>0</v>
      </c>
      <c r="BJ476" s="619" t="b">
        <f t="shared" si="229"/>
        <v>0</v>
      </c>
      <c r="BK476" s="619" t="b">
        <f t="shared" si="230"/>
        <v>0</v>
      </c>
      <c r="BL476" s="619" t="b">
        <f t="shared" si="231"/>
        <v>0</v>
      </c>
      <c r="BM476" s="619" t="b">
        <f t="shared" si="232"/>
        <v>0</v>
      </c>
      <c r="BN476" s="619" t="b">
        <f t="shared" si="233"/>
        <v>1</v>
      </c>
      <c r="BO476" s="619" t="b">
        <f t="shared" si="234"/>
        <v>1</v>
      </c>
      <c r="BP476" s="619" t="b">
        <f t="shared" si="235"/>
        <v>1</v>
      </c>
      <c r="BQ476" s="619" t="b">
        <f t="shared" si="236"/>
        <v>1</v>
      </c>
      <c r="BR476" s="619" t="b">
        <f t="shared" si="237"/>
        <v>1</v>
      </c>
      <c r="BS476" s="619" t="b">
        <f t="shared" si="238"/>
        <v>1</v>
      </c>
      <c r="BT476" s="619" t="b">
        <f t="shared" si="239"/>
        <v>1</v>
      </c>
      <c r="BU476" s="619" t="b">
        <f t="shared" si="240"/>
        <v>1</v>
      </c>
      <c r="BV476" s="619" t="str">
        <f t="shared" si="241"/>
        <v>-</v>
      </c>
      <c r="BW476" s="619">
        <f>IF(BV476="-",0,IF(COUNTIF(BV476:$BV$524,BV476)&gt;1,1,0))</f>
        <v>0</v>
      </c>
    </row>
    <row r="477" spans="1:75" s="257" customFormat="1" ht="15.75">
      <c r="A477" s="567">
        <v>453</v>
      </c>
      <c r="B477" s="564"/>
      <c r="C477" s="465"/>
      <c r="D477" s="466"/>
      <c r="E477" s="467"/>
      <c r="F477" s="468"/>
      <c r="G477" s="466"/>
      <c r="H477" s="467"/>
      <c r="I477" s="468"/>
      <c r="J477" s="469"/>
      <c r="K477" s="467"/>
      <c r="L477" s="470"/>
      <c r="M477" s="466"/>
      <c r="N477" s="467"/>
      <c r="O477" s="470"/>
      <c r="P477" s="544"/>
      <c r="Q477" s="544"/>
      <c r="R477" s="544"/>
      <c r="S477" s="544"/>
      <c r="T477" s="544"/>
      <c r="U477" s="544"/>
      <c r="V477" s="544"/>
      <c r="W477" s="469"/>
      <c r="X477" s="471"/>
      <c r="Y477" s="471"/>
      <c r="Z477" s="471"/>
      <c r="AA477" s="472"/>
      <c r="AB477" s="469"/>
      <c r="AC477" s="471"/>
      <c r="AD477" s="471"/>
      <c r="AE477" s="471"/>
      <c r="AF477" s="472"/>
      <c r="AG477" s="469"/>
      <c r="AH477" s="471"/>
      <c r="AI477" s="471"/>
      <c r="AJ477" s="471"/>
      <c r="AK477" s="472"/>
      <c r="AL477" s="469"/>
      <c r="AM477" s="471"/>
      <c r="AN477" s="471"/>
      <c r="AO477" s="471"/>
      <c r="AP477" s="538"/>
      <c r="AQ477" s="542">
        <f t="shared" si="214"/>
        <v>0</v>
      </c>
      <c r="AR477" s="552">
        <f t="shared" si="215"/>
        <v>0</v>
      </c>
      <c r="AS477" s="552">
        <f t="shared" si="216"/>
        <v>0</v>
      </c>
      <c r="AT477" s="496">
        <f t="shared" si="217"/>
        <v>0</v>
      </c>
      <c r="AU477" s="227"/>
      <c r="AV477" s="619" t="b">
        <f t="shared" si="212"/>
        <v>1</v>
      </c>
      <c r="AW477" s="619" t="b">
        <f t="shared" si="213"/>
        <v>1</v>
      </c>
      <c r="AX477" s="619" t="b">
        <f t="shared" si="218"/>
        <v>1</v>
      </c>
      <c r="AY477" s="619" t="b">
        <f t="shared" si="219"/>
        <v>1</v>
      </c>
      <c r="AZ477" s="619" t="b">
        <f t="shared" si="220"/>
        <v>1</v>
      </c>
      <c r="BB477" s="619" t="b">
        <f t="shared" si="221"/>
        <v>0</v>
      </c>
      <c r="BC477" s="619" t="b">
        <f t="shared" si="222"/>
        <v>0</v>
      </c>
      <c r="BD477" s="619" t="b">
        <f t="shared" si="223"/>
        <v>0</v>
      </c>
      <c r="BE477" s="619" t="b">
        <f t="shared" si="224"/>
        <v>0</v>
      </c>
      <c r="BF477" s="619" t="b">
        <f t="shared" si="225"/>
        <v>0</v>
      </c>
      <c r="BG477" s="619" t="b">
        <f t="shared" si="226"/>
        <v>0</v>
      </c>
      <c r="BH477" s="619" t="b">
        <f t="shared" si="227"/>
        <v>0</v>
      </c>
      <c r="BI477" s="619" t="b">
        <f t="shared" si="228"/>
        <v>0</v>
      </c>
      <c r="BJ477" s="619" t="b">
        <f t="shared" si="229"/>
        <v>0</v>
      </c>
      <c r="BK477" s="619" t="b">
        <f t="shared" si="230"/>
        <v>0</v>
      </c>
      <c r="BL477" s="619" t="b">
        <f t="shared" si="231"/>
        <v>0</v>
      </c>
      <c r="BM477" s="619" t="b">
        <f t="shared" si="232"/>
        <v>0</v>
      </c>
      <c r="BN477" s="619" t="b">
        <f t="shared" si="233"/>
        <v>1</v>
      </c>
      <c r="BO477" s="619" t="b">
        <f t="shared" si="234"/>
        <v>1</v>
      </c>
      <c r="BP477" s="619" t="b">
        <f t="shared" si="235"/>
        <v>1</v>
      </c>
      <c r="BQ477" s="619" t="b">
        <f t="shared" si="236"/>
        <v>1</v>
      </c>
      <c r="BR477" s="619" t="b">
        <f t="shared" si="237"/>
        <v>1</v>
      </c>
      <c r="BS477" s="619" t="b">
        <f t="shared" si="238"/>
        <v>1</v>
      </c>
      <c r="BT477" s="619" t="b">
        <f t="shared" si="239"/>
        <v>1</v>
      </c>
      <c r="BU477" s="619" t="b">
        <f t="shared" si="240"/>
        <v>1</v>
      </c>
      <c r="BV477" s="619" t="str">
        <f t="shared" si="241"/>
        <v>-</v>
      </c>
      <c r="BW477" s="619">
        <f>IF(BV477="-",0,IF(COUNTIF(BV477:$BV$524,BV477)&gt;1,1,0))</f>
        <v>0</v>
      </c>
    </row>
    <row r="478" spans="1:75" s="257" customFormat="1" ht="15.75">
      <c r="A478" s="567">
        <v>454</v>
      </c>
      <c r="B478" s="564"/>
      <c r="C478" s="465"/>
      <c r="D478" s="466"/>
      <c r="E478" s="467"/>
      <c r="F478" s="468"/>
      <c r="G478" s="466"/>
      <c r="H478" s="467"/>
      <c r="I478" s="468"/>
      <c r="J478" s="469"/>
      <c r="K478" s="467"/>
      <c r="L478" s="470"/>
      <c r="M478" s="466"/>
      <c r="N478" s="467"/>
      <c r="O478" s="470"/>
      <c r="P478" s="544"/>
      <c r="Q478" s="544"/>
      <c r="R478" s="544"/>
      <c r="S478" s="544"/>
      <c r="T478" s="544"/>
      <c r="U478" s="544"/>
      <c r="V478" s="544"/>
      <c r="W478" s="469"/>
      <c r="X478" s="471"/>
      <c r="Y478" s="471"/>
      <c r="Z478" s="471"/>
      <c r="AA478" s="472"/>
      <c r="AB478" s="469"/>
      <c r="AC478" s="471"/>
      <c r="AD478" s="471"/>
      <c r="AE478" s="471"/>
      <c r="AF478" s="472"/>
      <c r="AG478" s="469"/>
      <c r="AH478" s="471"/>
      <c r="AI478" s="471"/>
      <c r="AJ478" s="471"/>
      <c r="AK478" s="472"/>
      <c r="AL478" s="469"/>
      <c r="AM478" s="471"/>
      <c r="AN478" s="471"/>
      <c r="AO478" s="471"/>
      <c r="AP478" s="538"/>
      <c r="AQ478" s="542">
        <f t="shared" si="214"/>
        <v>0</v>
      </c>
      <c r="AR478" s="552">
        <f t="shared" si="215"/>
        <v>0</v>
      </c>
      <c r="AS478" s="552">
        <f t="shared" si="216"/>
        <v>0</v>
      </c>
      <c r="AT478" s="496">
        <f t="shared" si="217"/>
        <v>0</v>
      </c>
      <c r="AU478" s="227"/>
      <c r="AV478" s="619" t="b">
        <f t="shared" si="212"/>
        <v>1</v>
      </c>
      <c r="AW478" s="619" t="b">
        <f t="shared" si="213"/>
        <v>1</v>
      </c>
      <c r="AX478" s="619" t="b">
        <f t="shared" si="218"/>
        <v>1</v>
      </c>
      <c r="AY478" s="619" t="b">
        <f t="shared" si="219"/>
        <v>1</v>
      </c>
      <c r="AZ478" s="619" t="b">
        <f t="shared" si="220"/>
        <v>1</v>
      </c>
      <c r="BB478" s="619" t="b">
        <f t="shared" si="221"/>
        <v>0</v>
      </c>
      <c r="BC478" s="619" t="b">
        <f t="shared" si="222"/>
        <v>0</v>
      </c>
      <c r="BD478" s="619" t="b">
        <f t="shared" si="223"/>
        <v>0</v>
      </c>
      <c r="BE478" s="619" t="b">
        <f t="shared" si="224"/>
        <v>0</v>
      </c>
      <c r="BF478" s="619" t="b">
        <f t="shared" si="225"/>
        <v>0</v>
      </c>
      <c r="BG478" s="619" t="b">
        <f t="shared" si="226"/>
        <v>0</v>
      </c>
      <c r="BH478" s="619" t="b">
        <f t="shared" si="227"/>
        <v>0</v>
      </c>
      <c r="BI478" s="619" t="b">
        <f t="shared" si="228"/>
        <v>0</v>
      </c>
      <c r="BJ478" s="619" t="b">
        <f t="shared" si="229"/>
        <v>0</v>
      </c>
      <c r="BK478" s="619" t="b">
        <f t="shared" si="230"/>
        <v>0</v>
      </c>
      <c r="BL478" s="619" t="b">
        <f t="shared" si="231"/>
        <v>0</v>
      </c>
      <c r="BM478" s="619" t="b">
        <f t="shared" si="232"/>
        <v>0</v>
      </c>
      <c r="BN478" s="619" t="b">
        <f t="shared" si="233"/>
        <v>1</v>
      </c>
      <c r="BO478" s="619" t="b">
        <f t="shared" si="234"/>
        <v>1</v>
      </c>
      <c r="BP478" s="619" t="b">
        <f t="shared" si="235"/>
        <v>1</v>
      </c>
      <c r="BQ478" s="619" t="b">
        <f t="shared" si="236"/>
        <v>1</v>
      </c>
      <c r="BR478" s="619" t="b">
        <f t="shared" si="237"/>
        <v>1</v>
      </c>
      <c r="BS478" s="619" t="b">
        <f t="shared" si="238"/>
        <v>1</v>
      </c>
      <c r="BT478" s="619" t="b">
        <f t="shared" si="239"/>
        <v>1</v>
      </c>
      <c r="BU478" s="619" t="b">
        <f t="shared" si="240"/>
        <v>1</v>
      </c>
      <c r="BV478" s="619" t="str">
        <f t="shared" si="241"/>
        <v>-</v>
      </c>
      <c r="BW478" s="619">
        <f>IF(BV478="-",0,IF(COUNTIF(BV478:$BV$524,BV478)&gt;1,1,0))</f>
        <v>0</v>
      </c>
    </row>
    <row r="479" spans="1:75" s="257" customFormat="1" ht="15.75">
      <c r="A479" s="567">
        <v>455</v>
      </c>
      <c r="B479" s="564"/>
      <c r="C479" s="465"/>
      <c r="D479" s="466"/>
      <c r="E479" s="467"/>
      <c r="F479" s="468"/>
      <c r="G479" s="466"/>
      <c r="H479" s="467"/>
      <c r="I479" s="468"/>
      <c r="J479" s="469"/>
      <c r="K479" s="467"/>
      <c r="L479" s="470"/>
      <c r="M479" s="466"/>
      <c r="N479" s="467"/>
      <c r="O479" s="470"/>
      <c r="P479" s="544"/>
      <c r="Q479" s="544"/>
      <c r="R479" s="544"/>
      <c r="S479" s="544"/>
      <c r="T479" s="544"/>
      <c r="U479" s="544"/>
      <c r="V479" s="544"/>
      <c r="W479" s="469"/>
      <c r="X479" s="471"/>
      <c r="Y479" s="471"/>
      <c r="Z479" s="471"/>
      <c r="AA479" s="472"/>
      <c r="AB479" s="469"/>
      <c r="AC479" s="471"/>
      <c r="AD479" s="471"/>
      <c r="AE479" s="471"/>
      <c r="AF479" s="472"/>
      <c r="AG479" s="469"/>
      <c r="AH479" s="471"/>
      <c r="AI479" s="471"/>
      <c r="AJ479" s="471"/>
      <c r="AK479" s="472"/>
      <c r="AL479" s="469"/>
      <c r="AM479" s="471"/>
      <c r="AN479" s="471"/>
      <c r="AO479" s="471"/>
      <c r="AP479" s="538"/>
      <c r="AQ479" s="542">
        <f t="shared" si="214"/>
        <v>0</v>
      </c>
      <c r="AR479" s="552">
        <f t="shared" si="215"/>
        <v>0</v>
      </c>
      <c r="AS479" s="552">
        <f t="shared" si="216"/>
        <v>0</v>
      </c>
      <c r="AT479" s="496">
        <f t="shared" si="217"/>
        <v>0</v>
      </c>
      <c r="AU479" s="227"/>
      <c r="AV479" s="619" t="b">
        <f t="shared" si="212"/>
        <v>1</v>
      </c>
      <c r="AW479" s="619" t="b">
        <f t="shared" si="213"/>
        <v>1</v>
      </c>
      <c r="AX479" s="619" t="b">
        <f t="shared" si="218"/>
        <v>1</v>
      </c>
      <c r="AY479" s="619" t="b">
        <f t="shared" si="219"/>
        <v>1</v>
      </c>
      <c r="AZ479" s="619" t="b">
        <f t="shared" si="220"/>
        <v>1</v>
      </c>
      <c r="BB479" s="619" t="b">
        <f t="shared" si="221"/>
        <v>0</v>
      </c>
      <c r="BC479" s="619" t="b">
        <f t="shared" si="222"/>
        <v>0</v>
      </c>
      <c r="BD479" s="619" t="b">
        <f t="shared" si="223"/>
        <v>0</v>
      </c>
      <c r="BE479" s="619" t="b">
        <f t="shared" si="224"/>
        <v>0</v>
      </c>
      <c r="BF479" s="619" t="b">
        <f t="shared" si="225"/>
        <v>0</v>
      </c>
      <c r="BG479" s="619" t="b">
        <f t="shared" si="226"/>
        <v>0</v>
      </c>
      <c r="BH479" s="619" t="b">
        <f t="shared" si="227"/>
        <v>0</v>
      </c>
      <c r="BI479" s="619" t="b">
        <f t="shared" si="228"/>
        <v>0</v>
      </c>
      <c r="BJ479" s="619" t="b">
        <f t="shared" si="229"/>
        <v>0</v>
      </c>
      <c r="BK479" s="619" t="b">
        <f t="shared" si="230"/>
        <v>0</v>
      </c>
      <c r="BL479" s="619" t="b">
        <f t="shared" si="231"/>
        <v>0</v>
      </c>
      <c r="BM479" s="619" t="b">
        <f t="shared" si="232"/>
        <v>0</v>
      </c>
      <c r="BN479" s="619" t="b">
        <f t="shared" si="233"/>
        <v>1</v>
      </c>
      <c r="BO479" s="619" t="b">
        <f t="shared" si="234"/>
        <v>1</v>
      </c>
      <c r="BP479" s="619" t="b">
        <f t="shared" si="235"/>
        <v>1</v>
      </c>
      <c r="BQ479" s="619" t="b">
        <f t="shared" si="236"/>
        <v>1</v>
      </c>
      <c r="BR479" s="619" t="b">
        <f t="shared" si="237"/>
        <v>1</v>
      </c>
      <c r="BS479" s="619" t="b">
        <f t="shared" si="238"/>
        <v>1</v>
      </c>
      <c r="BT479" s="619" t="b">
        <f t="shared" si="239"/>
        <v>1</v>
      </c>
      <c r="BU479" s="619" t="b">
        <f t="shared" si="240"/>
        <v>1</v>
      </c>
      <c r="BV479" s="619" t="str">
        <f t="shared" si="241"/>
        <v>-</v>
      </c>
      <c r="BW479" s="619">
        <f>IF(BV479="-",0,IF(COUNTIF(BV479:$BV$524,BV479)&gt;1,1,0))</f>
        <v>0</v>
      </c>
    </row>
    <row r="480" spans="1:75" s="257" customFormat="1" ht="15.75">
      <c r="A480" s="567">
        <v>456</v>
      </c>
      <c r="B480" s="564"/>
      <c r="C480" s="465"/>
      <c r="D480" s="466"/>
      <c r="E480" s="467"/>
      <c r="F480" s="468"/>
      <c r="G480" s="466"/>
      <c r="H480" s="467"/>
      <c r="I480" s="468"/>
      <c r="J480" s="469"/>
      <c r="K480" s="467"/>
      <c r="L480" s="470"/>
      <c r="M480" s="466"/>
      <c r="N480" s="467"/>
      <c r="O480" s="470"/>
      <c r="P480" s="544"/>
      <c r="Q480" s="544"/>
      <c r="R480" s="544"/>
      <c r="S480" s="544"/>
      <c r="T480" s="544"/>
      <c r="U480" s="544"/>
      <c r="V480" s="544"/>
      <c r="W480" s="469"/>
      <c r="X480" s="471"/>
      <c r="Y480" s="471"/>
      <c r="Z480" s="471"/>
      <c r="AA480" s="472"/>
      <c r="AB480" s="469"/>
      <c r="AC480" s="471"/>
      <c r="AD480" s="471"/>
      <c r="AE480" s="471"/>
      <c r="AF480" s="472"/>
      <c r="AG480" s="469"/>
      <c r="AH480" s="471"/>
      <c r="AI480" s="471"/>
      <c r="AJ480" s="471"/>
      <c r="AK480" s="472"/>
      <c r="AL480" s="469"/>
      <c r="AM480" s="471"/>
      <c r="AN480" s="471"/>
      <c r="AO480" s="471"/>
      <c r="AP480" s="538"/>
      <c r="AQ480" s="542">
        <f t="shared" si="214"/>
        <v>0</v>
      </c>
      <c r="AR480" s="552">
        <f t="shared" si="215"/>
        <v>0</v>
      </c>
      <c r="AS480" s="552">
        <f t="shared" si="216"/>
        <v>0</v>
      </c>
      <c r="AT480" s="496">
        <f t="shared" si="217"/>
        <v>0</v>
      </c>
      <c r="AU480" s="227"/>
      <c r="AV480" s="619" t="b">
        <f t="shared" si="212"/>
        <v>1</v>
      </c>
      <c r="AW480" s="619" t="b">
        <f t="shared" si="213"/>
        <v>1</v>
      </c>
      <c r="AX480" s="619" t="b">
        <f t="shared" si="218"/>
        <v>1</v>
      </c>
      <c r="AY480" s="619" t="b">
        <f t="shared" si="219"/>
        <v>1</v>
      </c>
      <c r="AZ480" s="619" t="b">
        <f t="shared" si="220"/>
        <v>1</v>
      </c>
      <c r="BB480" s="619" t="b">
        <f t="shared" si="221"/>
        <v>0</v>
      </c>
      <c r="BC480" s="619" t="b">
        <f t="shared" si="222"/>
        <v>0</v>
      </c>
      <c r="BD480" s="619" t="b">
        <f t="shared" si="223"/>
        <v>0</v>
      </c>
      <c r="BE480" s="619" t="b">
        <f t="shared" si="224"/>
        <v>0</v>
      </c>
      <c r="BF480" s="619" t="b">
        <f t="shared" si="225"/>
        <v>0</v>
      </c>
      <c r="BG480" s="619" t="b">
        <f t="shared" si="226"/>
        <v>0</v>
      </c>
      <c r="BH480" s="619" t="b">
        <f t="shared" si="227"/>
        <v>0</v>
      </c>
      <c r="BI480" s="619" t="b">
        <f t="shared" si="228"/>
        <v>0</v>
      </c>
      <c r="BJ480" s="619" t="b">
        <f t="shared" si="229"/>
        <v>0</v>
      </c>
      <c r="BK480" s="619" t="b">
        <f t="shared" si="230"/>
        <v>0</v>
      </c>
      <c r="BL480" s="619" t="b">
        <f t="shared" si="231"/>
        <v>0</v>
      </c>
      <c r="BM480" s="619" t="b">
        <f t="shared" si="232"/>
        <v>0</v>
      </c>
      <c r="BN480" s="619" t="b">
        <f t="shared" si="233"/>
        <v>1</v>
      </c>
      <c r="BO480" s="619" t="b">
        <f t="shared" si="234"/>
        <v>1</v>
      </c>
      <c r="BP480" s="619" t="b">
        <f t="shared" si="235"/>
        <v>1</v>
      </c>
      <c r="BQ480" s="619" t="b">
        <f t="shared" si="236"/>
        <v>1</v>
      </c>
      <c r="BR480" s="619" t="b">
        <f t="shared" si="237"/>
        <v>1</v>
      </c>
      <c r="BS480" s="619" t="b">
        <f t="shared" si="238"/>
        <v>1</v>
      </c>
      <c r="BT480" s="619" t="b">
        <f t="shared" si="239"/>
        <v>1</v>
      </c>
      <c r="BU480" s="619" t="b">
        <f t="shared" si="240"/>
        <v>1</v>
      </c>
      <c r="BV480" s="619" t="str">
        <f t="shared" si="241"/>
        <v>-</v>
      </c>
      <c r="BW480" s="619">
        <f>IF(BV480="-",0,IF(COUNTIF(BV480:$BV$524,BV480)&gt;1,1,0))</f>
        <v>0</v>
      </c>
    </row>
    <row r="481" spans="1:75" s="257" customFormat="1" ht="15.75">
      <c r="A481" s="567">
        <v>457</v>
      </c>
      <c r="B481" s="564"/>
      <c r="C481" s="465"/>
      <c r="D481" s="466"/>
      <c r="E481" s="467"/>
      <c r="F481" s="468"/>
      <c r="G481" s="466"/>
      <c r="H481" s="467"/>
      <c r="I481" s="468"/>
      <c r="J481" s="469"/>
      <c r="K481" s="467"/>
      <c r="L481" s="470"/>
      <c r="M481" s="466"/>
      <c r="N481" s="467"/>
      <c r="O481" s="470"/>
      <c r="P481" s="544"/>
      <c r="Q481" s="544"/>
      <c r="R481" s="544"/>
      <c r="S481" s="544"/>
      <c r="T481" s="544"/>
      <c r="U481" s="544"/>
      <c r="V481" s="544"/>
      <c r="W481" s="469"/>
      <c r="X481" s="471"/>
      <c r="Y481" s="471"/>
      <c r="Z481" s="471"/>
      <c r="AA481" s="472"/>
      <c r="AB481" s="469"/>
      <c r="AC481" s="471"/>
      <c r="AD481" s="471"/>
      <c r="AE481" s="471"/>
      <c r="AF481" s="472"/>
      <c r="AG481" s="469"/>
      <c r="AH481" s="471"/>
      <c r="AI481" s="471"/>
      <c r="AJ481" s="471"/>
      <c r="AK481" s="472"/>
      <c r="AL481" s="469"/>
      <c r="AM481" s="471"/>
      <c r="AN481" s="471"/>
      <c r="AO481" s="471"/>
      <c r="AP481" s="538"/>
      <c r="AQ481" s="542">
        <f t="shared" si="214"/>
        <v>0</v>
      </c>
      <c r="AR481" s="552">
        <f t="shared" si="215"/>
        <v>0</v>
      </c>
      <c r="AS481" s="552">
        <f t="shared" si="216"/>
        <v>0</v>
      </c>
      <c r="AT481" s="496">
        <f t="shared" si="217"/>
        <v>0</v>
      </c>
      <c r="AU481" s="227"/>
      <c r="AV481" s="619" t="b">
        <f t="shared" si="212"/>
        <v>1</v>
      </c>
      <c r="AW481" s="619" t="b">
        <f t="shared" si="213"/>
        <v>1</v>
      </c>
      <c r="AX481" s="619" t="b">
        <f t="shared" si="218"/>
        <v>1</v>
      </c>
      <c r="AY481" s="619" t="b">
        <f t="shared" si="219"/>
        <v>1</v>
      </c>
      <c r="AZ481" s="619" t="b">
        <f t="shared" si="220"/>
        <v>1</v>
      </c>
      <c r="BB481" s="619" t="b">
        <f t="shared" si="221"/>
        <v>0</v>
      </c>
      <c r="BC481" s="619" t="b">
        <f t="shared" si="222"/>
        <v>0</v>
      </c>
      <c r="BD481" s="619" t="b">
        <f t="shared" si="223"/>
        <v>0</v>
      </c>
      <c r="BE481" s="619" t="b">
        <f t="shared" si="224"/>
        <v>0</v>
      </c>
      <c r="BF481" s="619" t="b">
        <f t="shared" si="225"/>
        <v>0</v>
      </c>
      <c r="BG481" s="619" t="b">
        <f t="shared" si="226"/>
        <v>0</v>
      </c>
      <c r="BH481" s="619" t="b">
        <f t="shared" si="227"/>
        <v>0</v>
      </c>
      <c r="BI481" s="619" t="b">
        <f t="shared" si="228"/>
        <v>0</v>
      </c>
      <c r="BJ481" s="619" t="b">
        <f t="shared" si="229"/>
        <v>0</v>
      </c>
      <c r="BK481" s="619" t="b">
        <f t="shared" si="230"/>
        <v>0</v>
      </c>
      <c r="BL481" s="619" t="b">
        <f t="shared" si="231"/>
        <v>0</v>
      </c>
      <c r="BM481" s="619" t="b">
        <f t="shared" si="232"/>
        <v>0</v>
      </c>
      <c r="BN481" s="619" t="b">
        <f t="shared" si="233"/>
        <v>1</v>
      </c>
      <c r="BO481" s="619" t="b">
        <f t="shared" si="234"/>
        <v>1</v>
      </c>
      <c r="BP481" s="619" t="b">
        <f t="shared" si="235"/>
        <v>1</v>
      </c>
      <c r="BQ481" s="619" t="b">
        <f t="shared" si="236"/>
        <v>1</v>
      </c>
      <c r="BR481" s="619" t="b">
        <f t="shared" si="237"/>
        <v>1</v>
      </c>
      <c r="BS481" s="619" t="b">
        <f t="shared" si="238"/>
        <v>1</v>
      </c>
      <c r="BT481" s="619" t="b">
        <f t="shared" si="239"/>
        <v>1</v>
      </c>
      <c r="BU481" s="619" t="b">
        <f t="shared" si="240"/>
        <v>1</v>
      </c>
      <c r="BV481" s="619" t="str">
        <f t="shared" si="241"/>
        <v>-</v>
      </c>
      <c r="BW481" s="619">
        <f>IF(BV481="-",0,IF(COUNTIF(BV481:$BV$524,BV481)&gt;1,1,0))</f>
        <v>0</v>
      </c>
    </row>
    <row r="482" spans="1:75" s="257" customFormat="1" ht="15.75">
      <c r="A482" s="567">
        <v>458</v>
      </c>
      <c r="B482" s="564"/>
      <c r="C482" s="465"/>
      <c r="D482" s="466"/>
      <c r="E482" s="467"/>
      <c r="F482" s="468"/>
      <c r="G482" s="466"/>
      <c r="H482" s="467"/>
      <c r="I482" s="468"/>
      <c r="J482" s="469"/>
      <c r="K482" s="467"/>
      <c r="L482" s="470"/>
      <c r="M482" s="466"/>
      <c r="N482" s="467"/>
      <c r="O482" s="470"/>
      <c r="P482" s="544"/>
      <c r="Q482" s="544"/>
      <c r="R482" s="544"/>
      <c r="S482" s="544"/>
      <c r="T482" s="544"/>
      <c r="U482" s="544"/>
      <c r="V482" s="544"/>
      <c r="W482" s="469"/>
      <c r="X482" s="471"/>
      <c r="Y482" s="471"/>
      <c r="Z482" s="471"/>
      <c r="AA482" s="472"/>
      <c r="AB482" s="469"/>
      <c r="AC482" s="471"/>
      <c r="AD482" s="471"/>
      <c r="AE482" s="471"/>
      <c r="AF482" s="472"/>
      <c r="AG482" s="469"/>
      <c r="AH482" s="471"/>
      <c r="AI482" s="471"/>
      <c r="AJ482" s="471"/>
      <c r="AK482" s="472"/>
      <c r="AL482" s="469"/>
      <c r="AM482" s="471"/>
      <c r="AN482" s="471"/>
      <c r="AO482" s="471"/>
      <c r="AP482" s="538"/>
      <c r="AQ482" s="542">
        <f t="shared" si="214"/>
        <v>0</v>
      </c>
      <c r="AR482" s="552">
        <f t="shared" si="215"/>
        <v>0</v>
      </c>
      <c r="AS482" s="552">
        <f t="shared" si="216"/>
        <v>0</v>
      </c>
      <c r="AT482" s="496">
        <f t="shared" si="217"/>
        <v>0</v>
      </c>
      <c r="AU482" s="227"/>
      <c r="AV482" s="619" t="b">
        <f t="shared" si="212"/>
        <v>1</v>
      </c>
      <c r="AW482" s="619" t="b">
        <f t="shared" si="213"/>
        <v>1</v>
      </c>
      <c r="AX482" s="619" t="b">
        <f t="shared" si="218"/>
        <v>1</v>
      </c>
      <c r="AY482" s="619" t="b">
        <f t="shared" si="219"/>
        <v>1</v>
      </c>
      <c r="AZ482" s="619" t="b">
        <f t="shared" si="220"/>
        <v>1</v>
      </c>
      <c r="BB482" s="619" t="b">
        <f t="shared" si="221"/>
        <v>0</v>
      </c>
      <c r="BC482" s="619" t="b">
        <f t="shared" si="222"/>
        <v>0</v>
      </c>
      <c r="BD482" s="619" t="b">
        <f t="shared" si="223"/>
        <v>0</v>
      </c>
      <c r="BE482" s="619" t="b">
        <f t="shared" si="224"/>
        <v>0</v>
      </c>
      <c r="BF482" s="619" t="b">
        <f t="shared" si="225"/>
        <v>0</v>
      </c>
      <c r="BG482" s="619" t="b">
        <f t="shared" si="226"/>
        <v>0</v>
      </c>
      <c r="BH482" s="619" t="b">
        <f t="shared" si="227"/>
        <v>0</v>
      </c>
      <c r="BI482" s="619" t="b">
        <f t="shared" si="228"/>
        <v>0</v>
      </c>
      <c r="BJ482" s="619" t="b">
        <f t="shared" si="229"/>
        <v>0</v>
      </c>
      <c r="BK482" s="619" t="b">
        <f t="shared" si="230"/>
        <v>0</v>
      </c>
      <c r="BL482" s="619" t="b">
        <f t="shared" si="231"/>
        <v>0</v>
      </c>
      <c r="BM482" s="619" t="b">
        <f t="shared" si="232"/>
        <v>0</v>
      </c>
      <c r="BN482" s="619" t="b">
        <f t="shared" si="233"/>
        <v>1</v>
      </c>
      <c r="BO482" s="619" t="b">
        <f t="shared" si="234"/>
        <v>1</v>
      </c>
      <c r="BP482" s="619" t="b">
        <f t="shared" si="235"/>
        <v>1</v>
      </c>
      <c r="BQ482" s="619" t="b">
        <f t="shared" si="236"/>
        <v>1</v>
      </c>
      <c r="BR482" s="619" t="b">
        <f t="shared" si="237"/>
        <v>1</v>
      </c>
      <c r="BS482" s="619" t="b">
        <f t="shared" si="238"/>
        <v>1</v>
      </c>
      <c r="BT482" s="619" t="b">
        <f t="shared" si="239"/>
        <v>1</v>
      </c>
      <c r="BU482" s="619" t="b">
        <f t="shared" si="240"/>
        <v>1</v>
      </c>
      <c r="BV482" s="619" t="str">
        <f t="shared" si="241"/>
        <v>-</v>
      </c>
      <c r="BW482" s="619">
        <f>IF(BV482="-",0,IF(COUNTIF(BV482:$BV$524,BV482)&gt;1,1,0))</f>
        <v>0</v>
      </c>
    </row>
    <row r="483" spans="1:75" s="257" customFormat="1" ht="15.75">
      <c r="A483" s="567">
        <v>459</v>
      </c>
      <c r="B483" s="564"/>
      <c r="C483" s="465"/>
      <c r="D483" s="466"/>
      <c r="E483" s="467"/>
      <c r="F483" s="468"/>
      <c r="G483" s="466"/>
      <c r="H483" s="467"/>
      <c r="I483" s="468"/>
      <c r="J483" s="469"/>
      <c r="K483" s="467"/>
      <c r="L483" s="470"/>
      <c r="M483" s="466"/>
      <c r="N483" s="467"/>
      <c r="O483" s="470"/>
      <c r="P483" s="544"/>
      <c r="Q483" s="544"/>
      <c r="R483" s="544"/>
      <c r="S483" s="544"/>
      <c r="T483" s="544"/>
      <c r="U483" s="544"/>
      <c r="V483" s="544"/>
      <c r="W483" s="469"/>
      <c r="X483" s="471"/>
      <c r="Y483" s="471"/>
      <c r="Z483" s="471"/>
      <c r="AA483" s="472"/>
      <c r="AB483" s="469"/>
      <c r="AC483" s="471"/>
      <c r="AD483" s="471"/>
      <c r="AE483" s="471"/>
      <c r="AF483" s="472"/>
      <c r="AG483" s="469"/>
      <c r="AH483" s="471"/>
      <c r="AI483" s="471"/>
      <c r="AJ483" s="471"/>
      <c r="AK483" s="472"/>
      <c r="AL483" s="469"/>
      <c r="AM483" s="471"/>
      <c r="AN483" s="471"/>
      <c r="AO483" s="471"/>
      <c r="AP483" s="538"/>
      <c r="AQ483" s="542">
        <f t="shared" si="214"/>
        <v>0</v>
      </c>
      <c r="AR483" s="552">
        <f t="shared" si="215"/>
        <v>0</v>
      </c>
      <c r="AS483" s="552">
        <f t="shared" si="216"/>
        <v>0</v>
      </c>
      <c r="AT483" s="496">
        <f t="shared" si="217"/>
        <v>0</v>
      </c>
      <c r="AU483" s="227"/>
      <c r="AV483" s="619" t="b">
        <f t="shared" si="212"/>
        <v>1</v>
      </c>
      <c r="AW483" s="619" t="b">
        <f t="shared" si="213"/>
        <v>1</v>
      </c>
      <c r="AX483" s="619" t="b">
        <f t="shared" si="218"/>
        <v>1</v>
      </c>
      <c r="AY483" s="619" t="b">
        <f t="shared" si="219"/>
        <v>1</v>
      </c>
      <c r="AZ483" s="619" t="b">
        <f t="shared" si="220"/>
        <v>1</v>
      </c>
      <c r="BB483" s="619" t="b">
        <f t="shared" si="221"/>
        <v>0</v>
      </c>
      <c r="BC483" s="619" t="b">
        <f t="shared" si="222"/>
        <v>0</v>
      </c>
      <c r="BD483" s="619" t="b">
        <f t="shared" si="223"/>
        <v>0</v>
      </c>
      <c r="BE483" s="619" t="b">
        <f t="shared" si="224"/>
        <v>0</v>
      </c>
      <c r="BF483" s="619" t="b">
        <f t="shared" si="225"/>
        <v>0</v>
      </c>
      <c r="BG483" s="619" t="b">
        <f t="shared" si="226"/>
        <v>0</v>
      </c>
      <c r="BH483" s="619" t="b">
        <f t="shared" si="227"/>
        <v>0</v>
      </c>
      <c r="BI483" s="619" t="b">
        <f t="shared" si="228"/>
        <v>0</v>
      </c>
      <c r="BJ483" s="619" t="b">
        <f t="shared" si="229"/>
        <v>0</v>
      </c>
      <c r="BK483" s="619" t="b">
        <f t="shared" si="230"/>
        <v>0</v>
      </c>
      <c r="BL483" s="619" t="b">
        <f t="shared" si="231"/>
        <v>0</v>
      </c>
      <c r="BM483" s="619" t="b">
        <f t="shared" si="232"/>
        <v>0</v>
      </c>
      <c r="BN483" s="619" t="b">
        <f t="shared" si="233"/>
        <v>1</v>
      </c>
      <c r="BO483" s="619" t="b">
        <f t="shared" si="234"/>
        <v>1</v>
      </c>
      <c r="BP483" s="619" t="b">
        <f t="shared" si="235"/>
        <v>1</v>
      </c>
      <c r="BQ483" s="619" t="b">
        <f t="shared" si="236"/>
        <v>1</v>
      </c>
      <c r="BR483" s="619" t="b">
        <f t="shared" si="237"/>
        <v>1</v>
      </c>
      <c r="BS483" s="619" t="b">
        <f t="shared" si="238"/>
        <v>1</v>
      </c>
      <c r="BT483" s="619" t="b">
        <f t="shared" si="239"/>
        <v>1</v>
      </c>
      <c r="BU483" s="619" t="b">
        <f t="shared" si="240"/>
        <v>1</v>
      </c>
      <c r="BV483" s="619" t="str">
        <f t="shared" si="241"/>
        <v>-</v>
      </c>
      <c r="BW483" s="619">
        <f>IF(BV483="-",0,IF(COUNTIF(BV483:$BV$524,BV483)&gt;1,1,0))</f>
        <v>0</v>
      </c>
    </row>
    <row r="484" spans="1:75" s="257" customFormat="1" ht="15.75">
      <c r="A484" s="567">
        <v>460</v>
      </c>
      <c r="B484" s="564"/>
      <c r="C484" s="465"/>
      <c r="D484" s="466"/>
      <c r="E484" s="467"/>
      <c r="F484" s="468"/>
      <c r="G484" s="466"/>
      <c r="H484" s="467"/>
      <c r="I484" s="468"/>
      <c r="J484" s="469"/>
      <c r="K484" s="467"/>
      <c r="L484" s="470"/>
      <c r="M484" s="466"/>
      <c r="N484" s="467"/>
      <c r="O484" s="470"/>
      <c r="P484" s="544"/>
      <c r="Q484" s="544"/>
      <c r="R484" s="544"/>
      <c r="S484" s="544"/>
      <c r="T484" s="544"/>
      <c r="U484" s="544"/>
      <c r="V484" s="544"/>
      <c r="W484" s="469"/>
      <c r="X484" s="471"/>
      <c r="Y484" s="471"/>
      <c r="Z484" s="471"/>
      <c r="AA484" s="472"/>
      <c r="AB484" s="469"/>
      <c r="AC484" s="471"/>
      <c r="AD484" s="471"/>
      <c r="AE484" s="471"/>
      <c r="AF484" s="472"/>
      <c r="AG484" s="469"/>
      <c r="AH484" s="471"/>
      <c r="AI484" s="471"/>
      <c r="AJ484" s="471"/>
      <c r="AK484" s="472"/>
      <c r="AL484" s="469"/>
      <c r="AM484" s="471"/>
      <c r="AN484" s="471"/>
      <c r="AO484" s="471"/>
      <c r="AP484" s="538"/>
      <c r="AQ484" s="542">
        <f t="shared" si="214"/>
        <v>0</v>
      </c>
      <c r="AR484" s="552">
        <f t="shared" si="215"/>
        <v>0</v>
      </c>
      <c r="AS484" s="552">
        <f t="shared" si="216"/>
        <v>0</v>
      </c>
      <c r="AT484" s="496">
        <f t="shared" si="217"/>
        <v>0</v>
      </c>
      <c r="AU484" s="227"/>
      <c r="AV484" s="619" t="b">
        <f t="shared" si="212"/>
        <v>1</v>
      </c>
      <c r="AW484" s="619" t="b">
        <f t="shared" si="213"/>
        <v>1</v>
      </c>
      <c r="AX484" s="619" t="b">
        <f t="shared" si="218"/>
        <v>1</v>
      </c>
      <c r="AY484" s="619" t="b">
        <f t="shared" si="219"/>
        <v>1</v>
      </c>
      <c r="AZ484" s="619" t="b">
        <f t="shared" si="220"/>
        <v>1</v>
      </c>
      <c r="BB484" s="619" t="b">
        <f t="shared" si="221"/>
        <v>0</v>
      </c>
      <c r="BC484" s="619" t="b">
        <f t="shared" si="222"/>
        <v>0</v>
      </c>
      <c r="BD484" s="619" t="b">
        <f t="shared" si="223"/>
        <v>0</v>
      </c>
      <c r="BE484" s="619" t="b">
        <f t="shared" si="224"/>
        <v>0</v>
      </c>
      <c r="BF484" s="619" t="b">
        <f t="shared" si="225"/>
        <v>0</v>
      </c>
      <c r="BG484" s="619" t="b">
        <f t="shared" si="226"/>
        <v>0</v>
      </c>
      <c r="BH484" s="619" t="b">
        <f t="shared" si="227"/>
        <v>0</v>
      </c>
      <c r="BI484" s="619" t="b">
        <f t="shared" si="228"/>
        <v>0</v>
      </c>
      <c r="BJ484" s="619" t="b">
        <f t="shared" si="229"/>
        <v>0</v>
      </c>
      <c r="BK484" s="619" t="b">
        <f t="shared" si="230"/>
        <v>0</v>
      </c>
      <c r="BL484" s="619" t="b">
        <f t="shared" si="231"/>
        <v>0</v>
      </c>
      <c r="BM484" s="619" t="b">
        <f t="shared" si="232"/>
        <v>0</v>
      </c>
      <c r="BN484" s="619" t="b">
        <f t="shared" si="233"/>
        <v>1</v>
      </c>
      <c r="BO484" s="619" t="b">
        <f t="shared" si="234"/>
        <v>1</v>
      </c>
      <c r="BP484" s="619" t="b">
        <f t="shared" si="235"/>
        <v>1</v>
      </c>
      <c r="BQ484" s="619" t="b">
        <f t="shared" si="236"/>
        <v>1</v>
      </c>
      <c r="BR484" s="619" t="b">
        <f t="shared" si="237"/>
        <v>1</v>
      </c>
      <c r="BS484" s="619" t="b">
        <f t="shared" si="238"/>
        <v>1</v>
      </c>
      <c r="BT484" s="619" t="b">
        <f t="shared" si="239"/>
        <v>1</v>
      </c>
      <c r="BU484" s="619" t="b">
        <f t="shared" si="240"/>
        <v>1</v>
      </c>
      <c r="BV484" s="619" t="str">
        <f t="shared" si="241"/>
        <v>-</v>
      </c>
      <c r="BW484" s="619">
        <f>IF(BV484="-",0,IF(COUNTIF(BV484:$BV$524,BV484)&gt;1,1,0))</f>
        <v>0</v>
      </c>
    </row>
    <row r="485" spans="1:75" s="257" customFormat="1" ht="15.75">
      <c r="A485" s="567">
        <v>461</v>
      </c>
      <c r="B485" s="564"/>
      <c r="C485" s="465"/>
      <c r="D485" s="466"/>
      <c r="E485" s="467"/>
      <c r="F485" s="468"/>
      <c r="G485" s="466"/>
      <c r="H485" s="467"/>
      <c r="I485" s="468"/>
      <c r="J485" s="469"/>
      <c r="K485" s="467"/>
      <c r="L485" s="470"/>
      <c r="M485" s="466"/>
      <c r="N485" s="467"/>
      <c r="O485" s="470"/>
      <c r="P485" s="544"/>
      <c r="Q485" s="544"/>
      <c r="R485" s="544"/>
      <c r="S485" s="544"/>
      <c r="T485" s="544"/>
      <c r="U485" s="544"/>
      <c r="V485" s="544"/>
      <c r="W485" s="469"/>
      <c r="X485" s="471"/>
      <c r="Y485" s="471"/>
      <c r="Z485" s="471"/>
      <c r="AA485" s="472"/>
      <c r="AB485" s="469"/>
      <c r="AC485" s="471"/>
      <c r="AD485" s="471"/>
      <c r="AE485" s="471"/>
      <c r="AF485" s="472"/>
      <c r="AG485" s="469"/>
      <c r="AH485" s="471"/>
      <c r="AI485" s="471"/>
      <c r="AJ485" s="471"/>
      <c r="AK485" s="472"/>
      <c r="AL485" s="469"/>
      <c r="AM485" s="471"/>
      <c r="AN485" s="471"/>
      <c r="AO485" s="471"/>
      <c r="AP485" s="538"/>
      <c r="AQ485" s="542">
        <f t="shared" si="214"/>
        <v>0</v>
      </c>
      <c r="AR485" s="552">
        <f t="shared" si="215"/>
        <v>0</v>
      </c>
      <c r="AS485" s="552">
        <f t="shared" si="216"/>
        <v>0</v>
      </c>
      <c r="AT485" s="496">
        <f t="shared" si="217"/>
        <v>0</v>
      </c>
      <c r="AU485" s="227"/>
      <c r="AV485" s="619" t="b">
        <f t="shared" si="212"/>
        <v>1</v>
      </c>
      <c r="AW485" s="619" t="b">
        <f t="shared" si="213"/>
        <v>1</v>
      </c>
      <c r="AX485" s="619" t="b">
        <f t="shared" si="218"/>
        <v>1</v>
      </c>
      <c r="AY485" s="619" t="b">
        <f t="shared" si="219"/>
        <v>1</v>
      </c>
      <c r="AZ485" s="619" t="b">
        <f t="shared" si="220"/>
        <v>1</v>
      </c>
      <c r="BB485" s="619" t="b">
        <f t="shared" si="221"/>
        <v>0</v>
      </c>
      <c r="BC485" s="619" t="b">
        <f t="shared" si="222"/>
        <v>0</v>
      </c>
      <c r="BD485" s="619" t="b">
        <f t="shared" si="223"/>
        <v>0</v>
      </c>
      <c r="BE485" s="619" t="b">
        <f t="shared" si="224"/>
        <v>0</v>
      </c>
      <c r="BF485" s="619" t="b">
        <f t="shared" si="225"/>
        <v>0</v>
      </c>
      <c r="BG485" s="619" t="b">
        <f t="shared" si="226"/>
        <v>0</v>
      </c>
      <c r="BH485" s="619" t="b">
        <f t="shared" si="227"/>
        <v>0</v>
      </c>
      <c r="BI485" s="619" t="b">
        <f t="shared" si="228"/>
        <v>0</v>
      </c>
      <c r="BJ485" s="619" t="b">
        <f t="shared" si="229"/>
        <v>0</v>
      </c>
      <c r="BK485" s="619" t="b">
        <f t="shared" si="230"/>
        <v>0</v>
      </c>
      <c r="BL485" s="619" t="b">
        <f t="shared" si="231"/>
        <v>0</v>
      </c>
      <c r="BM485" s="619" t="b">
        <f t="shared" si="232"/>
        <v>0</v>
      </c>
      <c r="BN485" s="619" t="b">
        <f t="shared" si="233"/>
        <v>1</v>
      </c>
      <c r="BO485" s="619" t="b">
        <f t="shared" si="234"/>
        <v>1</v>
      </c>
      <c r="BP485" s="619" t="b">
        <f t="shared" si="235"/>
        <v>1</v>
      </c>
      <c r="BQ485" s="619" t="b">
        <f t="shared" si="236"/>
        <v>1</v>
      </c>
      <c r="BR485" s="619" t="b">
        <f t="shared" si="237"/>
        <v>1</v>
      </c>
      <c r="BS485" s="619" t="b">
        <f t="shared" si="238"/>
        <v>1</v>
      </c>
      <c r="BT485" s="619" t="b">
        <f t="shared" si="239"/>
        <v>1</v>
      </c>
      <c r="BU485" s="619" t="b">
        <f t="shared" si="240"/>
        <v>1</v>
      </c>
      <c r="BV485" s="619" t="str">
        <f t="shared" si="241"/>
        <v>-</v>
      </c>
      <c r="BW485" s="619">
        <f>IF(BV485="-",0,IF(COUNTIF(BV485:$BV$524,BV485)&gt;1,1,0))</f>
        <v>0</v>
      </c>
    </row>
    <row r="486" spans="1:75" s="257" customFormat="1" ht="15.75">
      <c r="A486" s="567">
        <v>462</v>
      </c>
      <c r="B486" s="564"/>
      <c r="C486" s="465"/>
      <c r="D486" s="466"/>
      <c r="E486" s="467"/>
      <c r="F486" s="468"/>
      <c r="G486" s="466"/>
      <c r="H486" s="467"/>
      <c r="I486" s="468"/>
      <c r="J486" s="469"/>
      <c r="K486" s="467"/>
      <c r="L486" s="470"/>
      <c r="M486" s="466"/>
      <c r="N486" s="467"/>
      <c r="O486" s="470"/>
      <c r="P486" s="544"/>
      <c r="Q486" s="544"/>
      <c r="R486" s="544"/>
      <c r="S486" s="544"/>
      <c r="T486" s="544"/>
      <c r="U486" s="544"/>
      <c r="V486" s="544"/>
      <c r="W486" s="469"/>
      <c r="X486" s="471"/>
      <c r="Y486" s="471"/>
      <c r="Z486" s="471"/>
      <c r="AA486" s="472"/>
      <c r="AB486" s="469"/>
      <c r="AC486" s="471"/>
      <c r="AD486" s="471"/>
      <c r="AE486" s="471"/>
      <c r="AF486" s="472"/>
      <c r="AG486" s="469"/>
      <c r="AH486" s="471"/>
      <c r="AI486" s="471"/>
      <c r="AJ486" s="471"/>
      <c r="AK486" s="472"/>
      <c r="AL486" s="469"/>
      <c r="AM486" s="471"/>
      <c r="AN486" s="471"/>
      <c r="AO486" s="471"/>
      <c r="AP486" s="538"/>
      <c r="AQ486" s="542">
        <f t="shared" si="214"/>
        <v>0</v>
      </c>
      <c r="AR486" s="552">
        <f t="shared" si="215"/>
        <v>0</v>
      </c>
      <c r="AS486" s="552">
        <f t="shared" si="216"/>
        <v>0</v>
      </c>
      <c r="AT486" s="496">
        <f t="shared" si="217"/>
        <v>0</v>
      </c>
      <c r="AU486" s="227"/>
      <c r="AV486" s="619" t="b">
        <f t="shared" si="212"/>
        <v>1</v>
      </c>
      <c r="AW486" s="619" t="b">
        <f t="shared" si="213"/>
        <v>1</v>
      </c>
      <c r="AX486" s="619" t="b">
        <f t="shared" si="218"/>
        <v>1</v>
      </c>
      <c r="AY486" s="619" t="b">
        <f t="shared" si="219"/>
        <v>1</v>
      </c>
      <c r="AZ486" s="619" t="b">
        <f t="shared" si="220"/>
        <v>1</v>
      </c>
      <c r="BB486" s="619" t="b">
        <f t="shared" si="221"/>
        <v>0</v>
      </c>
      <c r="BC486" s="619" t="b">
        <f t="shared" si="222"/>
        <v>0</v>
      </c>
      <c r="BD486" s="619" t="b">
        <f t="shared" si="223"/>
        <v>0</v>
      </c>
      <c r="BE486" s="619" t="b">
        <f t="shared" si="224"/>
        <v>0</v>
      </c>
      <c r="BF486" s="619" t="b">
        <f t="shared" si="225"/>
        <v>0</v>
      </c>
      <c r="BG486" s="619" t="b">
        <f t="shared" si="226"/>
        <v>0</v>
      </c>
      <c r="BH486" s="619" t="b">
        <f t="shared" si="227"/>
        <v>0</v>
      </c>
      <c r="BI486" s="619" t="b">
        <f t="shared" si="228"/>
        <v>0</v>
      </c>
      <c r="BJ486" s="619" t="b">
        <f t="shared" si="229"/>
        <v>0</v>
      </c>
      <c r="BK486" s="619" t="b">
        <f t="shared" si="230"/>
        <v>0</v>
      </c>
      <c r="BL486" s="619" t="b">
        <f t="shared" si="231"/>
        <v>0</v>
      </c>
      <c r="BM486" s="619" t="b">
        <f t="shared" si="232"/>
        <v>0</v>
      </c>
      <c r="BN486" s="619" t="b">
        <f t="shared" si="233"/>
        <v>1</v>
      </c>
      <c r="BO486" s="619" t="b">
        <f t="shared" si="234"/>
        <v>1</v>
      </c>
      <c r="BP486" s="619" t="b">
        <f t="shared" si="235"/>
        <v>1</v>
      </c>
      <c r="BQ486" s="619" t="b">
        <f t="shared" si="236"/>
        <v>1</v>
      </c>
      <c r="BR486" s="619" t="b">
        <f t="shared" si="237"/>
        <v>1</v>
      </c>
      <c r="BS486" s="619" t="b">
        <f t="shared" si="238"/>
        <v>1</v>
      </c>
      <c r="BT486" s="619" t="b">
        <f t="shared" si="239"/>
        <v>1</v>
      </c>
      <c r="BU486" s="619" t="b">
        <f t="shared" si="240"/>
        <v>1</v>
      </c>
      <c r="BV486" s="619" t="str">
        <f t="shared" si="241"/>
        <v>-</v>
      </c>
      <c r="BW486" s="619">
        <f>IF(BV486="-",0,IF(COUNTIF(BV486:$BV$524,BV486)&gt;1,1,0))</f>
        <v>0</v>
      </c>
    </row>
    <row r="487" spans="1:75" s="257" customFormat="1" ht="15.75">
      <c r="A487" s="567">
        <v>463</v>
      </c>
      <c r="B487" s="564"/>
      <c r="C487" s="465"/>
      <c r="D487" s="466"/>
      <c r="E487" s="467"/>
      <c r="F487" s="468"/>
      <c r="G487" s="466"/>
      <c r="H487" s="467"/>
      <c r="I487" s="468"/>
      <c r="J487" s="469"/>
      <c r="K487" s="467"/>
      <c r="L487" s="470"/>
      <c r="M487" s="466"/>
      <c r="N487" s="467"/>
      <c r="O487" s="470"/>
      <c r="P487" s="544"/>
      <c r="Q487" s="544"/>
      <c r="R487" s="544"/>
      <c r="S487" s="544"/>
      <c r="T487" s="544"/>
      <c r="U487" s="544"/>
      <c r="V487" s="544"/>
      <c r="W487" s="469"/>
      <c r="X487" s="471"/>
      <c r="Y487" s="471"/>
      <c r="Z487" s="471"/>
      <c r="AA487" s="472"/>
      <c r="AB487" s="469"/>
      <c r="AC487" s="471"/>
      <c r="AD487" s="471"/>
      <c r="AE487" s="471"/>
      <c r="AF487" s="472"/>
      <c r="AG487" s="469"/>
      <c r="AH487" s="471"/>
      <c r="AI487" s="471"/>
      <c r="AJ487" s="471"/>
      <c r="AK487" s="472"/>
      <c r="AL487" s="469"/>
      <c r="AM487" s="471"/>
      <c r="AN487" s="471"/>
      <c r="AO487" s="471"/>
      <c r="AP487" s="538"/>
      <c r="AQ487" s="542">
        <f t="shared" si="214"/>
        <v>0</v>
      </c>
      <c r="AR487" s="552">
        <f t="shared" si="215"/>
        <v>0</v>
      </c>
      <c r="AS487" s="552">
        <f t="shared" si="216"/>
        <v>0</v>
      </c>
      <c r="AT487" s="496">
        <f t="shared" si="217"/>
        <v>0</v>
      </c>
      <c r="AU487" s="227"/>
      <c r="AV487" s="619" t="b">
        <f t="shared" si="212"/>
        <v>1</v>
      </c>
      <c r="AW487" s="619" t="b">
        <f t="shared" si="213"/>
        <v>1</v>
      </c>
      <c r="AX487" s="619" t="b">
        <f t="shared" si="218"/>
        <v>1</v>
      </c>
      <c r="AY487" s="619" t="b">
        <f t="shared" si="219"/>
        <v>1</v>
      </c>
      <c r="AZ487" s="619" t="b">
        <f t="shared" si="220"/>
        <v>1</v>
      </c>
      <c r="BB487" s="619" t="b">
        <f t="shared" si="221"/>
        <v>0</v>
      </c>
      <c r="BC487" s="619" t="b">
        <f t="shared" si="222"/>
        <v>0</v>
      </c>
      <c r="BD487" s="619" t="b">
        <f t="shared" si="223"/>
        <v>0</v>
      </c>
      <c r="BE487" s="619" t="b">
        <f t="shared" si="224"/>
        <v>0</v>
      </c>
      <c r="BF487" s="619" t="b">
        <f t="shared" si="225"/>
        <v>0</v>
      </c>
      <c r="BG487" s="619" t="b">
        <f t="shared" si="226"/>
        <v>0</v>
      </c>
      <c r="BH487" s="619" t="b">
        <f t="shared" si="227"/>
        <v>0</v>
      </c>
      <c r="BI487" s="619" t="b">
        <f t="shared" si="228"/>
        <v>0</v>
      </c>
      <c r="BJ487" s="619" t="b">
        <f t="shared" si="229"/>
        <v>0</v>
      </c>
      <c r="BK487" s="619" t="b">
        <f t="shared" si="230"/>
        <v>0</v>
      </c>
      <c r="BL487" s="619" t="b">
        <f t="shared" si="231"/>
        <v>0</v>
      </c>
      <c r="BM487" s="619" t="b">
        <f t="shared" si="232"/>
        <v>0</v>
      </c>
      <c r="BN487" s="619" t="b">
        <f t="shared" si="233"/>
        <v>1</v>
      </c>
      <c r="BO487" s="619" t="b">
        <f t="shared" si="234"/>
        <v>1</v>
      </c>
      <c r="BP487" s="619" t="b">
        <f t="shared" si="235"/>
        <v>1</v>
      </c>
      <c r="BQ487" s="619" t="b">
        <f t="shared" si="236"/>
        <v>1</v>
      </c>
      <c r="BR487" s="619" t="b">
        <f t="shared" si="237"/>
        <v>1</v>
      </c>
      <c r="BS487" s="619" t="b">
        <f t="shared" si="238"/>
        <v>1</v>
      </c>
      <c r="BT487" s="619" t="b">
        <f t="shared" si="239"/>
        <v>1</v>
      </c>
      <c r="BU487" s="619" t="b">
        <f t="shared" si="240"/>
        <v>1</v>
      </c>
      <c r="BV487" s="619" t="str">
        <f t="shared" si="241"/>
        <v>-</v>
      </c>
      <c r="BW487" s="619">
        <f>IF(BV487="-",0,IF(COUNTIF(BV487:$BV$524,BV487)&gt;1,1,0))</f>
        <v>0</v>
      </c>
    </row>
    <row r="488" spans="1:75" s="257" customFormat="1" ht="15.75">
      <c r="A488" s="567">
        <v>464</v>
      </c>
      <c r="B488" s="564"/>
      <c r="C488" s="465"/>
      <c r="D488" s="466"/>
      <c r="E488" s="467"/>
      <c r="F488" s="468"/>
      <c r="G488" s="466"/>
      <c r="H488" s="467"/>
      <c r="I488" s="468"/>
      <c r="J488" s="469"/>
      <c r="K488" s="467"/>
      <c r="L488" s="470"/>
      <c r="M488" s="466"/>
      <c r="N488" s="467"/>
      <c r="O488" s="470"/>
      <c r="P488" s="544"/>
      <c r="Q488" s="544"/>
      <c r="R488" s="544"/>
      <c r="S488" s="544"/>
      <c r="T488" s="544"/>
      <c r="U488" s="544"/>
      <c r="V488" s="544"/>
      <c r="W488" s="469"/>
      <c r="X488" s="471"/>
      <c r="Y488" s="471"/>
      <c r="Z488" s="471"/>
      <c r="AA488" s="472"/>
      <c r="AB488" s="469"/>
      <c r="AC488" s="471"/>
      <c r="AD488" s="471"/>
      <c r="AE488" s="471"/>
      <c r="AF488" s="472"/>
      <c r="AG488" s="469"/>
      <c r="AH488" s="471"/>
      <c r="AI488" s="471"/>
      <c r="AJ488" s="471"/>
      <c r="AK488" s="472"/>
      <c r="AL488" s="469"/>
      <c r="AM488" s="471"/>
      <c r="AN488" s="471"/>
      <c r="AO488" s="471"/>
      <c r="AP488" s="538"/>
      <c r="AQ488" s="542">
        <f t="shared" si="214"/>
        <v>0</v>
      </c>
      <c r="AR488" s="552">
        <f t="shared" si="215"/>
        <v>0</v>
      </c>
      <c r="AS488" s="552">
        <f t="shared" si="216"/>
        <v>0</v>
      </c>
      <c r="AT488" s="496">
        <f t="shared" si="217"/>
        <v>0</v>
      </c>
      <c r="AU488" s="227"/>
      <c r="AV488" s="619" t="b">
        <f t="shared" si="212"/>
        <v>1</v>
      </c>
      <c r="AW488" s="619" t="b">
        <f t="shared" si="213"/>
        <v>1</v>
      </c>
      <c r="AX488" s="619" t="b">
        <f t="shared" si="218"/>
        <v>1</v>
      </c>
      <c r="AY488" s="619" t="b">
        <f t="shared" si="219"/>
        <v>1</v>
      </c>
      <c r="AZ488" s="619" t="b">
        <f t="shared" si="220"/>
        <v>1</v>
      </c>
      <c r="BB488" s="619" t="b">
        <f t="shared" si="221"/>
        <v>0</v>
      </c>
      <c r="BC488" s="619" t="b">
        <f t="shared" si="222"/>
        <v>0</v>
      </c>
      <c r="BD488" s="619" t="b">
        <f t="shared" si="223"/>
        <v>0</v>
      </c>
      <c r="BE488" s="619" t="b">
        <f t="shared" si="224"/>
        <v>0</v>
      </c>
      <c r="BF488" s="619" t="b">
        <f t="shared" si="225"/>
        <v>0</v>
      </c>
      <c r="BG488" s="619" t="b">
        <f t="shared" si="226"/>
        <v>0</v>
      </c>
      <c r="BH488" s="619" t="b">
        <f t="shared" si="227"/>
        <v>0</v>
      </c>
      <c r="BI488" s="619" t="b">
        <f t="shared" si="228"/>
        <v>0</v>
      </c>
      <c r="BJ488" s="619" t="b">
        <f t="shared" si="229"/>
        <v>0</v>
      </c>
      <c r="BK488" s="619" t="b">
        <f t="shared" si="230"/>
        <v>0</v>
      </c>
      <c r="BL488" s="619" t="b">
        <f t="shared" si="231"/>
        <v>0</v>
      </c>
      <c r="BM488" s="619" t="b">
        <f t="shared" si="232"/>
        <v>0</v>
      </c>
      <c r="BN488" s="619" t="b">
        <f t="shared" si="233"/>
        <v>1</v>
      </c>
      <c r="BO488" s="619" t="b">
        <f t="shared" si="234"/>
        <v>1</v>
      </c>
      <c r="BP488" s="619" t="b">
        <f t="shared" si="235"/>
        <v>1</v>
      </c>
      <c r="BQ488" s="619" t="b">
        <f t="shared" si="236"/>
        <v>1</v>
      </c>
      <c r="BR488" s="619" t="b">
        <f t="shared" si="237"/>
        <v>1</v>
      </c>
      <c r="BS488" s="619" t="b">
        <f t="shared" si="238"/>
        <v>1</v>
      </c>
      <c r="BT488" s="619" t="b">
        <f t="shared" si="239"/>
        <v>1</v>
      </c>
      <c r="BU488" s="619" t="b">
        <f t="shared" si="240"/>
        <v>1</v>
      </c>
      <c r="BV488" s="619" t="str">
        <f t="shared" si="241"/>
        <v>-</v>
      </c>
      <c r="BW488" s="619">
        <f>IF(BV488="-",0,IF(COUNTIF(BV488:$BV$524,BV488)&gt;1,1,0))</f>
        <v>0</v>
      </c>
    </row>
    <row r="489" spans="1:75" s="257" customFormat="1" ht="15.75">
      <c r="A489" s="567">
        <v>465</v>
      </c>
      <c r="B489" s="564"/>
      <c r="C489" s="465"/>
      <c r="D489" s="466"/>
      <c r="E489" s="467"/>
      <c r="F489" s="468"/>
      <c r="G489" s="466"/>
      <c r="H489" s="467"/>
      <c r="I489" s="468"/>
      <c r="J489" s="469"/>
      <c r="K489" s="467"/>
      <c r="L489" s="470"/>
      <c r="M489" s="466"/>
      <c r="N489" s="467"/>
      <c r="O489" s="470"/>
      <c r="P489" s="544"/>
      <c r="Q489" s="544"/>
      <c r="R489" s="544"/>
      <c r="S489" s="544"/>
      <c r="T489" s="544"/>
      <c r="U489" s="544"/>
      <c r="V489" s="544"/>
      <c r="W489" s="469"/>
      <c r="X489" s="471"/>
      <c r="Y489" s="471"/>
      <c r="Z489" s="471"/>
      <c r="AA489" s="472"/>
      <c r="AB489" s="469"/>
      <c r="AC489" s="471"/>
      <c r="AD489" s="471"/>
      <c r="AE489" s="471"/>
      <c r="AF489" s="472"/>
      <c r="AG489" s="469"/>
      <c r="AH489" s="471"/>
      <c r="AI489" s="471"/>
      <c r="AJ489" s="471"/>
      <c r="AK489" s="472"/>
      <c r="AL489" s="469"/>
      <c r="AM489" s="471"/>
      <c r="AN489" s="471"/>
      <c r="AO489" s="471"/>
      <c r="AP489" s="538"/>
      <c r="AQ489" s="542">
        <f t="shared" si="214"/>
        <v>0</v>
      </c>
      <c r="AR489" s="552">
        <f t="shared" si="215"/>
        <v>0</v>
      </c>
      <c r="AS489" s="552">
        <f t="shared" si="216"/>
        <v>0</v>
      </c>
      <c r="AT489" s="496">
        <f t="shared" si="217"/>
        <v>0</v>
      </c>
      <c r="AU489" s="227"/>
      <c r="AV489" s="619" t="b">
        <f t="shared" si="212"/>
        <v>1</v>
      </c>
      <c r="AW489" s="619" t="b">
        <f t="shared" si="213"/>
        <v>1</v>
      </c>
      <c r="AX489" s="619" t="b">
        <f t="shared" si="218"/>
        <v>1</v>
      </c>
      <c r="AY489" s="619" t="b">
        <f t="shared" si="219"/>
        <v>1</v>
      </c>
      <c r="AZ489" s="619" t="b">
        <f t="shared" si="220"/>
        <v>1</v>
      </c>
      <c r="BB489" s="619" t="b">
        <f t="shared" si="221"/>
        <v>0</v>
      </c>
      <c r="BC489" s="619" t="b">
        <f t="shared" si="222"/>
        <v>0</v>
      </c>
      <c r="BD489" s="619" t="b">
        <f t="shared" si="223"/>
        <v>0</v>
      </c>
      <c r="BE489" s="619" t="b">
        <f t="shared" si="224"/>
        <v>0</v>
      </c>
      <c r="BF489" s="619" t="b">
        <f t="shared" si="225"/>
        <v>0</v>
      </c>
      <c r="BG489" s="619" t="b">
        <f t="shared" si="226"/>
        <v>0</v>
      </c>
      <c r="BH489" s="619" t="b">
        <f t="shared" si="227"/>
        <v>0</v>
      </c>
      <c r="BI489" s="619" t="b">
        <f t="shared" si="228"/>
        <v>0</v>
      </c>
      <c r="BJ489" s="619" t="b">
        <f t="shared" si="229"/>
        <v>0</v>
      </c>
      <c r="BK489" s="619" t="b">
        <f t="shared" si="230"/>
        <v>0</v>
      </c>
      <c r="BL489" s="619" t="b">
        <f t="shared" si="231"/>
        <v>0</v>
      </c>
      <c r="BM489" s="619" t="b">
        <f t="shared" si="232"/>
        <v>0</v>
      </c>
      <c r="BN489" s="619" t="b">
        <f t="shared" si="233"/>
        <v>1</v>
      </c>
      <c r="BO489" s="619" t="b">
        <f t="shared" si="234"/>
        <v>1</v>
      </c>
      <c r="BP489" s="619" t="b">
        <f t="shared" si="235"/>
        <v>1</v>
      </c>
      <c r="BQ489" s="619" t="b">
        <f t="shared" si="236"/>
        <v>1</v>
      </c>
      <c r="BR489" s="619" t="b">
        <f t="shared" si="237"/>
        <v>1</v>
      </c>
      <c r="BS489" s="619" t="b">
        <f t="shared" si="238"/>
        <v>1</v>
      </c>
      <c r="BT489" s="619" t="b">
        <f t="shared" si="239"/>
        <v>1</v>
      </c>
      <c r="BU489" s="619" t="b">
        <f t="shared" si="240"/>
        <v>1</v>
      </c>
      <c r="BV489" s="619" t="str">
        <f t="shared" si="241"/>
        <v>-</v>
      </c>
      <c r="BW489" s="619">
        <f>IF(BV489="-",0,IF(COUNTIF(BV489:$BV$524,BV489)&gt;1,1,0))</f>
        <v>0</v>
      </c>
    </row>
    <row r="490" spans="1:75" s="257" customFormat="1" ht="15.75">
      <c r="A490" s="567">
        <v>466</v>
      </c>
      <c r="B490" s="564"/>
      <c r="C490" s="465"/>
      <c r="D490" s="466"/>
      <c r="E490" s="467"/>
      <c r="F490" s="468"/>
      <c r="G490" s="466"/>
      <c r="H490" s="467"/>
      <c r="I490" s="468"/>
      <c r="J490" s="469"/>
      <c r="K490" s="467"/>
      <c r="L490" s="470"/>
      <c r="M490" s="466"/>
      <c r="N490" s="467"/>
      <c r="O490" s="470"/>
      <c r="P490" s="544"/>
      <c r="Q490" s="544"/>
      <c r="R490" s="544"/>
      <c r="S490" s="544"/>
      <c r="T490" s="544"/>
      <c r="U490" s="544"/>
      <c r="V490" s="544"/>
      <c r="W490" s="469"/>
      <c r="X490" s="471"/>
      <c r="Y490" s="471"/>
      <c r="Z490" s="471"/>
      <c r="AA490" s="472"/>
      <c r="AB490" s="469"/>
      <c r="AC490" s="471"/>
      <c r="AD490" s="471"/>
      <c r="AE490" s="471"/>
      <c r="AF490" s="472"/>
      <c r="AG490" s="469"/>
      <c r="AH490" s="471"/>
      <c r="AI490" s="471"/>
      <c r="AJ490" s="471"/>
      <c r="AK490" s="472"/>
      <c r="AL490" s="469"/>
      <c r="AM490" s="471"/>
      <c r="AN490" s="471"/>
      <c r="AO490" s="471"/>
      <c r="AP490" s="538"/>
      <c r="AQ490" s="542">
        <f t="shared" si="214"/>
        <v>0</v>
      </c>
      <c r="AR490" s="552">
        <f t="shared" si="215"/>
        <v>0</v>
      </c>
      <c r="AS490" s="552">
        <f t="shared" si="216"/>
        <v>0</v>
      </c>
      <c r="AT490" s="496">
        <f t="shared" si="217"/>
        <v>0</v>
      </c>
      <c r="AU490" s="227"/>
      <c r="AV490" s="619" t="b">
        <f t="shared" si="212"/>
        <v>1</v>
      </c>
      <c r="AW490" s="619" t="b">
        <f t="shared" si="213"/>
        <v>1</v>
      </c>
      <c r="AX490" s="619" t="b">
        <f t="shared" si="218"/>
        <v>1</v>
      </c>
      <c r="AY490" s="619" t="b">
        <f t="shared" si="219"/>
        <v>1</v>
      </c>
      <c r="AZ490" s="619" t="b">
        <f t="shared" si="220"/>
        <v>1</v>
      </c>
      <c r="BB490" s="619" t="b">
        <f t="shared" si="221"/>
        <v>0</v>
      </c>
      <c r="BC490" s="619" t="b">
        <f t="shared" si="222"/>
        <v>0</v>
      </c>
      <c r="BD490" s="619" t="b">
        <f t="shared" si="223"/>
        <v>0</v>
      </c>
      <c r="BE490" s="619" t="b">
        <f t="shared" si="224"/>
        <v>0</v>
      </c>
      <c r="BF490" s="619" t="b">
        <f t="shared" si="225"/>
        <v>0</v>
      </c>
      <c r="BG490" s="619" t="b">
        <f t="shared" si="226"/>
        <v>0</v>
      </c>
      <c r="BH490" s="619" t="b">
        <f t="shared" si="227"/>
        <v>0</v>
      </c>
      <c r="BI490" s="619" t="b">
        <f t="shared" si="228"/>
        <v>0</v>
      </c>
      <c r="BJ490" s="619" t="b">
        <f t="shared" si="229"/>
        <v>0</v>
      </c>
      <c r="BK490" s="619" t="b">
        <f t="shared" si="230"/>
        <v>0</v>
      </c>
      <c r="BL490" s="619" t="b">
        <f t="shared" si="231"/>
        <v>0</v>
      </c>
      <c r="BM490" s="619" t="b">
        <f t="shared" si="232"/>
        <v>0</v>
      </c>
      <c r="BN490" s="619" t="b">
        <f t="shared" si="233"/>
        <v>1</v>
      </c>
      <c r="BO490" s="619" t="b">
        <f t="shared" si="234"/>
        <v>1</v>
      </c>
      <c r="BP490" s="619" t="b">
        <f t="shared" si="235"/>
        <v>1</v>
      </c>
      <c r="BQ490" s="619" t="b">
        <f t="shared" si="236"/>
        <v>1</v>
      </c>
      <c r="BR490" s="619" t="b">
        <f t="shared" si="237"/>
        <v>1</v>
      </c>
      <c r="BS490" s="619" t="b">
        <f t="shared" si="238"/>
        <v>1</v>
      </c>
      <c r="BT490" s="619" t="b">
        <f t="shared" si="239"/>
        <v>1</v>
      </c>
      <c r="BU490" s="619" t="b">
        <f t="shared" si="240"/>
        <v>1</v>
      </c>
      <c r="BV490" s="619" t="str">
        <f t="shared" si="241"/>
        <v>-</v>
      </c>
      <c r="BW490" s="619">
        <f>IF(BV490="-",0,IF(COUNTIF(BV490:$BV$524,BV490)&gt;1,1,0))</f>
        <v>0</v>
      </c>
    </row>
    <row r="491" spans="1:75" s="257" customFormat="1" ht="15.75">
      <c r="A491" s="567">
        <v>467</v>
      </c>
      <c r="B491" s="564"/>
      <c r="C491" s="465"/>
      <c r="D491" s="466"/>
      <c r="E491" s="467"/>
      <c r="F491" s="468"/>
      <c r="G491" s="466"/>
      <c r="H491" s="467"/>
      <c r="I491" s="468"/>
      <c r="J491" s="469"/>
      <c r="K491" s="467"/>
      <c r="L491" s="470"/>
      <c r="M491" s="466"/>
      <c r="N491" s="467"/>
      <c r="O491" s="470"/>
      <c r="P491" s="544"/>
      <c r="Q491" s="544"/>
      <c r="R491" s="544"/>
      <c r="S491" s="544"/>
      <c r="T491" s="544"/>
      <c r="U491" s="544"/>
      <c r="V491" s="544"/>
      <c r="W491" s="469"/>
      <c r="X491" s="471"/>
      <c r="Y491" s="471"/>
      <c r="Z491" s="471"/>
      <c r="AA491" s="472"/>
      <c r="AB491" s="469"/>
      <c r="AC491" s="471"/>
      <c r="AD491" s="471"/>
      <c r="AE491" s="471"/>
      <c r="AF491" s="472"/>
      <c r="AG491" s="469"/>
      <c r="AH491" s="471"/>
      <c r="AI491" s="471"/>
      <c r="AJ491" s="471"/>
      <c r="AK491" s="472"/>
      <c r="AL491" s="469"/>
      <c r="AM491" s="471"/>
      <c r="AN491" s="471"/>
      <c r="AO491" s="471"/>
      <c r="AP491" s="538"/>
      <c r="AQ491" s="542">
        <f t="shared" si="214"/>
        <v>0</v>
      </c>
      <c r="AR491" s="552">
        <f t="shared" si="215"/>
        <v>0</v>
      </c>
      <c r="AS491" s="552">
        <f t="shared" si="216"/>
        <v>0</v>
      </c>
      <c r="AT491" s="496">
        <f t="shared" si="217"/>
        <v>0</v>
      </c>
      <c r="AU491" s="227"/>
      <c r="AV491" s="619" t="b">
        <f t="shared" si="212"/>
        <v>1</v>
      </c>
      <c r="AW491" s="619" t="b">
        <f t="shared" si="213"/>
        <v>1</v>
      </c>
      <c r="AX491" s="619" t="b">
        <f t="shared" si="218"/>
        <v>1</v>
      </c>
      <c r="AY491" s="619" t="b">
        <f t="shared" si="219"/>
        <v>1</v>
      </c>
      <c r="AZ491" s="619" t="b">
        <f t="shared" si="220"/>
        <v>1</v>
      </c>
      <c r="BB491" s="619" t="b">
        <f t="shared" si="221"/>
        <v>0</v>
      </c>
      <c r="BC491" s="619" t="b">
        <f t="shared" si="222"/>
        <v>0</v>
      </c>
      <c r="BD491" s="619" t="b">
        <f t="shared" si="223"/>
        <v>0</v>
      </c>
      <c r="BE491" s="619" t="b">
        <f t="shared" si="224"/>
        <v>0</v>
      </c>
      <c r="BF491" s="619" t="b">
        <f t="shared" si="225"/>
        <v>0</v>
      </c>
      <c r="BG491" s="619" t="b">
        <f t="shared" si="226"/>
        <v>0</v>
      </c>
      <c r="BH491" s="619" t="b">
        <f t="shared" si="227"/>
        <v>0</v>
      </c>
      <c r="BI491" s="619" t="b">
        <f t="shared" si="228"/>
        <v>0</v>
      </c>
      <c r="BJ491" s="619" t="b">
        <f t="shared" si="229"/>
        <v>0</v>
      </c>
      <c r="BK491" s="619" t="b">
        <f t="shared" si="230"/>
        <v>0</v>
      </c>
      <c r="BL491" s="619" t="b">
        <f t="shared" si="231"/>
        <v>0</v>
      </c>
      <c r="BM491" s="619" t="b">
        <f t="shared" si="232"/>
        <v>0</v>
      </c>
      <c r="BN491" s="619" t="b">
        <f t="shared" si="233"/>
        <v>1</v>
      </c>
      <c r="BO491" s="619" t="b">
        <f t="shared" si="234"/>
        <v>1</v>
      </c>
      <c r="BP491" s="619" t="b">
        <f t="shared" si="235"/>
        <v>1</v>
      </c>
      <c r="BQ491" s="619" t="b">
        <f t="shared" si="236"/>
        <v>1</v>
      </c>
      <c r="BR491" s="619" t="b">
        <f t="shared" si="237"/>
        <v>1</v>
      </c>
      <c r="BS491" s="619" t="b">
        <f t="shared" si="238"/>
        <v>1</v>
      </c>
      <c r="BT491" s="619" t="b">
        <f t="shared" si="239"/>
        <v>1</v>
      </c>
      <c r="BU491" s="619" t="b">
        <f t="shared" si="240"/>
        <v>1</v>
      </c>
      <c r="BV491" s="619" t="str">
        <f t="shared" si="241"/>
        <v>-</v>
      </c>
      <c r="BW491" s="619">
        <f>IF(BV491="-",0,IF(COUNTIF(BV491:$BV$524,BV491)&gt;1,1,0))</f>
        <v>0</v>
      </c>
    </row>
    <row r="492" spans="1:75" s="257" customFormat="1" ht="15.75">
      <c r="A492" s="567">
        <v>468</v>
      </c>
      <c r="B492" s="564"/>
      <c r="C492" s="465"/>
      <c r="D492" s="466"/>
      <c r="E492" s="467"/>
      <c r="F492" s="468"/>
      <c r="G492" s="466"/>
      <c r="H492" s="467"/>
      <c r="I492" s="468"/>
      <c r="J492" s="469"/>
      <c r="K492" s="467"/>
      <c r="L492" s="470"/>
      <c r="M492" s="466"/>
      <c r="N492" s="467"/>
      <c r="O492" s="470"/>
      <c r="P492" s="544"/>
      <c r="Q492" s="544"/>
      <c r="R492" s="544"/>
      <c r="S492" s="544"/>
      <c r="T492" s="544"/>
      <c r="U492" s="544"/>
      <c r="V492" s="544"/>
      <c r="W492" s="469"/>
      <c r="X492" s="471"/>
      <c r="Y492" s="471"/>
      <c r="Z492" s="471"/>
      <c r="AA492" s="472"/>
      <c r="AB492" s="469"/>
      <c r="AC492" s="471"/>
      <c r="AD492" s="471"/>
      <c r="AE492" s="471"/>
      <c r="AF492" s="472"/>
      <c r="AG492" s="469"/>
      <c r="AH492" s="471"/>
      <c r="AI492" s="471"/>
      <c r="AJ492" s="471"/>
      <c r="AK492" s="472"/>
      <c r="AL492" s="469"/>
      <c r="AM492" s="471"/>
      <c r="AN492" s="471"/>
      <c r="AO492" s="471"/>
      <c r="AP492" s="538"/>
      <c r="AQ492" s="542">
        <f t="shared" si="214"/>
        <v>0</v>
      </c>
      <c r="AR492" s="552">
        <f t="shared" si="215"/>
        <v>0</v>
      </c>
      <c r="AS492" s="552">
        <f t="shared" si="216"/>
        <v>0</v>
      </c>
      <c r="AT492" s="496">
        <f t="shared" si="217"/>
        <v>0</v>
      </c>
      <c r="AU492" s="227"/>
      <c r="AV492" s="619" t="b">
        <f t="shared" si="212"/>
        <v>1</v>
      </c>
      <c r="AW492" s="619" t="b">
        <f t="shared" si="213"/>
        <v>1</v>
      </c>
      <c r="AX492" s="619" t="b">
        <f t="shared" si="218"/>
        <v>1</v>
      </c>
      <c r="AY492" s="619" t="b">
        <f t="shared" si="219"/>
        <v>1</v>
      </c>
      <c r="AZ492" s="619" t="b">
        <f t="shared" si="220"/>
        <v>1</v>
      </c>
      <c r="BB492" s="619" t="b">
        <f t="shared" si="221"/>
        <v>0</v>
      </c>
      <c r="BC492" s="619" t="b">
        <f t="shared" si="222"/>
        <v>0</v>
      </c>
      <c r="BD492" s="619" t="b">
        <f t="shared" si="223"/>
        <v>0</v>
      </c>
      <c r="BE492" s="619" t="b">
        <f t="shared" si="224"/>
        <v>0</v>
      </c>
      <c r="BF492" s="619" t="b">
        <f t="shared" si="225"/>
        <v>0</v>
      </c>
      <c r="BG492" s="619" t="b">
        <f t="shared" si="226"/>
        <v>0</v>
      </c>
      <c r="BH492" s="619" t="b">
        <f t="shared" si="227"/>
        <v>0</v>
      </c>
      <c r="BI492" s="619" t="b">
        <f t="shared" si="228"/>
        <v>0</v>
      </c>
      <c r="BJ492" s="619" t="b">
        <f t="shared" si="229"/>
        <v>0</v>
      </c>
      <c r="BK492" s="619" t="b">
        <f t="shared" si="230"/>
        <v>0</v>
      </c>
      <c r="BL492" s="619" t="b">
        <f t="shared" si="231"/>
        <v>0</v>
      </c>
      <c r="BM492" s="619" t="b">
        <f t="shared" si="232"/>
        <v>0</v>
      </c>
      <c r="BN492" s="619" t="b">
        <f t="shared" si="233"/>
        <v>1</v>
      </c>
      <c r="BO492" s="619" t="b">
        <f t="shared" si="234"/>
        <v>1</v>
      </c>
      <c r="BP492" s="619" t="b">
        <f t="shared" si="235"/>
        <v>1</v>
      </c>
      <c r="BQ492" s="619" t="b">
        <f t="shared" si="236"/>
        <v>1</v>
      </c>
      <c r="BR492" s="619" t="b">
        <f t="shared" si="237"/>
        <v>1</v>
      </c>
      <c r="BS492" s="619" t="b">
        <f t="shared" si="238"/>
        <v>1</v>
      </c>
      <c r="BT492" s="619" t="b">
        <f t="shared" si="239"/>
        <v>1</v>
      </c>
      <c r="BU492" s="619" t="b">
        <f t="shared" si="240"/>
        <v>1</v>
      </c>
      <c r="BV492" s="619" t="str">
        <f t="shared" si="241"/>
        <v>-</v>
      </c>
      <c r="BW492" s="619">
        <f>IF(BV492="-",0,IF(COUNTIF(BV492:$BV$524,BV492)&gt;1,1,0))</f>
        <v>0</v>
      </c>
    </row>
    <row r="493" spans="1:75" s="257" customFormat="1" ht="15.75">
      <c r="A493" s="567">
        <v>469</v>
      </c>
      <c r="B493" s="564"/>
      <c r="C493" s="465"/>
      <c r="D493" s="466"/>
      <c r="E493" s="467"/>
      <c r="F493" s="468"/>
      <c r="G493" s="466"/>
      <c r="H493" s="467"/>
      <c r="I493" s="468"/>
      <c r="J493" s="469"/>
      <c r="K493" s="467"/>
      <c r="L493" s="470"/>
      <c r="M493" s="466"/>
      <c r="N493" s="467"/>
      <c r="O493" s="470"/>
      <c r="P493" s="544"/>
      <c r="Q493" s="544"/>
      <c r="R493" s="544"/>
      <c r="S493" s="544"/>
      <c r="T493" s="544"/>
      <c r="U493" s="544"/>
      <c r="V493" s="544"/>
      <c r="W493" s="469"/>
      <c r="X493" s="471"/>
      <c r="Y493" s="471"/>
      <c r="Z493" s="471"/>
      <c r="AA493" s="472"/>
      <c r="AB493" s="469"/>
      <c r="AC493" s="471"/>
      <c r="AD493" s="471"/>
      <c r="AE493" s="471"/>
      <c r="AF493" s="472"/>
      <c r="AG493" s="469"/>
      <c r="AH493" s="471"/>
      <c r="AI493" s="471"/>
      <c r="AJ493" s="471"/>
      <c r="AK493" s="472"/>
      <c r="AL493" s="469"/>
      <c r="AM493" s="471"/>
      <c r="AN493" s="471"/>
      <c r="AO493" s="471"/>
      <c r="AP493" s="538"/>
      <c r="AQ493" s="542">
        <f t="shared" si="214"/>
        <v>0</v>
      </c>
      <c r="AR493" s="552">
        <f t="shared" si="215"/>
        <v>0</v>
      </c>
      <c r="AS493" s="552">
        <f t="shared" si="216"/>
        <v>0</v>
      </c>
      <c r="AT493" s="496">
        <f t="shared" si="217"/>
        <v>0</v>
      </c>
      <c r="AU493" s="227"/>
      <c r="AV493" s="619" t="b">
        <f t="shared" si="212"/>
        <v>1</v>
      </c>
      <c r="AW493" s="619" t="b">
        <f t="shared" si="213"/>
        <v>1</v>
      </c>
      <c r="AX493" s="619" t="b">
        <f t="shared" si="218"/>
        <v>1</v>
      </c>
      <c r="AY493" s="619" t="b">
        <f t="shared" si="219"/>
        <v>1</v>
      </c>
      <c r="AZ493" s="619" t="b">
        <f t="shared" si="220"/>
        <v>1</v>
      </c>
      <c r="BB493" s="619" t="b">
        <f t="shared" si="221"/>
        <v>0</v>
      </c>
      <c r="BC493" s="619" t="b">
        <f t="shared" si="222"/>
        <v>0</v>
      </c>
      <c r="BD493" s="619" t="b">
        <f t="shared" si="223"/>
        <v>0</v>
      </c>
      <c r="BE493" s="619" t="b">
        <f t="shared" si="224"/>
        <v>0</v>
      </c>
      <c r="BF493" s="619" t="b">
        <f t="shared" si="225"/>
        <v>0</v>
      </c>
      <c r="BG493" s="619" t="b">
        <f t="shared" si="226"/>
        <v>0</v>
      </c>
      <c r="BH493" s="619" t="b">
        <f t="shared" si="227"/>
        <v>0</v>
      </c>
      <c r="BI493" s="619" t="b">
        <f t="shared" si="228"/>
        <v>0</v>
      </c>
      <c r="BJ493" s="619" t="b">
        <f t="shared" si="229"/>
        <v>0</v>
      </c>
      <c r="BK493" s="619" t="b">
        <f t="shared" si="230"/>
        <v>0</v>
      </c>
      <c r="BL493" s="619" t="b">
        <f t="shared" si="231"/>
        <v>0</v>
      </c>
      <c r="BM493" s="619" t="b">
        <f t="shared" si="232"/>
        <v>0</v>
      </c>
      <c r="BN493" s="619" t="b">
        <f t="shared" si="233"/>
        <v>1</v>
      </c>
      <c r="BO493" s="619" t="b">
        <f t="shared" si="234"/>
        <v>1</v>
      </c>
      <c r="BP493" s="619" t="b">
        <f t="shared" si="235"/>
        <v>1</v>
      </c>
      <c r="BQ493" s="619" t="b">
        <f t="shared" si="236"/>
        <v>1</v>
      </c>
      <c r="BR493" s="619" t="b">
        <f t="shared" si="237"/>
        <v>1</v>
      </c>
      <c r="BS493" s="619" t="b">
        <f t="shared" si="238"/>
        <v>1</v>
      </c>
      <c r="BT493" s="619" t="b">
        <f t="shared" si="239"/>
        <v>1</v>
      </c>
      <c r="BU493" s="619" t="b">
        <f t="shared" si="240"/>
        <v>1</v>
      </c>
      <c r="BV493" s="619" t="str">
        <f t="shared" si="241"/>
        <v>-</v>
      </c>
      <c r="BW493" s="619">
        <f>IF(BV493="-",0,IF(COUNTIF(BV493:$BV$524,BV493)&gt;1,1,0))</f>
        <v>0</v>
      </c>
    </row>
    <row r="494" spans="1:75" s="257" customFormat="1" ht="15.75">
      <c r="A494" s="567">
        <v>470</v>
      </c>
      <c r="B494" s="564"/>
      <c r="C494" s="465"/>
      <c r="D494" s="466"/>
      <c r="E494" s="467"/>
      <c r="F494" s="468"/>
      <c r="G494" s="466"/>
      <c r="H494" s="467"/>
      <c r="I494" s="468"/>
      <c r="J494" s="469"/>
      <c r="K494" s="467"/>
      <c r="L494" s="470"/>
      <c r="M494" s="466"/>
      <c r="N494" s="467"/>
      <c r="O494" s="470"/>
      <c r="P494" s="544"/>
      <c r="Q494" s="544"/>
      <c r="R494" s="544"/>
      <c r="S494" s="544"/>
      <c r="T494" s="544"/>
      <c r="U494" s="544"/>
      <c r="V494" s="544"/>
      <c r="W494" s="469"/>
      <c r="X494" s="471"/>
      <c r="Y494" s="471"/>
      <c r="Z494" s="471"/>
      <c r="AA494" s="472"/>
      <c r="AB494" s="469"/>
      <c r="AC494" s="471"/>
      <c r="AD494" s="471"/>
      <c r="AE494" s="471"/>
      <c r="AF494" s="472"/>
      <c r="AG494" s="469"/>
      <c r="AH494" s="471"/>
      <c r="AI494" s="471"/>
      <c r="AJ494" s="471"/>
      <c r="AK494" s="472"/>
      <c r="AL494" s="469"/>
      <c r="AM494" s="471"/>
      <c r="AN494" s="471"/>
      <c r="AO494" s="471"/>
      <c r="AP494" s="538"/>
      <c r="AQ494" s="542">
        <f t="shared" si="214"/>
        <v>0</v>
      </c>
      <c r="AR494" s="552">
        <f t="shared" si="215"/>
        <v>0</v>
      </c>
      <c r="AS494" s="552">
        <f t="shared" si="216"/>
        <v>0</v>
      </c>
      <c r="AT494" s="496">
        <f t="shared" si="217"/>
        <v>0</v>
      </c>
      <c r="AU494" s="227"/>
      <c r="AV494" s="619" t="b">
        <f t="shared" si="212"/>
        <v>1</v>
      </c>
      <c r="AW494" s="619" t="b">
        <f t="shared" si="213"/>
        <v>1</v>
      </c>
      <c r="AX494" s="619" t="b">
        <f t="shared" si="218"/>
        <v>1</v>
      </c>
      <c r="AY494" s="619" t="b">
        <f t="shared" si="219"/>
        <v>1</v>
      </c>
      <c r="AZ494" s="619" t="b">
        <f t="shared" si="220"/>
        <v>1</v>
      </c>
      <c r="BB494" s="619" t="b">
        <f t="shared" si="221"/>
        <v>0</v>
      </c>
      <c r="BC494" s="619" t="b">
        <f t="shared" si="222"/>
        <v>0</v>
      </c>
      <c r="BD494" s="619" t="b">
        <f t="shared" si="223"/>
        <v>0</v>
      </c>
      <c r="BE494" s="619" t="b">
        <f t="shared" si="224"/>
        <v>0</v>
      </c>
      <c r="BF494" s="619" t="b">
        <f t="shared" si="225"/>
        <v>0</v>
      </c>
      <c r="BG494" s="619" t="b">
        <f t="shared" si="226"/>
        <v>0</v>
      </c>
      <c r="BH494" s="619" t="b">
        <f t="shared" si="227"/>
        <v>0</v>
      </c>
      <c r="BI494" s="619" t="b">
        <f t="shared" si="228"/>
        <v>0</v>
      </c>
      <c r="BJ494" s="619" t="b">
        <f t="shared" si="229"/>
        <v>0</v>
      </c>
      <c r="BK494" s="619" t="b">
        <f t="shared" si="230"/>
        <v>0</v>
      </c>
      <c r="BL494" s="619" t="b">
        <f t="shared" si="231"/>
        <v>0</v>
      </c>
      <c r="BM494" s="619" t="b">
        <f t="shared" si="232"/>
        <v>0</v>
      </c>
      <c r="BN494" s="619" t="b">
        <f t="shared" si="233"/>
        <v>1</v>
      </c>
      <c r="BO494" s="619" t="b">
        <f t="shared" si="234"/>
        <v>1</v>
      </c>
      <c r="BP494" s="619" t="b">
        <f t="shared" si="235"/>
        <v>1</v>
      </c>
      <c r="BQ494" s="619" t="b">
        <f t="shared" si="236"/>
        <v>1</v>
      </c>
      <c r="BR494" s="619" t="b">
        <f t="shared" si="237"/>
        <v>1</v>
      </c>
      <c r="BS494" s="619" t="b">
        <f t="shared" si="238"/>
        <v>1</v>
      </c>
      <c r="BT494" s="619" t="b">
        <f t="shared" si="239"/>
        <v>1</v>
      </c>
      <c r="BU494" s="619" t="b">
        <f t="shared" si="240"/>
        <v>1</v>
      </c>
      <c r="BV494" s="619" t="str">
        <f t="shared" si="241"/>
        <v>-</v>
      </c>
      <c r="BW494" s="619">
        <f>IF(BV494="-",0,IF(COUNTIF(BV494:$BV$524,BV494)&gt;1,1,0))</f>
        <v>0</v>
      </c>
    </row>
    <row r="495" spans="1:75" s="257" customFormat="1" ht="15.75">
      <c r="A495" s="567">
        <v>471</v>
      </c>
      <c r="B495" s="564"/>
      <c r="C495" s="465"/>
      <c r="D495" s="466"/>
      <c r="E495" s="467"/>
      <c r="F495" s="468"/>
      <c r="G495" s="466"/>
      <c r="H495" s="467"/>
      <c r="I495" s="468"/>
      <c r="J495" s="469"/>
      <c r="K495" s="467"/>
      <c r="L495" s="470"/>
      <c r="M495" s="466"/>
      <c r="N495" s="467"/>
      <c r="O495" s="470"/>
      <c r="P495" s="544"/>
      <c r="Q495" s="544"/>
      <c r="R495" s="544"/>
      <c r="S495" s="544"/>
      <c r="T495" s="544"/>
      <c r="U495" s="544"/>
      <c r="V495" s="544"/>
      <c r="W495" s="469"/>
      <c r="X495" s="471"/>
      <c r="Y495" s="471"/>
      <c r="Z495" s="471"/>
      <c r="AA495" s="472"/>
      <c r="AB495" s="469"/>
      <c r="AC495" s="471"/>
      <c r="AD495" s="471"/>
      <c r="AE495" s="471"/>
      <c r="AF495" s="472"/>
      <c r="AG495" s="469"/>
      <c r="AH495" s="471"/>
      <c r="AI495" s="471"/>
      <c r="AJ495" s="471"/>
      <c r="AK495" s="472"/>
      <c r="AL495" s="469"/>
      <c r="AM495" s="471"/>
      <c r="AN495" s="471"/>
      <c r="AO495" s="471"/>
      <c r="AP495" s="538"/>
      <c r="AQ495" s="542">
        <f t="shared" si="214"/>
        <v>0</v>
      </c>
      <c r="AR495" s="552">
        <f t="shared" si="215"/>
        <v>0</v>
      </c>
      <c r="AS495" s="552">
        <f t="shared" si="216"/>
        <v>0</v>
      </c>
      <c r="AT495" s="496">
        <f t="shared" si="217"/>
        <v>0</v>
      </c>
      <c r="AU495" s="227"/>
      <c r="AV495" s="619" t="b">
        <f t="shared" si="212"/>
        <v>1</v>
      </c>
      <c r="AW495" s="619" t="b">
        <f t="shared" si="213"/>
        <v>1</v>
      </c>
      <c r="AX495" s="619" t="b">
        <f t="shared" si="218"/>
        <v>1</v>
      </c>
      <c r="AY495" s="619" t="b">
        <f t="shared" si="219"/>
        <v>1</v>
      </c>
      <c r="AZ495" s="619" t="b">
        <f t="shared" si="220"/>
        <v>1</v>
      </c>
      <c r="BB495" s="619" t="b">
        <f t="shared" si="221"/>
        <v>0</v>
      </c>
      <c r="BC495" s="619" t="b">
        <f t="shared" si="222"/>
        <v>0</v>
      </c>
      <c r="BD495" s="619" t="b">
        <f t="shared" si="223"/>
        <v>0</v>
      </c>
      <c r="BE495" s="619" t="b">
        <f t="shared" si="224"/>
        <v>0</v>
      </c>
      <c r="BF495" s="619" t="b">
        <f t="shared" si="225"/>
        <v>0</v>
      </c>
      <c r="BG495" s="619" t="b">
        <f t="shared" si="226"/>
        <v>0</v>
      </c>
      <c r="BH495" s="619" t="b">
        <f t="shared" si="227"/>
        <v>0</v>
      </c>
      <c r="BI495" s="619" t="b">
        <f t="shared" si="228"/>
        <v>0</v>
      </c>
      <c r="BJ495" s="619" t="b">
        <f t="shared" si="229"/>
        <v>0</v>
      </c>
      <c r="BK495" s="619" t="b">
        <f t="shared" si="230"/>
        <v>0</v>
      </c>
      <c r="BL495" s="619" t="b">
        <f t="shared" si="231"/>
        <v>0</v>
      </c>
      <c r="BM495" s="619" t="b">
        <f t="shared" si="232"/>
        <v>0</v>
      </c>
      <c r="BN495" s="619" t="b">
        <f t="shared" si="233"/>
        <v>1</v>
      </c>
      <c r="BO495" s="619" t="b">
        <f t="shared" si="234"/>
        <v>1</v>
      </c>
      <c r="BP495" s="619" t="b">
        <f t="shared" si="235"/>
        <v>1</v>
      </c>
      <c r="BQ495" s="619" t="b">
        <f t="shared" si="236"/>
        <v>1</v>
      </c>
      <c r="BR495" s="619" t="b">
        <f t="shared" si="237"/>
        <v>1</v>
      </c>
      <c r="BS495" s="619" t="b">
        <f t="shared" si="238"/>
        <v>1</v>
      </c>
      <c r="BT495" s="619" t="b">
        <f t="shared" si="239"/>
        <v>1</v>
      </c>
      <c r="BU495" s="619" t="b">
        <f t="shared" si="240"/>
        <v>1</v>
      </c>
      <c r="BV495" s="619" t="str">
        <f t="shared" si="241"/>
        <v>-</v>
      </c>
      <c r="BW495" s="619">
        <f>IF(BV495="-",0,IF(COUNTIF(BV495:$BV$524,BV495)&gt;1,1,0))</f>
        <v>0</v>
      </c>
    </row>
    <row r="496" spans="1:75" s="257" customFormat="1" ht="15.75">
      <c r="A496" s="567">
        <v>472</v>
      </c>
      <c r="B496" s="564"/>
      <c r="C496" s="465"/>
      <c r="D496" s="466"/>
      <c r="E496" s="467"/>
      <c r="F496" s="468"/>
      <c r="G496" s="466"/>
      <c r="H496" s="467"/>
      <c r="I496" s="468"/>
      <c r="J496" s="469"/>
      <c r="K496" s="467"/>
      <c r="L496" s="470"/>
      <c r="M496" s="466"/>
      <c r="N496" s="467"/>
      <c r="O496" s="470"/>
      <c r="P496" s="544"/>
      <c r="Q496" s="544"/>
      <c r="R496" s="544"/>
      <c r="S496" s="544"/>
      <c r="T496" s="544"/>
      <c r="U496" s="544"/>
      <c r="V496" s="544"/>
      <c r="W496" s="469"/>
      <c r="X496" s="471"/>
      <c r="Y496" s="471"/>
      <c r="Z496" s="471"/>
      <c r="AA496" s="472"/>
      <c r="AB496" s="469"/>
      <c r="AC496" s="471"/>
      <c r="AD496" s="471"/>
      <c r="AE496" s="471"/>
      <c r="AF496" s="472"/>
      <c r="AG496" s="469"/>
      <c r="AH496" s="471"/>
      <c r="AI496" s="471"/>
      <c r="AJ496" s="471"/>
      <c r="AK496" s="472"/>
      <c r="AL496" s="469"/>
      <c r="AM496" s="471"/>
      <c r="AN496" s="471"/>
      <c r="AO496" s="471"/>
      <c r="AP496" s="538"/>
      <c r="AQ496" s="542">
        <f t="shared" si="214"/>
        <v>0</v>
      </c>
      <c r="AR496" s="552">
        <f t="shared" si="215"/>
        <v>0</v>
      </c>
      <c r="AS496" s="552">
        <f t="shared" si="216"/>
        <v>0</v>
      </c>
      <c r="AT496" s="496">
        <f t="shared" si="217"/>
        <v>0</v>
      </c>
      <c r="AU496" s="227"/>
      <c r="AV496" s="619" t="b">
        <f t="shared" si="212"/>
        <v>1</v>
      </c>
      <c r="AW496" s="619" t="b">
        <f t="shared" si="213"/>
        <v>1</v>
      </c>
      <c r="AX496" s="619" t="b">
        <f t="shared" si="218"/>
        <v>1</v>
      </c>
      <c r="AY496" s="619" t="b">
        <f t="shared" si="219"/>
        <v>1</v>
      </c>
      <c r="AZ496" s="619" t="b">
        <f t="shared" si="220"/>
        <v>1</v>
      </c>
      <c r="BB496" s="619" t="b">
        <f t="shared" si="221"/>
        <v>0</v>
      </c>
      <c r="BC496" s="619" t="b">
        <f t="shared" si="222"/>
        <v>0</v>
      </c>
      <c r="BD496" s="619" t="b">
        <f t="shared" si="223"/>
        <v>0</v>
      </c>
      <c r="BE496" s="619" t="b">
        <f t="shared" si="224"/>
        <v>0</v>
      </c>
      <c r="BF496" s="619" t="b">
        <f t="shared" si="225"/>
        <v>0</v>
      </c>
      <c r="BG496" s="619" t="b">
        <f t="shared" si="226"/>
        <v>0</v>
      </c>
      <c r="BH496" s="619" t="b">
        <f t="shared" si="227"/>
        <v>0</v>
      </c>
      <c r="BI496" s="619" t="b">
        <f t="shared" si="228"/>
        <v>0</v>
      </c>
      <c r="BJ496" s="619" t="b">
        <f t="shared" si="229"/>
        <v>0</v>
      </c>
      <c r="BK496" s="619" t="b">
        <f t="shared" si="230"/>
        <v>0</v>
      </c>
      <c r="BL496" s="619" t="b">
        <f t="shared" si="231"/>
        <v>0</v>
      </c>
      <c r="BM496" s="619" t="b">
        <f t="shared" si="232"/>
        <v>0</v>
      </c>
      <c r="BN496" s="619" t="b">
        <f t="shared" si="233"/>
        <v>1</v>
      </c>
      <c r="BO496" s="619" t="b">
        <f t="shared" si="234"/>
        <v>1</v>
      </c>
      <c r="BP496" s="619" t="b">
        <f t="shared" si="235"/>
        <v>1</v>
      </c>
      <c r="BQ496" s="619" t="b">
        <f t="shared" si="236"/>
        <v>1</v>
      </c>
      <c r="BR496" s="619" t="b">
        <f t="shared" si="237"/>
        <v>1</v>
      </c>
      <c r="BS496" s="619" t="b">
        <f t="shared" si="238"/>
        <v>1</v>
      </c>
      <c r="BT496" s="619" t="b">
        <f t="shared" si="239"/>
        <v>1</v>
      </c>
      <c r="BU496" s="619" t="b">
        <f t="shared" si="240"/>
        <v>1</v>
      </c>
      <c r="BV496" s="619" t="str">
        <f t="shared" si="241"/>
        <v>-</v>
      </c>
      <c r="BW496" s="619">
        <f>IF(BV496="-",0,IF(COUNTIF(BV496:$BV$524,BV496)&gt;1,1,0))</f>
        <v>0</v>
      </c>
    </row>
    <row r="497" spans="1:75" s="257" customFormat="1" ht="15.75">
      <c r="A497" s="567">
        <v>473</v>
      </c>
      <c r="B497" s="564"/>
      <c r="C497" s="465"/>
      <c r="D497" s="466"/>
      <c r="E497" s="467"/>
      <c r="F497" s="468"/>
      <c r="G497" s="466"/>
      <c r="H497" s="467"/>
      <c r="I497" s="468"/>
      <c r="J497" s="469"/>
      <c r="K497" s="467"/>
      <c r="L497" s="470"/>
      <c r="M497" s="466"/>
      <c r="N497" s="467"/>
      <c r="O497" s="470"/>
      <c r="P497" s="544"/>
      <c r="Q497" s="544"/>
      <c r="R497" s="544"/>
      <c r="S497" s="544"/>
      <c r="T497" s="544"/>
      <c r="U497" s="544"/>
      <c r="V497" s="544"/>
      <c r="W497" s="469"/>
      <c r="X497" s="471"/>
      <c r="Y497" s="471"/>
      <c r="Z497" s="471"/>
      <c r="AA497" s="472"/>
      <c r="AB497" s="469"/>
      <c r="AC497" s="471"/>
      <c r="AD497" s="471"/>
      <c r="AE497" s="471"/>
      <c r="AF497" s="472"/>
      <c r="AG497" s="469"/>
      <c r="AH497" s="471"/>
      <c r="AI497" s="471"/>
      <c r="AJ497" s="471"/>
      <c r="AK497" s="472"/>
      <c r="AL497" s="469"/>
      <c r="AM497" s="471"/>
      <c r="AN497" s="471"/>
      <c r="AO497" s="471"/>
      <c r="AP497" s="538"/>
      <c r="AQ497" s="542">
        <f t="shared" si="214"/>
        <v>0</v>
      </c>
      <c r="AR497" s="552">
        <f t="shared" si="215"/>
        <v>0</v>
      </c>
      <c r="AS497" s="552">
        <f t="shared" si="216"/>
        <v>0</v>
      </c>
      <c r="AT497" s="496">
        <f t="shared" si="217"/>
        <v>0</v>
      </c>
      <c r="AU497" s="227"/>
      <c r="AV497" s="619" t="b">
        <f t="shared" si="212"/>
        <v>1</v>
      </c>
      <c r="AW497" s="619" t="b">
        <f t="shared" si="213"/>
        <v>1</v>
      </c>
      <c r="AX497" s="619" t="b">
        <f t="shared" si="218"/>
        <v>1</v>
      </c>
      <c r="AY497" s="619" t="b">
        <f t="shared" si="219"/>
        <v>1</v>
      </c>
      <c r="AZ497" s="619" t="b">
        <f t="shared" si="220"/>
        <v>1</v>
      </c>
      <c r="BB497" s="619" t="b">
        <f t="shared" si="221"/>
        <v>0</v>
      </c>
      <c r="BC497" s="619" t="b">
        <f t="shared" si="222"/>
        <v>0</v>
      </c>
      <c r="BD497" s="619" t="b">
        <f t="shared" si="223"/>
        <v>0</v>
      </c>
      <c r="BE497" s="619" t="b">
        <f t="shared" si="224"/>
        <v>0</v>
      </c>
      <c r="BF497" s="619" t="b">
        <f t="shared" si="225"/>
        <v>0</v>
      </c>
      <c r="BG497" s="619" t="b">
        <f t="shared" si="226"/>
        <v>0</v>
      </c>
      <c r="BH497" s="619" t="b">
        <f t="shared" si="227"/>
        <v>0</v>
      </c>
      <c r="BI497" s="619" t="b">
        <f t="shared" si="228"/>
        <v>0</v>
      </c>
      <c r="BJ497" s="619" t="b">
        <f t="shared" si="229"/>
        <v>0</v>
      </c>
      <c r="BK497" s="619" t="b">
        <f t="shared" si="230"/>
        <v>0</v>
      </c>
      <c r="BL497" s="619" t="b">
        <f t="shared" si="231"/>
        <v>0</v>
      </c>
      <c r="BM497" s="619" t="b">
        <f t="shared" si="232"/>
        <v>0</v>
      </c>
      <c r="BN497" s="619" t="b">
        <f t="shared" si="233"/>
        <v>1</v>
      </c>
      <c r="BO497" s="619" t="b">
        <f t="shared" si="234"/>
        <v>1</v>
      </c>
      <c r="BP497" s="619" t="b">
        <f t="shared" si="235"/>
        <v>1</v>
      </c>
      <c r="BQ497" s="619" t="b">
        <f t="shared" si="236"/>
        <v>1</v>
      </c>
      <c r="BR497" s="619" t="b">
        <f t="shared" si="237"/>
        <v>1</v>
      </c>
      <c r="BS497" s="619" t="b">
        <f t="shared" si="238"/>
        <v>1</v>
      </c>
      <c r="BT497" s="619" t="b">
        <f t="shared" si="239"/>
        <v>1</v>
      </c>
      <c r="BU497" s="619" t="b">
        <f t="shared" si="240"/>
        <v>1</v>
      </c>
      <c r="BV497" s="619" t="str">
        <f t="shared" si="241"/>
        <v>-</v>
      </c>
      <c r="BW497" s="619">
        <f>IF(BV497="-",0,IF(COUNTIF(BV497:$BV$524,BV497)&gt;1,1,0))</f>
        <v>0</v>
      </c>
    </row>
    <row r="498" spans="1:75" s="257" customFormat="1" ht="15.75">
      <c r="A498" s="567">
        <v>474</v>
      </c>
      <c r="B498" s="564"/>
      <c r="C498" s="465"/>
      <c r="D498" s="466"/>
      <c r="E498" s="467"/>
      <c r="F498" s="468"/>
      <c r="G498" s="466"/>
      <c r="H498" s="467"/>
      <c r="I498" s="468"/>
      <c r="J498" s="469"/>
      <c r="K498" s="467"/>
      <c r="L498" s="470"/>
      <c r="M498" s="466"/>
      <c r="N498" s="467"/>
      <c r="O498" s="470"/>
      <c r="P498" s="544"/>
      <c r="Q498" s="544"/>
      <c r="R498" s="544"/>
      <c r="S498" s="544"/>
      <c r="T498" s="544"/>
      <c r="U498" s="544"/>
      <c r="V498" s="544"/>
      <c r="W498" s="469"/>
      <c r="X498" s="471"/>
      <c r="Y498" s="471"/>
      <c r="Z498" s="471"/>
      <c r="AA498" s="472"/>
      <c r="AB498" s="469"/>
      <c r="AC498" s="471"/>
      <c r="AD498" s="471"/>
      <c r="AE498" s="471"/>
      <c r="AF498" s="472"/>
      <c r="AG498" s="469"/>
      <c r="AH498" s="471"/>
      <c r="AI498" s="471"/>
      <c r="AJ498" s="471"/>
      <c r="AK498" s="472"/>
      <c r="AL498" s="469"/>
      <c r="AM498" s="471"/>
      <c r="AN498" s="471"/>
      <c r="AO498" s="471"/>
      <c r="AP498" s="538"/>
      <c r="AQ498" s="542">
        <f t="shared" si="214"/>
        <v>0</v>
      </c>
      <c r="AR498" s="552">
        <f t="shared" si="215"/>
        <v>0</v>
      </c>
      <c r="AS498" s="552">
        <f t="shared" si="216"/>
        <v>0</v>
      </c>
      <c r="AT498" s="496">
        <f t="shared" si="217"/>
        <v>0</v>
      </c>
      <c r="AU498" s="227"/>
      <c r="AV498" s="619" t="b">
        <f t="shared" si="212"/>
        <v>1</v>
      </c>
      <c r="AW498" s="619" t="b">
        <f t="shared" si="213"/>
        <v>1</v>
      </c>
      <c r="AX498" s="619" t="b">
        <f t="shared" si="218"/>
        <v>1</v>
      </c>
      <c r="AY498" s="619" t="b">
        <f t="shared" si="219"/>
        <v>1</v>
      </c>
      <c r="AZ498" s="619" t="b">
        <f t="shared" si="220"/>
        <v>1</v>
      </c>
      <c r="BB498" s="619" t="b">
        <f t="shared" si="221"/>
        <v>0</v>
      </c>
      <c r="BC498" s="619" t="b">
        <f t="shared" si="222"/>
        <v>0</v>
      </c>
      <c r="BD498" s="619" t="b">
        <f t="shared" si="223"/>
        <v>0</v>
      </c>
      <c r="BE498" s="619" t="b">
        <f t="shared" si="224"/>
        <v>0</v>
      </c>
      <c r="BF498" s="619" t="b">
        <f t="shared" si="225"/>
        <v>0</v>
      </c>
      <c r="BG498" s="619" t="b">
        <f t="shared" si="226"/>
        <v>0</v>
      </c>
      <c r="BH498" s="619" t="b">
        <f t="shared" si="227"/>
        <v>0</v>
      </c>
      <c r="BI498" s="619" t="b">
        <f t="shared" si="228"/>
        <v>0</v>
      </c>
      <c r="BJ498" s="619" t="b">
        <f t="shared" si="229"/>
        <v>0</v>
      </c>
      <c r="BK498" s="619" t="b">
        <f t="shared" si="230"/>
        <v>0</v>
      </c>
      <c r="BL498" s="619" t="b">
        <f t="shared" si="231"/>
        <v>0</v>
      </c>
      <c r="BM498" s="619" t="b">
        <f t="shared" si="232"/>
        <v>0</v>
      </c>
      <c r="BN498" s="619" t="b">
        <f t="shared" si="233"/>
        <v>1</v>
      </c>
      <c r="BO498" s="619" t="b">
        <f t="shared" si="234"/>
        <v>1</v>
      </c>
      <c r="BP498" s="619" t="b">
        <f t="shared" si="235"/>
        <v>1</v>
      </c>
      <c r="BQ498" s="619" t="b">
        <f t="shared" si="236"/>
        <v>1</v>
      </c>
      <c r="BR498" s="619" t="b">
        <f t="shared" si="237"/>
        <v>1</v>
      </c>
      <c r="BS498" s="619" t="b">
        <f t="shared" si="238"/>
        <v>1</v>
      </c>
      <c r="BT498" s="619" t="b">
        <f t="shared" si="239"/>
        <v>1</v>
      </c>
      <c r="BU498" s="619" t="b">
        <f t="shared" si="240"/>
        <v>1</v>
      </c>
      <c r="BV498" s="619" t="str">
        <f t="shared" si="241"/>
        <v>-</v>
      </c>
      <c r="BW498" s="619">
        <f>IF(BV498="-",0,IF(COUNTIF(BV498:$BV$524,BV498)&gt;1,1,0))</f>
        <v>0</v>
      </c>
    </row>
    <row r="499" spans="1:75" s="257" customFormat="1" ht="15.75">
      <c r="A499" s="567">
        <v>475</v>
      </c>
      <c r="B499" s="564"/>
      <c r="C499" s="465"/>
      <c r="D499" s="466"/>
      <c r="E499" s="467"/>
      <c r="F499" s="468"/>
      <c r="G499" s="466"/>
      <c r="H499" s="467"/>
      <c r="I499" s="468"/>
      <c r="J499" s="469"/>
      <c r="K499" s="467"/>
      <c r="L499" s="470"/>
      <c r="M499" s="466"/>
      <c r="N499" s="467"/>
      <c r="O499" s="470"/>
      <c r="P499" s="544"/>
      <c r="Q499" s="544"/>
      <c r="R499" s="544"/>
      <c r="S499" s="544"/>
      <c r="T499" s="544"/>
      <c r="U499" s="544"/>
      <c r="V499" s="544"/>
      <c r="W499" s="469"/>
      <c r="X499" s="471"/>
      <c r="Y499" s="471"/>
      <c r="Z499" s="471"/>
      <c r="AA499" s="472"/>
      <c r="AB499" s="469"/>
      <c r="AC499" s="471"/>
      <c r="AD499" s="471"/>
      <c r="AE499" s="471"/>
      <c r="AF499" s="472"/>
      <c r="AG499" s="469"/>
      <c r="AH499" s="471"/>
      <c r="AI499" s="471"/>
      <c r="AJ499" s="471"/>
      <c r="AK499" s="472"/>
      <c r="AL499" s="469"/>
      <c r="AM499" s="471"/>
      <c r="AN499" s="471"/>
      <c r="AO499" s="471"/>
      <c r="AP499" s="538"/>
      <c r="AQ499" s="542">
        <f t="shared" si="214"/>
        <v>0</v>
      </c>
      <c r="AR499" s="552">
        <f t="shared" si="215"/>
        <v>0</v>
      </c>
      <c r="AS499" s="552">
        <f t="shared" si="216"/>
        <v>0</v>
      </c>
      <c r="AT499" s="496">
        <f t="shared" si="217"/>
        <v>0</v>
      </c>
      <c r="AU499" s="227"/>
      <c r="AV499" s="619" t="b">
        <f t="shared" si="212"/>
        <v>1</v>
      </c>
      <c r="AW499" s="619" t="b">
        <f t="shared" si="213"/>
        <v>1</v>
      </c>
      <c r="AX499" s="619" t="b">
        <f t="shared" si="218"/>
        <v>1</v>
      </c>
      <c r="AY499" s="619" t="b">
        <f t="shared" si="219"/>
        <v>1</v>
      </c>
      <c r="AZ499" s="619" t="b">
        <f t="shared" si="220"/>
        <v>1</v>
      </c>
      <c r="BB499" s="619" t="b">
        <f t="shared" si="221"/>
        <v>0</v>
      </c>
      <c r="BC499" s="619" t="b">
        <f t="shared" si="222"/>
        <v>0</v>
      </c>
      <c r="BD499" s="619" t="b">
        <f t="shared" si="223"/>
        <v>0</v>
      </c>
      <c r="BE499" s="619" t="b">
        <f t="shared" si="224"/>
        <v>0</v>
      </c>
      <c r="BF499" s="619" t="b">
        <f t="shared" si="225"/>
        <v>0</v>
      </c>
      <c r="BG499" s="619" t="b">
        <f t="shared" si="226"/>
        <v>0</v>
      </c>
      <c r="BH499" s="619" t="b">
        <f t="shared" si="227"/>
        <v>0</v>
      </c>
      <c r="BI499" s="619" t="b">
        <f t="shared" si="228"/>
        <v>0</v>
      </c>
      <c r="BJ499" s="619" t="b">
        <f t="shared" si="229"/>
        <v>0</v>
      </c>
      <c r="BK499" s="619" t="b">
        <f t="shared" si="230"/>
        <v>0</v>
      </c>
      <c r="BL499" s="619" t="b">
        <f t="shared" si="231"/>
        <v>0</v>
      </c>
      <c r="BM499" s="619" t="b">
        <f t="shared" si="232"/>
        <v>0</v>
      </c>
      <c r="BN499" s="619" t="b">
        <f t="shared" si="233"/>
        <v>1</v>
      </c>
      <c r="BO499" s="619" t="b">
        <f t="shared" si="234"/>
        <v>1</v>
      </c>
      <c r="BP499" s="619" t="b">
        <f t="shared" si="235"/>
        <v>1</v>
      </c>
      <c r="BQ499" s="619" t="b">
        <f t="shared" si="236"/>
        <v>1</v>
      </c>
      <c r="BR499" s="619" t="b">
        <f t="shared" si="237"/>
        <v>1</v>
      </c>
      <c r="BS499" s="619" t="b">
        <f t="shared" si="238"/>
        <v>1</v>
      </c>
      <c r="BT499" s="619" t="b">
        <f t="shared" si="239"/>
        <v>1</v>
      </c>
      <c r="BU499" s="619" t="b">
        <f t="shared" si="240"/>
        <v>1</v>
      </c>
      <c r="BV499" s="619" t="str">
        <f t="shared" si="241"/>
        <v>-</v>
      </c>
      <c r="BW499" s="619">
        <f>IF(BV499="-",0,IF(COUNTIF(BV499:$BV$524,BV499)&gt;1,1,0))</f>
        <v>0</v>
      </c>
    </row>
    <row r="500" spans="1:75" s="257" customFormat="1" ht="15.75">
      <c r="A500" s="567">
        <v>476</v>
      </c>
      <c r="B500" s="564"/>
      <c r="C500" s="465"/>
      <c r="D500" s="466"/>
      <c r="E500" s="467"/>
      <c r="F500" s="468"/>
      <c r="G500" s="466"/>
      <c r="H500" s="467"/>
      <c r="I500" s="468"/>
      <c r="J500" s="469"/>
      <c r="K500" s="467"/>
      <c r="L500" s="470"/>
      <c r="M500" s="466"/>
      <c r="N500" s="467"/>
      <c r="O500" s="470"/>
      <c r="P500" s="544"/>
      <c r="Q500" s="544"/>
      <c r="R500" s="544"/>
      <c r="S500" s="544"/>
      <c r="T500" s="544"/>
      <c r="U500" s="544"/>
      <c r="V500" s="544"/>
      <c r="W500" s="469"/>
      <c r="X500" s="471"/>
      <c r="Y500" s="471"/>
      <c r="Z500" s="471"/>
      <c r="AA500" s="472"/>
      <c r="AB500" s="469"/>
      <c r="AC500" s="471"/>
      <c r="AD500" s="471"/>
      <c r="AE500" s="471"/>
      <c r="AF500" s="472"/>
      <c r="AG500" s="469"/>
      <c r="AH500" s="471"/>
      <c r="AI500" s="471"/>
      <c r="AJ500" s="471"/>
      <c r="AK500" s="472"/>
      <c r="AL500" s="469"/>
      <c r="AM500" s="471"/>
      <c r="AN500" s="471"/>
      <c r="AO500" s="471"/>
      <c r="AP500" s="538"/>
      <c r="AQ500" s="542">
        <f t="shared" si="214"/>
        <v>0</v>
      </c>
      <c r="AR500" s="552">
        <f t="shared" si="215"/>
        <v>0</v>
      </c>
      <c r="AS500" s="552">
        <f t="shared" si="216"/>
        <v>0</v>
      </c>
      <c r="AT500" s="496">
        <f t="shared" si="217"/>
        <v>0</v>
      </c>
      <c r="AU500" s="227"/>
      <c r="AV500" s="619" t="b">
        <f t="shared" si="212"/>
        <v>1</v>
      </c>
      <c r="AW500" s="619" t="b">
        <f t="shared" si="213"/>
        <v>1</v>
      </c>
      <c r="AX500" s="619" t="b">
        <f t="shared" si="218"/>
        <v>1</v>
      </c>
      <c r="AY500" s="619" t="b">
        <f t="shared" si="219"/>
        <v>1</v>
      </c>
      <c r="AZ500" s="619" t="b">
        <f t="shared" si="220"/>
        <v>1</v>
      </c>
      <c r="BB500" s="619" t="b">
        <f t="shared" si="221"/>
        <v>0</v>
      </c>
      <c r="BC500" s="619" t="b">
        <f t="shared" si="222"/>
        <v>0</v>
      </c>
      <c r="BD500" s="619" t="b">
        <f t="shared" si="223"/>
        <v>0</v>
      </c>
      <c r="BE500" s="619" t="b">
        <f t="shared" si="224"/>
        <v>0</v>
      </c>
      <c r="BF500" s="619" t="b">
        <f t="shared" si="225"/>
        <v>0</v>
      </c>
      <c r="BG500" s="619" t="b">
        <f t="shared" si="226"/>
        <v>0</v>
      </c>
      <c r="BH500" s="619" t="b">
        <f t="shared" si="227"/>
        <v>0</v>
      </c>
      <c r="BI500" s="619" t="b">
        <f t="shared" si="228"/>
        <v>0</v>
      </c>
      <c r="BJ500" s="619" t="b">
        <f t="shared" si="229"/>
        <v>0</v>
      </c>
      <c r="BK500" s="619" t="b">
        <f t="shared" si="230"/>
        <v>0</v>
      </c>
      <c r="BL500" s="619" t="b">
        <f t="shared" si="231"/>
        <v>0</v>
      </c>
      <c r="BM500" s="619" t="b">
        <f t="shared" si="232"/>
        <v>0</v>
      </c>
      <c r="BN500" s="619" t="b">
        <f t="shared" si="233"/>
        <v>1</v>
      </c>
      <c r="BO500" s="619" t="b">
        <f t="shared" si="234"/>
        <v>1</v>
      </c>
      <c r="BP500" s="619" t="b">
        <f t="shared" si="235"/>
        <v>1</v>
      </c>
      <c r="BQ500" s="619" t="b">
        <f t="shared" si="236"/>
        <v>1</v>
      </c>
      <c r="BR500" s="619" t="b">
        <f t="shared" si="237"/>
        <v>1</v>
      </c>
      <c r="BS500" s="619" t="b">
        <f t="shared" si="238"/>
        <v>1</v>
      </c>
      <c r="BT500" s="619" t="b">
        <f t="shared" si="239"/>
        <v>1</v>
      </c>
      <c r="BU500" s="619" t="b">
        <f t="shared" si="240"/>
        <v>1</v>
      </c>
      <c r="BV500" s="619" t="str">
        <f t="shared" si="241"/>
        <v>-</v>
      </c>
      <c r="BW500" s="619">
        <f>IF(BV500="-",0,IF(COUNTIF(BV500:$BV$524,BV500)&gt;1,1,0))</f>
        <v>0</v>
      </c>
    </row>
    <row r="501" spans="1:75" s="257" customFormat="1" ht="15.75">
      <c r="A501" s="567">
        <v>477</v>
      </c>
      <c r="B501" s="564"/>
      <c r="C501" s="465"/>
      <c r="D501" s="466"/>
      <c r="E501" s="467"/>
      <c r="F501" s="468"/>
      <c r="G501" s="466"/>
      <c r="H501" s="467"/>
      <c r="I501" s="468"/>
      <c r="J501" s="469"/>
      <c r="K501" s="467"/>
      <c r="L501" s="470"/>
      <c r="M501" s="466"/>
      <c r="N501" s="467"/>
      <c r="O501" s="470"/>
      <c r="P501" s="544"/>
      <c r="Q501" s="544"/>
      <c r="R501" s="544"/>
      <c r="S501" s="544"/>
      <c r="T501" s="544"/>
      <c r="U501" s="544"/>
      <c r="V501" s="544"/>
      <c r="W501" s="469"/>
      <c r="X501" s="471"/>
      <c r="Y501" s="471"/>
      <c r="Z501" s="471"/>
      <c r="AA501" s="472"/>
      <c r="AB501" s="469"/>
      <c r="AC501" s="471"/>
      <c r="AD501" s="471"/>
      <c r="AE501" s="471"/>
      <c r="AF501" s="472"/>
      <c r="AG501" s="469"/>
      <c r="AH501" s="471"/>
      <c r="AI501" s="471"/>
      <c r="AJ501" s="471"/>
      <c r="AK501" s="472"/>
      <c r="AL501" s="469"/>
      <c r="AM501" s="471"/>
      <c r="AN501" s="471"/>
      <c r="AO501" s="471"/>
      <c r="AP501" s="538"/>
      <c r="AQ501" s="542">
        <f t="shared" si="214"/>
        <v>0</v>
      </c>
      <c r="AR501" s="552">
        <f t="shared" si="215"/>
        <v>0</v>
      </c>
      <c r="AS501" s="552">
        <f t="shared" si="216"/>
        <v>0</v>
      </c>
      <c r="AT501" s="496">
        <f t="shared" si="217"/>
        <v>0</v>
      </c>
      <c r="AU501" s="227"/>
      <c r="AV501" s="619" t="b">
        <f t="shared" si="212"/>
        <v>1</v>
      </c>
      <c r="AW501" s="619" t="b">
        <f t="shared" si="213"/>
        <v>1</v>
      </c>
      <c r="AX501" s="619" t="b">
        <f t="shared" si="218"/>
        <v>1</v>
      </c>
      <c r="AY501" s="619" t="b">
        <f t="shared" si="219"/>
        <v>1</v>
      </c>
      <c r="AZ501" s="619" t="b">
        <f t="shared" si="220"/>
        <v>1</v>
      </c>
      <c r="BB501" s="619" t="b">
        <f t="shared" si="221"/>
        <v>0</v>
      </c>
      <c r="BC501" s="619" t="b">
        <f t="shared" si="222"/>
        <v>0</v>
      </c>
      <c r="BD501" s="619" t="b">
        <f t="shared" si="223"/>
        <v>0</v>
      </c>
      <c r="BE501" s="619" t="b">
        <f t="shared" si="224"/>
        <v>0</v>
      </c>
      <c r="BF501" s="619" t="b">
        <f t="shared" si="225"/>
        <v>0</v>
      </c>
      <c r="BG501" s="619" t="b">
        <f t="shared" si="226"/>
        <v>0</v>
      </c>
      <c r="BH501" s="619" t="b">
        <f t="shared" si="227"/>
        <v>0</v>
      </c>
      <c r="BI501" s="619" t="b">
        <f t="shared" si="228"/>
        <v>0</v>
      </c>
      <c r="BJ501" s="619" t="b">
        <f t="shared" si="229"/>
        <v>0</v>
      </c>
      <c r="BK501" s="619" t="b">
        <f t="shared" si="230"/>
        <v>0</v>
      </c>
      <c r="BL501" s="619" t="b">
        <f t="shared" si="231"/>
        <v>0</v>
      </c>
      <c r="BM501" s="619" t="b">
        <f t="shared" si="232"/>
        <v>0</v>
      </c>
      <c r="BN501" s="619" t="b">
        <f t="shared" si="233"/>
        <v>1</v>
      </c>
      <c r="BO501" s="619" t="b">
        <f t="shared" si="234"/>
        <v>1</v>
      </c>
      <c r="BP501" s="619" t="b">
        <f t="shared" si="235"/>
        <v>1</v>
      </c>
      <c r="BQ501" s="619" t="b">
        <f t="shared" si="236"/>
        <v>1</v>
      </c>
      <c r="BR501" s="619" t="b">
        <f t="shared" si="237"/>
        <v>1</v>
      </c>
      <c r="BS501" s="619" t="b">
        <f t="shared" si="238"/>
        <v>1</v>
      </c>
      <c r="BT501" s="619" t="b">
        <f t="shared" si="239"/>
        <v>1</v>
      </c>
      <c r="BU501" s="619" t="b">
        <f t="shared" si="240"/>
        <v>1</v>
      </c>
      <c r="BV501" s="619" t="str">
        <f t="shared" si="241"/>
        <v>-</v>
      </c>
      <c r="BW501" s="619">
        <f>IF(BV501="-",0,IF(COUNTIF(BV501:$BV$524,BV501)&gt;1,1,0))</f>
        <v>0</v>
      </c>
    </row>
    <row r="502" spans="1:75" s="257" customFormat="1" ht="15.75">
      <c r="A502" s="567">
        <v>478</v>
      </c>
      <c r="B502" s="564"/>
      <c r="C502" s="465"/>
      <c r="D502" s="466"/>
      <c r="E502" s="467"/>
      <c r="F502" s="468"/>
      <c r="G502" s="466"/>
      <c r="H502" s="467"/>
      <c r="I502" s="468"/>
      <c r="J502" s="469"/>
      <c r="K502" s="467"/>
      <c r="L502" s="470"/>
      <c r="M502" s="466"/>
      <c r="N502" s="467"/>
      <c r="O502" s="470"/>
      <c r="P502" s="544"/>
      <c r="Q502" s="544"/>
      <c r="R502" s="544"/>
      <c r="S502" s="544"/>
      <c r="T502" s="544"/>
      <c r="U502" s="544"/>
      <c r="V502" s="544"/>
      <c r="W502" s="469"/>
      <c r="X502" s="471"/>
      <c r="Y502" s="471"/>
      <c r="Z502" s="471"/>
      <c r="AA502" s="472"/>
      <c r="AB502" s="469"/>
      <c r="AC502" s="471"/>
      <c r="AD502" s="471"/>
      <c r="AE502" s="471"/>
      <c r="AF502" s="472"/>
      <c r="AG502" s="469"/>
      <c r="AH502" s="471"/>
      <c r="AI502" s="471"/>
      <c r="AJ502" s="471"/>
      <c r="AK502" s="472"/>
      <c r="AL502" s="469"/>
      <c r="AM502" s="471"/>
      <c r="AN502" s="471"/>
      <c r="AO502" s="471"/>
      <c r="AP502" s="538"/>
      <c r="AQ502" s="542">
        <f t="shared" si="214"/>
        <v>0</v>
      </c>
      <c r="AR502" s="552">
        <f t="shared" si="215"/>
        <v>0</v>
      </c>
      <c r="AS502" s="552">
        <f t="shared" si="216"/>
        <v>0</v>
      </c>
      <c r="AT502" s="496">
        <f t="shared" si="217"/>
        <v>0</v>
      </c>
      <c r="AU502" s="227"/>
      <c r="AV502" s="619" t="b">
        <f t="shared" si="212"/>
        <v>1</v>
      </c>
      <c r="AW502" s="619" t="b">
        <f t="shared" si="213"/>
        <v>1</v>
      </c>
      <c r="AX502" s="619" t="b">
        <f t="shared" si="218"/>
        <v>1</v>
      </c>
      <c r="AY502" s="619" t="b">
        <f t="shared" si="219"/>
        <v>1</v>
      </c>
      <c r="AZ502" s="619" t="b">
        <f t="shared" si="220"/>
        <v>1</v>
      </c>
      <c r="BB502" s="619" t="b">
        <f t="shared" si="221"/>
        <v>0</v>
      </c>
      <c r="BC502" s="619" t="b">
        <f t="shared" si="222"/>
        <v>0</v>
      </c>
      <c r="BD502" s="619" t="b">
        <f t="shared" si="223"/>
        <v>0</v>
      </c>
      <c r="BE502" s="619" t="b">
        <f t="shared" si="224"/>
        <v>0</v>
      </c>
      <c r="BF502" s="619" t="b">
        <f t="shared" si="225"/>
        <v>0</v>
      </c>
      <c r="BG502" s="619" t="b">
        <f t="shared" si="226"/>
        <v>0</v>
      </c>
      <c r="BH502" s="619" t="b">
        <f t="shared" si="227"/>
        <v>0</v>
      </c>
      <c r="BI502" s="619" t="b">
        <f t="shared" si="228"/>
        <v>0</v>
      </c>
      <c r="BJ502" s="619" t="b">
        <f t="shared" si="229"/>
        <v>0</v>
      </c>
      <c r="BK502" s="619" t="b">
        <f t="shared" si="230"/>
        <v>0</v>
      </c>
      <c r="BL502" s="619" t="b">
        <f t="shared" si="231"/>
        <v>0</v>
      </c>
      <c r="BM502" s="619" t="b">
        <f t="shared" si="232"/>
        <v>0</v>
      </c>
      <c r="BN502" s="619" t="b">
        <f t="shared" si="233"/>
        <v>1</v>
      </c>
      <c r="BO502" s="619" t="b">
        <f t="shared" si="234"/>
        <v>1</v>
      </c>
      <c r="BP502" s="619" t="b">
        <f t="shared" si="235"/>
        <v>1</v>
      </c>
      <c r="BQ502" s="619" t="b">
        <f t="shared" si="236"/>
        <v>1</v>
      </c>
      <c r="BR502" s="619" t="b">
        <f t="shared" si="237"/>
        <v>1</v>
      </c>
      <c r="BS502" s="619" t="b">
        <f t="shared" si="238"/>
        <v>1</v>
      </c>
      <c r="BT502" s="619" t="b">
        <f t="shared" si="239"/>
        <v>1</v>
      </c>
      <c r="BU502" s="619" t="b">
        <f t="shared" si="240"/>
        <v>1</v>
      </c>
      <c r="BV502" s="619" t="str">
        <f t="shared" si="241"/>
        <v>-</v>
      </c>
      <c r="BW502" s="619">
        <f>IF(BV502="-",0,IF(COUNTIF(BV502:$BV$524,BV502)&gt;1,1,0))</f>
        <v>0</v>
      </c>
    </row>
    <row r="503" spans="1:75" s="257" customFormat="1" ht="15.75">
      <c r="A503" s="567">
        <v>479</v>
      </c>
      <c r="B503" s="564"/>
      <c r="C503" s="465"/>
      <c r="D503" s="466"/>
      <c r="E503" s="467"/>
      <c r="F503" s="468"/>
      <c r="G503" s="466"/>
      <c r="H503" s="467"/>
      <c r="I503" s="468"/>
      <c r="J503" s="469"/>
      <c r="K503" s="467"/>
      <c r="L503" s="470"/>
      <c r="M503" s="466"/>
      <c r="N503" s="467"/>
      <c r="O503" s="470"/>
      <c r="P503" s="544"/>
      <c r="Q503" s="544"/>
      <c r="R503" s="544"/>
      <c r="S503" s="544"/>
      <c r="T503" s="544"/>
      <c r="U503" s="544"/>
      <c r="V503" s="544"/>
      <c r="W503" s="469"/>
      <c r="X503" s="471"/>
      <c r="Y503" s="471"/>
      <c r="Z503" s="471"/>
      <c r="AA503" s="472"/>
      <c r="AB503" s="469"/>
      <c r="AC503" s="471"/>
      <c r="AD503" s="471"/>
      <c r="AE503" s="471"/>
      <c r="AF503" s="472"/>
      <c r="AG503" s="469"/>
      <c r="AH503" s="471"/>
      <c r="AI503" s="471"/>
      <c r="AJ503" s="471"/>
      <c r="AK503" s="472"/>
      <c r="AL503" s="469"/>
      <c r="AM503" s="471"/>
      <c r="AN503" s="471"/>
      <c r="AO503" s="471"/>
      <c r="AP503" s="538"/>
      <c r="AQ503" s="542">
        <f t="shared" si="214"/>
        <v>0</v>
      </c>
      <c r="AR503" s="552">
        <f t="shared" si="215"/>
        <v>0</v>
      </c>
      <c r="AS503" s="552">
        <f t="shared" si="216"/>
        <v>0</v>
      </c>
      <c r="AT503" s="496">
        <f t="shared" si="217"/>
        <v>0</v>
      </c>
      <c r="AU503" s="227"/>
      <c r="AV503" s="619" t="b">
        <f t="shared" si="212"/>
        <v>1</v>
      </c>
      <c r="AW503" s="619" t="b">
        <f t="shared" si="213"/>
        <v>1</v>
      </c>
      <c r="AX503" s="619" t="b">
        <f t="shared" si="218"/>
        <v>1</v>
      </c>
      <c r="AY503" s="619" t="b">
        <f t="shared" si="219"/>
        <v>1</v>
      </c>
      <c r="AZ503" s="619" t="b">
        <f t="shared" si="220"/>
        <v>1</v>
      </c>
      <c r="BB503" s="619" t="b">
        <f t="shared" si="221"/>
        <v>0</v>
      </c>
      <c r="BC503" s="619" t="b">
        <f t="shared" si="222"/>
        <v>0</v>
      </c>
      <c r="BD503" s="619" t="b">
        <f t="shared" si="223"/>
        <v>0</v>
      </c>
      <c r="BE503" s="619" t="b">
        <f t="shared" si="224"/>
        <v>0</v>
      </c>
      <c r="BF503" s="619" t="b">
        <f t="shared" si="225"/>
        <v>0</v>
      </c>
      <c r="BG503" s="619" t="b">
        <f t="shared" si="226"/>
        <v>0</v>
      </c>
      <c r="BH503" s="619" t="b">
        <f t="shared" si="227"/>
        <v>0</v>
      </c>
      <c r="BI503" s="619" t="b">
        <f t="shared" si="228"/>
        <v>0</v>
      </c>
      <c r="BJ503" s="619" t="b">
        <f t="shared" si="229"/>
        <v>0</v>
      </c>
      <c r="BK503" s="619" t="b">
        <f t="shared" si="230"/>
        <v>0</v>
      </c>
      <c r="BL503" s="619" t="b">
        <f t="shared" si="231"/>
        <v>0</v>
      </c>
      <c r="BM503" s="619" t="b">
        <f t="shared" si="232"/>
        <v>0</v>
      </c>
      <c r="BN503" s="619" t="b">
        <f t="shared" si="233"/>
        <v>1</v>
      </c>
      <c r="BO503" s="619" t="b">
        <f t="shared" si="234"/>
        <v>1</v>
      </c>
      <c r="BP503" s="619" t="b">
        <f t="shared" si="235"/>
        <v>1</v>
      </c>
      <c r="BQ503" s="619" t="b">
        <f t="shared" si="236"/>
        <v>1</v>
      </c>
      <c r="BR503" s="619" t="b">
        <f t="shared" si="237"/>
        <v>1</v>
      </c>
      <c r="BS503" s="619" t="b">
        <f t="shared" si="238"/>
        <v>1</v>
      </c>
      <c r="BT503" s="619" t="b">
        <f t="shared" si="239"/>
        <v>1</v>
      </c>
      <c r="BU503" s="619" t="b">
        <f t="shared" si="240"/>
        <v>1</v>
      </c>
      <c r="BV503" s="619" t="str">
        <f t="shared" si="241"/>
        <v>-</v>
      </c>
      <c r="BW503" s="619">
        <f>IF(BV503="-",0,IF(COUNTIF(BV503:$BV$524,BV503)&gt;1,1,0))</f>
        <v>0</v>
      </c>
    </row>
    <row r="504" spans="1:75" s="257" customFormat="1" ht="15.75">
      <c r="A504" s="567">
        <v>480</v>
      </c>
      <c r="B504" s="564"/>
      <c r="C504" s="465"/>
      <c r="D504" s="466"/>
      <c r="E504" s="467"/>
      <c r="F504" s="468"/>
      <c r="G504" s="466"/>
      <c r="H504" s="467"/>
      <c r="I504" s="468"/>
      <c r="J504" s="469"/>
      <c r="K504" s="467"/>
      <c r="L504" s="470"/>
      <c r="M504" s="466"/>
      <c r="N504" s="467"/>
      <c r="O504" s="470"/>
      <c r="P504" s="544"/>
      <c r="Q504" s="544"/>
      <c r="R504" s="544"/>
      <c r="S504" s="544"/>
      <c r="T504" s="544"/>
      <c r="U504" s="544"/>
      <c r="V504" s="544"/>
      <c r="W504" s="469"/>
      <c r="X504" s="471"/>
      <c r="Y504" s="471"/>
      <c r="Z504" s="471"/>
      <c r="AA504" s="472"/>
      <c r="AB504" s="469"/>
      <c r="AC504" s="471"/>
      <c r="AD504" s="471"/>
      <c r="AE504" s="471"/>
      <c r="AF504" s="472"/>
      <c r="AG504" s="469"/>
      <c r="AH504" s="471"/>
      <c r="AI504" s="471"/>
      <c r="AJ504" s="471"/>
      <c r="AK504" s="472"/>
      <c r="AL504" s="469"/>
      <c r="AM504" s="471"/>
      <c r="AN504" s="471"/>
      <c r="AO504" s="471"/>
      <c r="AP504" s="538"/>
      <c r="AQ504" s="542">
        <f t="shared" si="214"/>
        <v>0</v>
      </c>
      <c r="AR504" s="552">
        <f t="shared" si="215"/>
        <v>0</v>
      </c>
      <c r="AS504" s="552">
        <f t="shared" si="216"/>
        <v>0</v>
      </c>
      <c r="AT504" s="496">
        <f t="shared" si="217"/>
        <v>0</v>
      </c>
      <c r="AU504" s="227"/>
      <c r="AV504" s="619" t="b">
        <f t="shared" si="212"/>
        <v>1</v>
      </c>
      <c r="AW504" s="619" t="b">
        <f t="shared" si="213"/>
        <v>1</v>
      </c>
      <c r="AX504" s="619" t="b">
        <f t="shared" si="218"/>
        <v>1</v>
      </c>
      <c r="AY504" s="619" t="b">
        <f t="shared" si="219"/>
        <v>1</v>
      </c>
      <c r="AZ504" s="619" t="b">
        <f t="shared" si="220"/>
        <v>1</v>
      </c>
      <c r="BB504" s="619" t="b">
        <f t="shared" si="221"/>
        <v>0</v>
      </c>
      <c r="BC504" s="619" t="b">
        <f t="shared" si="222"/>
        <v>0</v>
      </c>
      <c r="BD504" s="619" t="b">
        <f t="shared" si="223"/>
        <v>0</v>
      </c>
      <c r="BE504" s="619" t="b">
        <f t="shared" si="224"/>
        <v>0</v>
      </c>
      <c r="BF504" s="619" t="b">
        <f t="shared" si="225"/>
        <v>0</v>
      </c>
      <c r="BG504" s="619" t="b">
        <f t="shared" si="226"/>
        <v>0</v>
      </c>
      <c r="BH504" s="619" t="b">
        <f t="shared" si="227"/>
        <v>0</v>
      </c>
      <c r="BI504" s="619" t="b">
        <f t="shared" si="228"/>
        <v>0</v>
      </c>
      <c r="BJ504" s="619" t="b">
        <f t="shared" si="229"/>
        <v>0</v>
      </c>
      <c r="BK504" s="619" t="b">
        <f t="shared" si="230"/>
        <v>0</v>
      </c>
      <c r="BL504" s="619" t="b">
        <f t="shared" si="231"/>
        <v>0</v>
      </c>
      <c r="BM504" s="619" t="b">
        <f t="shared" si="232"/>
        <v>0</v>
      </c>
      <c r="BN504" s="619" t="b">
        <f t="shared" si="233"/>
        <v>1</v>
      </c>
      <c r="BO504" s="619" t="b">
        <f t="shared" si="234"/>
        <v>1</v>
      </c>
      <c r="BP504" s="619" t="b">
        <f t="shared" si="235"/>
        <v>1</v>
      </c>
      <c r="BQ504" s="619" t="b">
        <f t="shared" si="236"/>
        <v>1</v>
      </c>
      <c r="BR504" s="619" t="b">
        <f t="shared" si="237"/>
        <v>1</v>
      </c>
      <c r="BS504" s="619" t="b">
        <f t="shared" si="238"/>
        <v>1</v>
      </c>
      <c r="BT504" s="619" t="b">
        <f t="shared" si="239"/>
        <v>1</v>
      </c>
      <c r="BU504" s="619" t="b">
        <f t="shared" si="240"/>
        <v>1</v>
      </c>
      <c r="BV504" s="619" t="str">
        <f t="shared" si="241"/>
        <v>-</v>
      </c>
      <c r="BW504" s="619">
        <f>IF(BV504="-",0,IF(COUNTIF(BV504:$BV$524,BV504)&gt;1,1,0))</f>
        <v>0</v>
      </c>
    </row>
    <row r="505" spans="1:75" s="257" customFormat="1" ht="15.75">
      <c r="A505" s="567">
        <v>481</v>
      </c>
      <c r="B505" s="564"/>
      <c r="C505" s="465"/>
      <c r="D505" s="466"/>
      <c r="E505" s="467"/>
      <c r="F505" s="468"/>
      <c r="G505" s="466"/>
      <c r="H505" s="467"/>
      <c r="I505" s="468"/>
      <c r="J505" s="469"/>
      <c r="K505" s="467"/>
      <c r="L505" s="470"/>
      <c r="M505" s="466"/>
      <c r="N505" s="467"/>
      <c r="O505" s="470"/>
      <c r="P505" s="544"/>
      <c r="Q505" s="544"/>
      <c r="R505" s="544"/>
      <c r="S505" s="544"/>
      <c r="T505" s="544"/>
      <c r="U505" s="544"/>
      <c r="V505" s="544"/>
      <c r="W505" s="469"/>
      <c r="X505" s="471"/>
      <c r="Y505" s="471"/>
      <c r="Z505" s="471"/>
      <c r="AA505" s="472"/>
      <c r="AB505" s="469"/>
      <c r="AC505" s="471"/>
      <c r="AD505" s="471"/>
      <c r="AE505" s="471"/>
      <c r="AF505" s="472"/>
      <c r="AG505" s="469"/>
      <c r="AH505" s="471"/>
      <c r="AI505" s="471"/>
      <c r="AJ505" s="471"/>
      <c r="AK505" s="472"/>
      <c r="AL505" s="469"/>
      <c r="AM505" s="471"/>
      <c r="AN505" s="471"/>
      <c r="AO505" s="471"/>
      <c r="AP505" s="538"/>
      <c r="AQ505" s="542">
        <f t="shared" si="214"/>
        <v>0</v>
      </c>
      <c r="AR505" s="552">
        <f t="shared" si="215"/>
        <v>0</v>
      </c>
      <c r="AS505" s="552">
        <f t="shared" si="216"/>
        <v>0</v>
      </c>
      <c r="AT505" s="496">
        <f t="shared" si="217"/>
        <v>0</v>
      </c>
      <c r="AU505" s="227"/>
      <c r="AV505" s="619" t="b">
        <f t="shared" si="212"/>
        <v>1</v>
      </c>
      <c r="AW505" s="619" t="b">
        <f t="shared" si="213"/>
        <v>1</v>
      </c>
      <c r="AX505" s="619" t="b">
        <f t="shared" si="218"/>
        <v>1</v>
      </c>
      <c r="AY505" s="619" t="b">
        <f t="shared" si="219"/>
        <v>1</v>
      </c>
      <c r="AZ505" s="619" t="b">
        <f t="shared" si="220"/>
        <v>1</v>
      </c>
      <c r="BB505" s="619" t="b">
        <f t="shared" si="221"/>
        <v>0</v>
      </c>
      <c r="BC505" s="619" t="b">
        <f t="shared" si="222"/>
        <v>0</v>
      </c>
      <c r="BD505" s="619" t="b">
        <f t="shared" si="223"/>
        <v>0</v>
      </c>
      <c r="BE505" s="619" t="b">
        <f t="shared" si="224"/>
        <v>0</v>
      </c>
      <c r="BF505" s="619" t="b">
        <f t="shared" si="225"/>
        <v>0</v>
      </c>
      <c r="BG505" s="619" t="b">
        <f t="shared" si="226"/>
        <v>0</v>
      </c>
      <c r="BH505" s="619" t="b">
        <f t="shared" si="227"/>
        <v>0</v>
      </c>
      <c r="BI505" s="619" t="b">
        <f t="shared" si="228"/>
        <v>0</v>
      </c>
      <c r="BJ505" s="619" t="b">
        <f t="shared" si="229"/>
        <v>0</v>
      </c>
      <c r="BK505" s="619" t="b">
        <f t="shared" si="230"/>
        <v>0</v>
      </c>
      <c r="BL505" s="619" t="b">
        <f t="shared" si="231"/>
        <v>0</v>
      </c>
      <c r="BM505" s="619" t="b">
        <f t="shared" si="232"/>
        <v>0</v>
      </c>
      <c r="BN505" s="619" t="b">
        <f t="shared" si="233"/>
        <v>1</v>
      </c>
      <c r="BO505" s="619" t="b">
        <f t="shared" si="234"/>
        <v>1</v>
      </c>
      <c r="BP505" s="619" t="b">
        <f t="shared" si="235"/>
        <v>1</v>
      </c>
      <c r="BQ505" s="619" t="b">
        <f t="shared" si="236"/>
        <v>1</v>
      </c>
      <c r="BR505" s="619" t="b">
        <f t="shared" si="237"/>
        <v>1</v>
      </c>
      <c r="BS505" s="619" t="b">
        <f t="shared" si="238"/>
        <v>1</v>
      </c>
      <c r="BT505" s="619" t="b">
        <f t="shared" si="239"/>
        <v>1</v>
      </c>
      <c r="BU505" s="619" t="b">
        <f t="shared" si="240"/>
        <v>1</v>
      </c>
      <c r="BV505" s="619" t="str">
        <f t="shared" si="241"/>
        <v>-</v>
      </c>
      <c r="BW505" s="619">
        <f>IF(BV505="-",0,IF(COUNTIF(BV505:$BV$524,BV505)&gt;1,1,0))</f>
        <v>0</v>
      </c>
    </row>
    <row r="506" spans="1:75" s="257" customFormat="1" ht="15.75">
      <c r="A506" s="567">
        <v>482</v>
      </c>
      <c r="B506" s="564"/>
      <c r="C506" s="465"/>
      <c r="D506" s="466"/>
      <c r="E506" s="467"/>
      <c r="F506" s="468"/>
      <c r="G506" s="466"/>
      <c r="H506" s="467"/>
      <c r="I506" s="468"/>
      <c r="J506" s="469"/>
      <c r="K506" s="467"/>
      <c r="L506" s="470"/>
      <c r="M506" s="466"/>
      <c r="N506" s="467"/>
      <c r="O506" s="470"/>
      <c r="P506" s="544"/>
      <c r="Q506" s="544"/>
      <c r="R506" s="544"/>
      <c r="S506" s="544"/>
      <c r="T506" s="544"/>
      <c r="U506" s="544"/>
      <c r="V506" s="544"/>
      <c r="W506" s="469"/>
      <c r="X506" s="471"/>
      <c r="Y506" s="471"/>
      <c r="Z506" s="471"/>
      <c r="AA506" s="472"/>
      <c r="AB506" s="469"/>
      <c r="AC506" s="471"/>
      <c r="AD506" s="471"/>
      <c r="AE506" s="471"/>
      <c r="AF506" s="472"/>
      <c r="AG506" s="469"/>
      <c r="AH506" s="471"/>
      <c r="AI506" s="471"/>
      <c r="AJ506" s="471"/>
      <c r="AK506" s="472"/>
      <c r="AL506" s="469"/>
      <c r="AM506" s="471"/>
      <c r="AN506" s="471"/>
      <c r="AO506" s="471"/>
      <c r="AP506" s="538"/>
      <c r="AQ506" s="542">
        <f t="shared" si="214"/>
        <v>0</v>
      </c>
      <c r="AR506" s="552">
        <f t="shared" si="215"/>
        <v>0</v>
      </c>
      <c r="AS506" s="552">
        <f t="shared" si="216"/>
        <v>0</v>
      </c>
      <c r="AT506" s="496">
        <f t="shared" si="217"/>
        <v>0</v>
      </c>
      <c r="AU506" s="227"/>
      <c r="AV506" s="619" t="b">
        <f t="shared" si="212"/>
        <v>1</v>
      </c>
      <c r="AW506" s="619" t="b">
        <f t="shared" si="213"/>
        <v>1</v>
      </c>
      <c r="AX506" s="619" t="b">
        <f t="shared" si="218"/>
        <v>1</v>
      </c>
      <c r="AY506" s="619" t="b">
        <f t="shared" si="219"/>
        <v>1</v>
      </c>
      <c r="AZ506" s="619" t="b">
        <f t="shared" si="220"/>
        <v>1</v>
      </c>
      <c r="BB506" s="619" t="b">
        <f t="shared" si="221"/>
        <v>0</v>
      </c>
      <c r="BC506" s="619" t="b">
        <f t="shared" si="222"/>
        <v>0</v>
      </c>
      <c r="BD506" s="619" t="b">
        <f t="shared" si="223"/>
        <v>0</v>
      </c>
      <c r="BE506" s="619" t="b">
        <f t="shared" si="224"/>
        <v>0</v>
      </c>
      <c r="BF506" s="619" t="b">
        <f t="shared" si="225"/>
        <v>0</v>
      </c>
      <c r="BG506" s="619" t="b">
        <f t="shared" si="226"/>
        <v>0</v>
      </c>
      <c r="BH506" s="619" t="b">
        <f t="shared" si="227"/>
        <v>0</v>
      </c>
      <c r="BI506" s="619" t="b">
        <f t="shared" si="228"/>
        <v>0</v>
      </c>
      <c r="BJ506" s="619" t="b">
        <f t="shared" si="229"/>
        <v>0</v>
      </c>
      <c r="BK506" s="619" t="b">
        <f t="shared" si="230"/>
        <v>0</v>
      </c>
      <c r="BL506" s="619" t="b">
        <f t="shared" si="231"/>
        <v>0</v>
      </c>
      <c r="BM506" s="619" t="b">
        <f t="shared" si="232"/>
        <v>0</v>
      </c>
      <c r="BN506" s="619" t="b">
        <f t="shared" si="233"/>
        <v>1</v>
      </c>
      <c r="BO506" s="619" t="b">
        <f t="shared" si="234"/>
        <v>1</v>
      </c>
      <c r="BP506" s="619" t="b">
        <f t="shared" si="235"/>
        <v>1</v>
      </c>
      <c r="BQ506" s="619" t="b">
        <f t="shared" si="236"/>
        <v>1</v>
      </c>
      <c r="BR506" s="619" t="b">
        <f t="shared" si="237"/>
        <v>1</v>
      </c>
      <c r="BS506" s="619" t="b">
        <f t="shared" si="238"/>
        <v>1</v>
      </c>
      <c r="BT506" s="619" t="b">
        <f t="shared" si="239"/>
        <v>1</v>
      </c>
      <c r="BU506" s="619" t="b">
        <f t="shared" si="240"/>
        <v>1</v>
      </c>
      <c r="BV506" s="619" t="str">
        <f t="shared" si="241"/>
        <v>-</v>
      </c>
      <c r="BW506" s="619">
        <f>IF(BV506="-",0,IF(COUNTIF(BV506:$BV$524,BV506)&gt;1,1,0))</f>
        <v>0</v>
      </c>
    </row>
    <row r="507" spans="1:75" s="257" customFormat="1" ht="15.75">
      <c r="A507" s="567">
        <v>483</v>
      </c>
      <c r="B507" s="564"/>
      <c r="C507" s="465"/>
      <c r="D507" s="466"/>
      <c r="E507" s="467"/>
      <c r="F507" s="468"/>
      <c r="G507" s="466"/>
      <c r="H507" s="467"/>
      <c r="I507" s="468"/>
      <c r="J507" s="469"/>
      <c r="K507" s="467"/>
      <c r="L507" s="470"/>
      <c r="M507" s="466"/>
      <c r="N507" s="467"/>
      <c r="O507" s="470"/>
      <c r="P507" s="544"/>
      <c r="Q507" s="544"/>
      <c r="R507" s="544"/>
      <c r="S507" s="544"/>
      <c r="T507" s="544"/>
      <c r="U507" s="544"/>
      <c r="V507" s="544"/>
      <c r="W507" s="469"/>
      <c r="X507" s="471"/>
      <c r="Y507" s="471"/>
      <c r="Z507" s="471"/>
      <c r="AA507" s="472"/>
      <c r="AB507" s="469"/>
      <c r="AC507" s="471"/>
      <c r="AD507" s="471"/>
      <c r="AE507" s="471"/>
      <c r="AF507" s="472"/>
      <c r="AG507" s="469"/>
      <c r="AH507" s="471"/>
      <c r="AI507" s="471"/>
      <c r="AJ507" s="471"/>
      <c r="AK507" s="472"/>
      <c r="AL507" s="469"/>
      <c r="AM507" s="471"/>
      <c r="AN507" s="471"/>
      <c r="AO507" s="471"/>
      <c r="AP507" s="538"/>
      <c r="AQ507" s="542">
        <f t="shared" si="214"/>
        <v>0</v>
      </c>
      <c r="AR507" s="552">
        <f t="shared" si="215"/>
        <v>0</v>
      </c>
      <c r="AS507" s="552">
        <f t="shared" si="216"/>
        <v>0</v>
      </c>
      <c r="AT507" s="496">
        <f t="shared" si="217"/>
        <v>0</v>
      </c>
      <c r="AU507" s="227"/>
      <c r="AV507" s="619" t="b">
        <f t="shared" si="212"/>
        <v>1</v>
      </c>
      <c r="AW507" s="619" t="b">
        <f t="shared" si="213"/>
        <v>1</v>
      </c>
      <c r="AX507" s="619" t="b">
        <f t="shared" si="218"/>
        <v>1</v>
      </c>
      <c r="AY507" s="619" t="b">
        <f t="shared" si="219"/>
        <v>1</v>
      </c>
      <c r="AZ507" s="619" t="b">
        <f t="shared" si="220"/>
        <v>1</v>
      </c>
      <c r="BB507" s="619" t="b">
        <f t="shared" si="221"/>
        <v>0</v>
      </c>
      <c r="BC507" s="619" t="b">
        <f t="shared" si="222"/>
        <v>0</v>
      </c>
      <c r="BD507" s="619" t="b">
        <f t="shared" si="223"/>
        <v>0</v>
      </c>
      <c r="BE507" s="619" t="b">
        <f t="shared" si="224"/>
        <v>0</v>
      </c>
      <c r="BF507" s="619" t="b">
        <f t="shared" si="225"/>
        <v>0</v>
      </c>
      <c r="BG507" s="619" t="b">
        <f t="shared" si="226"/>
        <v>0</v>
      </c>
      <c r="BH507" s="619" t="b">
        <f t="shared" si="227"/>
        <v>0</v>
      </c>
      <c r="BI507" s="619" t="b">
        <f t="shared" si="228"/>
        <v>0</v>
      </c>
      <c r="BJ507" s="619" t="b">
        <f t="shared" si="229"/>
        <v>0</v>
      </c>
      <c r="BK507" s="619" t="b">
        <f t="shared" si="230"/>
        <v>0</v>
      </c>
      <c r="BL507" s="619" t="b">
        <f t="shared" si="231"/>
        <v>0</v>
      </c>
      <c r="BM507" s="619" t="b">
        <f t="shared" si="232"/>
        <v>0</v>
      </c>
      <c r="BN507" s="619" t="b">
        <f t="shared" si="233"/>
        <v>1</v>
      </c>
      <c r="BO507" s="619" t="b">
        <f t="shared" si="234"/>
        <v>1</v>
      </c>
      <c r="BP507" s="619" t="b">
        <f t="shared" si="235"/>
        <v>1</v>
      </c>
      <c r="BQ507" s="619" t="b">
        <f t="shared" si="236"/>
        <v>1</v>
      </c>
      <c r="BR507" s="619" t="b">
        <f t="shared" si="237"/>
        <v>1</v>
      </c>
      <c r="BS507" s="619" t="b">
        <f t="shared" si="238"/>
        <v>1</v>
      </c>
      <c r="BT507" s="619" t="b">
        <f t="shared" si="239"/>
        <v>1</v>
      </c>
      <c r="BU507" s="619" t="b">
        <f t="shared" si="240"/>
        <v>1</v>
      </c>
      <c r="BV507" s="619" t="str">
        <f t="shared" si="241"/>
        <v>-</v>
      </c>
      <c r="BW507" s="619">
        <f>IF(BV507="-",0,IF(COUNTIF(BV507:$BV$524,BV507)&gt;1,1,0))</f>
        <v>0</v>
      </c>
    </row>
    <row r="508" spans="1:75" s="257" customFormat="1" ht="15.75">
      <c r="A508" s="567">
        <v>484</v>
      </c>
      <c r="B508" s="564"/>
      <c r="C508" s="465"/>
      <c r="D508" s="466"/>
      <c r="E508" s="467"/>
      <c r="F508" s="468"/>
      <c r="G508" s="466"/>
      <c r="H508" s="467"/>
      <c r="I508" s="468"/>
      <c r="J508" s="469"/>
      <c r="K508" s="467"/>
      <c r="L508" s="470"/>
      <c r="M508" s="466"/>
      <c r="N508" s="467"/>
      <c r="O508" s="470"/>
      <c r="P508" s="544"/>
      <c r="Q508" s="544"/>
      <c r="R508" s="544"/>
      <c r="S508" s="544"/>
      <c r="T508" s="544"/>
      <c r="U508" s="544"/>
      <c r="V508" s="544"/>
      <c r="W508" s="469"/>
      <c r="X508" s="471"/>
      <c r="Y508" s="471"/>
      <c r="Z508" s="471"/>
      <c r="AA508" s="472"/>
      <c r="AB508" s="469"/>
      <c r="AC508" s="471"/>
      <c r="AD508" s="471"/>
      <c r="AE508" s="471"/>
      <c r="AF508" s="472"/>
      <c r="AG508" s="469"/>
      <c r="AH508" s="471"/>
      <c r="AI508" s="471"/>
      <c r="AJ508" s="471"/>
      <c r="AK508" s="472"/>
      <c r="AL508" s="469"/>
      <c r="AM508" s="471"/>
      <c r="AN508" s="471"/>
      <c r="AO508" s="471"/>
      <c r="AP508" s="538"/>
      <c r="AQ508" s="542">
        <f t="shared" si="214"/>
        <v>0</v>
      </c>
      <c r="AR508" s="552">
        <f t="shared" si="215"/>
        <v>0</v>
      </c>
      <c r="AS508" s="552">
        <f t="shared" si="216"/>
        <v>0</v>
      </c>
      <c r="AT508" s="496">
        <f t="shared" si="217"/>
        <v>0</v>
      </c>
      <c r="AU508" s="227"/>
      <c r="AV508" s="619" t="b">
        <f t="shared" si="212"/>
        <v>1</v>
      </c>
      <c r="AW508" s="619" t="b">
        <f t="shared" si="213"/>
        <v>1</v>
      </c>
      <c r="AX508" s="619" t="b">
        <f t="shared" si="218"/>
        <v>1</v>
      </c>
      <c r="AY508" s="619" t="b">
        <f t="shared" si="219"/>
        <v>1</v>
      </c>
      <c r="AZ508" s="619" t="b">
        <f t="shared" si="220"/>
        <v>1</v>
      </c>
      <c r="BB508" s="619" t="b">
        <f t="shared" si="221"/>
        <v>0</v>
      </c>
      <c r="BC508" s="619" t="b">
        <f t="shared" si="222"/>
        <v>0</v>
      </c>
      <c r="BD508" s="619" t="b">
        <f t="shared" si="223"/>
        <v>0</v>
      </c>
      <c r="BE508" s="619" t="b">
        <f t="shared" si="224"/>
        <v>0</v>
      </c>
      <c r="BF508" s="619" t="b">
        <f t="shared" si="225"/>
        <v>0</v>
      </c>
      <c r="BG508" s="619" t="b">
        <f t="shared" si="226"/>
        <v>0</v>
      </c>
      <c r="BH508" s="619" t="b">
        <f t="shared" si="227"/>
        <v>0</v>
      </c>
      <c r="BI508" s="619" t="b">
        <f t="shared" si="228"/>
        <v>0</v>
      </c>
      <c r="BJ508" s="619" t="b">
        <f t="shared" si="229"/>
        <v>0</v>
      </c>
      <c r="BK508" s="619" t="b">
        <f t="shared" si="230"/>
        <v>0</v>
      </c>
      <c r="BL508" s="619" t="b">
        <f t="shared" si="231"/>
        <v>0</v>
      </c>
      <c r="BM508" s="619" t="b">
        <f t="shared" si="232"/>
        <v>0</v>
      </c>
      <c r="BN508" s="619" t="b">
        <f t="shared" si="233"/>
        <v>1</v>
      </c>
      <c r="BO508" s="619" t="b">
        <f t="shared" si="234"/>
        <v>1</v>
      </c>
      <c r="BP508" s="619" t="b">
        <f t="shared" si="235"/>
        <v>1</v>
      </c>
      <c r="BQ508" s="619" t="b">
        <f t="shared" si="236"/>
        <v>1</v>
      </c>
      <c r="BR508" s="619" t="b">
        <f t="shared" si="237"/>
        <v>1</v>
      </c>
      <c r="BS508" s="619" t="b">
        <f t="shared" si="238"/>
        <v>1</v>
      </c>
      <c r="BT508" s="619" t="b">
        <f t="shared" si="239"/>
        <v>1</v>
      </c>
      <c r="BU508" s="619" t="b">
        <f t="shared" si="240"/>
        <v>1</v>
      </c>
      <c r="BV508" s="619" t="str">
        <f t="shared" si="241"/>
        <v>-</v>
      </c>
      <c r="BW508" s="619">
        <f>IF(BV508="-",0,IF(COUNTIF(BV508:$BV$524,BV508)&gt;1,1,0))</f>
        <v>0</v>
      </c>
    </row>
    <row r="509" spans="1:75" s="257" customFormat="1" ht="15.75">
      <c r="A509" s="567">
        <v>485</v>
      </c>
      <c r="B509" s="564"/>
      <c r="C509" s="465"/>
      <c r="D509" s="466"/>
      <c r="E509" s="467"/>
      <c r="F509" s="468"/>
      <c r="G509" s="466"/>
      <c r="H509" s="467"/>
      <c r="I509" s="468"/>
      <c r="J509" s="469"/>
      <c r="K509" s="467"/>
      <c r="L509" s="470"/>
      <c r="M509" s="466"/>
      <c r="N509" s="467"/>
      <c r="O509" s="470"/>
      <c r="P509" s="544"/>
      <c r="Q509" s="544"/>
      <c r="R509" s="544"/>
      <c r="S509" s="544"/>
      <c r="T509" s="544"/>
      <c r="U509" s="544"/>
      <c r="V509" s="544"/>
      <c r="W509" s="469"/>
      <c r="X509" s="471"/>
      <c r="Y509" s="471"/>
      <c r="Z509" s="471"/>
      <c r="AA509" s="472"/>
      <c r="AB509" s="469"/>
      <c r="AC509" s="471"/>
      <c r="AD509" s="471"/>
      <c r="AE509" s="471"/>
      <c r="AF509" s="472"/>
      <c r="AG509" s="469"/>
      <c r="AH509" s="471"/>
      <c r="AI509" s="471"/>
      <c r="AJ509" s="471"/>
      <c r="AK509" s="472"/>
      <c r="AL509" s="469"/>
      <c r="AM509" s="471"/>
      <c r="AN509" s="471"/>
      <c r="AO509" s="471"/>
      <c r="AP509" s="538"/>
      <c r="AQ509" s="542">
        <f t="shared" si="214"/>
        <v>0</v>
      </c>
      <c r="AR509" s="552">
        <f t="shared" si="215"/>
        <v>0</v>
      </c>
      <c r="AS509" s="552">
        <f t="shared" si="216"/>
        <v>0</v>
      </c>
      <c r="AT509" s="496">
        <f t="shared" si="217"/>
        <v>0</v>
      </c>
      <c r="AU509" s="227"/>
      <c r="AV509" s="619" t="b">
        <f t="shared" si="212"/>
        <v>1</v>
      </c>
      <c r="AW509" s="619" t="b">
        <f t="shared" si="213"/>
        <v>1</v>
      </c>
      <c r="AX509" s="619" t="b">
        <f t="shared" si="218"/>
        <v>1</v>
      </c>
      <c r="AY509" s="619" t="b">
        <f t="shared" si="219"/>
        <v>1</v>
      </c>
      <c r="AZ509" s="619" t="b">
        <f t="shared" si="220"/>
        <v>1</v>
      </c>
      <c r="BB509" s="619" t="b">
        <f t="shared" si="221"/>
        <v>0</v>
      </c>
      <c r="BC509" s="619" t="b">
        <f t="shared" si="222"/>
        <v>0</v>
      </c>
      <c r="BD509" s="619" t="b">
        <f t="shared" si="223"/>
        <v>0</v>
      </c>
      <c r="BE509" s="619" t="b">
        <f t="shared" si="224"/>
        <v>0</v>
      </c>
      <c r="BF509" s="619" t="b">
        <f t="shared" si="225"/>
        <v>0</v>
      </c>
      <c r="BG509" s="619" t="b">
        <f t="shared" si="226"/>
        <v>0</v>
      </c>
      <c r="BH509" s="619" t="b">
        <f t="shared" si="227"/>
        <v>0</v>
      </c>
      <c r="BI509" s="619" t="b">
        <f t="shared" si="228"/>
        <v>0</v>
      </c>
      <c r="BJ509" s="619" t="b">
        <f t="shared" si="229"/>
        <v>0</v>
      </c>
      <c r="BK509" s="619" t="b">
        <f t="shared" si="230"/>
        <v>0</v>
      </c>
      <c r="BL509" s="619" t="b">
        <f t="shared" si="231"/>
        <v>0</v>
      </c>
      <c r="BM509" s="619" t="b">
        <f t="shared" si="232"/>
        <v>0</v>
      </c>
      <c r="BN509" s="619" t="b">
        <f t="shared" si="233"/>
        <v>1</v>
      </c>
      <c r="BO509" s="619" t="b">
        <f t="shared" si="234"/>
        <v>1</v>
      </c>
      <c r="BP509" s="619" t="b">
        <f t="shared" si="235"/>
        <v>1</v>
      </c>
      <c r="BQ509" s="619" t="b">
        <f t="shared" si="236"/>
        <v>1</v>
      </c>
      <c r="BR509" s="619" t="b">
        <f t="shared" si="237"/>
        <v>1</v>
      </c>
      <c r="BS509" s="619" t="b">
        <f t="shared" si="238"/>
        <v>1</v>
      </c>
      <c r="BT509" s="619" t="b">
        <f t="shared" si="239"/>
        <v>1</v>
      </c>
      <c r="BU509" s="619" t="b">
        <f t="shared" si="240"/>
        <v>1</v>
      </c>
      <c r="BV509" s="619" t="str">
        <f t="shared" si="241"/>
        <v>-</v>
      </c>
      <c r="BW509" s="619">
        <f>IF(BV509="-",0,IF(COUNTIF(BV509:$BV$524,BV509)&gt;1,1,0))</f>
        <v>0</v>
      </c>
    </row>
    <row r="510" spans="1:75" s="257" customFormat="1" ht="15.75">
      <c r="A510" s="567">
        <v>486</v>
      </c>
      <c r="B510" s="564"/>
      <c r="C510" s="465"/>
      <c r="D510" s="466"/>
      <c r="E510" s="467"/>
      <c r="F510" s="468"/>
      <c r="G510" s="466"/>
      <c r="H510" s="467"/>
      <c r="I510" s="468"/>
      <c r="J510" s="469"/>
      <c r="K510" s="467"/>
      <c r="L510" s="470"/>
      <c r="M510" s="466"/>
      <c r="N510" s="467"/>
      <c r="O510" s="470"/>
      <c r="P510" s="544"/>
      <c r="Q510" s="544"/>
      <c r="R510" s="544"/>
      <c r="S510" s="544"/>
      <c r="T510" s="544"/>
      <c r="U510" s="544"/>
      <c r="V510" s="544"/>
      <c r="W510" s="469"/>
      <c r="X510" s="471"/>
      <c r="Y510" s="471"/>
      <c r="Z510" s="471"/>
      <c r="AA510" s="472"/>
      <c r="AB510" s="469"/>
      <c r="AC510" s="471"/>
      <c r="AD510" s="471"/>
      <c r="AE510" s="471"/>
      <c r="AF510" s="472"/>
      <c r="AG510" s="469"/>
      <c r="AH510" s="471"/>
      <c r="AI510" s="471"/>
      <c r="AJ510" s="471"/>
      <c r="AK510" s="472"/>
      <c r="AL510" s="469"/>
      <c r="AM510" s="471"/>
      <c r="AN510" s="471"/>
      <c r="AO510" s="471"/>
      <c r="AP510" s="538"/>
      <c r="AQ510" s="542">
        <f t="shared" si="214"/>
        <v>0</v>
      </c>
      <c r="AR510" s="552">
        <f t="shared" si="215"/>
        <v>0</v>
      </c>
      <c r="AS510" s="552">
        <f t="shared" si="216"/>
        <v>0</v>
      </c>
      <c r="AT510" s="496">
        <f t="shared" si="217"/>
        <v>0</v>
      </c>
      <c r="AU510" s="227"/>
      <c r="AV510" s="619" t="b">
        <f t="shared" si="212"/>
        <v>1</v>
      </c>
      <c r="AW510" s="619" t="b">
        <f t="shared" si="213"/>
        <v>1</v>
      </c>
      <c r="AX510" s="619" t="b">
        <f t="shared" si="218"/>
        <v>1</v>
      </c>
      <c r="AY510" s="619" t="b">
        <f t="shared" si="219"/>
        <v>1</v>
      </c>
      <c r="AZ510" s="619" t="b">
        <f t="shared" si="220"/>
        <v>1</v>
      </c>
      <c r="BB510" s="619" t="b">
        <f t="shared" si="221"/>
        <v>0</v>
      </c>
      <c r="BC510" s="619" t="b">
        <f t="shared" si="222"/>
        <v>0</v>
      </c>
      <c r="BD510" s="619" t="b">
        <f t="shared" si="223"/>
        <v>0</v>
      </c>
      <c r="BE510" s="619" t="b">
        <f t="shared" si="224"/>
        <v>0</v>
      </c>
      <c r="BF510" s="619" t="b">
        <f t="shared" si="225"/>
        <v>0</v>
      </c>
      <c r="BG510" s="619" t="b">
        <f t="shared" si="226"/>
        <v>0</v>
      </c>
      <c r="BH510" s="619" t="b">
        <f t="shared" si="227"/>
        <v>0</v>
      </c>
      <c r="BI510" s="619" t="b">
        <f t="shared" si="228"/>
        <v>0</v>
      </c>
      <c r="BJ510" s="619" t="b">
        <f t="shared" si="229"/>
        <v>0</v>
      </c>
      <c r="BK510" s="619" t="b">
        <f t="shared" si="230"/>
        <v>0</v>
      </c>
      <c r="BL510" s="619" t="b">
        <f t="shared" si="231"/>
        <v>0</v>
      </c>
      <c r="BM510" s="619" t="b">
        <f t="shared" si="232"/>
        <v>0</v>
      </c>
      <c r="BN510" s="619" t="b">
        <f t="shared" si="233"/>
        <v>1</v>
      </c>
      <c r="BO510" s="619" t="b">
        <f t="shared" si="234"/>
        <v>1</v>
      </c>
      <c r="BP510" s="619" t="b">
        <f t="shared" si="235"/>
        <v>1</v>
      </c>
      <c r="BQ510" s="619" t="b">
        <f t="shared" si="236"/>
        <v>1</v>
      </c>
      <c r="BR510" s="619" t="b">
        <f t="shared" si="237"/>
        <v>1</v>
      </c>
      <c r="BS510" s="619" t="b">
        <f t="shared" si="238"/>
        <v>1</v>
      </c>
      <c r="BT510" s="619" t="b">
        <f t="shared" si="239"/>
        <v>1</v>
      </c>
      <c r="BU510" s="619" t="b">
        <f t="shared" si="240"/>
        <v>1</v>
      </c>
      <c r="BV510" s="619" t="str">
        <f t="shared" si="241"/>
        <v>-</v>
      </c>
      <c r="BW510" s="619">
        <f>IF(BV510="-",0,IF(COUNTIF(BV510:$BV$524,BV510)&gt;1,1,0))</f>
        <v>0</v>
      </c>
    </row>
    <row r="511" spans="1:75" s="257" customFormat="1" ht="15.75">
      <c r="A511" s="567">
        <v>487</v>
      </c>
      <c r="B511" s="564"/>
      <c r="C511" s="465"/>
      <c r="D511" s="466"/>
      <c r="E511" s="467"/>
      <c r="F511" s="468"/>
      <c r="G511" s="466"/>
      <c r="H511" s="467"/>
      <c r="I511" s="468"/>
      <c r="J511" s="469"/>
      <c r="K511" s="467"/>
      <c r="L511" s="470"/>
      <c r="M511" s="466"/>
      <c r="N511" s="467"/>
      <c r="O511" s="470"/>
      <c r="P511" s="544"/>
      <c r="Q511" s="544"/>
      <c r="R511" s="544"/>
      <c r="S511" s="544"/>
      <c r="T511" s="544"/>
      <c r="U511" s="544"/>
      <c r="V511" s="544"/>
      <c r="W511" s="469"/>
      <c r="X511" s="471"/>
      <c r="Y511" s="471"/>
      <c r="Z511" s="471"/>
      <c r="AA511" s="472"/>
      <c r="AB511" s="469"/>
      <c r="AC511" s="471"/>
      <c r="AD511" s="471"/>
      <c r="AE511" s="471"/>
      <c r="AF511" s="472"/>
      <c r="AG511" s="469"/>
      <c r="AH511" s="471"/>
      <c r="AI511" s="471"/>
      <c r="AJ511" s="471"/>
      <c r="AK511" s="472"/>
      <c r="AL511" s="469"/>
      <c r="AM511" s="471"/>
      <c r="AN511" s="471"/>
      <c r="AO511" s="471"/>
      <c r="AP511" s="538"/>
      <c r="AQ511" s="542">
        <f t="shared" si="214"/>
        <v>0</v>
      </c>
      <c r="AR511" s="552">
        <f t="shared" si="215"/>
        <v>0</v>
      </c>
      <c r="AS511" s="552">
        <f t="shared" si="216"/>
        <v>0</v>
      </c>
      <c r="AT511" s="496">
        <f t="shared" si="217"/>
        <v>0</v>
      </c>
      <c r="AU511" s="227"/>
      <c r="AV511" s="619" t="b">
        <f t="shared" si="212"/>
        <v>1</v>
      </c>
      <c r="AW511" s="619" t="b">
        <f t="shared" si="213"/>
        <v>1</v>
      </c>
      <c r="AX511" s="619" t="b">
        <f t="shared" si="218"/>
        <v>1</v>
      </c>
      <c r="AY511" s="619" t="b">
        <f t="shared" si="219"/>
        <v>1</v>
      </c>
      <c r="AZ511" s="619" t="b">
        <f t="shared" si="220"/>
        <v>1</v>
      </c>
      <c r="BB511" s="619" t="b">
        <f t="shared" si="221"/>
        <v>0</v>
      </c>
      <c r="BC511" s="619" t="b">
        <f t="shared" si="222"/>
        <v>0</v>
      </c>
      <c r="BD511" s="619" t="b">
        <f t="shared" si="223"/>
        <v>0</v>
      </c>
      <c r="BE511" s="619" t="b">
        <f t="shared" si="224"/>
        <v>0</v>
      </c>
      <c r="BF511" s="619" t="b">
        <f t="shared" si="225"/>
        <v>0</v>
      </c>
      <c r="BG511" s="619" t="b">
        <f t="shared" si="226"/>
        <v>0</v>
      </c>
      <c r="BH511" s="619" t="b">
        <f t="shared" si="227"/>
        <v>0</v>
      </c>
      <c r="BI511" s="619" t="b">
        <f t="shared" si="228"/>
        <v>0</v>
      </c>
      <c r="BJ511" s="619" t="b">
        <f t="shared" si="229"/>
        <v>0</v>
      </c>
      <c r="BK511" s="619" t="b">
        <f t="shared" si="230"/>
        <v>0</v>
      </c>
      <c r="BL511" s="619" t="b">
        <f t="shared" si="231"/>
        <v>0</v>
      </c>
      <c r="BM511" s="619" t="b">
        <f t="shared" si="232"/>
        <v>0</v>
      </c>
      <c r="BN511" s="619" t="b">
        <f t="shared" si="233"/>
        <v>1</v>
      </c>
      <c r="BO511" s="619" t="b">
        <f t="shared" si="234"/>
        <v>1</v>
      </c>
      <c r="BP511" s="619" t="b">
        <f t="shared" si="235"/>
        <v>1</v>
      </c>
      <c r="BQ511" s="619" t="b">
        <f t="shared" si="236"/>
        <v>1</v>
      </c>
      <c r="BR511" s="619" t="b">
        <f t="shared" si="237"/>
        <v>1</v>
      </c>
      <c r="BS511" s="619" t="b">
        <f t="shared" si="238"/>
        <v>1</v>
      </c>
      <c r="BT511" s="619" t="b">
        <f t="shared" si="239"/>
        <v>1</v>
      </c>
      <c r="BU511" s="619" t="b">
        <f t="shared" si="240"/>
        <v>1</v>
      </c>
      <c r="BV511" s="619" t="str">
        <f t="shared" si="241"/>
        <v>-</v>
      </c>
      <c r="BW511" s="619">
        <f>IF(BV511="-",0,IF(COUNTIF(BV511:$BV$524,BV511)&gt;1,1,0))</f>
        <v>0</v>
      </c>
    </row>
    <row r="512" spans="1:75" s="257" customFormat="1" ht="15.75">
      <c r="A512" s="567">
        <v>488</v>
      </c>
      <c r="B512" s="564"/>
      <c r="C512" s="465"/>
      <c r="D512" s="466"/>
      <c r="E512" s="467"/>
      <c r="F512" s="468"/>
      <c r="G512" s="466"/>
      <c r="H512" s="467"/>
      <c r="I512" s="468"/>
      <c r="J512" s="469"/>
      <c r="K512" s="467"/>
      <c r="L512" s="470"/>
      <c r="M512" s="466"/>
      <c r="N512" s="467"/>
      <c r="O512" s="470"/>
      <c r="P512" s="544"/>
      <c r="Q512" s="544"/>
      <c r="R512" s="544"/>
      <c r="S512" s="544"/>
      <c r="T512" s="544"/>
      <c r="U512" s="544"/>
      <c r="V512" s="544"/>
      <c r="W512" s="469"/>
      <c r="X512" s="471"/>
      <c r="Y512" s="471"/>
      <c r="Z512" s="471"/>
      <c r="AA512" s="472"/>
      <c r="AB512" s="469"/>
      <c r="AC512" s="471"/>
      <c r="AD512" s="471"/>
      <c r="AE512" s="471"/>
      <c r="AF512" s="472"/>
      <c r="AG512" s="469"/>
      <c r="AH512" s="471"/>
      <c r="AI512" s="471"/>
      <c r="AJ512" s="471"/>
      <c r="AK512" s="472"/>
      <c r="AL512" s="469"/>
      <c r="AM512" s="471"/>
      <c r="AN512" s="471"/>
      <c r="AO512" s="471"/>
      <c r="AP512" s="538"/>
      <c r="AQ512" s="542">
        <f t="shared" si="214"/>
        <v>0</v>
      </c>
      <c r="AR512" s="552">
        <f t="shared" si="215"/>
        <v>0</v>
      </c>
      <c r="AS512" s="552">
        <f t="shared" si="216"/>
        <v>0</v>
      </c>
      <c r="AT512" s="496">
        <f t="shared" si="217"/>
        <v>0</v>
      </c>
      <c r="AU512" s="227"/>
      <c r="AV512" s="619" t="b">
        <f t="shared" si="212"/>
        <v>1</v>
      </c>
      <c r="AW512" s="619" t="b">
        <f t="shared" si="213"/>
        <v>1</v>
      </c>
      <c r="AX512" s="619" t="b">
        <f t="shared" si="218"/>
        <v>1</v>
      </c>
      <c r="AY512" s="619" t="b">
        <f t="shared" si="219"/>
        <v>1</v>
      </c>
      <c r="AZ512" s="619" t="b">
        <f t="shared" si="220"/>
        <v>1</v>
      </c>
      <c r="BB512" s="619" t="b">
        <f t="shared" si="221"/>
        <v>0</v>
      </c>
      <c r="BC512" s="619" t="b">
        <f t="shared" si="222"/>
        <v>0</v>
      </c>
      <c r="BD512" s="619" t="b">
        <f t="shared" si="223"/>
        <v>0</v>
      </c>
      <c r="BE512" s="619" t="b">
        <f t="shared" si="224"/>
        <v>0</v>
      </c>
      <c r="BF512" s="619" t="b">
        <f t="shared" si="225"/>
        <v>0</v>
      </c>
      <c r="BG512" s="619" t="b">
        <f t="shared" si="226"/>
        <v>0</v>
      </c>
      <c r="BH512" s="619" t="b">
        <f t="shared" si="227"/>
        <v>0</v>
      </c>
      <c r="BI512" s="619" t="b">
        <f t="shared" si="228"/>
        <v>0</v>
      </c>
      <c r="BJ512" s="619" t="b">
        <f t="shared" si="229"/>
        <v>0</v>
      </c>
      <c r="BK512" s="619" t="b">
        <f t="shared" si="230"/>
        <v>0</v>
      </c>
      <c r="BL512" s="619" t="b">
        <f t="shared" si="231"/>
        <v>0</v>
      </c>
      <c r="BM512" s="619" t="b">
        <f t="shared" si="232"/>
        <v>0</v>
      </c>
      <c r="BN512" s="619" t="b">
        <f t="shared" si="233"/>
        <v>1</v>
      </c>
      <c r="BO512" s="619" t="b">
        <f t="shared" si="234"/>
        <v>1</v>
      </c>
      <c r="BP512" s="619" t="b">
        <f t="shared" si="235"/>
        <v>1</v>
      </c>
      <c r="BQ512" s="619" t="b">
        <f t="shared" si="236"/>
        <v>1</v>
      </c>
      <c r="BR512" s="619" t="b">
        <f t="shared" si="237"/>
        <v>1</v>
      </c>
      <c r="BS512" s="619" t="b">
        <f t="shared" si="238"/>
        <v>1</v>
      </c>
      <c r="BT512" s="619" t="b">
        <f t="shared" si="239"/>
        <v>1</v>
      </c>
      <c r="BU512" s="619" t="b">
        <f t="shared" si="240"/>
        <v>1</v>
      </c>
      <c r="BV512" s="619" t="str">
        <f t="shared" si="241"/>
        <v>-</v>
      </c>
      <c r="BW512" s="619">
        <f>IF(BV512="-",0,IF(COUNTIF(BV512:$BV$524,BV512)&gt;1,1,0))</f>
        <v>0</v>
      </c>
    </row>
    <row r="513" spans="1:75" s="257" customFormat="1" ht="15.75">
      <c r="A513" s="567">
        <v>489</v>
      </c>
      <c r="B513" s="564"/>
      <c r="C513" s="465"/>
      <c r="D513" s="466"/>
      <c r="E513" s="467"/>
      <c r="F513" s="468"/>
      <c r="G513" s="466"/>
      <c r="H513" s="467"/>
      <c r="I513" s="468"/>
      <c r="J513" s="469"/>
      <c r="K513" s="467"/>
      <c r="L513" s="470"/>
      <c r="M513" s="466"/>
      <c r="N513" s="467"/>
      <c r="O513" s="470"/>
      <c r="P513" s="544"/>
      <c r="Q513" s="544"/>
      <c r="R513" s="544"/>
      <c r="S513" s="544"/>
      <c r="T513" s="544"/>
      <c r="U513" s="544"/>
      <c r="V513" s="544"/>
      <c r="W513" s="469"/>
      <c r="X513" s="471"/>
      <c r="Y513" s="471"/>
      <c r="Z513" s="471"/>
      <c r="AA513" s="472"/>
      <c r="AB513" s="469"/>
      <c r="AC513" s="471"/>
      <c r="AD513" s="471"/>
      <c r="AE513" s="471"/>
      <c r="AF513" s="472"/>
      <c r="AG513" s="469"/>
      <c r="AH513" s="471"/>
      <c r="AI513" s="471"/>
      <c r="AJ513" s="471"/>
      <c r="AK513" s="472"/>
      <c r="AL513" s="469"/>
      <c r="AM513" s="471"/>
      <c r="AN513" s="471"/>
      <c r="AO513" s="471"/>
      <c r="AP513" s="538"/>
      <c r="AQ513" s="542">
        <f t="shared" si="214"/>
        <v>0</v>
      </c>
      <c r="AR513" s="552">
        <f t="shared" si="215"/>
        <v>0</v>
      </c>
      <c r="AS513" s="552">
        <f t="shared" si="216"/>
        <v>0</v>
      </c>
      <c r="AT513" s="496">
        <f t="shared" si="217"/>
        <v>0</v>
      </c>
      <c r="AU513" s="227"/>
      <c r="AV513" s="619" t="b">
        <f t="shared" si="212"/>
        <v>1</v>
      </c>
      <c r="AW513" s="619" t="b">
        <f t="shared" si="213"/>
        <v>1</v>
      </c>
      <c r="AX513" s="619" t="b">
        <f t="shared" si="218"/>
        <v>1</v>
      </c>
      <c r="AY513" s="619" t="b">
        <f t="shared" si="219"/>
        <v>1</v>
      </c>
      <c r="AZ513" s="619" t="b">
        <f t="shared" si="220"/>
        <v>1</v>
      </c>
      <c r="BB513" s="619" t="b">
        <f t="shared" si="221"/>
        <v>0</v>
      </c>
      <c r="BC513" s="619" t="b">
        <f t="shared" si="222"/>
        <v>0</v>
      </c>
      <c r="BD513" s="619" t="b">
        <f t="shared" si="223"/>
        <v>0</v>
      </c>
      <c r="BE513" s="619" t="b">
        <f t="shared" si="224"/>
        <v>0</v>
      </c>
      <c r="BF513" s="619" t="b">
        <f t="shared" si="225"/>
        <v>0</v>
      </c>
      <c r="BG513" s="619" t="b">
        <f t="shared" si="226"/>
        <v>0</v>
      </c>
      <c r="BH513" s="619" t="b">
        <f t="shared" si="227"/>
        <v>0</v>
      </c>
      <c r="BI513" s="619" t="b">
        <f t="shared" si="228"/>
        <v>0</v>
      </c>
      <c r="BJ513" s="619" t="b">
        <f t="shared" si="229"/>
        <v>0</v>
      </c>
      <c r="BK513" s="619" t="b">
        <f t="shared" si="230"/>
        <v>0</v>
      </c>
      <c r="BL513" s="619" t="b">
        <f t="shared" si="231"/>
        <v>0</v>
      </c>
      <c r="BM513" s="619" t="b">
        <f t="shared" si="232"/>
        <v>0</v>
      </c>
      <c r="BN513" s="619" t="b">
        <f t="shared" si="233"/>
        <v>1</v>
      </c>
      <c r="BO513" s="619" t="b">
        <f t="shared" si="234"/>
        <v>1</v>
      </c>
      <c r="BP513" s="619" t="b">
        <f t="shared" si="235"/>
        <v>1</v>
      </c>
      <c r="BQ513" s="619" t="b">
        <f t="shared" si="236"/>
        <v>1</v>
      </c>
      <c r="BR513" s="619" t="b">
        <f t="shared" si="237"/>
        <v>1</v>
      </c>
      <c r="BS513" s="619" t="b">
        <f t="shared" si="238"/>
        <v>1</v>
      </c>
      <c r="BT513" s="619" t="b">
        <f t="shared" si="239"/>
        <v>1</v>
      </c>
      <c r="BU513" s="619" t="b">
        <f t="shared" si="240"/>
        <v>1</v>
      </c>
      <c r="BV513" s="619" t="str">
        <f t="shared" si="241"/>
        <v>-</v>
      </c>
      <c r="BW513" s="619">
        <f>IF(BV513="-",0,IF(COUNTIF(BV513:$BV$524,BV513)&gt;1,1,0))</f>
        <v>0</v>
      </c>
    </row>
    <row r="514" spans="1:75" s="257" customFormat="1" ht="15.75">
      <c r="A514" s="567">
        <v>490</v>
      </c>
      <c r="B514" s="564"/>
      <c r="C514" s="465"/>
      <c r="D514" s="466"/>
      <c r="E514" s="467"/>
      <c r="F514" s="468"/>
      <c r="G514" s="466"/>
      <c r="H514" s="467"/>
      <c r="I514" s="468"/>
      <c r="J514" s="469"/>
      <c r="K514" s="467"/>
      <c r="L514" s="470"/>
      <c r="M514" s="466"/>
      <c r="N514" s="467"/>
      <c r="O514" s="470"/>
      <c r="P514" s="544"/>
      <c r="Q514" s="544"/>
      <c r="R514" s="544"/>
      <c r="S514" s="544"/>
      <c r="T514" s="544"/>
      <c r="U514" s="544"/>
      <c r="V514" s="544"/>
      <c r="W514" s="469"/>
      <c r="X514" s="471"/>
      <c r="Y514" s="471"/>
      <c r="Z514" s="471"/>
      <c r="AA514" s="472"/>
      <c r="AB514" s="469"/>
      <c r="AC514" s="471"/>
      <c r="AD514" s="471"/>
      <c r="AE514" s="471"/>
      <c r="AF514" s="472"/>
      <c r="AG514" s="469"/>
      <c r="AH514" s="471"/>
      <c r="AI514" s="471"/>
      <c r="AJ514" s="471"/>
      <c r="AK514" s="472"/>
      <c r="AL514" s="469"/>
      <c r="AM514" s="471"/>
      <c r="AN514" s="471"/>
      <c r="AO514" s="471"/>
      <c r="AP514" s="538"/>
      <c r="AQ514" s="542">
        <f t="shared" si="214"/>
        <v>0</v>
      </c>
      <c r="AR514" s="552">
        <f t="shared" si="215"/>
        <v>0</v>
      </c>
      <c r="AS514" s="552">
        <f t="shared" si="216"/>
        <v>0</v>
      </c>
      <c r="AT514" s="496">
        <f t="shared" si="217"/>
        <v>0</v>
      </c>
      <c r="AU514" s="227"/>
      <c r="AV514" s="619" t="b">
        <f t="shared" si="212"/>
        <v>1</v>
      </c>
      <c r="AW514" s="619" t="b">
        <f t="shared" si="213"/>
        <v>1</v>
      </c>
      <c r="AX514" s="619" t="b">
        <f t="shared" si="218"/>
        <v>1</v>
      </c>
      <c r="AY514" s="619" t="b">
        <f t="shared" si="219"/>
        <v>1</v>
      </c>
      <c r="AZ514" s="619" t="b">
        <f t="shared" si="220"/>
        <v>1</v>
      </c>
      <c r="BB514" s="619" t="b">
        <f t="shared" si="221"/>
        <v>0</v>
      </c>
      <c r="BC514" s="619" t="b">
        <f t="shared" si="222"/>
        <v>0</v>
      </c>
      <c r="BD514" s="619" t="b">
        <f t="shared" si="223"/>
        <v>0</v>
      </c>
      <c r="BE514" s="619" t="b">
        <f t="shared" si="224"/>
        <v>0</v>
      </c>
      <c r="BF514" s="619" t="b">
        <f t="shared" si="225"/>
        <v>0</v>
      </c>
      <c r="BG514" s="619" t="b">
        <f t="shared" si="226"/>
        <v>0</v>
      </c>
      <c r="BH514" s="619" t="b">
        <f t="shared" si="227"/>
        <v>0</v>
      </c>
      <c r="BI514" s="619" t="b">
        <f t="shared" si="228"/>
        <v>0</v>
      </c>
      <c r="BJ514" s="619" t="b">
        <f t="shared" si="229"/>
        <v>0</v>
      </c>
      <c r="BK514" s="619" t="b">
        <f t="shared" si="230"/>
        <v>0</v>
      </c>
      <c r="BL514" s="619" t="b">
        <f t="shared" si="231"/>
        <v>0</v>
      </c>
      <c r="BM514" s="619" t="b">
        <f t="shared" si="232"/>
        <v>0</v>
      </c>
      <c r="BN514" s="619" t="b">
        <f t="shared" si="233"/>
        <v>1</v>
      </c>
      <c r="BO514" s="619" t="b">
        <f t="shared" si="234"/>
        <v>1</v>
      </c>
      <c r="BP514" s="619" t="b">
        <f t="shared" si="235"/>
        <v>1</v>
      </c>
      <c r="BQ514" s="619" t="b">
        <f t="shared" si="236"/>
        <v>1</v>
      </c>
      <c r="BR514" s="619" t="b">
        <f t="shared" si="237"/>
        <v>1</v>
      </c>
      <c r="BS514" s="619" t="b">
        <f t="shared" si="238"/>
        <v>1</v>
      </c>
      <c r="BT514" s="619" t="b">
        <f t="shared" si="239"/>
        <v>1</v>
      </c>
      <c r="BU514" s="619" t="b">
        <f t="shared" si="240"/>
        <v>1</v>
      </c>
      <c r="BV514" s="619" t="str">
        <f t="shared" si="241"/>
        <v>-</v>
      </c>
      <c r="BW514" s="619">
        <f>IF(BV514="-",0,IF(COUNTIF(BV514:$BV$524,BV514)&gt;1,1,0))</f>
        <v>0</v>
      </c>
    </row>
    <row r="515" spans="1:75" s="257" customFormat="1" ht="15.75">
      <c r="A515" s="567">
        <v>491</v>
      </c>
      <c r="B515" s="564"/>
      <c r="C515" s="465"/>
      <c r="D515" s="466"/>
      <c r="E515" s="467"/>
      <c r="F515" s="468"/>
      <c r="G515" s="466"/>
      <c r="H515" s="467"/>
      <c r="I515" s="468"/>
      <c r="J515" s="469"/>
      <c r="K515" s="467"/>
      <c r="L515" s="470"/>
      <c r="M515" s="466"/>
      <c r="N515" s="467"/>
      <c r="O515" s="470"/>
      <c r="P515" s="544"/>
      <c r="Q515" s="544"/>
      <c r="R515" s="544"/>
      <c r="S515" s="544"/>
      <c r="T515" s="544"/>
      <c r="U515" s="544"/>
      <c r="V515" s="544"/>
      <c r="W515" s="469"/>
      <c r="X515" s="471"/>
      <c r="Y515" s="471"/>
      <c r="Z515" s="471"/>
      <c r="AA515" s="472"/>
      <c r="AB515" s="469"/>
      <c r="AC515" s="471"/>
      <c r="AD515" s="471"/>
      <c r="AE515" s="471"/>
      <c r="AF515" s="472"/>
      <c r="AG515" s="469"/>
      <c r="AH515" s="471"/>
      <c r="AI515" s="471"/>
      <c r="AJ515" s="471"/>
      <c r="AK515" s="472"/>
      <c r="AL515" s="469"/>
      <c r="AM515" s="471"/>
      <c r="AN515" s="471"/>
      <c r="AO515" s="471"/>
      <c r="AP515" s="538"/>
      <c r="AQ515" s="542">
        <f t="shared" si="214"/>
        <v>0</v>
      </c>
      <c r="AR515" s="552">
        <f t="shared" si="215"/>
        <v>0</v>
      </c>
      <c r="AS515" s="552">
        <f t="shared" si="216"/>
        <v>0</v>
      </c>
      <c r="AT515" s="496">
        <f t="shared" si="217"/>
        <v>0</v>
      </c>
      <c r="AU515" s="227"/>
      <c r="AV515" s="619" t="b">
        <f t="shared" si="212"/>
        <v>1</v>
      </c>
      <c r="AW515" s="619" t="b">
        <f t="shared" si="213"/>
        <v>1</v>
      </c>
      <c r="AX515" s="619" t="b">
        <f t="shared" si="218"/>
        <v>1</v>
      </c>
      <c r="AY515" s="619" t="b">
        <f t="shared" si="219"/>
        <v>1</v>
      </c>
      <c r="AZ515" s="619" t="b">
        <f t="shared" si="220"/>
        <v>1</v>
      </c>
      <c r="BB515" s="619" t="b">
        <f t="shared" si="221"/>
        <v>0</v>
      </c>
      <c r="BC515" s="619" t="b">
        <f t="shared" si="222"/>
        <v>0</v>
      </c>
      <c r="BD515" s="619" t="b">
        <f t="shared" si="223"/>
        <v>0</v>
      </c>
      <c r="BE515" s="619" t="b">
        <f t="shared" si="224"/>
        <v>0</v>
      </c>
      <c r="BF515" s="619" t="b">
        <f t="shared" si="225"/>
        <v>0</v>
      </c>
      <c r="BG515" s="619" t="b">
        <f t="shared" si="226"/>
        <v>0</v>
      </c>
      <c r="BH515" s="619" t="b">
        <f t="shared" si="227"/>
        <v>0</v>
      </c>
      <c r="BI515" s="619" t="b">
        <f t="shared" si="228"/>
        <v>0</v>
      </c>
      <c r="BJ515" s="619" t="b">
        <f t="shared" si="229"/>
        <v>0</v>
      </c>
      <c r="BK515" s="619" t="b">
        <f t="shared" si="230"/>
        <v>0</v>
      </c>
      <c r="BL515" s="619" t="b">
        <f t="shared" si="231"/>
        <v>0</v>
      </c>
      <c r="BM515" s="619" t="b">
        <f t="shared" si="232"/>
        <v>0</v>
      </c>
      <c r="BN515" s="619" t="b">
        <f t="shared" si="233"/>
        <v>1</v>
      </c>
      <c r="BO515" s="619" t="b">
        <f t="shared" si="234"/>
        <v>1</v>
      </c>
      <c r="BP515" s="619" t="b">
        <f t="shared" si="235"/>
        <v>1</v>
      </c>
      <c r="BQ515" s="619" t="b">
        <f t="shared" si="236"/>
        <v>1</v>
      </c>
      <c r="BR515" s="619" t="b">
        <f t="shared" si="237"/>
        <v>1</v>
      </c>
      <c r="BS515" s="619" t="b">
        <f t="shared" si="238"/>
        <v>1</v>
      </c>
      <c r="BT515" s="619" t="b">
        <f t="shared" si="239"/>
        <v>1</v>
      </c>
      <c r="BU515" s="619" t="b">
        <f t="shared" si="240"/>
        <v>1</v>
      </c>
      <c r="BV515" s="619" t="str">
        <f t="shared" si="241"/>
        <v>-</v>
      </c>
      <c r="BW515" s="619">
        <f>IF(BV515="-",0,IF(COUNTIF(BV515:$BV$524,BV515)&gt;1,1,0))</f>
        <v>0</v>
      </c>
    </row>
    <row r="516" spans="1:75" s="257" customFormat="1" ht="15.75">
      <c r="A516" s="567">
        <v>492</v>
      </c>
      <c r="B516" s="564"/>
      <c r="C516" s="465"/>
      <c r="D516" s="466"/>
      <c r="E516" s="467"/>
      <c r="F516" s="468"/>
      <c r="G516" s="466"/>
      <c r="H516" s="467"/>
      <c r="I516" s="468"/>
      <c r="J516" s="469"/>
      <c r="K516" s="467"/>
      <c r="L516" s="470"/>
      <c r="M516" s="466"/>
      <c r="N516" s="467"/>
      <c r="O516" s="470"/>
      <c r="P516" s="544"/>
      <c r="Q516" s="544"/>
      <c r="R516" s="544"/>
      <c r="S516" s="544"/>
      <c r="T516" s="544"/>
      <c r="U516" s="544"/>
      <c r="V516" s="544"/>
      <c r="W516" s="469"/>
      <c r="X516" s="471"/>
      <c r="Y516" s="471"/>
      <c r="Z516" s="471"/>
      <c r="AA516" s="472"/>
      <c r="AB516" s="469"/>
      <c r="AC516" s="471"/>
      <c r="AD516" s="471"/>
      <c r="AE516" s="471"/>
      <c r="AF516" s="472"/>
      <c r="AG516" s="469"/>
      <c r="AH516" s="471"/>
      <c r="AI516" s="471"/>
      <c r="AJ516" s="471"/>
      <c r="AK516" s="472"/>
      <c r="AL516" s="469"/>
      <c r="AM516" s="471"/>
      <c r="AN516" s="471"/>
      <c r="AO516" s="471"/>
      <c r="AP516" s="538"/>
      <c r="AQ516" s="542">
        <f t="shared" si="214"/>
        <v>0</v>
      </c>
      <c r="AR516" s="552">
        <f t="shared" si="215"/>
        <v>0</v>
      </c>
      <c r="AS516" s="552">
        <f t="shared" si="216"/>
        <v>0</v>
      </c>
      <c r="AT516" s="496">
        <f t="shared" si="217"/>
        <v>0</v>
      </c>
      <c r="AU516" s="227"/>
      <c r="AV516" s="619" t="b">
        <f t="shared" si="212"/>
        <v>1</v>
      </c>
      <c r="AW516" s="619" t="b">
        <f t="shared" si="213"/>
        <v>1</v>
      </c>
      <c r="AX516" s="619" t="b">
        <f t="shared" si="218"/>
        <v>1</v>
      </c>
      <c r="AY516" s="619" t="b">
        <f t="shared" si="219"/>
        <v>1</v>
      </c>
      <c r="AZ516" s="619" t="b">
        <f t="shared" si="220"/>
        <v>1</v>
      </c>
      <c r="BB516" s="619" t="b">
        <f t="shared" si="221"/>
        <v>0</v>
      </c>
      <c r="BC516" s="619" t="b">
        <f t="shared" si="222"/>
        <v>0</v>
      </c>
      <c r="BD516" s="619" t="b">
        <f t="shared" si="223"/>
        <v>0</v>
      </c>
      <c r="BE516" s="619" t="b">
        <f t="shared" si="224"/>
        <v>0</v>
      </c>
      <c r="BF516" s="619" t="b">
        <f t="shared" si="225"/>
        <v>0</v>
      </c>
      <c r="BG516" s="619" t="b">
        <f t="shared" si="226"/>
        <v>0</v>
      </c>
      <c r="BH516" s="619" t="b">
        <f t="shared" si="227"/>
        <v>0</v>
      </c>
      <c r="BI516" s="619" t="b">
        <f t="shared" si="228"/>
        <v>0</v>
      </c>
      <c r="BJ516" s="619" t="b">
        <f t="shared" si="229"/>
        <v>0</v>
      </c>
      <c r="BK516" s="619" t="b">
        <f t="shared" si="230"/>
        <v>0</v>
      </c>
      <c r="BL516" s="619" t="b">
        <f t="shared" si="231"/>
        <v>0</v>
      </c>
      <c r="BM516" s="619" t="b">
        <f t="shared" si="232"/>
        <v>0</v>
      </c>
      <c r="BN516" s="619" t="b">
        <f t="shared" si="233"/>
        <v>1</v>
      </c>
      <c r="BO516" s="619" t="b">
        <f t="shared" si="234"/>
        <v>1</v>
      </c>
      <c r="BP516" s="619" t="b">
        <f t="shared" si="235"/>
        <v>1</v>
      </c>
      <c r="BQ516" s="619" t="b">
        <f t="shared" si="236"/>
        <v>1</v>
      </c>
      <c r="BR516" s="619" t="b">
        <f t="shared" si="237"/>
        <v>1</v>
      </c>
      <c r="BS516" s="619" t="b">
        <f t="shared" si="238"/>
        <v>1</v>
      </c>
      <c r="BT516" s="619" t="b">
        <f t="shared" si="239"/>
        <v>1</v>
      </c>
      <c r="BU516" s="619" t="b">
        <f t="shared" si="240"/>
        <v>1</v>
      </c>
      <c r="BV516" s="619" t="str">
        <f t="shared" si="241"/>
        <v>-</v>
      </c>
      <c r="BW516" s="619">
        <f>IF(BV516="-",0,IF(COUNTIF(BV516:$BV$524,BV516)&gt;1,1,0))</f>
        <v>0</v>
      </c>
    </row>
    <row r="517" spans="1:75" s="257" customFormat="1" ht="15.75">
      <c r="A517" s="567">
        <v>493</v>
      </c>
      <c r="B517" s="564"/>
      <c r="C517" s="465"/>
      <c r="D517" s="466"/>
      <c r="E517" s="467"/>
      <c r="F517" s="468"/>
      <c r="G517" s="466"/>
      <c r="H517" s="467"/>
      <c r="I517" s="468"/>
      <c r="J517" s="469"/>
      <c r="K517" s="467"/>
      <c r="L517" s="470"/>
      <c r="M517" s="466"/>
      <c r="N517" s="467"/>
      <c r="O517" s="470"/>
      <c r="P517" s="544"/>
      <c r="Q517" s="544"/>
      <c r="R517" s="544"/>
      <c r="S517" s="544"/>
      <c r="T517" s="544"/>
      <c r="U517" s="544"/>
      <c r="V517" s="544"/>
      <c r="W517" s="469"/>
      <c r="X517" s="471"/>
      <c r="Y517" s="471"/>
      <c r="Z517" s="471"/>
      <c r="AA517" s="472"/>
      <c r="AB517" s="469"/>
      <c r="AC517" s="471"/>
      <c r="AD517" s="471"/>
      <c r="AE517" s="471"/>
      <c r="AF517" s="472"/>
      <c r="AG517" s="469"/>
      <c r="AH517" s="471"/>
      <c r="AI517" s="471"/>
      <c r="AJ517" s="471"/>
      <c r="AK517" s="472"/>
      <c r="AL517" s="469"/>
      <c r="AM517" s="471"/>
      <c r="AN517" s="471"/>
      <c r="AO517" s="471"/>
      <c r="AP517" s="538"/>
      <c r="AQ517" s="542">
        <f t="shared" si="214"/>
        <v>0</v>
      </c>
      <c r="AR517" s="552">
        <f t="shared" si="215"/>
        <v>0</v>
      </c>
      <c r="AS517" s="552">
        <f t="shared" si="216"/>
        <v>0</v>
      </c>
      <c r="AT517" s="496">
        <f t="shared" si="217"/>
        <v>0</v>
      </c>
      <c r="AU517" s="227"/>
      <c r="AV517" s="619" t="b">
        <f t="shared" si="212"/>
        <v>1</v>
      </c>
      <c r="AW517" s="619" t="b">
        <f t="shared" si="213"/>
        <v>1</v>
      </c>
      <c r="AX517" s="619" t="b">
        <f t="shared" si="218"/>
        <v>1</v>
      </c>
      <c r="AY517" s="619" t="b">
        <f t="shared" si="219"/>
        <v>1</v>
      </c>
      <c r="AZ517" s="619" t="b">
        <f t="shared" si="220"/>
        <v>1</v>
      </c>
      <c r="BB517" s="619" t="b">
        <f t="shared" si="221"/>
        <v>0</v>
      </c>
      <c r="BC517" s="619" t="b">
        <f t="shared" si="222"/>
        <v>0</v>
      </c>
      <c r="BD517" s="619" t="b">
        <f t="shared" si="223"/>
        <v>0</v>
      </c>
      <c r="BE517" s="619" t="b">
        <f t="shared" si="224"/>
        <v>0</v>
      </c>
      <c r="BF517" s="619" t="b">
        <f t="shared" si="225"/>
        <v>0</v>
      </c>
      <c r="BG517" s="619" t="b">
        <f t="shared" si="226"/>
        <v>0</v>
      </c>
      <c r="BH517" s="619" t="b">
        <f t="shared" si="227"/>
        <v>0</v>
      </c>
      <c r="BI517" s="619" t="b">
        <f t="shared" si="228"/>
        <v>0</v>
      </c>
      <c r="BJ517" s="619" t="b">
        <f t="shared" si="229"/>
        <v>0</v>
      </c>
      <c r="BK517" s="619" t="b">
        <f t="shared" si="230"/>
        <v>0</v>
      </c>
      <c r="BL517" s="619" t="b">
        <f t="shared" si="231"/>
        <v>0</v>
      </c>
      <c r="BM517" s="619" t="b">
        <f t="shared" si="232"/>
        <v>0</v>
      </c>
      <c r="BN517" s="619" t="b">
        <f t="shared" si="233"/>
        <v>1</v>
      </c>
      <c r="BO517" s="619" t="b">
        <f t="shared" si="234"/>
        <v>1</v>
      </c>
      <c r="BP517" s="619" t="b">
        <f t="shared" si="235"/>
        <v>1</v>
      </c>
      <c r="BQ517" s="619" t="b">
        <f t="shared" si="236"/>
        <v>1</v>
      </c>
      <c r="BR517" s="619" t="b">
        <f t="shared" si="237"/>
        <v>1</v>
      </c>
      <c r="BS517" s="619" t="b">
        <f t="shared" si="238"/>
        <v>1</v>
      </c>
      <c r="BT517" s="619" t="b">
        <f t="shared" si="239"/>
        <v>1</v>
      </c>
      <c r="BU517" s="619" t="b">
        <f t="shared" si="240"/>
        <v>1</v>
      </c>
      <c r="BV517" s="619" t="str">
        <f t="shared" si="241"/>
        <v>-</v>
      </c>
      <c r="BW517" s="619">
        <f>IF(BV517="-",0,IF(COUNTIF(BV517:$BV$524,BV517)&gt;1,1,0))</f>
        <v>0</v>
      </c>
    </row>
    <row r="518" spans="1:75" s="257" customFormat="1" ht="15.75">
      <c r="A518" s="567">
        <v>494</v>
      </c>
      <c r="B518" s="564"/>
      <c r="C518" s="465"/>
      <c r="D518" s="466"/>
      <c r="E518" s="467"/>
      <c r="F518" s="468"/>
      <c r="G518" s="466"/>
      <c r="H518" s="467"/>
      <c r="I518" s="468"/>
      <c r="J518" s="469"/>
      <c r="K518" s="467"/>
      <c r="L518" s="470"/>
      <c r="M518" s="466"/>
      <c r="N518" s="467"/>
      <c r="O518" s="470"/>
      <c r="P518" s="544"/>
      <c r="Q518" s="544"/>
      <c r="R518" s="544"/>
      <c r="S518" s="544"/>
      <c r="T518" s="544"/>
      <c r="U518" s="544"/>
      <c r="V518" s="544"/>
      <c r="W518" s="469"/>
      <c r="X518" s="471"/>
      <c r="Y518" s="471"/>
      <c r="Z518" s="471"/>
      <c r="AA518" s="472"/>
      <c r="AB518" s="469"/>
      <c r="AC518" s="471"/>
      <c r="AD518" s="471"/>
      <c r="AE518" s="471"/>
      <c r="AF518" s="472"/>
      <c r="AG518" s="469"/>
      <c r="AH518" s="471"/>
      <c r="AI518" s="471"/>
      <c r="AJ518" s="471"/>
      <c r="AK518" s="472"/>
      <c r="AL518" s="469"/>
      <c r="AM518" s="471"/>
      <c r="AN518" s="471"/>
      <c r="AO518" s="471"/>
      <c r="AP518" s="538"/>
      <c r="AQ518" s="542">
        <f t="shared" si="214"/>
        <v>0</v>
      </c>
      <c r="AR518" s="552">
        <f t="shared" si="215"/>
        <v>0</v>
      </c>
      <c r="AS518" s="552">
        <f t="shared" si="216"/>
        <v>0</v>
      </c>
      <c r="AT518" s="496">
        <f t="shared" si="217"/>
        <v>0</v>
      </c>
      <c r="AU518" s="227"/>
      <c r="AV518" s="619" t="b">
        <f t="shared" si="212"/>
        <v>1</v>
      </c>
      <c r="AW518" s="619" t="b">
        <f t="shared" si="213"/>
        <v>1</v>
      </c>
      <c r="AX518" s="619" t="b">
        <f t="shared" si="218"/>
        <v>1</v>
      </c>
      <c r="AY518" s="619" t="b">
        <f t="shared" si="219"/>
        <v>1</v>
      </c>
      <c r="AZ518" s="619" t="b">
        <f t="shared" si="220"/>
        <v>1</v>
      </c>
      <c r="BB518" s="619" t="b">
        <f t="shared" si="221"/>
        <v>0</v>
      </c>
      <c r="BC518" s="619" t="b">
        <f t="shared" si="222"/>
        <v>0</v>
      </c>
      <c r="BD518" s="619" t="b">
        <f t="shared" si="223"/>
        <v>0</v>
      </c>
      <c r="BE518" s="619" t="b">
        <f t="shared" si="224"/>
        <v>0</v>
      </c>
      <c r="BF518" s="619" t="b">
        <f t="shared" si="225"/>
        <v>0</v>
      </c>
      <c r="BG518" s="619" t="b">
        <f t="shared" si="226"/>
        <v>0</v>
      </c>
      <c r="BH518" s="619" t="b">
        <f t="shared" si="227"/>
        <v>0</v>
      </c>
      <c r="BI518" s="619" t="b">
        <f t="shared" si="228"/>
        <v>0</v>
      </c>
      <c r="BJ518" s="619" t="b">
        <f t="shared" si="229"/>
        <v>0</v>
      </c>
      <c r="BK518" s="619" t="b">
        <f t="shared" si="230"/>
        <v>0</v>
      </c>
      <c r="BL518" s="619" t="b">
        <f t="shared" si="231"/>
        <v>0</v>
      </c>
      <c r="BM518" s="619" t="b">
        <f t="shared" si="232"/>
        <v>0</v>
      </c>
      <c r="BN518" s="619" t="b">
        <f t="shared" si="233"/>
        <v>1</v>
      </c>
      <c r="BO518" s="619" t="b">
        <f t="shared" si="234"/>
        <v>1</v>
      </c>
      <c r="BP518" s="619" t="b">
        <f t="shared" si="235"/>
        <v>1</v>
      </c>
      <c r="BQ518" s="619" t="b">
        <f t="shared" si="236"/>
        <v>1</v>
      </c>
      <c r="BR518" s="619" t="b">
        <f t="shared" si="237"/>
        <v>1</v>
      </c>
      <c r="BS518" s="619" t="b">
        <f t="shared" si="238"/>
        <v>1</v>
      </c>
      <c r="BT518" s="619" t="b">
        <f t="shared" si="239"/>
        <v>1</v>
      </c>
      <c r="BU518" s="619" t="b">
        <f t="shared" si="240"/>
        <v>1</v>
      </c>
      <c r="BV518" s="619" t="str">
        <f t="shared" si="241"/>
        <v>-</v>
      </c>
      <c r="BW518" s="619">
        <f>IF(BV518="-",0,IF(COUNTIF(BV518:$BV$524,BV518)&gt;1,1,0))</f>
        <v>0</v>
      </c>
    </row>
    <row r="519" spans="1:75" s="257" customFormat="1" ht="15.75">
      <c r="A519" s="567">
        <v>495</v>
      </c>
      <c r="B519" s="564"/>
      <c r="C519" s="465"/>
      <c r="D519" s="466"/>
      <c r="E519" s="467"/>
      <c r="F519" s="468"/>
      <c r="G519" s="466"/>
      <c r="H519" s="467"/>
      <c r="I519" s="468"/>
      <c r="J519" s="469"/>
      <c r="K519" s="467"/>
      <c r="L519" s="470"/>
      <c r="M519" s="466"/>
      <c r="N519" s="467"/>
      <c r="O519" s="470"/>
      <c r="P519" s="544"/>
      <c r="Q519" s="544"/>
      <c r="R519" s="544"/>
      <c r="S519" s="544"/>
      <c r="T519" s="544"/>
      <c r="U519" s="544"/>
      <c r="V519" s="544"/>
      <c r="W519" s="469"/>
      <c r="X519" s="471"/>
      <c r="Y519" s="471"/>
      <c r="Z519" s="471"/>
      <c r="AA519" s="472"/>
      <c r="AB519" s="469"/>
      <c r="AC519" s="471"/>
      <c r="AD519" s="471"/>
      <c r="AE519" s="471"/>
      <c r="AF519" s="472"/>
      <c r="AG519" s="469"/>
      <c r="AH519" s="471"/>
      <c r="AI519" s="471"/>
      <c r="AJ519" s="471"/>
      <c r="AK519" s="472"/>
      <c r="AL519" s="469"/>
      <c r="AM519" s="471"/>
      <c r="AN519" s="471"/>
      <c r="AO519" s="471"/>
      <c r="AP519" s="538"/>
      <c r="AQ519" s="542">
        <f t="shared" si="214"/>
        <v>0</v>
      </c>
      <c r="AR519" s="552">
        <f t="shared" si="215"/>
        <v>0</v>
      </c>
      <c r="AS519" s="552">
        <f t="shared" si="216"/>
        <v>0</v>
      </c>
      <c r="AT519" s="496">
        <f t="shared" si="217"/>
        <v>0</v>
      </c>
      <c r="AU519" s="227"/>
      <c r="AV519" s="619" t="b">
        <f t="shared" si="212"/>
        <v>1</v>
      </c>
      <c r="AW519" s="619" t="b">
        <f t="shared" si="213"/>
        <v>1</v>
      </c>
      <c r="AX519" s="619" t="b">
        <f t="shared" si="218"/>
        <v>1</v>
      </c>
      <c r="AY519" s="619" t="b">
        <f t="shared" si="219"/>
        <v>1</v>
      </c>
      <c r="AZ519" s="619" t="b">
        <f t="shared" si="220"/>
        <v>1</v>
      </c>
      <c r="BB519" s="619" t="b">
        <f t="shared" si="221"/>
        <v>0</v>
      </c>
      <c r="BC519" s="619" t="b">
        <f t="shared" si="222"/>
        <v>0</v>
      </c>
      <c r="BD519" s="619" t="b">
        <f t="shared" si="223"/>
        <v>0</v>
      </c>
      <c r="BE519" s="619" t="b">
        <f t="shared" si="224"/>
        <v>0</v>
      </c>
      <c r="BF519" s="619" t="b">
        <f t="shared" si="225"/>
        <v>0</v>
      </c>
      <c r="BG519" s="619" t="b">
        <f t="shared" si="226"/>
        <v>0</v>
      </c>
      <c r="BH519" s="619" t="b">
        <f t="shared" si="227"/>
        <v>0</v>
      </c>
      <c r="BI519" s="619" t="b">
        <f t="shared" si="228"/>
        <v>0</v>
      </c>
      <c r="BJ519" s="619" t="b">
        <f t="shared" si="229"/>
        <v>0</v>
      </c>
      <c r="BK519" s="619" t="b">
        <f t="shared" si="230"/>
        <v>0</v>
      </c>
      <c r="BL519" s="619" t="b">
        <f t="shared" si="231"/>
        <v>0</v>
      </c>
      <c r="BM519" s="619" t="b">
        <f t="shared" si="232"/>
        <v>0</v>
      </c>
      <c r="BN519" s="619" t="b">
        <f t="shared" si="233"/>
        <v>1</v>
      </c>
      <c r="BO519" s="619" t="b">
        <f t="shared" si="234"/>
        <v>1</v>
      </c>
      <c r="BP519" s="619" t="b">
        <f t="shared" si="235"/>
        <v>1</v>
      </c>
      <c r="BQ519" s="619" t="b">
        <f t="shared" si="236"/>
        <v>1</v>
      </c>
      <c r="BR519" s="619" t="b">
        <f t="shared" si="237"/>
        <v>1</v>
      </c>
      <c r="BS519" s="619" t="b">
        <f t="shared" si="238"/>
        <v>1</v>
      </c>
      <c r="BT519" s="619" t="b">
        <f t="shared" si="239"/>
        <v>1</v>
      </c>
      <c r="BU519" s="619" t="b">
        <f t="shared" si="240"/>
        <v>1</v>
      </c>
      <c r="BV519" s="619" t="str">
        <f t="shared" si="241"/>
        <v>-</v>
      </c>
      <c r="BW519" s="619">
        <f>IF(BV519="-",0,IF(COUNTIF(BV519:$BV$524,BV519)&gt;1,1,0))</f>
        <v>0</v>
      </c>
    </row>
    <row r="520" spans="1:75" s="257" customFormat="1" ht="15.75">
      <c r="A520" s="567">
        <v>496</v>
      </c>
      <c r="B520" s="564"/>
      <c r="C520" s="465"/>
      <c r="D520" s="466"/>
      <c r="E520" s="467"/>
      <c r="F520" s="468"/>
      <c r="G520" s="466"/>
      <c r="H520" s="467"/>
      <c r="I520" s="468"/>
      <c r="J520" s="469"/>
      <c r="K520" s="467"/>
      <c r="L520" s="470"/>
      <c r="M520" s="466"/>
      <c r="N520" s="467"/>
      <c r="O520" s="470"/>
      <c r="P520" s="544"/>
      <c r="Q520" s="544"/>
      <c r="R520" s="544"/>
      <c r="S520" s="544"/>
      <c r="T520" s="544"/>
      <c r="U520" s="544"/>
      <c r="V520" s="544"/>
      <c r="W520" s="469"/>
      <c r="X520" s="471"/>
      <c r="Y520" s="471"/>
      <c r="Z520" s="471"/>
      <c r="AA520" s="472"/>
      <c r="AB520" s="469"/>
      <c r="AC520" s="471"/>
      <c r="AD520" s="471"/>
      <c r="AE520" s="471"/>
      <c r="AF520" s="472"/>
      <c r="AG520" s="469"/>
      <c r="AH520" s="471"/>
      <c r="AI520" s="471"/>
      <c r="AJ520" s="471"/>
      <c r="AK520" s="472"/>
      <c r="AL520" s="469"/>
      <c r="AM520" s="471"/>
      <c r="AN520" s="471"/>
      <c r="AO520" s="471"/>
      <c r="AP520" s="538"/>
      <c r="AQ520" s="542">
        <f t="shared" si="214"/>
        <v>0</v>
      </c>
      <c r="AR520" s="552">
        <f t="shared" si="215"/>
        <v>0</v>
      </c>
      <c r="AS520" s="552">
        <f t="shared" si="216"/>
        <v>0</v>
      </c>
      <c r="AT520" s="496">
        <f t="shared" si="217"/>
        <v>0</v>
      </c>
      <c r="AU520" s="227"/>
      <c r="AV520" s="619" t="b">
        <f t="shared" si="212"/>
        <v>1</v>
      </c>
      <c r="AW520" s="619" t="b">
        <f t="shared" si="213"/>
        <v>1</v>
      </c>
      <c r="AX520" s="619" t="b">
        <f t="shared" si="218"/>
        <v>1</v>
      </c>
      <c r="AY520" s="619" t="b">
        <f t="shared" si="219"/>
        <v>1</v>
      </c>
      <c r="AZ520" s="619" t="b">
        <f t="shared" si="220"/>
        <v>1</v>
      </c>
      <c r="BB520" s="619" t="b">
        <f t="shared" si="221"/>
        <v>0</v>
      </c>
      <c r="BC520" s="619" t="b">
        <f t="shared" si="222"/>
        <v>0</v>
      </c>
      <c r="BD520" s="619" t="b">
        <f t="shared" si="223"/>
        <v>0</v>
      </c>
      <c r="BE520" s="619" t="b">
        <f t="shared" si="224"/>
        <v>0</v>
      </c>
      <c r="BF520" s="619" t="b">
        <f t="shared" si="225"/>
        <v>0</v>
      </c>
      <c r="BG520" s="619" t="b">
        <f t="shared" si="226"/>
        <v>0</v>
      </c>
      <c r="BH520" s="619" t="b">
        <f t="shared" si="227"/>
        <v>0</v>
      </c>
      <c r="BI520" s="619" t="b">
        <f t="shared" si="228"/>
        <v>0</v>
      </c>
      <c r="BJ520" s="619" t="b">
        <f t="shared" si="229"/>
        <v>0</v>
      </c>
      <c r="BK520" s="619" t="b">
        <f t="shared" si="230"/>
        <v>0</v>
      </c>
      <c r="BL520" s="619" t="b">
        <f t="shared" si="231"/>
        <v>0</v>
      </c>
      <c r="BM520" s="619" t="b">
        <f t="shared" si="232"/>
        <v>0</v>
      </c>
      <c r="BN520" s="619" t="b">
        <f t="shared" si="233"/>
        <v>1</v>
      </c>
      <c r="BO520" s="619" t="b">
        <f t="shared" si="234"/>
        <v>1</v>
      </c>
      <c r="BP520" s="619" t="b">
        <f t="shared" si="235"/>
        <v>1</v>
      </c>
      <c r="BQ520" s="619" t="b">
        <f t="shared" si="236"/>
        <v>1</v>
      </c>
      <c r="BR520" s="619" t="b">
        <f t="shared" si="237"/>
        <v>1</v>
      </c>
      <c r="BS520" s="619" t="b">
        <f t="shared" si="238"/>
        <v>1</v>
      </c>
      <c r="BT520" s="619" t="b">
        <f t="shared" si="239"/>
        <v>1</v>
      </c>
      <c r="BU520" s="619" t="b">
        <f t="shared" si="240"/>
        <v>1</v>
      </c>
      <c r="BV520" s="619" t="str">
        <f t="shared" si="241"/>
        <v>-</v>
      </c>
      <c r="BW520" s="619">
        <f>IF(BV520="-",0,IF(COUNTIF(BV520:$BV$524,BV520)&gt;1,1,0))</f>
        <v>0</v>
      </c>
    </row>
    <row r="521" spans="1:75" s="257" customFormat="1" ht="15.75">
      <c r="A521" s="567">
        <v>497</v>
      </c>
      <c r="B521" s="564"/>
      <c r="C521" s="465"/>
      <c r="D521" s="466"/>
      <c r="E521" s="467"/>
      <c r="F521" s="468"/>
      <c r="G521" s="466"/>
      <c r="H521" s="467"/>
      <c r="I521" s="468"/>
      <c r="J521" s="469"/>
      <c r="K521" s="467"/>
      <c r="L521" s="470"/>
      <c r="M521" s="466"/>
      <c r="N521" s="467"/>
      <c r="O521" s="470"/>
      <c r="P521" s="544"/>
      <c r="Q521" s="544"/>
      <c r="R521" s="544"/>
      <c r="S521" s="544"/>
      <c r="T521" s="544"/>
      <c r="U521" s="544"/>
      <c r="V521" s="544"/>
      <c r="W521" s="469"/>
      <c r="X521" s="471"/>
      <c r="Y521" s="471"/>
      <c r="Z521" s="471"/>
      <c r="AA521" s="472"/>
      <c r="AB521" s="469"/>
      <c r="AC521" s="471"/>
      <c r="AD521" s="471"/>
      <c r="AE521" s="471"/>
      <c r="AF521" s="472"/>
      <c r="AG521" s="469"/>
      <c r="AH521" s="471"/>
      <c r="AI521" s="471"/>
      <c r="AJ521" s="471"/>
      <c r="AK521" s="472"/>
      <c r="AL521" s="469"/>
      <c r="AM521" s="471"/>
      <c r="AN521" s="471"/>
      <c r="AO521" s="471"/>
      <c r="AP521" s="538"/>
      <c r="AQ521" s="542">
        <f t="shared" si="214"/>
        <v>0</v>
      </c>
      <c r="AR521" s="552">
        <f t="shared" si="215"/>
        <v>0</v>
      </c>
      <c r="AS521" s="552">
        <f t="shared" si="216"/>
        <v>0</v>
      </c>
      <c r="AT521" s="496">
        <f t="shared" si="217"/>
        <v>0</v>
      </c>
      <c r="AU521" s="227"/>
      <c r="AV521" s="619" t="b">
        <f t="shared" si="212"/>
        <v>1</v>
      </c>
      <c r="AW521" s="619" t="b">
        <f t="shared" si="213"/>
        <v>1</v>
      </c>
      <c r="AX521" s="619" t="b">
        <f t="shared" si="218"/>
        <v>1</v>
      </c>
      <c r="AY521" s="619" t="b">
        <f t="shared" si="219"/>
        <v>1</v>
      </c>
      <c r="AZ521" s="619" t="b">
        <f t="shared" si="220"/>
        <v>1</v>
      </c>
      <c r="BB521" s="619" t="b">
        <f t="shared" si="221"/>
        <v>0</v>
      </c>
      <c r="BC521" s="619" t="b">
        <f t="shared" si="222"/>
        <v>0</v>
      </c>
      <c r="BD521" s="619" t="b">
        <f t="shared" si="223"/>
        <v>0</v>
      </c>
      <c r="BE521" s="619" t="b">
        <f t="shared" si="224"/>
        <v>0</v>
      </c>
      <c r="BF521" s="619" t="b">
        <f t="shared" si="225"/>
        <v>0</v>
      </c>
      <c r="BG521" s="619" t="b">
        <f t="shared" si="226"/>
        <v>0</v>
      </c>
      <c r="BH521" s="619" t="b">
        <f t="shared" si="227"/>
        <v>0</v>
      </c>
      <c r="BI521" s="619" t="b">
        <f t="shared" si="228"/>
        <v>0</v>
      </c>
      <c r="BJ521" s="619" t="b">
        <f t="shared" si="229"/>
        <v>0</v>
      </c>
      <c r="BK521" s="619" t="b">
        <f t="shared" si="230"/>
        <v>0</v>
      </c>
      <c r="BL521" s="619" t="b">
        <f t="shared" si="231"/>
        <v>0</v>
      </c>
      <c r="BM521" s="619" t="b">
        <f t="shared" si="232"/>
        <v>0</v>
      </c>
      <c r="BN521" s="619" t="b">
        <f t="shared" si="233"/>
        <v>1</v>
      </c>
      <c r="BO521" s="619" t="b">
        <f t="shared" si="234"/>
        <v>1</v>
      </c>
      <c r="BP521" s="619" t="b">
        <f t="shared" si="235"/>
        <v>1</v>
      </c>
      <c r="BQ521" s="619" t="b">
        <f t="shared" si="236"/>
        <v>1</v>
      </c>
      <c r="BR521" s="619" t="b">
        <f t="shared" si="237"/>
        <v>1</v>
      </c>
      <c r="BS521" s="619" t="b">
        <f t="shared" si="238"/>
        <v>1</v>
      </c>
      <c r="BT521" s="619" t="b">
        <f t="shared" si="239"/>
        <v>1</v>
      </c>
      <c r="BU521" s="619" t="b">
        <f t="shared" si="240"/>
        <v>1</v>
      </c>
      <c r="BV521" s="619" t="str">
        <f t="shared" si="241"/>
        <v>-</v>
      </c>
      <c r="BW521" s="619">
        <f>IF(BV521="-",0,IF(COUNTIF(BV521:$BV$524,BV521)&gt;1,1,0))</f>
        <v>0</v>
      </c>
    </row>
    <row r="522" spans="1:75" s="257" customFormat="1" ht="15.75">
      <c r="A522" s="567">
        <v>498</v>
      </c>
      <c r="B522" s="564"/>
      <c r="C522" s="465"/>
      <c r="D522" s="466"/>
      <c r="E522" s="467"/>
      <c r="F522" s="468"/>
      <c r="G522" s="466"/>
      <c r="H522" s="467"/>
      <c r="I522" s="468"/>
      <c r="J522" s="469"/>
      <c r="K522" s="467"/>
      <c r="L522" s="470"/>
      <c r="M522" s="466"/>
      <c r="N522" s="467"/>
      <c r="O522" s="470"/>
      <c r="P522" s="544"/>
      <c r="Q522" s="544"/>
      <c r="R522" s="544"/>
      <c r="S522" s="544"/>
      <c r="T522" s="544"/>
      <c r="U522" s="544"/>
      <c r="V522" s="544"/>
      <c r="W522" s="469"/>
      <c r="X522" s="471"/>
      <c r="Y522" s="471"/>
      <c r="Z522" s="471"/>
      <c r="AA522" s="472"/>
      <c r="AB522" s="469"/>
      <c r="AC522" s="471"/>
      <c r="AD522" s="471"/>
      <c r="AE522" s="471"/>
      <c r="AF522" s="472"/>
      <c r="AG522" s="469"/>
      <c r="AH522" s="471"/>
      <c r="AI522" s="471"/>
      <c r="AJ522" s="471"/>
      <c r="AK522" s="472"/>
      <c r="AL522" s="469"/>
      <c r="AM522" s="471"/>
      <c r="AN522" s="471"/>
      <c r="AO522" s="471"/>
      <c r="AP522" s="538"/>
      <c r="AQ522" s="542">
        <f t="shared" si="214"/>
        <v>0</v>
      </c>
      <c r="AR522" s="552">
        <f t="shared" si="215"/>
        <v>0</v>
      </c>
      <c r="AS522" s="552">
        <f t="shared" si="216"/>
        <v>0</v>
      </c>
      <c r="AT522" s="496">
        <f t="shared" si="217"/>
        <v>0</v>
      </c>
      <c r="AU522" s="227"/>
      <c r="AV522" s="619" t="b">
        <f t="shared" si="212"/>
        <v>1</v>
      </c>
      <c r="AW522" s="619" t="b">
        <f t="shared" si="213"/>
        <v>1</v>
      </c>
      <c r="AX522" s="619" t="b">
        <f t="shared" si="218"/>
        <v>1</v>
      </c>
      <c r="AY522" s="619" t="b">
        <f t="shared" si="219"/>
        <v>1</v>
      </c>
      <c r="AZ522" s="619" t="b">
        <f t="shared" si="220"/>
        <v>1</v>
      </c>
      <c r="BB522" s="619" t="b">
        <f t="shared" si="221"/>
        <v>0</v>
      </c>
      <c r="BC522" s="619" t="b">
        <f t="shared" si="222"/>
        <v>0</v>
      </c>
      <c r="BD522" s="619" t="b">
        <f t="shared" si="223"/>
        <v>0</v>
      </c>
      <c r="BE522" s="619" t="b">
        <f t="shared" si="224"/>
        <v>0</v>
      </c>
      <c r="BF522" s="619" t="b">
        <f t="shared" si="225"/>
        <v>0</v>
      </c>
      <c r="BG522" s="619" t="b">
        <f t="shared" si="226"/>
        <v>0</v>
      </c>
      <c r="BH522" s="619" t="b">
        <f t="shared" si="227"/>
        <v>0</v>
      </c>
      <c r="BI522" s="619" t="b">
        <f t="shared" si="228"/>
        <v>0</v>
      </c>
      <c r="BJ522" s="619" t="b">
        <f t="shared" si="229"/>
        <v>0</v>
      </c>
      <c r="BK522" s="619" t="b">
        <f t="shared" si="230"/>
        <v>0</v>
      </c>
      <c r="BL522" s="619" t="b">
        <f t="shared" si="231"/>
        <v>0</v>
      </c>
      <c r="BM522" s="619" t="b">
        <f t="shared" si="232"/>
        <v>0</v>
      </c>
      <c r="BN522" s="619" t="b">
        <f t="shared" si="233"/>
        <v>1</v>
      </c>
      <c r="BO522" s="619" t="b">
        <f t="shared" si="234"/>
        <v>1</v>
      </c>
      <c r="BP522" s="619" t="b">
        <f t="shared" si="235"/>
        <v>1</v>
      </c>
      <c r="BQ522" s="619" t="b">
        <f t="shared" si="236"/>
        <v>1</v>
      </c>
      <c r="BR522" s="619" t="b">
        <f t="shared" si="237"/>
        <v>1</v>
      </c>
      <c r="BS522" s="619" t="b">
        <f t="shared" si="238"/>
        <v>1</v>
      </c>
      <c r="BT522" s="619" t="b">
        <f t="shared" si="239"/>
        <v>1</v>
      </c>
      <c r="BU522" s="619" t="b">
        <f t="shared" si="240"/>
        <v>1</v>
      </c>
      <c r="BV522" s="619" t="str">
        <f t="shared" si="241"/>
        <v>-</v>
      </c>
      <c r="BW522" s="619">
        <f>IF(BV522="-",0,IF(COUNTIF(BV522:$BV$524,BV522)&gt;1,1,0))</f>
        <v>0</v>
      </c>
    </row>
    <row r="523" spans="1:75" s="257" customFormat="1" ht="15.75">
      <c r="A523" s="567">
        <v>499</v>
      </c>
      <c r="B523" s="564"/>
      <c r="C523" s="465"/>
      <c r="D523" s="466"/>
      <c r="E523" s="467"/>
      <c r="F523" s="468"/>
      <c r="G523" s="466"/>
      <c r="H523" s="467"/>
      <c r="I523" s="468"/>
      <c r="J523" s="469"/>
      <c r="K523" s="467"/>
      <c r="L523" s="470"/>
      <c r="M523" s="466"/>
      <c r="N523" s="467"/>
      <c r="O523" s="470"/>
      <c r="P523" s="544"/>
      <c r="Q523" s="544"/>
      <c r="R523" s="544"/>
      <c r="S523" s="544"/>
      <c r="T523" s="544"/>
      <c r="U523" s="544"/>
      <c r="V523" s="544"/>
      <c r="W523" s="469"/>
      <c r="X523" s="471"/>
      <c r="Y523" s="471"/>
      <c r="Z523" s="471"/>
      <c r="AA523" s="472"/>
      <c r="AB523" s="469"/>
      <c r="AC523" s="471"/>
      <c r="AD523" s="471"/>
      <c r="AE523" s="471"/>
      <c r="AF523" s="472"/>
      <c r="AG523" s="469"/>
      <c r="AH523" s="471"/>
      <c r="AI523" s="471"/>
      <c r="AJ523" s="471"/>
      <c r="AK523" s="472"/>
      <c r="AL523" s="469"/>
      <c r="AM523" s="471"/>
      <c r="AN523" s="471"/>
      <c r="AO523" s="471"/>
      <c r="AP523" s="538"/>
      <c r="AQ523" s="542">
        <f t="shared" si="214"/>
        <v>0</v>
      </c>
      <c r="AR523" s="552">
        <f t="shared" si="215"/>
        <v>0</v>
      </c>
      <c r="AS523" s="552">
        <f t="shared" si="216"/>
        <v>0</v>
      </c>
      <c r="AT523" s="496">
        <f t="shared" si="217"/>
        <v>0</v>
      </c>
      <c r="AU523" s="227"/>
      <c r="AV523" s="619" t="b">
        <f t="shared" si="212"/>
        <v>1</v>
      </c>
      <c r="AW523" s="619" t="b">
        <f t="shared" si="213"/>
        <v>1</v>
      </c>
      <c r="AX523" s="619" t="b">
        <f t="shared" si="218"/>
        <v>1</v>
      </c>
      <c r="AY523" s="619" t="b">
        <f t="shared" si="219"/>
        <v>1</v>
      </c>
      <c r="AZ523" s="619" t="b">
        <f t="shared" si="220"/>
        <v>1</v>
      </c>
      <c r="BB523" s="619" t="b">
        <f t="shared" si="221"/>
        <v>0</v>
      </c>
      <c r="BC523" s="619" t="b">
        <f t="shared" si="222"/>
        <v>0</v>
      </c>
      <c r="BD523" s="619" t="b">
        <f t="shared" si="223"/>
        <v>0</v>
      </c>
      <c r="BE523" s="619" t="b">
        <f t="shared" si="224"/>
        <v>0</v>
      </c>
      <c r="BF523" s="619" t="b">
        <f t="shared" si="225"/>
        <v>0</v>
      </c>
      <c r="BG523" s="619" t="b">
        <f t="shared" si="226"/>
        <v>0</v>
      </c>
      <c r="BH523" s="619" t="b">
        <f t="shared" si="227"/>
        <v>0</v>
      </c>
      <c r="BI523" s="619" t="b">
        <f t="shared" si="228"/>
        <v>0</v>
      </c>
      <c r="BJ523" s="619" t="b">
        <f t="shared" si="229"/>
        <v>0</v>
      </c>
      <c r="BK523" s="619" t="b">
        <f t="shared" si="230"/>
        <v>0</v>
      </c>
      <c r="BL523" s="619" t="b">
        <f t="shared" si="231"/>
        <v>0</v>
      </c>
      <c r="BM523" s="619" t="b">
        <f t="shared" si="232"/>
        <v>0</v>
      </c>
      <c r="BN523" s="619" t="b">
        <f t="shared" si="233"/>
        <v>1</v>
      </c>
      <c r="BO523" s="619" t="b">
        <f t="shared" si="234"/>
        <v>1</v>
      </c>
      <c r="BP523" s="619" t="b">
        <f t="shared" si="235"/>
        <v>1</v>
      </c>
      <c r="BQ523" s="619" t="b">
        <f t="shared" si="236"/>
        <v>1</v>
      </c>
      <c r="BR523" s="619" t="b">
        <f t="shared" si="237"/>
        <v>1</v>
      </c>
      <c r="BS523" s="619" t="b">
        <f t="shared" si="238"/>
        <v>1</v>
      </c>
      <c r="BT523" s="619" t="b">
        <f t="shared" si="239"/>
        <v>1</v>
      </c>
      <c r="BU523" s="619" t="b">
        <f t="shared" si="240"/>
        <v>1</v>
      </c>
      <c r="BV523" s="619" t="str">
        <f t="shared" si="241"/>
        <v>-</v>
      </c>
      <c r="BW523" s="619">
        <f>IF(BV523="-",0,IF(COUNTIF(BV523:$BV$524,BV523)&gt;1,1,0))</f>
        <v>0</v>
      </c>
    </row>
    <row r="524" spans="1:75" s="257" customFormat="1" ht="16.5" thickBot="1">
      <c r="A524" s="605">
        <v>500</v>
      </c>
      <c r="B524" s="565"/>
      <c r="C524" s="474"/>
      <c r="D524" s="475"/>
      <c r="E524" s="476"/>
      <c r="F524" s="477"/>
      <c r="G524" s="475"/>
      <c r="H524" s="476"/>
      <c r="I524" s="477"/>
      <c r="J524" s="478"/>
      <c r="K524" s="476"/>
      <c r="L524" s="479"/>
      <c r="M524" s="475"/>
      <c r="N524" s="476"/>
      <c r="O524" s="479"/>
      <c r="P524" s="545"/>
      <c r="Q524" s="545"/>
      <c r="R524" s="545"/>
      <c r="S524" s="545"/>
      <c r="T524" s="545"/>
      <c r="U524" s="545"/>
      <c r="V524" s="545"/>
      <c r="W524" s="478"/>
      <c r="X524" s="480"/>
      <c r="Y524" s="480"/>
      <c r="Z524" s="480"/>
      <c r="AA524" s="481"/>
      <c r="AB524" s="478"/>
      <c r="AC524" s="480"/>
      <c r="AD524" s="480"/>
      <c r="AE524" s="480"/>
      <c r="AF524" s="481"/>
      <c r="AG524" s="478"/>
      <c r="AH524" s="480"/>
      <c r="AI524" s="480"/>
      <c r="AJ524" s="480"/>
      <c r="AK524" s="481"/>
      <c r="AL524" s="478"/>
      <c r="AM524" s="480"/>
      <c r="AN524" s="480"/>
      <c r="AO524" s="480"/>
      <c r="AP524" s="541"/>
      <c r="AQ524" s="501">
        <f t="shared" si="214"/>
        <v>0</v>
      </c>
      <c r="AR524" s="553">
        <f t="shared" si="215"/>
        <v>0</v>
      </c>
      <c r="AS524" s="553">
        <f t="shared" si="216"/>
        <v>0</v>
      </c>
      <c r="AT524" s="503">
        <f t="shared" si="217"/>
        <v>0</v>
      </c>
      <c r="AU524" s="227"/>
      <c r="AV524" s="619" t="b">
        <f t="shared" si="212"/>
        <v>1</v>
      </c>
      <c r="AW524" s="619" t="b">
        <f t="shared" si="213"/>
        <v>1</v>
      </c>
      <c r="AX524" s="619" t="b">
        <f t="shared" si="218"/>
        <v>1</v>
      </c>
      <c r="AY524" s="619" t="b">
        <f t="shared" si="219"/>
        <v>1</v>
      </c>
      <c r="AZ524" s="619" t="b">
        <f t="shared" si="220"/>
        <v>1</v>
      </c>
      <c r="BB524" s="619" t="b">
        <f t="shared" si="221"/>
        <v>0</v>
      </c>
      <c r="BC524" s="619" t="b">
        <f t="shared" si="222"/>
        <v>0</v>
      </c>
      <c r="BD524" s="619" t="b">
        <f t="shared" si="223"/>
        <v>0</v>
      </c>
      <c r="BE524" s="619" t="b">
        <f t="shared" si="224"/>
        <v>0</v>
      </c>
      <c r="BF524" s="619" t="b">
        <f t="shared" si="225"/>
        <v>0</v>
      </c>
      <c r="BG524" s="619" t="b">
        <f t="shared" si="226"/>
        <v>0</v>
      </c>
      <c r="BH524" s="619" t="b">
        <f t="shared" si="227"/>
        <v>0</v>
      </c>
      <c r="BI524" s="619" t="b">
        <f t="shared" si="228"/>
        <v>0</v>
      </c>
      <c r="BJ524" s="619" t="b">
        <f t="shared" si="229"/>
        <v>0</v>
      </c>
      <c r="BK524" s="619" t="b">
        <f t="shared" si="230"/>
        <v>0</v>
      </c>
      <c r="BL524" s="619" t="b">
        <f t="shared" si="231"/>
        <v>0</v>
      </c>
      <c r="BM524" s="619" t="b">
        <f t="shared" si="232"/>
        <v>0</v>
      </c>
      <c r="BN524" s="619" t="b">
        <f t="shared" si="233"/>
        <v>1</v>
      </c>
      <c r="BO524" s="619" t="b">
        <f t="shared" si="234"/>
        <v>1</v>
      </c>
      <c r="BP524" s="619" t="b">
        <f t="shared" si="235"/>
        <v>1</v>
      </c>
      <c r="BQ524" s="619" t="b">
        <f t="shared" si="236"/>
        <v>1</v>
      </c>
      <c r="BR524" s="619" t="b">
        <f t="shared" si="237"/>
        <v>1</v>
      </c>
      <c r="BS524" s="619" t="b">
        <f t="shared" si="238"/>
        <v>1</v>
      </c>
      <c r="BT524" s="619" t="b">
        <f t="shared" si="239"/>
        <v>1</v>
      </c>
      <c r="BU524" s="619" t="b">
        <f t="shared" si="240"/>
        <v>1</v>
      </c>
      <c r="BV524" s="619" t="str">
        <f t="shared" si="241"/>
        <v>-</v>
      </c>
      <c r="BW524" s="619">
        <f>IF(BV524="-",0,IF(COUNTIF(BV524:$BV$524,BV524)&gt;1,1,0))</f>
        <v>0</v>
      </c>
    </row>
    <row r="525" spans="1:75">
      <c r="C525" s="10"/>
      <c r="D525" s="388"/>
      <c r="F525" s="10"/>
      <c r="G525" s="388"/>
      <c r="I525" s="10"/>
      <c r="J525" s="388"/>
      <c r="L525" s="10"/>
      <c r="M525" s="388"/>
      <c r="O525" s="10"/>
      <c r="V525" s="388"/>
    </row>
    <row r="526" spans="1:75">
      <c r="C526" s="10"/>
      <c r="D526" s="388"/>
      <c r="F526" s="10"/>
      <c r="G526" s="388"/>
      <c r="I526" s="10"/>
      <c r="J526" s="388"/>
      <c r="L526" s="10"/>
      <c r="M526" s="388"/>
      <c r="O526" s="10"/>
      <c r="V526" s="388"/>
      <c r="W526" s="424"/>
    </row>
    <row r="527" spans="1:75">
      <c r="B527" s="482">
        <f>500-COUNTIF(B25:B524,"")</f>
        <v>0</v>
      </c>
      <c r="C527" s="482">
        <f>500-COUNTIF(C25:C524,"")</f>
        <v>0</v>
      </c>
      <c r="D527" s="483">
        <f>SUM(D25:D524)</f>
        <v>0</v>
      </c>
      <c r="E527" s="483">
        <f t="shared" ref="E527:Z527" si="242">SUM(E25:E524)</f>
        <v>0</v>
      </c>
      <c r="F527" s="483">
        <f t="shared" si="242"/>
        <v>0</v>
      </c>
      <c r="G527" s="483">
        <f t="shared" si="242"/>
        <v>0</v>
      </c>
      <c r="H527" s="483">
        <f t="shared" si="242"/>
        <v>0</v>
      </c>
      <c r="I527" s="483">
        <f t="shared" si="242"/>
        <v>0</v>
      </c>
      <c r="J527" s="483">
        <f t="shared" si="242"/>
        <v>0</v>
      </c>
      <c r="K527" s="483">
        <f t="shared" si="242"/>
        <v>0</v>
      </c>
      <c r="L527" s="483">
        <f t="shared" si="242"/>
        <v>0</v>
      </c>
      <c r="M527" s="483">
        <f t="shared" si="242"/>
        <v>0</v>
      </c>
      <c r="N527" s="483">
        <f t="shared" si="242"/>
        <v>0</v>
      </c>
      <c r="O527" s="483">
        <f t="shared" si="242"/>
        <v>0</v>
      </c>
      <c r="P527" s="483">
        <f t="shared" si="242"/>
        <v>0</v>
      </c>
      <c r="Q527" s="483">
        <f t="shared" si="242"/>
        <v>0</v>
      </c>
      <c r="R527" s="483">
        <f t="shared" si="242"/>
        <v>0</v>
      </c>
      <c r="S527" s="483">
        <f t="shared" si="242"/>
        <v>0</v>
      </c>
      <c r="T527" s="483">
        <f t="shared" si="242"/>
        <v>0</v>
      </c>
      <c r="U527" s="483">
        <f t="shared" si="242"/>
        <v>0</v>
      </c>
      <c r="V527" s="483">
        <f t="shared" si="242"/>
        <v>0</v>
      </c>
      <c r="W527" s="483">
        <f t="shared" si="242"/>
        <v>0</v>
      </c>
      <c r="X527" s="483">
        <f t="shared" si="242"/>
        <v>0</v>
      </c>
      <c r="Y527" s="483">
        <f t="shared" si="242"/>
        <v>0</v>
      </c>
      <c r="Z527" s="483">
        <f t="shared" si="242"/>
        <v>0</v>
      </c>
      <c r="AA527" s="568" t="s">
        <v>1186</v>
      </c>
      <c r="AB527" s="483">
        <f>SUM(AB25:AB524)</f>
        <v>0</v>
      </c>
      <c r="AC527" s="483">
        <f t="shared" ref="AC527:AE527" si="243">SUM(AC25:AC524)</f>
        <v>0</v>
      </c>
      <c r="AD527" s="483">
        <f t="shared" si="243"/>
        <v>0</v>
      </c>
      <c r="AE527" s="483">
        <f t="shared" si="243"/>
        <v>0</v>
      </c>
      <c r="AF527" s="568" t="s">
        <v>1186</v>
      </c>
      <c r="AG527" s="483">
        <f>SUM(AG25:AG524)</f>
        <v>0</v>
      </c>
      <c r="AH527" s="483">
        <f t="shared" ref="AH527:AJ527" si="244">SUM(AH25:AH524)</f>
        <v>0</v>
      </c>
      <c r="AI527" s="483">
        <f t="shared" si="244"/>
        <v>0</v>
      </c>
      <c r="AJ527" s="483">
        <f t="shared" si="244"/>
        <v>0</v>
      </c>
      <c r="AK527" s="568" t="s">
        <v>1186</v>
      </c>
      <c r="AL527" s="483">
        <f>SUM(AL25:AL524)</f>
        <v>0</v>
      </c>
      <c r="AM527" s="483">
        <f t="shared" ref="AM527:AO527" si="245">SUM(AM25:AM524)</f>
        <v>0</v>
      </c>
      <c r="AN527" s="483">
        <f t="shared" si="245"/>
        <v>0</v>
      </c>
      <c r="AO527" s="483">
        <f t="shared" si="245"/>
        <v>0</v>
      </c>
      <c r="AP527" s="568" t="s">
        <v>1186</v>
      </c>
      <c r="AQ527" s="483">
        <f>SUM(AQ25:AQ524)</f>
        <v>0</v>
      </c>
      <c r="AR527" s="483">
        <f>SUM(AR25:AR524)</f>
        <v>0</v>
      </c>
      <c r="AS527" s="483">
        <f>SUM(AS25:AS524)</f>
        <v>0</v>
      </c>
      <c r="AT527" s="483">
        <f>SUM(AT25:AT524)</f>
        <v>0</v>
      </c>
    </row>
    <row r="528" spans="1:75">
      <c r="C528" s="10"/>
      <c r="D528" s="388"/>
      <c r="F528" s="10"/>
      <c r="G528" s="388"/>
      <c r="I528" s="10"/>
      <c r="J528" s="388"/>
      <c r="L528" s="10"/>
      <c r="M528" s="388"/>
      <c r="O528" s="10"/>
      <c r="V528" s="388"/>
    </row>
  </sheetData>
  <sheetProtection algorithmName="SHA-512" hashValue="aWC2jqyJa5EOOqiAELqQ3euGbyREynHL+3GQtafCyP7c6wTIzSzozYDKhK4SZ/iVNr0dUOLTHCD/HdloljThaA==" saltValue="LgIb90sXCfs55Zq7USKVgQ==" spinCount="100000" sheet="1" objects="1" scenarios="1"/>
  <mergeCells count="51">
    <mergeCell ref="AM22:AM24"/>
    <mergeCell ref="AN22:AN24"/>
    <mergeCell ref="D21:V21"/>
    <mergeCell ref="D22:V22"/>
    <mergeCell ref="D23:F23"/>
    <mergeCell ref="AG22:AG23"/>
    <mergeCell ref="AD22:AD24"/>
    <mergeCell ref="G23:I23"/>
    <mergeCell ref="J23:L23"/>
    <mergeCell ref="M23:O23"/>
    <mergeCell ref="AF22:AF24"/>
    <mergeCell ref="X22:X24"/>
    <mergeCell ref="Y22:Y24"/>
    <mergeCell ref="AE22:AE24"/>
    <mergeCell ref="D1:F1"/>
    <mergeCell ref="A9:AJ9"/>
    <mergeCell ref="A10:AJ10"/>
    <mergeCell ref="A11:AJ11"/>
    <mergeCell ref="A6:AT6"/>
    <mergeCell ref="A21:C23"/>
    <mergeCell ref="BO14:BO20"/>
    <mergeCell ref="A15:AJ15"/>
    <mergeCell ref="W21:AA21"/>
    <mergeCell ref="AB21:AF21"/>
    <mergeCell ref="AG21:AK21"/>
    <mergeCell ref="W22:W23"/>
    <mergeCell ref="AJ22:AJ24"/>
    <mergeCell ref="AK22:AK24"/>
    <mergeCell ref="Z22:Z24"/>
    <mergeCell ref="AA22:AA24"/>
    <mergeCell ref="AB22:AB23"/>
    <mergeCell ref="AO22:AO24"/>
    <mergeCell ref="AP22:AP24"/>
    <mergeCell ref="A14:AJ14"/>
    <mergeCell ref="AI22:AI24"/>
    <mergeCell ref="BV19:BV21"/>
    <mergeCell ref="BW19:BW21"/>
    <mergeCell ref="AH22:AH24"/>
    <mergeCell ref="AC22:AC24"/>
    <mergeCell ref="BR14:BR20"/>
    <mergeCell ref="BS14:BS20"/>
    <mergeCell ref="BP14:BP20"/>
    <mergeCell ref="BU14:BU20"/>
    <mergeCell ref="BT14:BT20"/>
    <mergeCell ref="AT22:AT24"/>
    <mergeCell ref="AQ21:AT21"/>
    <mergeCell ref="AQ22:AQ23"/>
    <mergeCell ref="AR22:AR24"/>
    <mergeCell ref="AS22:AS24"/>
    <mergeCell ref="AL21:AP21"/>
    <mergeCell ref="AL22:AL23"/>
  </mergeCells>
  <conditionalFormatting sqref="B18">
    <cfRule type="cellIs" dxfId="138" priority="1" operator="equal">
      <formula>FALSE</formula>
    </cfRule>
    <cfRule type="cellIs" dxfId="137" priority="2" operator="equal">
      <formula>TRUE</formula>
    </cfRule>
  </conditionalFormatting>
  <dataValidations count="7">
    <dataValidation type="decimal" allowBlank="1" showInputMessage="1" showErrorMessage="1" sqref="AA25:AA524 AF25:AF524 AK25:AK524 AP25:AP524" xr:uid="{00000000-0002-0000-1000-000000000000}">
      <formula1>0</formula1>
      <formula2>100</formula2>
    </dataValidation>
    <dataValidation type="decimal" allowBlank="1" showInputMessage="1" showErrorMessage="1" sqref="X25:X524 AC25:AC524 AH25:AH524 AM25:AM524" xr:uid="{00000000-0002-0000-1000-000001000000}">
      <formula1>-99999999999999900000</formula1>
      <formula2>99999999999999900000</formula2>
    </dataValidation>
    <dataValidation type="decimal" operator="greaterThanOrEqual" allowBlank="1" showInputMessage="1" showErrorMessage="1" sqref="Y25:Z524 AD25:AE524 AI25:AJ524 AN25:AO524 AS25:AT524" xr:uid="{00000000-0002-0000-1000-000002000000}">
      <formula1>0</formula1>
    </dataValidation>
    <dataValidation type="whole" operator="greaterThanOrEqual" allowBlank="1" showInputMessage="1" showErrorMessage="1" sqref="AB25:AB524 AG25:AG524 D25:W524 AL25:AL524 AQ25:AQ524" xr:uid="{00000000-0002-0000-1000-000003000000}">
      <formula1>0</formula1>
    </dataValidation>
    <dataValidation type="list" allowBlank="1" showInputMessage="1" showErrorMessage="1" sqref="B25:B524" xr:uid="{00000000-0002-0000-1000-000004000000}">
      <formula1>List_Countries</formula1>
    </dataValidation>
    <dataValidation type="decimal" allowBlank="1" showInputMessage="1" showErrorMessage="1" sqref="AR25:AR524" xr:uid="{00000000-0002-0000-1000-000005000000}">
      <formula1>-9.99999999999999E+36</formula1>
      <formula2>9.99999999999999E+39</formula2>
    </dataValidation>
    <dataValidation type="list" allowBlank="1" showInputMessage="1" showErrorMessage="1" sqref="C25:C524" xr:uid="{00000000-0002-0000-1000-000006000000}">
      <formula1>Basis</formula1>
    </dataValidation>
  </dataValidations>
  <pageMargins left="0.7" right="0.7" top="0.75" bottom="0.75" header="0.3" footer="0.3"/>
  <pageSetup paperSize="9" orientation="portrait" r:id="rId1"/>
  <ignoredErrors>
    <ignoredError sqref="BK21:BK24 BK525:BK528 BJ529:BJ1048576 BJ1:BJ20" 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AY1025"/>
  <sheetViews>
    <sheetView zoomScaleNormal="100" workbookViewId="0"/>
  </sheetViews>
  <sheetFormatPr defaultRowHeight="15"/>
  <cols>
    <col min="1" max="1" width="7.28515625" style="10" customWidth="1"/>
    <col min="2" max="2" width="25.42578125" style="10" customWidth="1"/>
    <col min="3" max="3" width="24.140625" style="10" customWidth="1"/>
    <col min="4" max="30" width="17.85546875" style="10" customWidth="1"/>
    <col min="31" max="31" width="10.28515625" style="10" customWidth="1"/>
    <col min="32" max="32" width="9.5703125" style="10" bestFit="1" customWidth="1"/>
    <col min="33" max="33" width="10.140625" style="10" bestFit="1" customWidth="1"/>
    <col min="34" max="35" width="10.7109375" style="10" bestFit="1" customWidth="1"/>
    <col min="36" max="44" width="8.28515625" style="10" customWidth="1"/>
    <col min="45" max="49" width="10.7109375" style="10" bestFit="1" customWidth="1"/>
    <col min="50" max="50" width="29" style="10" bestFit="1" customWidth="1"/>
    <col min="51" max="51" width="31.42578125" style="388" bestFit="1" customWidth="1"/>
    <col min="52" max="16384" width="9.140625" style="10"/>
  </cols>
  <sheetData>
    <row r="1" spans="1:33" ht="21">
      <c r="A1" s="416" t="s">
        <v>537</v>
      </c>
      <c r="B1" s="416"/>
      <c r="C1" s="17"/>
      <c r="D1" s="822">
        <f>'General Info'!D22</f>
        <v>0</v>
      </c>
      <c r="E1" s="822"/>
      <c r="F1" s="822"/>
      <c r="G1" s="5"/>
      <c r="H1" s="5"/>
      <c r="I1" s="448"/>
      <c r="J1" s="448"/>
      <c r="K1" s="448"/>
      <c r="L1" s="448"/>
      <c r="M1" s="448"/>
      <c r="N1" s="374"/>
      <c r="O1" s="374"/>
      <c r="P1" s="5"/>
      <c r="Q1" s="5"/>
      <c r="R1" s="5"/>
      <c r="S1" s="5"/>
      <c r="T1" s="5"/>
      <c r="U1" s="5"/>
      <c r="V1" s="5"/>
      <c r="W1" s="5"/>
      <c r="X1" s="5"/>
      <c r="Y1" s="5"/>
      <c r="Z1" s="5"/>
      <c r="AA1" s="5"/>
      <c r="AB1" s="5"/>
      <c r="AC1" s="5"/>
      <c r="AD1" s="5"/>
      <c r="AE1" s="3"/>
      <c r="AF1" s="3"/>
      <c r="AG1" s="3"/>
    </row>
    <row r="2" spans="1:33" ht="15.75">
      <c r="A2" s="17"/>
      <c r="B2" s="17"/>
      <c r="C2" s="17"/>
      <c r="D2" s="17"/>
      <c r="E2" s="17"/>
      <c r="F2" s="17"/>
      <c r="G2" s="5"/>
      <c r="H2" s="5"/>
      <c r="I2" s="448"/>
      <c r="J2" s="448"/>
      <c r="K2" s="448"/>
      <c r="L2" s="448"/>
      <c r="M2" s="448"/>
      <c r="N2" s="374"/>
      <c r="O2" s="374"/>
      <c r="P2" s="5"/>
      <c r="Q2" s="5"/>
      <c r="R2" s="5"/>
      <c r="S2" s="5"/>
      <c r="T2" s="5"/>
      <c r="U2" s="5"/>
      <c r="V2" s="5"/>
      <c r="W2" s="5"/>
      <c r="X2" s="5"/>
      <c r="Y2" s="5"/>
      <c r="Z2" s="5"/>
      <c r="AA2" s="5"/>
      <c r="AB2" s="5"/>
      <c r="AC2" s="5"/>
      <c r="AD2" s="5"/>
      <c r="AE2" s="3"/>
      <c r="AF2" s="3"/>
      <c r="AG2" s="3"/>
    </row>
    <row r="3" spans="1:33" ht="15.75">
      <c r="A3" s="17"/>
      <c r="B3" s="17"/>
      <c r="C3" s="17"/>
      <c r="D3" s="17"/>
      <c r="E3" s="17"/>
      <c r="F3" s="17"/>
      <c r="G3" s="5"/>
      <c r="H3" s="5"/>
      <c r="I3" s="448"/>
      <c r="J3" s="448"/>
      <c r="K3" s="448"/>
      <c r="L3" s="448"/>
      <c r="M3" s="448"/>
      <c r="N3" s="374"/>
      <c r="O3" s="374"/>
      <c r="P3" s="5"/>
      <c r="Q3" s="5"/>
      <c r="R3" s="5"/>
      <c r="S3" s="5"/>
      <c r="T3" s="5"/>
      <c r="U3" s="5"/>
      <c r="V3" s="5"/>
      <c r="W3" s="5"/>
      <c r="X3" s="5"/>
      <c r="Y3" s="5"/>
      <c r="Z3" s="5"/>
      <c r="AA3" s="5"/>
      <c r="AB3" s="5"/>
      <c r="AC3" s="5"/>
      <c r="AD3" s="5"/>
      <c r="AE3" s="3"/>
      <c r="AF3" s="3"/>
      <c r="AG3" s="3"/>
    </row>
    <row r="4" spans="1:33" ht="15.75">
      <c r="A4" s="17"/>
      <c r="B4" s="17"/>
      <c r="C4" s="17"/>
      <c r="D4" s="5"/>
      <c r="E4" s="5"/>
      <c r="F4" s="5"/>
      <c r="G4" s="5"/>
      <c r="H4" s="5"/>
      <c r="I4" s="448"/>
      <c r="J4" s="448"/>
      <c r="K4" s="448"/>
      <c r="L4" s="448"/>
      <c r="M4" s="448"/>
      <c r="N4" s="374"/>
      <c r="O4" s="374"/>
      <c r="P4" s="5"/>
      <c r="Q4" s="5"/>
      <c r="R4" s="5"/>
      <c r="S4" s="5"/>
      <c r="T4" s="5"/>
      <c r="U4" s="5"/>
      <c r="V4" s="5"/>
      <c r="W4" s="5"/>
      <c r="X4" s="5"/>
      <c r="Y4" s="5"/>
      <c r="Z4" s="5"/>
      <c r="AA4" s="5"/>
      <c r="AB4" s="5"/>
      <c r="AC4" s="5"/>
      <c r="AD4" s="5"/>
      <c r="AE4" s="3"/>
      <c r="AF4" s="3"/>
      <c r="AG4" s="3"/>
    </row>
    <row r="5" spans="1:33" ht="15.75">
      <c r="A5" s="17"/>
      <c r="B5" s="17"/>
      <c r="C5" s="17"/>
      <c r="D5" s="5"/>
      <c r="E5" s="5"/>
      <c r="F5" s="5"/>
      <c r="G5" s="5"/>
      <c r="H5" s="5"/>
      <c r="I5" s="448"/>
      <c r="J5" s="448"/>
      <c r="K5" s="448"/>
      <c r="L5" s="448"/>
      <c r="M5" s="448"/>
      <c r="N5" s="374"/>
      <c r="O5" s="374"/>
      <c r="P5" s="5"/>
      <c r="Q5" s="5"/>
      <c r="R5" s="5"/>
      <c r="S5" s="5"/>
      <c r="T5" s="5"/>
      <c r="U5" s="5"/>
      <c r="V5" s="5"/>
      <c r="W5" s="5"/>
      <c r="X5" s="5"/>
      <c r="Y5" s="5"/>
      <c r="Z5" s="5"/>
      <c r="AA5" s="5"/>
      <c r="AB5" s="5"/>
      <c r="AC5" s="5"/>
      <c r="AD5" s="5"/>
      <c r="AE5" s="3"/>
      <c r="AF5" s="3"/>
      <c r="AG5" s="3"/>
    </row>
    <row r="6" spans="1:33" ht="18.75">
      <c r="A6" s="945" t="s">
        <v>1491</v>
      </c>
      <c r="B6" s="945"/>
      <c r="C6" s="945"/>
      <c r="D6" s="945"/>
      <c r="E6" s="945"/>
      <c r="F6" s="945"/>
      <c r="G6" s="945"/>
      <c r="H6" s="945"/>
      <c r="I6" s="945"/>
      <c r="J6" s="945"/>
      <c r="K6" s="945"/>
      <c r="L6" s="945"/>
      <c r="M6" s="945"/>
      <c r="N6" s="945"/>
      <c r="O6" s="945"/>
      <c r="P6" s="945"/>
      <c r="Q6" s="945"/>
      <c r="R6" s="945"/>
      <c r="S6" s="945"/>
      <c r="T6" s="945"/>
      <c r="U6" s="945"/>
      <c r="V6" s="945"/>
      <c r="W6" s="945"/>
      <c r="X6" s="945"/>
      <c r="Y6" s="945"/>
      <c r="Z6" s="945"/>
      <c r="AA6" s="945"/>
      <c r="AB6" s="945"/>
      <c r="AC6" s="945"/>
      <c r="AD6" s="945"/>
      <c r="AE6" s="3"/>
      <c r="AF6" s="3"/>
      <c r="AG6" s="3"/>
    </row>
    <row r="7" spans="1:33" ht="15.75">
      <c r="A7" s="18"/>
      <c r="B7" s="451"/>
      <c r="C7" s="451"/>
      <c r="D7" s="197"/>
      <c r="E7" s="197"/>
      <c r="F7" s="78"/>
      <c r="G7" s="78"/>
      <c r="H7" s="78"/>
      <c r="I7" s="448"/>
      <c r="J7" s="448"/>
      <c r="K7" s="448"/>
      <c r="L7" s="448"/>
      <c r="M7" s="448"/>
      <c r="N7" s="374"/>
      <c r="O7" s="374"/>
      <c r="P7" s="5"/>
      <c r="Q7" s="5"/>
      <c r="R7" s="5"/>
      <c r="S7" s="5"/>
      <c r="T7" s="5"/>
      <c r="U7" s="5"/>
      <c r="V7" s="5"/>
      <c r="W7" s="5"/>
      <c r="X7" s="5"/>
      <c r="Y7" s="5"/>
      <c r="Z7" s="5"/>
      <c r="AA7" s="5"/>
      <c r="AB7" s="5"/>
      <c r="AC7" s="5"/>
      <c r="AD7" s="5"/>
      <c r="AE7" s="3"/>
      <c r="AF7" s="3"/>
      <c r="AG7" s="3"/>
    </row>
    <row r="8" spans="1:33" ht="15.75">
      <c r="A8" s="452" t="s">
        <v>78</v>
      </c>
      <c r="B8" s="9"/>
      <c r="C8" s="452"/>
      <c r="D8" s="197"/>
      <c r="E8" s="197"/>
      <c r="F8" s="78"/>
      <c r="G8" s="78"/>
      <c r="H8" s="78"/>
      <c r="I8" s="448"/>
      <c r="J8" s="448"/>
      <c r="K8" s="448"/>
      <c r="L8" s="448"/>
      <c r="M8" s="448"/>
      <c r="N8" s="374"/>
      <c r="O8" s="374"/>
      <c r="P8" s="5"/>
      <c r="Q8" s="5"/>
      <c r="R8" s="5"/>
      <c r="S8" s="5"/>
      <c r="T8" s="5"/>
      <c r="U8" s="5"/>
      <c r="V8" s="5"/>
      <c r="W8" s="5"/>
      <c r="X8" s="5"/>
      <c r="Y8" s="5"/>
      <c r="Z8" s="5"/>
      <c r="AA8" s="5"/>
      <c r="AB8" s="5"/>
      <c r="AC8" s="5"/>
      <c r="AD8" s="5"/>
      <c r="AE8" s="3"/>
      <c r="AF8" s="3"/>
      <c r="AG8" s="3"/>
    </row>
    <row r="9" spans="1:33" ht="15.75">
      <c r="A9" s="944" t="s">
        <v>848</v>
      </c>
      <c r="B9" s="944"/>
      <c r="C9" s="944"/>
      <c r="D9" s="944"/>
      <c r="E9" s="944"/>
      <c r="F9" s="944"/>
      <c r="G9" s="944"/>
      <c r="H9" s="944"/>
      <c r="I9" s="944"/>
      <c r="J9" s="944"/>
      <c r="K9" s="944"/>
      <c r="L9" s="944"/>
      <c r="M9" s="944"/>
      <c r="N9" s="944"/>
      <c r="O9" s="944"/>
      <c r="P9" s="944"/>
      <c r="Q9" s="944"/>
      <c r="R9" s="944"/>
      <c r="S9" s="944"/>
      <c r="T9" s="944"/>
      <c r="U9" s="944"/>
      <c r="V9" s="944"/>
      <c r="W9" s="944"/>
      <c r="X9" s="944"/>
      <c r="Y9" s="944"/>
      <c r="Z9" s="944"/>
      <c r="AA9" s="944"/>
      <c r="AB9" s="944"/>
      <c r="AC9" s="944"/>
      <c r="AD9" s="944"/>
      <c r="AE9" s="3"/>
      <c r="AF9" s="3"/>
      <c r="AG9" s="3"/>
    </row>
    <row r="10" spans="1:33" ht="15.75">
      <c r="A10" s="944" t="s">
        <v>849</v>
      </c>
      <c r="B10" s="944"/>
      <c r="C10" s="944"/>
      <c r="D10" s="944"/>
      <c r="E10" s="944"/>
      <c r="F10" s="944"/>
      <c r="G10" s="944"/>
      <c r="H10" s="944"/>
      <c r="I10" s="944"/>
      <c r="J10" s="944"/>
      <c r="K10" s="944"/>
      <c r="L10" s="944"/>
      <c r="M10" s="944"/>
      <c r="N10" s="944"/>
      <c r="O10" s="944"/>
      <c r="P10" s="944"/>
      <c r="Q10" s="944"/>
      <c r="R10" s="944"/>
      <c r="S10" s="944"/>
      <c r="T10" s="944"/>
      <c r="U10" s="944"/>
      <c r="V10" s="944"/>
      <c r="W10" s="944"/>
      <c r="X10" s="944"/>
      <c r="Y10" s="944"/>
      <c r="Z10" s="944"/>
      <c r="AA10" s="944"/>
      <c r="AB10" s="944"/>
      <c r="AC10" s="944"/>
      <c r="AD10" s="944"/>
      <c r="AE10" s="3"/>
      <c r="AF10" s="3"/>
      <c r="AG10" s="3"/>
    </row>
    <row r="11" spans="1:33" ht="15.75">
      <c r="A11" s="944" t="s">
        <v>850</v>
      </c>
      <c r="B11" s="944"/>
      <c r="C11" s="944"/>
      <c r="D11" s="944"/>
      <c r="E11" s="944"/>
      <c r="F11" s="944"/>
      <c r="G11" s="944"/>
      <c r="H11" s="944"/>
      <c r="I11" s="944"/>
      <c r="J11" s="944"/>
      <c r="K11" s="944"/>
      <c r="L11" s="944"/>
      <c r="M11" s="944"/>
      <c r="N11" s="944"/>
      <c r="O11" s="944"/>
      <c r="P11" s="944"/>
      <c r="Q11" s="944"/>
      <c r="R11" s="944"/>
      <c r="S11" s="944"/>
      <c r="T11" s="944"/>
      <c r="U11" s="944"/>
      <c r="V11" s="944"/>
      <c r="W11" s="944"/>
      <c r="X11" s="944"/>
      <c r="Y11" s="944"/>
      <c r="Z11" s="944"/>
      <c r="AA11" s="944"/>
      <c r="AB11" s="944"/>
      <c r="AC11" s="944"/>
      <c r="AD11" s="944"/>
      <c r="AE11" s="3"/>
      <c r="AF11" s="3"/>
      <c r="AG11" s="3"/>
    </row>
    <row r="12" spans="1:33" ht="15.75">
      <c r="A12" s="831" t="s">
        <v>851</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3"/>
      <c r="AF12" s="3"/>
      <c r="AG12" s="3"/>
    </row>
    <row r="13" spans="1:33" ht="15.75">
      <c r="A13" s="9"/>
      <c r="B13" s="9"/>
      <c r="C13" s="9"/>
      <c r="D13" s="197"/>
      <c r="E13" s="197"/>
      <c r="F13" s="25"/>
      <c r="G13" s="25"/>
      <c r="H13" s="5"/>
      <c r="I13" s="448"/>
      <c r="J13" s="448"/>
      <c r="K13" s="448"/>
      <c r="L13" s="448"/>
      <c r="M13" s="448"/>
      <c r="N13" s="374"/>
      <c r="O13" s="374"/>
      <c r="P13" s="5"/>
      <c r="Q13" s="5"/>
      <c r="R13" s="5"/>
      <c r="S13" s="5"/>
      <c r="T13" s="5"/>
      <c r="U13" s="5"/>
      <c r="V13" s="5"/>
      <c r="W13" s="5"/>
      <c r="X13" s="5"/>
      <c r="Y13" s="5"/>
      <c r="Z13" s="5"/>
      <c r="AA13" s="5"/>
      <c r="AB13" s="5"/>
      <c r="AC13" s="5"/>
      <c r="AD13" s="5"/>
      <c r="AE13" s="3"/>
      <c r="AF13" s="3"/>
      <c r="AG13" s="3"/>
    </row>
    <row r="14" spans="1:33" ht="15.75">
      <c r="A14" s="452" t="s">
        <v>800</v>
      </c>
      <c r="B14" s="9"/>
      <c r="C14" s="452"/>
      <c r="D14" s="197"/>
      <c r="E14" s="197"/>
      <c r="F14" s="5"/>
      <c r="G14" s="5"/>
      <c r="H14" s="29"/>
      <c r="I14" s="448"/>
      <c r="J14" s="448"/>
      <c r="K14" s="448"/>
      <c r="L14" s="448"/>
      <c r="M14" s="448"/>
      <c r="N14" s="374"/>
      <c r="O14" s="374"/>
      <c r="P14" s="5"/>
      <c r="Q14" s="5"/>
      <c r="R14" s="5"/>
      <c r="S14" s="5"/>
      <c r="T14" s="5"/>
      <c r="U14" s="5"/>
      <c r="V14" s="5"/>
      <c r="W14" s="5"/>
      <c r="X14" s="5"/>
      <c r="Y14" s="5"/>
      <c r="Z14" s="5"/>
      <c r="AA14" s="5"/>
      <c r="AB14" s="5"/>
      <c r="AC14" s="5"/>
      <c r="AD14" s="5"/>
      <c r="AE14" s="3"/>
      <c r="AF14" s="3"/>
      <c r="AG14" s="3"/>
    </row>
    <row r="15" spans="1:33" ht="15.75">
      <c r="A15" s="801" t="s">
        <v>852</v>
      </c>
      <c r="B15" s="801"/>
      <c r="C15" s="801"/>
      <c r="D15" s="801"/>
      <c r="E15" s="801"/>
      <c r="F15" s="801"/>
      <c r="G15" s="801"/>
      <c r="H15" s="801"/>
      <c r="I15" s="801"/>
      <c r="J15" s="801"/>
      <c r="K15" s="801"/>
      <c r="L15" s="801"/>
      <c r="M15" s="801"/>
      <c r="N15" s="801"/>
      <c r="O15" s="801"/>
      <c r="P15" s="801"/>
      <c r="Q15" s="801"/>
      <c r="R15" s="801"/>
      <c r="S15" s="801"/>
      <c r="T15" s="801"/>
      <c r="U15" s="801"/>
      <c r="V15" s="801"/>
      <c r="W15" s="801"/>
      <c r="X15" s="801"/>
      <c r="Y15" s="801"/>
      <c r="Z15" s="801"/>
      <c r="AA15" s="801"/>
      <c r="AB15" s="801"/>
      <c r="AC15" s="801"/>
      <c r="AD15" s="801"/>
      <c r="AE15" s="3"/>
      <c r="AF15" s="3"/>
      <c r="AG15" s="3"/>
    </row>
    <row r="16" spans="1:33" ht="15.75">
      <c r="A16" s="108"/>
      <c r="B16" s="162"/>
      <c r="C16" s="162"/>
      <c r="D16" s="209"/>
      <c r="E16" s="209"/>
      <c r="F16" s="5"/>
      <c r="G16" s="5"/>
      <c r="H16" s="5"/>
      <c r="I16" s="448"/>
      <c r="J16" s="448"/>
      <c r="K16" s="448"/>
      <c r="L16" s="448"/>
      <c r="M16" s="448"/>
      <c r="N16" s="374"/>
      <c r="O16" s="374"/>
      <c r="P16" s="5"/>
      <c r="Q16" s="5"/>
      <c r="R16" s="5"/>
      <c r="S16" s="5"/>
      <c r="T16" s="5"/>
      <c r="U16" s="5"/>
      <c r="V16" s="5"/>
      <c r="W16" s="5"/>
      <c r="X16" s="5"/>
      <c r="Y16" s="5"/>
      <c r="Z16" s="5"/>
      <c r="AA16" s="5"/>
      <c r="AB16" s="5"/>
      <c r="AC16" s="5"/>
      <c r="AD16" s="5"/>
      <c r="AE16" s="3"/>
      <c r="AF16" s="3"/>
      <c r="AG16" s="3"/>
    </row>
    <row r="17" spans="1:51" ht="15.75">
      <c r="A17" s="108"/>
      <c r="B17" s="226"/>
      <c r="C17" s="455" t="s">
        <v>67</v>
      </c>
      <c r="D17" s="9"/>
      <c r="E17" s="209"/>
      <c r="F17" s="5"/>
      <c r="G17" s="5"/>
      <c r="H17" s="5"/>
      <c r="I17" s="448"/>
      <c r="J17" s="448"/>
      <c r="K17" s="448"/>
      <c r="L17" s="448"/>
      <c r="M17" s="448"/>
      <c r="N17" s="374"/>
      <c r="O17" s="374"/>
      <c r="P17" s="5"/>
      <c r="Q17" s="5"/>
      <c r="R17" s="5"/>
      <c r="S17" s="5"/>
      <c r="T17" s="5"/>
      <c r="U17" s="5"/>
      <c r="V17" s="5"/>
      <c r="W17" s="5"/>
      <c r="X17" s="5"/>
      <c r="Y17" s="5"/>
      <c r="Z17" s="5"/>
      <c r="AA17" s="5"/>
      <c r="AB17" s="5"/>
      <c r="AC17" s="5"/>
      <c r="AD17" s="5"/>
      <c r="AE17" s="3"/>
      <c r="AF17" s="3"/>
      <c r="AG17" s="3"/>
    </row>
    <row r="18" spans="1:51" ht="15.75">
      <c r="A18" s="108"/>
      <c r="B18" s="226"/>
      <c r="C18" s="456" t="b">
        <f>IF(AND(AF22=1000,AG22=1000,AH22=1000,AI22=1000,AS22=1000,AT22=1000,AU22=1000,AV22=1000,AW22=1000),TRUE,FALSE)</f>
        <v>1</v>
      </c>
      <c r="D18" s="9"/>
      <c r="E18" s="209"/>
      <c r="F18" s="5"/>
      <c r="G18" s="5"/>
      <c r="H18" s="5"/>
      <c r="I18" s="448"/>
      <c r="J18" s="448"/>
      <c r="K18" s="448"/>
      <c r="L18" s="448"/>
      <c r="M18" s="448"/>
      <c r="N18" s="374"/>
      <c r="O18" s="374"/>
      <c r="P18" s="5"/>
      <c r="Q18" s="5"/>
      <c r="R18" s="5"/>
      <c r="S18" s="5"/>
      <c r="T18" s="5"/>
      <c r="U18" s="5"/>
      <c r="V18" s="5"/>
      <c r="W18" s="5"/>
      <c r="X18" s="5"/>
      <c r="Y18" s="5"/>
      <c r="Z18" s="5"/>
      <c r="AA18" s="5"/>
      <c r="AB18" s="5"/>
      <c r="AC18" s="5"/>
      <c r="AD18" s="5"/>
      <c r="AE18" s="3"/>
      <c r="AF18" s="3"/>
      <c r="AG18" s="3"/>
    </row>
    <row r="19" spans="1:51" ht="18.75">
      <c r="A19" s="108"/>
      <c r="B19" s="291"/>
      <c r="C19" s="291"/>
      <c r="D19" s="52"/>
      <c r="E19" s="52"/>
      <c r="F19" s="5"/>
      <c r="G19" s="5"/>
      <c r="H19" s="5"/>
      <c r="I19" s="448"/>
      <c r="J19" s="448"/>
      <c r="K19" s="448"/>
      <c r="L19" s="448"/>
      <c r="M19" s="448"/>
      <c r="N19" s="374"/>
      <c r="O19" s="374"/>
      <c r="P19" s="5"/>
      <c r="Q19" s="5"/>
      <c r="R19" s="5"/>
      <c r="S19" s="5"/>
      <c r="T19" s="5"/>
      <c r="U19" s="5"/>
      <c r="V19" s="5"/>
      <c r="W19" s="5"/>
      <c r="X19" s="5"/>
      <c r="Y19" s="5"/>
      <c r="Z19" s="5"/>
      <c r="AA19" s="5"/>
      <c r="AB19" s="5"/>
      <c r="AC19" s="5"/>
      <c r="AD19" s="5"/>
      <c r="AE19" s="3"/>
      <c r="AF19" s="3"/>
      <c r="AG19" s="3"/>
    </row>
    <row r="20" spans="1:51" ht="16.5" thickBot="1">
      <c r="A20" s="108"/>
      <c r="B20" s="281" t="s">
        <v>70</v>
      </c>
      <c r="C20" s="281" t="s">
        <v>74</v>
      </c>
      <c r="D20" s="281" t="s">
        <v>75</v>
      </c>
      <c r="E20" s="281" t="s">
        <v>76</v>
      </c>
      <c r="F20" s="281" t="s">
        <v>77</v>
      </c>
      <c r="G20" s="281" t="s">
        <v>329</v>
      </c>
      <c r="H20" s="281" t="s">
        <v>330</v>
      </c>
      <c r="I20" s="281" t="s">
        <v>334</v>
      </c>
      <c r="J20" s="281" t="s">
        <v>335</v>
      </c>
      <c r="K20" s="281" t="s">
        <v>336</v>
      </c>
      <c r="L20" s="281" t="s">
        <v>337</v>
      </c>
      <c r="M20" s="281" t="s">
        <v>338</v>
      </c>
      <c r="N20" s="281" t="s">
        <v>339</v>
      </c>
      <c r="O20" s="281" t="s">
        <v>340</v>
      </c>
      <c r="P20" s="281" t="s">
        <v>341</v>
      </c>
      <c r="Q20" s="281" t="s">
        <v>342</v>
      </c>
      <c r="R20" s="281" t="s">
        <v>529</v>
      </c>
      <c r="S20" s="281" t="s">
        <v>801</v>
      </c>
      <c r="T20" s="281" t="s">
        <v>802</v>
      </c>
      <c r="U20" s="281" t="s">
        <v>803</v>
      </c>
      <c r="V20" s="281" t="s">
        <v>804</v>
      </c>
      <c r="W20" s="281" t="s">
        <v>805</v>
      </c>
      <c r="X20" s="281" t="s">
        <v>806</v>
      </c>
      <c r="Y20" s="281" t="s">
        <v>807</v>
      </c>
      <c r="Z20" s="281" t="s">
        <v>808</v>
      </c>
      <c r="AA20" s="281" t="s">
        <v>809</v>
      </c>
      <c r="AB20" s="281" t="s">
        <v>810</v>
      </c>
      <c r="AC20" s="281" t="s">
        <v>811</v>
      </c>
      <c r="AD20" s="281" t="s">
        <v>812</v>
      </c>
      <c r="AE20" s="3"/>
      <c r="AF20" s="3"/>
      <c r="AG20" s="3"/>
    </row>
    <row r="21" spans="1:51" ht="30" customHeight="1" thickBot="1">
      <c r="A21" s="907" t="s">
        <v>403</v>
      </c>
      <c r="B21" s="970" t="s">
        <v>845</v>
      </c>
      <c r="C21" s="970" t="s">
        <v>853</v>
      </c>
      <c r="D21" s="954" t="s">
        <v>854</v>
      </c>
      <c r="E21" s="955"/>
      <c r="F21" s="956"/>
      <c r="G21" s="969" t="s">
        <v>1143</v>
      </c>
      <c r="H21" s="955"/>
      <c r="I21" s="956"/>
      <c r="J21" s="954" t="s">
        <v>855</v>
      </c>
      <c r="K21" s="955"/>
      <c r="L21" s="956"/>
      <c r="M21" s="954" t="s">
        <v>856</v>
      </c>
      <c r="N21" s="955"/>
      <c r="O21" s="956"/>
      <c r="P21" s="954" t="s">
        <v>857</v>
      </c>
      <c r="Q21" s="955"/>
      <c r="R21" s="956"/>
      <c r="S21" s="954" t="s">
        <v>858</v>
      </c>
      <c r="T21" s="955"/>
      <c r="U21" s="956"/>
      <c r="V21" s="954" t="s">
        <v>859</v>
      </c>
      <c r="W21" s="955"/>
      <c r="X21" s="956"/>
      <c r="Y21" s="969" t="s">
        <v>1144</v>
      </c>
      <c r="Z21" s="955"/>
      <c r="AA21" s="956"/>
      <c r="AB21" s="954" t="s">
        <v>860</v>
      </c>
      <c r="AC21" s="955"/>
      <c r="AD21" s="956"/>
      <c r="AE21" s="3"/>
      <c r="AF21" s="424" t="s">
        <v>828</v>
      </c>
      <c r="AG21" s="424" t="s">
        <v>861</v>
      </c>
      <c r="AH21" s="424" t="s">
        <v>829</v>
      </c>
      <c r="AI21" s="424" t="s">
        <v>829</v>
      </c>
      <c r="AJ21" s="424" t="s">
        <v>862</v>
      </c>
      <c r="AK21" s="424" t="s">
        <v>863</v>
      </c>
      <c r="AL21" s="424" t="s">
        <v>864</v>
      </c>
      <c r="AM21" s="424" t="s">
        <v>865</v>
      </c>
      <c r="AN21" s="424" t="s">
        <v>866</v>
      </c>
      <c r="AO21" s="424" t="s">
        <v>867</v>
      </c>
      <c r="AP21" s="424" t="s">
        <v>868</v>
      </c>
      <c r="AQ21" s="424" t="s">
        <v>869</v>
      </c>
      <c r="AR21" s="424" t="s">
        <v>870</v>
      </c>
      <c r="AS21" s="424" t="s">
        <v>829</v>
      </c>
      <c r="AT21" s="424" t="s">
        <v>829</v>
      </c>
      <c r="AU21" s="424" t="s">
        <v>829</v>
      </c>
      <c r="AV21" s="424" t="s">
        <v>829</v>
      </c>
      <c r="AW21" s="424" t="s">
        <v>829</v>
      </c>
      <c r="AX21" s="424" t="s">
        <v>1214</v>
      </c>
      <c r="AY21" s="424" t="s">
        <v>1215</v>
      </c>
    </row>
    <row r="22" spans="1:51" ht="66.75" customHeight="1" thickBot="1">
      <c r="A22" s="913"/>
      <c r="B22" s="971"/>
      <c r="C22" s="972"/>
      <c r="D22" s="546" t="s">
        <v>1141</v>
      </c>
      <c r="E22" s="547" t="s">
        <v>871</v>
      </c>
      <c r="F22" s="548" t="s">
        <v>1142</v>
      </c>
      <c r="G22" s="546" t="s">
        <v>1141</v>
      </c>
      <c r="H22" s="547" t="s">
        <v>871</v>
      </c>
      <c r="I22" s="548" t="s">
        <v>1142</v>
      </c>
      <c r="J22" s="546" t="s">
        <v>1141</v>
      </c>
      <c r="K22" s="547" t="s">
        <v>871</v>
      </c>
      <c r="L22" s="548" t="s">
        <v>1142</v>
      </c>
      <c r="M22" s="546" t="s">
        <v>1141</v>
      </c>
      <c r="N22" s="547" t="s">
        <v>871</v>
      </c>
      <c r="O22" s="548" t="s">
        <v>1142</v>
      </c>
      <c r="P22" s="546" t="s">
        <v>1141</v>
      </c>
      <c r="Q22" s="547" t="s">
        <v>871</v>
      </c>
      <c r="R22" s="548" t="s">
        <v>1142</v>
      </c>
      <c r="S22" s="546" t="s">
        <v>1141</v>
      </c>
      <c r="T22" s="547" t="s">
        <v>871</v>
      </c>
      <c r="U22" s="548" t="s">
        <v>1142</v>
      </c>
      <c r="V22" s="546" t="s">
        <v>1141</v>
      </c>
      <c r="W22" s="547" t="s">
        <v>871</v>
      </c>
      <c r="X22" s="548" t="s">
        <v>1142</v>
      </c>
      <c r="Y22" s="546" t="s">
        <v>1141</v>
      </c>
      <c r="Z22" s="547" t="s">
        <v>871</v>
      </c>
      <c r="AA22" s="548" t="s">
        <v>1142</v>
      </c>
      <c r="AB22" s="546" t="s">
        <v>1141</v>
      </c>
      <c r="AC22" s="547" t="s">
        <v>871</v>
      </c>
      <c r="AD22" s="548" t="s">
        <v>1142</v>
      </c>
      <c r="AE22" s="3"/>
      <c r="AF22" s="606">
        <f>COUNTIF(AF23:AF1022,TRUE)</f>
        <v>1000</v>
      </c>
      <c r="AG22" s="606">
        <f>COUNTIF(AG23:AG1022,TRUE)</f>
        <v>1000</v>
      </c>
      <c r="AH22" s="606">
        <f>COUNTIF(AH23:AH1022,TRUE)</f>
        <v>1000</v>
      </c>
      <c r="AI22" s="606">
        <f>COUNTIF(AI23:AI1022,TRUE)</f>
        <v>1000</v>
      </c>
      <c r="AJ22" s="606"/>
      <c r="AK22" s="606"/>
      <c r="AL22" s="606"/>
      <c r="AM22" s="606"/>
      <c r="AN22" s="606"/>
      <c r="AO22" s="606"/>
      <c r="AP22" s="606"/>
      <c r="AQ22" s="606"/>
      <c r="AR22" s="606"/>
      <c r="AS22" s="606">
        <f>COUNTIF(AS23:AS1022,TRUE)</f>
        <v>1000</v>
      </c>
      <c r="AT22" s="606">
        <f>COUNTIF(AT23:AT1022,TRUE)</f>
        <v>1000</v>
      </c>
      <c r="AU22" s="606">
        <f>COUNTIF(AU23:AU1022,TRUE)</f>
        <v>1000</v>
      </c>
      <c r="AV22" s="606">
        <f>COUNTIF(AV23:AV1022,TRUE)</f>
        <v>1000</v>
      </c>
      <c r="AW22" s="606">
        <f>COUNTIF(AW23:AW1022,TRUE)</f>
        <v>1000</v>
      </c>
      <c r="AY22" s="606" t="b">
        <f>IF(SUM(AY23:AY1022)&gt;0,FALSE,TRUE)</f>
        <v>1</v>
      </c>
    </row>
    <row r="23" spans="1:51" ht="15.75">
      <c r="A23" s="457">
        <v>1</v>
      </c>
      <c r="B23" s="484"/>
      <c r="C23" s="485"/>
      <c r="D23" s="462"/>
      <c r="E23" s="463"/>
      <c r="F23" s="486"/>
      <c r="G23" s="459"/>
      <c r="H23" s="463"/>
      <c r="I23" s="486"/>
      <c r="J23" s="459"/>
      <c r="K23" s="463"/>
      <c r="L23" s="486"/>
      <c r="M23" s="459"/>
      <c r="N23" s="463"/>
      <c r="O23" s="486"/>
      <c r="P23" s="459"/>
      <c r="Q23" s="463"/>
      <c r="R23" s="486"/>
      <c r="S23" s="459"/>
      <c r="T23" s="463"/>
      <c r="U23" s="486"/>
      <c r="V23" s="459"/>
      <c r="W23" s="463"/>
      <c r="X23" s="486"/>
      <c r="Y23" s="459"/>
      <c r="Z23" s="463"/>
      <c r="AA23" s="487"/>
      <c r="AB23" s="488">
        <f>D23+G23+J23+M23+P23+S23+V23+Y23</f>
        <v>0</v>
      </c>
      <c r="AC23" s="489">
        <f>E23+H23+K23+N23+Q23+T23+W23+Z23</f>
        <v>0</v>
      </c>
      <c r="AD23" s="490">
        <f>F23+I23+L23+O23+R23+U23+X23+AA23</f>
        <v>0</v>
      </c>
      <c r="AE23" s="3"/>
      <c r="AF23" s="13" t="b">
        <f t="shared" ref="AF23:AF86" si="0">IF(B23="",TRUE,(IF(ISNUMBER(MATCH(B23,List_Countries,0)),TRUE,FALSE)))</f>
        <v>1</v>
      </c>
      <c r="AG23" s="13" t="b">
        <f t="shared" ref="AG23:AG86" si="1">IF(C23="",TRUE,(IF(ISNUMBER(MATCH(C23,List_ClientCategorization,0)),TRUE,FALSE)))</f>
        <v>1</v>
      </c>
      <c r="AH23" s="13" t="b">
        <f>IF(OR(AND(B23="",C23="",AB23=0,AC23=0,AD23=0),AND(B23&lt;&gt;"",C23&lt;&gt;"",AB23&gt;0)),TRUE,FALSE)</f>
        <v>1</v>
      </c>
      <c r="AI23" s="13" t="b">
        <f>IF(AND(OR(B23="",C23=""),AB23&gt;0),FALSE,TRUE)</f>
        <v>1</v>
      </c>
      <c r="AJ23" s="13" t="b">
        <f>IF(AND(D23&gt;0,E23&lt;&gt;"",F23&lt;&gt;""),TRUE,FALSE)</f>
        <v>0</v>
      </c>
      <c r="AK23" s="13" t="b">
        <f>IF(AND(G23&gt;0,H23&lt;&gt;"",I23&lt;&gt;""),TRUE,FALSE)</f>
        <v>0</v>
      </c>
      <c r="AL23" s="13" t="b">
        <f>IF(AND(J23&gt;0,K23&lt;&gt;"",L23&lt;&gt;""),TRUE,FALSE)</f>
        <v>0</v>
      </c>
      <c r="AM23" s="13" t="b">
        <f>IF(AND(M23&gt;0,N23&lt;&gt;"",O23&lt;&gt;""),TRUE,FALSE)</f>
        <v>0</v>
      </c>
      <c r="AN23" s="13" t="b">
        <f>IF(AND(P23&gt;0,Q23&lt;&gt;"",R23&lt;&gt;""),TRUE,FALSE)</f>
        <v>0</v>
      </c>
      <c r="AO23" s="13" t="b">
        <f>IF(AND(S23&gt;0,T23&lt;&gt;"",U23&lt;&gt;""),TRUE,FALSE)</f>
        <v>0</v>
      </c>
      <c r="AP23" s="13" t="b">
        <f>IF(AND(V23&gt;0,W23&lt;&gt;"",X23&lt;&gt;""),TRUE,FALSE)</f>
        <v>0</v>
      </c>
      <c r="AQ23" s="13" t="b">
        <f>IF(AND(Y23&gt;0,Z23&lt;&gt;"",AA23&lt;&gt;""),TRUE,FALSE)</f>
        <v>0</v>
      </c>
      <c r="AR23" s="13" t="b">
        <f>IF(OR(AJ23=TRUE,AK23=TRUE,AL23=TRUE,AM23=TRUE,AN23=TRUE,AO23=TRUE,AP23=TRUE,AQ23=TRUE),TRUE,FALSE)</f>
        <v>0</v>
      </c>
      <c r="AS23" s="13" t="b">
        <f>IF(OR(AND(B23&lt;&gt;"",C23&lt;&gt;"",AR23=TRUE),AND(B23="",C23="",AR23=FALSE)),TRUE,FALSE)</f>
        <v>1</v>
      </c>
      <c r="AT23" s="13" t="b">
        <f>IF(AND(B23&lt;&gt;"",C23&lt;&gt;""),TRUE,IF(OR(D23&lt;&gt;"",E23&lt;&gt;"",F23&lt;&gt;"",G23&lt;&gt;"",H23&lt;&gt;"",I23&lt;&gt;"",J23&lt;&gt;"",K23&lt;&gt;"",L23&lt;&gt;"",M23&lt;&gt;"",N23&lt;&gt;"",O23&lt;&gt;"",P23&lt;&gt;"",Q23&lt;&gt;"",R23&lt;&gt;"",S23&lt;&gt;"",T23&lt;&gt;"",U23&lt;&gt;"",V23&lt;&gt;"",W23&lt;&gt;"",X23&lt;&gt;"",Y23&lt;&gt;"",Z23&lt;&gt;"",AA23&lt;&gt;""),FALSE,TRUE))</f>
        <v>1</v>
      </c>
      <c r="AU23" s="13" t="b">
        <f>IF(OR(AND(E23&gt;0,F23=0),AND(H23&gt;0,I23=0),AND(K23&gt;0,L23=0),AND(N23&gt;0,O23=0),AND(Q23&gt;0,R23=0),AND(T23&gt;0,U23=0),AND(W23&gt;0,X23=0),AND(Z23&gt;0,AA23=0)),FALSE,TRUE)</f>
        <v>1</v>
      </c>
      <c r="AV23" s="13" t="b">
        <f>IF(OR(AND(E23=0,F23&gt;0),AND(H23=0,I23&gt;0),AND(K23=0,L23&gt;0),AND(N23=0,O23&gt;0),AND(Q23=0,R23&gt;0),AND(T23=0,U23&gt;0),AND(W23=0,X23&gt;0),AND(Z23=0,AA23&gt;0)),FALSE,TRUE)</f>
        <v>1</v>
      </c>
      <c r="AW23" s="13" t="b">
        <f>IF(OR(AND(D23=0,E23&gt;0),AND(G23=0,H23&gt;0),AND(J23=0,K23&gt;0),AND(M23=0,N23&gt;0),AND(P23=0,Q23&gt;0),AND(S23=0,T23&gt;0),AND(V23=0,W23&gt;0),AND(Y23=0,Z23&gt;0)),FALSE,TRUE)</f>
        <v>1</v>
      </c>
      <c r="AX23" s="13" t="str">
        <f>CONCATENATE(B23,"-",C23)</f>
        <v>-</v>
      </c>
      <c r="AY23" s="622">
        <f>IF(AX23="-",0,IF(COUNTIF(AX23:$AX$1022,AX23)&gt;1,1,0))</f>
        <v>0</v>
      </c>
    </row>
    <row r="24" spans="1:51" ht="15.75">
      <c r="A24" s="464">
        <v>2</v>
      </c>
      <c r="B24" s="491"/>
      <c r="C24" s="492"/>
      <c r="D24" s="469"/>
      <c r="E24" s="470"/>
      <c r="F24" s="493"/>
      <c r="G24" s="466"/>
      <c r="H24" s="470"/>
      <c r="I24" s="493"/>
      <c r="J24" s="466"/>
      <c r="K24" s="470"/>
      <c r="L24" s="493"/>
      <c r="M24" s="466"/>
      <c r="N24" s="470"/>
      <c r="O24" s="493"/>
      <c r="P24" s="466"/>
      <c r="Q24" s="470"/>
      <c r="R24" s="493"/>
      <c r="S24" s="466"/>
      <c r="T24" s="470"/>
      <c r="U24" s="493"/>
      <c r="V24" s="466"/>
      <c r="W24" s="470"/>
      <c r="X24" s="493"/>
      <c r="Y24" s="466"/>
      <c r="Z24" s="470"/>
      <c r="AA24" s="494"/>
      <c r="AB24" s="542">
        <f t="shared" ref="AB24:AD87" si="2">D24+G24+J24+M24+P24+S24+V24+Y24</f>
        <v>0</v>
      </c>
      <c r="AC24" s="495">
        <f t="shared" si="2"/>
        <v>0</v>
      </c>
      <c r="AD24" s="496">
        <f t="shared" si="2"/>
        <v>0</v>
      </c>
      <c r="AE24" s="3"/>
      <c r="AF24" s="13" t="b">
        <f t="shared" si="0"/>
        <v>1</v>
      </c>
      <c r="AG24" s="13" t="b">
        <f t="shared" si="1"/>
        <v>1</v>
      </c>
      <c r="AH24" s="13" t="b">
        <f t="shared" ref="AH24:AH87" si="3">IF(OR(AND(B24="",C24="",AB24=0,AC24=0,AD24=0),AND(B24&lt;&gt;"",C24&lt;&gt;"",AB24&gt;0)),TRUE,FALSE)</f>
        <v>1</v>
      </c>
      <c r="AI24" s="13" t="b">
        <f t="shared" ref="AI24:AI87" si="4">IF(AND(OR(B24="",C24=""),AB24&gt;0),FALSE,TRUE)</f>
        <v>1</v>
      </c>
      <c r="AJ24" s="13" t="b">
        <f t="shared" ref="AJ24:AJ87" si="5">IF(AND(D24&gt;0,E24&lt;&gt;"",F24&lt;&gt;""),TRUE,FALSE)</f>
        <v>0</v>
      </c>
      <c r="AK24" s="13" t="b">
        <f t="shared" ref="AK24:AK87" si="6">IF(AND(G24&gt;0,H24&lt;&gt;"",I24&lt;&gt;""),TRUE,FALSE)</f>
        <v>0</v>
      </c>
      <c r="AL24" s="13" t="b">
        <f t="shared" ref="AL24:AL87" si="7">IF(AND(J24&gt;0,K24&lt;&gt;"",L24&lt;&gt;""),TRUE,FALSE)</f>
        <v>0</v>
      </c>
      <c r="AM24" s="13" t="b">
        <f t="shared" ref="AM24:AM87" si="8">IF(AND(M24&gt;0,N24&lt;&gt;"",O24&lt;&gt;""),TRUE,FALSE)</f>
        <v>0</v>
      </c>
      <c r="AN24" s="13" t="b">
        <f t="shared" ref="AN24:AN87" si="9">IF(AND(P24&gt;0,Q24&lt;&gt;"",R24&lt;&gt;""),TRUE,FALSE)</f>
        <v>0</v>
      </c>
      <c r="AO24" s="13" t="b">
        <f t="shared" ref="AO24:AO87" si="10">IF(AND(S24&gt;0,T24&lt;&gt;"",U24&lt;&gt;""),TRUE,FALSE)</f>
        <v>0</v>
      </c>
      <c r="AP24" s="13" t="b">
        <f t="shared" ref="AP24:AP87" si="11">IF(AND(V24&gt;0,W24&lt;&gt;"",X24&lt;&gt;""),TRUE,FALSE)</f>
        <v>0</v>
      </c>
      <c r="AQ24" s="13" t="b">
        <f t="shared" ref="AQ24:AQ87" si="12">IF(AND(Y24&gt;0,Z24&lt;&gt;"",AA24&lt;&gt;""),TRUE,FALSE)</f>
        <v>0</v>
      </c>
      <c r="AR24" s="13" t="b">
        <f t="shared" ref="AR24:AR87" si="13">IF(OR(AJ24=TRUE,AK24=TRUE,AL24=TRUE,AM24=TRUE,AN24=TRUE,AO24=TRUE,AP24=TRUE,AQ24=TRUE),TRUE,FALSE)</f>
        <v>0</v>
      </c>
      <c r="AS24" s="13" t="b">
        <f t="shared" ref="AS24:AS87" si="14">IF(OR(AND(B24&lt;&gt;"",C24&lt;&gt;"",AR24=TRUE),AND(B24="",C24="",AR24=FALSE)),TRUE,FALSE)</f>
        <v>1</v>
      </c>
      <c r="AT24" s="13" t="b">
        <f t="shared" ref="AT24:AT87" si="15">IF(AND(B24&lt;&gt;"",C24&lt;&gt;""),TRUE,IF(OR(D24&lt;&gt;"",E24&lt;&gt;"",F24&lt;&gt;"",G24&lt;&gt;"",H24&lt;&gt;"",I24&lt;&gt;"",J24&lt;&gt;"",K24&lt;&gt;"",L24&lt;&gt;"",M24&lt;&gt;"",N24&lt;&gt;"",O24&lt;&gt;"",P24&lt;&gt;"",Q24&lt;&gt;"",R24&lt;&gt;"",S24&lt;&gt;"",T24&lt;&gt;"",U24&lt;&gt;"",V24&lt;&gt;"",W24&lt;&gt;"",X24&lt;&gt;"",Y24&lt;&gt;"",Z24&lt;&gt;"",AA24&lt;&gt;""),FALSE,TRUE))</f>
        <v>1</v>
      </c>
      <c r="AU24" s="13" t="b">
        <f t="shared" ref="AU24:AU87" si="16">IF(OR(AND(E24&gt;0,F24=0),AND(H24&gt;0,I24=0),AND(K24&gt;0,L24=0),AND(N24&gt;0,O24=0),AND(Q24&gt;0,R24=0),AND(T24&gt;0,U24=0),AND(W24&gt;0,X24=0),AND(Z24&gt;0,AA24=0)),FALSE,TRUE)</f>
        <v>1</v>
      </c>
      <c r="AV24" s="13" t="b">
        <f t="shared" ref="AV24:AV87" si="17">IF(OR(AND(E24=0,F24&gt;0),AND(H24=0,I24&gt;0),AND(K24=0,L24&gt;0),AND(N24=0,O24&gt;0),AND(Q24=0,R24&gt;0),AND(T24=0,U24&gt;0),AND(W24=0,X24&gt;0),AND(Z24=0,AA24&gt;0)),FALSE,TRUE)</f>
        <v>1</v>
      </c>
      <c r="AW24" s="13" t="b">
        <f t="shared" ref="AW24:AW87" si="18">IF(OR(AND(D24=0,E24&gt;0),AND(G24=0,H24&gt;0),AND(J24=0,K24&gt;0),AND(M24=0,N24&gt;0),AND(P24=0,Q24&gt;0),AND(S24=0,T24&gt;0),AND(V24=0,W24&gt;0),AND(Y24=0,Z24&gt;0)),FALSE,TRUE)</f>
        <v>1</v>
      </c>
      <c r="AX24" s="13" t="str">
        <f t="shared" ref="AX24:AX87" si="19">CONCATENATE(B24,"-",C24)</f>
        <v>-</v>
      </c>
      <c r="AY24" s="622">
        <f>IF(AX24="-",0,IF(COUNTIF(AX24:$AX$1022,AX24)&gt;1,1,0))</f>
        <v>0</v>
      </c>
    </row>
    <row r="25" spans="1:51" ht="15.75">
      <c r="A25" s="464">
        <v>3</v>
      </c>
      <c r="B25" s="491"/>
      <c r="C25" s="492"/>
      <c r="D25" s="469"/>
      <c r="E25" s="470"/>
      <c r="F25" s="493"/>
      <c r="G25" s="466"/>
      <c r="H25" s="470"/>
      <c r="I25" s="493"/>
      <c r="J25" s="466"/>
      <c r="K25" s="470"/>
      <c r="L25" s="493"/>
      <c r="M25" s="466"/>
      <c r="N25" s="470"/>
      <c r="O25" s="493"/>
      <c r="P25" s="466"/>
      <c r="Q25" s="470"/>
      <c r="R25" s="493"/>
      <c r="S25" s="466"/>
      <c r="T25" s="470"/>
      <c r="U25" s="493"/>
      <c r="V25" s="466"/>
      <c r="W25" s="470"/>
      <c r="X25" s="493"/>
      <c r="Y25" s="466"/>
      <c r="Z25" s="470"/>
      <c r="AA25" s="494"/>
      <c r="AB25" s="542">
        <f t="shared" si="2"/>
        <v>0</v>
      </c>
      <c r="AC25" s="495">
        <f t="shared" si="2"/>
        <v>0</v>
      </c>
      <c r="AD25" s="496">
        <f t="shared" si="2"/>
        <v>0</v>
      </c>
      <c r="AE25" s="3"/>
      <c r="AF25" s="13" t="b">
        <f t="shared" si="0"/>
        <v>1</v>
      </c>
      <c r="AG25" s="13" t="b">
        <f t="shared" si="1"/>
        <v>1</v>
      </c>
      <c r="AH25" s="13" t="b">
        <f t="shared" si="3"/>
        <v>1</v>
      </c>
      <c r="AI25" s="13" t="b">
        <f t="shared" si="4"/>
        <v>1</v>
      </c>
      <c r="AJ25" s="13" t="b">
        <f t="shared" si="5"/>
        <v>0</v>
      </c>
      <c r="AK25" s="13" t="b">
        <f t="shared" si="6"/>
        <v>0</v>
      </c>
      <c r="AL25" s="13" t="b">
        <f t="shared" si="7"/>
        <v>0</v>
      </c>
      <c r="AM25" s="13" t="b">
        <f t="shared" si="8"/>
        <v>0</v>
      </c>
      <c r="AN25" s="13" t="b">
        <f t="shared" si="9"/>
        <v>0</v>
      </c>
      <c r="AO25" s="13" t="b">
        <f t="shared" si="10"/>
        <v>0</v>
      </c>
      <c r="AP25" s="13" t="b">
        <f t="shared" si="11"/>
        <v>0</v>
      </c>
      <c r="AQ25" s="13" t="b">
        <f t="shared" si="12"/>
        <v>0</v>
      </c>
      <c r="AR25" s="13" t="b">
        <f t="shared" si="13"/>
        <v>0</v>
      </c>
      <c r="AS25" s="13" t="b">
        <f t="shared" si="14"/>
        <v>1</v>
      </c>
      <c r="AT25" s="13" t="b">
        <f t="shared" si="15"/>
        <v>1</v>
      </c>
      <c r="AU25" s="13" t="b">
        <f t="shared" si="16"/>
        <v>1</v>
      </c>
      <c r="AV25" s="13" t="b">
        <f t="shared" si="17"/>
        <v>1</v>
      </c>
      <c r="AW25" s="13" t="b">
        <f t="shared" si="18"/>
        <v>1</v>
      </c>
      <c r="AX25" s="13" t="str">
        <f t="shared" si="19"/>
        <v>-</v>
      </c>
      <c r="AY25" s="622">
        <f>IF(AX25="-",0,IF(COUNTIF(AX25:$AX$1022,AX25)&gt;1,1,0))</f>
        <v>0</v>
      </c>
    </row>
    <row r="26" spans="1:51" ht="15.75">
      <c r="A26" s="464">
        <v>4</v>
      </c>
      <c r="B26" s="491"/>
      <c r="C26" s="492"/>
      <c r="D26" s="469"/>
      <c r="E26" s="470"/>
      <c r="F26" s="493"/>
      <c r="G26" s="466"/>
      <c r="H26" s="470"/>
      <c r="I26" s="493"/>
      <c r="J26" s="466"/>
      <c r="K26" s="470"/>
      <c r="L26" s="493"/>
      <c r="M26" s="466"/>
      <c r="N26" s="470"/>
      <c r="O26" s="493"/>
      <c r="P26" s="466"/>
      <c r="Q26" s="470"/>
      <c r="R26" s="493"/>
      <c r="S26" s="466"/>
      <c r="T26" s="470"/>
      <c r="U26" s="493"/>
      <c r="V26" s="466"/>
      <c r="W26" s="470"/>
      <c r="X26" s="493"/>
      <c r="Y26" s="466"/>
      <c r="Z26" s="470"/>
      <c r="AA26" s="494"/>
      <c r="AB26" s="542">
        <f t="shared" si="2"/>
        <v>0</v>
      </c>
      <c r="AC26" s="495">
        <f t="shared" si="2"/>
        <v>0</v>
      </c>
      <c r="AD26" s="496">
        <f t="shared" si="2"/>
        <v>0</v>
      </c>
      <c r="AE26" s="3"/>
      <c r="AF26" s="13" t="b">
        <f t="shared" si="0"/>
        <v>1</v>
      </c>
      <c r="AG26" s="13" t="b">
        <f t="shared" si="1"/>
        <v>1</v>
      </c>
      <c r="AH26" s="13" t="b">
        <f t="shared" si="3"/>
        <v>1</v>
      </c>
      <c r="AI26" s="13" t="b">
        <f t="shared" si="4"/>
        <v>1</v>
      </c>
      <c r="AJ26" s="13" t="b">
        <f t="shared" si="5"/>
        <v>0</v>
      </c>
      <c r="AK26" s="13" t="b">
        <f t="shared" si="6"/>
        <v>0</v>
      </c>
      <c r="AL26" s="13" t="b">
        <f t="shared" si="7"/>
        <v>0</v>
      </c>
      <c r="AM26" s="13" t="b">
        <f t="shared" si="8"/>
        <v>0</v>
      </c>
      <c r="AN26" s="13" t="b">
        <f t="shared" si="9"/>
        <v>0</v>
      </c>
      <c r="AO26" s="13" t="b">
        <f t="shared" si="10"/>
        <v>0</v>
      </c>
      <c r="AP26" s="13" t="b">
        <f t="shared" si="11"/>
        <v>0</v>
      </c>
      <c r="AQ26" s="13" t="b">
        <f t="shared" si="12"/>
        <v>0</v>
      </c>
      <c r="AR26" s="13" t="b">
        <f t="shared" si="13"/>
        <v>0</v>
      </c>
      <c r="AS26" s="13" t="b">
        <f t="shared" si="14"/>
        <v>1</v>
      </c>
      <c r="AT26" s="13" t="b">
        <f t="shared" si="15"/>
        <v>1</v>
      </c>
      <c r="AU26" s="13" t="b">
        <f t="shared" si="16"/>
        <v>1</v>
      </c>
      <c r="AV26" s="13" t="b">
        <f t="shared" si="17"/>
        <v>1</v>
      </c>
      <c r="AW26" s="13" t="b">
        <f t="shared" si="18"/>
        <v>1</v>
      </c>
      <c r="AX26" s="13" t="str">
        <f t="shared" si="19"/>
        <v>-</v>
      </c>
      <c r="AY26" s="622">
        <f>IF(AX26="-",0,IF(COUNTIF(AX26:$AX$1022,AX26)&gt;1,1,0))</f>
        <v>0</v>
      </c>
    </row>
    <row r="27" spans="1:51" ht="15.75">
      <c r="A27" s="464">
        <v>5</v>
      </c>
      <c r="B27" s="491"/>
      <c r="C27" s="492"/>
      <c r="D27" s="469"/>
      <c r="E27" s="470"/>
      <c r="F27" s="493"/>
      <c r="G27" s="466"/>
      <c r="H27" s="470"/>
      <c r="I27" s="493"/>
      <c r="J27" s="466"/>
      <c r="K27" s="470"/>
      <c r="L27" s="493"/>
      <c r="M27" s="466"/>
      <c r="N27" s="470"/>
      <c r="O27" s="493"/>
      <c r="P27" s="466"/>
      <c r="Q27" s="470"/>
      <c r="R27" s="493"/>
      <c r="S27" s="466"/>
      <c r="T27" s="470"/>
      <c r="U27" s="493"/>
      <c r="V27" s="466"/>
      <c r="W27" s="470"/>
      <c r="X27" s="493"/>
      <c r="Y27" s="466"/>
      <c r="Z27" s="470"/>
      <c r="AA27" s="494"/>
      <c r="AB27" s="542">
        <f t="shared" si="2"/>
        <v>0</v>
      </c>
      <c r="AC27" s="495">
        <f t="shared" si="2"/>
        <v>0</v>
      </c>
      <c r="AD27" s="496">
        <f t="shared" si="2"/>
        <v>0</v>
      </c>
      <c r="AE27" s="3"/>
      <c r="AF27" s="13" t="b">
        <f t="shared" si="0"/>
        <v>1</v>
      </c>
      <c r="AG27" s="13" t="b">
        <f t="shared" si="1"/>
        <v>1</v>
      </c>
      <c r="AH27" s="13" t="b">
        <f t="shared" si="3"/>
        <v>1</v>
      </c>
      <c r="AI27" s="13" t="b">
        <f t="shared" si="4"/>
        <v>1</v>
      </c>
      <c r="AJ27" s="13" t="b">
        <f t="shared" si="5"/>
        <v>0</v>
      </c>
      <c r="AK27" s="13" t="b">
        <f t="shared" si="6"/>
        <v>0</v>
      </c>
      <c r="AL27" s="13" t="b">
        <f t="shared" si="7"/>
        <v>0</v>
      </c>
      <c r="AM27" s="13" t="b">
        <f t="shared" si="8"/>
        <v>0</v>
      </c>
      <c r="AN27" s="13" t="b">
        <f t="shared" si="9"/>
        <v>0</v>
      </c>
      <c r="AO27" s="13" t="b">
        <f t="shared" si="10"/>
        <v>0</v>
      </c>
      <c r="AP27" s="13" t="b">
        <f t="shared" si="11"/>
        <v>0</v>
      </c>
      <c r="AQ27" s="13" t="b">
        <f t="shared" si="12"/>
        <v>0</v>
      </c>
      <c r="AR27" s="13" t="b">
        <f t="shared" si="13"/>
        <v>0</v>
      </c>
      <c r="AS27" s="13" t="b">
        <f t="shared" si="14"/>
        <v>1</v>
      </c>
      <c r="AT27" s="13" t="b">
        <f t="shared" si="15"/>
        <v>1</v>
      </c>
      <c r="AU27" s="13" t="b">
        <f t="shared" si="16"/>
        <v>1</v>
      </c>
      <c r="AV27" s="13" t="b">
        <f t="shared" si="17"/>
        <v>1</v>
      </c>
      <c r="AW27" s="13" t="b">
        <f t="shared" si="18"/>
        <v>1</v>
      </c>
      <c r="AX27" s="13" t="str">
        <f t="shared" si="19"/>
        <v>-</v>
      </c>
      <c r="AY27" s="622">
        <f>IF(AX27="-",0,IF(COUNTIF(AX27:$AX$1022,AX27)&gt;1,1,0))</f>
        <v>0</v>
      </c>
    </row>
    <row r="28" spans="1:51" ht="15.75">
      <c r="A28" s="464">
        <v>6</v>
      </c>
      <c r="B28" s="491"/>
      <c r="C28" s="492"/>
      <c r="D28" s="469"/>
      <c r="E28" s="470"/>
      <c r="F28" s="493"/>
      <c r="G28" s="466"/>
      <c r="H28" s="470"/>
      <c r="I28" s="493"/>
      <c r="J28" s="466"/>
      <c r="K28" s="470"/>
      <c r="L28" s="493"/>
      <c r="M28" s="466"/>
      <c r="N28" s="470"/>
      <c r="O28" s="493"/>
      <c r="P28" s="466"/>
      <c r="Q28" s="470"/>
      <c r="R28" s="493"/>
      <c r="S28" s="466"/>
      <c r="T28" s="470"/>
      <c r="U28" s="493"/>
      <c r="V28" s="466"/>
      <c r="W28" s="470"/>
      <c r="X28" s="493"/>
      <c r="Y28" s="466"/>
      <c r="Z28" s="470"/>
      <c r="AA28" s="494"/>
      <c r="AB28" s="542">
        <f t="shared" si="2"/>
        <v>0</v>
      </c>
      <c r="AC28" s="495">
        <f t="shared" si="2"/>
        <v>0</v>
      </c>
      <c r="AD28" s="496">
        <f t="shared" si="2"/>
        <v>0</v>
      </c>
      <c r="AE28" s="3"/>
      <c r="AF28" s="13" t="b">
        <f t="shared" si="0"/>
        <v>1</v>
      </c>
      <c r="AG28" s="13" t="b">
        <f t="shared" si="1"/>
        <v>1</v>
      </c>
      <c r="AH28" s="13" t="b">
        <f t="shared" si="3"/>
        <v>1</v>
      </c>
      <c r="AI28" s="13" t="b">
        <f t="shared" si="4"/>
        <v>1</v>
      </c>
      <c r="AJ28" s="13" t="b">
        <f t="shared" si="5"/>
        <v>0</v>
      </c>
      <c r="AK28" s="13" t="b">
        <f t="shared" si="6"/>
        <v>0</v>
      </c>
      <c r="AL28" s="13" t="b">
        <f t="shared" si="7"/>
        <v>0</v>
      </c>
      <c r="AM28" s="13" t="b">
        <f t="shared" si="8"/>
        <v>0</v>
      </c>
      <c r="AN28" s="13" t="b">
        <f t="shared" si="9"/>
        <v>0</v>
      </c>
      <c r="AO28" s="13" t="b">
        <f t="shared" si="10"/>
        <v>0</v>
      </c>
      <c r="AP28" s="13" t="b">
        <f t="shared" si="11"/>
        <v>0</v>
      </c>
      <c r="AQ28" s="13" t="b">
        <f t="shared" si="12"/>
        <v>0</v>
      </c>
      <c r="AR28" s="13" t="b">
        <f t="shared" si="13"/>
        <v>0</v>
      </c>
      <c r="AS28" s="13" t="b">
        <f t="shared" si="14"/>
        <v>1</v>
      </c>
      <c r="AT28" s="13" t="b">
        <f t="shared" si="15"/>
        <v>1</v>
      </c>
      <c r="AU28" s="13" t="b">
        <f t="shared" si="16"/>
        <v>1</v>
      </c>
      <c r="AV28" s="13" t="b">
        <f t="shared" si="17"/>
        <v>1</v>
      </c>
      <c r="AW28" s="13" t="b">
        <f t="shared" si="18"/>
        <v>1</v>
      </c>
      <c r="AX28" s="13" t="str">
        <f t="shared" si="19"/>
        <v>-</v>
      </c>
      <c r="AY28" s="622">
        <f>IF(AX28="-",0,IF(COUNTIF(AX28:$AX$1022,AX28)&gt;1,1,0))</f>
        <v>0</v>
      </c>
    </row>
    <row r="29" spans="1:51" ht="15.75">
      <c r="A29" s="464">
        <v>7</v>
      </c>
      <c r="B29" s="491"/>
      <c r="C29" s="492"/>
      <c r="D29" s="469"/>
      <c r="E29" s="470"/>
      <c r="F29" s="493"/>
      <c r="G29" s="466"/>
      <c r="H29" s="470"/>
      <c r="I29" s="493"/>
      <c r="J29" s="466"/>
      <c r="K29" s="470"/>
      <c r="L29" s="493"/>
      <c r="M29" s="466"/>
      <c r="N29" s="470"/>
      <c r="O29" s="493"/>
      <c r="P29" s="466"/>
      <c r="Q29" s="470"/>
      <c r="R29" s="493"/>
      <c r="S29" s="466"/>
      <c r="T29" s="470"/>
      <c r="U29" s="493"/>
      <c r="V29" s="466"/>
      <c r="W29" s="470"/>
      <c r="X29" s="493"/>
      <c r="Y29" s="466"/>
      <c r="Z29" s="470"/>
      <c r="AA29" s="494"/>
      <c r="AB29" s="542">
        <f t="shared" si="2"/>
        <v>0</v>
      </c>
      <c r="AC29" s="495">
        <f t="shared" si="2"/>
        <v>0</v>
      </c>
      <c r="AD29" s="496">
        <f t="shared" si="2"/>
        <v>0</v>
      </c>
      <c r="AE29" s="3"/>
      <c r="AF29" s="13" t="b">
        <f t="shared" si="0"/>
        <v>1</v>
      </c>
      <c r="AG29" s="13" t="b">
        <f t="shared" si="1"/>
        <v>1</v>
      </c>
      <c r="AH29" s="13" t="b">
        <f t="shared" si="3"/>
        <v>1</v>
      </c>
      <c r="AI29" s="13" t="b">
        <f t="shared" si="4"/>
        <v>1</v>
      </c>
      <c r="AJ29" s="13" t="b">
        <f t="shared" si="5"/>
        <v>0</v>
      </c>
      <c r="AK29" s="13" t="b">
        <f t="shared" si="6"/>
        <v>0</v>
      </c>
      <c r="AL29" s="13" t="b">
        <f t="shared" si="7"/>
        <v>0</v>
      </c>
      <c r="AM29" s="13" t="b">
        <f t="shared" si="8"/>
        <v>0</v>
      </c>
      <c r="AN29" s="13" t="b">
        <f t="shared" si="9"/>
        <v>0</v>
      </c>
      <c r="AO29" s="13" t="b">
        <f t="shared" si="10"/>
        <v>0</v>
      </c>
      <c r="AP29" s="13" t="b">
        <f t="shared" si="11"/>
        <v>0</v>
      </c>
      <c r="AQ29" s="13" t="b">
        <f t="shared" si="12"/>
        <v>0</v>
      </c>
      <c r="AR29" s="13" t="b">
        <f t="shared" si="13"/>
        <v>0</v>
      </c>
      <c r="AS29" s="13" t="b">
        <f t="shared" si="14"/>
        <v>1</v>
      </c>
      <c r="AT29" s="13" t="b">
        <f t="shared" si="15"/>
        <v>1</v>
      </c>
      <c r="AU29" s="13" t="b">
        <f t="shared" si="16"/>
        <v>1</v>
      </c>
      <c r="AV29" s="13" t="b">
        <f t="shared" si="17"/>
        <v>1</v>
      </c>
      <c r="AW29" s="13" t="b">
        <f t="shared" si="18"/>
        <v>1</v>
      </c>
      <c r="AX29" s="13" t="str">
        <f t="shared" si="19"/>
        <v>-</v>
      </c>
      <c r="AY29" s="622">
        <f>IF(AX29="-",0,IF(COUNTIF(AX29:$AX$1022,AX29)&gt;1,1,0))</f>
        <v>0</v>
      </c>
    </row>
    <row r="30" spans="1:51" ht="15.75">
      <c r="A30" s="464">
        <v>8</v>
      </c>
      <c r="B30" s="491"/>
      <c r="C30" s="492"/>
      <c r="D30" s="469"/>
      <c r="E30" s="470"/>
      <c r="F30" s="493"/>
      <c r="G30" s="466"/>
      <c r="H30" s="470"/>
      <c r="I30" s="493"/>
      <c r="J30" s="466"/>
      <c r="K30" s="470"/>
      <c r="L30" s="493"/>
      <c r="M30" s="466"/>
      <c r="N30" s="470"/>
      <c r="O30" s="493"/>
      <c r="P30" s="466"/>
      <c r="Q30" s="470"/>
      <c r="R30" s="493"/>
      <c r="S30" s="466"/>
      <c r="T30" s="470"/>
      <c r="U30" s="493"/>
      <c r="V30" s="466"/>
      <c r="W30" s="470"/>
      <c r="X30" s="493"/>
      <c r="Y30" s="466"/>
      <c r="Z30" s="470"/>
      <c r="AA30" s="494"/>
      <c r="AB30" s="542">
        <f t="shared" si="2"/>
        <v>0</v>
      </c>
      <c r="AC30" s="495">
        <f t="shared" si="2"/>
        <v>0</v>
      </c>
      <c r="AD30" s="496">
        <f t="shared" si="2"/>
        <v>0</v>
      </c>
      <c r="AE30" s="3"/>
      <c r="AF30" s="13" t="b">
        <f t="shared" si="0"/>
        <v>1</v>
      </c>
      <c r="AG30" s="13" t="b">
        <f t="shared" si="1"/>
        <v>1</v>
      </c>
      <c r="AH30" s="13" t="b">
        <f t="shared" si="3"/>
        <v>1</v>
      </c>
      <c r="AI30" s="13" t="b">
        <f t="shared" si="4"/>
        <v>1</v>
      </c>
      <c r="AJ30" s="13" t="b">
        <f t="shared" si="5"/>
        <v>0</v>
      </c>
      <c r="AK30" s="13" t="b">
        <f t="shared" si="6"/>
        <v>0</v>
      </c>
      <c r="AL30" s="13" t="b">
        <f t="shared" si="7"/>
        <v>0</v>
      </c>
      <c r="AM30" s="13" t="b">
        <f t="shared" si="8"/>
        <v>0</v>
      </c>
      <c r="AN30" s="13" t="b">
        <f t="shared" si="9"/>
        <v>0</v>
      </c>
      <c r="AO30" s="13" t="b">
        <f t="shared" si="10"/>
        <v>0</v>
      </c>
      <c r="AP30" s="13" t="b">
        <f t="shared" si="11"/>
        <v>0</v>
      </c>
      <c r="AQ30" s="13" t="b">
        <f t="shared" si="12"/>
        <v>0</v>
      </c>
      <c r="AR30" s="13" t="b">
        <f t="shared" si="13"/>
        <v>0</v>
      </c>
      <c r="AS30" s="13" t="b">
        <f t="shared" si="14"/>
        <v>1</v>
      </c>
      <c r="AT30" s="13" t="b">
        <f t="shared" si="15"/>
        <v>1</v>
      </c>
      <c r="AU30" s="13" t="b">
        <f t="shared" si="16"/>
        <v>1</v>
      </c>
      <c r="AV30" s="13" t="b">
        <f t="shared" si="17"/>
        <v>1</v>
      </c>
      <c r="AW30" s="13" t="b">
        <f t="shared" si="18"/>
        <v>1</v>
      </c>
      <c r="AX30" s="13" t="str">
        <f t="shared" si="19"/>
        <v>-</v>
      </c>
      <c r="AY30" s="622">
        <f>IF(AX30="-",0,IF(COUNTIF(AX30:$AX$1022,AX30)&gt;1,1,0))</f>
        <v>0</v>
      </c>
    </row>
    <row r="31" spans="1:51" ht="15.75">
      <c r="A31" s="464">
        <v>9</v>
      </c>
      <c r="B31" s="491"/>
      <c r="C31" s="492"/>
      <c r="D31" s="469"/>
      <c r="E31" s="470"/>
      <c r="F31" s="493"/>
      <c r="G31" s="466"/>
      <c r="H31" s="470"/>
      <c r="I31" s="493"/>
      <c r="J31" s="466"/>
      <c r="K31" s="470"/>
      <c r="L31" s="493"/>
      <c r="M31" s="466"/>
      <c r="N31" s="470"/>
      <c r="O31" s="493"/>
      <c r="P31" s="466"/>
      <c r="Q31" s="470"/>
      <c r="R31" s="493"/>
      <c r="S31" s="466"/>
      <c r="T31" s="470"/>
      <c r="U31" s="493"/>
      <c r="V31" s="466"/>
      <c r="W31" s="470"/>
      <c r="X31" s="493"/>
      <c r="Y31" s="466"/>
      <c r="Z31" s="470"/>
      <c r="AA31" s="494"/>
      <c r="AB31" s="542">
        <f t="shared" si="2"/>
        <v>0</v>
      </c>
      <c r="AC31" s="495">
        <f t="shared" si="2"/>
        <v>0</v>
      </c>
      <c r="AD31" s="496">
        <f t="shared" si="2"/>
        <v>0</v>
      </c>
      <c r="AE31" s="3"/>
      <c r="AF31" s="13" t="b">
        <f t="shared" si="0"/>
        <v>1</v>
      </c>
      <c r="AG31" s="13" t="b">
        <f t="shared" si="1"/>
        <v>1</v>
      </c>
      <c r="AH31" s="13" t="b">
        <f t="shared" si="3"/>
        <v>1</v>
      </c>
      <c r="AI31" s="13" t="b">
        <f t="shared" si="4"/>
        <v>1</v>
      </c>
      <c r="AJ31" s="13" t="b">
        <f t="shared" si="5"/>
        <v>0</v>
      </c>
      <c r="AK31" s="13" t="b">
        <f t="shared" si="6"/>
        <v>0</v>
      </c>
      <c r="AL31" s="13" t="b">
        <f t="shared" si="7"/>
        <v>0</v>
      </c>
      <c r="AM31" s="13" t="b">
        <f t="shared" si="8"/>
        <v>0</v>
      </c>
      <c r="AN31" s="13" t="b">
        <f t="shared" si="9"/>
        <v>0</v>
      </c>
      <c r="AO31" s="13" t="b">
        <f t="shared" si="10"/>
        <v>0</v>
      </c>
      <c r="AP31" s="13" t="b">
        <f t="shared" si="11"/>
        <v>0</v>
      </c>
      <c r="AQ31" s="13" t="b">
        <f t="shared" si="12"/>
        <v>0</v>
      </c>
      <c r="AR31" s="13" t="b">
        <f t="shared" si="13"/>
        <v>0</v>
      </c>
      <c r="AS31" s="13" t="b">
        <f t="shared" si="14"/>
        <v>1</v>
      </c>
      <c r="AT31" s="13" t="b">
        <f t="shared" si="15"/>
        <v>1</v>
      </c>
      <c r="AU31" s="13" t="b">
        <f t="shared" si="16"/>
        <v>1</v>
      </c>
      <c r="AV31" s="13" t="b">
        <f t="shared" si="17"/>
        <v>1</v>
      </c>
      <c r="AW31" s="13" t="b">
        <f t="shared" si="18"/>
        <v>1</v>
      </c>
      <c r="AX31" s="13" t="str">
        <f t="shared" si="19"/>
        <v>-</v>
      </c>
      <c r="AY31" s="622">
        <f>IF(AX31="-",0,IF(COUNTIF(AX31:$AX$1022,AX31)&gt;1,1,0))</f>
        <v>0</v>
      </c>
    </row>
    <row r="32" spans="1:51" ht="15.75">
      <c r="A32" s="464">
        <v>10</v>
      </c>
      <c r="B32" s="491"/>
      <c r="C32" s="492"/>
      <c r="D32" s="469"/>
      <c r="E32" s="470"/>
      <c r="F32" s="493"/>
      <c r="G32" s="466"/>
      <c r="H32" s="470"/>
      <c r="I32" s="493"/>
      <c r="J32" s="466"/>
      <c r="K32" s="470"/>
      <c r="L32" s="493"/>
      <c r="M32" s="466"/>
      <c r="N32" s="470"/>
      <c r="O32" s="493"/>
      <c r="P32" s="466"/>
      <c r="Q32" s="470"/>
      <c r="R32" s="493"/>
      <c r="S32" s="466"/>
      <c r="T32" s="470"/>
      <c r="U32" s="493"/>
      <c r="V32" s="466"/>
      <c r="W32" s="470"/>
      <c r="X32" s="493"/>
      <c r="Y32" s="466"/>
      <c r="Z32" s="470"/>
      <c r="AA32" s="494"/>
      <c r="AB32" s="542">
        <f t="shared" si="2"/>
        <v>0</v>
      </c>
      <c r="AC32" s="495">
        <f t="shared" si="2"/>
        <v>0</v>
      </c>
      <c r="AD32" s="496">
        <f t="shared" si="2"/>
        <v>0</v>
      </c>
      <c r="AE32" s="3"/>
      <c r="AF32" s="13" t="b">
        <f t="shared" si="0"/>
        <v>1</v>
      </c>
      <c r="AG32" s="13" t="b">
        <f t="shared" si="1"/>
        <v>1</v>
      </c>
      <c r="AH32" s="13" t="b">
        <f t="shared" si="3"/>
        <v>1</v>
      </c>
      <c r="AI32" s="13" t="b">
        <f t="shared" si="4"/>
        <v>1</v>
      </c>
      <c r="AJ32" s="13" t="b">
        <f t="shared" si="5"/>
        <v>0</v>
      </c>
      <c r="AK32" s="13" t="b">
        <f t="shared" si="6"/>
        <v>0</v>
      </c>
      <c r="AL32" s="13" t="b">
        <f t="shared" si="7"/>
        <v>0</v>
      </c>
      <c r="AM32" s="13" t="b">
        <f t="shared" si="8"/>
        <v>0</v>
      </c>
      <c r="AN32" s="13" t="b">
        <f t="shared" si="9"/>
        <v>0</v>
      </c>
      <c r="AO32" s="13" t="b">
        <f t="shared" si="10"/>
        <v>0</v>
      </c>
      <c r="AP32" s="13" t="b">
        <f t="shared" si="11"/>
        <v>0</v>
      </c>
      <c r="AQ32" s="13" t="b">
        <f t="shared" si="12"/>
        <v>0</v>
      </c>
      <c r="AR32" s="13" t="b">
        <f t="shared" si="13"/>
        <v>0</v>
      </c>
      <c r="AS32" s="13" t="b">
        <f t="shared" si="14"/>
        <v>1</v>
      </c>
      <c r="AT32" s="13" t="b">
        <f t="shared" si="15"/>
        <v>1</v>
      </c>
      <c r="AU32" s="13" t="b">
        <f t="shared" si="16"/>
        <v>1</v>
      </c>
      <c r="AV32" s="13" t="b">
        <f t="shared" si="17"/>
        <v>1</v>
      </c>
      <c r="AW32" s="13" t="b">
        <f t="shared" si="18"/>
        <v>1</v>
      </c>
      <c r="AX32" s="13" t="str">
        <f t="shared" si="19"/>
        <v>-</v>
      </c>
      <c r="AY32" s="622">
        <f>IF(AX32="-",0,IF(COUNTIF(AX32:$AX$1022,AX32)&gt;1,1,0))</f>
        <v>0</v>
      </c>
    </row>
    <row r="33" spans="1:51" ht="15.75">
      <c r="A33" s="464">
        <v>11</v>
      </c>
      <c r="B33" s="491"/>
      <c r="C33" s="492"/>
      <c r="D33" s="469"/>
      <c r="E33" s="470"/>
      <c r="F33" s="493"/>
      <c r="G33" s="466"/>
      <c r="H33" s="470"/>
      <c r="I33" s="493"/>
      <c r="J33" s="466"/>
      <c r="K33" s="470"/>
      <c r="L33" s="493"/>
      <c r="M33" s="466"/>
      <c r="N33" s="470"/>
      <c r="O33" s="493"/>
      <c r="P33" s="466"/>
      <c r="Q33" s="470"/>
      <c r="R33" s="493"/>
      <c r="S33" s="466"/>
      <c r="T33" s="470"/>
      <c r="U33" s="493"/>
      <c r="V33" s="466"/>
      <c r="W33" s="470"/>
      <c r="X33" s="493"/>
      <c r="Y33" s="466"/>
      <c r="Z33" s="470"/>
      <c r="AA33" s="494"/>
      <c r="AB33" s="542">
        <f t="shared" si="2"/>
        <v>0</v>
      </c>
      <c r="AC33" s="495">
        <f t="shared" si="2"/>
        <v>0</v>
      </c>
      <c r="AD33" s="496">
        <f t="shared" si="2"/>
        <v>0</v>
      </c>
      <c r="AE33" s="3"/>
      <c r="AF33" s="13" t="b">
        <f t="shared" si="0"/>
        <v>1</v>
      </c>
      <c r="AG33" s="13" t="b">
        <f t="shared" si="1"/>
        <v>1</v>
      </c>
      <c r="AH33" s="13" t="b">
        <f t="shared" si="3"/>
        <v>1</v>
      </c>
      <c r="AI33" s="13" t="b">
        <f t="shared" si="4"/>
        <v>1</v>
      </c>
      <c r="AJ33" s="13" t="b">
        <f t="shared" si="5"/>
        <v>0</v>
      </c>
      <c r="AK33" s="13" t="b">
        <f t="shared" si="6"/>
        <v>0</v>
      </c>
      <c r="AL33" s="13" t="b">
        <f t="shared" si="7"/>
        <v>0</v>
      </c>
      <c r="AM33" s="13" t="b">
        <f t="shared" si="8"/>
        <v>0</v>
      </c>
      <c r="AN33" s="13" t="b">
        <f t="shared" si="9"/>
        <v>0</v>
      </c>
      <c r="AO33" s="13" t="b">
        <f t="shared" si="10"/>
        <v>0</v>
      </c>
      <c r="AP33" s="13" t="b">
        <f t="shared" si="11"/>
        <v>0</v>
      </c>
      <c r="AQ33" s="13" t="b">
        <f t="shared" si="12"/>
        <v>0</v>
      </c>
      <c r="AR33" s="13" t="b">
        <f t="shared" si="13"/>
        <v>0</v>
      </c>
      <c r="AS33" s="13" t="b">
        <f t="shared" si="14"/>
        <v>1</v>
      </c>
      <c r="AT33" s="13" t="b">
        <f t="shared" si="15"/>
        <v>1</v>
      </c>
      <c r="AU33" s="13" t="b">
        <f t="shared" si="16"/>
        <v>1</v>
      </c>
      <c r="AV33" s="13" t="b">
        <f t="shared" si="17"/>
        <v>1</v>
      </c>
      <c r="AW33" s="13" t="b">
        <f t="shared" si="18"/>
        <v>1</v>
      </c>
      <c r="AX33" s="13" t="str">
        <f t="shared" si="19"/>
        <v>-</v>
      </c>
      <c r="AY33" s="622">
        <f>IF(AX33="-",0,IF(COUNTIF(AX33:$AX$1022,AX33)&gt;1,1,0))</f>
        <v>0</v>
      </c>
    </row>
    <row r="34" spans="1:51" ht="15.75">
      <c r="A34" s="464">
        <v>12</v>
      </c>
      <c r="B34" s="491"/>
      <c r="C34" s="492"/>
      <c r="D34" s="469"/>
      <c r="E34" s="470"/>
      <c r="F34" s="493"/>
      <c r="G34" s="466"/>
      <c r="H34" s="470"/>
      <c r="I34" s="493"/>
      <c r="J34" s="466"/>
      <c r="K34" s="470"/>
      <c r="L34" s="493"/>
      <c r="M34" s="466"/>
      <c r="N34" s="470"/>
      <c r="O34" s="493"/>
      <c r="P34" s="466"/>
      <c r="Q34" s="470"/>
      <c r="R34" s="493"/>
      <c r="S34" s="466"/>
      <c r="T34" s="470"/>
      <c r="U34" s="493"/>
      <c r="V34" s="466"/>
      <c r="W34" s="470"/>
      <c r="X34" s="493"/>
      <c r="Y34" s="466"/>
      <c r="Z34" s="470"/>
      <c r="AA34" s="494"/>
      <c r="AB34" s="542">
        <f t="shared" si="2"/>
        <v>0</v>
      </c>
      <c r="AC34" s="495">
        <f t="shared" si="2"/>
        <v>0</v>
      </c>
      <c r="AD34" s="496">
        <f t="shared" si="2"/>
        <v>0</v>
      </c>
      <c r="AE34" s="3"/>
      <c r="AF34" s="13" t="b">
        <f t="shared" si="0"/>
        <v>1</v>
      </c>
      <c r="AG34" s="13" t="b">
        <f t="shared" si="1"/>
        <v>1</v>
      </c>
      <c r="AH34" s="13" t="b">
        <f t="shared" si="3"/>
        <v>1</v>
      </c>
      <c r="AI34" s="13" t="b">
        <f t="shared" si="4"/>
        <v>1</v>
      </c>
      <c r="AJ34" s="13" t="b">
        <f t="shared" si="5"/>
        <v>0</v>
      </c>
      <c r="AK34" s="13" t="b">
        <f t="shared" si="6"/>
        <v>0</v>
      </c>
      <c r="AL34" s="13" t="b">
        <f t="shared" si="7"/>
        <v>0</v>
      </c>
      <c r="AM34" s="13" t="b">
        <f t="shared" si="8"/>
        <v>0</v>
      </c>
      <c r="AN34" s="13" t="b">
        <f t="shared" si="9"/>
        <v>0</v>
      </c>
      <c r="AO34" s="13" t="b">
        <f t="shared" si="10"/>
        <v>0</v>
      </c>
      <c r="AP34" s="13" t="b">
        <f t="shared" si="11"/>
        <v>0</v>
      </c>
      <c r="AQ34" s="13" t="b">
        <f t="shared" si="12"/>
        <v>0</v>
      </c>
      <c r="AR34" s="13" t="b">
        <f t="shared" si="13"/>
        <v>0</v>
      </c>
      <c r="AS34" s="13" t="b">
        <f t="shared" si="14"/>
        <v>1</v>
      </c>
      <c r="AT34" s="13" t="b">
        <f t="shared" si="15"/>
        <v>1</v>
      </c>
      <c r="AU34" s="13" t="b">
        <f t="shared" si="16"/>
        <v>1</v>
      </c>
      <c r="AV34" s="13" t="b">
        <f t="shared" si="17"/>
        <v>1</v>
      </c>
      <c r="AW34" s="13" t="b">
        <f t="shared" si="18"/>
        <v>1</v>
      </c>
      <c r="AX34" s="13" t="str">
        <f t="shared" si="19"/>
        <v>-</v>
      </c>
      <c r="AY34" s="622">
        <f>IF(AX34="-",0,IF(COUNTIF(AX34:$AX$1022,AX34)&gt;1,1,0))</f>
        <v>0</v>
      </c>
    </row>
    <row r="35" spans="1:51" ht="15.75">
      <c r="A35" s="464">
        <v>13</v>
      </c>
      <c r="B35" s="491"/>
      <c r="C35" s="492"/>
      <c r="D35" s="469"/>
      <c r="E35" s="470"/>
      <c r="F35" s="493"/>
      <c r="G35" s="466"/>
      <c r="H35" s="470"/>
      <c r="I35" s="493"/>
      <c r="J35" s="466"/>
      <c r="K35" s="470"/>
      <c r="L35" s="493"/>
      <c r="M35" s="466"/>
      <c r="N35" s="470"/>
      <c r="O35" s="493"/>
      <c r="P35" s="466"/>
      <c r="Q35" s="470"/>
      <c r="R35" s="493"/>
      <c r="S35" s="466"/>
      <c r="T35" s="470"/>
      <c r="U35" s="493"/>
      <c r="V35" s="466"/>
      <c r="W35" s="470"/>
      <c r="X35" s="493"/>
      <c r="Y35" s="466"/>
      <c r="Z35" s="470"/>
      <c r="AA35" s="494"/>
      <c r="AB35" s="542">
        <f t="shared" si="2"/>
        <v>0</v>
      </c>
      <c r="AC35" s="495">
        <f t="shared" si="2"/>
        <v>0</v>
      </c>
      <c r="AD35" s="496">
        <f t="shared" si="2"/>
        <v>0</v>
      </c>
      <c r="AE35" s="3"/>
      <c r="AF35" s="13" t="b">
        <f t="shared" si="0"/>
        <v>1</v>
      </c>
      <c r="AG35" s="13" t="b">
        <f t="shared" si="1"/>
        <v>1</v>
      </c>
      <c r="AH35" s="13" t="b">
        <f t="shared" si="3"/>
        <v>1</v>
      </c>
      <c r="AI35" s="13" t="b">
        <f t="shared" si="4"/>
        <v>1</v>
      </c>
      <c r="AJ35" s="13" t="b">
        <f t="shared" si="5"/>
        <v>0</v>
      </c>
      <c r="AK35" s="13" t="b">
        <f t="shared" si="6"/>
        <v>0</v>
      </c>
      <c r="AL35" s="13" t="b">
        <f t="shared" si="7"/>
        <v>0</v>
      </c>
      <c r="AM35" s="13" t="b">
        <f t="shared" si="8"/>
        <v>0</v>
      </c>
      <c r="AN35" s="13" t="b">
        <f t="shared" si="9"/>
        <v>0</v>
      </c>
      <c r="AO35" s="13" t="b">
        <f t="shared" si="10"/>
        <v>0</v>
      </c>
      <c r="AP35" s="13" t="b">
        <f t="shared" si="11"/>
        <v>0</v>
      </c>
      <c r="AQ35" s="13" t="b">
        <f t="shared" si="12"/>
        <v>0</v>
      </c>
      <c r="AR35" s="13" t="b">
        <f t="shared" si="13"/>
        <v>0</v>
      </c>
      <c r="AS35" s="13" t="b">
        <f t="shared" si="14"/>
        <v>1</v>
      </c>
      <c r="AT35" s="13" t="b">
        <f t="shared" si="15"/>
        <v>1</v>
      </c>
      <c r="AU35" s="13" t="b">
        <f t="shared" si="16"/>
        <v>1</v>
      </c>
      <c r="AV35" s="13" t="b">
        <f t="shared" si="17"/>
        <v>1</v>
      </c>
      <c r="AW35" s="13" t="b">
        <f t="shared" si="18"/>
        <v>1</v>
      </c>
      <c r="AX35" s="13" t="str">
        <f t="shared" si="19"/>
        <v>-</v>
      </c>
      <c r="AY35" s="622">
        <f>IF(AX35="-",0,IF(COUNTIF(AX35:$AX$1022,AX35)&gt;1,1,0))</f>
        <v>0</v>
      </c>
    </row>
    <row r="36" spans="1:51" ht="15.75">
      <c r="A36" s="464">
        <v>14</v>
      </c>
      <c r="B36" s="491"/>
      <c r="C36" s="492"/>
      <c r="D36" s="469"/>
      <c r="E36" s="470"/>
      <c r="F36" s="493"/>
      <c r="G36" s="466"/>
      <c r="H36" s="470"/>
      <c r="I36" s="493"/>
      <c r="J36" s="466"/>
      <c r="K36" s="470"/>
      <c r="L36" s="493"/>
      <c r="M36" s="466"/>
      <c r="N36" s="470"/>
      <c r="O36" s="493"/>
      <c r="P36" s="466"/>
      <c r="Q36" s="470"/>
      <c r="R36" s="493"/>
      <c r="S36" s="466"/>
      <c r="T36" s="470"/>
      <c r="U36" s="493"/>
      <c r="V36" s="466"/>
      <c r="W36" s="470"/>
      <c r="X36" s="493"/>
      <c r="Y36" s="466"/>
      <c r="Z36" s="470"/>
      <c r="AA36" s="494"/>
      <c r="AB36" s="542">
        <f t="shared" si="2"/>
        <v>0</v>
      </c>
      <c r="AC36" s="495">
        <f t="shared" si="2"/>
        <v>0</v>
      </c>
      <c r="AD36" s="496">
        <f t="shared" si="2"/>
        <v>0</v>
      </c>
      <c r="AE36" s="3"/>
      <c r="AF36" s="13" t="b">
        <f t="shared" si="0"/>
        <v>1</v>
      </c>
      <c r="AG36" s="13" t="b">
        <f t="shared" si="1"/>
        <v>1</v>
      </c>
      <c r="AH36" s="13" t="b">
        <f t="shared" si="3"/>
        <v>1</v>
      </c>
      <c r="AI36" s="13" t="b">
        <f t="shared" si="4"/>
        <v>1</v>
      </c>
      <c r="AJ36" s="13" t="b">
        <f t="shared" si="5"/>
        <v>0</v>
      </c>
      <c r="AK36" s="13" t="b">
        <f t="shared" si="6"/>
        <v>0</v>
      </c>
      <c r="AL36" s="13" t="b">
        <f t="shared" si="7"/>
        <v>0</v>
      </c>
      <c r="AM36" s="13" t="b">
        <f t="shared" si="8"/>
        <v>0</v>
      </c>
      <c r="AN36" s="13" t="b">
        <f t="shared" si="9"/>
        <v>0</v>
      </c>
      <c r="AO36" s="13" t="b">
        <f t="shared" si="10"/>
        <v>0</v>
      </c>
      <c r="AP36" s="13" t="b">
        <f t="shared" si="11"/>
        <v>0</v>
      </c>
      <c r="AQ36" s="13" t="b">
        <f t="shared" si="12"/>
        <v>0</v>
      </c>
      <c r="AR36" s="13" t="b">
        <f t="shared" si="13"/>
        <v>0</v>
      </c>
      <c r="AS36" s="13" t="b">
        <f t="shared" si="14"/>
        <v>1</v>
      </c>
      <c r="AT36" s="13" t="b">
        <f t="shared" si="15"/>
        <v>1</v>
      </c>
      <c r="AU36" s="13" t="b">
        <f t="shared" si="16"/>
        <v>1</v>
      </c>
      <c r="AV36" s="13" t="b">
        <f t="shared" si="17"/>
        <v>1</v>
      </c>
      <c r="AW36" s="13" t="b">
        <f t="shared" si="18"/>
        <v>1</v>
      </c>
      <c r="AX36" s="13" t="str">
        <f t="shared" si="19"/>
        <v>-</v>
      </c>
      <c r="AY36" s="622">
        <f>IF(AX36="-",0,IF(COUNTIF(AX36:$AX$1022,AX36)&gt;1,1,0))</f>
        <v>0</v>
      </c>
    </row>
    <row r="37" spans="1:51" ht="15.75">
      <c r="A37" s="464">
        <v>15</v>
      </c>
      <c r="B37" s="491"/>
      <c r="C37" s="492"/>
      <c r="D37" s="469"/>
      <c r="E37" s="470"/>
      <c r="F37" s="493"/>
      <c r="G37" s="466"/>
      <c r="H37" s="470"/>
      <c r="I37" s="493"/>
      <c r="J37" s="466"/>
      <c r="K37" s="470"/>
      <c r="L37" s="493"/>
      <c r="M37" s="466"/>
      <c r="N37" s="470"/>
      <c r="O37" s="493"/>
      <c r="P37" s="466"/>
      <c r="Q37" s="470"/>
      <c r="R37" s="493"/>
      <c r="S37" s="466"/>
      <c r="T37" s="470"/>
      <c r="U37" s="493"/>
      <c r="V37" s="466"/>
      <c r="W37" s="470"/>
      <c r="X37" s="493"/>
      <c r="Y37" s="466"/>
      <c r="Z37" s="470"/>
      <c r="AA37" s="494"/>
      <c r="AB37" s="542">
        <f t="shared" si="2"/>
        <v>0</v>
      </c>
      <c r="AC37" s="495">
        <f t="shared" si="2"/>
        <v>0</v>
      </c>
      <c r="AD37" s="496">
        <f t="shared" si="2"/>
        <v>0</v>
      </c>
      <c r="AE37" s="3"/>
      <c r="AF37" s="13" t="b">
        <f t="shared" si="0"/>
        <v>1</v>
      </c>
      <c r="AG37" s="13" t="b">
        <f t="shared" si="1"/>
        <v>1</v>
      </c>
      <c r="AH37" s="13" t="b">
        <f t="shared" si="3"/>
        <v>1</v>
      </c>
      <c r="AI37" s="13" t="b">
        <f t="shared" si="4"/>
        <v>1</v>
      </c>
      <c r="AJ37" s="13" t="b">
        <f t="shared" si="5"/>
        <v>0</v>
      </c>
      <c r="AK37" s="13" t="b">
        <f t="shared" si="6"/>
        <v>0</v>
      </c>
      <c r="AL37" s="13" t="b">
        <f t="shared" si="7"/>
        <v>0</v>
      </c>
      <c r="AM37" s="13" t="b">
        <f t="shared" si="8"/>
        <v>0</v>
      </c>
      <c r="AN37" s="13" t="b">
        <f t="shared" si="9"/>
        <v>0</v>
      </c>
      <c r="AO37" s="13" t="b">
        <f t="shared" si="10"/>
        <v>0</v>
      </c>
      <c r="AP37" s="13" t="b">
        <f t="shared" si="11"/>
        <v>0</v>
      </c>
      <c r="AQ37" s="13" t="b">
        <f t="shared" si="12"/>
        <v>0</v>
      </c>
      <c r="AR37" s="13" t="b">
        <f t="shared" si="13"/>
        <v>0</v>
      </c>
      <c r="AS37" s="13" t="b">
        <f t="shared" si="14"/>
        <v>1</v>
      </c>
      <c r="AT37" s="13" t="b">
        <f t="shared" si="15"/>
        <v>1</v>
      </c>
      <c r="AU37" s="13" t="b">
        <f t="shared" si="16"/>
        <v>1</v>
      </c>
      <c r="AV37" s="13" t="b">
        <f t="shared" si="17"/>
        <v>1</v>
      </c>
      <c r="AW37" s="13" t="b">
        <f t="shared" si="18"/>
        <v>1</v>
      </c>
      <c r="AX37" s="13" t="str">
        <f t="shared" si="19"/>
        <v>-</v>
      </c>
      <c r="AY37" s="622">
        <f>IF(AX37="-",0,IF(COUNTIF(AX37:$AX$1022,AX37)&gt;1,1,0))</f>
        <v>0</v>
      </c>
    </row>
    <row r="38" spans="1:51" ht="15.75">
      <c r="A38" s="464">
        <v>16</v>
      </c>
      <c r="B38" s="491"/>
      <c r="C38" s="492"/>
      <c r="D38" s="469"/>
      <c r="E38" s="470"/>
      <c r="F38" s="493"/>
      <c r="G38" s="466"/>
      <c r="H38" s="470"/>
      <c r="I38" s="493"/>
      <c r="J38" s="466"/>
      <c r="K38" s="470"/>
      <c r="L38" s="493"/>
      <c r="M38" s="466"/>
      <c r="N38" s="470"/>
      <c r="O38" s="493"/>
      <c r="P38" s="466"/>
      <c r="Q38" s="470"/>
      <c r="R38" s="493"/>
      <c r="S38" s="466"/>
      <c r="T38" s="470"/>
      <c r="U38" s="493"/>
      <c r="V38" s="466"/>
      <c r="W38" s="470"/>
      <c r="X38" s="493"/>
      <c r="Y38" s="466"/>
      <c r="Z38" s="470"/>
      <c r="AA38" s="494"/>
      <c r="AB38" s="542">
        <f t="shared" si="2"/>
        <v>0</v>
      </c>
      <c r="AC38" s="495">
        <f t="shared" si="2"/>
        <v>0</v>
      </c>
      <c r="AD38" s="496">
        <f t="shared" si="2"/>
        <v>0</v>
      </c>
      <c r="AE38" s="3"/>
      <c r="AF38" s="13" t="b">
        <f t="shared" si="0"/>
        <v>1</v>
      </c>
      <c r="AG38" s="13" t="b">
        <f t="shared" si="1"/>
        <v>1</v>
      </c>
      <c r="AH38" s="13" t="b">
        <f t="shared" si="3"/>
        <v>1</v>
      </c>
      <c r="AI38" s="13" t="b">
        <f t="shared" si="4"/>
        <v>1</v>
      </c>
      <c r="AJ38" s="13" t="b">
        <f t="shared" si="5"/>
        <v>0</v>
      </c>
      <c r="AK38" s="13" t="b">
        <f t="shared" si="6"/>
        <v>0</v>
      </c>
      <c r="AL38" s="13" t="b">
        <f t="shared" si="7"/>
        <v>0</v>
      </c>
      <c r="AM38" s="13" t="b">
        <f t="shared" si="8"/>
        <v>0</v>
      </c>
      <c r="AN38" s="13" t="b">
        <f t="shared" si="9"/>
        <v>0</v>
      </c>
      <c r="AO38" s="13" t="b">
        <f t="shared" si="10"/>
        <v>0</v>
      </c>
      <c r="AP38" s="13" t="b">
        <f t="shared" si="11"/>
        <v>0</v>
      </c>
      <c r="AQ38" s="13" t="b">
        <f t="shared" si="12"/>
        <v>0</v>
      </c>
      <c r="AR38" s="13" t="b">
        <f t="shared" si="13"/>
        <v>0</v>
      </c>
      <c r="AS38" s="13" t="b">
        <f t="shared" si="14"/>
        <v>1</v>
      </c>
      <c r="AT38" s="13" t="b">
        <f t="shared" si="15"/>
        <v>1</v>
      </c>
      <c r="AU38" s="13" t="b">
        <f t="shared" si="16"/>
        <v>1</v>
      </c>
      <c r="AV38" s="13" t="b">
        <f t="shared" si="17"/>
        <v>1</v>
      </c>
      <c r="AW38" s="13" t="b">
        <f t="shared" si="18"/>
        <v>1</v>
      </c>
      <c r="AX38" s="13" t="str">
        <f t="shared" si="19"/>
        <v>-</v>
      </c>
      <c r="AY38" s="622">
        <f>IF(AX38="-",0,IF(COUNTIF(AX38:$AX$1022,AX38)&gt;1,1,0))</f>
        <v>0</v>
      </c>
    </row>
    <row r="39" spans="1:51" ht="15.75">
      <c r="A39" s="464">
        <v>17</v>
      </c>
      <c r="B39" s="491"/>
      <c r="C39" s="492"/>
      <c r="D39" s="469"/>
      <c r="E39" s="470"/>
      <c r="F39" s="493"/>
      <c r="G39" s="466"/>
      <c r="H39" s="470"/>
      <c r="I39" s="493"/>
      <c r="J39" s="466"/>
      <c r="K39" s="470"/>
      <c r="L39" s="493"/>
      <c r="M39" s="466"/>
      <c r="N39" s="470"/>
      <c r="O39" s="493"/>
      <c r="P39" s="466"/>
      <c r="Q39" s="470"/>
      <c r="R39" s="493"/>
      <c r="S39" s="466"/>
      <c r="T39" s="470"/>
      <c r="U39" s="493"/>
      <c r="V39" s="466"/>
      <c r="W39" s="470"/>
      <c r="X39" s="493"/>
      <c r="Y39" s="466"/>
      <c r="Z39" s="470"/>
      <c r="AA39" s="494"/>
      <c r="AB39" s="542">
        <f t="shared" si="2"/>
        <v>0</v>
      </c>
      <c r="AC39" s="495">
        <f t="shared" si="2"/>
        <v>0</v>
      </c>
      <c r="AD39" s="496">
        <f t="shared" si="2"/>
        <v>0</v>
      </c>
      <c r="AE39" s="3"/>
      <c r="AF39" s="13" t="b">
        <f t="shared" si="0"/>
        <v>1</v>
      </c>
      <c r="AG39" s="13" t="b">
        <f t="shared" si="1"/>
        <v>1</v>
      </c>
      <c r="AH39" s="13" t="b">
        <f t="shared" si="3"/>
        <v>1</v>
      </c>
      <c r="AI39" s="13" t="b">
        <f t="shared" si="4"/>
        <v>1</v>
      </c>
      <c r="AJ39" s="13" t="b">
        <f t="shared" si="5"/>
        <v>0</v>
      </c>
      <c r="AK39" s="13" t="b">
        <f t="shared" si="6"/>
        <v>0</v>
      </c>
      <c r="AL39" s="13" t="b">
        <f t="shared" si="7"/>
        <v>0</v>
      </c>
      <c r="AM39" s="13" t="b">
        <f t="shared" si="8"/>
        <v>0</v>
      </c>
      <c r="AN39" s="13" t="b">
        <f t="shared" si="9"/>
        <v>0</v>
      </c>
      <c r="AO39" s="13" t="b">
        <f t="shared" si="10"/>
        <v>0</v>
      </c>
      <c r="AP39" s="13" t="b">
        <f t="shared" si="11"/>
        <v>0</v>
      </c>
      <c r="AQ39" s="13" t="b">
        <f t="shared" si="12"/>
        <v>0</v>
      </c>
      <c r="AR39" s="13" t="b">
        <f t="shared" si="13"/>
        <v>0</v>
      </c>
      <c r="AS39" s="13" t="b">
        <f t="shared" si="14"/>
        <v>1</v>
      </c>
      <c r="AT39" s="13" t="b">
        <f t="shared" si="15"/>
        <v>1</v>
      </c>
      <c r="AU39" s="13" t="b">
        <f t="shared" si="16"/>
        <v>1</v>
      </c>
      <c r="AV39" s="13" t="b">
        <f t="shared" si="17"/>
        <v>1</v>
      </c>
      <c r="AW39" s="13" t="b">
        <f t="shared" si="18"/>
        <v>1</v>
      </c>
      <c r="AX39" s="13" t="str">
        <f t="shared" si="19"/>
        <v>-</v>
      </c>
      <c r="AY39" s="622">
        <f>IF(AX39="-",0,IF(COUNTIF(AX39:$AX$1022,AX39)&gt;1,1,0))</f>
        <v>0</v>
      </c>
    </row>
    <row r="40" spans="1:51" ht="15.75">
      <c r="A40" s="464">
        <v>18</v>
      </c>
      <c r="B40" s="491"/>
      <c r="C40" s="492"/>
      <c r="D40" s="469"/>
      <c r="E40" s="470"/>
      <c r="F40" s="493"/>
      <c r="G40" s="466"/>
      <c r="H40" s="470"/>
      <c r="I40" s="493"/>
      <c r="J40" s="466"/>
      <c r="K40" s="470"/>
      <c r="L40" s="493"/>
      <c r="M40" s="466"/>
      <c r="N40" s="470"/>
      <c r="O40" s="493"/>
      <c r="P40" s="466"/>
      <c r="Q40" s="470"/>
      <c r="R40" s="493"/>
      <c r="S40" s="466"/>
      <c r="T40" s="470"/>
      <c r="U40" s="493"/>
      <c r="V40" s="466"/>
      <c r="W40" s="470"/>
      <c r="X40" s="493"/>
      <c r="Y40" s="466"/>
      <c r="Z40" s="470"/>
      <c r="AA40" s="494"/>
      <c r="AB40" s="542">
        <f t="shared" si="2"/>
        <v>0</v>
      </c>
      <c r="AC40" s="495">
        <f t="shared" si="2"/>
        <v>0</v>
      </c>
      <c r="AD40" s="496">
        <f t="shared" si="2"/>
        <v>0</v>
      </c>
      <c r="AE40" s="3"/>
      <c r="AF40" s="13" t="b">
        <f t="shared" si="0"/>
        <v>1</v>
      </c>
      <c r="AG40" s="13" t="b">
        <f t="shared" si="1"/>
        <v>1</v>
      </c>
      <c r="AH40" s="13" t="b">
        <f t="shared" si="3"/>
        <v>1</v>
      </c>
      <c r="AI40" s="13" t="b">
        <f t="shared" si="4"/>
        <v>1</v>
      </c>
      <c r="AJ40" s="13" t="b">
        <f t="shared" si="5"/>
        <v>0</v>
      </c>
      <c r="AK40" s="13" t="b">
        <f t="shared" si="6"/>
        <v>0</v>
      </c>
      <c r="AL40" s="13" t="b">
        <f t="shared" si="7"/>
        <v>0</v>
      </c>
      <c r="AM40" s="13" t="b">
        <f t="shared" si="8"/>
        <v>0</v>
      </c>
      <c r="AN40" s="13" t="b">
        <f t="shared" si="9"/>
        <v>0</v>
      </c>
      <c r="AO40" s="13" t="b">
        <f t="shared" si="10"/>
        <v>0</v>
      </c>
      <c r="AP40" s="13" t="b">
        <f t="shared" si="11"/>
        <v>0</v>
      </c>
      <c r="AQ40" s="13" t="b">
        <f t="shared" si="12"/>
        <v>0</v>
      </c>
      <c r="AR40" s="13" t="b">
        <f t="shared" si="13"/>
        <v>0</v>
      </c>
      <c r="AS40" s="13" t="b">
        <f t="shared" si="14"/>
        <v>1</v>
      </c>
      <c r="AT40" s="13" t="b">
        <f t="shared" si="15"/>
        <v>1</v>
      </c>
      <c r="AU40" s="13" t="b">
        <f t="shared" si="16"/>
        <v>1</v>
      </c>
      <c r="AV40" s="13" t="b">
        <f t="shared" si="17"/>
        <v>1</v>
      </c>
      <c r="AW40" s="13" t="b">
        <f t="shared" si="18"/>
        <v>1</v>
      </c>
      <c r="AX40" s="13" t="str">
        <f t="shared" si="19"/>
        <v>-</v>
      </c>
      <c r="AY40" s="622">
        <f>IF(AX40="-",0,IF(COUNTIF(AX40:$AX$1022,AX40)&gt;1,1,0))</f>
        <v>0</v>
      </c>
    </row>
    <row r="41" spans="1:51" ht="15.75">
      <c r="A41" s="464">
        <v>19</v>
      </c>
      <c r="B41" s="491"/>
      <c r="C41" s="492"/>
      <c r="D41" s="469"/>
      <c r="E41" s="470"/>
      <c r="F41" s="493"/>
      <c r="G41" s="466"/>
      <c r="H41" s="470"/>
      <c r="I41" s="493"/>
      <c r="J41" s="466"/>
      <c r="K41" s="470"/>
      <c r="L41" s="493"/>
      <c r="M41" s="466"/>
      <c r="N41" s="470"/>
      <c r="O41" s="493"/>
      <c r="P41" s="466"/>
      <c r="Q41" s="470"/>
      <c r="R41" s="493"/>
      <c r="S41" s="466"/>
      <c r="T41" s="470"/>
      <c r="U41" s="493"/>
      <c r="V41" s="466"/>
      <c r="W41" s="470"/>
      <c r="X41" s="493"/>
      <c r="Y41" s="466"/>
      <c r="Z41" s="470"/>
      <c r="AA41" s="494"/>
      <c r="AB41" s="542">
        <f t="shared" si="2"/>
        <v>0</v>
      </c>
      <c r="AC41" s="495">
        <f t="shared" si="2"/>
        <v>0</v>
      </c>
      <c r="AD41" s="496">
        <f t="shared" si="2"/>
        <v>0</v>
      </c>
      <c r="AE41" s="3"/>
      <c r="AF41" s="13" t="b">
        <f t="shared" si="0"/>
        <v>1</v>
      </c>
      <c r="AG41" s="13" t="b">
        <f t="shared" si="1"/>
        <v>1</v>
      </c>
      <c r="AH41" s="13" t="b">
        <f t="shared" si="3"/>
        <v>1</v>
      </c>
      <c r="AI41" s="13" t="b">
        <f t="shared" si="4"/>
        <v>1</v>
      </c>
      <c r="AJ41" s="13" t="b">
        <f t="shared" si="5"/>
        <v>0</v>
      </c>
      <c r="AK41" s="13" t="b">
        <f t="shared" si="6"/>
        <v>0</v>
      </c>
      <c r="AL41" s="13" t="b">
        <f t="shared" si="7"/>
        <v>0</v>
      </c>
      <c r="AM41" s="13" t="b">
        <f t="shared" si="8"/>
        <v>0</v>
      </c>
      <c r="AN41" s="13" t="b">
        <f t="shared" si="9"/>
        <v>0</v>
      </c>
      <c r="AO41" s="13" t="b">
        <f t="shared" si="10"/>
        <v>0</v>
      </c>
      <c r="AP41" s="13" t="b">
        <f t="shared" si="11"/>
        <v>0</v>
      </c>
      <c r="AQ41" s="13" t="b">
        <f t="shared" si="12"/>
        <v>0</v>
      </c>
      <c r="AR41" s="13" t="b">
        <f t="shared" si="13"/>
        <v>0</v>
      </c>
      <c r="AS41" s="13" t="b">
        <f t="shared" si="14"/>
        <v>1</v>
      </c>
      <c r="AT41" s="13" t="b">
        <f t="shared" si="15"/>
        <v>1</v>
      </c>
      <c r="AU41" s="13" t="b">
        <f t="shared" si="16"/>
        <v>1</v>
      </c>
      <c r="AV41" s="13" t="b">
        <f t="shared" si="17"/>
        <v>1</v>
      </c>
      <c r="AW41" s="13" t="b">
        <f t="shared" si="18"/>
        <v>1</v>
      </c>
      <c r="AX41" s="13" t="str">
        <f t="shared" si="19"/>
        <v>-</v>
      </c>
      <c r="AY41" s="622">
        <f>IF(AX41="-",0,IF(COUNTIF(AX41:$AX$1022,AX41)&gt;1,1,0))</f>
        <v>0</v>
      </c>
    </row>
    <row r="42" spans="1:51" ht="15.75">
      <c r="A42" s="464">
        <v>20</v>
      </c>
      <c r="B42" s="491"/>
      <c r="C42" s="492"/>
      <c r="D42" s="469"/>
      <c r="E42" s="470"/>
      <c r="F42" s="493"/>
      <c r="G42" s="466"/>
      <c r="H42" s="470"/>
      <c r="I42" s="493"/>
      <c r="J42" s="466"/>
      <c r="K42" s="470"/>
      <c r="L42" s="493"/>
      <c r="M42" s="466"/>
      <c r="N42" s="470"/>
      <c r="O42" s="493"/>
      <c r="P42" s="466"/>
      <c r="Q42" s="470"/>
      <c r="R42" s="493"/>
      <c r="S42" s="466"/>
      <c r="T42" s="470"/>
      <c r="U42" s="493"/>
      <c r="V42" s="466"/>
      <c r="W42" s="470"/>
      <c r="X42" s="493"/>
      <c r="Y42" s="466"/>
      <c r="Z42" s="470"/>
      <c r="AA42" s="494"/>
      <c r="AB42" s="542">
        <f t="shared" si="2"/>
        <v>0</v>
      </c>
      <c r="AC42" s="495">
        <f t="shared" si="2"/>
        <v>0</v>
      </c>
      <c r="AD42" s="496">
        <f t="shared" si="2"/>
        <v>0</v>
      </c>
      <c r="AE42" s="3"/>
      <c r="AF42" s="13" t="b">
        <f t="shared" si="0"/>
        <v>1</v>
      </c>
      <c r="AG42" s="13" t="b">
        <f t="shared" si="1"/>
        <v>1</v>
      </c>
      <c r="AH42" s="13" t="b">
        <f t="shared" si="3"/>
        <v>1</v>
      </c>
      <c r="AI42" s="13" t="b">
        <f t="shared" si="4"/>
        <v>1</v>
      </c>
      <c r="AJ42" s="13" t="b">
        <f t="shared" si="5"/>
        <v>0</v>
      </c>
      <c r="AK42" s="13" t="b">
        <f t="shared" si="6"/>
        <v>0</v>
      </c>
      <c r="AL42" s="13" t="b">
        <f t="shared" si="7"/>
        <v>0</v>
      </c>
      <c r="AM42" s="13" t="b">
        <f t="shared" si="8"/>
        <v>0</v>
      </c>
      <c r="AN42" s="13" t="b">
        <f t="shared" si="9"/>
        <v>0</v>
      </c>
      <c r="AO42" s="13" t="b">
        <f t="shared" si="10"/>
        <v>0</v>
      </c>
      <c r="AP42" s="13" t="b">
        <f t="shared" si="11"/>
        <v>0</v>
      </c>
      <c r="AQ42" s="13" t="b">
        <f t="shared" si="12"/>
        <v>0</v>
      </c>
      <c r="AR42" s="13" t="b">
        <f t="shared" si="13"/>
        <v>0</v>
      </c>
      <c r="AS42" s="13" t="b">
        <f t="shared" si="14"/>
        <v>1</v>
      </c>
      <c r="AT42" s="13" t="b">
        <f t="shared" si="15"/>
        <v>1</v>
      </c>
      <c r="AU42" s="13" t="b">
        <f t="shared" si="16"/>
        <v>1</v>
      </c>
      <c r="AV42" s="13" t="b">
        <f t="shared" si="17"/>
        <v>1</v>
      </c>
      <c r="AW42" s="13" t="b">
        <f t="shared" si="18"/>
        <v>1</v>
      </c>
      <c r="AX42" s="13" t="str">
        <f t="shared" si="19"/>
        <v>-</v>
      </c>
      <c r="AY42" s="622">
        <f>IF(AX42="-",0,IF(COUNTIF(AX42:$AX$1022,AX42)&gt;1,1,0))</f>
        <v>0</v>
      </c>
    </row>
    <row r="43" spans="1:51" ht="15.75">
      <c r="A43" s="464">
        <v>21</v>
      </c>
      <c r="B43" s="491"/>
      <c r="C43" s="492"/>
      <c r="D43" s="469"/>
      <c r="E43" s="470"/>
      <c r="F43" s="493"/>
      <c r="G43" s="466"/>
      <c r="H43" s="470"/>
      <c r="I43" s="493"/>
      <c r="J43" s="466"/>
      <c r="K43" s="470"/>
      <c r="L43" s="493"/>
      <c r="M43" s="466"/>
      <c r="N43" s="470"/>
      <c r="O43" s="493"/>
      <c r="P43" s="466"/>
      <c r="Q43" s="470"/>
      <c r="R43" s="493"/>
      <c r="S43" s="466"/>
      <c r="T43" s="470"/>
      <c r="U43" s="493"/>
      <c r="V43" s="466"/>
      <c r="W43" s="470"/>
      <c r="X43" s="493"/>
      <c r="Y43" s="466"/>
      <c r="Z43" s="470"/>
      <c r="AA43" s="494"/>
      <c r="AB43" s="542">
        <f t="shared" si="2"/>
        <v>0</v>
      </c>
      <c r="AC43" s="495">
        <f t="shared" si="2"/>
        <v>0</v>
      </c>
      <c r="AD43" s="496">
        <f t="shared" si="2"/>
        <v>0</v>
      </c>
      <c r="AE43" s="3"/>
      <c r="AF43" s="13" t="b">
        <f t="shared" si="0"/>
        <v>1</v>
      </c>
      <c r="AG43" s="13" t="b">
        <f t="shared" si="1"/>
        <v>1</v>
      </c>
      <c r="AH43" s="13" t="b">
        <f t="shared" si="3"/>
        <v>1</v>
      </c>
      <c r="AI43" s="13" t="b">
        <f t="shared" si="4"/>
        <v>1</v>
      </c>
      <c r="AJ43" s="13" t="b">
        <f t="shared" si="5"/>
        <v>0</v>
      </c>
      <c r="AK43" s="13" t="b">
        <f t="shared" si="6"/>
        <v>0</v>
      </c>
      <c r="AL43" s="13" t="b">
        <f t="shared" si="7"/>
        <v>0</v>
      </c>
      <c r="AM43" s="13" t="b">
        <f t="shared" si="8"/>
        <v>0</v>
      </c>
      <c r="AN43" s="13" t="b">
        <f t="shared" si="9"/>
        <v>0</v>
      </c>
      <c r="AO43" s="13" t="b">
        <f t="shared" si="10"/>
        <v>0</v>
      </c>
      <c r="AP43" s="13" t="b">
        <f t="shared" si="11"/>
        <v>0</v>
      </c>
      <c r="AQ43" s="13" t="b">
        <f t="shared" si="12"/>
        <v>0</v>
      </c>
      <c r="AR43" s="13" t="b">
        <f t="shared" si="13"/>
        <v>0</v>
      </c>
      <c r="AS43" s="13" t="b">
        <f t="shared" si="14"/>
        <v>1</v>
      </c>
      <c r="AT43" s="13" t="b">
        <f t="shared" si="15"/>
        <v>1</v>
      </c>
      <c r="AU43" s="13" t="b">
        <f t="shared" si="16"/>
        <v>1</v>
      </c>
      <c r="AV43" s="13" t="b">
        <f t="shared" si="17"/>
        <v>1</v>
      </c>
      <c r="AW43" s="13" t="b">
        <f t="shared" si="18"/>
        <v>1</v>
      </c>
      <c r="AX43" s="13" t="str">
        <f t="shared" si="19"/>
        <v>-</v>
      </c>
      <c r="AY43" s="622">
        <f>IF(AX43="-",0,IF(COUNTIF(AX43:$AX$1022,AX43)&gt;1,1,0))</f>
        <v>0</v>
      </c>
    </row>
    <row r="44" spans="1:51" ht="15.75">
      <c r="A44" s="464">
        <v>22</v>
      </c>
      <c r="B44" s="491"/>
      <c r="C44" s="492"/>
      <c r="D44" s="469"/>
      <c r="E44" s="470"/>
      <c r="F44" s="493"/>
      <c r="G44" s="466"/>
      <c r="H44" s="470"/>
      <c r="I44" s="493"/>
      <c r="J44" s="466"/>
      <c r="K44" s="470"/>
      <c r="L44" s="493"/>
      <c r="M44" s="466"/>
      <c r="N44" s="470"/>
      <c r="O44" s="493"/>
      <c r="P44" s="466"/>
      <c r="Q44" s="470"/>
      <c r="R44" s="493"/>
      <c r="S44" s="466"/>
      <c r="T44" s="470"/>
      <c r="U44" s="493"/>
      <c r="V44" s="466"/>
      <c r="W44" s="470"/>
      <c r="X44" s="493"/>
      <c r="Y44" s="466"/>
      <c r="Z44" s="470"/>
      <c r="AA44" s="494"/>
      <c r="AB44" s="542">
        <f t="shared" si="2"/>
        <v>0</v>
      </c>
      <c r="AC44" s="495">
        <f t="shared" si="2"/>
        <v>0</v>
      </c>
      <c r="AD44" s="496">
        <f t="shared" si="2"/>
        <v>0</v>
      </c>
      <c r="AE44" s="3"/>
      <c r="AF44" s="13" t="b">
        <f t="shared" si="0"/>
        <v>1</v>
      </c>
      <c r="AG44" s="13" t="b">
        <f t="shared" si="1"/>
        <v>1</v>
      </c>
      <c r="AH44" s="13" t="b">
        <f t="shared" si="3"/>
        <v>1</v>
      </c>
      <c r="AI44" s="13" t="b">
        <f t="shared" si="4"/>
        <v>1</v>
      </c>
      <c r="AJ44" s="13" t="b">
        <f t="shared" si="5"/>
        <v>0</v>
      </c>
      <c r="AK44" s="13" t="b">
        <f t="shared" si="6"/>
        <v>0</v>
      </c>
      <c r="AL44" s="13" t="b">
        <f t="shared" si="7"/>
        <v>0</v>
      </c>
      <c r="AM44" s="13" t="b">
        <f t="shared" si="8"/>
        <v>0</v>
      </c>
      <c r="AN44" s="13" t="b">
        <f t="shared" si="9"/>
        <v>0</v>
      </c>
      <c r="AO44" s="13" t="b">
        <f t="shared" si="10"/>
        <v>0</v>
      </c>
      <c r="AP44" s="13" t="b">
        <f t="shared" si="11"/>
        <v>0</v>
      </c>
      <c r="AQ44" s="13" t="b">
        <f t="shared" si="12"/>
        <v>0</v>
      </c>
      <c r="AR44" s="13" t="b">
        <f t="shared" si="13"/>
        <v>0</v>
      </c>
      <c r="AS44" s="13" t="b">
        <f t="shared" si="14"/>
        <v>1</v>
      </c>
      <c r="AT44" s="13" t="b">
        <f t="shared" si="15"/>
        <v>1</v>
      </c>
      <c r="AU44" s="13" t="b">
        <f t="shared" si="16"/>
        <v>1</v>
      </c>
      <c r="AV44" s="13" t="b">
        <f t="shared" si="17"/>
        <v>1</v>
      </c>
      <c r="AW44" s="13" t="b">
        <f t="shared" si="18"/>
        <v>1</v>
      </c>
      <c r="AX44" s="13" t="str">
        <f t="shared" si="19"/>
        <v>-</v>
      </c>
      <c r="AY44" s="622">
        <f>IF(AX44="-",0,IF(COUNTIF(AX44:$AX$1022,AX44)&gt;1,1,0))</f>
        <v>0</v>
      </c>
    </row>
    <row r="45" spans="1:51" ht="15.75">
      <c r="A45" s="464">
        <v>23</v>
      </c>
      <c r="B45" s="491"/>
      <c r="C45" s="492"/>
      <c r="D45" s="469"/>
      <c r="E45" s="470"/>
      <c r="F45" s="493"/>
      <c r="G45" s="466"/>
      <c r="H45" s="470"/>
      <c r="I45" s="493"/>
      <c r="J45" s="466"/>
      <c r="K45" s="470"/>
      <c r="L45" s="493"/>
      <c r="M45" s="466"/>
      <c r="N45" s="470"/>
      <c r="O45" s="493"/>
      <c r="P45" s="466"/>
      <c r="Q45" s="470"/>
      <c r="R45" s="493"/>
      <c r="S45" s="466"/>
      <c r="T45" s="470"/>
      <c r="U45" s="493"/>
      <c r="V45" s="466"/>
      <c r="W45" s="470"/>
      <c r="X45" s="493"/>
      <c r="Y45" s="466"/>
      <c r="Z45" s="470"/>
      <c r="AA45" s="494"/>
      <c r="AB45" s="542">
        <f t="shared" si="2"/>
        <v>0</v>
      </c>
      <c r="AC45" s="495">
        <f t="shared" si="2"/>
        <v>0</v>
      </c>
      <c r="AD45" s="496">
        <f t="shared" si="2"/>
        <v>0</v>
      </c>
      <c r="AE45" s="3"/>
      <c r="AF45" s="13" t="b">
        <f t="shared" si="0"/>
        <v>1</v>
      </c>
      <c r="AG45" s="13" t="b">
        <f t="shared" si="1"/>
        <v>1</v>
      </c>
      <c r="AH45" s="13" t="b">
        <f t="shared" si="3"/>
        <v>1</v>
      </c>
      <c r="AI45" s="13" t="b">
        <f t="shared" si="4"/>
        <v>1</v>
      </c>
      <c r="AJ45" s="13" t="b">
        <f t="shared" si="5"/>
        <v>0</v>
      </c>
      <c r="AK45" s="13" t="b">
        <f t="shared" si="6"/>
        <v>0</v>
      </c>
      <c r="AL45" s="13" t="b">
        <f t="shared" si="7"/>
        <v>0</v>
      </c>
      <c r="AM45" s="13" t="b">
        <f t="shared" si="8"/>
        <v>0</v>
      </c>
      <c r="AN45" s="13" t="b">
        <f t="shared" si="9"/>
        <v>0</v>
      </c>
      <c r="AO45" s="13" t="b">
        <f t="shared" si="10"/>
        <v>0</v>
      </c>
      <c r="AP45" s="13" t="b">
        <f t="shared" si="11"/>
        <v>0</v>
      </c>
      <c r="AQ45" s="13" t="b">
        <f t="shared" si="12"/>
        <v>0</v>
      </c>
      <c r="AR45" s="13" t="b">
        <f t="shared" si="13"/>
        <v>0</v>
      </c>
      <c r="AS45" s="13" t="b">
        <f t="shared" si="14"/>
        <v>1</v>
      </c>
      <c r="AT45" s="13" t="b">
        <f t="shared" si="15"/>
        <v>1</v>
      </c>
      <c r="AU45" s="13" t="b">
        <f t="shared" si="16"/>
        <v>1</v>
      </c>
      <c r="AV45" s="13" t="b">
        <f t="shared" si="17"/>
        <v>1</v>
      </c>
      <c r="AW45" s="13" t="b">
        <f t="shared" si="18"/>
        <v>1</v>
      </c>
      <c r="AX45" s="13" t="str">
        <f t="shared" si="19"/>
        <v>-</v>
      </c>
      <c r="AY45" s="622">
        <f>IF(AX45="-",0,IF(COUNTIF(AX45:$AX$1022,AX45)&gt;1,1,0))</f>
        <v>0</v>
      </c>
    </row>
    <row r="46" spans="1:51" ht="15.75">
      <c r="A46" s="464">
        <v>24</v>
      </c>
      <c r="B46" s="491"/>
      <c r="C46" s="492"/>
      <c r="D46" s="469"/>
      <c r="E46" s="470"/>
      <c r="F46" s="493"/>
      <c r="G46" s="466"/>
      <c r="H46" s="470"/>
      <c r="I46" s="493"/>
      <c r="J46" s="466"/>
      <c r="K46" s="470"/>
      <c r="L46" s="493"/>
      <c r="M46" s="466"/>
      <c r="N46" s="470"/>
      <c r="O46" s="493"/>
      <c r="P46" s="466"/>
      <c r="Q46" s="470"/>
      <c r="R46" s="493"/>
      <c r="S46" s="466"/>
      <c r="T46" s="470"/>
      <c r="U46" s="493"/>
      <c r="V46" s="466"/>
      <c r="W46" s="470"/>
      <c r="X46" s="493"/>
      <c r="Y46" s="466"/>
      <c r="Z46" s="470"/>
      <c r="AA46" s="494"/>
      <c r="AB46" s="542">
        <f t="shared" si="2"/>
        <v>0</v>
      </c>
      <c r="AC46" s="495">
        <f t="shared" si="2"/>
        <v>0</v>
      </c>
      <c r="AD46" s="496">
        <f t="shared" si="2"/>
        <v>0</v>
      </c>
      <c r="AE46" s="3"/>
      <c r="AF46" s="13" t="b">
        <f t="shared" si="0"/>
        <v>1</v>
      </c>
      <c r="AG46" s="13" t="b">
        <f t="shared" si="1"/>
        <v>1</v>
      </c>
      <c r="AH46" s="13" t="b">
        <f t="shared" si="3"/>
        <v>1</v>
      </c>
      <c r="AI46" s="13" t="b">
        <f t="shared" si="4"/>
        <v>1</v>
      </c>
      <c r="AJ46" s="13" t="b">
        <f t="shared" si="5"/>
        <v>0</v>
      </c>
      <c r="AK46" s="13" t="b">
        <f t="shared" si="6"/>
        <v>0</v>
      </c>
      <c r="AL46" s="13" t="b">
        <f t="shared" si="7"/>
        <v>0</v>
      </c>
      <c r="AM46" s="13" t="b">
        <f t="shared" si="8"/>
        <v>0</v>
      </c>
      <c r="AN46" s="13" t="b">
        <f t="shared" si="9"/>
        <v>0</v>
      </c>
      <c r="AO46" s="13" t="b">
        <f t="shared" si="10"/>
        <v>0</v>
      </c>
      <c r="AP46" s="13" t="b">
        <f t="shared" si="11"/>
        <v>0</v>
      </c>
      <c r="AQ46" s="13" t="b">
        <f t="shared" si="12"/>
        <v>0</v>
      </c>
      <c r="AR46" s="13" t="b">
        <f t="shared" si="13"/>
        <v>0</v>
      </c>
      <c r="AS46" s="13" t="b">
        <f t="shared" si="14"/>
        <v>1</v>
      </c>
      <c r="AT46" s="13" t="b">
        <f t="shared" si="15"/>
        <v>1</v>
      </c>
      <c r="AU46" s="13" t="b">
        <f t="shared" si="16"/>
        <v>1</v>
      </c>
      <c r="AV46" s="13" t="b">
        <f t="shared" si="17"/>
        <v>1</v>
      </c>
      <c r="AW46" s="13" t="b">
        <f t="shared" si="18"/>
        <v>1</v>
      </c>
      <c r="AX46" s="13" t="str">
        <f t="shared" si="19"/>
        <v>-</v>
      </c>
      <c r="AY46" s="622">
        <f>IF(AX46="-",0,IF(COUNTIF(AX46:$AX$1022,AX46)&gt;1,1,0))</f>
        <v>0</v>
      </c>
    </row>
    <row r="47" spans="1:51" ht="15.75">
      <c r="A47" s="464">
        <v>25</v>
      </c>
      <c r="B47" s="491"/>
      <c r="C47" s="492"/>
      <c r="D47" s="469"/>
      <c r="E47" s="470"/>
      <c r="F47" s="493"/>
      <c r="G47" s="466"/>
      <c r="H47" s="470"/>
      <c r="I47" s="493"/>
      <c r="J47" s="466"/>
      <c r="K47" s="470"/>
      <c r="L47" s="493"/>
      <c r="M47" s="466"/>
      <c r="N47" s="470"/>
      <c r="O47" s="493"/>
      <c r="P47" s="466"/>
      <c r="Q47" s="470"/>
      <c r="R47" s="493"/>
      <c r="S47" s="466"/>
      <c r="T47" s="470"/>
      <c r="U47" s="493"/>
      <c r="V47" s="466"/>
      <c r="W47" s="470"/>
      <c r="X47" s="493"/>
      <c r="Y47" s="466"/>
      <c r="Z47" s="470"/>
      <c r="AA47" s="494"/>
      <c r="AB47" s="542">
        <f t="shared" si="2"/>
        <v>0</v>
      </c>
      <c r="AC47" s="495">
        <f t="shared" si="2"/>
        <v>0</v>
      </c>
      <c r="AD47" s="496">
        <f t="shared" si="2"/>
        <v>0</v>
      </c>
      <c r="AE47" s="3"/>
      <c r="AF47" s="13" t="b">
        <f t="shared" si="0"/>
        <v>1</v>
      </c>
      <c r="AG47" s="13" t="b">
        <f t="shared" si="1"/>
        <v>1</v>
      </c>
      <c r="AH47" s="13" t="b">
        <f t="shared" si="3"/>
        <v>1</v>
      </c>
      <c r="AI47" s="13" t="b">
        <f t="shared" si="4"/>
        <v>1</v>
      </c>
      <c r="AJ47" s="13" t="b">
        <f t="shared" si="5"/>
        <v>0</v>
      </c>
      <c r="AK47" s="13" t="b">
        <f t="shared" si="6"/>
        <v>0</v>
      </c>
      <c r="AL47" s="13" t="b">
        <f t="shared" si="7"/>
        <v>0</v>
      </c>
      <c r="AM47" s="13" t="b">
        <f t="shared" si="8"/>
        <v>0</v>
      </c>
      <c r="AN47" s="13" t="b">
        <f t="shared" si="9"/>
        <v>0</v>
      </c>
      <c r="AO47" s="13" t="b">
        <f t="shared" si="10"/>
        <v>0</v>
      </c>
      <c r="AP47" s="13" t="b">
        <f t="shared" si="11"/>
        <v>0</v>
      </c>
      <c r="AQ47" s="13" t="b">
        <f t="shared" si="12"/>
        <v>0</v>
      </c>
      <c r="AR47" s="13" t="b">
        <f t="shared" si="13"/>
        <v>0</v>
      </c>
      <c r="AS47" s="13" t="b">
        <f t="shared" si="14"/>
        <v>1</v>
      </c>
      <c r="AT47" s="13" t="b">
        <f t="shared" si="15"/>
        <v>1</v>
      </c>
      <c r="AU47" s="13" t="b">
        <f t="shared" si="16"/>
        <v>1</v>
      </c>
      <c r="AV47" s="13" t="b">
        <f t="shared" si="17"/>
        <v>1</v>
      </c>
      <c r="AW47" s="13" t="b">
        <f t="shared" si="18"/>
        <v>1</v>
      </c>
      <c r="AX47" s="13" t="str">
        <f t="shared" si="19"/>
        <v>-</v>
      </c>
      <c r="AY47" s="622">
        <f>IF(AX47="-",0,IF(COUNTIF(AX47:$AX$1022,AX47)&gt;1,1,0))</f>
        <v>0</v>
      </c>
    </row>
    <row r="48" spans="1:51" ht="15.75">
      <c r="A48" s="464">
        <v>26</v>
      </c>
      <c r="B48" s="491"/>
      <c r="C48" s="492"/>
      <c r="D48" s="469"/>
      <c r="E48" s="470"/>
      <c r="F48" s="493"/>
      <c r="G48" s="466"/>
      <c r="H48" s="470"/>
      <c r="I48" s="493"/>
      <c r="J48" s="466"/>
      <c r="K48" s="470"/>
      <c r="L48" s="493"/>
      <c r="M48" s="466"/>
      <c r="N48" s="470"/>
      <c r="O48" s="493"/>
      <c r="P48" s="466"/>
      <c r="Q48" s="470"/>
      <c r="R48" s="493"/>
      <c r="S48" s="466"/>
      <c r="T48" s="470"/>
      <c r="U48" s="493"/>
      <c r="V48" s="466"/>
      <c r="W48" s="470"/>
      <c r="X48" s="493"/>
      <c r="Y48" s="466"/>
      <c r="Z48" s="470"/>
      <c r="AA48" s="494"/>
      <c r="AB48" s="542">
        <f t="shared" si="2"/>
        <v>0</v>
      </c>
      <c r="AC48" s="495">
        <f t="shared" si="2"/>
        <v>0</v>
      </c>
      <c r="AD48" s="496">
        <f t="shared" si="2"/>
        <v>0</v>
      </c>
      <c r="AE48" s="3"/>
      <c r="AF48" s="13" t="b">
        <f t="shared" si="0"/>
        <v>1</v>
      </c>
      <c r="AG48" s="13" t="b">
        <f t="shared" si="1"/>
        <v>1</v>
      </c>
      <c r="AH48" s="13" t="b">
        <f t="shared" si="3"/>
        <v>1</v>
      </c>
      <c r="AI48" s="13" t="b">
        <f t="shared" si="4"/>
        <v>1</v>
      </c>
      <c r="AJ48" s="13" t="b">
        <f t="shared" si="5"/>
        <v>0</v>
      </c>
      <c r="AK48" s="13" t="b">
        <f t="shared" si="6"/>
        <v>0</v>
      </c>
      <c r="AL48" s="13" t="b">
        <f t="shared" si="7"/>
        <v>0</v>
      </c>
      <c r="AM48" s="13" t="b">
        <f t="shared" si="8"/>
        <v>0</v>
      </c>
      <c r="AN48" s="13" t="b">
        <f t="shared" si="9"/>
        <v>0</v>
      </c>
      <c r="AO48" s="13" t="b">
        <f t="shared" si="10"/>
        <v>0</v>
      </c>
      <c r="AP48" s="13" t="b">
        <f t="shared" si="11"/>
        <v>0</v>
      </c>
      <c r="AQ48" s="13" t="b">
        <f t="shared" si="12"/>
        <v>0</v>
      </c>
      <c r="AR48" s="13" t="b">
        <f t="shared" si="13"/>
        <v>0</v>
      </c>
      <c r="AS48" s="13" t="b">
        <f t="shared" si="14"/>
        <v>1</v>
      </c>
      <c r="AT48" s="13" t="b">
        <f t="shared" si="15"/>
        <v>1</v>
      </c>
      <c r="AU48" s="13" t="b">
        <f t="shared" si="16"/>
        <v>1</v>
      </c>
      <c r="AV48" s="13" t="b">
        <f t="shared" si="17"/>
        <v>1</v>
      </c>
      <c r="AW48" s="13" t="b">
        <f t="shared" si="18"/>
        <v>1</v>
      </c>
      <c r="AX48" s="13" t="str">
        <f t="shared" si="19"/>
        <v>-</v>
      </c>
      <c r="AY48" s="622">
        <f>IF(AX48="-",0,IF(COUNTIF(AX48:$AX$1022,AX48)&gt;1,1,0))</f>
        <v>0</v>
      </c>
    </row>
    <row r="49" spans="1:51" ht="15.75">
      <c r="A49" s="464">
        <v>27</v>
      </c>
      <c r="B49" s="491"/>
      <c r="C49" s="492"/>
      <c r="D49" s="469"/>
      <c r="E49" s="470"/>
      <c r="F49" s="493"/>
      <c r="G49" s="466"/>
      <c r="H49" s="470"/>
      <c r="I49" s="493"/>
      <c r="J49" s="466"/>
      <c r="K49" s="470"/>
      <c r="L49" s="493"/>
      <c r="M49" s="466"/>
      <c r="N49" s="470"/>
      <c r="O49" s="493"/>
      <c r="P49" s="466"/>
      <c r="Q49" s="470"/>
      <c r="R49" s="493"/>
      <c r="S49" s="466"/>
      <c r="T49" s="470"/>
      <c r="U49" s="493"/>
      <c r="V49" s="466"/>
      <c r="W49" s="470"/>
      <c r="X49" s="493"/>
      <c r="Y49" s="466"/>
      <c r="Z49" s="470"/>
      <c r="AA49" s="494"/>
      <c r="AB49" s="542">
        <f t="shared" si="2"/>
        <v>0</v>
      </c>
      <c r="AC49" s="495">
        <f t="shared" si="2"/>
        <v>0</v>
      </c>
      <c r="AD49" s="496">
        <f t="shared" si="2"/>
        <v>0</v>
      </c>
      <c r="AE49" s="3"/>
      <c r="AF49" s="13" t="b">
        <f t="shared" si="0"/>
        <v>1</v>
      </c>
      <c r="AG49" s="13" t="b">
        <f t="shared" si="1"/>
        <v>1</v>
      </c>
      <c r="AH49" s="13" t="b">
        <f t="shared" si="3"/>
        <v>1</v>
      </c>
      <c r="AI49" s="13" t="b">
        <f t="shared" si="4"/>
        <v>1</v>
      </c>
      <c r="AJ49" s="13" t="b">
        <f t="shared" si="5"/>
        <v>0</v>
      </c>
      <c r="AK49" s="13" t="b">
        <f t="shared" si="6"/>
        <v>0</v>
      </c>
      <c r="AL49" s="13" t="b">
        <f t="shared" si="7"/>
        <v>0</v>
      </c>
      <c r="AM49" s="13" t="b">
        <f t="shared" si="8"/>
        <v>0</v>
      </c>
      <c r="AN49" s="13" t="b">
        <f t="shared" si="9"/>
        <v>0</v>
      </c>
      <c r="AO49" s="13" t="b">
        <f t="shared" si="10"/>
        <v>0</v>
      </c>
      <c r="AP49" s="13" t="b">
        <f t="shared" si="11"/>
        <v>0</v>
      </c>
      <c r="AQ49" s="13" t="b">
        <f t="shared" si="12"/>
        <v>0</v>
      </c>
      <c r="AR49" s="13" t="b">
        <f t="shared" si="13"/>
        <v>0</v>
      </c>
      <c r="AS49" s="13" t="b">
        <f t="shared" si="14"/>
        <v>1</v>
      </c>
      <c r="AT49" s="13" t="b">
        <f t="shared" si="15"/>
        <v>1</v>
      </c>
      <c r="AU49" s="13" t="b">
        <f t="shared" si="16"/>
        <v>1</v>
      </c>
      <c r="AV49" s="13" t="b">
        <f t="shared" si="17"/>
        <v>1</v>
      </c>
      <c r="AW49" s="13" t="b">
        <f t="shared" si="18"/>
        <v>1</v>
      </c>
      <c r="AX49" s="13" t="str">
        <f t="shared" si="19"/>
        <v>-</v>
      </c>
      <c r="AY49" s="622">
        <f>IF(AX49="-",0,IF(COUNTIF(AX49:$AX$1022,AX49)&gt;1,1,0))</f>
        <v>0</v>
      </c>
    </row>
    <row r="50" spans="1:51" ht="15.75">
      <c r="A50" s="464">
        <v>28</v>
      </c>
      <c r="B50" s="491"/>
      <c r="C50" s="492"/>
      <c r="D50" s="469"/>
      <c r="E50" s="470"/>
      <c r="F50" s="493"/>
      <c r="G50" s="466"/>
      <c r="H50" s="470"/>
      <c r="I50" s="493"/>
      <c r="J50" s="466"/>
      <c r="K50" s="470"/>
      <c r="L50" s="493"/>
      <c r="M50" s="466"/>
      <c r="N50" s="470"/>
      <c r="O50" s="493"/>
      <c r="P50" s="466"/>
      <c r="Q50" s="470"/>
      <c r="R50" s="493"/>
      <c r="S50" s="466"/>
      <c r="T50" s="470"/>
      <c r="U50" s="493"/>
      <c r="V50" s="466"/>
      <c r="W50" s="470"/>
      <c r="X50" s="493"/>
      <c r="Y50" s="466"/>
      <c r="Z50" s="470"/>
      <c r="AA50" s="494"/>
      <c r="AB50" s="542">
        <f t="shared" si="2"/>
        <v>0</v>
      </c>
      <c r="AC50" s="495">
        <f t="shared" si="2"/>
        <v>0</v>
      </c>
      <c r="AD50" s="496">
        <f t="shared" si="2"/>
        <v>0</v>
      </c>
      <c r="AE50" s="3"/>
      <c r="AF50" s="13" t="b">
        <f t="shared" si="0"/>
        <v>1</v>
      </c>
      <c r="AG50" s="13" t="b">
        <f t="shared" si="1"/>
        <v>1</v>
      </c>
      <c r="AH50" s="13" t="b">
        <f t="shared" si="3"/>
        <v>1</v>
      </c>
      <c r="AI50" s="13" t="b">
        <f t="shared" si="4"/>
        <v>1</v>
      </c>
      <c r="AJ50" s="13" t="b">
        <f t="shared" si="5"/>
        <v>0</v>
      </c>
      <c r="AK50" s="13" t="b">
        <f t="shared" si="6"/>
        <v>0</v>
      </c>
      <c r="AL50" s="13" t="b">
        <f t="shared" si="7"/>
        <v>0</v>
      </c>
      <c r="AM50" s="13" t="b">
        <f t="shared" si="8"/>
        <v>0</v>
      </c>
      <c r="AN50" s="13" t="b">
        <f t="shared" si="9"/>
        <v>0</v>
      </c>
      <c r="AO50" s="13" t="b">
        <f t="shared" si="10"/>
        <v>0</v>
      </c>
      <c r="AP50" s="13" t="b">
        <f t="shared" si="11"/>
        <v>0</v>
      </c>
      <c r="AQ50" s="13" t="b">
        <f t="shared" si="12"/>
        <v>0</v>
      </c>
      <c r="AR50" s="13" t="b">
        <f t="shared" si="13"/>
        <v>0</v>
      </c>
      <c r="AS50" s="13" t="b">
        <f t="shared" si="14"/>
        <v>1</v>
      </c>
      <c r="AT50" s="13" t="b">
        <f t="shared" si="15"/>
        <v>1</v>
      </c>
      <c r="AU50" s="13" t="b">
        <f t="shared" si="16"/>
        <v>1</v>
      </c>
      <c r="AV50" s="13" t="b">
        <f t="shared" si="17"/>
        <v>1</v>
      </c>
      <c r="AW50" s="13" t="b">
        <f t="shared" si="18"/>
        <v>1</v>
      </c>
      <c r="AX50" s="13" t="str">
        <f t="shared" si="19"/>
        <v>-</v>
      </c>
      <c r="AY50" s="622">
        <f>IF(AX50="-",0,IF(COUNTIF(AX50:$AX$1022,AX50)&gt;1,1,0))</f>
        <v>0</v>
      </c>
    </row>
    <row r="51" spans="1:51" ht="15.75">
      <c r="A51" s="464">
        <v>29</v>
      </c>
      <c r="B51" s="491"/>
      <c r="C51" s="492"/>
      <c r="D51" s="469"/>
      <c r="E51" s="470"/>
      <c r="F51" s="493"/>
      <c r="G51" s="466"/>
      <c r="H51" s="470"/>
      <c r="I51" s="493"/>
      <c r="J51" s="466"/>
      <c r="K51" s="470"/>
      <c r="L51" s="493"/>
      <c r="M51" s="466"/>
      <c r="N51" s="470"/>
      <c r="O51" s="493"/>
      <c r="P51" s="466"/>
      <c r="Q51" s="470"/>
      <c r="R51" s="493"/>
      <c r="S51" s="466"/>
      <c r="T51" s="470"/>
      <c r="U51" s="493"/>
      <c r="V51" s="466"/>
      <c r="W51" s="470"/>
      <c r="X51" s="493"/>
      <c r="Y51" s="466"/>
      <c r="Z51" s="470"/>
      <c r="AA51" s="494"/>
      <c r="AB51" s="542">
        <f t="shared" si="2"/>
        <v>0</v>
      </c>
      <c r="AC51" s="495">
        <f t="shared" si="2"/>
        <v>0</v>
      </c>
      <c r="AD51" s="496">
        <f t="shared" si="2"/>
        <v>0</v>
      </c>
      <c r="AE51" s="3"/>
      <c r="AF51" s="13" t="b">
        <f t="shared" si="0"/>
        <v>1</v>
      </c>
      <c r="AG51" s="13" t="b">
        <f t="shared" si="1"/>
        <v>1</v>
      </c>
      <c r="AH51" s="13" t="b">
        <f t="shared" si="3"/>
        <v>1</v>
      </c>
      <c r="AI51" s="13" t="b">
        <f t="shared" si="4"/>
        <v>1</v>
      </c>
      <c r="AJ51" s="13" t="b">
        <f t="shared" si="5"/>
        <v>0</v>
      </c>
      <c r="AK51" s="13" t="b">
        <f t="shared" si="6"/>
        <v>0</v>
      </c>
      <c r="AL51" s="13" t="b">
        <f t="shared" si="7"/>
        <v>0</v>
      </c>
      <c r="AM51" s="13" t="b">
        <f t="shared" si="8"/>
        <v>0</v>
      </c>
      <c r="AN51" s="13" t="b">
        <f t="shared" si="9"/>
        <v>0</v>
      </c>
      <c r="AO51" s="13" t="b">
        <f t="shared" si="10"/>
        <v>0</v>
      </c>
      <c r="AP51" s="13" t="b">
        <f t="shared" si="11"/>
        <v>0</v>
      </c>
      <c r="AQ51" s="13" t="b">
        <f t="shared" si="12"/>
        <v>0</v>
      </c>
      <c r="AR51" s="13" t="b">
        <f t="shared" si="13"/>
        <v>0</v>
      </c>
      <c r="AS51" s="13" t="b">
        <f t="shared" si="14"/>
        <v>1</v>
      </c>
      <c r="AT51" s="13" t="b">
        <f t="shared" si="15"/>
        <v>1</v>
      </c>
      <c r="AU51" s="13" t="b">
        <f t="shared" si="16"/>
        <v>1</v>
      </c>
      <c r="AV51" s="13" t="b">
        <f t="shared" si="17"/>
        <v>1</v>
      </c>
      <c r="AW51" s="13" t="b">
        <f t="shared" si="18"/>
        <v>1</v>
      </c>
      <c r="AX51" s="13" t="str">
        <f t="shared" si="19"/>
        <v>-</v>
      </c>
      <c r="AY51" s="622">
        <f>IF(AX51="-",0,IF(COUNTIF(AX51:$AX$1022,AX51)&gt;1,1,0))</f>
        <v>0</v>
      </c>
    </row>
    <row r="52" spans="1:51" ht="15.75">
      <c r="A52" s="464">
        <v>30</v>
      </c>
      <c r="B52" s="491"/>
      <c r="C52" s="492"/>
      <c r="D52" s="469"/>
      <c r="E52" s="470"/>
      <c r="F52" s="493"/>
      <c r="G52" s="466"/>
      <c r="H52" s="470"/>
      <c r="I52" s="493"/>
      <c r="J52" s="466"/>
      <c r="K52" s="470"/>
      <c r="L52" s="493"/>
      <c r="M52" s="466"/>
      <c r="N52" s="470"/>
      <c r="O52" s="493"/>
      <c r="P52" s="466"/>
      <c r="Q52" s="470"/>
      <c r="R52" s="493"/>
      <c r="S52" s="466"/>
      <c r="T52" s="470"/>
      <c r="U52" s="493"/>
      <c r="V52" s="466"/>
      <c r="W52" s="470"/>
      <c r="X52" s="493"/>
      <c r="Y52" s="466"/>
      <c r="Z52" s="470"/>
      <c r="AA52" s="494"/>
      <c r="AB52" s="542">
        <f t="shared" si="2"/>
        <v>0</v>
      </c>
      <c r="AC52" s="495">
        <f t="shared" si="2"/>
        <v>0</v>
      </c>
      <c r="AD52" s="496">
        <f t="shared" si="2"/>
        <v>0</v>
      </c>
      <c r="AE52" s="3"/>
      <c r="AF52" s="13" t="b">
        <f t="shared" si="0"/>
        <v>1</v>
      </c>
      <c r="AG52" s="13" t="b">
        <f t="shared" si="1"/>
        <v>1</v>
      </c>
      <c r="AH52" s="13" t="b">
        <f t="shared" si="3"/>
        <v>1</v>
      </c>
      <c r="AI52" s="13" t="b">
        <f t="shared" si="4"/>
        <v>1</v>
      </c>
      <c r="AJ52" s="13" t="b">
        <f t="shared" si="5"/>
        <v>0</v>
      </c>
      <c r="AK52" s="13" t="b">
        <f t="shared" si="6"/>
        <v>0</v>
      </c>
      <c r="AL52" s="13" t="b">
        <f t="shared" si="7"/>
        <v>0</v>
      </c>
      <c r="AM52" s="13" t="b">
        <f t="shared" si="8"/>
        <v>0</v>
      </c>
      <c r="AN52" s="13" t="b">
        <f t="shared" si="9"/>
        <v>0</v>
      </c>
      <c r="AO52" s="13" t="b">
        <f t="shared" si="10"/>
        <v>0</v>
      </c>
      <c r="AP52" s="13" t="b">
        <f t="shared" si="11"/>
        <v>0</v>
      </c>
      <c r="AQ52" s="13" t="b">
        <f t="shared" si="12"/>
        <v>0</v>
      </c>
      <c r="AR52" s="13" t="b">
        <f t="shared" si="13"/>
        <v>0</v>
      </c>
      <c r="AS52" s="13" t="b">
        <f t="shared" si="14"/>
        <v>1</v>
      </c>
      <c r="AT52" s="13" t="b">
        <f t="shared" si="15"/>
        <v>1</v>
      </c>
      <c r="AU52" s="13" t="b">
        <f t="shared" si="16"/>
        <v>1</v>
      </c>
      <c r="AV52" s="13" t="b">
        <f t="shared" si="17"/>
        <v>1</v>
      </c>
      <c r="AW52" s="13" t="b">
        <f t="shared" si="18"/>
        <v>1</v>
      </c>
      <c r="AX52" s="13" t="str">
        <f t="shared" si="19"/>
        <v>-</v>
      </c>
      <c r="AY52" s="622">
        <f>IF(AX52="-",0,IF(COUNTIF(AX52:$AX$1022,AX52)&gt;1,1,0))</f>
        <v>0</v>
      </c>
    </row>
    <row r="53" spans="1:51" ht="15.75">
      <c r="A53" s="464">
        <v>31</v>
      </c>
      <c r="B53" s="491"/>
      <c r="C53" s="492"/>
      <c r="D53" s="469"/>
      <c r="E53" s="470"/>
      <c r="F53" s="493"/>
      <c r="G53" s="466"/>
      <c r="H53" s="470"/>
      <c r="I53" s="493"/>
      <c r="J53" s="466"/>
      <c r="K53" s="470"/>
      <c r="L53" s="493"/>
      <c r="M53" s="466"/>
      <c r="N53" s="470"/>
      <c r="O53" s="493"/>
      <c r="P53" s="466"/>
      <c r="Q53" s="470"/>
      <c r="R53" s="493"/>
      <c r="S53" s="466"/>
      <c r="T53" s="470"/>
      <c r="U53" s="493"/>
      <c r="V53" s="466"/>
      <c r="W53" s="470"/>
      <c r="X53" s="493"/>
      <c r="Y53" s="466"/>
      <c r="Z53" s="470"/>
      <c r="AA53" s="494"/>
      <c r="AB53" s="542">
        <f t="shared" si="2"/>
        <v>0</v>
      </c>
      <c r="AC53" s="495">
        <f t="shared" si="2"/>
        <v>0</v>
      </c>
      <c r="AD53" s="496">
        <f t="shared" si="2"/>
        <v>0</v>
      </c>
      <c r="AE53" s="3"/>
      <c r="AF53" s="13" t="b">
        <f t="shared" si="0"/>
        <v>1</v>
      </c>
      <c r="AG53" s="13" t="b">
        <f t="shared" si="1"/>
        <v>1</v>
      </c>
      <c r="AH53" s="13" t="b">
        <f t="shared" si="3"/>
        <v>1</v>
      </c>
      <c r="AI53" s="13" t="b">
        <f t="shared" si="4"/>
        <v>1</v>
      </c>
      <c r="AJ53" s="13" t="b">
        <f t="shared" si="5"/>
        <v>0</v>
      </c>
      <c r="AK53" s="13" t="b">
        <f t="shared" si="6"/>
        <v>0</v>
      </c>
      <c r="AL53" s="13" t="b">
        <f t="shared" si="7"/>
        <v>0</v>
      </c>
      <c r="AM53" s="13" t="b">
        <f t="shared" si="8"/>
        <v>0</v>
      </c>
      <c r="AN53" s="13" t="b">
        <f t="shared" si="9"/>
        <v>0</v>
      </c>
      <c r="AO53" s="13" t="b">
        <f t="shared" si="10"/>
        <v>0</v>
      </c>
      <c r="AP53" s="13" t="b">
        <f t="shared" si="11"/>
        <v>0</v>
      </c>
      <c r="AQ53" s="13" t="b">
        <f t="shared" si="12"/>
        <v>0</v>
      </c>
      <c r="AR53" s="13" t="b">
        <f t="shared" si="13"/>
        <v>0</v>
      </c>
      <c r="AS53" s="13" t="b">
        <f t="shared" si="14"/>
        <v>1</v>
      </c>
      <c r="AT53" s="13" t="b">
        <f t="shared" si="15"/>
        <v>1</v>
      </c>
      <c r="AU53" s="13" t="b">
        <f t="shared" si="16"/>
        <v>1</v>
      </c>
      <c r="AV53" s="13" t="b">
        <f t="shared" si="17"/>
        <v>1</v>
      </c>
      <c r="AW53" s="13" t="b">
        <f t="shared" si="18"/>
        <v>1</v>
      </c>
      <c r="AX53" s="13" t="str">
        <f t="shared" si="19"/>
        <v>-</v>
      </c>
      <c r="AY53" s="622">
        <f>IF(AX53="-",0,IF(COUNTIF(AX53:$AX$1022,AX53)&gt;1,1,0))</f>
        <v>0</v>
      </c>
    </row>
    <row r="54" spans="1:51" ht="15.75">
      <c r="A54" s="464">
        <v>32</v>
      </c>
      <c r="B54" s="491"/>
      <c r="C54" s="492"/>
      <c r="D54" s="469"/>
      <c r="E54" s="470"/>
      <c r="F54" s="493"/>
      <c r="G54" s="466"/>
      <c r="H54" s="470"/>
      <c r="I54" s="493"/>
      <c r="J54" s="466"/>
      <c r="K54" s="470"/>
      <c r="L54" s="493"/>
      <c r="M54" s="466"/>
      <c r="N54" s="470"/>
      <c r="O54" s="493"/>
      <c r="P54" s="466"/>
      <c r="Q54" s="470"/>
      <c r="R54" s="493"/>
      <c r="S54" s="466"/>
      <c r="T54" s="470"/>
      <c r="U54" s="493"/>
      <c r="V54" s="466"/>
      <c r="W54" s="470"/>
      <c r="X54" s="493"/>
      <c r="Y54" s="466"/>
      <c r="Z54" s="470"/>
      <c r="AA54" s="494"/>
      <c r="AB54" s="542">
        <f t="shared" si="2"/>
        <v>0</v>
      </c>
      <c r="AC54" s="495">
        <f t="shared" si="2"/>
        <v>0</v>
      </c>
      <c r="AD54" s="496">
        <f t="shared" si="2"/>
        <v>0</v>
      </c>
      <c r="AE54" s="3"/>
      <c r="AF54" s="13" t="b">
        <f t="shared" si="0"/>
        <v>1</v>
      </c>
      <c r="AG54" s="13" t="b">
        <f t="shared" si="1"/>
        <v>1</v>
      </c>
      <c r="AH54" s="13" t="b">
        <f t="shared" si="3"/>
        <v>1</v>
      </c>
      <c r="AI54" s="13" t="b">
        <f t="shared" si="4"/>
        <v>1</v>
      </c>
      <c r="AJ54" s="13" t="b">
        <f t="shared" si="5"/>
        <v>0</v>
      </c>
      <c r="AK54" s="13" t="b">
        <f t="shared" si="6"/>
        <v>0</v>
      </c>
      <c r="AL54" s="13" t="b">
        <f t="shared" si="7"/>
        <v>0</v>
      </c>
      <c r="AM54" s="13" t="b">
        <f t="shared" si="8"/>
        <v>0</v>
      </c>
      <c r="AN54" s="13" t="b">
        <f t="shared" si="9"/>
        <v>0</v>
      </c>
      <c r="AO54" s="13" t="b">
        <f t="shared" si="10"/>
        <v>0</v>
      </c>
      <c r="AP54" s="13" t="b">
        <f t="shared" si="11"/>
        <v>0</v>
      </c>
      <c r="AQ54" s="13" t="b">
        <f t="shared" si="12"/>
        <v>0</v>
      </c>
      <c r="AR54" s="13" t="b">
        <f t="shared" si="13"/>
        <v>0</v>
      </c>
      <c r="AS54" s="13" t="b">
        <f t="shared" si="14"/>
        <v>1</v>
      </c>
      <c r="AT54" s="13" t="b">
        <f t="shared" si="15"/>
        <v>1</v>
      </c>
      <c r="AU54" s="13" t="b">
        <f t="shared" si="16"/>
        <v>1</v>
      </c>
      <c r="AV54" s="13" t="b">
        <f t="shared" si="17"/>
        <v>1</v>
      </c>
      <c r="AW54" s="13" t="b">
        <f t="shared" si="18"/>
        <v>1</v>
      </c>
      <c r="AX54" s="13" t="str">
        <f t="shared" si="19"/>
        <v>-</v>
      </c>
      <c r="AY54" s="622">
        <f>IF(AX54="-",0,IF(COUNTIF(AX54:$AX$1022,AX54)&gt;1,1,0))</f>
        <v>0</v>
      </c>
    </row>
    <row r="55" spans="1:51" ht="15.75">
      <c r="A55" s="464">
        <v>33</v>
      </c>
      <c r="B55" s="491"/>
      <c r="C55" s="492"/>
      <c r="D55" s="469"/>
      <c r="E55" s="470"/>
      <c r="F55" s="493"/>
      <c r="G55" s="466"/>
      <c r="H55" s="470"/>
      <c r="I55" s="493"/>
      <c r="J55" s="466"/>
      <c r="K55" s="470"/>
      <c r="L55" s="493"/>
      <c r="M55" s="466"/>
      <c r="N55" s="470"/>
      <c r="O55" s="493"/>
      <c r="P55" s="466"/>
      <c r="Q55" s="470"/>
      <c r="R55" s="493"/>
      <c r="S55" s="466"/>
      <c r="T55" s="470"/>
      <c r="U55" s="493"/>
      <c r="V55" s="466"/>
      <c r="W55" s="470"/>
      <c r="X55" s="493"/>
      <c r="Y55" s="466"/>
      <c r="Z55" s="470"/>
      <c r="AA55" s="494"/>
      <c r="AB55" s="542">
        <f t="shared" si="2"/>
        <v>0</v>
      </c>
      <c r="AC55" s="495">
        <f t="shared" si="2"/>
        <v>0</v>
      </c>
      <c r="AD55" s="496">
        <f t="shared" si="2"/>
        <v>0</v>
      </c>
      <c r="AE55" s="3"/>
      <c r="AF55" s="13" t="b">
        <f t="shared" si="0"/>
        <v>1</v>
      </c>
      <c r="AG55" s="13" t="b">
        <f t="shared" si="1"/>
        <v>1</v>
      </c>
      <c r="AH55" s="13" t="b">
        <f t="shared" si="3"/>
        <v>1</v>
      </c>
      <c r="AI55" s="13" t="b">
        <f t="shared" si="4"/>
        <v>1</v>
      </c>
      <c r="AJ55" s="13" t="b">
        <f t="shared" si="5"/>
        <v>0</v>
      </c>
      <c r="AK55" s="13" t="b">
        <f t="shared" si="6"/>
        <v>0</v>
      </c>
      <c r="AL55" s="13" t="b">
        <f t="shared" si="7"/>
        <v>0</v>
      </c>
      <c r="AM55" s="13" t="b">
        <f t="shared" si="8"/>
        <v>0</v>
      </c>
      <c r="AN55" s="13" t="b">
        <f t="shared" si="9"/>
        <v>0</v>
      </c>
      <c r="AO55" s="13" t="b">
        <f t="shared" si="10"/>
        <v>0</v>
      </c>
      <c r="AP55" s="13" t="b">
        <f t="shared" si="11"/>
        <v>0</v>
      </c>
      <c r="AQ55" s="13" t="b">
        <f t="shared" si="12"/>
        <v>0</v>
      </c>
      <c r="AR55" s="13" t="b">
        <f t="shared" si="13"/>
        <v>0</v>
      </c>
      <c r="AS55" s="13" t="b">
        <f t="shared" si="14"/>
        <v>1</v>
      </c>
      <c r="AT55" s="13" t="b">
        <f t="shared" si="15"/>
        <v>1</v>
      </c>
      <c r="AU55" s="13" t="b">
        <f t="shared" si="16"/>
        <v>1</v>
      </c>
      <c r="AV55" s="13" t="b">
        <f t="shared" si="17"/>
        <v>1</v>
      </c>
      <c r="AW55" s="13" t="b">
        <f t="shared" si="18"/>
        <v>1</v>
      </c>
      <c r="AX55" s="13" t="str">
        <f t="shared" si="19"/>
        <v>-</v>
      </c>
      <c r="AY55" s="622">
        <f>IF(AX55="-",0,IF(COUNTIF(AX55:$AX$1022,AX55)&gt;1,1,0))</f>
        <v>0</v>
      </c>
    </row>
    <row r="56" spans="1:51" ht="15.75">
      <c r="A56" s="464">
        <v>34</v>
      </c>
      <c r="B56" s="491"/>
      <c r="C56" s="492"/>
      <c r="D56" s="469"/>
      <c r="E56" s="470"/>
      <c r="F56" s="493"/>
      <c r="G56" s="466"/>
      <c r="H56" s="470"/>
      <c r="I56" s="493"/>
      <c r="J56" s="466"/>
      <c r="K56" s="470"/>
      <c r="L56" s="493"/>
      <c r="M56" s="466"/>
      <c r="N56" s="470"/>
      <c r="O56" s="493"/>
      <c r="P56" s="466"/>
      <c r="Q56" s="470"/>
      <c r="R56" s="493"/>
      <c r="S56" s="466"/>
      <c r="T56" s="470"/>
      <c r="U56" s="493"/>
      <c r="V56" s="466"/>
      <c r="W56" s="470"/>
      <c r="X56" s="493"/>
      <c r="Y56" s="466"/>
      <c r="Z56" s="470"/>
      <c r="AA56" s="494"/>
      <c r="AB56" s="542">
        <f t="shared" si="2"/>
        <v>0</v>
      </c>
      <c r="AC56" s="495">
        <f t="shared" si="2"/>
        <v>0</v>
      </c>
      <c r="AD56" s="496">
        <f t="shared" si="2"/>
        <v>0</v>
      </c>
      <c r="AE56" s="3"/>
      <c r="AF56" s="13" t="b">
        <f t="shared" si="0"/>
        <v>1</v>
      </c>
      <c r="AG56" s="13" t="b">
        <f t="shared" si="1"/>
        <v>1</v>
      </c>
      <c r="AH56" s="13" t="b">
        <f t="shared" si="3"/>
        <v>1</v>
      </c>
      <c r="AI56" s="13" t="b">
        <f t="shared" si="4"/>
        <v>1</v>
      </c>
      <c r="AJ56" s="13" t="b">
        <f t="shared" si="5"/>
        <v>0</v>
      </c>
      <c r="AK56" s="13" t="b">
        <f t="shared" si="6"/>
        <v>0</v>
      </c>
      <c r="AL56" s="13" t="b">
        <f t="shared" si="7"/>
        <v>0</v>
      </c>
      <c r="AM56" s="13" t="b">
        <f t="shared" si="8"/>
        <v>0</v>
      </c>
      <c r="AN56" s="13" t="b">
        <f t="shared" si="9"/>
        <v>0</v>
      </c>
      <c r="AO56" s="13" t="b">
        <f t="shared" si="10"/>
        <v>0</v>
      </c>
      <c r="AP56" s="13" t="b">
        <f t="shared" si="11"/>
        <v>0</v>
      </c>
      <c r="AQ56" s="13" t="b">
        <f t="shared" si="12"/>
        <v>0</v>
      </c>
      <c r="AR56" s="13" t="b">
        <f t="shared" si="13"/>
        <v>0</v>
      </c>
      <c r="AS56" s="13" t="b">
        <f t="shared" si="14"/>
        <v>1</v>
      </c>
      <c r="AT56" s="13" t="b">
        <f t="shared" si="15"/>
        <v>1</v>
      </c>
      <c r="AU56" s="13" t="b">
        <f t="shared" si="16"/>
        <v>1</v>
      </c>
      <c r="AV56" s="13" t="b">
        <f t="shared" si="17"/>
        <v>1</v>
      </c>
      <c r="AW56" s="13" t="b">
        <f t="shared" si="18"/>
        <v>1</v>
      </c>
      <c r="AX56" s="13" t="str">
        <f t="shared" si="19"/>
        <v>-</v>
      </c>
      <c r="AY56" s="622">
        <f>IF(AX56="-",0,IF(COUNTIF(AX56:$AX$1022,AX56)&gt;1,1,0))</f>
        <v>0</v>
      </c>
    </row>
    <row r="57" spans="1:51" ht="15.75">
      <c r="A57" s="464">
        <v>35</v>
      </c>
      <c r="B57" s="491"/>
      <c r="C57" s="492"/>
      <c r="D57" s="469"/>
      <c r="E57" s="470"/>
      <c r="F57" s="493"/>
      <c r="G57" s="466"/>
      <c r="H57" s="470"/>
      <c r="I57" s="493"/>
      <c r="J57" s="466"/>
      <c r="K57" s="470"/>
      <c r="L57" s="493"/>
      <c r="M57" s="466"/>
      <c r="N57" s="470"/>
      <c r="O57" s="493"/>
      <c r="P57" s="466"/>
      <c r="Q57" s="470"/>
      <c r="R57" s="493"/>
      <c r="S57" s="466"/>
      <c r="T57" s="470"/>
      <c r="U57" s="493"/>
      <c r="V57" s="466"/>
      <c r="W57" s="470"/>
      <c r="X57" s="493"/>
      <c r="Y57" s="466"/>
      <c r="Z57" s="470"/>
      <c r="AA57" s="494"/>
      <c r="AB57" s="542">
        <f t="shared" si="2"/>
        <v>0</v>
      </c>
      <c r="AC57" s="495">
        <f t="shared" si="2"/>
        <v>0</v>
      </c>
      <c r="AD57" s="496">
        <f t="shared" si="2"/>
        <v>0</v>
      </c>
      <c r="AE57" s="3"/>
      <c r="AF57" s="13" t="b">
        <f t="shared" si="0"/>
        <v>1</v>
      </c>
      <c r="AG57" s="13" t="b">
        <f t="shared" si="1"/>
        <v>1</v>
      </c>
      <c r="AH57" s="13" t="b">
        <f t="shared" si="3"/>
        <v>1</v>
      </c>
      <c r="AI57" s="13" t="b">
        <f t="shared" si="4"/>
        <v>1</v>
      </c>
      <c r="AJ57" s="13" t="b">
        <f t="shared" si="5"/>
        <v>0</v>
      </c>
      <c r="AK57" s="13" t="b">
        <f t="shared" si="6"/>
        <v>0</v>
      </c>
      <c r="AL57" s="13" t="b">
        <f t="shared" si="7"/>
        <v>0</v>
      </c>
      <c r="AM57" s="13" t="b">
        <f t="shared" si="8"/>
        <v>0</v>
      </c>
      <c r="AN57" s="13" t="b">
        <f t="shared" si="9"/>
        <v>0</v>
      </c>
      <c r="AO57" s="13" t="b">
        <f t="shared" si="10"/>
        <v>0</v>
      </c>
      <c r="AP57" s="13" t="b">
        <f t="shared" si="11"/>
        <v>0</v>
      </c>
      <c r="AQ57" s="13" t="b">
        <f t="shared" si="12"/>
        <v>0</v>
      </c>
      <c r="AR57" s="13" t="b">
        <f t="shared" si="13"/>
        <v>0</v>
      </c>
      <c r="AS57" s="13" t="b">
        <f t="shared" si="14"/>
        <v>1</v>
      </c>
      <c r="AT57" s="13" t="b">
        <f t="shared" si="15"/>
        <v>1</v>
      </c>
      <c r="AU57" s="13" t="b">
        <f t="shared" si="16"/>
        <v>1</v>
      </c>
      <c r="AV57" s="13" t="b">
        <f t="shared" si="17"/>
        <v>1</v>
      </c>
      <c r="AW57" s="13" t="b">
        <f t="shared" si="18"/>
        <v>1</v>
      </c>
      <c r="AX57" s="13" t="str">
        <f t="shared" si="19"/>
        <v>-</v>
      </c>
      <c r="AY57" s="622">
        <f>IF(AX57="-",0,IF(COUNTIF(AX57:$AX$1022,AX57)&gt;1,1,0))</f>
        <v>0</v>
      </c>
    </row>
    <row r="58" spans="1:51" ht="15.75">
      <c r="A58" s="464">
        <v>36</v>
      </c>
      <c r="B58" s="491"/>
      <c r="C58" s="492"/>
      <c r="D58" s="469"/>
      <c r="E58" s="470"/>
      <c r="F58" s="493"/>
      <c r="G58" s="466"/>
      <c r="H58" s="470"/>
      <c r="I58" s="493"/>
      <c r="J58" s="466"/>
      <c r="K58" s="470"/>
      <c r="L58" s="493"/>
      <c r="M58" s="466"/>
      <c r="N58" s="470"/>
      <c r="O58" s="493"/>
      <c r="P58" s="466"/>
      <c r="Q58" s="470"/>
      <c r="R58" s="493"/>
      <c r="S58" s="466"/>
      <c r="T58" s="470"/>
      <c r="U58" s="493"/>
      <c r="V58" s="466"/>
      <c r="W58" s="470"/>
      <c r="X58" s="493"/>
      <c r="Y58" s="466"/>
      <c r="Z58" s="470"/>
      <c r="AA58" s="494"/>
      <c r="AB58" s="542">
        <f t="shared" si="2"/>
        <v>0</v>
      </c>
      <c r="AC58" s="495">
        <f t="shared" si="2"/>
        <v>0</v>
      </c>
      <c r="AD58" s="496">
        <f t="shared" si="2"/>
        <v>0</v>
      </c>
      <c r="AE58" s="3"/>
      <c r="AF58" s="13" t="b">
        <f t="shared" si="0"/>
        <v>1</v>
      </c>
      <c r="AG58" s="13" t="b">
        <f t="shared" si="1"/>
        <v>1</v>
      </c>
      <c r="AH58" s="13" t="b">
        <f t="shared" si="3"/>
        <v>1</v>
      </c>
      <c r="AI58" s="13" t="b">
        <f t="shared" si="4"/>
        <v>1</v>
      </c>
      <c r="AJ58" s="13" t="b">
        <f t="shared" si="5"/>
        <v>0</v>
      </c>
      <c r="AK58" s="13" t="b">
        <f t="shared" si="6"/>
        <v>0</v>
      </c>
      <c r="AL58" s="13" t="b">
        <f t="shared" si="7"/>
        <v>0</v>
      </c>
      <c r="AM58" s="13" t="b">
        <f t="shared" si="8"/>
        <v>0</v>
      </c>
      <c r="AN58" s="13" t="b">
        <f t="shared" si="9"/>
        <v>0</v>
      </c>
      <c r="AO58" s="13" t="b">
        <f t="shared" si="10"/>
        <v>0</v>
      </c>
      <c r="AP58" s="13" t="b">
        <f t="shared" si="11"/>
        <v>0</v>
      </c>
      <c r="AQ58" s="13" t="b">
        <f t="shared" si="12"/>
        <v>0</v>
      </c>
      <c r="AR58" s="13" t="b">
        <f t="shared" si="13"/>
        <v>0</v>
      </c>
      <c r="AS58" s="13" t="b">
        <f t="shared" si="14"/>
        <v>1</v>
      </c>
      <c r="AT58" s="13" t="b">
        <f t="shared" si="15"/>
        <v>1</v>
      </c>
      <c r="AU58" s="13" t="b">
        <f t="shared" si="16"/>
        <v>1</v>
      </c>
      <c r="AV58" s="13" t="b">
        <f t="shared" si="17"/>
        <v>1</v>
      </c>
      <c r="AW58" s="13" t="b">
        <f t="shared" si="18"/>
        <v>1</v>
      </c>
      <c r="AX58" s="13" t="str">
        <f t="shared" si="19"/>
        <v>-</v>
      </c>
      <c r="AY58" s="622">
        <f>IF(AX58="-",0,IF(COUNTIF(AX58:$AX$1022,AX58)&gt;1,1,0))</f>
        <v>0</v>
      </c>
    </row>
    <row r="59" spans="1:51" ht="15.75">
      <c r="A59" s="464">
        <v>37</v>
      </c>
      <c r="B59" s="491"/>
      <c r="C59" s="492"/>
      <c r="D59" s="469"/>
      <c r="E59" s="470"/>
      <c r="F59" s="493"/>
      <c r="G59" s="466"/>
      <c r="H59" s="470"/>
      <c r="I59" s="493"/>
      <c r="J59" s="466"/>
      <c r="K59" s="470"/>
      <c r="L59" s="493"/>
      <c r="M59" s="466"/>
      <c r="N59" s="470"/>
      <c r="O59" s="493"/>
      <c r="P59" s="466"/>
      <c r="Q59" s="470"/>
      <c r="R59" s="493"/>
      <c r="S59" s="466"/>
      <c r="T59" s="470"/>
      <c r="U59" s="493"/>
      <c r="V59" s="466"/>
      <c r="W59" s="470"/>
      <c r="X59" s="493"/>
      <c r="Y59" s="466"/>
      <c r="Z59" s="470"/>
      <c r="AA59" s="494"/>
      <c r="AB59" s="542">
        <f t="shared" si="2"/>
        <v>0</v>
      </c>
      <c r="AC59" s="495">
        <f t="shared" si="2"/>
        <v>0</v>
      </c>
      <c r="AD59" s="496">
        <f t="shared" si="2"/>
        <v>0</v>
      </c>
      <c r="AE59" s="3"/>
      <c r="AF59" s="13" t="b">
        <f t="shared" si="0"/>
        <v>1</v>
      </c>
      <c r="AG59" s="13" t="b">
        <f t="shared" si="1"/>
        <v>1</v>
      </c>
      <c r="AH59" s="13" t="b">
        <f t="shared" si="3"/>
        <v>1</v>
      </c>
      <c r="AI59" s="13" t="b">
        <f t="shared" si="4"/>
        <v>1</v>
      </c>
      <c r="AJ59" s="13" t="b">
        <f t="shared" si="5"/>
        <v>0</v>
      </c>
      <c r="AK59" s="13" t="b">
        <f t="shared" si="6"/>
        <v>0</v>
      </c>
      <c r="AL59" s="13" t="b">
        <f t="shared" si="7"/>
        <v>0</v>
      </c>
      <c r="AM59" s="13" t="b">
        <f t="shared" si="8"/>
        <v>0</v>
      </c>
      <c r="AN59" s="13" t="b">
        <f t="shared" si="9"/>
        <v>0</v>
      </c>
      <c r="AO59" s="13" t="b">
        <f t="shared" si="10"/>
        <v>0</v>
      </c>
      <c r="AP59" s="13" t="b">
        <f t="shared" si="11"/>
        <v>0</v>
      </c>
      <c r="AQ59" s="13" t="b">
        <f t="shared" si="12"/>
        <v>0</v>
      </c>
      <c r="AR59" s="13" t="b">
        <f t="shared" si="13"/>
        <v>0</v>
      </c>
      <c r="AS59" s="13" t="b">
        <f t="shared" si="14"/>
        <v>1</v>
      </c>
      <c r="AT59" s="13" t="b">
        <f t="shared" si="15"/>
        <v>1</v>
      </c>
      <c r="AU59" s="13" t="b">
        <f t="shared" si="16"/>
        <v>1</v>
      </c>
      <c r="AV59" s="13" t="b">
        <f t="shared" si="17"/>
        <v>1</v>
      </c>
      <c r="AW59" s="13" t="b">
        <f t="shared" si="18"/>
        <v>1</v>
      </c>
      <c r="AX59" s="13" t="str">
        <f t="shared" si="19"/>
        <v>-</v>
      </c>
      <c r="AY59" s="622">
        <f>IF(AX59="-",0,IF(COUNTIF(AX59:$AX$1022,AX59)&gt;1,1,0))</f>
        <v>0</v>
      </c>
    </row>
    <row r="60" spans="1:51" ht="15.75">
      <c r="A60" s="464">
        <v>38</v>
      </c>
      <c r="B60" s="491"/>
      <c r="C60" s="492"/>
      <c r="D60" s="469"/>
      <c r="E60" s="470"/>
      <c r="F60" s="493"/>
      <c r="G60" s="466"/>
      <c r="H60" s="470"/>
      <c r="I60" s="493"/>
      <c r="J60" s="466"/>
      <c r="K60" s="470"/>
      <c r="L60" s="493"/>
      <c r="M60" s="466"/>
      <c r="N60" s="470"/>
      <c r="O60" s="493"/>
      <c r="P60" s="466"/>
      <c r="Q60" s="470"/>
      <c r="R60" s="493"/>
      <c r="S60" s="466"/>
      <c r="T60" s="470"/>
      <c r="U60" s="493"/>
      <c r="V60" s="466"/>
      <c r="W60" s="470"/>
      <c r="X60" s="493"/>
      <c r="Y60" s="466"/>
      <c r="Z60" s="470"/>
      <c r="AA60" s="494"/>
      <c r="AB60" s="542">
        <f t="shared" si="2"/>
        <v>0</v>
      </c>
      <c r="AC60" s="495">
        <f t="shared" si="2"/>
        <v>0</v>
      </c>
      <c r="AD60" s="496">
        <f t="shared" si="2"/>
        <v>0</v>
      </c>
      <c r="AE60" s="3"/>
      <c r="AF60" s="13" t="b">
        <f t="shared" si="0"/>
        <v>1</v>
      </c>
      <c r="AG60" s="13" t="b">
        <f t="shared" si="1"/>
        <v>1</v>
      </c>
      <c r="AH60" s="13" t="b">
        <f t="shared" si="3"/>
        <v>1</v>
      </c>
      <c r="AI60" s="13" t="b">
        <f t="shared" si="4"/>
        <v>1</v>
      </c>
      <c r="AJ60" s="13" t="b">
        <f t="shared" si="5"/>
        <v>0</v>
      </c>
      <c r="AK60" s="13" t="b">
        <f t="shared" si="6"/>
        <v>0</v>
      </c>
      <c r="AL60" s="13" t="b">
        <f t="shared" si="7"/>
        <v>0</v>
      </c>
      <c r="AM60" s="13" t="b">
        <f t="shared" si="8"/>
        <v>0</v>
      </c>
      <c r="AN60" s="13" t="b">
        <f t="shared" si="9"/>
        <v>0</v>
      </c>
      <c r="AO60" s="13" t="b">
        <f t="shared" si="10"/>
        <v>0</v>
      </c>
      <c r="AP60" s="13" t="b">
        <f t="shared" si="11"/>
        <v>0</v>
      </c>
      <c r="AQ60" s="13" t="b">
        <f t="shared" si="12"/>
        <v>0</v>
      </c>
      <c r="AR60" s="13" t="b">
        <f t="shared" si="13"/>
        <v>0</v>
      </c>
      <c r="AS60" s="13" t="b">
        <f t="shared" si="14"/>
        <v>1</v>
      </c>
      <c r="AT60" s="13" t="b">
        <f t="shared" si="15"/>
        <v>1</v>
      </c>
      <c r="AU60" s="13" t="b">
        <f t="shared" si="16"/>
        <v>1</v>
      </c>
      <c r="AV60" s="13" t="b">
        <f t="shared" si="17"/>
        <v>1</v>
      </c>
      <c r="AW60" s="13" t="b">
        <f t="shared" si="18"/>
        <v>1</v>
      </c>
      <c r="AX60" s="13" t="str">
        <f t="shared" si="19"/>
        <v>-</v>
      </c>
      <c r="AY60" s="622">
        <f>IF(AX60="-",0,IF(COUNTIF(AX60:$AX$1022,AX60)&gt;1,1,0))</f>
        <v>0</v>
      </c>
    </row>
    <row r="61" spans="1:51" ht="15.75">
      <c r="A61" s="464">
        <v>39</v>
      </c>
      <c r="B61" s="491"/>
      <c r="C61" s="492"/>
      <c r="D61" s="469"/>
      <c r="E61" s="470"/>
      <c r="F61" s="493"/>
      <c r="G61" s="466"/>
      <c r="H61" s="470"/>
      <c r="I61" s="493"/>
      <c r="J61" s="466"/>
      <c r="K61" s="470"/>
      <c r="L61" s="493"/>
      <c r="M61" s="466"/>
      <c r="N61" s="470"/>
      <c r="O61" s="493"/>
      <c r="P61" s="466"/>
      <c r="Q61" s="470"/>
      <c r="R61" s="493"/>
      <c r="S61" s="466"/>
      <c r="T61" s="470"/>
      <c r="U61" s="493"/>
      <c r="V61" s="466"/>
      <c r="W61" s="470"/>
      <c r="X61" s="493"/>
      <c r="Y61" s="466"/>
      <c r="Z61" s="470"/>
      <c r="AA61" s="494"/>
      <c r="AB61" s="542">
        <f t="shared" si="2"/>
        <v>0</v>
      </c>
      <c r="AC61" s="495">
        <f t="shared" si="2"/>
        <v>0</v>
      </c>
      <c r="AD61" s="496">
        <f t="shared" si="2"/>
        <v>0</v>
      </c>
      <c r="AE61" s="3"/>
      <c r="AF61" s="13" t="b">
        <f t="shared" si="0"/>
        <v>1</v>
      </c>
      <c r="AG61" s="13" t="b">
        <f t="shared" si="1"/>
        <v>1</v>
      </c>
      <c r="AH61" s="13" t="b">
        <f t="shared" si="3"/>
        <v>1</v>
      </c>
      <c r="AI61" s="13" t="b">
        <f t="shared" si="4"/>
        <v>1</v>
      </c>
      <c r="AJ61" s="13" t="b">
        <f t="shared" si="5"/>
        <v>0</v>
      </c>
      <c r="AK61" s="13" t="b">
        <f t="shared" si="6"/>
        <v>0</v>
      </c>
      <c r="AL61" s="13" t="b">
        <f t="shared" si="7"/>
        <v>0</v>
      </c>
      <c r="AM61" s="13" t="b">
        <f t="shared" si="8"/>
        <v>0</v>
      </c>
      <c r="AN61" s="13" t="b">
        <f t="shared" si="9"/>
        <v>0</v>
      </c>
      <c r="AO61" s="13" t="b">
        <f t="shared" si="10"/>
        <v>0</v>
      </c>
      <c r="AP61" s="13" t="b">
        <f t="shared" si="11"/>
        <v>0</v>
      </c>
      <c r="AQ61" s="13" t="b">
        <f t="shared" si="12"/>
        <v>0</v>
      </c>
      <c r="AR61" s="13" t="b">
        <f t="shared" si="13"/>
        <v>0</v>
      </c>
      <c r="AS61" s="13" t="b">
        <f t="shared" si="14"/>
        <v>1</v>
      </c>
      <c r="AT61" s="13" t="b">
        <f t="shared" si="15"/>
        <v>1</v>
      </c>
      <c r="AU61" s="13" t="b">
        <f t="shared" si="16"/>
        <v>1</v>
      </c>
      <c r="AV61" s="13" t="b">
        <f t="shared" si="17"/>
        <v>1</v>
      </c>
      <c r="AW61" s="13" t="b">
        <f t="shared" si="18"/>
        <v>1</v>
      </c>
      <c r="AX61" s="13" t="str">
        <f t="shared" si="19"/>
        <v>-</v>
      </c>
      <c r="AY61" s="622">
        <f>IF(AX61="-",0,IF(COUNTIF(AX61:$AX$1022,AX61)&gt;1,1,0))</f>
        <v>0</v>
      </c>
    </row>
    <row r="62" spans="1:51" ht="15.75">
      <c r="A62" s="464">
        <v>40</v>
      </c>
      <c r="B62" s="491"/>
      <c r="C62" s="492"/>
      <c r="D62" s="469"/>
      <c r="E62" s="470"/>
      <c r="F62" s="493"/>
      <c r="G62" s="466"/>
      <c r="H62" s="470"/>
      <c r="I62" s="493"/>
      <c r="J62" s="466"/>
      <c r="K62" s="470"/>
      <c r="L62" s="493"/>
      <c r="M62" s="466"/>
      <c r="N62" s="470"/>
      <c r="O62" s="493"/>
      <c r="P62" s="466"/>
      <c r="Q62" s="470"/>
      <c r="R62" s="493"/>
      <c r="S62" s="466"/>
      <c r="T62" s="470"/>
      <c r="U62" s="493"/>
      <c r="V62" s="466"/>
      <c r="W62" s="470"/>
      <c r="X62" s="493"/>
      <c r="Y62" s="466"/>
      <c r="Z62" s="470"/>
      <c r="AA62" s="494"/>
      <c r="AB62" s="542">
        <f t="shared" si="2"/>
        <v>0</v>
      </c>
      <c r="AC62" s="495">
        <f t="shared" si="2"/>
        <v>0</v>
      </c>
      <c r="AD62" s="496">
        <f t="shared" si="2"/>
        <v>0</v>
      </c>
      <c r="AE62" s="3"/>
      <c r="AF62" s="13" t="b">
        <f t="shared" si="0"/>
        <v>1</v>
      </c>
      <c r="AG62" s="13" t="b">
        <f t="shared" si="1"/>
        <v>1</v>
      </c>
      <c r="AH62" s="13" t="b">
        <f t="shared" si="3"/>
        <v>1</v>
      </c>
      <c r="AI62" s="13" t="b">
        <f t="shared" si="4"/>
        <v>1</v>
      </c>
      <c r="AJ62" s="13" t="b">
        <f t="shared" si="5"/>
        <v>0</v>
      </c>
      <c r="AK62" s="13" t="b">
        <f t="shared" si="6"/>
        <v>0</v>
      </c>
      <c r="AL62" s="13" t="b">
        <f t="shared" si="7"/>
        <v>0</v>
      </c>
      <c r="AM62" s="13" t="b">
        <f t="shared" si="8"/>
        <v>0</v>
      </c>
      <c r="AN62" s="13" t="b">
        <f t="shared" si="9"/>
        <v>0</v>
      </c>
      <c r="AO62" s="13" t="b">
        <f t="shared" si="10"/>
        <v>0</v>
      </c>
      <c r="AP62" s="13" t="b">
        <f t="shared" si="11"/>
        <v>0</v>
      </c>
      <c r="AQ62" s="13" t="b">
        <f t="shared" si="12"/>
        <v>0</v>
      </c>
      <c r="AR62" s="13" t="b">
        <f t="shared" si="13"/>
        <v>0</v>
      </c>
      <c r="AS62" s="13" t="b">
        <f t="shared" si="14"/>
        <v>1</v>
      </c>
      <c r="AT62" s="13" t="b">
        <f t="shared" si="15"/>
        <v>1</v>
      </c>
      <c r="AU62" s="13" t="b">
        <f t="shared" si="16"/>
        <v>1</v>
      </c>
      <c r="AV62" s="13" t="b">
        <f t="shared" si="17"/>
        <v>1</v>
      </c>
      <c r="AW62" s="13" t="b">
        <f t="shared" si="18"/>
        <v>1</v>
      </c>
      <c r="AX62" s="13" t="str">
        <f t="shared" si="19"/>
        <v>-</v>
      </c>
      <c r="AY62" s="622">
        <f>IF(AX62="-",0,IF(COUNTIF(AX62:$AX$1022,AX62)&gt;1,1,0))</f>
        <v>0</v>
      </c>
    </row>
    <row r="63" spans="1:51" ht="15.75">
      <c r="A63" s="464">
        <v>41</v>
      </c>
      <c r="B63" s="491"/>
      <c r="C63" s="492"/>
      <c r="D63" s="469"/>
      <c r="E63" s="470"/>
      <c r="F63" s="493"/>
      <c r="G63" s="466"/>
      <c r="H63" s="470"/>
      <c r="I63" s="493"/>
      <c r="J63" s="466"/>
      <c r="K63" s="470"/>
      <c r="L63" s="493"/>
      <c r="M63" s="466"/>
      <c r="N63" s="470"/>
      <c r="O63" s="493"/>
      <c r="P63" s="466"/>
      <c r="Q63" s="470"/>
      <c r="R63" s="493"/>
      <c r="S63" s="466"/>
      <c r="T63" s="470"/>
      <c r="U63" s="493"/>
      <c r="V63" s="466"/>
      <c r="W63" s="470"/>
      <c r="X63" s="493"/>
      <c r="Y63" s="466"/>
      <c r="Z63" s="470"/>
      <c r="AA63" s="494"/>
      <c r="AB63" s="542">
        <f t="shared" si="2"/>
        <v>0</v>
      </c>
      <c r="AC63" s="495">
        <f t="shared" si="2"/>
        <v>0</v>
      </c>
      <c r="AD63" s="496">
        <f t="shared" si="2"/>
        <v>0</v>
      </c>
      <c r="AE63" s="3"/>
      <c r="AF63" s="13" t="b">
        <f t="shared" si="0"/>
        <v>1</v>
      </c>
      <c r="AG63" s="13" t="b">
        <f t="shared" si="1"/>
        <v>1</v>
      </c>
      <c r="AH63" s="13" t="b">
        <f t="shared" si="3"/>
        <v>1</v>
      </c>
      <c r="AI63" s="13" t="b">
        <f t="shared" si="4"/>
        <v>1</v>
      </c>
      <c r="AJ63" s="13" t="b">
        <f t="shared" si="5"/>
        <v>0</v>
      </c>
      <c r="AK63" s="13" t="b">
        <f t="shared" si="6"/>
        <v>0</v>
      </c>
      <c r="AL63" s="13" t="b">
        <f t="shared" si="7"/>
        <v>0</v>
      </c>
      <c r="AM63" s="13" t="b">
        <f t="shared" si="8"/>
        <v>0</v>
      </c>
      <c r="AN63" s="13" t="b">
        <f t="shared" si="9"/>
        <v>0</v>
      </c>
      <c r="AO63" s="13" t="b">
        <f t="shared" si="10"/>
        <v>0</v>
      </c>
      <c r="AP63" s="13" t="b">
        <f t="shared" si="11"/>
        <v>0</v>
      </c>
      <c r="AQ63" s="13" t="b">
        <f t="shared" si="12"/>
        <v>0</v>
      </c>
      <c r="AR63" s="13" t="b">
        <f t="shared" si="13"/>
        <v>0</v>
      </c>
      <c r="AS63" s="13" t="b">
        <f t="shared" si="14"/>
        <v>1</v>
      </c>
      <c r="AT63" s="13" t="b">
        <f t="shared" si="15"/>
        <v>1</v>
      </c>
      <c r="AU63" s="13" t="b">
        <f t="shared" si="16"/>
        <v>1</v>
      </c>
      <c r="AV63" s="13" t="b">
        <f t="shared" si="17"/>
        <v>1</v>
      </c>
      <c r="AW63" s="13" t="b">
        <f t="shared" si="18"/>
        <v>1</v>
      </c>
      <c r="AX63" s="13" t="str">
        <f t="shared" si="19"/>
        <v>-</v>
      </c>
      <c r="AY63" s="622">
        <f>IF(AX63="-",0,IF(COUNTIF(AX63:$AX$1022,AX63)&gt;1,1,0))</f>
        <v>0</v>
      </c>
    </row>
    <row r="64" spans="1:51" ht="15.75">
      <c r="A64" s="464">
        <v>42</v>
      </c>
      <c r="B64" s="491"/>
      <c r="C64" s="492"/>
      <c r="D64" s="469"/>
      <c r="E64" s="470"/>
      <c r="F64" s="493"/>
      <c r="G64" s="466"/>
      <c r="H64" s="470"/>
      <c r="I64" s="493"/>
      <c r="J64" s="466"/>
      <c r="K64" s="470"/>
      <c r="L64" s="493"/>
      <c r="M64" s="466"/>
      <c r="N64" s="470"/>
      <c r="O64" s="493"/>
      <c r="P64" s="466"/>
      <c r="Q64" s="470"/>
      <c r="R64" s="493"/>
      <c r="S64" s="466"/>
      <c r="T64" s="470"/>
      <c r="U64" s="493"/>
      <c r="V64" s="466"/>
      <c r="W64" s="470"/>
      <c r="X64" s="493"/>
      <c r="Y64" s="466"/>
      <c r="Z64" s="470"/>
      <c r="AA64" s="494"/>
      <c r="AB64" s="542">
        <f t="shared" si="2"/>
        <v>0</v>
      </c>
      <c r="AC64" s="495">
        <f t="shared" si="2"/>
        <v>0</v>
      </c>
      <c r="AD64" s="496">
        <f t="shared" si="2"/>
        <v>0</v>
      </c>
      <c r="AE64" s="3"/>
      <c r="AF64" s="13" t="b">
        <f t="shared" si="0"/>
        <v>1</v>
      </c>
      <c r="AG64" s="13" t="b">
        <f t="shared" si="1"/>
        <v>1</v>
      </c>
      <c r="AH64" s="13" t="b">
        <f t="shared" si="3"/>
        <v>1</v>
      </c>
      <c r="AI64" s="13" t="b">
        <f t="shared" si="4"/>
        <v>1</v>
      </c>
      <c r="AJ64" s="13" t="b">
        <f t="shared" si="5"/>
        <v>0</v>
      </c>
      <c r="AK64" s="13" t="b">
        <f t="shared" si="6"/>
        <v>0</v>
      </c>
      <c r="AL64" s="13" t="b">
        <f t="shared" si="7"/>
        <v>0</v>
      </c>
      <c r="AM64" s="13" t="b">
        <f t="shared" si="8"/>
        <v>0</v>
      </c>
      <c r="AN64" s="13" t="b">
        <f t="shared" si="9"/>
        <v>0</v>
      </c>
      <c r="AO64" s="13" t="b">
        <f t="shared" si="10"/>
        <v>0</v>
      </c>
      <c r="AP64" s="13" t="b">
        <f t="shared" si="11"/>
        <v>0</v>
      </c>
      <c r="AQ64" s="13" t="b">
        <f t="shared" si="12"/>
        <v>0</v>
      </c>
      <c r="AR64" s="13" t="b">
        <f t="shared" si="13"/>
        <v>0</v>
      </c>
      <c r="AS64" s="13" t="b">
        <f t="shared" si="14"/>
        <v>1</v>
      </c>
      <c r="AT64" s="13" t="b">
        <f t="shared" si="15"/>
        <v>1</v>
      </c>
      <c r="AU64" s="13" t="b">
        <f t="shared" si="16"/>
        <v>1</v>
      </c>
      <c r="AV64" s="13" t="b">
        <f t="shared" si="17"/>
        <v>1</v>
      </c>
      <c r="AW64" s="13" t="b">
        <f t="shared" si="18"/>
        <v>1</v>
      </c>
      <c r="AX64" s="13" t="str">
        <f t="shared" si="19"/>
        <v>-</v>
      </c>
      <c r="AY64" s="622">
        <f>IF(AX64="-",0,IF(COUNTIF(AX64:$AX$1022,AX64)&gt;1,1,0))</f>
        <v>0</v>
      </c>
    </row>
    <row r="65" spans="1:51" ht="15.75">
      <c r="A65" s="464">
        <v>43</v>
      </c>
      <c r="B65" s="491"/>
      <c r="C65" s="492"/>
      <c r="D65" s="469"/>
      <c r="E65" s="470"/>
      <c r="F65" s="493"/>
      <c r="G65" s="466"/>
      <c r="H65" s="470"/>
      <c r="I65" s="493"/>
      <c r="J65" s="466"/>
      <c r="K65" s="470"/>
      <c r="L65" s="493"/>
      <c r="M65" s="466"/>
      <c r="N65" s="470"/>
      <c r="O65" s="493"/>
      <c r="P65" s="466"/>
      <c r="Q65" s="470"/>
      <c r="R65" s="493"/>
      <c r="S65" s="466"/>
      <c r="T65" s="470"/>
      <c r="U65" s="493"/>
      <c r="V65" s="466"/>
      <c r="W65" s="470"/>
      <c r="X65" s="493"/>
      <c r="Y65" s="466"/>
      <c r="Z65" s="470"/>
      <c r="AA65" s="494"/>
      <c r="AB65" s="542">
        <f t="shared" si="2"/>
        <v>0</v>
      </c>
      <c r="AC65" s="495">
        <f t="shared" si="2"/>
        <v>0</v>
      </c>
      <c r="AD65" s="496">
        <f t="shared" si="2"/>
        <v>0</v>
      </c>
      <c r="AE65" s="3"/>
      <c r="AF65" s="13" t="b">
        <f t="shared" si="0"/>
        <v>1</v>
      </c>
      <c r="AG65" s="13" t="b">
        <f t="shared" si="1"/>
        <v>1</v>
      </c>
      <c r="AH65" s="13" t="b">
        <f t="shared" si="3"/>
        <v>1</v>
      </c>
      <c r="AI65" s="13" t="b">
        <f t="shared" si="4"/>
        <v>1</v>
      </c>
      <c r="AJ65" s="13" t="b">
        <f t="shared" si="5"/>
        <v>0</v>
      </c>
      <c r="AK65" s="13" t="b">
        <f t="shared" si="6"/>
        <v>0</v>
      </c>
      <c r="AL65" s="13" t="b">
        <f t="shared" si="7"/>
        <v>0</v>
      </c>
      <c r="AM65" s="13" t="b">
        <f t="shared" si="8"/>
        <v>0</v>
      </c>
      <c r="AN65" s="13" t="b">
        <f t="shared" si="9"/>
        <v>0</v>
      </c>
      <c r="AO65" s="13" t="b">
        <f t="shared" si="10"/>
        <v>0</v>
      </c>
      <c r="AP65" s="13" t="b">
        <f t="shared" si="11"/>
        <v>0</v>
      </c>
      <c r="AQ65" s="13" t="b">
        <f t="shared" si="12"/>
        <v>0</v>
      </c>
      <c r="AR65" s="13" t="b">
        <f t="shared" si="13"/>
        <v>0</v>
      </c>
      <c r="AS65" s="13" t="b">
        <f t="shared" si="14"/>
        <v>1</v>
      </c>
      <c r="AT65" s="13" t="b">
        <f t="shared" si="15"/>
        <v>1</v>
      </c>
      <c r="AU65" s="13" t="b">
        <f t="shared" si="16"/>
        <v>1</v>
      </c>
      <c r="AV65" s="13" t="b">
        <f t="shared" si="17"/>
        <v>1</v>
      </c>
      <c r="AW65" s="13" t="b">
        <f t="shared" si="18"/>
        <v>1</v>
      </c>
      <c r="AX65" s="13" t="str">
        <f t="shared" si="19"/>
        <v>-</v>
      </c>
      <c r="AY65" s="622">
        <f>IF(AX65="-",0,IF(COUNTIF(AX65:$AX$1022,AX65)&gt;1,1,0))</f>
        <v>0</v>
      </c>
    </row>
    <row r="66" spans="1:51" ht="15.75">
      <c r="A66" s="464">
        <v>44</v>
      </c>
      <c r="B66" s="491"/>
      <c r="C66" s="492"/>
      <c r="D66" s="469"/>
      <c r="E66" s="470"/>
      <c r="F66" s="493"/>
      <c r="G66" s="466"/>
      <c r="H66" s="470"/>
      <c r="I66" s="493"/>
      <c r="J66" s="466"/>
      <c r="K66" s="470"/>
      <c r="L66" s="493"/>
      <c r="M66" s="466"/>
      <c r="N66" s="470"/>
      <c r="O66" s="493"/>
      <c r="P66" s="466"/>
      <c r="Q66" s="470"/>
      <c r="R66" s="493"/>
      <c r="S66" s="466"/>
      <c r="T66" s="470"/>
      <c r="U66" s="493"/>
      <c r="V66" s="466"/>
      <c r="W66" s="470"/>
      <c r="X66" s="493"/>
      <c r="Y66" s="466"/>
      <c r="Z66" s="470"/>
      <c r="AA66" s="494"/>
      <c r="AB66" s="542">
        <f t="shared" si="2"/>
        <v>0</v>
      </c>
      <c r="AC66" s="495">
        <f t="shared" si="2"/>
        <v>0</v>
      </c>
      <c r="AD66" s="496">
        <f t="shared" si="2"/>
        <v>0</v>
      </c>
      <c r="AE66" s="3"/>
      <c r="AF66" s="13" t="b">
        <f t="shared" si="0"/>
        <v>1</v>
      </c>
      <c r="AG66" s="13" t="b">
        <f t="shared" si="1"/>
        <v>1</v>
      </c>
      <c r="AH66" s="13" t="b">
        <f t="shared" si="3"/>
        <v>1</v>
      </c>
      <c r="AI66" s="13" t="b">
        <f t="shared" si="4"/>
        <v>1</v>
      </c>
      <c r="AJ66" s="13" t="b">
        <f t="shared" si="5"/>
        <v>0</v>
      </c>
      <c r="AK66" s="13" t="b">
        <f t="shared" si="6"/>
        <v>0</v>
      </c>
      <c r="AL66" s="13" t="b">
        <f t="shared" si="7"/>
        <v>0</v>
      </c>
      <c r="AM66" s="13" t="b">
        <f t="shared" si="8"/>
        <v>0</v>
      </c>
      <c r="AN66" s="13" t="b">
        <f t="shared" si="9"/>
        <v>0</v>
      </c>
      <c r="AO66" s="13" t="b">
        <f t="shared" si="10"/>
        <v>0</v>
      </c>
      <c r="AP66" s="13" t="b">
        <f t="shared" si="11"/>
        <v>0</v>
      </c>
      <c r="AQ66" s="13" t="b">
        <f t="shared" si="12"/>
        <v>0</v>
      </c>
      <c r="AR66" s="13" t="b">
        <f t="shared" si="13"/>
        <v>0</v>
      </c>
      <c r="AS66" s="13" t="b">
        <f t="shared" si="14"/>
        <v>1</v>
      </c>
      <c r="AT66" s="13" t="b">
        <f t="shared" si="15"/>
        <v>1</v>
      </c>
      <c r="AU66" s="13" t="b">
        <f t="shared" si="16"/>
        <v>1</v>
      </c>
      <c r="AV66" s="13" t="b">
        <f t="shared" si="17"/>
        <v>1</v>
      </c>
      <c r="AW66" s="13" t="b">
        <f t="shared" si="18"/>
        <v>1</v>
      </c>
      <c r="AX66" s="13" t="str">
        <f t="shared" si="19"/>
        <v>-</v>
      </c>
      <c r="AY66" s="622">
        <f>IF(AX66="-",0,IF(COUNTIF(AX66:$AX$1022,AX66)&gt;1,1,0))</f>
        <v>0</v>
      </c>
    </row>
    <row r="67" spans="1:51" ht="15.75">
      <c r="A67" s="464">
        <v>45</v>
      </c>
      <c r="B67" s="491"/>
      <c r="C67" s="492"/>
      <c r="D67" s="469"/>
      <c r="E67" s="470"/>
      <c r="F67" s="493"/>
      <c r="G67" s="466"/>
      <c r="H67" s="470"/>
      <c r="I67" s="493"/>
      <c r="J67" s="466"/>
      <c r="K67" s="470"/>
      <c r="L67" s="493"/>
      <c r="M67" s="466"/>
      <c r="N67" s="470"/>
      <c r="O67" s="493"/>
      <c r="P67" s="466"/>
      <c r="Q67" s="470"/>
      <c r="R67" s="493"/>
      <c r="S67" s="466"/>
      <c r="T67" s="470"/>
      <c r="U67" s="493"/>
      <c r="V67" s="466"/>
      <c r="W67" s="470"/>
      <c r="X67" s="493"/>
      <c r="Y67" s="466"/>
      <c r="Z67" s="470"/>
      <c r="AA67" s="494"/>
      <c r="AB67" s="542">
        <f t="shared" si="2"/>
        <v>0</v>
      </c>
      <c r="AC67" s="495">
        <f t="shared" si="2"/>
        <v>0</v>
      </c>
      <c r="AD67" s="496">
        <f t="shared" si="2"/>
        <v>0</v>
      </c>
      <c r="AE67" s="3"/>
      <c r="AF67" s="13" t="b">
        <f t="shared" si="0"/>
        <v>1</v>
      </c>
      <c r="AG67" s="13" t="b">
        <f t="shared" si="1"/>
        <v>1</v>
      </c>
      <c r="AH67" s="13" t="b">
        <f t="shared" si="3"/>
        <v>1</v>
      </c>
      <c r="AI67" s="13" t="b">
        <f t="shared" si="4"/>
        <v>1</v>
      </c>
      <c r="AJ67" s="13" t="b">
        <f t="shared" si="5"/>
        <v>0</v>
      </c>
      <c r="AK67" s="13" t="b">
        <f t="shared" si="6"/>
        <v>0</v>
      </c>
      <c r="AL67" s="13" t="b">
        <f t="shared" si="7"/>
        <v>0</v>
      </c>
      <c r="AM67" s="13" t="b">
        <f t="shared" si="8"/>
        <v>0</v>
      </c>
      <c r="AN67" s="13" t="b">
        <f t="shared" si="9"/>
        <v>0</v>
      </c>
      <c r="AO67" s="13" t="b">
        <f t="shared" si="10"/>
        <v>0</v>
      </c>
      <c r="AP67" s="13" t="b">
        <f t="shared" si="11"/>
        <v>0</v>
      </c>
      <c r="AQ67" s="13" t="b">
        <f t="shared" si="12"/>
        <v>0</v>
      </c>
      <c r="AR67" s="13" t="b">
        <f t="shared" si="13"/>
        <v>0</v>
      </c>
      <c r="AS67" s="13" t="b">
        <f t="shared" si="14"/>
        <v>1</v>
      </c>
      <c r="AT67" s="13" t="b">
        <f t="shared" si="15"/>
        <v>1</v>
      </c>
      <c r="AU67" s="13" t="b">
        <f t="shared" si="16"/>
        <v>1</v>
      </c>
      <c r="AV67" s="13" t="b">
        <f t="shared" si="17"/>
        <v>1</v>
      </c>
      <c r="AW67" s="13" t="b">
        <f t="shared" si="18"/>
        <v>1</v>
      </c>
      <c r="AX67" s="13" t="str">
        <f t="shared" si="19"/>
        <v>-</v>
      </c>
      <c r="AY67" s="622">
        <f>IF(AX67="-",0,IF(COUNTIF(AX67:$AX$1022,AX67)&gt;1,1,0))</f>
        <v>0</v>
      </c>
    </row>
    <row r="68" spans="1:51" ht="15.75">
      <c r="A68" s="464">
        <v>46</v>
      </c>
      <c r="B68" s="491"/>
      <c r="C68" s="492"/>
      <c r="D68" s="469"/>
      <c r="E68" s="470"/>
      <c r="F68" s="493"/>
      <c r="G68" s="466"/>
      <c r="H68" s="470"/>
      <c r="I68" s="493"/>
      <c r="J68" s="466"/>
      <c r="K68" s="470"/>
      <c r="L68" s="493"/>
      <c r="M68" s="466"/>
      <c r="N68" s="470"/>
      <c r="O68" s="493"/>
      <c r="P68" s="466"/>
      <c r="Q68" s="470"/>
      <c r="R68" s="493"/>
      <c r="S68" s="466"/>
      <c r="T68" s="470"/>
      <c r="U68" s="493"/>
      <c r="V68" s="466"/>
      <c r="W68" s="470"/>
      <c r="X68" s="493"/>
      <c r="Y68" s="466"/>
      <c r="Z68" s="470"/>
      <c r="AA68" s="494"/>
      <c r="AB68" s="542">
        <f t="shared" si="2"/>
        <v>0</v>
      </c>
      <c r="AC68" s="495">
        <f t="shared" si="2"/>
        <v>0</v>
      </c>
      <c r="AD68" s="496">
        <f t="shared" si="2"/>
        <v>0</v>
      </c>
      <c r="AE68" s="3"/>
      <c r="AF68" s="13" t="b">
        <f t="shared" si="0"/>
        <v>1</v>
      </c>
      <c r="AG68" s="13" t="b">
        <f t="shared" si="1"/>
        <v>1</v>
      </c>
      <c r="AH68" s="13" t="b">
        <f t="shared" si="3"/>
        <v>1</v>
      </c>
      <c r="AI68" s="13" t="b">
        <f t="shared" si="4"/>
        <v>1</v>
      </c>
      <c r="AJ68" s="13" t="b">
        <f t="shared" si="5"/>
        <v>0</v>
      </c>
      <c r="AK68" s="13" t="b">
        <f t="shared" si="6"/>
        <v>0</v>
      </c>
      <c r="AL68" s="13" t="b">
        <f t="shared" si="7"/>
        <v>0</v>
      </c>
      <c r="AM68" s="13" t="b">
        <f t="shared" si="8"/>
        <v>0</v>
      </c>
      <c r="AN68" s="13" t="b">
        <f t="shared" si="9"/>
        <v>0</v>
      </c>
      <c r="AO68" s="13" t="b">
        <f t="shared" si="10"/>
        <v>0</v>
      </c>
      <c r="AP68" s="13" t="b">
        <f t="shared" si="11"/>
        <v>0</v>
      </c>
      <c r="AQ68" s="13" t="b">
        <f t="shared" si="12"/>
        <v>0</v>
      </c>
      <c r="AR68" s="13" t="b">
        <f t="shared" si="13"/>
        <v>0</v>
      </c>
      <c r="AS68" s="13" t="b">
        <f t="shared" si="14"/>
        <v>1</v>
      </c>
      <c r="AT68" s="13" t="b">
        <f t="shared" si="15"/>
        <v>1</v>
      </c>
      <c r="AU68" s="13" t="b">
        <f t="shared" si="16"/>
        <v>1</v>
      </c>
      <c r="AV68" s="13" t="b">
        <f t="shared" si="17"/>
        <v>1</v>
      </c>
      <c r="AW68" s="13" t="b">
        <f t="shared" si="18"/>
        <v>1</v>
      </c>
      <c r="AX68" s="13" t="str">
        <f t="shared" si="19"/>
        <v>-</v>
      </c>
      <c r="AY68" s="622">
        <f>IF(AX68="-",0,IF(COUNTIF(AX68:$AX$1022,AX68)&gt;1,1,0))</f>
        <v>0</v>
      </c>
    </row>
    <row r="69" spans="1:51" ht="15.75">
      <c r="A69" s="464">
        <v>47</v>
      </c>
      <c r="B69" s="491"/>
      <c r="C69" s="492"/>
      <c r="D69" s="469"/>
      <c r="E69" s="470"/>
      <c r="F69" s="493"/>
      <c r="G69" s="466"/>
      <c r="H69" s="470"/>
      <c r="I69" s="493"/>
      <c r="J69" s="466"/>
      <c r="K69" s="470"/>
      <c r="L69" s="493"/>
      <c r="M69" s="466"/>
      <c r="N69" s="470"/>
      <c r="O69" s="493"/>
      <c r="P69" s="466"/>
      <c r="Q69" s="470"/>
      <c r="R69" s="493"/>
      <c r="S69" s="466"/>
      <c r="T69" s="470"/>
      <c r="U69" s="493"/>
      <c r="V69" s="466"/>
      <c r="W69" s="470"/>
      <c r="X69" s="493"/>
      <c r="Y69" s="466"/>
      <c r="Z69" s="470"/>
      <c r="AA69" s="494"/>
      <c r="AB69" s="542">
        <f t="shared" si="2"/>
        <v>0</v>
      </c>
      <c r="AC69" s="495">
        <f t="shared" si="2"/>
        <v>0</v>
      </c>
      <c r="AD69" s="496">
        <f t="shared" si="2"/>
        <v>0</v>
      </c>
      <c r="AE69" s="3"/>
      <c r="AF69" s="13" t="b">
        <f t="shared" si="0"/>
        <v>1</v>
      </c>
      <c r="AG69" s="13" t="b">
        <f t="shared" si="1"/>
        <v>1</v>
      </c>
      <c r="AH69" s="13" t="b">
        <f t="shared" si="3"/>
        <v>1</v>
      </c>
      <c r="AI69" s="13" t="b">
        <f t="shared" si="4"/>
        <v>1</v>
      </c>
      <c r="AJ69" s="13" t="b">
        <f t="shared" si="5"/>
        <v>0</v>
      </c>
      <c r="AK69" s="13" t="b">
        <f t="shared" si="6"/>
        <v>0</v>
      </c>
      <c r="AL69" s="13" t="b">
        <f t="shared" si="7"/>
        <v>0</v>
      </c>
      <c r="AM69" s="13" t="b">
        <f t="shared" si="8"/>
        <v>0</v>
      </c>
      <c r="AN69" s="13" t="b">
        <f t="shared" si="9"/>
        <v>0</v>
      </c>
      <c r="AO69" s="13" t="b">
        <f t="shared" si="10"/>
        <v>0</v>
      </c>
      <c r="AP69" s="13" t="b">
        <f t="shared" si="11"/>
        <v>0</v>
      </c>
      <c r="AQ69" s="13" t="b">
        <f t="shared" si="12"/>
        <v>0</v>
      </c>
      <c r="AR69" s="13" t="b">
        <f t="shared" si="13"/>
        <v>0</v>
      </c>
      <c r="AS69" s="13" t="b">
        <f t="shared" si="14"/>
        <v>1</v>
      </c>
      <c r="AT69" s="13" t="b">
        <f t="shared" si="15"/>
        <v>1</v>
      </c>
      <c r="AU69" s="13" t="b">
        <f t="shared" si="16"/>
        <v>1</v>
      </c>
      <c r="AV69" s="13" t="b">
        <f t="shared" si="17"/>
        <v>1</v>
      </c>
      <c r="AW69" s="13" t="b">
        <f t="shared" si="18"/>
        <v>1</v>
      </c>
      <c r="AX69" s="13" t="str">
        <f t="shared" si="19"/>
        <v>-</v>
      </c>
      <c r="AY69" s="622">
        <f>IF(AX69="-",0,IF(COUNTIF(AX69:$AX$1022,AX69)&gt;1,1,0))</f>
        <v>0</v>
      </c>
    </row>
    <row r="70" spans="1:51" ht="15.75">
      <c r="A70" s="464">
        <v>48</v>
      </c>
      <c r="B70" s="491"/>
      <c r="C70" s="492"/>
      <c r="D70" s="469"/>
      <c r="E70" s="470"/>
      <c r="F70" s="493"/>
      <c r="G70" s="466"/>
      <c r="H70" s="470"/>
      <c r="I70" s="493"/>
      <c r="J70" s="466"/>
      <c r="K70" s="470"/>
      <c r="L70" s="493"/>
      <c r="M70" s="466"/>
      <c r="N70" s="470"/>
      <c r="O70" s="493"/>
      <c r="P70" s="466"/>
      <c r="Q70" s="470"/>
      <c r="R70" s="493"/>
      <c r="S70" s="466"/>
      <c r="T70" s="470"/>
      <c r="U70" s="493"/>
      <c r="V70" s="466"/>
      <c r="W70" s="470"/>
      <c r="X70" s="493"/>
      <c r="Y70" s="466"/>
      <c r="Z70" s="470"/>
      <c r="AA70" s="494"/>
      <c r="AB70" s="542">
        <f t="shared" si="2"/>
        <v>0</v>
      </c>
      <c r="AC70" s="495">
        <f t="shared" si="2"/>
        <v>0</v>
      </c>
      <c r="AD70" s="496">
        <f t="shared" si="2"/>
        <v>0</v>
      </c>
      <c r="AE70" s="3"/>
      <c r="AF70" s="13" t="b">
        <f t="shared" si="0"/>
        <v>1</v>
      </c>
      <c r="AG70" s="13" t="b">
        <f t="shared" si="1"/>
        <v>1</v>
      </c>
      <c r="AH70" s="13" t="b">
        <f t="shared" si="3"/>
        <v>1</v>
      </c>
      <c r="AI70" s="13" t="b">
        <f t="shared" si="4"/>
        <v>1</v>
      </c>
      <c r="AJ70" s="13" t="b">
        <f t="shared" si="5"/>
        <v>0</v>
      </c>
      <c r="AK70" s="13" t="b">
        <f t="shared" si="6"/>
        <v>0</v>
      </c>
      <c r="AL70" s="13" t="b">
        <f t="shared" si="7"/>
        <v>0</v>
      </c>
      <c r="AM70" s="13" t="b">
        <f t="shared" si="8"/>
        <v>0</v>
      </c>
      <c r="AN70" s="13" t="b">
        <f t="shared" si="9"/>
        <v>0</v>
      </c>
      <c r="AO70" s="13" t="b">
        <f t="shared" si="10"/>
        <v>0</v>
      </c>
      <c r="AP70" s="13" t="b">
        <f t="shared" si="11"/>
        <v>0</v>
      </c>
      <c r="AQ70" s="13" t="b">
        <f t="shared" si="12"/>
        <v>0</v>
      </c>
      <c r="AR70" s="13" t="b">
        <f t="shared" si="13"/>
        <v>0</v>
      </c>
      <c r="AS70" s="13" t="b">
        <f t="shared" si="14"/>
        <v>1</v>
      </c>
      <c r="AT70" s="13" t="b">
        <f t="shared" si="15"/>
        <v>1</v>
      </c>
      <c r="AU70" s="13" t="b">
        <f t="shared" si="16"/>
        <v>1</v>
      </c>
      <c r="AV70" s="13" t="b">
        <f t="shared" si="17"/>
        <v>1</v>
      </c>
      <c r="AW70" s="13" t="b">
        <f t="shared" si="18"/>
        <v>1</v>
      </c>
      <c r="AX70" s="13" t="str">
        <f t="shared" si="19"/>
        <v>-</v>
      </c>
      <c r="AY70" s="622">
        <f>IF(AX70="-",0,IF(COUNTIF(AX70:$AX$1022,AX70)&gt;1,1,0))</f>
        <v>0</v>
      </c>
    </row>
    <row r="71" spans="1:51" ht="15.75">
      <c r="A71" s="464">
        <v>49</v>
      </c>
      <c r="B71" s="491"/>
      <c r="C71" s="492"/>
      <c r="D71" s="469"/>
      <c r="E71" s="470"/>
      <c r="F71" s="493"/>
      <c r="G71" s="466"/>
      <c r="H71" s="470"/>
      <c r="I71" s="493"/>
      <c r="J71" s="466"/>
      <c r="K71" s="470"/>
      <c r="L71" s="493"/>
      <c r="M71" s="466"/>
      <c r="N71" s="470"/>
      <c r="O71" s="493"/>
      <c r="P71" s="466"/>
      <c r="Q71" s="470"/>
      <c r="R71" s="493"/>
      <c r="S71" s="466"/>
      <c r="T71" s="470"/>
      <c r="U71" s="493"/>
      <c r="V71" s="466"/>
      <c r="W71" s="470"/>
      <c r="X71" s="493"/>
      <c r="Y71" s="466"/>
      <c r="Z71" s="470"/>
      <c r="AA71" s="494"/>
      <c r="AB71" s="542">
        <f t="shared" si="2"/>
        <v>0</v>
      </c>
      <c r="AC71" s="495">
        <f t="shared" si="2"/>
        <v>0</v>
      </c>
      <c r="AD71" s="496">
        <f t="shared" si="2"/>
        <v>0</v>
      </c>
      <c r="AE71" s="3"/>
      <c r="AF71" s="13" t="b">
        <f t="shared" si="0"/>
        <v>1</v>
      </c>
      <c r="AG71" s="13" t="b">
        <f t="shared" si="1"/>
        <v>1</v>
      </c>
      <c r="AH71" s="13" t="b">
        <f t="shared" si="3"/>
        <v>1</v>
      </c>
      <c r="AI71" s="13" t="b">
        <f t="shared" si="4"/>
        <v>1</v>
      </c>
      <c r="AJ71" s="13" t="b">
        <f t="shared" si="5"/>
        <v>0</v>
      </c>
      <c r="AK71" s="13" t="b">
        <f t="shared" si="6"/>
        <v>0</v>
      </c>
      <c r="AL71" s="13" t="b">
        <f t="shared" si="7"/>
        <v>0</v>
      </c>
      <c r="AM71" s="13" t="b">
        <f t="shared" si="8"/>
        <v>0</v>
      </c>
      <c r="AN71" s="13" t="b">
        <f t="shared" si="9"/>
        <v>0</v>
      </c>
      <c r="AO71" s="13" t="b">
        <f t="shared" si="10"/>
        <v>0</v>
      </c>
      <c r="AP71" s="13" t="b">
        <f t="shared" si="11"/>
        <v>0</v>
      </c>
      <c r="AQ71" s="13" t="b">
        <f t="shared" si="12"/>
        <v>0</v>
      </c>
      <c r="AR71" s="13" t="b">
        <f t="shared" si="13"/>
        <v>0</v>
      </c>
      <c r="AS71" s="13" t="b">
        <f t="shared" si="14"/>
        <v>1</v>
      </c>
      <c r="AT71" s="13" t="b">
        <f t="shared" si="15"/>
        <v>1</v>
      </c>
      <c r="AU71" s="13" t="b">
        <f t="shared" si="16"/>
        <v>1</v>
      </c>
      <c r="AV71" s="13" t="b">
        <f t="shared" si="17"/>
        <v>1</v>
      </c>
      <c r="AW71" s="13" t="b">
        <f t="shared" si="18"/>
        <v>1</v>
      </c>
      <c r="AX71" s="13" t="str">
        <f t="shared" si="19"/>
        <v>-</v>
      </c>
      <c r="AY71" s="622">
        <f>IF(AX71="-",0,IF(COUNTIF(AX71:$AX$1022,AX71)&gt;1,1,0))</f>
        <v>0</v>
      </c>
    </row>
    <row r="72" spans="1:51" ht="15.75">
      <c r="A72" s="464">
        <v>50</v>
      </c>
      <c r="B72" s="491"/>
      <c r="C72" s="492"/>
      <c r="D72" s="469"/>
      <c r="E72" s="470"/>
      <c r="F72" s="493"/>
      <c r="G72" s="466"/>
      <c r="H72" s="470"/>
      <c r="I72" s="493"/>
      <c r="J72" s="466"/>
      <c r="K72" s="470"/>
      <c r="L72" s="493"/>
      <c r="M72" s="466"/>
      <c r="N72" s="470"/>
      <c r="O72" s="493"/>
      <c r="P72" s="466"/>
      <c r="Q72" s="470"/>
      <c r="R72" s="493"/>
      <c r="S72" s="466"/>
      <c r="T72" s="470"/>
      <c r="U72" s="493"/>
      <c r="V72" s="466"/>
      <c r="W72" s="470"/>
      <c r="X72" s="493"/>
      <c r="Y72" s="466"/>
      <c r="Z72" s="470"/>
      <c r="AA72" s="494"/>
      <c r="AB72" s="542">
        <f t="shared" si="2"/>
        <v>0</v>
      </c>
      <c r="AC72" s="495">
        <f t="shared" si="2"/>
        <v>0</v>
      </c>
      <c r="AD72" s="496">
        <f t="shared" si="2"/>
        <v>0</v>
      </c>
      <c r="AE72" s="3"/>
      <c r="AF72" s="13" t="b">
        <f t="shared" si="0"/>
        <v>1</v>
      </c>
      <c r="AG72" s="13" t="b">
        <f t="shared" si="1"/>
        <v>1</v>
      </c>
      <c r="AH72" s="13" t="b">
        <f t="shared" si="3"/>
        <v>1</v>
      </c>
      <c r="AI72" s="13" t="b">
        <f t="shared" si="4"/>
        <v>1</v>
      </c>
      <c r="AJ72" s="13" t="b">
        <f t="shared" si="5"/>
        <v>0</v>
      </c>
      <c r="AK72" s="13" t="b">
        <f t="shared" si="6"/>
        <v>0</v>
      </c>
      <c r="AL72" s="13" t="b">
        <f t="shared" si="7"/>
        <v>0</v>
      </c>
      <c r="AM72" s="13" t="b">
        <f t="shared" si="8"/>
        <v>0</v>
      </c>
      <c r="AN72" s="13" t="b">
        <f t="shared" si="9"/>
        <v>0</v>
      </c>
      <c r="AO72" s="13" t="b">
        <f t="shared" si="10"/>
        <v>0</v>
      </c>
      <c r="AP72" s="13" t="b">
        <f t="shared" si="11"/>
        <v>0</v>
      </c>
      <c r="AQ72" s="13" t="b">
        <f t="shared" si="12"/>
        <v>0</v>
      </c>
      <c r="AR72" s="13" t="b">
        <f t="shared" si="13"/>
        <v>0</v>
      </c>
      <c r="AS72" s="13" t="b">
        <f t="shared" si="14"/>
        <v>1</v>
      </c>
      <c r="AT72" s="13" t="b">
        <f t="shared" si="15"/>
        <v>1</v>
      </c>
      <c r="AU72" s="13" t="b">
        <f t="shared" si="16"/>
        <v>1</v>
      </c>
      <c r="AV72" s="13" t="b">
        <f t="shared" si="17"/>
        <v>1</v>
      </c>
      <c r="AW72" s="13" t="b">
        <f t="shared" si="18"/>
        <v>1</v>
      </c>
      <c r="AX72" s="13" t="str">
        <f t="shared" si="19"/>
        <v>-</v>
      </c>
      <c r="AY72" s="622">
        <f>IF(AX72="-",0,IF(COUNTIF(AX72:$AX$1022,AX72)&gt;1,1,0))</f>
        <v>0</v>
      </c>
    </row>
    <row r="73" spans="1:51" ht="15.75">
      <c r="A73" s="464">
        <v>51</v>
      </c>
      <c r="B73" s="491"/>
      <c r="C73" s="492"/>
      <c r="D73" s="469"/>
      <c r="E73" s="470"/>
      <c r="F73" s="493"/>
      <c r="G73" s="466"/>
      <c r="H73" s="470"/>
      <c r="I73" s="493"/>
      <c r="J73" s="466"/>
      <c r="K73" s="470"/>
      <c r="L73" s="493"/>
      <c r="M73" s="466"/>
      <c r="N73" s="470"/>
      <c r="O73" s="493"/>
      <c r="P73" s="466"/>
      <c r="Q73" s="470"/>
      <c r="R73" s="493"/>
      <c r="S73" s="466"/>
      <c r="T73" s="470"/>
      <c r="U73" s="493"/>
      <c r="V73" s="466"/>
      <c r="W73" s="470"/>
      <c r="X73" s="493"/>
      <c r="Y73" s="466"/>
      <c r="Z73" s="470"/>
      <c r="AA73" s="494"/>
      <c r="AB73" s="542">
        <f t="shared" si="2"/>
        <v>0</v>
      </c>
      <c r="AC73" s="495">
        <f t="shared" si="2"/>
        <v>0</v>
      </c>
      <c r="AD73" s="496">
        <f t="shared" si="2"/>
        <v>0</v>
      </c>
      <c r="AE73" s="3"/>
      <c r="AF73" s="13" t="b">
        <f t="shared" si="0"/>
        <v>1</v>
      </c>
      <c r="AG73" s="13" t="b">
        <f t="shared" si="1"/>
        <v>1</v>
      </c>
      <c r="AH73" s="13" t="b">
        <f t="shared" si="3"/>
        <v>1</v>
      </c>
      <c r="AI73" s="13" t="b">
        <f t="shared" si="4"/>
        <v>1</v>
      </c>
      <c r="AJ73" s="13" t="b">
        <f t="shared" si="5"/>
        <v>0</v>
      </c>
      <c r="AK73" s="13" t="b">
        <f t="shared" si="6"/>
        <v>0</v>
      </c>
      <c r="AL73" s="13" t="b">
        <f t="shared" si="7"/>
        <v>0</v>
      </c>
      <c r="AM73" s="13" t="b">
        <f t="shared" si="8"/>
        <v>0</v>
      </c>
      <c r="AN73" s="13" t="b">
        <f t="shared" si="9"/>
        <v>0</v>
      </c>
      <c r="AO73" s="13" t="b">
        <f t="shared" si="10"/>
        <v>0</v>
      </c>
      <c r="AP73" s="13" t="b">
        <f t="shared" si="11"/>
        <v>0</v>
      </c>
      <c r="AQ73" s="13" t="b">
        <f t="shared" si="12"/>
        <v>0</v>
      </c>
      <c r="AR73" s="13" t="b">
        <f t="shared" si="13"/>
        <v>0</v>
      </c>
      <c r="AS73" s="13" t="b">
        <f t="shared" si="14"/>
        <v>1</v>
      </c>
      <c r="AT73" s="13" t="b">
        <f t="shared" si="15"/>
        <v>1</v>
      </c>
      <c r="AU73" s="13" t="b">
        <f t="shared" si="16"/>
        <v>1</v>
      </c>
      <c r="AV73" s="13" t="b">
        <f t="shared" si="17"/>
        <v>1</v>
      </c>
      <c r="AW73" s="13" t="b">
        <f t="shared" si="18"/>
        <v>1</v>
      </c>
      <c r="AX73" s="13" t="str">
        <f t="shared" si="19"/>
        <v>-</v>
      </c>
      <c r="AY73" s="622">
        <f>IF(AX73="-",0,IF(COUNTIF(AX73:$AX$1022,AX73)&gt;1,1,0))</f>
        <v>0</v>
      </c>
    </row>
    <row r="74" spans="1:51" ht="15.75">
      <c r="A74" s="464">
        <v>52</v>
      </c>
      <c r="B74" s="491"/>
      <c r="C74" s="492"/>
      <c r="D74" s="469"/>
      <c r="E74" s="470"/>
      <c r="F74" s="493"/>
      <c r="G74" s="466"/>
      <c r="H74" s="470"/>
      <c r="I74" s="493"/>
      <c r="J74" s="466"/>
      <c r="K74" s="470"/>
      <c r="L74" s="493"/>
      <c r="M74" s="466"/>
      <c r="N74" s="470"/>
      <c r="O74" s="493"/>
      <c r="P74" s="466"/>
      <c r="Q74" s="470"/>
      <c r="R74" s="493"/>
      <c r="S74" s="466"/>
      <c r="T74" s="470"/>
      <c r="U74" s="493"/>
      <c r="V74" s="466"/>
      <c r="W74" s="470"/>
      <c r="X74" s="493"/>
      <c r="Y74" s="466"/>
      <c r="Z74" s="470"/>
      <c r="AA74" s="494"/>
      <c r="AB74" s="542">
        <f t="shared" si="2"/>
        <v>0</v>
      </c>
      <c r="AC74" s="495">
        <f t="shared" si="2"/>
        <v>0</v>
      </c>
      <c r="AD74" s="496">
        <f t="shared" si="2"/>
        <v>0</v>
      </c>
      <c r="AE74" s="3"/>
      <c r="AF74" s="13" t="b">
        <f t="shared" si="0"/>
        <v>1</v>
      </c>
      <c r="AG74" s="13" t="b">
        <f t="shared" si="1"/>
        <v>1</v>
      </c>
      <c r="AH74" s="13" t="b">
        <f t="shared" si="3"/>
        <v>1</v>
      </c>
      <c r="AI74" s="13" t="b">
        <f t="shared" si="4"/>
        <v>1</v>
      </c>
      <c r="AJ74" s="13" t="b">
        <f t="shared" si="5"/>
        <v>0</v>
      </c>
      <c r="AK74" s="13" t="b">
        <f t="shared" si="6"/>
        <v>0</v>
      </c>
      <c r="AL74" s="13" t="b">
        <f t="shared" si="7"/>
        <v>0</v>
      </c>
      <c r="AM74" s="13" t="b">
        <f t="shared" si="8"/>
        <v>0</v>
      </c>
      <c r="AN74" s="13" t="b">
        <f t="shared" si="9"/>
        <v>0</v>
      </c>
      <c r="AO74" s="13" t="b">
        <f t="shared" si="10"/>
        <v>0</v>
      </c>
      <c r="AP74" s="13" t="b">
        <f t="shared" si="11"/>
        <v>0</v>
      </c>
      <c r="AQ74" s="13" t="b">
        <f t="shared" si="12"/>
        <v>0</v>
      </c>
      <c r="AR74" s="13" t="b">
        <f t="shared" si="13"/>
        <v>0</v>
      </c>
      <c r="AS74" s="13" t="b">
        <f t="shared" si="14"/>
        <v>1</v>
      </c>
      <c r="AT74" s="13" t="b">
        <f t="shared" si="15"/>
        <v>1</v>
      </c>
      <c r="AU74" s="13" t="b">
        <f t="shared" si="16"/>
        <v>1</v>
      </c>
      <c r="AV74" s="13" t="b">
        <f t="shared" si="17"/>
        <v>1</v>
      </c>
      <c r="AW74" s="13" t="b">
        <f t="shared" si="18"/>
        <v>1</v>
      </c>
      <c r="AX74" s="13" t="str">
        <f t="shared" si="19"/>
        <v>-</v>
      </c>
      <c r="AY74" s="622">
        <f>IF(AX74="-",0,IF(COUNTIF(AX74:$AX$1022,AX74)&gt;1,1,0))</f>
        <v>0</v>
      </c>
    </row>
    <row r="75" spans="1:51" ht="15.75">
      <c r="A75" s="464">
        <v>53</v>
      </c>
      <c r="B75" s="491"/>
      <c r="C75" s="492"/>
      <c r="D75" s="469"/>
      <c r="E75" s="470"/>
      <c r="F75" s="493"/>
      <c r="G75" s="466"/>
      <c r="H75" s="470"/>
      <c r="I75" s="493"/>
      <c r="J75" s="466"/>
      <c r="K75" s="470"/>
      <c r="L75" s="493"/>
      <c r="M75" s="466"/>
      <c r="N75" s="470"/>
      <c r="O75" s="493"/>
      <c r="P75" s="466"/>
      <c r="Q75" s="470"/>
      <c r="R75" s="493"/>
      <c r="S75" s="466"/>
      <c r="T75" s="470"/>
      <c r="U75" s="493"/>
      <c r="V75" s="466"/>
      <c r="W75" s="470"/>
      <c r="X75" s="493"/>
      <c r="Y75" s="466"/>
      <c r="Z75" s="470"/>
      <c r="AA75" s="494"/>
      <c r="AB75" s="542">
        <f t="shared" si="2"/>
        <v>0</v>
      </c>
      <c r="AC75" s="495">
        <f t="shared" si="2"/>
        <v>0</v>
      </c>
      <c r="AD75" s="496">
        <f t="shared" si="2"/>
        <v>0</v>
      </c>
      <c r="AE75" s="3"/>
      <c r="AF75" s="13" t="b">
        <f t="shared" si="0"/>
        <v>1</v>
      </c>
      <c r="AG75" s="13" t="b">
        <f t="shared" si="1"/>
        <v>1</v>
      </c>
      <c r="AH75" s="13" t="b">
        <f t="shared" si="3"/>
        <v>1</v>
      </c>
      <c r="AI75" s="13" t="b">
        <f t="shared" si="4"/>
        <v>1</v>
      </c>
      <c r="AJ75" s="13" t="b">
        <f t="shared" si="5"/>
        <v>0</v>
      </c>
      <c r="AK75" s="13" t="b">
        <f t="shared" si="6"/>
        <v>0</v>
      </c>
      <c r="AL75" s="13" t="b">
        <f t="shared" si="7"/>
        <v>0</v>
      </c>
      <c r="AM75" s="13" t="b">
        <f t="shared" si="8"/>
        <v>0</v>
      </c>
      <c r="AN75" s="13" t="b">
        <f t="shared" si="9"/>
        <v>0</v>
      </c>
      <c r="AO75" s="13" t="b">
        <f t="shared" si="10"/>
        <v>0</v>
      </c>
      <c r="AP75" s="13" t="b">
        <f t="shared" si="11"/>
        <v>0</v>
      </c>
      <c r="AQ75" s="13" t="b">
        <f t="shared" si="12"/>
        <v>0</v>
      </c>
      <c r="AR75" s="13" t="b">
        <f t="shared" si="13"/>
        <v>0</v>
      </c>
      <c r="AS75" s="13" t="b">
        <f t="shared" si="14"/>
        <v>1</v>
      </c>
      <c r="AT75" s="13" t="b">
        <f t="shared" si="15"/>
        <v>1</v>
      </c>
      <c r="AU75" s="13" t="b">
        <f t="shared" si="16"/>
        <v>1</v>
      </c>
      <c r="AV75" s="13" t="b">
        <f t="shared" si="17"/>
        <v>1</v>
      </c>
      <c r="AW75" s="13" t="b">
        <f t="shared" si="18"/>
        <v>1</v>
      </c>
      <c r="AX75" s="13" t="str">
        <f t="shared" si="19"/>
        <v>-</v>
      </c>
      <c r="AY75" s="622">
        <f>IF(AX75="-",0,IF(COUNTIF(AX75:$AX$1022,AX75)&gt;1,1,0))</f>
        <v>0</v>
      </c>
    </row>
    <row r="76" spans="1:51" ht="15.75">
      <c r="A76" s="464">
        <v>54</v>
      </c>
      <c r="B76" s="491"/>
      <c r="C76" s="492"/>
      <c r="D76" s="469"/>
      <c r="E76" s="470"/>
      <c r="F76" s="493"/>
      <c r="G76" s="466"/>
      <c r="H76" s="470"/>
      <c r="I76" s="493"/>
      <c r="J76" s="466"/>
      <c r="K76" s="470"/>
      <c r="L76" s="493"/>
      <c r="M76" s="466"/>
      <c r="N76" s="470"/>
      <c r="O76" s="493"/>
      <c r="P76" s="466"/>
      <c r="Q76" s="470"/>
      <c r="R76" s="493"/>
      <c r="S76" s="466"/>
      <c r="T76" s="470"/>
      <c r="U76" s="493"/>
      <c r="V76" s="466"/>
      <c r="W76" s="470"/>
      <c r="X76" s="493"/>
      <c r="Y76" s="466"/>
      <c r="Z76" s="470"/>
      <c r="AA76" s="494"/>
      <c r="AB76" s="542">
        <f t="shared" si="2"/>
        <v>0</v>
      </c>
      <c r="AC76" s="495">
        <f t="shared" si="2"/>
        <v>0</v>
      </c>
      <c r="AD76" s="496">
        <f t="shared" si="2"/>
        <v>0</v>
      </c>
      <c r="AE76" s="3"/>
      <c r="AF76" s="13" t="b">
        <f t="shared" si="0"/>
        <v>1</v>
      </c>
      <c r="AG76" s="13" t="b">
        <f t="shared" si="1"/>
        <v>1</v>
      </c>
      <c r="AH76" s="13" t="b">
        <f t="shared" si="3"/>
        <v>1</v>
      </c>
      <c r="AI76" s="13" t="b">
        <f t="shared" si="4"/>
        <v>1</v>
      </c>
      <c r="AJ76" s="13" t="b">
        <f t="shared" si="5"/>
        <v>0</v>
      </c>
      <c r="AK76" s="13" t="b">
        <f t="shared" si="6"/>
        <v>0</v>
      </c>
      <c r="AL76" s="13" t="b">
        <f t="shared" si="7"/>
        <v>0</v>
      </c>
      <c r="AM76" s="13" t="b">
        <f t="shared" si="8"/>
        <v>0</v>
      </c>
      <c r="AN76" s="13" t="b">
        <f t="shared" si="9"/>
        <v>0</v>
      </c>
      <c r="AO76" s="13" t="b">
        <f t="shared" si="10"/>
        <v>0</v>
      </c>
      <c r="AP76" s="13" t="b">
        <f t="shared" si="11"/>
        <v>0</v>
      </c>
      <c r="AQ76" s="13" t="b">
        <f t="shared" si="12"/>
        <v>0</v>
      </c>
      <c r="AR76" s="13" t="b">
        <f t="shared" si="13"/>
        <v>0</v>
      </c>
      <c r="AS76" s="13" t="b">
        <f t="shared" si="14"/>
        <v>1</v>
      </c>
      <c r="AT76" s="13" t="b">
        <f t="shared" si="15"/>
        <v>1</v>
      </c>
      <c r="AU76" s="13" t="b">
        <f t="shared" si="16"/>
        <v>1</v>
      </c>
      <c r="AV76" s="13" t="b">
        <f t="shared" si="17"/>
        <v>1</v>
      </c>
      <c r="AW76" s="13" t="b">
        <f t="shared" si="18"/>
        <v>1</v>
      </c>
      <c r="AX76" s="13" t="str">
        <f t="shared" si="19"/>
        <v>-</v>
      </c>
      <c r="AY76" s="622">
        <f>IF(AX76="-",0,IF(COUNTIF(AX76:$AX$1022,AX76)&gt;1,1,0))</f>
        <v>0</v>
      </c>
    </row>
    <row r="77" spans="1:51" ht="15.75">
      <c r="A77" s="464">
        <v>55</v>
      </c>
      <c r="B77" s="491"/>
      <c r="C77" s="492"/>
      <c r="D77" s="469"/>
      <c r="E77" s="470"/>
      <c r="F77" s="493"/>
      <c r="G77" s="466"/>
      <c r="H77" s="470"/>
      <c r="I77" s="493"/>
      <c r="J77" s="466"/>
      <c r="K77" s="470"/>
      <c r="L77" s="493"/>
      <c r="M77" s="466"/>
      <c r="N77" s="470"/>
      <c r="O77" s="493"/>
      <c r="P77" s="466"/>
      <c r="Q77" s="470"/>
      <c r="R77" s="493"/>
      <c r="S77" s="466"/>
      <c r="T77" s="470"/>
      <c r="U77" s="493"/>
      <c r="V77" s="466"/>
      <c r="W77" s="470"/>
      <c r="X77" s="493"/>
      <c r="Y77" s="466"/>
      <c r="Z77" s="470"/>
      <c r="AA77" s="494"/>
      <c r="AB77" s="542">
        <f t="shared" si="2"/>
        <v>0</v>
      </c>
      <c r="AC77" s="495">
        <f t="shared" si="2"/>
        <v>0</v>
      </c>
      <c r="AD77" s="496">
        <f t="shared" si="2"/>
        <v>0</v>
      </c>
      <c r="AE77" s="3"/>
      <c r="AF77" s="13" t="b">
        <f t="shared" si="0"/>
        <v>1</v>
      </c>
      <c r="AG77" s="13" t="b">
        <f t="shared" si="1"/>
        <v>1</v>
      </c>
      <c r="AH77" s="13" t="b">
        <f t="shared" si="3"/>
        <v>1</v>
      </c>
      <c r="AI77" s="13" t="b">
        <f t="shared" si="4"/>
        <v>1</v>
      </c>
      <c r="AJ77" s="13" t="b">
        <f t="shared" si="5"/>
        <v>0</v>
      </c>
      <c r="AK77" s="13" t="b">
        <f t="shared" si="6"/>
        <v>0</v>
      </c>
      <c r="AL77" s="13" t="b">
        <f t="shared" si="7"/>
        <v>0</v>
      </c>
      <c r="AM77" s="13" t="b">
        <f t="shared" si="8"/>
        <v>0</v>
      </c>
      <c r="AN77" s="13" t="b">
        <f t="shared" si="9"/>
        <v>0</v>
      </c>
      <c r="AO77" s="13" t="b">
        <f t="shared" si="10"/>
        <v>0</v>
      </c>
      <c r="AP77" s="13" t="b">
        <f t="shared" si="11"/>
        <v>0</v>
      </c>
      <c r="AQ77" s="13" t="b">
        <f t="shared" si="12"/>
        <v>0</v>
      </c>
      <c r="AR77" s="13" t="b">
        <f t="shared" si="13"/>
        <v>0</v>
      </c>
      <c r="AS77" s="13" t="b">
        <f t="shared" si="14"/>
        <v>1</v>
      </c>
      <c r="AT77" s="13" t="b">
        <f t="shared" si="15"/>
        <v>1</v>
      </c>
      <c r="AU77" s="13" t="b">
        <f t="shared" si="16"/>
        <v>1</v>
      </c>
      <c r="AV77" s="13" t="b">
        <f t="shared" si="17"/>
        <v>1</v>
      </c>
      <c r="AW77" s="13" t="b">
        <f t="shared" si="18"/>
        <v>1</v>
      </c>
      <c r="AX77" s="13" t="str">
        <f t="shared" si="19"/>
        <v>-</v>
      </c>
      <c r="AY77" s="622">
        <f>IF(AX77="-",0,IF(COUNTIF(AX77:$AX$1022,AX77)&gt;1,1,0))</f>
        <v>0</v>
      </c>
    </row>
    <row r="78" spans="1:51" ht="15.75">
      <c r="A78" s="464">
        <v>56</v>
      </c>
      <c r="B78" s="491"/>
      <c r="C78" s="492"/>
      <c r="D78" s="469"/>
      <c r="E78" s="470"/>
      <c r="F78" s="493"/>
      <c r="G78" s="466"/>
      <c r="H78" s="470"/>
      <c r="I78" s="493"/>
      <c r="J78" s="466"/>
      <c r="K78" s="470"/>
      <c r="L78" s="493"/>
      <c r="M78" s="466"/>
      <c r="N78" s="470"/>
      <c r="O78" s="493"/>
      <c r="P78" s="466"/>
      <c r="Q78" s="470"/>
      <c r="R78" s="493"/>
      <c r="S78" s="466"/>
      <c r="T78" s="470"/>
      <c r="U78" s="493"/>
      <c r="V78" s="466"/>
      <c r="W78" s="470"/>
      <c r="X78" s="493"/>
      <c r="Y78" s="466"/>
      <c r="Z78" s="470"/>
      <c r="AA78" s="494"/>
      <c r="AB78" s="542">
        <f t="shared" si="2"/>
        <v>0</v>
      </c>
      <c r="AC78" s="495">
        <f t="shared" si="2"/>
        <v>0</v>
      </c>
      <c r="AD78" s="496">
        <f t="shared" si="2"/>
        <v>0</v>
      </c>
      <c r="AE78" s="3"/>
      <c r="AF78" s="13" t="b">
        <f t="shared" si="0"/>
        <v>1</v>
      </c>
      <c r="AG78" s="13" t="b">
        <f t="shared" si="1"/>
        <v>1</v>
      </c>
      <c r="AH78" s="13" t="b">
        <f t="shared" si="3"/>
        <v>1</v>
      </c>
      <c r="AI78" s="13" t="b">
        <f t="shared" si="4"/>
        <v>1</v>
      </c>
      <c r="AJ78" s="13" t="b">
        <f t="shared" si="5"/>
        <v>0</v>
      </c>
      <c r="AK78" s="13" t="b">
        <f t="shared" si="6"/>
        <v>0</v>
      </c>
      <c r="AL78" s="13" t="b">
        <f t="shared" si="7"/>
        <v>0</v>
      </c>
      <c r="AM78" s="13" t="b">
        <f t="shared" si="8"/>
        <v>0</v>
      </c>
      <c r="AN78" s="13" t="b">
        <f t="shared" si="9"/>
        <v>0</v>
      </c>
      <c r="AO78" s="13" t="b">
        <f t="shared" si="10"/>
        <v>0</v>
      </c>
      <c r="AP78" s="13" t="b">
        <f t="shared" si="11"/>
        <v>0</v>
      </c>
      <c r="AQ78" s="13" t="b">
        <f t="shared" si="12"/>
        <v>0</v>
      </c>
      <c r="AR78" s="13" t="b">
        <f t="shared" si="13"/>
        <v>0</v>
      </c>
      <c r="AS78" s="13" t="b">
        <f t="shared" si="14"/>
        <v>1</v>
      </c>
      <c r="AT78" s="13" t="b">
        <f t="shared" si="15"/>
        <v>1</v>
      </c>
      <c r="AU78" s="13" t="b">
        <f t="shared" si="16"/>
        <v>1</v>
      </c>
      <c r="AV78" s="13" t="b">
        <f t="shared" si="17"/>
        <v>1</v>
      </c>
      <c r="AW78" s="13" t="b">
        <f t="shared" si="18"/>
        <v>1</v>
      </c>
      <c r="AX78" s="13" t="str">
        <f t="shared" si="19"/>
        <v>-</v>
      </c>
      <c r="AY78" s="622">
        <f>IF(AX78="-",0,IF(COUNTIF(AX78:$AX$1022,AX78)&gt;1,1,0))</f>
        <v>0</v>
      </c>
    </row>
    <row r="79" spans="1:51" ht="15.75">
      <c r="A79" s="464">
        <v>57</v>
      </c>
      <c r="B79" s="491"/>
      <c r="C79" s="492"/>
      <c r="D79" s="469"/>
      <c r="E79" s="470"/>
      <c r="F79" s="493"/>
      <c r="G79" s="466"/>
      <c r="H79" s="470"/>
      <c r="I79" s="493"/>
      <c r="J79" s="466"/>
      <c r="K79" s="470"/>
      <c r="L79" s="493"/>
      <c r="M79" s="466"/>
      <c r="N79" s="470"/>
      <c r="O79" s="493"/>
      <c r="P79" s="466"/>
      <c r="Q79" s="470"/>
      <c r="R79" s="493"/>
      <c r="S79" s="466"/>
      <c r="T79" s="470"/>
      <c r="U79" s="493"/>
      <c r="V79" s="466"/>
      <c r="W79" s="470"/>
      <c r="X79" s="493"/>
      <c r="Y79" s="466"/>
      <c r="Z79" s="470"/>
      <c r="AA79" s="494"/>
      <c r="AB79" s="542">
        <f t="shared" si="2"/>
        <v>0</v>
      </c>
      <c r="AC79" s="495">
        <f t="shared" si="2"/>
        <v>0</v>
      </c>
      <c r="AD79" s="496">
        <f t="shared" si="2"/>
        <v>0</v>
      </c>
      <c r="AE79" s="3"/>
      <c r="AF79" s="13" t="b">
        <f t="shared" si="0"/>
        <v>1</v>
      </c>
      <c r="AG79" s="13" t="b">
        <f t="shared" si="1"/>
        <v>1</v>
      </c>
      <c r="AH79" s="13" t="b">
        <f t="shared" si="3"/>
        <v>1</v>
      </c>
      <c r="AI79" s="13" t="b">
        <f t="shared" si="4"/>
        <v>1</v>
      </c>
      <c r="AJ79" s="13" t="b">
        <f t="shared" si="5"/>
        <v>0</v>
      </c>
      <c r="AK79" s="13" t="b">
        <f t="shared" si="6"/>
        <v>0</v>
      </c>
      <c r="AL79" s="13" t="b">
        <f t="shared" si="7"/>
        <v>0</v>
      </c>
      <c r="AM79" s="13" t="b">
        <f t="shared" si="8"/>
        <v>0</v>
      </c>
      <c r="AN79" s="13" t="b">
        <f t="shared" si="9"/>
        <v>0</v>
      </c>
      <c r="AO79" s="13" t="b">
        <f t="shared" si="10"/>
        <v>0</v>
      </c>
      <c r="AP79" s="13" t="b">
        <f t="shared" si="11"/>
        <v>0</v>
      </c>
      <c r="AQ79" s="13" t="b">
        <f t="shared" si="12"/>
        <v>0</v>
      </c>
      <c r="AR79" s="13" t="b">
        <f t="shared" si="13"/>
        <v>0</v>
      </c>
      <c r="AS79" s="13" t="b">
        <f t="shared" si="14"/>
        <v>1</v>
      </c>
      <c r="AT79" s="13" t="b">
        <f t="shared" si="15"/>
        <v>1</v>
      </c>
      <c r="AU79" s="13" t="b">
        <f t="shared" si="16"/>
        <v>1</v>
      </c>
      <c r="AV79" s="13" t="b">
        <f t="shared" si="17"/>
        <v>1</v>
      </c>
      <c r="AW79" s="13" t="b">
        <f t="shared" si="18"/>
        <v>1</v>
      </c>
      <c r="AX79" s="13" t="str">
        <f t="shared" si="19"/>
        <v>-</v>
      </c>
      <c r="AY79" s="622">
        <f>IF(AX79="-",0,IF(COUNTIF(AX79:$AX$1022,AX79)&gt;1,1,0))</f>
        <v>0</v>
      </c>
    </row>
    <row r="80" spans="1:51" ht="15.75">
      <c r="A80" s="464">
        <v>58</v>
      </c>
      <c r="B80" s="491"/>
      <c r="C80" s="492"/>
      <c r="D80" s="469"/>
      <c r="E80" s="470"/>
      <c r="F80" s="493"/>
      <c r="G80" s="466"/>
      <c r="H80" s="470"/>
      <c r="I80" s="493"/>
      <c r="J80" s="466"/>
      <c r="K80" s="470"/>
      <c r="L80" s="493"/>
      <c r="M80" s="466"/>
      <c r="N80" s="470"/>
      <c r="O80" s="493"/>
      <c r="P80" s="466"/>
      <c r="Q80" s="470"/>
      <c r="R80" s="493"/>
      <c r="S80" s="466"/>
      <c r="T80" s="470"/>
      <c r="U80" s="493"/>
      <c r="V80" s="466"/>
      <c r="W80" s="470"/>
      <c r="X80" s="493"/>
      <c r="Y80" s="466"/>
      <c r="Z80" s="470"/>
      <c r="AA80" s="494"/>
      <c r="AB80" s="542">
        <f t="shared" si="2"/>
        <v>0</v>
      </c>
      <c r="AC80" s="495">
        <f t="shared" si="2"/>
        <v>0</v>
      </c>
      <c r="AD80" s="496">
        <f t="shared" si="2"/>
        <v>0</v>
      </c>
      <c r="AE80" s="3"/>
      <c r="AF80" s="13" t="b">
        <f t="shared" si="0"/>
        <v>1</v>
      </c>
      <c r="AG80" s="13" t="b">
        <f t="shared" si="1"/>
        <v>1</v>
      </c>
      <c r="AH80" s="13" t="b">
        <f t="shared" si="3"/>
        <v>1</v>
      </c>
      <c r="AI80" s="13" t="b">
        <f t="shared" si="4"/>
        <v>1</v>
      </c>
      <c r="AJ80" s="13" t="b">
        <f t="shared" si="5"/>
        <v>0</v>
      </c>
      <c r="AK80" s="13" t="b">
        <f t="shared" si="6"/>
        <v>0</v>
      </c>
      <c r="AL80" s="13" t="b">
        <f t="shared" si="7"/>
        <v>0</v>
      </c>
      <c r="AM80" s="13" t="b">
        <f t="shared" si="8"/>
        <v>0</v>
      </c>
      <c r="AN80" s="13" t="b">
        <f t="shared" si="9"/>
        <v>0</v>
      </c>
      <c r="AO80" s="13" t="b">
        <f t="shared" si="10"/>
        <v>0</v>
      </c>
      <c r="AP80" s="13" t="b">
        <f t="shared" si="11"/>
        <v>0</v>
      </c>
      <c r="AQ80" s="13" t="b">
        <f t="shared" si="12"/>
        <v>0</v>
      </c>
      <c r="AR80" s="13" t="b">
        <f t="shared" si="13"/>
        <v>0</v>
      </c>
      <c r="AS80" s="13" t="b">
        <f t="shared" si="14"/>
        <v>1</v>
      </c>
      <c r="AT80" s="13" t="b">
        <f t="shared" si="15"/>
        <v>1</v>
      </c>
      <c r="AU80" s="13" t="b">
        <f t="shared" si="16"/>
        <v>1</v>
      </c>
      <c r="AV80" s="13" t="b">
        <f t="shared" si="17"/>
        <v>1</v>
      </c>
      <c r="AW80" s="13" t="b">
        <f t="shared" si="18"/>
        <v>1</v>
      </c>
      <c r="AX80" s="13" t="str">
        <f t="shared" si="19"/>
        <v>-</v>
      </c>
      <c r="AY80" s="622">
        <f>IF(AX80="-",0,IF(COUNTIF(AX80:$AX$1022,AX80)&gt;1,1,0))</f>
        <v>0</v>
      </c>
    </row>
    <row r="81" spans="1:51" ht="15.75">
      <c r="A81" s="464">
        <v>59</v>
      </c>
      <c r="B81" s="491"/>
      <c r="C81" s="492"/>
      <c r="D81" s="469"/>
      <c r="E81" s="470"/>
      <c r="F81" s="493"/>
      <c r="G81" s="466"/>
      <c r="H81" s="470"/>
      <c r="I81" s="493"/>
      <c r="J81" s="466"/>
      <c r="K81" s="470"/>
      <c r="L81" s="493"/>
      <c r="M81" s="466"/>
      <c r="N81" s="470"/>
      <c r="O81" s="493"/>
      <c r="P81" s="466"/>
      <c r="Q81" s="470"/>
      <c r="R81" s="493"/>
      <c r="S81" s="466"/>
      <c r="T81" s="470"/>
      <c r="U81" s="493"/>
      <c r="V81" s="466"/>
      <c r="W81" s="470"/>
      <c r="X81" s="493"/>
      <c r="Y81" s="466"/>
      <c r="Z81" s="470"/>
      <c r="AA81" s="494"/>
      <c r="AB81" s="542">
        <f t="shared" si="2"/>
        <v>0</v>
      </c>
      <c r="AC81" s="495">
        <f t="shared" si="2"/>
        <v>0</v>
      </c>
      <c r="AD81" s="496">
        <f t="shared" si="2"/>
        <v>0</v>
      </c>
      <c r="AE81" s="3"/>
      <c r="AF81" s="13" t="b">
        <f t="shared" si="0"/>
        <v>1</v>
      </c>
      <c r="AG81" s="13" t="b">
        <f t="shared" si="1"/>
        <v>1</v>
      </c>
      <c r="AH81" s="13" t="b">
        <f t="shared" si="3"/>
        <v>1</v>
      </c>
      <c r="AI81" s="13" t="b">
        <f t="shared" si="4"/>
        <v>1</v>
      </c>
      <c r="AJ81" s="13" t="b">
        <f t="shared" si="5"/>
        <v>0</v>
      </c>
      <c r="AK81" s="13" t="b">
        <f t="shared" si="6"/>
        <v>0</v>
      </c>
      <c r="AL81" s="13" t="b">
        <f t="shared" si="7"/>
        <v>0</v>
      </c>
      <c r="AM81" s="13" t="b">
        <f t="shared" si="8"/>
        <v>0</v>
      </c>
      <c r="AN81" s="13" t="b">
        <f t="shared" si="9"/>
        <v>0</v>
      </c>
      <c r="AO81" s="13" t="b">
        <f t="shared" si="10"/>
        <v>0</v>
      </c>
      <c r="AP81" s="13" t="b">
        <f t="shared" si="11"/>
        <v>0</v>
      </c>
      <c r="AQ81" s="13" t="b">
        <f t="shared" si="12"/>
        <v>0</v>
      </c>
      <c r="AR81" s="13" t="b">
        <f t="shared" si="13"/>
        <v>0</v>
      </c>
      <c r="AS81" s="13" t="b">
        <f t="shared" si="14"/>
        <v>1</v>
      </c>
      <c r="AT81" s="13" t="b">
        <f t="shared" si="15"/>
        <v>1</v>
      </c>
      <c r="AU81" s="13" t="b">
        <f t="shared" si="16"/>
        <v>1</v>
      </c>
      <c r="AV81" s="13" t="b">
        <f t="shared" si="17"/>
        <v>1</v>
      </c>
      <c r="AW81" s="13" t="b">
        <f t="shared" si="18"/>
        <v>1</v>
      </c>
      <c r="AX81" s="13" t="str">
        <f t="shared" si="19"/>
        <v>-</v>
      </c>
      <c r="AY81" s="622">
        <f>IF(AX81="-",0,IF(COUNTIF(AX81:$AX$1022,AX81)&gt;1,1,0))</f>
        <v>0</v>
      </c>
    </row>
    <row r="82" spans="1:51" ht="15.75">
      <c r="A82" s="464">
        <v>60</v>
      </c>
      <c r="B82" s="491"/>
      <c r="C82" s="492"/>
      <c r="D82" s="469"/>
      <c r="E82" s="470"/>
      <c r="F82" s="493"/>
      <c r="G82" s="466"/>
      <c r="H82" s="470"/>
      <c r="I82" s="493"/>
      <c r="J82" s="466"/>
      <c r="K82" s="470"/>
      <c r="L82" s="493"/>
      <c r="M82" s="466"/>
      <c r="N82" s="470"/>
      <c r="O82" s="493"/>
      <c r="P82" s="466"/>
      <c r="Q82" s="470"/>
      <c r="R82" s="493"/>
      <c r="S82" s="466"/>
      <c r="T82" s="470"/>
      <c r="U82" s="493"/>
      <c r="V82" s="466"/>
      <c r="W82" s="470"/>
      <c r="X82" s="493"/>
      <c r="Y82" s="466"/>
      <c r="Z82" s="470"/>
      <c r="AA82" s="494"/>
      <c r="AB82" s="542">
        <f t="shared" si="2"/>
        <v>0</v>
      </c>
      <c r="AC82" s="495">
        <f t="shared" si="2"/>
        <v>0</v>
      </c>
      <c r="AD82" s="496">
        <f t="shared" si="2"/>
        <v>0</v>
      </c>
      <c r="AE82" s="3"/>
      <c r="AF82" s="13" t="b">
        <f t="shared" si="0"/>
        <v>1</v>
      </c>
      <c r="AG82" s="13" t="b">
        <f t="shared" si="1"/>
        <v>1</v>
      </c>
      <c r="AH82" s="13" t="b">
        <f t="shared" si="3"/>
        <v>1</v>
      </c>
      <c r="AI82" s="13" t="b">
        <f t="shared" si="4"/>
        <v>1</v>
      </c>
      <c r="AJ82" s="13" t="b">
        <f t="shared" si="5"/>
        <v>0</v>
      </c>
      <c r="AK82" s="13" t="b">
        <f t="shared" si="6"/>
        <v>0</v>
      </c>
      <c r="AL82" s="13" t="b">
        <f t="shared" si="7"/>
        <v>0</v>
      </c>
      <c r="AM82" s="13" t="b">
        <f t="shared" si="8"/>
        <v>0</v>
      </c>
      <c r="AN82" s="13" t="b">
        <f t="shared" si="9"/>
        <v>0</v>
      </c>
      <c r="AO82" s="13" t="b">
        <f t="shared" si="10"/>
        <v>0</v>
      </c>
      <c r="AP82" s="13" t="b">
        <f t="shared" si="11"/>
        <v>0</v>
      </c>
      <c r="AQ82" s="13" t="b">
        <f t="shared" si="12"/>
        <v>0</v>
      </c>
      <c r="AR82" s="13" t="b">
        <f t="shared" si="13"/>
        <v>0</v>
      </c>
      <c r="AS82" s="13" t="b">
        <f t="shared" si="14"/>
        <v>1</v>
      </c>
      <c r="AT82" s="13" t="b">
        <f t="shared" si="15"/>
        <v>1</v>
      </c>
      <c r="AU82" s="13" t="b">
        <f t="shared" si="16"/>
        <v>1</v>
      </c>
      <c r="AV82" s="13" t="b">
        <f t="shared" si="17"/>
        <v>1</v>
      </c>
      <c r="AW82" s="13" t="b">
        <f t="shared" si="18"/>
        <v>1</v>
      </c>
      <c r="AX82" s="13" t="str">
        <f t="shared" si="19"/>
        <v>-</v>
      </c>
      <c r="AY82" s="622">
        <f>IF(AX82="-",0,IF(COUNTIF(AX82:$AX$1022,AX82)&gt;1,1,0))</f>
        <v>0</v>
      </c>
    </row>
    <row r="83" spans="1:51" ht="15.75">
      <c r="A83" s="464">
        <v>61</v>
      </c>
      <c r="B83" s="491"/>
      <c r="C83" s="492"/>
      <c r="D83" s="469"/>
      <c r="E83" s="470"/>
      <c r="F83" s="493"/>
      <c r="G83" s="466"/>
      <c r="H83" s="470"/>
      <c r="I83" s="493"/>
      <c r="J83" s="466"/>
      <c r="K83" s="470"/>
      <c r="L83" s="493"/>
      <c r="M83" s="466"/>
      <c r="N83" s="470"/>
      <c r="O83" s="493"/>
      <c r="P83" s="466"/>
      <c r="Q83" s="470"/>
      <c r="R83" s="493"/>
      <c r="S83" s="466"/>
      <c r="T83" s="470"/>
      <c r="U83" s="493"/>
      <c r="V83" s="466"/>
      <c r="W83" s="470"/>
      <c r="X83" s="493"/>
      <c r="Y83" s="466"/>
      <c r="Z83" s="470"/>
      <c r="AA83" s="494"/>
      <c r="AB83" s="542">
        <f t="shared" si="2"/>
        <v>0</v>
      </c>
      <c r="AC83" s="495">
        <f t="shared" si="2"/>
        <v>0</v>
      </c>
      <c r="AD83" s="496">
        <f t="shared" si="2"/>
        <v>0</v>
      </c>
      <c r="AE83" s="3"/>
      <c r="AF83" s="13" t="b">
        <f t="shared" si="0"/>
        <v>1</v>
      </c>
      <c r="AG83" s="13" t="b">
        <f t="shared" si="1"/>
        <v>1</v>
      </c>
      <c r="AH83" s="13" t="b">
        <f t="shared" si="3"/>
        <v>1</v>
      </c>
      <c r="AI83" s="13" t="b">
        <f t="shared" si="4"/>
        <v>1</v>
      </c>
      <c r="AJ83" s="13" t="b">
        <f t="shared" si="5"/>
        <v>0</v>
      </c>
      <c r="AK83" s="13" t="b">
        <f t="shared" si="6"/>
        <v>0</v>
      </c>
      <c r="AL83" s="13" t="b">
        <f t="shared" si="7"/>
        <v>0</v>
      </c>
      <c r="AM83" s="13" t="b">
        <f t="shared" si="8"/>
        <v>0</v>
      </c>
      <c r="AN83" s="13" t="b">
        <f t="shared" si="9"/>
        <v>0</v>
      </c>
      <c r="AO83" s="13" t="b">
        <f t="shared" si="10"/>
        <v>0</v>
      </c>
      <c r="AP83" s="13" t="b">
        <f t="shared" si="11"/>
        <v>0</v>
      </c>
      <c r="AQ83" s="13" t="b">
        <f t="shared" si="12"/>
        <v>0</v>
      </c>
      <c r="AR83" s="13" t="b">
        <f t="shared" si="13"/>
        <v>0</v>
      </c>
      <c r="AS83" s="13" t="b">
        <f t="shared" si="14"/>
        <v>1</v>
      </c>
      <c r="AT83" s="13" t="b">
        <f t="shared" si="15"/>
        <v>1</v>
      </c>
      <c r="AU83" s="13" t="b">
        <f t="shared" si="16"/>
        <v>1</v>
      </c>
      <c r="AV83" s="13" t="b">
        <f t="shared" si="17"/>
        <v>1</v>
      </c>
      <c r="AW83" s="13" t="b">
        <f t="shared" si="18"/>
        <v>1</v>
      </c>
      <c r="AX83" s="13" t="str">
        <f t="shared" si="19"/>
        <v>-</v>
      </c>
      <c r="AY83" s="622">
        <f>IF(AX83="-",0,IF(COUNTIF(AX83:$AX$1022,AX83)&gt;1,1,0))</f>
        <v>0</v>
      </c>
    </row>
    <row r="84" spans="1:51" ht="15.75">
      <c r="A84" s="464">
        <v>62</v>
      </c>
      <c r="B84" s="491"/>
      <c r="C84" s="492"/>
      <c r="D84" s="469"/>
      <c r="E84" s="470"/>
      <c r="F84" s="493"/>
      <c r="G84" s="466"/>
      <c r="H84" s="470"/>
      <c r="I84" s="493"/>
      <c r="J84" s="466"/>
      <c r="K84" s="470"/>
      <c r="L84" s="493"/>
      <c r="M84" s="466"/>
      <c r="N84" s="470"/>
      <c r="O84" s="493"/>
      <c r="P84" s="466"/>
      <c r="Q84" s="470"/>
      <c r="R84" s="493"/>
      <c r="S84" s="466"/>
      <c r="T84" s="470"/>
      <c r="U84" s="493"/>
      <c r="V84" s="466"/>
      <c r="W84" s="470"/>
      <c r="X84" s="493"/>
      <c r="Y84" s="466"/>
      <c r="Z84" s="470"/>
      <c r="AA84" s="494"/>
      <c r="AB84" s="542">
        <f t="shared" si="2"/>
        <v>0</v>
      </c>
      <c r="AC84" s="495">
        <f t="shared" si="2"/>
        <v>0</v>
      </c>
      <c r="AD84" s="496">
        <f t="shared" si="2"/>
        <v>0</v>
      </c>
      <c r="AE84" s="3"/>
      <c r="AF84" s="13" t="b">
        <f t="shared" si="0"/>
        <v>1</v>
      </c>
      <c r="AG84" s="13" t="b">
        <f t="shared" si="1"/>
        <v>1</v>
      </c>
      <c r="AH84" s="13" t="b">
        <f t="shared" si="3"/>
        <v>1</v>
      </c>
      <c r="AI84" s="13" t="b">
        <f t="shared" si="4"/>
        <v>1</v>
      </c>
      <c r="AJ84" s="13" t="b">
        <f t="shared" si="5"/>
        <v>0</v>
      </c>
      <c r="AK84" s="13" t="b">
        <f t="shared" si="6"/>
        <v>0</v>
      </c>
      <c r="AL84" s="13" t="b">
        <f t="shared" si="7"/>
        <v>0</v>
      </c>
      <c r="AM84" s="13" t="b">
        <f t="shared" si="8"/>
        <v>0</v>
      </c>
      <c r="AN84" s="13" t="b">
        <f t="shared" si="9"/>
        <v>0</v>
      </c>
      <c r="AO84" s="13" t="b">
        <f t="shared" si="10"/>
        <v>0</v>
      </c>
      <c r="AP84" s="13" t="b">
        <f t="shared" si="11"/>
        <v>0</v>
      </c>
      <c r="AQ84" s="13" t="b">
        <f t="shared" si="12"/>
        <v>0</v>
      </c>
      <c r="AR84" s="13" t="b">
        <f t="shared" si="13"/>
        <v>0</v>
      </c>
      <c r="AS84" s="13" t="b">
        <f t="shared" si="14"/>
        <v>1</v>
      </c>
      <c r="AT84" s="13" t="b">
        <f t="shared" si="15"/>
        <v>1</v>
      </c>
      <c r="AU84" s="13" t="b">
        <f t="shared" si="16"/>
        <v>1</v>
      </c>
      <c r="AV84" s="13" t="b">
        <f t="shared" si="17"/>
        <v>1</v>
      </c>
      <c r="AW84" s="13" t="b">
        <f t="shared" si="18"/>
        <v>1</v>
      </c>
      <c r="AX84" s="13" t="str">
        <f t="shared" si="19"/>
        <v>-</v>
      </c>
      <c r="AY84" s="622">
        <f>IF(AX84="-",0,IF(COUNTIF(AX84:$AX$1022,AX84)&gt;1,1,0))</f>
        <v>0</v>
      </c>
    </row>
    <row r="85" spans="1:51" ht="15.75">
      <c r="A85" s="464">
        <v>63</v>
      </c>
      <c r="B85" s="491"/>
      <c r="C85" s="492"/>
      <c r="D85" s="469"/>
      <c r="E85" s="470"/>
      <c r="F85" s="493"/>
      <c r="G85" s="466"/>
      <c r="H85" s="470"/>
      <c r="I85" s="493"/>
      <c r="J85" s="466"/>
      <c r="K85" s="470"/>
      <c r="L85" s="493"/>
      <c r="M85" s="466"/>
      <c r="N85" s="470"/>
      <c r="O85" s="493"/>
      <c r="P85" s="466"/>
      <c r="Q85" s="470"/>
      <c r="R85" s="493"/>
      <c r="S85" s="466"/>
      <c r="T85" s="470"/>
      <c r="U85" s="493"/>
      <c r="V85" s="466"/>
      <c r="W85" s="470"/>
      <c r="X85" s="493"/>
      <c r="Y85" s="466"/>
      <c r="Z85" s="470"/>
      <c r="AA85" s="494"/>
      <c r="AB85" s="542">
        <f t="shared" si="2"/>
        <v>0</v>
      </c>
      <c r="AC85" s="495">
        <f t="shared" si="2"/>
        <v>0</v>
      </c>
      <c r="AD85" s="496">
        <f t="shared" si="2"/>
        <v>0</v>
      </c>
      <c r="AE85" s="3"/>
      <c r="AF85" s="13" t="b">
        <f t="shared" si="0"/>
        <v>1</v>
      </c>
      <c r="AG85" s="13" t="b">
        <f t="shared" si="1"/>
        <v>1</v>
      </c>
      <c r="AH85" s="13" t="b">
        <f t="shared" si="3"/>
        <v>1</v>
      </c>
      <c r="AI85" s="13" t="b">
        <f t="shared" si="4"/>
        <v>1</v>
      </c>
      <c r="AJ85" s="13" t="b">
        <f t="shared" si="5"/>
        <v>0</v>
      </c>
      <c r="AK85" s="13" t="b">
        <f t="shared" si="6"/>
        <v>0</v>
      </c>
      <c r="AL85" s="13" t="b">
        <f t="shared" si="7"/>
        <v>0</v>
      </c>
      <c r="AM85" s="13" t="b">
        <f t="shared" si="8"/>
        <v>0</v>
      </c>
      <c r="AN85" s="13" t="b">
        <f t="shared" si="9"/>
        <v>0</v>
      </c>
      <c r="AO85" s="13" t="b">
        <f t="shared" si="10"/>
        <v>0</v>
      </c>
      <c r="AP85" s="13" t="b">
        <f t="shared" si="11"/>
        <v>0</v>
      </c>
      <c r="AQ85" s="13" t="b">
        <f t="shared" si="12"/>
        <v>0</v>
      </c>
      <c r="AR85" s="13" t="b">
        <f t="shared" si="13"/>
        <v>0</v>
      </c>
      <c r="AS85" s="13" t="b">
        <f t="shared" si="14"/>
        <v>1</v>
      </c>
      <c r="AT85" s="13" t="b">
        <f t="shared" si="15"/>
        <v>1</v>
      </c>
      <c r="AU85" s="13" t="b">
        <f t="shared" si="16"/>
        <v>1</v>
      </c>
      <c r="AV85" s="13" t="b">
        <f t="shared" si="17"/>
        <v>1</v>
      </c>
      <c r="AW85" s="13" t="b">
        <f t="shared" si="18"/>
        <v>1</v>
      </c>
      <c r="AX85" s="13" t="str">
        <f t="shared" si="19"/>
        <v>-</v>
      </c>
      <c r="AY85" s="622">
        <f>IF(AX85="-",0,IF(COUNTIF(AX85:$AX$1022,AX85)&gt;1,1,0))</f>
        <v>0</v>
      </c>
    </row>
    <row r="86" spans="1:51" ht="15.75">
      <c r="A86" s="464">
        <v>64</v>
      </c>
      <c r="B86" s="491"/>
      <c r="C86" s="492"/>
      <c r="D86" s="469"/>
      <c r="E86" s="470"/>
      <c r="F86" s="493"/>
      <c r="G86" s="466"/>
      <c r="H86" s="470"/>
      <c r="I86" s="493"/>
      <c r="J86" s="466"/>
      <c r="K86" s="470"/>
      <c r="L86" s="493"/>
      <c r="M86" s="466"/>
      <c r="N86" s="470"/>
      <c r="O86" s="493"/>
      <c r="P86" s="466"/>
      <c r="Q86" s="470"/>
      <c r="R86" s="493"/>
      <c r="S86" s="466"/>
      <c r="T86" s="470"/>
      <c r="U86" s="493"/>
      <c r="V86" s="466"/>
      <c r="W86" s="470"/>
      <c r="X86" s="493"/>
      <c r="Y86" s="466"/>
      <c r="Z86" s="470"/>
      <c r="AA86" s="494"/>
      <c r="AB86" s="542">
        <f t="shared" si="2"/>
        <v>0</v>
      </c>
      <c r="AC86" s="495">
        <f t="shared" si="2"/>
        <v>0</v>
      </c>
      <c r="AD86" s="496">
        <f t="shared" si="2"/>
        <v>0</v>
      </c>
      <c r="AE86" s="3"/>
      <c r="AF86" s="13" t="b">
        <f t="shared" si="0"/>
        <v>1</v>
      </c>
      <c r="AG86" s="13" t="b">
        <f t="shared" si="1"/>
        <v>1</v>
      </c>
      <c r="AH86" s="13" t="b">
        <f t="shared" si="3"/>
        <v>1</v>
      </c>
      <c r="AI86" s="13" t="b">
        <f t="shared" si="4"/>
        <v>1</v>
      </c>
      <c r="AJ86" s="13" t="b">
        <f t="shared" si="5"/>
        <v>0</v>
      </c>
      <c r="AK86" s="13" t="b">
        <f t="shared" si="6"/>
        <v>0</v>
      </c>
      <c r="AL86" s="13" t="b">
        <f t="shared" si="7"/>
        <v>0</v>
      </c>
      <c r="AM86" s="13" t="b">
        <f t="shared" si="8"/>
        <v>0</v>
      </c>
      <c r="AN86" s="13" t="b">
        <f t="shared" si="9"/>
        <v>0</v>
      </c>
      <c r="AO86" s="13" t="b">
        <f t="shared" si="10"/>
        <v>0</v>
      </c>
      <c r="AP86" s="13" t="b">
        <f t="shared" si="11"/>
        <v>0</v>
      </c>
      <c r="AQ86" s="13" t="b">
        <f t="shared" si="12"/>
        <v>0</v>
      </c>
      <c r="AR86" s="13" t="b">
        <f t="shared" si="13"/>
        <v>0</v>
      </c>
      <c r="AS86" s="13" t="b">
        <f t="shared" si="14"/>
        <v>1</v>
      </c>
      <c r="AT86" s="13" t="b">
        <f t="shared" si="15"/>
        <v>1</v>
      </c>
      <c r="AU86" s="13" t="b">
        <f t="shared" si="16"/>
        <v>1</v>
      </c>
      <c r="AV86" s="13" t="b">
        <f t="shared" si="17"/>
        <v>1</v>
      </c>
      <c r="AW86" s="13" t="b">
        <f t="shared" si="18"/>
        <v>1</v>
      </c>
      <c r="AX86" s="13" t="str">
        <f t="shared" si="19"/>
        <v>-</v>
      </c>
      <c r="AY86" s="622">
        <f>IF(AX86="-",0,IF(COUNTIF(AX86:$AX$1022,AX86)&gt;1,1,0))</f>
        <v>0</v>
      </c>
    </row>
    <row r="87" spans="1:51" ht="15.75">
      <c r="A87" s="464">
        <v>65</v>
      </c>
      <c r="B87" s="491"/>
      <c r="C87" s="492"/>
      <c r="D87" s="469"/>
      <c r="E87" s="470"/>
      <c r="F87" s="493"/>
      <c r="G87" s="466"/>
      <c r="H87" s="470"/>
      <c r="I87" s="493"/>
      <c r="J87" s="466"/>
      <c r="K87" s="470"/>
      <c r="L87" s="493"/>
      <c r="M87" s="466"/>
      <c r="N87" s="470"/>
      <c r="O87" s="493"/>
      <c r="P87" s="466"/>
      <c r="Q87" s="470"/>
      <c r="R87" s="493"/>
      <c r="S87" s="466"/>
      <c r="T87" s="470"/>
      <c r="U87" s="493"/>
      <c r="V87" s="466"/>
      <c r="W87" s="470"/>
      <c r="X87" s="493"/>
      <c r="Y87" s="466"/>
      <c r="Z87" s="470"/>
      <c r="AA87" s="494"/>
      <c r="AB87" s="542">
        <f t="shared" si="2"/>
        <v>0</v>
      </c>
      <c r="AC87" s="495">
        <f t="shared" si="2"/>
        <v>0</v>
      </c>
      <c r="AD87" s="496">
        <f t="shared" si="2"/>
        <v>0</v>
      </c>
      <c r="AE87" s="3"/>
      <c r="AF87" s="13" t="b">
        <f t="shared" ref="AF87:AF150" si="20">IF(B87="",TRUE,(IF(ISNUMBER(MATCH(B87,List_Countries,0)),TRUE,FALSE)))</f>
        <v>1</v>
      </c>
      <c r="AG87" s="13" t="b">
        <f t="shared" ref="AG87:AG150" si="21">IF(C87="",TRUE,(IF(ISNUMBER(MATCH(C87,List_ClientCategorization,0)),TRUE,FALSE)))</f>
        <v>1</v>
      </c>
      <c r="AH87" s="13" t="b">
        <f t="shared" si="3"/>
        <v>1</v>
      </c>
      <c r="AI87" s="13" t="b">
        <f t="shared" si="4"/>
        <v>1</v>
      </c>
      <c r="AJ87" s="13" t="b">
        <f t="shared" si="5"/>
        <v>0</v>
      </c>
      <c r="AK87" s="13" t="b">
        <f t="shared" si="6"/>
        <v>0</v>
      </c>
      <c r="AL87" s="13" t="b">
        <f t="shared" si="7"/>
        <v>0</v>
      </c>
      <c r="AM87" s="13" t="b">
        <f t="shared" si="8"/>
        <v>0</v>
      </c>
      <c r="AN87" s="13" t="b">
        <f t="shared" si="9"/>
        <v>0</v>
      </c>
      <c r="AO87" s="13" t="b">
        <f t="shared" si="10"/>
        <v>0</v>
      </c>
      <c r="AP87" s="13" t="b">
        <f t="shared" si="11"/>
        <v>0</v>
      </c>
      <c r="AQ87" s="13" t="b">
        <f t="shared" si="12"/>
        <v>0</v>
      </c>
      <c r="AR87" s="13" t="b">
        <f t="shared" si="13"/>
        <v>0</v>
      </c>
      <c r="AS87" s="13" t="b">
        <f t="shared" si="14"/>
        <v>1</v>
      </c>
      <c r="AT87" s="13" t="b">
        <f t="shared" si="15"/>
        <v>1</v>
      </c>
      <c r="AU87" s="13" t="b">
        <f t="shared" si="16"/>
        <v>1</v>
      </c>
      <c r="AV87" s="13" t="b">
        <f t="shared" si="17"/>
        <v>1</v>
      </c>
      <c r="AW87" s="13" t="b">
        <f t="shared" si="18"/>
        <v>1</v>
      </c>
      <c r="AX87" s="13" t="str">
        <f t="shared" si="19"/>
        <v>-</v>
      </c>
      <c r="AY87" s="622">
        <f>IF(AX87="-",0,IF(COUNTIF(AX87:$AX$1022,AX87)&gt;1,1,0))</f>
        <v>0</v>
      </c>
    </row>
    <row r="88" spans="1:51" ht="15.75">
      <c r="A88" s="464">
        <v>66</v>
      </c>
      <c r="B88" s="491"/>
      <c r="C88" s="492"/>
      <c r="D88" s="469"/>
      <c r="E88" s="470"/>
      <c r="F88" s="493"/>
      <c r="G88" s="466"/>
      <c r="H88" s="470"/>
      <c r="I88" s="493"/>
      <c r="J88" s="466"/>
      <c r="K88" s="470"/>
      <c r="L88" s="493"/>
      <c r="M88" s="466"/>
      <c r="N88" s="470"/>
      <c r="O88" s="493"/>
      <c r="P88" s="466"/>
      <c r="Q88" s="470"/>
      <c r="R88" s="493"/>
      <c r="S88" s="466"/>
      <c r="T88" s="470"/>
      <c r="U88" s="493"/>
      <c r="V88" s="466"/>
      <c r="W88" s="470"/>
      <c r="X88" s="493"/>
      <c r="Y88" s="466"/>
      <c r="Z88" s="470"/>
      <c r="AA88" s="494"/>
      <c r="AB88" s="542">
        <f t="shared" ref="AB88:AD151" si="22">D88+G88+J88+M88+P88+S88+V88+Y88</f>
        <v>0</v>
      </c>
      <c r="AC88" s="495">
        <f t="shared" si="22"/>
        <v>0</v>
      </c>
      <c r="AD88" s="496">
        <f t="shared" si="22"/>
        <v>0</v>
      </c>
      <c r="AE88" s="3"/>
      <c r="AF88" s="13" t="b">
        <f t="shared" si="20"/>
        <v>1</v>
      </c>
      <c r="AG88" s="13" t="b">
        <f t="shared" si="21"/>
        <v>1</v>
      </c>
      <c r="AH88" s="13" t="b">
        <f t="shared" ref="AH88:AH151" si="23">IF(OR(AND(B88="",C88="",AB88=0,AC88=0,AD88=0),AND(B88&lt;&gt;"",C88&lt;&gt;"",AB88&gt;0)),TRUE,FALSE)</f>
        <v>1</v>
      </c>
      <c r="AI88" s="13" t="b">
        <f t="shared" ref="AI88:AI151" si="24">IF(AND(OR(B88="",C88=""),AB88&gt;0),FALSE,TRUE)</f>
        <v>1</v>
      </c>
      <c r="AJ88" s="13" t="b">
        <f t="shared" ref="AJ88:AJ151" si="25">IF(AND(D88&gt;0,E88&lt;&gt;"",F88&lt;&gt;""),TRUE,FALSE)</f>
        <v>0</v>
      </c>
      <c r="AK88" s="13" t="b">
        <f t="shared" ref="AK88:AK151" si="26">IF(AND(G88&gt;0,H88&lt;&gt;"",I88&lt;&gt;""),TRUE,FALSE)</f>
        <v>0</v>
      </c>
      <c r="AL88" s="13" t="b">
        <f t="shared" ref="AL88:AL151" si="27">IF(AND(J88&gt;0,K88&lt;&gt;"",L88&lt;&gt;""),TRUE,FALSE)</f>
        <v>0</v>
      </c>
      <c r="AM88" s="13" t="b">
        <f t="shared" ref="AM88:AM151" si="28">IF(AND(M88&gt;0,N88&lt;&gt;"",O88&lt;&gt;""),TRUE,FALSE)</f>
        <v>0</v>
      </c>
      <c r="AN88" s="13" t="b">
        <f t="shared" ref="AN88:AN151" si="29">IF(AND(P88&gt;0,Q88&lt;&gt;"",R88&lt;&gt;""),TRUE,FALSE)</f>
        <v>0</v>
      </c>
      <c r="AO88" s="13" t="b">
        <f t="shared" ref="AO88:AO151" si="30">IF(AND(S88&gt;0,T88&lt;&gt;"",U88&lt;&gt;""),TRUE,FALSE)</f>
        <v>0</v>
      </c>
      <c r="AP88" s="13" t="b">
        <f t="shared" ref="AP88:AP151" si="31">IF(AND(V88&gt;0,W88&lt;&gt;"",X88&lt;&gt;""),TRUE,FALSE)</f>
        <v>0</v>
      </c>
      <c r="AQ88" s="13" t="b">
        <f t="shared" ref="AQ88:AQ151" si="32">IF(AND(Y88&gt;0,Z88&lt;&gt;"",AA88&lt;&gt;""),TRUE,FALSE)</f>
        <v>0</v>
      </c>
      <c r="AR88" s="13" t="b">
        <f t="shared" ref="AR88:AR151" si="33">IF(OR(AJ88=TRUE,AK88=TRUE,AL88=TRUE,AM88=TRUE,AN88=TRUE,AO88=TRUE,AP88=TRUE,AQ88=TRUE),TRUE,FALSE)</f>
        <v>0</v>
      </c>
      <c r="AS88" s="13" t="b">
        <f t="shared" ref="AS88:AS151" si="34">IF(OR(AND(B88&lt;&gt;"",C88&lt;&gt;"",AR88=TRUE),AND(B88="",C88="",AR88=FALSE)),TRUE,FALSE)</f>
        <v>1</v>
      </c>
      <c r="AT88" s="13" t="b">
        <f t="shared" ref="AT88:AT151" si="35">IF(AND(B88&lt;&gt;"",C88&lt;&gt;""),TRUE,IF(OR(D88&lt;&gt;"",E88&lt;&gt;"",F88&lt;&gt;"",G88&lt;&gt;"",H88&lt;&gt;"",I88&lt;&gt;"",J88&lt;&gt;"",K88&lt;&gt;"",L88&lt;&gt;"",M88&lt;&gt;"",N88&lt;&gt;"",O88&lt;&gt;"",P88&lt;&gt;"",Q88&lt;&gt;"",R88&lt;&gt;"",S88&lt;&gt;"",T88&lt;&gt;"",U88&lt;&gt;"",V88&lt;&gt;"",W88&lt;&gt;"",X88&lt;&gt;"",Y88&lt;&gt;"",Z88&lt;&gt;"",AA88&lt;&gt;""),FALSE,TRUE))</f>
        <v>1</v>
      </c>
      <c r="AU88" s="13" t="b">
        <f t="shared" ref="AU88:AU151" si="36">IF(OR(AND(E88&gt;0,F88=0),AND(H88&gt;0,I88=0),AND(K88&gt;0,L88=0),AND(N88&gt;0,O88=0),AND(Q88&gt;0,R88=0),AND(T88&gt;0,U88=0),AND(W88&gt;0,X88=0),AND(Z88&gt;0,AA88=0)),FALSE,TRUE)</f>
        <v>1</v>
      </c>
      <c r="AV88" s="13" t="b">
        <f t="shared" ref="AV88:AV151" si="37">IF(OR(AND(E88=0,F88&gt;0),AND(H88=0,I88&gt;0),AND(K88=0,L88&gt;0),AND(N88=0,O88&gt;0),AND(Q88=0,R88&gt;0),AND(T88=0,U88&gt;0),AND(W88=0,X88&gt;0),AND(Z88=0,AA88&gt;0)),FALSE,TRUE)</f>
        <v>1</v>
      </c>
      <c r="AW88" s="13" t="b">
        <f t="shared" ref="AW88:AW151" si="38">IF(OR(AND(D88=0,E88&gt;0),AND(G88=0,H88&gt;0),AND(J88=0,K88&gt;0),AND(M88=0,N88&gt;0),AND(P88=0,Q88&gt;0),AND(S88=0,T88&gt;0),AND(V88=0,W88&gt;0),AND(Y88=0,Z88&gt;0)),FALSE,TRUE)</f>
        <v>1</v>
      </c>
      <c r="AX88" s="13" t="str">
        <f t="shared" ref="AX88:AX151" si="39">CONCATENATE(B88,"-",C88)</f>
        <v>-</v>
      </c>
      <c r="AY88" s="622">
        <f>IF(AX88="-",0,IF(COUNTIF(AX88:$AX$1022,AX88)&gt;1,1,0))</f>
        <v>0</v>
      </c>
    </row>
    <row r="89" spans="1:51" ht="15.75">
      <c r="A89" s="464">
        <v>67</v>
      </c>
      <c r="B89" s="491"/>
      <c r="C89" s="492"/>
      <c r="D89" s="469"/>
      <c r="E89" s="470"/>
      <c r="F89" s="493"/>
      <c r="G89" s="466"/>
      <c r="H89" s="470"/>
      <c r="I89" s="493"/>
      <c r="J89" s="466"/>
      <c r="K89" s="470"/>
      <c r="L89" s="493"/>
      <c r="M89" s="466"/>
      <c r="N89" s="470"/>
      <c r="O89" s="493"/>
      <c r="P89" s="466"/>
      <c r="Q89" s="470"/>
      <c r="R89" s="493"/>
      <c r="S89" s="466"/>
      <c r="T89" s="470"/>
      <c r="U89" s="493"/>
      <c r="V89" s="466"/>
      <c r="W89" s="470"/>
      <c r="X89" s="493"/>
      <c r="Y89" s="466"/>
      <c r="Z89" s="470"/>
      <c r="AA89" s="494"/>
      <c r="AB89" s="542">
        <f t="shared" si="22"/>
        <v>0</v>
      </c>
      <c r="AC89" s="495">
        <f t="shared" si="22"/>
        <v>0</v>
      </c>
      <c r="AD89" s="496">
        <f t="shared" si="22"/>
        <v>0</v>
      </c>
      <c r="AE89" s="3"/>
      <c r="AF89" s="13" t="b">
        <f t="shared" si="20"/>
        <v>1</v>
      </c>
      <c r="AG89" s="13" t="b">
        <f t="shared" si="21"/>
        <v>1</v>
      </c>
      <c r="AH89" s="13" t="b">
        <f t="shared" si="23"/>
        <v>1</v>
      </c>
      <c r="AI89" s="13" t="b">
        <f t="shared" si="24"/>
        <v>1</v>
      </c>
      <c r="AJ89" s="13" t="b">
        <f t="shared" si="25"/>
        <v>0</v>
      </c>
      <c r="AK89" s="13" t="b">
        <f t="shared" si="26"/>
        <v>0</v>
      </c>
      <c r="AL89" s="13" t="b">
        <f t="shared" si="27"/>
        <v>0</v>
      </c>
      <c r="AM89" s="13" t="b">
        <f t="shared" si="28"/>
        <v>0</v>
      </c>
      <c r="AN89" s="13" t="b">
        <f t="shared" si="29"/>
        <v>0</v>
      </c>
      <c r="AO89" s="13" t="b">
        <f t="shared" si="30"/>
        <v>0</v>
      </c>
      <c r="AP89" s="13" t="b">
        <f t="shared" si="31"/>
        <v>0</v>
      </c>
      <c r="AQ89" s="13" t="b">
        <f t="shared" si="32"/>
        <v>0</v>
      </c>
      <c r="AR89" s="13" t="b">
        <f t="shared" si="33"/>
        <v>0</v>
      </c>
      <c r="AS89" s="13" t="b">
        <f t="shared" si="34"/>
        <v>1</v>
      </c>
      <c r="AT89" s="13" t="b">
        <f t="shared" si="35"/>
        <v>1</v>
      </c>
      <c r="AU89" s="13" t="b">
        <f t="shared" si="36"/>
        <v>1</v>
      </c>
      <c r="AV89" s="13" t="b">
        <f t="shared" si="37"/>
        <v>1</v>
      </c>
      <c r="AW89" s="13" t="b">
        <f t="shared" si="38"/>
        <v>1</v>
      </c>
      <c r="AX89" s="13" t="str">
        <f t="shared" si="39"/>
        <v>-</v>
      </c>
      <c r="AY89" s="622">
        <f>IF(AX89="-",0,IF(COUNTIF(AX89:$AX$1022,AX89)&gt;1,1,0))</f>
        <v>0</v>
      </c>
    </row>
    <row r="90" spans="1:51" ht="15.75">
      <c r="A90" s="464">
        <v>68</v>
      </c>
      <c r="B90" s="491"/>
      <c r="C90" s="492"/>
      <c r="D90" s="469"/>
      <c r="E90" s="470"/>
      <c r="F90" s="493"/>
      <c r="G90" s="466"/>
      <c r="H90" s="470"/>
      <c r="I90" s="493"/>
      <c r="J90" s="466"/>
      <c r="K90" s="470"/>
      <c r="L90" s="493"/>
      <c r="M90" s="466"/>
      <c r="N90" s="470"/>
      <c r="O90" s="493"/>
      <c r="P90" s="466"/>
      <c r="Q90" s="470"/>
      <c r="R90" s="493"/>
      <c r="S90" s="466"/>
      <c r="T90" s="470"/>
      <c r="U90" s="493"/>
      <c r="V90" s="466"/>
      <c r="W90" s="470"/>
      <c r="X90" s="493"/>
      <c r="Y90" s="466"/>
      <c r="Z90" s="470"/>
      <c r="AA90" s="494"/>
      <c r="AB90" s="542">
        <f t="shared" si="22"/>
        <v>0</v>
      </c>
      <c r="AC90" s="495">
        <f t="shared" si="22"/>
        <v>0</v>
      </c>
      <c r="AD90" s="496">
        <f t="shared" si="22"/>
        <v>0</v>
      </c>
      <c r="AE90" s="3"/>
      <c r="AF90" s="13" t="b">
        <f t="shared" si="20"/>
        <v>1</v>
      </c>
      <c r="AG90" s="13" t="b">
        <f t="shared" si="21"/>
        <v>1</v>
      </c>
      <c r="AH90" s="13" t="b">
        <f t="shared" si="23"/>
        <v>1</v>
      </c>
      <c r="AI90" s="13" t="b">
        <f t="shared" si="24"/>
        <v>1</v>
      </c>
      <c r="AJ90" s="13" t="b">
        <f t="shared" si="25"/>
        <v>0</v>
      </c>
      <c r="AK90" s="13" t="b">
        <f t="shared" si="26"/>
        <v>0</v>
      </c>
      <c r="AL90" s="13" t="b">
        <f t="shared" si="27"/>
        <v>0</v>
      </c>
      <c r="AM90" s="13" t="b">
        <f t="shared" si="28"/>
        <v>0</v>
      </c>
      <c r="AN90" s="13" t="b">
        <f t="shared" si="29"/>
        <v>0</v>
      </c>
      <c r="AO90" s="13" t="b">
        <f t="shared" si="30"/>
        <v>0</v>
      </c>
      <c r="AP90" s="13" t="b">
        <f t="shared" si="31"/>
        <v>0</v>
      </c>
      <c r="AQ90" s="13" t="b">
        <f t="shared" si="32"/>
        <v>0</v>
      </c>
      <c r="AR90" s="13" t="b">
        <f t="shared" si="33"/>
        <v>0</v>
      </c>
      <c r="AS90" s="13" t="b">
        <f t="shared" si="34"/>
        <v>1</v>
      </c>
      <c r="AT90" s="13" t="b">
        <f t="shared" si="35"/>
        <v>1</v>
      </c>
      <c r="AU90" s="13" t="b">
        <f t="shared" si="36"/>
        <v>1</v>
      </c>
      <c r="AV90" s="13" t="b">
        <f t="shared" si="37"/>
        <v>1</v>
      </c>
      <c r="AW90" s="13" t="b">
        <f t="shared" si="38"/>
        <v>1</v>
      </c>
      <c r="AX90" s="13" t="str">
        <f t="shared" si="39"/>
        <v>-</v>
      </c>
      <c r="AY90" s="622">
        <f>IF(AX90="-",0,IF(COUNTIF(AX90:$AX$1022,AX90)&gt;1,1,0))</f>
        <v>0</v>
      </c>
    </row>
    <row r="91" spans="1:51" ht="15.75">
      <c r="A91" s="464">
        <v>69</v>
      </c>
      <c r="B91" s="491"/>
      <c r="C91" s="492"/>
      <c r="D91" s="469"/>
      <c r="E91" s="470"/>
      <c r="F91" s="493"/>
      <c r="G91" s="466"/>
      <c r="H91" s="470"/>
      <c r="I91" s="493"/>
      <c r="J91" s="466"/>
      <c r="K91" s="470"/>
      <c r="L91" s="493"/>
      <c r="M91" s="466"/>
      <c r="N91" s="470"/>
      <c r="O91" s="493"/>
      <c r="P91" s="466"/>
      <c r="Q91" s="470"/>
      <c r="R91" s="493"/>
      <c r="S91" s="466"/>
      <c r="T91" s="470"/>
      <c r="U91" s="493"/>
      <c r="V91" s="466"/>
      <c r="W91" s="470"/>
      <c r="X91" s="493"/>
      <c r="Y91" s="466"/>
      <c r="Z91" s="470"/>
      <c r="AA91" s="494"/>
      <c r="AB91" s="542">
        <f t="shared" si="22"/>
        <v>0</v>
      </c>
      <c r="AC91" s="495">
        <f t="shared" si="22"/>
        <v>0</v>
      </c>
      <c r="AD91" s="496">
        <f t="shared" si="22"/>
        <v>0</v>
      </c>
      <c r="AE91" s="3"/>
      <c r="AF91" s="13" t="b">
        <f t="shared" si="20"/>
        <v>1</v>
      </c>
      <c r="AG91" s="13" t="b">
        <f t="shared" si="21"/>
        <v>1</v>
      </c>
      <c r="AH91" s="13" t="b">
        <f t="shared" si="23"/>
        <v>1</v>
      </c>
      <c r="AI91" s="13" t="b">
        <f t="shared" si="24"/>
        <v>1</v>
      </c>
      <c r="AJ91" s="13" t="b">
        <f t="shared" si="25"/>
        <v>0</v>
      </c>
      <c r="AK91" s="13" t="b">
        <f t="shared" si="26"/>
        <v>0</v>
      </c>
      <c r="AL91" s="13" t="b">
        <f t="shared" si="27"/>
        <v>0</v>
      </c>
      <c r="AM91" s="13" t="b">
        <f t="shared" si="28"/>
        <v>0</v>
      </c>
      <c r="AN91" s="13" t="b">
        <f t="shared" si="29"/>
        <v>0</v>
      </c>
      <c r="AO91" s="13" t="b">
        <f t="shared" si="30"/>
        <v>0</v>
      </c>
      <c r="AP91" s="13" t="b">
        <f t="shared" si="31"/>
        <v>0</v>
      </c>
      <c r="AQ91" s="13" t="b">
        <f t="shared" si="32"/>
        <v>0</v>
      </c>
      <c r="AR91" s="13" t="b">
        <f t="shared" si="33"/>
        <v>0</v>
      </c>
      <c r="AS91" s="13" t="b">
        <f t="shared" si="34"/>
        <v>1</v>
      </c>
      <c r="AT91" s="13" t="b">
        <f t="shared" si="35"/>
        <v>1</v>
      </c>
      <c r="AU91" s="13" t="b">
        <f t="shared" si="36"/>
        <v>1</v>
      </c>
      <c r="AV91" s="13" t="b">
        <f t="shared" si="37"/>
        <v>1</v>
      </c>
      <c r="AW91" s="13" t="b">
        <f t="shared" si="38"/>
        <v>1</v>
      </c>
      <c r="AX91" s="13" t="str">
        <f t="shared" si="39"/>
        <v>-</v>
      </c>
      <c r="AY91" s="622">
        <f>IF(AX91="-",0,IF(COUNTIF(AX91:$AX$1022,AX91)&gt;1,1,0))</f>
        <v>0</v>
      </c>
    </row>
    <row r="92" spans="1:51" ht="15.75">
      <c r="A92" s="464">
        <v>70</v>
      </c>
      <c r="B92" s="491"/>
      <c r="C92" s="492"/>
      <c r="D92" s="469"/>
      <c r="E92" s="470"/>
      <c r="F92" s="493"/>
      <c r="G92" s="466"/>
      <c r="H92" s="470"/>
      <c r="I92" s="493"/>
      <c r="J92" s="466"/>
      <c r="K92" s="470"/>
      <c r="L92" s="493"/>
      <c r="M92" s="466"/>
      <c r="N92" s="470"/>
      <c r="O92" s="493"/>
      <c r="P92" s="466"/>
      <c r="Q92" s="470"/>
      <c r="R92" s="493"/>
      <c r="S92" s="466"/>
      <c r="T92" s="470"/>
      <c r="U92" s="493"/>
      <c r="V92" s="466"/>
      <c r="W92" s="470"/>
      <c r="X92" s="493"/>
      <c r="Y92" s="466"/>
      <c r="Z92" s="470"/>
      <c r="AA92" s="494"/>
      <c r="AB92" s="542">
        <f t="shared" si="22"/>
        <v>0</v>
      </c>
      <c r="AC92" s="495">
        <f t="shared" si="22"/>
        <v>0</v>
      </c>
      <c r="AD92" s="496">
        <f t="shared" si="22"/>
        <v>0</v>
      </c>
      <c r="AE92" s="3"/>
      <c r="AF92" s="13" t="b">
        <f t="shared" si="20"/>
        <v>1</v>
      </c>
      <c r="AG92" s="13" t="b">
        <f t="shared" si="21"/>
        <v>1</v>
      </c>
      <c r="AH92" s="13" t="b">
        <f t="shared" si="23"/>
        <v>1</v>
      </c>
      <c r="AI92" s="13" t="b">
        <f t="shared" si="24"/>
        <v>1</v>
      </c>
      <c r="AJ92" s="13" t="b">
        <f t="shared" si="25"/>
        <v>0</v>
      </c>
      <c r="AK92" s="13" t="b">
        <f t="shared" si="26"/>
        <v>0</v>
      </c>
      <c r="AL92" s="13" t="b">
        <f t="shared" si="27"/>
        <v>0</v>
      </c>
      <c r="AM92" s="13" t="b">
        <f t="shared" si="28"/>
        <v>0</v>
      </c>
      <c r="AN92" s="13" t="b">
        <f t="shared" si="29"/>
        <v>0</v>
      </c>
      <c r="AO92" s="13" t="b">
        <f t="shared" si="30"/>
        <v>0</v>
      </c>
      <c r="AP92" s="13" t="b">
        <f t="shared" si="31"/>
        <v>0</v>
      </c>
      <c r="AQ92" s="13" t="b">
        <f t="shared" si="32"/>
        <v>0</v>
      </c>
      <c r="AR92" s="13" t="b">
        <f t="shared" si="33"/>
        <v>0</v>
      </c>
      <c r="AS92" s="13" t="b">
        <f t="shared" si="34"/>
        <v>1</v>
      </c>
      <c r="AT92" s="13" t="b">
        <f t="shared" si="35"/>
        <v>1</v>
      </c>
      <c r="AU92" s="13" t="b">
        <f t="shared" si="36"/>
        <v>1</v>
      </c>
      <c r="AV92" s="13" t="b">
        <f t="shared" si="37"/>
        <v>1</v>
      </c>
      <c r="AW92" s="13" t="b">
        <f t="shared" si="38"/>
        <v>1</v>
      </c>
      <c r="AX92" s="13" t="str">
        <f t="shared" si="39"/>
        <v>-</v>
      </c>
      <c r="AY92" s="622">
        <f>IF(AX92="-",0,IF(COUNTIF(AX92:$AX$1022,AX92)&gt;1,1,0))</f>
        <v>0</v>
      </c>
    </row>
    <row r="93" spans="1:51" ht="15.75">
      <c r="A93" s="464">
        <v>71</v>
      </c>
      <c r="B93" s="491"/>
      <c r="C93" s="492"/>
      <c r="D93" s="469"/>
      <c r="E93" s="470"/>
      <c r="F93" s="493"/>
      <c r="G93" s="466"/>
      <c r="H93" s="470"/>
      <c r="I93" s="493"/>
      <c r="J93" s="466"/>
      <c r="K93" s="470"/>
      <c r="L93" s="493"/>
      <c r="M93" s="466"/>
      <c r="N93" s="470"/>
      <c r="O93" s="493"/>
      <c r="P93" s="466"/>
      <c r="Q93" s="470"/>
      <c r="R93" s="493"/>
      <c r="S93" s="466"/>
      <c r="T93" s="470"/>
      <c r="U93" s="493"/>
      <c r="V93" s="466"/>
      <c r="W93" s="470"/>
      <c r="X93" s="493"/>
      <c r="Y93" s="466"/>
      <c r="Z93" s="470"/>
      <c r="AA93" s="494"/>
      <c r="AB93" s="542">
        <f t="shared" si="22"/>
        <v>0</v>
      </c>
      <c r="AC93" s="495">
        <f t="shared" si="22"/>
        <v>0</v>
      </c>
      <c r="AD93" s="496">
        <f t="shared" si="22"/>
        <v>0</v>
      </c>
      <c r="AE93" s="3"/>
      <c r="AF93" s="13" t="b">
        <f t="shared" si="20"/>
        <v>1</v>
      </c>
      <c r="AG93" s="13" t="b">
        <f t="shared" si="21"/>
        <v>1</v>
      </c>
      <c r="AH93" s="13" t="b">
        <f t="shared" si="23"/>
        <v>1</v>
      </c>
      <c r="AI93" s="13" t="b">
        <f t="shared" si="24"/>
        <v>1</v>
      </c>
      <c r="AJ93" s="13" t="b">
        <f t="shared" si="25"/>
        <v>0</v>
      </c>
      <c r="AK93" s="13" t="b">
        <f t="shared" si="26"/>
        <v>0</v>
      </c>
      <c r="AL93" s="13" t="b">
        <f t="shared" si="27"/>
        <v>0</v>
      </c>
      <c r="AM93" s="13" t="b">
        <f t="shared" si="28"/>
        <v>0</v>
      </c>
      <c r="AN93" s="13" t="b">
        <f t="shared" si="29"/>
        <v>0</v>
      </c>
      <c r="AO93" s="13" t="b">
        <f t="shared" si="30"/>
        <v>0</v>
      </c>
      <c r="AP93" s="13" t="b">
        <f t="shared" si="31"/>
        <v>0</v>
      </c>
      <c r="AQ93" s="13" t="b">
        <f t="shared" si="32"/>
        <v>0</v>
      </c>
      <c r="AR93" s="13" t="b">
        <f t="shared" si="33"/>
        <v>0</v>
      </c>
      <c r="AS93" s="13" t="b">
        <f t="shared" si="34"/>
        <v>1</v>
      </c>
      <c r="AT93" s="13" t="b">
        <f t="shared" si="35"/>
        <v>1</v>
      </c>
      <c r="AU93" s="13" t="b">
        <f t="shared" si="36"/>
        <v>1</v>
      </c>
      <c r="AV93" s="13" t="b">
        <f t="shared" si="37"/>
        <v>1</v>
      </c>
      <c r="AW93" s="13" t="b">
        <f t="shared" si="38"/>
        <v>1</v>
      </c>
      <c r="AX93" s="13" t="str">
        <f t="shared" si="39"/>
        <v>-</v>
      </c>
      <c r="AY93" s="622">
        <f>IF(AX93="-",0,IF(COUNTIF(AX93:$AX$1022,AX93)&gt;1,1,0))</f>
        <v>0</v>
      </c>
    </row>
    <row r="94" spans="1:51" ht="15.75">
      <c r="A94" s="464">
        <v>72</v>
      </c>
      <c r="B94" s="491"/>
      <c r="C94" s="492"/>
      <c r="D94" s="469"/>
      <c r="E94" s="470"/>
      <c r="F94" s="493"/>
      <c r="G94" s="466"/>
      <c r="H94" s="470"/>
      <c r="I94" s="493"/>
      <c r="J94" s="466"/>
      <c r="K94" s="470"/>
      <c r="L94" s="493"/>
      <c r="M94" s="466"/>
      <c r="N94" s="470"/>
      <c r="O94" s="493"/>
      <c r="P94" s="466"/>
      <c r="Q94" s="470"/>
      <c r="R94" s="493"/>
      <c r="S94" s="466"/>
      <c r="T94" s="470"/>
      <c r="U94" s="493"/>
      <c r="V94" s="466"/>
      <c r="W94" s="470"/>
      <c r="X94" s="493"/>
      <c r="Y94" s="466"/>
      <c r="Z94" s="470"/>
      <c r="AA94" s="494"/>
      <c r="AB94" s="542">
        <f t="shared" si="22"/>
        <v>0</v>
      </c>
      <c r="AC94" s="495">
        <f t="shared" si="22"/>
        <v>0</v>
      </c>
      <c r="AD94" s="496">
        <f t="shared" si="22"/>
        <v>0</v>
      </c>
      <c r="AE94" s="3"/>
      <c r="AF94" s="13" t="b">
        <f t="shared" si="20"/>
        <v>1</v>
      </c>
      <c r="AG94" s="13" t="b">
        <f t="shared" si="21"/>
        <v>1</v>
      </c>
      <c r="AH94" s="13" t="b">
        <f t="shared" si="23"/>
        <v>1</v>
      </c>
      <c r="AI94" s="13" t="b">
        <f t="shared" si="24"/>
        <v>1</v>
      </c>
      <c r="AJ94" s="13" t="b">
        <f t="shared" si="25"/>
        <v>0</v>
      </c>
      <c r="AK94" s="13" t="b">
        <f t="shared" si="26"/>
        <v>0</v>
      </c>
      <c r="AL94" s="13" t="b">
        <f t="shared" si="27"/>
        <v>0</v>
      </c>
      <c r="AM94" s="13" t="b">
        <f t="shared" si="28"/>
        <v>0</v>
      </c>
      <c r="AN94" s="13" t="b">
        <f t="shared" si="29"/>
        <v>0</v>
      </c>
      <c r="AO94" s="13" t="b">
        <f t="shared" si="30"/>
        <v>0</v>
      </c>
      <c r="AP94" s="13" t="b">
        <f t="shared" si="31"/>
        <v>0</v>
      </c>
      <c r="AQ94" s="13" t="b">
        <f t="shared" si="32"/>
        <v>0</v>
      </c>
      <c r="AR94" s="13" t="b">
        <f t="shared" si="33"/>
        <v>0</v>
      </c>
      <c r="AS94" s="13" t="b">
        <f t="shared" si="34"/>
        <v>1</v>
      </c>
      <c r="AT94" s="13" t="b">
        <f t="shared" si="35"/>
        <v>1</v>
      </c>
      <c r="AU94" s="13" t="b">
        <f t="shared" si="36"/>
        <v>1</v>
      </c>
      <c r="AV94" s="13" t="b">
        <f t="shared" si="37"/>
        <v>1</v>
      </c>
      <c r="AW94" s="13" t="b">
        <f t="shared" si="38"/>
        <v>1</v>
      </c>
      <c r="AX94" s="13" t="str">
        <f t="shared" si="39"/>
        <v>-</v>
      </c>
      <c r="AY94" s="622">
        <f>IF(AX94="-",0,IF(COUNTIF(AX94:$AX$1022,AX94)&gt;1,1,0))</f>
        <v>0</v>
      </c>
    </row>
    <row r="95" spans="1:51" ht="15.75">
      <c r="A95" s="464">
        <v>73</v>
      </c>
      <c r="B95" s="491"/>
      <c r="C95" s="492"/>
      <c r="D95" s="469"/>
      <c r="E95" s="470"/>
      <c r="F95" s="493"/>
      <c r="G95" s="466"/>
      <c r="H95" s="470"/>
      <c r="I95" s="493"/>
      <c r="J95" s="466"/>
      <c r="K95" s="470"/>
      <c r="L95" s="493"/>
      <c r="M95" s="466"/>
      <c r="N95" s="470"/>
      <c r="O95" s="493"/>
      <c r="P95" s="466"/>
      <c r="Q95" s="470"/>
      <c r="R95" s="493"/>
      <c r="S95" s="466"/>
      <c r="T95" s="470"/>
      <c r="U95" s="493"/>
      <c r="V95" s="466"/>
      <c r="W95" s="470"/>
      <c r="X95" s="493"/>
      <c r="Y95" s="466"/>
      <c r="Z95" s="470"/>
      <c r="AA95" s="494"/>
      <c r="AB95" s="542">
        <f t="shared" si="22"/>
        <v>0</v>
      </c>
      <c r="AC95" s="495">
        <f t="shared" si="22"/>
        <v>0</v>
      </c>
      <c r="AD95" s="496">
        <f t="shared" si="22"/>
        <v>0</v>
      </c>
      <c r="AE95" s="3"/>
      <c r="AF95" s="13" t="b">
        <f t="shared" si="20"/>
        <v>1</v>
      </c>
      <c r="AG95" s="13" t="b">
        <f t="shared" si="21"/>
        <v>1</v>
      </c>
      <c r="AH95" s="13" t="b">
        <f t="shared" si="23"/>
        <v>1</v>
      </c>
      <c r="AI95" s="13" t="b">
        <f t="shared" si="24"/>
        <v>1</v>
      </c>
      <c r="AJ95" s="13" t="b">
        <f t="shared" si="25"/>
        <v>0</v>
      </c>
      <c r="AK95" s="13" t="b">
        <f t="shared" si="26"/>
        <v>0</v>
      </c>
      <c r="AL95" s="13" t="b">
        <f t="shared" si="27"/>
        <v>0</v>
      </c>
      <c r="AM95" s="13" t="b">
        <f t="shared" si="28"/>
        <v>0</v>
      </c>
      <c r="AN95" s="13" t="b">
        <f t="shared" si="29"/>
        <v>0</v>
      </c>
      <c r="AO95" s="13" t="b">
        <f t="shared" si="30"/>
        <v>0</v>
      </c>
      <c r="AP95" s="13" t="b">
        <f t="shared" si="31"/>
        <v>0</v>
      </c>
      <c r="AQ95" s="13" t="b">
        <f t="shared" si="32"/>
        <v>0</v>
      </c>
      <c r="AR95" s="13" t="b">
        <f t="shared" si="33"/>
        <v>0</v>
      </c>
      <c r="AS95" s="13" t="b">
        <f t="shared" si="34"/>
        <v>1</v>
      </c>
      <c r="AT95" s="13" t="b">
        <f t="shared" si="35"/>
        <v>1</v>
      </c>
      <c r="AU95" s="13" t="b">
        <f t="shared" si="36"/>
        <v>1</v>
      </c>
      <c r="AV95" s="13" t="b">
        <f t="shared" si="37"/>
        <v>1</v>
      </c>
      <c r="AW95" s="13" t="b">
        <f t="shared" si="38"/>
        <v>1</v>
      </c>
      <c r="AX95" s="13" t="str">
        <f t="shared" si="39"/>
        <v>-</v>
      </c>
      <c r="AY95" s="622">
        <f>IF(AX95="-",0,IF(COUNTIF(AX95:$AX$1022,AX95)&gt;1,1,0))</f>
        <v>0</v>
      </c>
    </row>
    <row r="96" spans="1:51" ht="15.75">
      <c r="A96" s="464">
        <v>74</v>
      </c>
      <c r="B96" s="491"/>
      <c r="C96" s="492"/>
      <c r="D96" s="469"/>
      <c r="E96" s="470"/>
      <c r="F96" s="493"/>
      <c r="G96" s="466"/>
      <c r="H96" s="470"/>
      <c r="I96" s="493"/>
      <c r="J96" s="466"/>
      <c r="K96" s="470"/>
      <c r="L96" s="493"/>
      <c r="M96" s="466"/>
      <c r="N96" s="470"/>
      <c r="O96" s="493"/>
      <c r="P96" s="466"/>
      <c r="Q96" s="470"/>
      <c r="R96" s="493"/>
      <c r="S96" s="466"/>
      <c r="T96" s="470"/>
      <c r="U96" s="493"/>
      <c r="V96" s="466"/>
      <c r="W96" s="470"/>
      <c r="X96" s="493"/>
      <c r="Y96" s="466"/>
      <c r="Z96" s="470"/>
      <c r="AA96" s="494"/>
      <c r="AB96" s="542">
        <f t="shared" si="22"/>
        <v>0</v>
      </c>
      <c r="AC96" s="495">
        <f t="shared" si="22"/>
        <v>0</v>
      </c>
      <c r="AD96" s="496">
        <f t="shared" si="22"/>
        <v>0</v>
      </c>
      <c r="AE96" s="3"/>
      <c r="AF96" s="13" t="b">
        <f t="shared" si="20"/>
        <v>1</v>
      </c>
      <c r="AG96" s="13" t="b">
        <f t="shared" si="21"/>
        <v>1</v>
      </c>
      <c r="AH96" s="13" t="b">
        <f t="shared" si="23"/>
        <v>1</v>
      </c>
      <c r="AI96" s="13" t="b">
        <f t="shared" si="24"/>
        <v>1</v>
      </c>
      <c r="AJ96" s="13" t="b">
        <f t="shared" si="25"/>
        <v>0</v>
      </c>
      <c r="AK96" s="13" t="b">
        <f t="shared" si="26"/>
        <v>0</v>
      </c>
      <c r="AL96" s="13" t="b">
        <f t="shared" si="27"/>
        <v>0</v>
      </c>
      <c r="AM96" s="13" t="b">
        <f t="shared" si="28"/>
        <v>0</v>
      </c>
      <c r="AN96" s="13" t="b">
        <f t="shared" si="29"/>
        <v>0</v>
      </c>
      <c r="AO96" s="13" t="b">
        <f t="shared" si="30"/>
        <v>0</v>
      </c>
      <c r="AP96" s="13" t="b">
        <f t="shared" si="31"/>
        <v>0</v>
      </c>
      <c r="AQ96" s="13" t="b">
        <f t="shared" si="32"/>
        <v>0</v>
      </c>
      <c r="AR96" s="13" t="b">
        <f t="shared" si="33"/>
        <v>0</v>
      </c>
      <c r="AS96" s="13" t="b">
        <f t="shared" si="34"/>
        <v>1</v>
      </c>
      <c r="AT96" s="13" t="b">
        <f t="shared" si="35"/>
        <v>1</v>
      </c>
      <c r="AU96" s="13" t="b">
        <f t="shared" si="36"/>
        <v>1</v>
      </c>
      <c r="AV96" s="13" t="b">
        <f t="shared" si="37"/>
        <v>1</v>
      </c>
      <c r="AW96" s="13" t="b">
        <f t="shared" si="38"/>
        <v>1</v>
      </c>
      <c r="AX96" s="13" t="str">
        <f t="shared" si="39"/>
        <v>-</v>
      </c>
      <c r="AY96" s="622">
        <f>IF(AX96="-",0,IF(COUNTIF(AX96:$AX$1022,AX96)&gt;1,1,0))</f>
        <v>0</v>
      </c>
    </row>
    <row r="97" spans="1:51" ht="15.75">
      <c r="A97" s="464">
        <v>75</v>
      </c>
      <c r="B97" s="491"/>
      <c r="C97" s="492"/>
      <c r="D97" s="469"/>
      <c r="E97" s="470"/>
      <c r="F97" s="493"/>
      <c r="G97" s="466"/>
      <c r="H97" s="470"/>
      <c r="I97" s="493"/>
      <c r="J97" s="466"/>
      <c r="K97" s="470"/>
      <c r="L97" s="493"/>
      <c r="M97" s="466"/>
      <c r="N97" s="470"/>
      <c r="O97" s="493"/>
      <c r="P97" s="466"/>
      <c r="Q97" s="470"/>
      <c r="R97" s="493"/>
      <c r="S97" s="466"/>
      <c r="T97" s="470"/>
      <c r="U97" s="493"/>
      <c r="V97" s="466"/>
      <c r="W97" s="470"/>
      <c r="X97" s="493"/>
      <c r="Y97" s="466"/>
      <c r="Z97" s="470"/>
      <c r="AA97" s="494"/>
      <c r="AB97" s="542">
        <f t="shared" si="22"/>
        <v>0</v>
      </c>
      <c r="AC97" s="495">
        <f t="shared" si="22"/>
        <v>0</v>
      </c>
      <c r="AD97" s="496">
        <f t="shared" si="22"/>
        <v>0</v>
      </c>
      <c r="AE97" s="3"/>
      <c r="AF97" s="13" t="b">
        <f t="shared" si="20"/>
        <v>1</v>
      </c>
      <c r="AG97" s="13" t="b">
        <f t="shared" si="21"/>
        <v>1</v>
      </c>
      <c r="AH97" s="13" t="b">
        <f t="shared" si="23"/>
        <v>1</v>
      </c>
      <c r="AI97" s="13" t="b">
        <f t="shared" si="24"/>
        <v>1</v>
      </c>
      <c r="AJ97" s="13" t="b">
        <f t="shared" si="25"/>
        <v>0</v>
      </c>
      <c r="AK97" s="13" t="b">
        <f t="shared" si="26"/>
        <v>0</v>
      </c>
      <c r="AL97" s="13" t="b">
        <f t="shared" si="27"/>
        <v>0</v>
      </c>
      <c r="AM97" s="13" t="b">
        <f t="shared" si="28"/>
        <v>0</v>
      </c>
      <c r="AN97" s="13" t="b">
        <f t="shared" si="29"/>
        <v>0</v>
      </c>
      <c r="AO97" s="13" t="b">
        <f t="shared" si="30"/>
        <v>0</v>
      </c>
      <c r="AP97" s="13" t="b">
        <f t="shared" si="31"/>
        <v>0</v>
      </c>
      <c r="AQ97" s="13" t="b">
        <f t="shared" si="32"/>
        <v>0</v>
      </c>
      <c r="AR97" s="13" t="b">
        <f t="shared" si="33"/>
        <v>0</v>
      </c>
      <c r="AS97" s="13" t="b">
        <f t="shared" si="34"/>
        <v>1</v>
      </c>
      <c r="AT97" s="13" t="b">
        <f t="shared" si="35"/>
        <v>1</v>
      </c>
      <c r="AU97" s="13" t="b">
        <f t="shared" si="36"/>
        <v>1</v>
      </c>
      <c r="AV97" s="13" t="b">
        <f t="shared" si="37"/>
        <v>1</v>
      </c>
      <c r="AW97" s="13" t="b">
        <f t="shared" si="38"/>
        <v>1</v>
      </c>
      <c r="AX97" s="13" t="str">
        <f t="shared" si="39"/>
        <v>-</v>
      </c>
      <c r="AY97" s="622">
        <f>IF(AX97="-",0,IF(COUNTIF(AX97:$AX$1022,AX97)&gt;1,1,0))</f>
        <v>0</v>
      </c>
    </row>
    <row r="98" spans="1:51" ht="15.75">
      <c r="A98" s="464">
        <v>76</v>
      </c>
      <c r="B98" s="491"/>
      <c r="C98" s="492"/>
      <c r="D98" s="469"/>
      <c r="E98" s="470"/>
      <c r="F98" s="493"/>
      <c r="G98" s="466"/>
      <c r="H98" s="470"/>
      <c r="I98" s="493"/>
      <c r="J98" s="466"/>
      <c r="K98" s="470"/>
      <c r="L98" s="493"/>
      <c r="M98" s="466"/>
      <c r="N98" s="470"/>
      <c r="O98" s="493"/>
      <c r="P98" s="466"/>
      <c r="Q98" s="470"/>
      <c r="R98" s="493"/>
      <c r="S98" s="466"/>
      <c r="T98" s="470"/>
      <c r="U98" s="493"/>
      <c r="V98" s="466"/>
      <c r="W98" s="470"/>
      <c r="X98" s="493"/>
      <c r="Y98" s="466"/>
      <c r="Z98" s="470"/>
      <c r="AA98" s="494"/>
      <c r="AB98" s="542">
        <f t="shared" si="22"/>
        <v>0</v>
      </c>
      <c r="AC98" s="495">
        <f t="shared" si="22"/>
        <v>0</v>
      </c>
      <c r="AD98" s="496">
        <f t="shared" si="22"/>
        <v>0</v>
      </c>
      <c r="AE98" s="3"/>
      <c r="AF98" s="13" t="b">
        <f t="shared" si="20"/>
        <v>1</v>
      </c>
      <c r="AG98" s="13" t="b">
        <f t="shared" si="21"/>
        <v>1</v>
      </c>
      <c r="AH98" s="13" t="b">
        <f t="shared" si="23"/>
        <v>1</v>
      </c>
      <c r="AI98" s="13" t="b">
        <f t="shared" si="24"/>
        <v>1</v>
      </c>
      <c r="AJ98" s="13" t="b">
        <f t="shared" si="25"/>
        <v>0</v>
      </c>
      <c r="AK98" s="13" t="b">
        <f t="shared" si="26"/>
        <v>0</v>
      </c>
      <c r="AL98" s="13" t="b">
        <f t="shared" si="27"/>
        <v>0</v>
      </c>
      <c r="AM98" s="13" t="b">
        <f t="shared" si="28"/>
        <v>0</v>
      </c>
      <c r="AN98" s="13" t="b">
        <f t="shared" si="29"/>
        <v>0</v>
      </c>
      <c r="AO98" s="13" t="b">
        <f t="shared" si="30"/>
        <v>0</v>
      </c>
      <c r="AP98" s="13" t="b">
        <f t="shared" si="31"/>
        <v>0</v>
      </c>
      <c r="AQ98" s="13" t="b">
        <f t="shared" si="32"/>
        <v>0</v>
      </c>
      <c r="AR98" s="13" t="b">
        <f t="shared" si="33"/>
        <v>0</v>
      </c>
      <c r="AS98" s="13" t="b">
        <f t="shared" si="34"/>
        <v>1</v>
      </c>
      <c r="AT98" s="13" t="b">
        <f t="shared" si="35"/>
        <v>1</v>
      </c>
      <c r="AU98" s="13" t="b">
        <f t="shared" si="36"/>
        <v>1</v>
      </c>
      <c r="AV98" s="13" t="b">
        <f t="shared" si="37"/>
        <v>1</v>
      </c>
      <c r="AW98" s="13" t="b">
        <f t="shared" si="38"/>
        <v>1</v>
      </c>
      <c r="AX98" s="13" t="str">
        <f t="shared" si="39"/>
        <v>-</v>
      </c>
      <c r="AY98" s="622">
        <f>IF(AX98="-",0,IF(COUNTIF(AX98:$AX$1022,AX98)&gt;1,1,0))</f>
        <v>0</v>
      </c>
    </row>
    <row r="99" spans="1:51" ht="15.75">
      <c r="A99" s="464">
        <v>77</v>
      </c>
      <c r="B99" s="491"/>
      <c r="C99" s="492"/>
      <c r="D99" s="469"/>
      <c r="E99" s="470"/>
      <c r="F99" s="493"/>
      <c r="G99" s="466"/>
      <c r="H99" s="470"/>
      <c r="I99" s="493"/>
      <c r="J99" s="466"/>
      <c r="K99" s="470"/>
      <c r="L99" s="493"/>
      <c r="M99" s="466"/>
      <c r="N99" s="470"/>
      <c r="O99" s="493"/>
      <c r="P99" s="466"/>
      <c r="Q99" s="470"/>
      <c r="R99" s="493"/>
      <c r="S99" s="466"/>
      <c r="T99" s="470"/>
      <c r="U99" s="493"/>
      <c r="V99" s="466"/>
      <c r="W99" s="470"/>
      <c r="X99" s="493"/>
      <c r="Y99" s="466"/>
      <c r="Z99" s="470"/>
      <c r="AA99" s="494"/>
      <c r="AB99" s="542">
        <f t="shared" si="22"/>
        <v>0</v>
      </c>
      <c r="AC99" s="495">
        <f t="shared" si="22"/>
        <v>0</v>
      </c>
      <c r="AD99" s="496">
        <f t="shared" si="22"/>
        <v>0</v>
      </c>
      <c r="AE99" s="3"/>
      <c r="AF99" s="13" t="b">
        <f t="shared" si="20"/>
        <v>1</v>
      </c>
      <c r="AG99" s="13" t="b">
        <f t="shared" si="21"/>
        <v>1</v>
      </c>
      <c r="AH99" s="13" t="b">
        <f t="shared" si="23"/>
        <v>1</v>
      </c>
      <c r="AI99" s="13" t="b">
        <f t="shared" si="24"/>
        <v>1</v>
      </c>
      <c r="AJ99" s="13" t="b">
        <f t="shared" si="25"/>
        <v>0</v>
      </c>
      <c r="AK99" s="13" t="b">
        <f t="shared" si="26"/>
        <v>0</v>
      </c>
      <c r="AL99" s="13" t="b">
        <f t="shared" si="27"/>
        <v>0</v>
      </c>
      <c r="AM99" s="13" t="b">
        <f t="shared" si="28"/>
        <v>0</v>
      </c>
      <c r="AN99" s="13" t="b">
        <f t="shared" si="29"/>
        <v>0</v>
      </c>
      <c r="AO99" s="13" t="b">
        <f t="shared" si="30"/>
        <v>0</v>
      </c>
      <c r="AP99" s="13" t="b">
        <f t="shared" si="31"/>
        <v>0</v>
      </c>
      <c r="AQ99" s="13" t="b">
        <f t="shared" si="32"/>
        <v>0</v>
      </c>
      <c r="AR99" s="13" t="b">
        <f t="shared" si="33"/>
        <v>0</v>
      </c>
      <c r="AS99" s="13" t="b">
        <f t="shared" si="34"/>
        <v>1</v>
      </c>
      <c r="AT99" s="13" t="b">
        <f t="shared" si="35"/>
        <v>1</v>
      </c>
      <c r="AU99" s="13" t="b">
        <f t="shared" si="36"/>
        <v>1</v>
      </c>
      <c r="AV99" s="13" t="b">
        <f t="shared" si="37"/>
        <v>1</v>
      </c>
      <c r="AW99" s="13" t="b">
        <f t="shared" si="38"/>
        <v>1</v>
      </c>
      <c r="AX99" s="13" t="str">
        <f t="shared" si="39"/>
        <v>-</v>
      </c>
      <c r="AY99" s="622">
        <f>IF(AX99="-",0,IF(COUNTIF(AX99:$AX$1022,AX99)&gt;1,1,0))</f>
        <v>0</v>
      </c>
    </row>
    <row r="100" spans="1:51" ht="15.75">
      <c r="A100" s="464">
        <v>78</v>
      </c>
      <c r="B100" s="491"/>
      <c r="C100" s="492"/>
      <c r="D100" s="469"/>
      <c r="E100" s="470"/>
      <c r="F100" s="493"/>
      <c r="G100" s="466"/>
      <c r="H100" s="470"/>
      <c r="I100" s="493"/>
      <c r="J100" s="466"/>
      <c r="K100" s="470"/>
      <c r="L100" s="493"/>
      <c r="M100" s="466"/>
      <c r="N100" s="470"/>
      <c r="O100" s="493"/>
      <c r="P100" s="466"/>
      <c r="Q100" s="470"/>
      <c r="R100" s="493"/>
      <c r="S100" s="466"/>
      <c r="T100" s="470"/>
      <c r="U100" s="493"/>
      <c r="V100" s="466"/>
      <c r="W100" s="470"/>
      <c r="X100" s="493"/>
      <c r="Y100" s="466"/>
      <c r="Z100" s="470"/>
      <c r="AA100" s="494"/>
      <c r="AB100" s="542">
        <f t="shared" si="22"/>
        <v>0</v>
      </c>
      <c r="AC100" s="495">
        <f t="shared" si="22"/>
        <v>0</v>
      </c>
      <c r="AD100" s="496">
        <f t="shared" si="22"/>
        <v>0</v>
      </c>
      <c r="AE100" s="3"/>
      <c r="AF100" s="13" t="b">
        <f t="shared" si="20"/>
        <v>1</v>
      </c>
      <c r="AG100" s="13" t="b">
        <f t="shared" si="21"/>
        <v>1</v>
      </c>
      <c r="AH100" s="13" t="b">
        <f t="shared" si="23"/>
        <v>1</v>
      </c>
      <c r="AI100" s="13" t="b">
        <f t="shared" si="24"/>
        <v>1</v>
      </c>
      <c r="AJ100" s="13" t="b">
        <f t="shared" si="25"/>
        <v>0</v>
      </c>
      <c r="AK100" s="13" t="b">
        <f t="shared" si="26"/>
        <v>0</v>
      </c>
      <c r="AL100" s="13" t="b">
        <f t="shared" si="27"/>
        <v>0</v>
      </c>
      <c r="AM100" s="13" t="b">
        <f t="shared" si="28"/>
        <v>0</v>
      </c>
      <c r="AN100" s="13" t="b">
        <f t="shared" si="29"/>
        <v>0</v>
      </c>
      <c r="AO100" s="13" t="b">
        <f t="shared" si="30"/>
        <v>0</v>
      </c>
      <c r="AP100" s="13" t="b">
        <f t="shared" si="31"/>
        <v>0</v>
      </c>
      <c r="AQ100" s="13" t="b">
        <f t="shared" si="32"/>
        <v>0</v>
      </c>
      <c r="AR100" s="13" t="b">
        <f t="shared" si="33"/>
        <v>0</v>
      </c>
      <c r="AS100" s="13" t="b">
        <f t="shared" si="34"/>
        <v>1</v>
      </c>
      <c r="AT100" s="13" t="b">
        <f t="shared" si="35"/>
        <v>1</v>
      </c>
      <c r="AU100" s="13" t="b">
        <f t="shared" si="36"/>
        <v>1</v>
      </c>
      <c r="AV100" s="13" t="b">
        <f t="shared" si="37"/>
        <v>1</v>
      </c>
      <c r="AW100" s="13" t="b">
        <f t="shared" si="38"/>
        <v>1</v>
      </c>
      <c r="AX100" s="13" t="str">
        <f t="shared" si="39"/>
        <v>-</v>
      </c>
      <c r="AY100" s="622">
        <f>IF(AX100="-",0,IF(COUNTIF(AX100:$AX$1022,AX100)&gt;1,1,0))</f>
        <v>0</v>
      </c>
    </row>
    <row r="101" spans="1:51" ht="15.75">
      <c r="A101" s="464">
        <v>79</v>
      </c>
      <c r="B101" s="491"/>
      <c r="C101" s="492"/>
      <c r="D101" s="469"/>
      <c r="E101" s="470"/>
      <c r="F101" s="493"/>
      <c r="G101" s="466"/>
      <c r="H101" s="470"/>
      <c r="I101" s="493"/>
      <c r="J101" s="466"/>
      <c r="K101" s="470"/>
      <c r="L101" s="493"/>
      <c r="M101" s="466"/>
      <c r="N101" s="470"/>
      <c r="O101" s="493"/>
      <c r="P101" s="466"/>
      <c r="Q101" s="470"/>
      <c r="R101" s="493"/>
      <c r="S101" s="466"/>
      <c r="T101" s="470"/>
      <c r="U101" s="493"/>
      <c r="V101" s="466"/>
      <c r="W101" s="470"/>
      <c r="X101" s="493"/>
      <c r="Y101" s="466"/>
      <c r="Z101" s="470"/>
      <c r="AA101" s="494"/>
      <c r="AB101" s="542">
        <f t="shared" si="22"/>
        <v>0</v>
      </c>
      <c r="AC101" s="495">
        <f t="shared" si="22"/>
        <v>0</v>
      </c>
      <c r="AD101" s="496">
        <f t="shared" si="22"/>
        <v>0</v>
      </c>
      <c r="AE101" s="3"/>
      <c r="AF101" s="13" t="b">
        <f t="shared" si="20"/>
        <v>1</v>
      </c>
      <c r="AG101" s="13" t="b">
        <f t="shared" si="21"/>
        <v>1</v>
      </c>
      <c r="AH101" s="13" t="b">
        <f t="shared" si="23"/>
        <v>1</v>
      </c>
      <c r="AI101" s="13" t="b">
        <f t="shared" si="24"/>
        <v>1</v>
      </c>
      <c r="AJ101" s="13" t="b">
        <f t="shared" si="25"/>
        <v>0</v>
      </c>
      <c r="AK101" s="13" t="b">
        <f t="shared" si="26"/>
        <v>0</v>
      </c>
      <c r="AL101" s="13" t="b">
        <f t="shared" si="27"/>
        <v>0</v>
      </c>
      <c r="AM101" s="13" t="b">
        <f t="shared" si="28"/>
        <v>0</v>
      </c>
      <c r="AN101" s="13" t="b">
        <f t="shared" si="29"/>
        <v>0</v>
      </c>
      <c r="AO101" s="13" t="b">
        <f t="shared" si="30"/>
        <v>0</v>
      </c>
      <c r="AP101" s="13" t="b">
        <f t="shared" si="31"/>
        <v>0</v>
      </c>
      <c r="AQ101" s="13" t="b">
        <f t="shared" si="32"/>
        <v>0</v>
      </c>
      <c r="AR101" s="13" t="b">
        <f t="shared" si="33"/>
        <v>0</v>
      </c>
      <c r="AS101" s="13" t="b">
        <f t="shared" si="34"/>
        <v>1</v>
      </c>
      <c r="AT101" s="13" t="b">
        <f t="shared" si="35"/>
        <v>1</v>
      </c>
      <c r="AU101" s="13" t="b">
        <f t="shared" si="36"/>
        <v>1</v>
      </c>
      <c r="AV101" s="13" t="b">
        <f t="shared" si="37"/>
        <v>1</v>
      </c>
      <c r="AW101" s="13" t="b">
        <f t="shared" si="38"/>
        <v>1</v>
      </c>
      <c r="AX101" s="13" t="str">
        <f t="shared" si="39"/>
        <v>-</v>
      </c>
      <c r="AY101" s="622">
        <f>IF(AX101="-",0,IF(COUNTIF(AX101:$AX$1022,AX101)&gt;1,1,0))</f>
        <v>0</v>
      </c>
    </row>
    <row r="102" spans="1:51" ht="15.75">
      <c r="A102" s="464">
        <v>80</v>
      </c>
      <c r="B102" s="491"/>
      <c r="C102" s="492"/>
      <c r="D102" s="469"/>
      <c r="E102" s="470"/>
      <c r="F102" s="493"/>
      <c r="G102" s="466"/>
      <c r="H102" s="470"/>
      <c r="I102" s="493"/>
      <c r="J102" s="466"/>
      <c r="K102" s="470"/>
      <c r="L102" s="493"/>
      <c r="M102" s="466"/>
      <c r="N102" s="470"/>
      <c r="O102" s="493"/>
      <c r="P102" s="466"/>
      <c r="Q102" s="470"/>
      <c r="R102" s="493"/>
      <c r="S102" s="466"/>
      <c r="T102" s="470"/>
      <c r="U102" s="493"/>
      <c r="V102" s="466"/>
      <c r="W102" s="470"/>
      <c r="X102" s="493"/>
      <c r="Y102" s="466"/>
      <c r="Z102" s="470"/>
      <c r="AA102" s="494"/>
      <c r="AB102" s="542">
        <f t="shared" si="22"/>
        <v>0</v>
      </c>
      <c r="AC102" s="495">
        <f t="shared" si="22"/>
        <v>0</v>
      </c>
      <c r="AD102" s="496">
        <f t="shared" si="22"/>
        <v>0</v>
      </c>
      <c r="AE102" s="3"/>
      <c r="AF102" s="13" t="b">
        <f t="shared" si="20"/>
        <v>1</v>
      </c>
      <c r="AG102" s="13" t="b">
        <f t="shared" si="21"/>
        <v>1</v>
      </c>
      <c r="AH102" s="13" t="b">
        <f t="shared" si="23"/>
        <v>1</v>
      </c>
      <c r="AI102" s="13" t="b">
        <f t="shared" si="24"/>
        <v>1</v>
      </c>
      <c r="AJ102" s="13" t="b">
        <f t="shared" si="25"/>
        <v>0</v>
      </c>
      <c r="AK102" s="13" t="b">
        <f t="shared" si="26"/>
        <v>0</v>
      </c>
      <c r="AL102" s="13" t="b">
        <f t="shared" si="27"/>
        <v>0</v>
      </c>
      <c r="AM102" s="13" t="b">
        <f t="shared" si="28"/>
        <v>0</v>
      </c>
      <c r="AN102" s="13" t="b">
        <f t="shared" si="29"/>
        <v>0</v>
      </c>
      <c r="AO102" s="13" t="b">
        <f t="shared" si="30"/>
        <v>0</v>
      </c>
      <c r="AP102" s="13" t="b">
        <f t="shared" si="31"/>
        <v>0</v>
      </c>
      <c r="AQ102" s="13" t="b">
        <f t="shared" si="32"/>
        <v>0</v>
      </c>
      <c r="AR102" s="13" t="b">
        <f t="shared" si="33"/>
        <v>0</v>
      </c>
      <c r="AS102" s="13" t="b">
        <f t="shared" si="34"/>
        <v>1</v>
      </c>
      <c r="AT102" s="13" t="b">
        <f t="shared" si="35"/>
        <v>1</v>
      </c>
      <c r="AU102" s="13" t="b">
        <f t="shared" si="36"/>
        <v>1</v>
      </c>
      <c r="AV102" s="13" t="b">
        <f t="shared" si="37"/>
        <v>1</v>
      </c>
      <c r="AW102" s="13" t="b">
        <f t="shared" si="38"/>
        <v>1</v>
      </c>
      <c r="AX102" s="13" t="str">
        <f t="shared" si="39"/>
        <v>-</v>
      </c>
      <c r="AY102" s="622">
        <f>IF(AX102="-",0,IF(COUNTIF(AX102:$AX$1022,AX102)&gt;1,1,0))</f>
        <v>0</v>
      </c>
    </row>
    <row r="103" spans="1:51" ht="15.75">
      <c r="A103" s="464">
        <v>81</v>
      </c>
      <c r="B103" s="491"/>
      <c r="C103" s="492"/>
      <c r="D103" s="469"/>
      <c r="E103" s="470"/>
      <c r="F103" s="493"/>
      <c r="G103" s="466"/>
      <c r="H103" s="470"/>
      <c r="I103" s="493"/>
      <c r="J103" s="466"/>
      <c r="K103" s="470"/>
      <c r="L103" s="493"/>
      <c r="M103" s="466"/>
      <c r="N103" s="470"/>
      <c r="O103" s="493"/>
      <c r="P103" s="466"/>
      <c r="Q103" s="470"/>
      <c r="R103" s="493"/>
      <c r="S103" s="466"/>
      <c r="T103" s="470"/>
      <c r="U103" s="493"/>
      <c r="V103" s="466"/>
      <c r="W103" s="470"/>
      <c r="X103" s="493"/>
      <c r="Y103" s="466"/>
      <c r="Z103" s="470"/>
      <c r="AA103" s="494"/>
      <c r="AB103" s="542">
        <f t="shared" si="22"/>
        <v>0</v>
      </c>
      <c r="AC103" s="495">
        <f t="shared" si="22"/>
        <v>0</v>
      </c>
      <c r="AD103" s="496">
        <f t="shared" si="22"/>
        <v>0</v>
      </c>
      <c r="AE103" s="3"/>
      <c r="AF103" s="13" t="b">
        <f t="shared" si="20"/>
        <v>1</v>
      </c>
      <c r="AG103" s="13" t="b">
        <f t="shared" si="21"/>
        <v>1</v>
      </c>
      <c r="AH103" s="13" t="b">
        <f t="shared" si="23"/>
        <v>1</v>
      </c>
      <c r="AI103" s="13" t="b">
        <f t="shared" si="24"/>
        <v>1</v>
      </c>
      <c r="AJ103" s="13" t="b">
        <f t="shared" si="25"/>
        <v>0</v>
      </c>
      <c r="AK103" s="13" t="b">
        <f t="shared" si="26"/>
        <v>0</v>
      </c>
      <c r="AL103" s="13" t="b">
        <f t="shared" si="27"/>
        <v>0</v>
      </c>
      <c r="AM103" s="13" t="b">
        <f t="shared" si="28"/>
        <v>0</v>
      </c>
      <c r="AN103" s="13" t="b">
        <f t="shared" si="29"/>
        <v>0</v>
      </c>
      <c r="AO103" s="13" t="b">
        <f t="shared" si="30"/>
        <v>0</v>
      </c>
      <c r="AP103" s="13" t="b">
        <f t="shared" si="31"/>
        <v>0</v>
      </c>
      <c r="AQ103" s="13" t="b">
        <f t="shared" si="32"/>
        <v>0</v>
      </c>
      <c r="AR103" s="13" t="b">
        <f t="shared" si="33"/>
        <v>0</v>
      </c>
      <c r="AS103" s="13" t="b">
        <f t="shared" si="34"/>
        <v>1</v>
      </c>
      <c r="AT103" s="13" t="b">
        <f t="shared" si="35"/>
        <v>1</v>
      </c>
      <c r="AU103" s="13" t="b">
        <f t="shared" si="36"/>
        <v>1</v>
      </c>
      <c r="AV103" s="13" t="b">
        <f t="shared" si="37"/>
        <v>1</v>
      </c>
      <c r="AW103" s="13" t="b">
        <f t="shared" si="38"/>
        <v>1</v>
      </c>
      <c r="AX103" s="13" t="str">
        <f t="shared" si="39"/>
        <v>-</v>
      </c>
      <c r="AY103" s="622">
        <f>IF(AX103="-",0,IF(COUNTIF(AX103:$AX$1022,AX103)&gt;1,1,0))</f>
        <v>0</v>
      </c>
    </row>
    <row r="104" spans="1:51" ht="15.75">
      <c r="A104" s="464">
        <v>82</v>
      </c>
      <c r="B104" s="491"/>
      <c r="C104" s="492"/>
      <c r="D104" s="469"/>
      <c r="E104" s="470"/>
      <c r="F104" s="493"/>
      <c r="G104" s="466"/>
      <c r="H104" s="470"/>
      <c r="I104" s="493"/>
      <c r="J104" s="466"/>
      <c r="K104" s="470"/>
      <c r="L104" s="493"/>
      <c r="M104" s="466"/>
      <c r="N104" s="470"/>
      <c r="O104" s="493"/>
      <c r="P104" s="466"/>
      <c r="Q104" s="470"/>
      <c r="R104" s="493"/>
      <c r="S104" s="466"/>
      <c r="T104" s="470"/>
      <c r="U104" s="493"/>
      <c r="V104" s="466"/>
      <c r="W104" s="470"/>
      <c r="X104" s="493"/>
      <c r="Y104" s="466"/>
      <c r="Z104" s="470"/>
      <c r="AA104" s="494"/>
      <c r="AB104" s="542">
        <f t="shared" si="22"/>
        <v>0</v>
      </c>
      <c r="AC104" s="495">
        <f t="shared" si="22"/>
        <v>0</v>
      </c>
      <c r="AD104" s="496">
        <f t="shared" si="22"/>
        <v>0</v>
      </c>
      <c r="AE104" s="3"/>
      <c r="AF104" s="13" t="b">
        <f t="shared" si="20"/>
        <v>1</v>
      </c>
      <c r="AG104" s="13" t="b">
        <f t="shared" si="21"/>
        <v>1</v>
      </c>
      <c r="AH104" s="13" t="b">
        <f t="shared" si="23"/>
        <v>1</v>
      </c>
      <c r="AI104" s="13" t="b">
        <f t="shared" si="24"/>
        <v>1</v>
      </c>
      <c r="AJ104" s="13" t="b">
        <f t="shared" si="25"/>
        <v>0</v>
      </c>
      <c r="AK104" s="13" t="b">
        <f t="shared" si="26"/>
        <v>0</v>
      </c>
      <c r="AL104" s="13" t="b">
        <f t="shared" si="27"/>
        <v>0</v>
      </c>
      <c r="AM104" s="13" t="b">
        <f t="shared" si="28"/>
        <v>0</v>
      </c>
      <c r="AN104" s="13" t="b">
        <f t="shared" si="29"/>
        <v>0</v>
      </c>
      <c r="AO104" s="13" t="b">
        <f t="shared" si="30"/>
        <v>0</v>
      </c>
      <c r="AP104" s="13" t="b">
        <f t="shared" si="31"/>
        <v>0</v>
      </c>
      <c r="AQ104" s="13" t="b">
        <f t="shared" si="32"/>
        <v>0</v>
      </c>
      <c r="AR104" s="13" t="b">
        <f t="shared" si="33"/>
        <v>0</v>
      </c>
      <c r="AS104" s="13" t="b">
        <f t="shared" si="34"/>
        <v>1</v>
      </c>
      <c r="AT104" s="13" t="b">
        <f t="shared" si="35"/>
        <v>1</v>
      </c>
      <c r="AU104" s="13" t="b">
        <f t="shared" si="36"/>
        <v>1</v>
      </c>
      <c r="AV104" s="13" t="b">
        <f t="shared" si="37"/>
        <v>1</v>
      </c>
      <c r="AW104" s="13" t="b">
        <f t="shared" si="38"/>
        <v>1</v>
      </c>
      <c r="AX104" s="13" t="str">
        <f t="shared" si="39"/>
        <v>-</v>
      </c>
      <c r="AY104" s="622">
        <f>IF(AX104="-",0,IF(COUNTIF(AX104:$AX$1022,AX104)&gt;1,1,0))</f>
        <v>0</v>
      </c>
    </row>
    <row r="105" spans="1:51" ht="15.75">
      <c r="A105" s="464">
        <v>83</v>
      </c>
      <c r="B105" s="491"/>
      <c r="C105" s="492"/>
      <c r="D105" s="469"/>
      <c r="E105" s="470"/>
      <c r="F105" s="493"/>
      <c r="G105" s="466"/>
      <c r="H105" s="470"/>
      <c r="I105" s="493"/>
      <c r="J105" s="466"/>
      <c r="K105" s="470"/>
      <c r="L105" s="493"/>
      <c r="M105" s="466"/>
      <c r="N105" s="470"/>
      <c r="O105" s="493"/>
      <c r="P105" s="466"/>
      <c r="Q105" s="470"/>
      <c r="R105" s="493"/>
      <c r="S105" s="466"/>
      <c r="T105" s="470"/>
      <c r="U105" s="493"/>
      <c r="V105" s="466"/>
      <c r="W105" s="470"/>
      <c r="X105" s="493"/>
      <c r="Y105" s="466"/>
      <c r="Z105" s="470"/>
      <c r="AA105" s="494"/>
      <c r="AB105" s="542">
        <f t="shared" si="22"/>
        <v>0</v>
      </c>
      <c r="AC105" s="495">
        <f t="shared" si="22"/>
        <v>0</v>
      </c>
      <c r="AD105" s="496">
        <f t="shared" si="22"/>
        <v>0</v>
      </c>
      <c r="AE105" s="3"/>
      <c r="AF105" s="13" t="b">
        <f t="shared" si="20"/>
        <v>1</v>
      </c>
      <c r="AG105" s="13" t="b">
        <f t="shared" si="21"/>
        <v>1</v>
      </c>
      <c r="AH105" s="13" t="b">
        <f t="shared" si="23"/>
        <v>1</v>
      </c>
      <c r="AI105" s="13" t="b">
        <f t="shared" si="24"/>
        <v>1</v>
      </c>
      <c r="AJ105" s="13" t="b">
        <f t="shared" si="25"/>
        <v>0</v>
      </c>
      <c r="AK105" s="13" t="b">
        <f t="shared" si="26"/>
        <v>0</v>
      </c>
      <c r="AL105" s="13" t="b">
        <f t="shared" si="27"/>
        <v>0</v>
      </c>
      <c r="AM105" s="13" t="b">
        <f t="shared" si="28"/>
        <v>0</v>
      </c>
      <c r="AN105" s="13" t="b">
        <f t="shared" si="29"/>
        <v>0</v>
      </c>
      <c r="AO105" s="13" t="b">
        <f t="shared" si="30"/>
        <v>0</v>
      </c>
      <c r="AP105" s="13" t="b">
        <f t="shared" si="31"/>
        <v>0</v>
      </c>
      <c r="AQ105" s="13" t="b">
        <f t="shared" si="32"/>
        <v>0</v>
      </c>
      <c r="AR105" s="13" t="b">
        <f t="shared" si="33"/>
        <v>0</v>
      </c>
      <c r="AS105" s="13" t="b">
        <f t="shared" si="34"/>
        <v>1</v>
      </c>
      <c r="AT105" s="13" t="b">
        <f t="shared" si="35"/>
        <v>1</v>
      </c>
      <c r="AU105" s="13" t="b">
        <f t="shared" si="36"/>
        <v>1</v>
      </c>
      <c r="AV105" s="13" t="b">
        <f t="shared" si="37"/>
        <v>1</v>
      </c>
      <c r="AW105" s="13" t="b">
        <f t="shared" si="38"/>
        <v>1</v>
      </c>
      <c r="AX105" s="13" t="str">
        <f t="shared" si="39"/>
        <v>-</v>
      </c>
      <c r="AY105" s="622">
        <f>IF(AX105="-",0,IF(COUNTIF(AX105:$AX$1022,AX105)&gt;1,1,0))</f>
        <v>0</v>
      </c>
    </row>
    <row r="106" spans="1:51" ht="15.75">
      <c r="A106" s="464">
        <v>84</v>
      </c>
      <c r="B106" s="491"/>
      <c r="C106" s="492"/>
      <c r="D106" s="469"/>
      <c r="E106" s="470"/>
      <c r="F106" s="493"/>
      <c r="G106" s="466"/>
      <c r="H106" s="470"/>
      <c r="I106" s="493"/>
      <c r="J106" s="466"/>
      <c r="K106" s="470"/>
      <c r="L106" s="493"/>
      <c r="M106" s="466"/>
      <c r="N106" s="470"/>
      <c r="O106" s="493"/>
      <c r="P106" s="466"/>
      <c r="Q106" s="470"/>
      <c r="R106" s="493"/>
      <c r="S106" s="466"/>
      <c r="T106" s="470"/>
      <c r="U106" s="493"/>
      <c r="V106" s="466"/>
      <c r="W106" s="470"/>
      <c r="X106" s="493"/>
      <c r="Y106" s="466"/>
      <c r="Z106" s="470"/>
      <c r="AA106" s="494"/>
      <c r="AB106" s="542">
        <f t="shared" si="22"/>
        <v>0</v>
      </c>
      <c r="AC106" s="495">
        <f t="shared" si="22"/>
        <v>0</v>
      </c>
      <c r="AD106" s="496">
        <f t="shared" si="22"/>
        <v>0</v>
      </c>
      <c r="AE106" s="3"/>
      <c r="AF106" s="13" t="b">
        <f t="shared" si="20"/>
        <v>1</v>
      </c>
      <c r="AG106" s="13" t="b">
        <f t="shared" si="21"/>
        <v>1</v>
      </c>
      <c r="AH106" s="13" t="b">
        <f t="shared" si="23"/>
        <v>1</v>
      </c>
      <c r="AI106" s="13" t="b">
        <f t="shared" si="24"/>
        <v>1</v>
      </c>
      <c r="AJ106" s="13" t="b">
        <f t="shared" si="25"/>
        <v>0</v>
      </c>
      <c r="AK106" s="13" t="b">
        <f t="shared" si="26"/>
        <v>0</v>
      </c>
      <c r="AL106" s="13" t="b">
        <f t="shared" si="27"/>
        <v>0</v>
      </c>
      <c r="AM106" s="13" t="b">
        <f t="shared" si="28"/>
        <v>0</v>
      </c>
      <c r="AN106" s="13" t="b">
        <f t="shared" si="29"/>
        <v>0</v>
      </c>
      <c r="AO106" s="13" t="b">
        <f t="shared" si="30"/>
        <v>0</v>
      </c>
      <c r="AP106" s="13" t="b">
        <f t="shared" si="31"/>
        <v>0</v>
      </c>
      <c r="AQ106" s="13" t="b">
        <f t="shared" si="32"/>
        <v>0</v>
      </c>
      <c r="AR106" s="13" t="b">
        <f t="shared" si="33"/>
        <v>0</v>
      </c>
      <c r="AS106" s="13" t="b">
        <f t="shared" si="34"/>
        <v>1</v>
      </c>
      <c r="AT106" s="13" t="b">
        <f t="shared" si="35"/>
        <v>1</v>
      </c>
      <c r="AU106" s="13" t="b">
        <f t="shared" si="36"/>
        <v>1</v>
      </c>
      <c r="AV106" s="13" t="b">
        <f t="shared" si="37"/>
        <v>1</v>
      </c>
      <c r="AW106" s="13" t="b">
        <f t="shared" si="38"/>
        <v>1</v>
      </c>
      <c r="AX106" s="13" t="str">
        <f t="shared" si="39"/>
        <v>-</v>
      </c>
      <c r="AY106" s="622">
        <f>IF(AX106="-",0,IF(COUNTIF(AX106:$AX$1022,AX106)&gt;1,1,0))</f>
        <v>0</v>
      </c>
    </row>
    <row r="107" spans="1:51" ht="15.75">
      <c r="A107" s="464">
        <v>85</v>
      </c>
      <c r="B107" s="491"/>
      <c r="C107" s="492"/>
      <c r="D107" s="469"/>
      <c r="E107" s="470"/>
      <c r="F107" s="493"/>
      <c r="G107" s="466"/>
      <c r="H107" s="470"/>
      <c r="I107" s="493"/>
      <c r="J107" s="466"/>
      <c r="K107" s="470"/>
      <c r="L107" s="493"/>
      <c r="M107" s="466"/>
      <c r="N107" s="470"/>
      <c r="O107" s="493"/>
      <c r="P107" s="466"/>
      <c r="Q107" s="470"/>
      <c r="R107" s="493"/>
      <c r="S107" s="466"/>
      <c r="T107" s="470"/>
      <c r="U107" s="493"/>
      <c r="V107" s="466"/>
      <c r="W107" s="470"/>
      <c r="X107" s="493"/>
      <c r="Y107" s="466"/>
      <c r="Z107" s="470"/>
      <c r="AA107" s="494"/>
      <c r="AB107" s="542">
        <f t="shared" si="22"/>
        <v>0</v>
      </c>
      <c r="AC107" s="495">
        <f t="shared" si="22"/>
        <v>0</v>
      </c>
      <c r="AD107" s="496">
        <f t="shared" si="22"/>
        <v>0</v>
      </c>
      <c r="AE107" s="3"/>
      <c r="AF107" s="13" t="b">
        <f t="shared" si="20"/>
        <v>1</v>
      </c>
      <c r="AG107" s="13" t="b">
        <f t="shared" si="21"/>
        <v>1</v>
      </c>
      <c r="AH107" s="13" t="b">
        <f t="shared" si="23"/>
        <v>1</v>
      </c>
      <c r="AI107" s="13" t="b">
        <f t="shared" si="24"/>
        <v>1</v>
      </c>
      <c r="AJ107" s="13" t="b">
        <f t="shared" si="25"/>
        <v>0</v>
      </c>
      <c r="AK107" s="13" t="b">
        <f t="shared" si="26"/>
        <v>0</v>
      </c>
      <c r="AL107" s="13" t="b">
        <f t="shared" si="27"/>
        <v>0</v>
      </c>
      <c r="AM107" s="13" t="b">
        <f t="shared" si="28"/>
        <v>0</v>
      </c>
      <c r="AN107" s="13" t="b">
        <f t="shared" si="29"/>
        <v>0</v>
      </c>
      <c r="AO107" s="13" t="b">
        <f t="shared" si="30"/>
        <v>0</v>
      </c>
      <c r="AP107" s="13" t="b">
        <f t="shared" si="31"/>
        <v>0</v>
      </c>
      <c r="AQ107" s="13" t="b">
        <f t="shared" si="32"/>
        <v>0</v>
      </c>
      <c r="AR107" s="13" t="b">
        <f t="shared" si="33"/>
        <v>0</v>
      </c>
      <c r="AS107" s="13" t="b">
        <f t="shared" si="34"/>
        <v>1</v>
      </c>
      <c r="AT107" s="13" t="b">
        <f t="shared" si="35"/>
        <v>1</v>
      </c>
      <c r="AU107" s="13" t="b">
        <f t="shared" si="36"/>
        <v>1</v>
      </c>
      <c r="AV107" s="13" t="b">
        <f t="shared" si="37"/>
        <v>1</v>
      </c>
      <c r="AW107" s="13" t="b">
        <f t="shared" si="38"/>
        <v>1</v>
      </c>
      <c r="AX107" s="13" t="str">
        <f t="shared" si="39"/>
        <v>-</v>
      </c>
      <c r="AY107" s="622">
        <f>IF(AX107="-",0,IF(COUNTIF(AX107:$AX$1022,AX107)&gt;1,1,0))</f>
        <v>0</v>
      </c>
    </row>
    <row r="108" spans="1:51" ht="15.75">
      <c r="A108" s="464">
        <v>86</v>
      </c>
      <c r="B108" s="491"/>
      <c r="C108" s="492"/>
      <c r="D108" s="469"/>
      <c r="E108" s="470"/>
      <c r="F108" s="493"/>
      <c r="G108" s="466"/>
      <c r="H108" s="470"/>
      <c r="I108" s="493"/>
      <c r="J108" s="466"/>
      <c r="K108" s="470"/>
      <c r="L108" s="493"/>
      <c r="M108" s="466"/>
      <c r="N108" s="470"/>
      <c r="O108" s="493"/>
      <c r="P108" s="466"/>
      <c r="Q108" s="470"/>
      <c r="R108" s="493"/>
      <c r="S108" s="466"/>
      <c r="T108" s="470"/>
      <c r="U108" s="493"/>
      <c r="V108" s="466"/>
      <c r="W108" s="470"/>
      <c r="X108" s="493"/>
      <c r="Y108" s="466"/>
      <c r="Z108" s="470"/>
      <c r="AA108" s="494"/>
      <c r="AB108" s="542">
        <f t="shared" si="22"/>
        <v>0</v>
      </c>
      <c r="AC108" s="495">
        <f t="shared" si="22"/>
        <v>0</v>
      </c>
      <c r="AD108" s="496">
        <f t="shared" si="22"/>
        <v>0</v>
      </c>
      <c r="AE108" s="3"/>
      <c r="AF108" s="13" t="b">
        <f t="shared" si="20"/>
        <v>1</v>
      </c>
      <c r="AG108" s="13" t="b">
        <f t="shared" si="21"/>
        <v>1</v>
      </c>
      <c r="AH108" s="13" t="b">
        <f t="shared" si="23"/>
        <v>1</v>
      </c>
      <c r="AI108" s="13" t="b">
        <f t="shared" si="24"/>
        <v>1</v>
      </c>
      <c r="AJ108" s="13" t="b">
        <f t="shared" si="25"/>
        <v>0</v>
      </c>
      <c r="AK108" s="13" t="b">
        <f t="shared" si="26"/>
        <v>0</v>
      </c>
      <c r="AL108" s="13" t="b">
        <f t="shared" si="27"/>
        <v>0</v>
      </c>
      <c r="AM108" s="13" t="b">
        <f t="shared" si="28"/>
        <v>0</v>
      </c>
      <c r="AN108" s="13" t="b">
        <f t="shared" si="29"/>
        <v>0</v>
      </c>
      <c r="AO108" s="13" t="b">
        <f t="shared" si="30"/>
        <v>0</v>
      </c>
      <c r="AP108" s="13" t="b">
        <f t="shared" si="31"/>
        <v>0</v>
      </c>
      <c r="AQ108" s="13" t="b">
        <f t="shared" si="32"/>
        <v>0</v>
      </c>
      <c r="AR108" s="13" t="b">
        <f t="shared" si="33"/>
        <v>0</v>
      </c>
      <c r="AS108" s="13" t="b">
        <f t="shared" si="34"/>
        <v>1</v>
      </c>
      <c r="AT108" s="13" t="b">
        <f t="shared" si="35"/>
        <v>1</v>
      </c>
      <c r="AU108" s="13" t="b">
        <f t="shared" si="36"/>
        <v>1</v>
      </c>
      <c r="AV108" s="13" t="b">
        <f t="shared" si="37"/>
        <v>1</v>
      </c>
      <c r="AW108" s="13" t="b">
        <f t="shared" si="38"/>
        <v>1</v>
      </c>
      <c r="AX108" s="13" t="str">
        <f t="shared" si="39"/>
        <v>-</v>
      </c>
      <c r="AY108" s="622">
        <f>IF(AX108="-",0,IF(COUNTIF(AX108:$AX$1022,AX108)&gt;1,1,0))</f>
        <v>0</v>
      </c>
    </row>
    <row r="109" spans="1:51" ht="15.75">
      <c r="A109" s="464">
        <v>87</v>
      </c>
      <c r="B109" s="491"/>
      <c r="C109" s="492"/>
      <c r="D109" s="469"/>
      <c r="E109" s="470"/>
      <c r="F109" s="493"/>
      <c r="G109" s="466"/>
      <c r="H109" s="470"/>
      <c r="I109" s="493"/>
      <c r="J109" s="466"/>
      <c r="K109" s="470"/>
      <c r="L109" s="493"/>
      <c r="M109" s="466"/>
      <c r="N109" s="470"/>
      <c r="O109" s="493"/>
      <c r="P109" s="466"/>
      <c r="Q109" s="470"/>
      <c r="R109" s="493"/>
      <c r="S109" s="466"/>
      <c r="T109" s="470"/>
      <c r="U109" s="493"/>
      <c r="V109" s="466"/>
      <c r="W109" s="470"/>
      <c r="X109" s="493"/>
      <c r="Y109" s="466"/>
      <c r="Z109" s="470"/>
      <c r="AA109" s="494"/>
      <c r="AB109" s="542">
        <f t="shared" si="22"/>
        <v>0</v>
      </c>
      <c r="AC109" s="495">
        <f t="shared" si="22"/>
        <v>0</v>
      </c>
      <c r="AD109" s="496">
        <f t="shared" si="22"/>
        <v>0</v>
      </c>
      <c r="AE109" s="3"/>
      <c r="AF109" s="13" t="b">
        <f t="shared" si="20"/>
        <v>1</v>
      </c>
      <c r="AG109" s="13" t="b">
        <f t="shared" si="21"/>
        <v>1</v>
      </c>
      <c r="AH109" s="13" t="b">
        <f t="shared" si="23"/>
        <v>1</v>
      </c>
      <c r="AI109" s="13" t="b">
        <f t="shared" si="24"/>
        <v>1</v>
      </c>
      <c r="AJ109" s="13" t="b">
        <f t="shared" si="25"/>
        <v>0</v>
      </c>
      <c r="AK109" s="13" t="b">
        <f t="shared" si="26"/>
        <v>0</v>
      </c>
      <c r="AL109" s="13" t="b">
        <f t="shared" si="27"/>
        <v>0</v>
      </c>
      <c r="AM109" s="13" t="b">
        <f t="shared" si="28"/>
        <v>0</v>
      </c>
      <c r="AN109" s="13" t="b">
        <f t="shared" si="29"/>
        <v>0</v>
      </c>
      <c r="AO109" s="13" t="b">
        <f t="shared" si="30"/>
        <v>0</v>
      </c>
      <c r="AP109" s="13" t="b">
        <f t="shared" si="31"/>
        <v>0</v>
      </c>
      <c r="AQ109" s="13" t="b">
        <f t="shared" si="32"/>
        <v>0</v>
      </c>
      <c r="AR109" s="13" t="b">
        <f t="shared" si="33"/>
        <v>0</v>
      </c>
      <c r="AS109" s="13" t="b">
        <f t="shared" si="34"/>
        <v>1</v>
      </c>
      <c r="AT109" s="13" t="b">
        <f t="shared" si="35"/>
        <v>1</v>
      </c>
      <c r="AU109" s="13" t="b">
        <f t="shared" si="36"/>
        <v>1</v>
      </c>
      <c r="AV109" s="13" t="b">
        <f t="shared" si="37"/>
        <v>1</v>
      </c>
      <c r="AW109" s="13" t="b">
        <f t="shared" si="38"/>
        <v>1</v>
      </c>
      <c r="AX109" s="13" t="str">
        <f t="shared" si="39"/>
        <v>-</v>
      </c>
      <c r="AY109" s="622">
        <f>IF(AX109="-",0,IF(COUNTIF(AX109:$AX$1022,AX109)&gt;1,1,0))</f>
        <v>0</v>
      </c>
    </row>
    <row r="110" spans="1:51" ht="15.75">
      <c r="A110" s="464">
        <v>88</v>
      </c>
      <c r="B110" s="491"/>
      <c r="C110" s="492"/>
      <c r="D110" s="469"/>
      <c r="E110" s="470"/>
      <c r="F110" s="493"/>
      <c r="G110" s="466"/>
      <c r="H110" s="470"/>
      <c r="I110" s="493"/>
      <c r="J110" s="466"/>
      <c r="K110" s="470"/>
      <c r="L110" s="493"/>
      <c r="M110" s="466"/>
      <c r="N110" s="470"/>
      <c r="O110" s="493"/>
      <c r="P110" s="466"/>
      <c r="Q110" s="470"/>
      <c r="R110" s="493"/>
      <c r="S110" s="466"/>
      <c r="T110" s="470"/>
      <c r="U110" s="493"/>
      <c r="V110" s="466"/>
      <c r="W110" s="470"/>
      <c r="X110" s="493"/>
      <c r="Y110" s="466"/>
      <c r="Z110" s="470"/>
      <c r="AA110" s="494"/>
      <c r="AB110" s="542">
        <f t="shared" si="22"/>
        <v>0</v>
      </c>
      <c r="AC110" s="495">
        <f t="shared" si="22"/>
        <v>0</v>
      </c>
      <c r="AD110" s="496">
        <f t="shared" si="22"/>
        <v>0</v>
      </c>
      <c r="AE110" s="3"/>
      <c r="AF110" s="13" t="b">
        <f t="shared" si="20"/>
        <v>1</v>
      </c>
      <c r="AG110" s="13" t="b">
        <f t="shared" si="21"/>
        <v>1</v>
      </c>
      <c r="AH110" s="13" t="b">
        <f t="shared" si="23"/>
        <v>1</v>
      </c>
      <c r="AI110" s="13" t="b">
        <f t="shared" si="24"/>
        <v>1</v>
      </c>
      <c r="AJ110" s="13" t="b">
        <f t="shared" si="25"/>
        <v>0</v>
      </c>
      <c r="AK110" s="13" t="b">
        <f t="shared" si="26"/>
        <v>0</v>
      </c>
      <c r="AL110" s="13" t="b">
        <f t="shared" si="27"/>
        <v>0</v>
      </c>
      <c r="AM110" s="13" t="b">
        <f t="shared" si="28"/>
        <v>0</v>
      </c>
      <c r="AN110" s="13" t="b">
        <f t="shared" si="29"/>
        <v>0</v>
      </c>
      <c r="AO110" s="13" t="b">
        <f t="shared" si="30"/>
        <v>0</v>
      </c>
      <c r="AP110" s="13" t="b">
        <f t="shared" si="31"/>
        <v>0</v>
      </c>
      <c r="AQ110" s="13" t="b">
        <f t="shared" si="32"/>
        <v>0</v>
      </c>
      <c r="AR110" s="13" t="b">
        <f t="shared" si="33"/>
        <v>0</v>
      </c>
      <c r="AS110" s="13" t="b">
        <f t="shared" si="34"/>
        <v>1</v>
      </c>
      <c r="AT110" s="13" t="b">
        <f t="shared" si="35"/>
        <v>1</v>
      </c>
      <c r="AU110" s="13" t="b">
        <f t="shared" si="36"/>
        <v>1</v>
      </c>
      <c r="AV110" s="13" t="b">
        <f t="shared" si="37"/>
        <v>1</v>
      </c>
      <c r="AW110" s="13" t="b">
        <f t="shared" si="38"/>
        <v>1</v>
      </c>
      <c r="AX110" s="13" t="str">
        <f t="shared" si="39"/>
        <v>-</v>
      </c>
      <c r="AY110" s="622">
        <f>IF(AX110="-",0,IF(COUNTIF(AX110:$AX$1022,AX110)&gt;1,1,0))</f>
        <v>0</v>
      </c>
    </row>
    <row r="111" spans="1:51" ht="15.75">
      <c r="A111" s="464">
        <v>89</v>
      </c>
      <c r="B111" s="491"/>
      <c r="C111" s="492"/>
      <c r="D111" s="469"/>
      <c r="E111" s="470"/>
      <c r="F111" s="493"/>
      <c r="G111" s="466"/>
      <c r="H111" s="470"/>
      <c r="I111" s="493"/>
      <c r="J111" s="466"/>
      <c r="K111" s="470"/>
      <c r="L111" s="493"/>
      <c r="M111" s="466"/>
      <c r="N111" s="470"/>
      <c r="O111" s="493"/>
      <c r="P111" s="466"/>
      <c r="Q111" s="470"/>
      <c r="R111" s="493"/>
      <c r="S111" s="466"/>
      <c r="T111" s="470"/>
      <c r="U111" s="493"/>
      <c r="V111" s="466"/>
      <c r="W111" s="470"/>
      <c r="X111" s="493"/>
      <c r="Y111" s="466"/>
      <c r="Z111" s="470"/>
      <c r="AA111" s="494"/>
      <c r="AB111" s="542">
        <f t="shared" si="22"/>
        <v>0</v>
      </c>
      <c r="AC111" s="495">
        <f t="shared" si="22"/>
        <v>0</v>
      </c>
      <c r="AD111" s="496">
        <f t="shared" si="22"/>
        <v>0</v>
      </c>
      <c r="AE111" s="3"/>
      <c r="AF111" s="13" t="b">
        <f t="shared" si="20"/>
        <v>1</v>
      </c>
      <c r="AG111" s="13" t="b">
        <f t="shared" si="21"/>
        <v>1</v>
      </c>
      <c r="AH111" s="13" t="b">
        <f t="shared" si="23"/>
        <v>1</v>
      </c>
      <c r="AI111" s="13" t="b">
        <f t="shared" si="24"/>
        <v>1</v>
      </c>
      <c r="AJ111" s="13" t="b">
        <f t="shared" si="25"/>
        <v>0</v>
      </c>
      <c r="AK111" s="13" t="b">
        <f t="shared" si="26"/>
        <v>0</v>
      </c>
      <c r="AL111" s="13" t="b">
        <f t="shared" si="27"/>
        <v>0</v>
      </c>
      <c r="AM111" s="13" t="b">
        <f t="shared" si="28"/>
        <v>0</v>
      </c>
      <c r="AN111" s="13" t="b">
        <f t="shared" si="29"/>
        <v>0</v>
      </c>
      <c r="AO111" s="13" t="b">
        <f t="shared" si="30"/>
        <v>0</v>
      </c>
      <c r="AP111" s="13" t="b">
        <f t="shared" si="31"/>
        <v>0</v>
      </c>
      <c r="AQ111" s="13" t="b">
        <f t="shared" si="32"/>
        <v>0</v>
      </c>
      <c r="AR111" s="13" t="b">
        <f t="shared" si="33"/>
        <v>0</v>
      </c>
      <c r="AS111" s="13" t="b">
        <f t="shared" si="34"/>
        <v>1</v>
      </c>
      <c r="AT111" s="13" t="b">
        <f t="shared" si="35"/>
        <v>1</v>
      </c>
      <c r="AU111" s="13" t="b">
        <f t="shared" si="36"/>
        <v>1</v>
      </c>
      <c r="AV111" s="13" t="b">
        <f t="shared" si="37"/>
        <v>1</v>
      </c>
      <c r="AW111" s="13" t="b">
        <f t="shared" si="38"/>
        <v>1</v>
      </c>
      <c r="AX111" s="13" t="str">
        <f t="shared" si="39"/>
        <v>-</v>
      </c>
      <c r="AY111" s="622">
        <f>IF(AX111="-",0,IF(COUNTIF(AX111:$AX$1022,AX111)&gt;1,1,0))</f>
        <v>0</v>
      </c>
    </row>
    <row r="112" spans="1:51" ht="15.75">
      <c r="A112" s="464">
        <v>90</v>
      </c>
      <c r="B112" s="491"/>
      <c r="C112" s="492"/>
      <c r="D112" s="469"/>
      <c r="E112" s="470"/>
      <c r="F112" s="493"/>
      <c r="G112" s="466"/>
      <c r="H112" s="470"/>
      <c r="I112" s="493"/>
      <c r="J112" s="466"/>
      <c r="K112" s="470"/>
      <c r="L112" s="493"/>
      <c r="M112" s="466"/>
      <c r="N112" s="470"/>
      <c r="O112" s="493"/>
      <c r="P112" s="466"/>
      <c r="Q112" s="470"/>
      <c r="R112" s="493"/>
      <c r="S112" s="466"/>
      <c r="T112" s="470"/>
      <c r="U112" s="493"/>
      <c r="V112" s="466"/>
      <c r="W112" s="470"/>
      <c r="X112" s="493"/>
      <c r="Y112" s="466"/>
      <c r="Z112" s="470"/>
      <c r="AA112" s="494"/>
      <c r="AB112" s="542">
        <f t="shared" si="22"/>
        <v>0</v>
      </c>
      <c r="AC112" s="495">
        <f t="shared" si="22"/>
        <v>0</v>
      </c>
      <c r="AD112" s="496">
        <f t="shared" si="22"/>
        <v>0</v>
      </c>
      <c r="AE112" s="3"/>
      <c r="AF112" s="13" t="b">
        <f t="shared" si="20"/>
        <v>1</v>
      </c>
      <c r="AG112" s="13" t="b">
        <f t="shared" si="21"/>
        <v>1</v>
      </c>
      <c r="AH112" s="13" t="b">
        <f t="shared" si="23"/>
        <v>1</v>
      </c>
      <c r="AI112" s="13" t="b">
        <f t="shared" si="24"/>
        <v>1</v>
      </c>
      <c r="AJ112" s="13" t="b">
        <f t="shared" si="25"/>
        <v>0</v>
      </c>
      <c r="AK112" s="13" t="b">
        <f t="shared" si="26"/>
        <v>0</v>
      </c>
      <c r="AL112" s="13" t="b">
        <f t="shared" si="27"/>
        <v>0</v>
      </c>
      <c r="AM112" s="13" t="b">
        <f t="shared" si="28"/>
        <v>0</v>
      </c>
      <c r="AN112" s="13" t="b">
        <f t="shared" si="29"/>
        <v>0</v>
      </c>
      <c r="AO112" s="13" t="b">
        <f t="shared" si="30"/>
        <v>0</v>
      </c>
      <c r="AP112" s="13" t="b">
        <f t="shared" si="31"/>
        <v>0</v>
      </c>
      <c r="AQ112" s="13" t="b">
        <f t="shared" si="32"/>
        <v>0</v>
      </c>
      <c r="AR112" s="13" t="b">
        <f t="shared" si="33"/>
        <v>0</v>
      </c>
      <c r="AS112" s="13" t="b">
        <f t="shared" si="34"/>
        <v>1</v>
      </c>
      <c r="AT112" s="13" t="b">
        <f t="shared" si="35"/>
        <v>1</v>
      </c>
      <c r="AU112" s="13" t="b">
        <f t="shared" si="36"/>
        <v>1</v>
      </c>
      <c r="AV112" s="13" t="b">
        <f t="shared" si="37"/>
        <v>1</v>
      </c>
      <c r="AW112" s="13" t="b">
        <f t="shared" si="38"/>
        <v>1</v>
      </c>
      <c r="AX112" s="13" t="str">
        <f t="shared" si="39"/>
        <v>-</v>
      </c>
      <c r="AY112" s="622">
        <f>IF(AX112="-",0,IF(COUNTIF(AX112:$AX$1022,AX112)&gt;1,1,0))</f>
        <v>0</v>
      </c>
    </row>
    <row r="113" spans="1:51" ht="15.75">
      <c r="A113" s="464">
        <v>91</v>
      </c>
      <c r="B113" s="491"/>
      <c r="C113" s="492"/>
      <c r="D113" s="469"/>
      <c r="E113" s="470"/>
      <c r="F113" s="493"/>
      <c r="G113" s="466"/>
      <c r="H113" s="470"/>
      <c r="I113" s="493"/>
      <c r="J113" s="466"/>
      <c r="K113" s="470"/>
      <c r="L113" s="493"/>
      <c r="M113" s="466"/>
      <c r="N113" s="470"/>
      <c r="O113" s="493"/>
      <c r="P113" s="466"/>
      <c r="Q113" s="470"/>
      <c r="R113" s="493"/>
      <c r="S113" s="466"/>
      <c r="T113" s="470"/>
      <c r="U113" s="493"/>
      <c r="V113" s="466"/>
      <c r="W113" s="470"/>
      <c r="X113" s="493"/>
      <c r="Y113" s="466"/>
      <c r="Z113" s="470"/>
      <c r="AA113" s="494"/>
      <c r="AB113" s="542">
        <f t="shared" si="22"/>
        <v>0</v>
      </c>
      <c r="AC113" s="495">
        <f t="shared" si="22"/>
        <v>0</v>
      </c>
      <c r="AD113" s="496">
        <f t="shared" si="22"/>
        <v>0</v>
      </c>
      <c r="AE113" s="3"/>
      <c r="AF113" s="13" t="b">
        <f t="shared" si="20"/>
        <v>1</v>
      </c>
      <c r="AG113" s="13" t="b">
        <f t="shared" si="21"/>
        <v>1</v>
      </c>
      <c r="AH113" s="13" t="b">
        <f t="shared" si="23"/>
        <v>1</v>
      </c>
      <c r="AI113" s="13" t="b">
        <f t="shared" si="24"/>
        <v>1</v>
      </c>
      <c r="AJ113" s="13" t="b">
        <f t="shared" si="25"/>
        <v>0</v>
      </c>
      <c r="AK113" s="13" t="b">
        <f t="shared" si="26"/>
        <v>0</v>
      </c>
      <c r="AL113" s="13" t="b">
        <f t="shared" si="27"/>
        <v>0</v>
      </c>
      <c r="AM113" s="13" t="b">
        <f t="shared" si="28"/>
        <v>0</v>
      </c>
      <c r="AN113" s="13" t="b">
        <f t="shared" si="29"/>
        <v>0</v>
      </c>
      <c r="AO113" s="13" t="b">
        <f t="shared" si="30"/>
        <v>0</v>
      </c>
      <c r="AP113" s="13" t="b">
        <f t="shared" si="31"/>
        <v>0</v>
      </c>
      <c r="AQ113" s="13" t="b">
        <f t="shared" si="32"/>
        <v>0</v>
      </c>
      <c r="AR113" s="13" t="b">
        <f t="shared" si="33"/>
        <v>0</v>
      </c>
      <c r="AS113" s="13" t="b">
        <f t="shared" si="34"/>
        <v>1</v>
      </c>
      <c r="AT113" s="13" t="b">
        <f t="shared" si="35"/>
        <v>1</v>
      </c>
      <c r="AU113" s="13" t="b">
        <f t="shared" si="36"/>
        <v>1</v>
      </c>
      <c r="AV113" s="13" t="b">
        <f t="shared" si="37"/>
        <v>1</v>
      </c>
      <c r="AW113" s="13" t="b">
        <f t="shared" si="38"/>
        <v>1</v>
      </c>
      <c r="AX113" s="13" t="str">
        <f t="shared" si="39"/>
        <v>-</v>
      </c>
      <c r="AY113" s="622">
        <f>IF(AX113="-",0,IF(COUNTIF(AX113:$AX$1022,AX113)&gt;1,1,0))</f>
        <v>0</v>
      </c>
    </row>
    <row r="114" spans="1:51" ht="15.75">
      <c r="A114" s="464">
        <v>92</v>
      </c>
      <c r="B114" s="491"/>
      <c r="C114" s="492"/>
      <c r="D114" s="469"/>
      <c r="E114" s="470"/>
      <c r="F114" s="493"/>
      <c r="G114" s="466"/>
      <c r="H114" s="470"/>
      <c r="I114" s="493"/>
      <c r="J114" s="466"/>
      <c r="K114" s="470"/>
      <c r="L114" s="493"/>
      <c r="M114" s="466"/>
      <c r="N114" s="470"/>
      <c r="O114" s="493"/>
      <c r="P114" s="466"/>
      <c r="Q114" s="470"/>
      <c r="R114" s="493"/>
      <c r="S114" s="466"/>
      <c r="T114" s="470"/>
      <c r="U114" s="493"/>
      <c r="V114" s="466"/>
      <c r="W114" s="470"/>
      <c r="X114" s="493"/>
      <c r="Y114" s="466"/>
      <c r="Z114" s="470"/>
      <c r="AA114" s="494"/>
      <c r="AB114" s="542">
        <f t="shared" si="22"/>
        <v>0</v>
      </c>
      <c r="AC114" s="495">
        <f t="shared" si="22"/>
        <v>0</v>
      </c>
      <c r="AD114" s="496">
        <f t="shared" si="22"/>
        <v>0</v>
      </c>
      <c r="AE114" s="3"/>
      <c r="AF114" s="13" t="b">
        <f t="shared" si="20"/>
        <v>1</v>
      </c>
      <c r="AG114" s="13" t="b">
        <f t="shared" si="21"/>
        <v>1</v>
      </c>
      <c r="AH114" s="13" t="b">
        <f t="shared" si="23"/>
        <v>1</v>
      </c>
      <c r="AI114" s="13" t="b">
        <f t="shared" si="24"/>
        <v>1</v>
      </c>
      <c r="AJ114" s="13" t="b">
        <f t="shared" si="25"/>
        <v>0</v>
      </c>
      <c r="AK114" s="13" t="b">
        <f t="shared" si="26"/>
        <v>0</v>
      </c>
      <c r="AL114" s="13" t="b">
        <f t="shared" si="27"/>
        <v>0</v>
      </c>
      <c r="AM114" s="13" t="b">
        <f t="shared" si="28"/>
        <v>0</v>
      </c>
      <c r="AN114" s="13" t="b">
        <f t="shared" si="29"/>
        <v>0</v>
      </c>
      <c r="AO114" s="13" t="b">
        <f t="shared" si="30"/>
        <v>0</v>
      </c>
      <c r="AP114" s="13" t="b">
        <f t="shared" si="31"/>
        <v>0</v>
      </c>
      <c r="AQ114" s="13" t="b">
        <f t="shared" si="32"/>
        <v>0</v>
      </c>
      <c r="AR114" s="13" t="b">
        <f t="shared" si="33"/>
        <v>0</v>
      </c>
      <c r="AS114" s="13" t="b">
        <f t="shared" si="34"/>
        <v>1</v>
      </c>
      <c r="AT114" s="13" t="b">
        <f t="shared" si="35"/>
        <v>1</v>
      </c>
      <c r="AU114" s="13" t="b">
        <f t="shared" si="36"/>
        <v>1</v>
      </c>
      <c r="AV114" s="13" t="b">
        <f t="shared" si="37"/>
        <v>1</v>
      </c>
      <c r="AW114" s="13" t="b">
        <f t="shared" si="38"/>
        <v>1</v>
      </c>
      <c r="AX114" s="13" t="str">
        <f t="shared" si="39"/>
        <v>-</v>
      </c>
      <c r="AY114" s="622">
        <f>IF(AX114="-",0,IF(COUNTIF(AX114:$AX$1022,AX114)&gt;1,1,0))</f>
        <v>0</v>
      </c>
    </row>
    <row r="115" spans="1:51" ht="15.75">
      <c r="A115" s="464">
        <v>93</v>
      </c>
      <c r="B115" s="491"/>
      <c r="C115" s="492"/>
      <c r="D115" s="469"/>
      <c r="E115" s="470"/>
      <c r="F115" s="493"/>
      <c r="G115" s="466"/>
      <c r="H115" s="470"/>
      <c r="I115" s="493"/>
      <c r="J115" s="466"/>
      <c r="K115" s="470"/>
      <c r="L115" s="493"/>
      <c r="M115" s="466"/>
      <c r="N115" s="470"/>
      <c r="O115" s="493"/>
      <c r="P115" s="466"/>
      <c r="Q115" s="470"/>
      <c r="R115" s="493"/>
      <c r="S115" s="466"/>
      <c r="T115" s="470"/>
      <c r="U115" s="493"/>
      <c r="V115" s="466"/>
      <c r="W115" s="470"/>
      <c r="X115" s="493"/>
      <c r="Y115" s="466"/>
      <c r="Z115" s="470"/>
      <c r="AA115" s="494"/>
      <c r="AB115" s="542">
        <f t="shared" si="22"/>
        <v>0</v>
      </c>
      <c r="AC115" s="495">
        <f t="shared" si="22"/>
        <v>0</v>
      </c>
      <c r="AD115" s="496">
        <f t="shared" si="22"/>
        <v>0</v>
      </c>
      <c r="AE115" s="3"/>
      <c r="AF115" s="13" t="b">
        <f t="shared" si="20"/>
        <v>1</v>
      </c>
      <c r="AG115" s="13" t="b">
        <f t="shared" si="21"/>
        <v>1</v>
      </c>
      <c r="AH115" s="13" t="b">
        <f t="shared" si="23"/>
        <v>1</v>
      </c>
      <c r="AI115" s="13" t="b">
        <f t="shared" si="24"/>
        <v>1</v>
      </c>
      <c r="AJ115" s="13" t="b">
        <f t="shared" si="25"/>
        <v>0</v>
      </c>
      <c r="AK115" s="13" t="b">
        <f t="shared" si="26"/>
        <v>0</v>
      </c>
      <c r="AL115" s="13" t="b">
        <f t="shared" si="27"/>
        <v>0</v>
      </c>
      <c r="AM115" s="13" t="b">
        <f t="shared" si="28"/>
        <v>0</v>
      </c>
      <c r="AN115" s="13" t="b">
        <f t="shared" si="29"/>
        <v>0</v>
      </c>
      <c r="AO115" s="13" t="b">
        <f t="shared" si="30"/>
        <v>0</v>
      </c>
      <c r="AP115" s="13" t="b">
        <f t="shared" si="31"/>
        <v>0</v>
      </c>
      <c r="AQ115" s="13" t="b">
        <f t="shared" si="32"/>
        <v>0</v>
      </c>
      <c r="AR115" s="13" t="b">
        <f t="shared" si="33"/>
        <v>0</v>
      </c>
      <c r="AS115" s="13" t="b">
        <f t="shared" si="34"/>
        <v>1</v>
      </c>
      <c r="AT115" s="13" t="b">
        <f t="shared" si="35"/>
        <v>1</v>
      </c>
      <c r="AU115" s="13" t="b">
        <f t="shared" si="36"/>
        <v>1</v>
      </c>
      <c r="AV115" s="13" t="b">
        <f t="shared" si="37"/>
        <v>1</v>
      </c>
      <c r="AW115" s="13" t="b">
        <f t="shared" si="38"/>
        <v>1</v>
      </c>
      <c r="AX115" s="13" t="str">
        <f t="shared" si="39"/>
        <v>-</v>
      </c>
      <c r="AY115" s="622">
        <f>IF(AX115="-",0,IF(COUNTIF(AX115:$AX$1022,AX115)&gt;1,1,0))</f>
        <v>0</v>
      </c>
    </row>
    <row r="116" spans="1:51" ht="15.75">
      <c r="A116" s="464">
        <v>94</v>
      </c>
      <c r="B116" s="491"/>
      <c r="C116" s="492"/>
      <c r="D116" s="469"/>
      <c r="E116" s="470"/>
      <c r="F116" s="493"/>
      <c r="G116" s="466"/>
      <c r="H116" s="470"/>
      <c r="I116" s="493"/>
      <c r="J116" s="466"/>
      <c r="K116" s="470"/>
      <c r="L116" s="493"/>
      <c r="M116" s="466"/>
      <c r="N116" s="470"/>
      <c r="O116" s="493"/>
      <c r="P116" s="466"/>
      <c r="Q116" s="470"/>
      <c r="R116" s="493"/>
      <c r="S116" s="466"/>
      <c r="T116" s="470"/>
      <c r="U116" s="493"/>
      <c r="V116" s="466"/>
      <c r="W116" s="470"/>
      <c r="X116" s="493"/>
      <c r="Y116" s="466"/>
      <c r="Z116" s="470"/>
      <c r="AA116" s="494"/>
      <c r="AB116" s="542">
        <f t="shared" si="22"/>
        <v>0</v>
      </c>
      <c r="AC116" s="495">
        <f t="shared" si="22"/>
        <v>0</v>
      </c>
      <c r="AD116" s="496">
        <f t="shared" si="22"/>
        <v>0</v>
      </c>
      <c r="AE116" s="3"/>
      <c r="AF116" s="13" t="b">
        <f t="shared" si="20"/>
        <v>1</v>
      </c>
      <c r="AG116" s="13" t="b">
        <f t="shared" si="21"/>
        <v>1</v>
      </c>
      <c r="AH116" s="13" t="b">
        <f t="shared" si="23"/>
        <v>1</v>
      </c>
      <c r="AI116" s="13" t="b">
        <f t="shared" si="24"/>
        <v>1</v>
      </c>
      <c r="AJ116" s="13" t="b">
        <f t="shared" si="25"/>
        <v>0</v>
      </c>
      <c r="AK116" s="13" t="b">
        <f t="shared" si="26"/>
        <v>0</v>
      </c>
      <c r="AL116" s="13" t="b">
        <f t="shared" si="27"/>
        <v>0</v>
      </c>
      <c r="AM116" s="13" t="b">
        <f t="shared" si="28"/>
        <v>0</v>
      </c>
      <c r="AN116" s="13" t="b">
        <f t="shared" si="29"/>
        <v>0</v>
      </c>
      <c r="AO116" s="13" t="b">
        <f t="shared" si="30"/>
        <v>0</v>
      </c>
      <c r="AP116" s="13" t="b">
        <f t="shared" si="31"/>
        <v>0</v>
      </c>
      <c r="AQ116" s="13" t="b">
        <f t="shared" si="32"/>
        <v>0</v>
      </c>
      <c r="AR116" s="13" t="b">
        <f t="shared" si="33"/>
        <v>0</v>
      </c>
      <c r="AS116" s="13" t="b">
        <f t="shared" si="34"/>
        <v>1</v>
      </c>
      <c r="AT116" s="13" t="b">
        <f t="shared" si="35"/>
        <v>1</v>
      </c>
      <c r="AU116" s="13" t="b">
        <f t="shared" si="36"/>
        <v>1</v>
      </c>
      <c r="AV116" s="13" t="b">
        <f t="shared" si="37"/>
        <v>1</v>
      </c>
      <c r="AW116" s="13" t="b">
        <f t="shared" si="38"/>
        <v>1</v>
      </c>
      <c r="AX116" s="13" t="str">
        <f t="shared" si="39"/>
        <v>-</v>
      </c>
      <c r="AY116" s="622">
        <f>IF(AX116="-",0,IF(COUNTIF(AX116:$AX$1022,AX116)&gt;1,1,0))</f>
        <v>0</v>
      </c>
    </row>
    <row r="117" spans="1:51" ht="15.75">
      <c r="A117" s="464">
        <v>95</v>
      </c>
      <c r="B117" s="491"/>
      <c r="C117" s="492"/>
      <c r="D117" s="469"/>
      <c r="E117" s="470"/>
      <c r="F117" s="493"/>
      <c r="G117" s="466"/>
      <c r="H117" s="470"/>
      <c r="I117" s="493"/>
      <c r="J117" s="466"/>
      <c r="K117" s="470"/>
      <c r="L117" s="493"/>
      <c r="M117" s="466"/>
      <c r="N117" s="470"/>
      <c r="O117" s="493"/>
      <c r="P117" s="466"/>
      <c r="Q117" s="470"/>
      <c r="R117" s="493"/>
      <c r="S117" s="466"/>
      <c r="T117" s="470"/>
      <c r="U117" s="493"/>
      <c r="V117" s="466"/>
      <c r="W117" s="470"/>
      <c r="X117" s="493"/>
      <c r="Y117" s="466"/>
      <c r="Z117" s="470"/>
      <c r="AA117" s="494"/>
      <c r="AB117" s="542">
        <f t="shared" si="22"/>
        <v>0</v>
      </c>
      <c r="AC117" s="495">
        <f t="shared" si="22"/>
        <v>0</v>
      </c>
      <c r="AD117" s="496">
        <f t="shared" si="22"/>
        <v>0</v>
      </c>
      <c r="AE117" s="3"/>
      <c r="AF117" s="13" t="b">
        <f t="shared" si="20"/>
        <v>1</v>
      </c>
      <c r="AG117" s="13" t="b">
        <f t="shared" si="21"/>
        <v>1</v>
      </c>
      <c r="AH117" s="13" t="b">
        <f t="shared" si="23"/>
        <v>1</v>
      </c>
      <c r="AI117" s="13" t="b">
        <f t="shared" si="24"/>
        <v>1</v>
      </c>
      <c r="AJ117" s="13" t="b">
        <f t="shared" si="25"/>
        <v>0</v>
      </c>
      <c r="AK117" s="13" t="b">
        <f t="shared" si="26"/>
        <v>0</v>
      </c>
      <c r="AL117" s="13" t="b">
        <f t="shared" si="27"/>
        <v>0</v>
      </c>
      <c r="AM117" s="13" t="b">
        <f t="shared" si="28"/>
        <v>0</v>
      </c>
      <c r="AN117" s="13" t="b">
        <f t="shared" si="29"/>
        <v>0</v>
      </c>
      <c r="AO117" s="13" t="b">
        <f t="shared" si="30"/>
        <v>0</v>
      </c>
      <c r="AP117" s="13" t="b">
        <f t="shared" si="31"/>
        <v>0</v>
      </c>
      <c r="AQ117" s="13" t="b">
        <f t="shared" si="32"/>
        <v>0</v>
      </c>
      <c r="AR117" s="13" t="b">
        <f t="shared" si="33"/>
        <v>0</v>
      </c>
      <c r="AS117" s="13" t="b">
        <f t="shared" si="34"/>
        <v>1</v>
      </c>
      <c r="AT117" s="13" t="b">
        <f t="shared" si="35"/>
        <v>1</v>
      </c>
      <c r="AU117" s="13" t="b">
        <f t="shared" si="36"/>
        <v>1</v>
      </c>
      <c r="AV117" s="13" t="b">
        <f t="shared" si="37"/>
        <v>1</v>
      </c>
      <c r="AW117" s="13" t="b">
        <f t="shared" si="38"/>
        <v>1</v>
      </c>
      <c r="AX117" s="13" t="str">
        <f t="shared" si="39"/>
        <v>-</v>
      </c>
      <c r="AY117" s="622">
        <f>IF(AX117="-",0,IF(COUNTIF(AX117:$AX$1022,AX117)&gt;1,1,0))</f>
        <v>0</v>
      </c>
    </row>
    <row r="118" spans="1:51" ht="15.75">
      <c r="A118" s="464">
        <v>96</v>
      </c>
      <c r="B118" s="491"/>
      <c r="C118" s="492"/>
      <c r="D118" s="469"/>
      <c r="E118" s="470"/>
      <c r="F118" s="493"/>
      <c r="G118" s="466"/>
      <c r="H118" s="470"/>
      <c r="I118" s="493"/>
      <c r="J118" s="466"/>
      <c r="K118" s="470"/>
      <c r="L118" s="493"/>
      <c r="M118" s="466"/>
      <c r="N118" s="470"/>
      <c r="O118" s="493"/>
      <c r="P118" s="466"/>
      <c r="Q118" s="470"/>
      <c r="R118" s="493"/>
      <c r="S118" s="466"/>
      <c r="T118" s="470"/>
      <c r="U118" s="493"/>
      <c r="V118" s="466"/>
      <c r="W118" s="470"/>
      <c r="X118" s="493"/>
      <c r="Y118" s="466"/>
      <c r="Z118" s="470"/>
      <c r="AA118" s="494"/>
      <c r="AB118" s="542">
        <f t="shared" si="22"/>
        <v>0</v>
      </c>
      <c r="AC118" s="495">
        <f t="shared" si="22"/>
        <v>0</v>
      </c>
      <c r="AD118" s="496">
        <f t="shared" si="22"/>
        <v>0</v>
      </c>
      <c r="AE118" s="3"/>
      <c r="AF118" s="13" t="b">
        <f t="shared" si="20"/>
        <v>1</v>
      </c>
      <c r="AG118" s="13" t="b">
        <f t="shared" si="21"/>
        <v>1</v>
      </c>
      <c r="AH118" s="13" t="b">
        <f t="shared" si="23"/>
        <v>1</v>
      </c>
      <c r="AI118" s="13" t="b">
        <f t="shared" si="24"/>
        <v>1</v>
      </c>
      <c r="AJ118" s="13" t="b">
        <f t="shared" si="25"/>
        <v>0</v>
      </c>
      <c r="AK118" s="13" t="b">
        <f t="shared" si="26"/>
        <v>0</v>
      </c>
      <c r="AL118" s="13" t="b">
        <f t="shared" si="27"/>
        <v>0</v>
      </c>
      <c r="AM118" s="13" t="b">
        <f t="shared" si="28"/>
        <v>0</v>
      </c>
      <c r="AN118" s="13" t="b">
        <f t="shared" si="29"/>
        <v>0</v>
      </c>
      <c r="AO118" s="13" t="b">
        <f t="shared" si="30"/>
        <v>0</v>
      </c>
      <c r="AP118" s="13" t="b">
        <f t="shared" si="31"/>
        <v>0</v>
      </c>
      <c r="AQ118" s="13" t="b">
        <f t="shared" si="32"/>
        <v>0</v>
      </c>
      <c r="AR118" s="13" t="b">
        <f t="shared" si="33"/>
        <v>0</v>
      </c>
      <c r="AS118" s="13" t="b">
        <f t="shared" si="34"/>
        <v>1</v>
      </c>
      <c r="AT118" s="13" t="b">
        <f t="shared" si="35"/>
        <v>1</v>
      </c>
      <c r="AU118" s="13" t="b">
        <f t="shared" si="36"/>
        <v>1</v>
      </c>
      <c r="AV118" s="13" t="b">
        <f t="shared" si="37"/>
        <v>1</v>
      </c>
      <c r="AW118" s="13" t="b">
        <f t="shared" si="38"/>
        <v>1</v>
      </c>
      <c r="AX118" s="13" t="str">
        <f t="shared" si="39"/>
        <v>-</v>
      </c>
      <c r="AY118" s="622">
        <f>IF(AX118="-",0,IF(COUNTIF(AX118:$AX$1022,AX118)&gt;1,1,0))</f>
        <v>0</v>
      </c>
    </row>
    <row r="119" spans="1:51" ht="15.75">
      <c r="A119" s="464">
        <v>97</v>
      </c>
      <c r="B119" s="491"/>
      <c r="C119" s="492"/>
      <c r="D119" s="469"/>
      <c r="E119" s="470"/>
      <c r="F119" s="493"/>
      <c r="G119" s="466"/>
      <c r="H119" s="470"/>
      <c r="I119" s="493"/>
      <c r="J119" s="466"/>
      <c r="K119" s="470"/>
      <c r="L119" s="493"/>
      <c r="M119" s="466"/>
      <c r="N119" s="470"/>
      <c r="O119" s="493"/>
      <c r="P119" s="466"/>
      <c r="Q119" s="470"/>
      <c r="R119" s="493"/>
      <c r="S119" s="466"/>
      <c r="T119" s="470"/>
      <c r="U119" s="493"/>
      <c r="V119" s="466"/>
      <c r="W119" s="470"/>
      <c r="X119" s="493"/>
      <c r="Y119" s="466"/>
      <c r="Z119" s="470"/>
      <c r="AA119" s="494"/>
      <c r="AB119" s="542">
        <f t="shared" si="22"/>
        <v>0</v>
      </c>
      <c r="AC119" s="495">
        <f t="shared" si="22"/>
        <v>0</v>
      </c>
      <c r="AD119" s="496">
        <f t="shared" si="22"/>
        <v>0</v>
      </c>
      <c r="AE119" s="3"/>
      <c r="AF119" s="13" t="b">
        <f t="shared" si="20"/>
        <v>1</v>
      </c>
      <c r="AG119" s="13" t="b">
        <f t="shared" si="21"/>
        <v>1</v>
      </c>
      <c r="AH119" s="13" t="b">
        <f t="shared" si="23"/>
        <v>1</v>
      </c>
      <c r="AI119" s="13" t="b">
        <f t="shared" si="24"/>
        <v>1</v>
      </c>
      <c r="AJ119" s="13" t="b">
        <f t="shared" si="25"/>
        <v>0</v>
      </c>
      <c r="AK119" s="13" t="b">
        <f t="shared" si="26"/>
        <v>0</v>
      </c>
      <c r="AL119" s="13" t="b">
        <f t="shared" si="27"/>
        <v>0</v>
      </c>
      <c r="AM119" s="13" t="b">
        <f t="shared" si="28"/>
        <v>0</v>
      </c>
      <c r="AN119" s="13" t="b">
        <f t="shared" si="29"/>
        <v>0</v>
      </c>
      <c r="AO119" s="13" t="b">
        <f t="shared" si="30"/>
        <v>0</v>
      </c>
      <c r="AP119" s="13" t="b">
        <f t="shared" si="31"/>
        <v>0</v>
      </c>
      <c r="AQ119" s="13" t="b">
        <f t="shared" si="32"/>
        <v>0</v>
      </c>
      <c r="AR119" s="13" t="b">
        <f t="shared" si="33"/>
        <v>0</v>
      </c>
      <c r="AS119" s="13" t="b">
        <f t="shared" si="34"/>
        <v>1</v>
      </c>
      <c r="AT119" s="13" t="b">
        <f t="shared" si="35"/>
        <v>1</v>
      </c>
      <c r="AU119" s="13" t="b">
        <f t="shared" si="36"/>
        <v>1</v>
      </c>
      <c r="AV119" s="13" t="b">
        <f t="shared" si="37"/>
        <v>1</v>
      </c>
      <c r="AW119" s="13" t="b">
        <f t="shared" si="38"/>
        <v>1</v>
      </c>
      <c r="AX119" s="13" t="str">
        <f t="shared" si="39"/>
        <v>-</v>
      </c>
      <c r="AY119" s="622">
        <f>IF(AX119="-",0,IF(COUNTIF(AX119:$AX$1022,AX119)&gt;1,1,0))</f>
        <v>0</v>
      </c>
    </row>
    <row r="120" spans="1:51" ht="15.75">
      <c r="A120" s="464">
        <v>98</v>
      </c>
      <c r="B120" s="491"/>
      <c r="C120" s="492"/>
      <c r="D120" s="469"/>
      <c r="E120" s="470"/>
      <c r="F120" s="493"/>
      <c r="G120" s="466"/>
      <c r="H120" s="470"/>
      <c r="I120" s="493"/>
      <c r="J120" s="466"/>
      <c r="K120" s="470"/>
      <c r="L120" s="493"/>
      <c r="M120" s="466"/>
      <c r="N120" s="470"/>
      <c r="O120" s="493"/>
      <c r="P120" s="466"/>
      <c r="Q120" s="470"/>
      <c r="R120" s="493"/>
      <c r="S120" s="466"/>
      <c r="T120" s="470"/>
      <c r="U120" s="493"/>
      <c r="V120" s="466"/>
      <c r="W120" s="470"/>
      <c r="X120" s="493"/>
      <c r="Y120" s="466"/>
      <c r="Z120" s="470"/>
      <c r="AA120" s="494"/>
      <c r="AB120" s="542">
        <f t="shared" si="22"/>
        <v>0</v>
      </c>
      <c r="AC120" s="495">
        <f t="shared" si="22"/>
        <v>0</v>
      </c>
      <c r="AD120" s="496">
        <f t="shared" si="22"/>
        <v>0</v>
      </c>
      <c r="AE120" s="3"/>
      <c r="AF120" s="13" t="b">
        <f t="shared" si="20"/>
        <v>1</v>
      </c>
      <c r="AG120" s="13" t="b">
        <f t="shared" si="21"/>
        <v>1</v>
      </c>
      <c r="AH120" s="13" t="b">
        <f t="shared" si="23"/>
        <v>1</v>
      </c>
      <c r="AI120" s="13" t="b">
        <f t="shared" si="24"/>
        <v>1</v>
      </c>
      <c r="AJ120" s="13" t="b">
        <f t="shared" si="25"/>
        <v>0</v>
      </c>
      <c r="AK120" s="13" t="b">
        <f t="shared" si="26"/>
        <v>0</v>
      </c>
      <c r="AL120" s="13" t="b">
        <f t="shared" si="27"/>
        <v>0</v>
      </c>
      <c r="AM120" s="13" t="b">
        <f t="shared" si="28"/>
        <v>0</v>
      </c>
      <c r="AN120" s="13" t="b">
        <f t="shared" si="29"/>
        <v>0</v>
      </c>
      <c r="AO120" s="13" t="b">
        <f t="shared" si="30"/>
        <v>0</v>
      </c>
      <c r="AP120" s="13" t="b">
        <f t="shared" si="31"/>
        <v>0</v>
      </c>
      <c r="AQ120" s="13" t="b">
        <f t="shared" si="32"/>
        <v>0</v>
      </c>
      <c r="AR120" s="13" t="b">
        <f t="shared" si="33"/>
        <v>0</v>
      </c>
      <c r="AS120" s="13" t="b">
        <f t="shared" si="34"/>
        <v>1</v>
      </c>
      <c r="AT120" s="13" t="b">
        <f t="shared" si="35"/>
        <v>1</v>
      </c>
      <c r="AU120" s="13" t="b">
        <f t="shared" si="36"/>
        <v>1</v>
      </c>
      <c r="AV120" s="13" t="b">
        <f t="shared" si="37"/>
        <v>1</v>
      </c>
      <c r="AW120" s="13" t="b">
        <f t="shared" si="38"/>
        <v>1</v>
      </c>
      <c r="AX120" s="13" t="str">
        <f t="shared" si="39"/>
        <v>-</v>
      </c>
      <c r="AY120" s="622">
        <f>IF(AX120="-",0,IF(COUNTIF(AX120:$AX$1022,AX120)&gt;1,1,0))</f>
        <v>0</v>
      </c>
    </row>
    <row r="121" spans="1:51" ht="15.75">
      <c r="A121" s="464">
        <v>99</v>
      </c>
      <c r="B121" s="491"/>
      <c r="C121" s="492"/>
      <c r="D121" s="469"/>
      <c r="E121" s="470"/>
      <c r="F121" s="493"/>
      <c r="G121" s="466"/>
      <c r="H121" s="470"/>
      <c r="I121" s="493"/>
      <c r="J121" s="466"/>
      <c r="K121" s="470"/>
      <c r="L121" s="493"/>
      <c r="M121" s="466"/>
      <c r="N121" s="470"/>
      <c r="O121" s="493"/>
      <c r="P121" s="466"/>
      <c r="Q121" s="470"/>
      <c r="R121" s="493"/>
      <c r="S121" s="466"/>
      <c r="T121" s="470"/>
      <c r="U121" s="493"/>
      <c r="V121" s="466"/>
      <c r="W121" s="470"/>
      <c r="X121" s="493"/>
      <c r="Y121" s="466"/>
      <c r="Z121" s="470"/>
      <c r="AA121" s="494"/>
      <c r="AB121" s="542">
        <f t="shared" si="22"/>
        <v>0</v>
      </c>
      <c r="AC121" s="495">
        <f t="shared" si="22"/>
        <v>0</v>
      </c>
      <c r="AD121" s="496">
        <f t="shared" si="22"/>
        <v>0</v>
      </c>
      <c r="AE121" s="3"/>
      <c r="AF121" s="13" t="b">
        <f t="shared" si="20"/>
        <v>1</v>
      </c>
      <c r="AG121" s="13" t="b">
        <f t="shared" si="21"/>
        <v>1</v>
      </c>
      <c r="AH121" s="13" t="b">
        <f t="shared" si="23"/>
        <v>1</v>
      </c>
      <c r="AI121" s="13" t="b">
        <f t="shared" si="24"/>
        <v>1</v>
      </c>
      <c r="AJ121" s="13" t="b">
        <f t="shared" si="25"/>
        <v>0</v>
      </c>
      <c r="AK121" s="13" t="b">
        <f t="shared" si="26"/>
        <v>0</v>
      </c>
      <c r="AL121" s="13" t="b">
        <f t="shared" si="27"/>
        <v>0</v>
      </c>
      <c r="AM121" s="13" t="b">
        <f t="shared" si="28"/>
        <v>0</v>
      </c>
      <c r="AN121" s="13" t="b">
        <f t="shared" si="29"/>
        <v>0</v>
      </c>
      <c r="AO121" s="13" t="b">
        <f t="shared" si="30"/>
        <v>0</v>
      </c>
      <c r="AP121" s="13" t="b">
        <f t="shared" si="31"/>
        <v>0</v>
      </c>
      <c r="AQ121" s="13" t="b">
        <f t="shared" si="32"/>
        <v>0</v>
      </c>
      <c r="AR121" s="13" t="b">
        <f t="shared" si="33"/>
        <v>0</v>
      </c>
      <c r="AS121" s="13" t="b">
        <f t="shared" si="34"/>
        <v>1</v>
      </c>
      <c r="AT121" s="13" t="b">
        <f t="shared" si="35"/>
        <v>1</v>
      </c>
      <c r="AU121" s="13" t="b">
        <f t="shared" si="36"/>
        <v>1</v>
      </c>
      <c r="AV121" s="13" t="b">
        <f t="shared" si="37"/>
        <v>1</v>
      </c>
      <c r="AW121" s="13" t="b">
        <f t="shared" si="38"/>
        <v>1</v>
      </c>
      <c r="AX121" s="13" t="str">
        <f t="shared" si="39"/>
        <v>-</v>
      </c>
      <c r="AY121" s="622">
        <f>IF(AX121="-",0,IF(COUNTIF(AX121:$AX$1022,AX121)&gt;1,1,0))</f>
        <v>0</v>
      </c>
    </row>
    <row r="122" spans="1:51" ht="15.75">
      <c r="A122" s="464">
        <v>100</v>
      </c>
      <c r="B122" s="491"/>
      <c r="C122" s="492"/>
      <c r="D122" s="469"/>
      <c r="E122" s="470"/>
      <c r="F122" s="493"/>
      <c r="G122" s="466"/>
      <c r="H122" s="470"/>
      <c r="I122" s="493"/>
      <c r="J122" s="466"/>
      <c r="K122" s="470"/>
      <c r="L122" s="493"/>
      <c r="M122" s="466"/>
      <c r="N122" s="470"/>
      <c r="O122" s="493"/>
      <c r="P122" s="466"/>
      <c r="Q122" s="470"/>
      <c r="R122" s="493"/>
      <c r="S122" s="466"/>
      <c r="T122" s="470"/>
      <c r="U122" s="493"/>
      <c r="V122" s="466"/>
      <c r="W122" s="470"/>
      <c r="X122" s="493"/>
      <c r="Y122" s="466"/>
      <c r="Z122" s="470"/>
      <c r="AA122" s="494"/>
      <c r="AB122" s="542">
        <f t="shared" si="22"/>
        <v>0</v>
      </c>
      <c r="AC122" s="495">
        <f t="shared" si="22"/>
        <v>0</v>
      </c>
      <c r="AD122" s="496">
        <f t="shared" si="22"/>
        <v>0</v>
      </c>
      <c r="AE122" s="3"/>
      <c r="AF122" s="13" t="b">
        <f t="shared" si="20"/>
        <v>1</v>
      </c>
      <c r="AG122" s="13" t="b">
        <f t="shared" si="21"/>
        <v>1</v>
      </c>
      <c r="AH122" s="13" t="b">
        <f t="shared" si="23"/>
        <v>1</v>
      </c>
      <c r="AI122" s="13" t="b">
        <f t="shared" si="24"/>
        <v>1</v>
      </c>
      <c r="AJ122" s="13" t="b">
        <f t="shared" si="25"/>
        <v>0</v>
      </c>
      <c r="AK122" s="13" t="b">
        <f t="shared" si="26"/>
        <v>0</v>
      </c>
      <c r="AL122" s="13" t="b">
        <f t="shared" si="27"/>
        <v>0</v>
      </c>
      <c r="AM122" s="13" t="b">
        <f t="shared" si="28"/>
        <v>0</v>
      </c>
      <c r="AN122" s="13" t="b">
        <f t="shared" si="29"/>
        <v>0</v>
      </c>
      <c r="AO122" s="13" t="b">
        <f t="shared" si="30"/>
        <v>0</v>
      </c>
      <c r="AP122" s="13" t="b">
        <f t="shared" si="31"/>
        <v>0</v>
      </c>
      <c r="AQ122" s="13" t="b">
        <f t="shared" si="32"/>
        <v>0</v>
      </c>
      <c r="AR122" s="13" t="b">
        <f t="shared" si="33"/>
        <v>0</v>
      </c>
      <c r="AS122" s="13" t="b">
        <f t="shared" si="34"/>
        <v>1</v>
      </c>
      <c r="AT122" s="13" t="b">
        <f t="shared" si="35"/>
        <v>1</v>
      </c>
      <c r="AU122" s="13" t="b">
        <f t="shared" si="36"/>
        <v>1</v>
      </c>
      <c r="AV122" s="13" t="b">
        <f t="shared" si="37"/>
        <v>1</v>
      </c>
      <c r="AW122" s="13" t="b">
        <f t="shared" si="38"/>
        <v>1</v>
      </c>
      <c r="AX122" s="13" t="str">
        <f t="shared" si="39"/>
        <v>-</v>
      </c>
      <c r="AY122" s="622">
        <f>IF(AX122="-",0,IF(COUNTIF(AX122:$AX$1022,AX122)&gt;1,1,0))</f>
        <v>0</v>
      </c>
    </row>
    <row r="123" spans="1:51" ht="15.75">
      <c r="A123" s="464">
        <v>101</v>
      </c>
      <c r="B123" s="491"/>
      <c r="C123" s="492"/>
      <c r="D123" s="469"/>
      <c r="E123" s="470"/>
      <c r="F123" s="493"/>
      <c r="G123" s="466"/>
      <c r="H123" s="470"/>
      <c r="I123" s="493"/>
      <c r="J123" s="466"/>
      <c r="K123" s="470"/>
      <c r="L123" s="493"/>
      <c r="M123" s="466"/>
      <c r="N123" s="470"/>
      <c r="O123" s="493"/>
      <c r="P123" s="466"/>
      <c r="Q123" s="470"/>
      <c r="R123" s="493"/>
      <c r="S123" s="466"/>
      <c r="T123" s="470"/>
      <c r="U123" s="493"/>
      <c r="V123" s="466"/>
      <c r="W123" s="470"/>
      <c r="X123" s="493"/>
      <c r="Y123" s="466"/>
      <c r="Z123" s="470"/>
      <c r="AA123" s="494"/>
      <c r="AB123" s="542">
        <f t="shared" si="22"/>
        <v>0</v>
      </c>
      <c r="AC123" s="495">
        <f t="shared" si="22"/>
        <v>0</v>
      </c>
      <c r="AD123" s="496">
        <f t="shared" si="22"/>
        <v>0</v>
      </c>
      <c r="AE123" s="3"/>
      <c r="AF123" s="13" t="b">
        <f t="shared" si="20"/>
        <v>1</v>
      </c>
      <c r="AG123" s="13" t="b">
        <f t="shared" si="21"/>
        <v>1</v>
      </c>
      <c r="AH123" s="13" t="b">
        <f t="shared" si="23"/>
        <v>1</v>
      </c>
      <c r="AI123" s="13" t="b">
        <f t="shared" si="24"/>
        <v>1</v>
      </c>
      <c r="AJ123" s="13" t="b">
        <f t="shared" si="25"/>
        <v>0</v>
      </c>
      <c r="AK123" s="13" t="b">
        <f t="shared" si="26"/>
        <v>0</v>
      </c>
      <c r="AL123" s="13" t="b">
        <f t="shared" si="27"/>
        <v>0</v>
      </c>
      <c r="AM123" s="13" t="b">
        <f t="shared" si="28"/>
        <v>0</v>
      </c>
      <c r="AN123" s="13" t="b">
        <f t="shared" si="29"/>
        <v>0</v>
      </c>
      <c r="AO123" s="13" t="b">
        <f t="shared" si="30"/>
        <v>0</v>
      </c>
      <c r="AP123" s="13" t="b">
        <f t="shared" si="31"/>
        <v>0</v>
      </c>
      <c r="AQ123" s="13" t="b">
        <f t="shared" si="32"/>
        <v>0</v>
      </c>
      <c r="AR123" s="13" t="b">
        <f t="shared" si="33"/>
        <v>0</v>
      </c>
      <c r="AS123" s="13" t="b">
        <f t="shared" si="34"/>
        <v>1</v>
      </c>
      <c r="AT123" s="13" t="b">
        <f t="shared" si="35"/>
        <v>1</v>
      </c>
      <c r="AU123" s="13" t="b">
        <f t="shared" si="36"/>
        <v>1</v>
      </c>
      <c r="AV123" s="13" t="b">
        <f t="shared" si="37"/>
        <v>1</v>
      </c>
      <c r="AW123" s="13" t="b">
        <f t="shared" si="38"/>
        <v>1</v>
      </c>
      <c r="AX123" s="13" t="str">
        <f t="shared" si="39"/>
        <v>-</v>
      </c>
      <c r="AY123" s="622">
        <f>IF(AX123="-",0,IF(COUNTIF(AX123:$AX$1022,AX123)&gt;1,1,0))</f>
        <v>0</v>
      </c>
    </row>
    <row r="124" spans="1:51" ht="15.75">
      <c r="A124" s="464">
        <v>102</v>
      </c>
      <c r="B124" s="491"/>
      <c r="C124" s="492"/>
      <c r="D124" s="469"/>
      <c r="E124" s="470"/>
      <c r="F124" s="493"/>
      <c r="G124" s="466"/>
      <c r="H124" s="470"/>
      <c r="I124" s="493"/>
      <c r="J124" s="466"/>
      <c r="K124" s="470"/>
      <c r="L124" s="493"/>
      <c r="M124" s="466"/>
      <c r="N124" s="470"/>
      <c r="O124" s="493"/>
      <c r="P124" s="466"/>
      <c r="Q124" s="470"/>
      <c r="R124" s="493"/>
      <c r="S124" s="466"/>
      <c r="T124" s="470"/>
      <c r="U124" s="493"/>
      <c r="V124" s="466"/>
      <c r="W124" s="470"/>
      <c r="X124" s="493"/>
      <c r="Y124" s="466"/>
      <c r="Z124" s="470"/>
      <c r="AA124" s="494"/>
      <c r="AB124" s="542">
        <f t="shared" si="22"/>
        <v>0</v>
      </c>
      <c r="AC124" s="495">
        <f t="shared" si="22"/>
        <v>0</v>
      </c>
      <c r="AD124" s="496">
        <f t="shared" si="22"/>
        <v>0</v>
      </c>
      <c r="AE124" s="3"/>
      <c r="AF124" s="13" t="b">
        <f t="shared" si="20"/>
        <v>1</v>
      </c>
      <c r="AG124" s="13" t="b">
        <f t="shared" si="21"/>
        <v>1</v>
      </c>
      <c r="AH124" s="13" t="b">
        <f t="shared" si="23"/>
        <v>1</v>
      </c>
      <c r="AI124" s="13" t="b">
        <f t="shared" si="24"/>
        <v>1</v>
      </c>
      <c r="AJ124" s="13" t="b">
        <f t="shared" si="25"/>
        <v>0</v>
      </c>
      <c r="AK124" s="13" t="b">
        <f t="shared" si="26"/>
        <v>0</v>
      </c>
      <c r="AL124" s="13" t="b">
        <f t="shared" si="27"/>
        <v>0</v>
      </c>
      <c r="AM124" s="13" t="b">
        <f t="shared" si="28"/>
        <v>0</v>
      </c>
      <c r="AN124" s="13" t="b">
        <f t="shared" si="29"/>
        <v>0</v>
      </c>
      <c r="AO124" s="13" t="b">
        <f t="shared" si="30"/>
        <v>0</v>
      </c>
      <c r="AP124" s="13" t="b">
        <f t="shared" si="31"/>
        <v>0</v>
      </c>
      <c r="AQ124" s="13" t="b">
        <f t="shared" si="32"/>
        <v>0</v>
      </c>
      <c r="AR124" s="13" t="b">
        <f t="shared" si="33"/>
        <v>0</v>
      </c>
      <c r="AS124" s="13" t="b">
        <f t="shared" si="34"/>
        <v>1</v>
      </c>
      <c r="AT124" s="13" t="b">
        <f t="shared" si="35"/>
        <v>1</v>
      </c>
      <c r="AU124" s="13" t="b">
        <f t="shared" si="36"/>
        <v>1</v>
      </c>
      <c r="AV124" s="13" t="b">
        <f t="shared" si="37"/>
        <v>1</v>
      </c>
      <c r="AW124" s="13" t="b">
        <f t="shared" si="38"/>
        <v>1</v>
      </c>
      <c r="AX124" s="13" t="str">
        <f t="shared" si="39"/>
        <v>-</v>
      </c>
      <c r="AY124" s="622">
        <f>IF(AX124="-",0,IF(COUNTIF(AX124:$AX$1022,AX124)&gt;1,1,0))</f>
        <v>0</v>
      </c>
    </row>
    <row r="125" spans="1:51" ht="15.75">
      <c r="A125" s="464">
        <v>103</v>
      </c>
      <c r="B125" s="491"/>
      <c r="C125" s="492"/>
      <c r="D125" s="469"/>
      <c r="E125" s="470"/>
      <c r="F125" s="493"/>
      <c r="G125" s="466"/>
      <c r="H125" s="470"/>
      <c r="I125" s="493"/>
      <c r="J125" s="466"/>
      <c r="K125" s="470"/>
      <c r="L125" s="493"/>
      <c r="M125" s="466"/>
      <c r="N125" s="470"/>
      <c r="O125" s="493"/>
      <c r="P125" s="466"/>
      <c r="Q125" s="470"/>
      <c r="R125" s="493"/>
      <c r="S125" s="466"/>
      <c r="T125" s="470"/>
      <c r="U125" s="493"/>
      <c r="V125" s="466"/>
      <c r="W125" s="470"/>
      <c r="X125" s="493"/>
      <c r="Y125" s="466"/>
      <c r="Z125" s="470"/>
      <c r="AA125" s="494"/>
      <c r="AB125" s="542">
        <f t="shared" si="22"/>
        <v>0</v>
      </c>
      <c r="AC125" s="495">
        <f t="shared" si="22"/>
        <v>0</v>
      </c>
      <c r="AD125" s="496">
        <f t="shared" si="22"/>
        <v>0</v>
      </c>
      <c r="AE125" s="3"/>
      <c r="AF125" s="13" t="b">
        <f t="shared" si="20"/>
        <v>1</v>
      </c>
      <c r="AG125" s="13" t="b">
        <f t="shared" si="21"/>
        <v>1</v>
      </c>
      <c r="AH125" s="13" t="b">
        <f t="shared" si="23"/>
        <v>1</v>
      </c>
      <c r="AI125" s="13" t="b">
        <f t="shared" si="24"/>
        <v>1</v>
      </c>
      <c r="AJ125" s="13" t="b">
        <f t="shared" si="25"/>
        <v>0</v>
      </c>
      <c r="AK125" s="13" t="b">
        <f t="shared" si="26"/>
        <v>0</v>
      </c>
      <c r="AL125" s="13" t="b">
        <f t="shared" si="27"/>
        <v>0</v>
      </c>
      <c r="AM125" s="13" t="b">
        <f t="shared" si="28"/>
        <v>0</v>
      </c>
      <c r="AN125" s="13" t="b">
        <f t="shared" si="29"/>
        <v>0</v>
      </c>
      <c r="AO125" s="13" t="b">
        <f t="shared" si="30"/>
        <v>0</v>
      </c>
      <c r="AP125" s="13" t="b">
        <f t="shared" si="31"/>
        <v>0</v>
      </c>
      <c r="AQ125" s="13" t="b">
        <f t="shared" si="32"/>
        <v>0</v>
      </c>
      <c r="AR125" s="13" t="b">
        <f t="shared" si="33"/>
        <v>0</v>
      </c>
      <c r="AS125" s="13" t="b">
        <f t="shared" si="34"/>
        <v>1</v>
      </c>
      <c r="AT125" s="13" t="b">
        <f t="shared" si="35"/>
        <v>1</v>
      </c>
      <c r="AU125" s="13" t="b">
        <f t="shared" si="36"/>
        <v>1</v>
      </c>
      <c r="AV125" s="13" t="b">
        <f t="shared" si="37"/>
        <v>1</v>
      </c>
      <c r="AW125" s="13" t="b">
        <f t="shared" si="38"/>
        <v>1</v>
      </c>
      <c r="AX125" s="13" t="str">
        <f t="shared" si="39"/>
        <v>-</v>
      </c>
      <c r="AY125" s="622">
        <f>IF(AX125="-",0,IF(COUNTIF(AX125:$AX$1022,AX125)&gt;1,1,0))</f>
        <v>0</v>
      </c>
    </row>
    <row r="126" spans="1:51" ht="15.75">
      <c r="A126" s="464">
        <v>104</v>
      </c>
      <c r="B126" s="491"/>
      <c r="C126" s="492"/>
      <c r="D126" s="469"/>
      <c r="E126" s="470"/>
      <c r="F126" s="493"/>
      <c r="G126" s="466"/>
      <c r="H126" s="470"/>
      <c r="I126" s="493"/>
      <c r="J126" s="466"/>
      <c r="K126" s="470"/>
      <c r="L126" s="493"/>
      <c r="M126" s="466"/>
      <c r="N126" s="470"/>
      <c r="O126" s="493"/>
      <c r="P126" s="466"/>
      <c r="Q126" s="470"/>
      <c r="R126" s="493"/>
      <c r="S126" s="466"/>
      <c r="T126" s="470"/>
      <c r="U126" s="493"/>
      <c r="V126" s="466"/>
      <c r="W126" s="470"/>
      <c r="X126" s="493"/>
      <c r="Y126" s="466"/>
      <c r="Z126" s="470"/>
      <c r="AA126" s="494"/>
      <c r="AB126" s="542">
        <f t="shared" si="22"/>
        <v>0</v>
      </c>
      <c r="AC126" s="495">
        <f t="shared" si="22"/>
        <v>0</v>
      </c>
      <c r="AD126" s="496">
        <f t="shared" si="22"/>
        <v>0</v>
      </c>
      <c r="AE126" s="3"/>
      <c r="AF126" s="13" t="b">
        <f t="shared" si="20"/>
        <v>1</v>
      </c>
      <c r="AG126" s="13" t="b">
        <f t="shared" si="21"/>
        <v>1</v>
      </c>
      <c r="AH126" s="13" t="b">
        <f t="shared" si="23"/>
        <v>1</v>
      </c>
      <c r="AI126" s="13" t="b">
        <f t="shared" si="24"/>
        <v>1</v>
      </c>
      <c r="AJ126" s="13" t="b">
        <f t="shared" si="25"/>
        <v>0</v>
      </c>
      <c r="AK126" s="13" t="b">
        <f t="shared" si="26"/>
        <v>0</v>
      </c>
      <c r="AL126" s="13" t="b">
        <f t="shared" si="27"/>
        <v>0</v>
      </c>
      <c r="AM126" s="13" t="b">
        <f t="shared" si="28"/>
        <v>0</v>
      </c>
      <c r="AN126" s="13" t="b">
        <f t="shared" si="29"/>
        <v>0</v>
      </c>
      <c r="AO126" s="13" t="b">
        <f t="shared" si="30"/>
        <v>0</v>
      </c>
      <c r="AP126" s="13" t="b">
        <f t="shared" si="31"/>
        <v>0</v>
      </c>
      <c r="AQ126" s="13" t="b">
        <f t="shared" si="32"/>
        <v>0</v>
      </c>
      <c r="AR126" s="13" t="b">
        <f t="shared" si="33"/>
        <v>0</v>
      </c>
      <c r="AS126" s="13" t="b">
        <f t="shared" si="34"/>
        <v>1</v>
      </c>
      <c r="AT126" s="13" t="b">
        <f t="shared" si="35"/>
        <v>1</v>
      </c>
      <c r="AU126" s="13" t="b">
        <f t="shared" si="36"/>
        <v>1</v>
      </c>
      <c r="AV126" s="13" t="b">
        <f t="shared" si="37"/>
        <v>1</v>
      </c>
      <c r="AW126" s="13" t="b">
        <f t="shared" si="38"/>
        <v>1</v>
      </c>
      <c r="AX126" s="13" t="str">
        <f t="shared" si="39"/>
        <v>-</v>
      </c>
      <c r="AY126" s="622">
        <f>IF(AX126="-",0,IF(COUNTIF(AX126:$AX$1022,AX126)&gt;1,1,0))</f>
        <v>0</v>
      </c>
    </row>
    <row r="127" spans="1:51" ht="15.75">
      <c r="A127" s="464">
        <v>105</v>
      </c>
      <c r="B127" s="491"/>
      <c r="C127" s="492"/>
      <c r="D127" s="469"/>
      <c r="E127" s="470"/>
      <c r="F127" s="493"/>
      <c r="G127" s="466"/>
      <c r="H127" s="470"/>
      <c r="I127" s="493"/>
      <c r="J127" s="466"/>
      <c r="K127" s="470"/>
      <c r="L127" s="493"/>
      <c r="M127" s="466"/>
      <c r="N127" s="470"/>
      <c r="O127" s="493"/>
      <c r="P127" s="466"/>
      <c r="Q127" s="470"/>
      <c r="R127" s="493"/>
      <c r="S127" s="466"/>
      <c r="T127" s="470"/>
      <c r="U127" s="493"/>
      <c r="V127" s="466"/>
      <c r="W127" s="470"/>
      <c r="X127" s="493"/>
      <c r="Y127" s="466"/>
      <c r="Z127" s="470"/>
      <c r="AA127" s="494"/>
      <c r="AB127" s="542">
        <f t="shared" si="22"/>
        <v>0</v>
      </c>
      <c r="AC127" s="495">
        <f t="shared" si="22"/>
        <v>0</v>
      </c>
      <c r="AD127" s="496">
        <f t="shared" si="22"/>
        <v>0</v>
      </c>
      <c r="AE127" s="3"/>
      <c r="AF127" s="13" t="b">
        <f t="shared" si="20"/>
        <v>1</v>
      </c>
      <c r="AG127" s="13" t="b">
        <f t="shared" si="21"/>
        <v>1</v>
      </c>
      <c r="AH127" s="13" t="b">
        <f t="shared" si="23"/>
        <v>1</v>
      </c>
      <c r="AI127" s="13" t="b">
        <f t="shared" si="24"/>
        <v>1</v>
      </c>
      <c r="AJ127" s="13" t="b">
        <f t="shared" si="25"/>
        <v>0</v>
      </c>
      <c r="AK127" s="13" t="b">
        <f t="shared" si="26"/>
        <v>0</v>
      </c>
      <c r="AL127" s="13" t="b">
        <f t="shared" si="27"/>
        <v>0</v>
      </c>
      <c r="AM127" s="13" t="b">
        <f t="shared" si="28"/>
        <v>0</v>
      </c>
      <c r="AN127" s="13" t="b">
        <f t="shared" si="29"/>
        <v>0</v>
      </c>
      <c r="AO127" s="13" t="b">
        <f t="shared" si="30"/>
        <v>0</v>
      </c>
      <c r="AP127" s="13" t="b">
        <f t="shared" si="31"/>
        <v>0</v>
      </c>
      <c r="AQ127" s="13" t="b">
        <f t="shared" si="32"/>
        <v>0</v>
      </c>
      <c r="AR127" s="13" t="b">
        <f t="shared" si="33"/>
        <v>0</v>
      </c>
      <c r="AS127" s="13" t="b">
        <f t="shared" si="34"/>
        <v>1</v>
      </c>
      <c r="AT127" s="13" t="b">
        <f t="shared" si="35"/>
        <v>1</v>
      </c>
      <c r="AU127" s="13" t="b">
        <f t="shared" si="36"/>
        <v>1</v>
      </c>
      <c r="AV127" s="13" t="b">
        <f t="shared" si="37"/>
        <v>1</v>
      </c>
      <c r="AW127" s="13" t="b">
        <f t="shared" si="38"/>
        <v>1</v>
      </c>
      <c r="AX127" s="13" t="str">
        <f t="shared" si="39"/>
        <v>-</v>
      </c>
      <c r="AY127" s="622">
        <f>IF(AX127="-",0,IF(COUNTIF(AX127:$AX$1022,AX127)&gt;1,1,0))</f>
        <v>0</v>
      </c>
    </row>
    <row r="128" spans="1:51" ht="15.75">
      <c r="A128" s="464">
        <v>106</v>
      </c>
      <c r="B128" s="491"/>
      <c r="C128" s="492"/>
      <c r="D128" s="469"/>
      <c r="E128" s="470"/>
      <c r="F128" s="493"/>
      <c r="G128" s="466"/>
      <c r="H128" s="470"/>
      <c r="I128" s="493"/>
      <c r="J128" s="466"/>
      <c r="K128" s="470"/>
      <c r="L128" s="493"/>
      <c r="M128" s="466"/>
      <c r="N128" s="470"/>
      <c r="O128" s="493"/>
      <c r="P128" s="466"/>
      <c r="Q128" s="470"/>
      <c r="R128" s="493"/>
      <c r="S128" s="466"/>
      <c r="T128" s="470"/>
      <c r="U128" s="493"/>
      <c r="V128" s="466"/>
      <c r="W128" s="470"/>
      <c r="X128" s="493"/>
      <c r="Y128" s="466"/>
      <c r="Z128" s="470"/>
      <c r="AA128" s="494"/>
      <c r="AB128" s="542">
        <f t="shared" si="22"/>
        <v>0</v>
      </c>
      <c r="AC128" s="495">
        <f t="shared" si="22"/>
        <v>0</v>
      </c>
      <c r="AD128" s="496">
        <f t="shared" si="22"/>
        <v>0</v>
      </c>
      <c r="AE128" s="3"/>
      <c r="AF128" s="13" t="b">
        <f t="shared" si="20"/>
        <v>1</v>
      </c>
      <c r="AG128" s="13" t="b">
        <f t="shared" si="21"/>
        <v>1</v>
      </c>
      <c r="AH128" s="13" t="b">
        <f t="shared" si="23"/>
        <v>1</v>
      </c>
      <c r="AI128" s="13" t="b">
        <f t="shared" si="24"/>
        <v>1</v>
      </c>
      <c r="AJ128" s="13" t="b">
        <f t="shared" si="25"/>
        <v>0</v>
      </c>
      <c r="AK128" s="13" t="b">
        <f t="shared" si="26"/>
        <v>0</v>
      </c>
      <c r="AL128" s="13" t="b">
        <f t="shared" si="27"/>
        <v>0</v>
      </c>
      <c r="AM128" s="13" t="b">
        <f t="shared" si="28"/>
        <v>0</v>
      </c>
      <c r="AN128" s="13" t="b">
        <f t="shared" si="29"/>
        <v>0</v>
      </c>
      <c r="AO128" s="13" t="b">
        <f t="shared" si="30"/>
        <v>0</v>
      </c>
      <c r="AP128" s="13" t="b">
        <f t="shared" si="31"/>
        <v>0</v>
      </c>
      <c r="AQ128" s="13" t="b">
        <f t="shared" si="32"/>
        <v>0</v>
      </c>
      <c r="AR128" s="13" t="b">
        <f t="shared" si="33"/>
        <v>0</v>
      </c>
      <c r="AS128" s="13" t="b">
        <f t="shared" si="34"/>
        <v>1</v>
      </c>
      <c r="AT128" s="13" t="b">
        <f t="shared" si="35"/>
        <v>1</v>
      </c>
      <c r="AU128" s="13" t="b">
        <f t="shared" si="36"/>
        <v>1</v>
      </c>
      <c r="AV128" s="13" t="b">
        <f t="shared" si="37"/>
        <v>1</v>
      </c>
      <c r="AW128" s="13" t="b">
        <f t="shared" si="38"/>
        <v>1</v>
      </c>
      <c r="AX128" s="13" t="str">
        <f t="shared" si="39"/>
        <v>-</v>
      </c>
      <c r="AY128" s="622">
        <f>IF(AX128="-",0,IF(COUNTIF(AX128:$AX$1022,AX128)&gt;1,1,0))</f>
        <v>0</v>
      </c>
    </row>
    <row r="129" spans="1:51" ht="15.75">
      <c r="A129" s="464">
        <v>107</v>
      </c>
      <c r="B129" s="491"/>
      <c r="C129" s="492"/>
      <c r="D129" s="469"/>
      <c r="E129" s="470"/>
      <c r="F129" s="493"/>
      <c r="G129" s="466"/>
      <c r="H129" s="470"/>
      <c r="I129" s="493"/>
      <c r="J129" s="466"/>
      <c r="K129" s="470"/>
      <c r="L129" s="493"/>
      <c r="M129" s="466"/>
      <c r="N129" s="470"/>
      <c r="O129" s="493"/>
      <c r="P129" s="466"/>
      <c r="Q129" s="470"/>
      <c r="R129" s="493"/>
      <c r="S129" s="466"/>
      <c r="T129" s="470"/>
      <c r="U129" s="493"/>
      <c r="V129" s="466"/>
      <c r="W129" s="470"/>
      <c r="X129" s="493"/>
      <c r="Y129" s="466"/>
      <c r="Z129" s="470"/>
      <c r="AA129" s="494"/>
      <c r="AB129" s="542">
        <f t="shared" si="22"/>
        <v>0</v>
      </c>
      <c r="AC129" s="495">
        <f t="shared" si="22"/>
        <v>0</v>
      </c>
      <c r="AD129" s="496">
        <f t="shared" si="22"/>
        <v>0</v>
      </c>
      <c r="AE129" s="3"/>
      <c r="AF129" s="13" t="b">
        <f t="shared" si="20"/>
        <v>1</v>
      </c>
      <c r="AG129" s="13" t="b">
        <f t="shared" si="21"/>
        <v>1</v>
      </c>
      <c r="AH129" s="13" t="b">
        <f t="shared" si="23"/>
        <v>1</v>
      </c>
      <c r="AI129" s="13" t="b">
        <f t="shared" si="24"/>
        <v>1</v>
      </c>
      <c r="AJ129" s="13" t="b">
        <f t="shared" si="25"/>
        <v>0</v>
      </c>
      <c r="AK129" s="13" t="b">
        <f t="shared" si="26"/>
        <v>0</v>
      </c>
      <c r="AL129" s="13" t="b">
        <f t="shared" si="27"/>
        <v>0</v>
      </c>
      <c r="AM129" s="13" t="b">
        <f t="shared" si="28"/>
        <v>0</v>
      </c>
      <c r="AN129" s="13" t="b">
        <f t="shared" si="29"/>
        <v>0</v>
      </c>
      <c r="AO129" s="13" t="b">
        <f t="shared" si="30"/>
        <v>0</v>
      </c>
      <c r="AP129" s="13" t="b">
        <f t="shared" si="31"/>
        <v>0</v>
      </c>
      <c r="AQ129" s="13" t="b">
        <f t="shared" si="32"/>
        <v>0</v>
      </c>
      <c r="AR129" s="13" t="b">
        <f t="shared" si="33"/>
        <v>0</v>
      </c>
      <c r="AS129" s="13" t="b">
        <f t="shared" si="34"/>
        <v>1</v>
      </c>
      <c r="AT129" s="13" t="b">
        <f t="shared" si="35"/>
        <v>1</v>
      </c>
      <c r="AU129" s="13" t="b">
        <f t="shared" si="36"/>
        <v>1</v>
      </c>
      <c r="AV129" s="13" t="b">
        <f t="shared" si="37"/>
        <v>1</v>
      </c>
      <c r="AW129" s="13" t="b">
        <f t="shared" si="38"/>
        <v>1</v>
      </c>
      <c r="AX129" s="13" t="str">
        <f t="shared" si="39"/>
        <v>-</v>
      </c>
      <c r="AY129" s="622">
        <f>IF(AX129="-",0,IF(COUNTIF(AX129:$AX$1022,AX129)&gt;1,1,0))</f>
        <v>0</v>
      </c>
    </row>
    <row r="130" spans="1:51" ht="15.75">
      <c r="A130" s="464">
        <v>108</v>
      </c>
      <c r="B130" s="491"/>
      <c r="C130" s="492"/>
      <c r="D130" s="469"/>
      <c r="E130" s="470"/>
      <c r="F130" s="493"/>
      <c r="G130" s="466"/>
      <c r="H130" s="470"/>
      <c r="I130" s="493"/>
      <c r="J130" s="466"/>
      <c r="K130" s="470"/>
      <c r="L130" s="493"/>
      <c r="M130" s="466"/>
      <c r="N130" s="470"/>
      <c r="O130" s="493"/>
      <c r="P130" s="466"/>
      <c r="Q130" s="470"/>
      <c r="R130" s="493"/>
      <c r="S130" s="466"/>
      <c r="T130" s="470"/>
      <c r="U130" s="493"/>
      <c r="V130" s="466"/>
      <c r="W130" s="470"/>
      <c r="X130" s="493"/>
      <c r="Y130" s="466"/>
      <c r="Z130" s="470"/>
      <c r="AA130" s="494"/>
      <c r="AB130" s="542">
        <f t="shared" si="22"/>
        <v>0</v>
      </c>
      <c r="AC130" s="495">
        <f t="shared" si="22"/>
        <v>0</v>
      </c>
      <c r="AD130" s="496">
        <f t="shared" si="22"/>
        <v>0</v>
      </c>
      <c r="AE130" s="3"/>
      <c r="AF130" s="13" t="b">
        <f t="shared" si="20"/>
        <v>1</v>
      </c>
      <c r="AG130" s="13" t="b">
        <f t="shared" si="21"/>
        <v>1</v>
      </c>
      <c r="AH130" s="13" t="b">
        <f t="shared" si="23"/>
        <v>1</v>
      </c>
      <c r="AI130" s="13" t="b">
        <f t="shared" si="24"/>
        <v>1</v>
      </c>
      <c r="AJ130" s="13" t="b">
        <f t="shared" si="25"/>
        <v>0</v>
      </c>
      <c r="AK130" s="13" t="b">
        <f t="shared" si="26"/>
        <v>0</v>
      </c>
      <c r="AL130" s="13" t="b">
        <f t="shared" si="27"/>
        <v>0</v>
      </c>
      <c r="AM130" s="13" t="b">
        <f t="shared" si="28"/>
        <v>0</v>
      </c>
      <c r="AN130" s="13" t="b">
        <f t="shared" si="29"/>
        <v>0</v>
      </c>
      <c r="AO130" s="13" t="b">
        <f t="shared" si="30"/>
        <v>0</v>
      </c>
      <c r="AP130" s="13" t="b">
        <f t="shared" si="31"/>
        <v>0</v>
      </c>
      <c r="AQ130" s="13" t="b">
        <f t="shared" si="32"/>
        <v>0</v>
      </c>
      <c r="AR130" s="13" t="b">
        <f t="shared" si="33"/>
        <v>0</v>
      </c>
      <c r="AS130" s="13" t="b">
        <f t="shared" si="34"/>
        <v>1</v>
      </c>
      <c r="AT130" s="13" t="b">
        <f t="shared" si="35"/>
        <v>1</v>
      </c>
      <c r="AU130" s="13" t="b">
        <f t="shared" si="36"/>
        <v>1</v>
      </c>
      <c r="AV130" s="13" t="b">
        <f t="shared" si="37"/>
        <v>1</v>
      </c>
      <c r="AW130" s="13" t="b">
        <f t="shared" si="38"/>
        <v>1</v>
      </c>
      <c r="AX130" s="13" t="str">
        <f t="shared" si="39"/>
        <v>-</v>
      </c>
      <c r="AY130" s="622">
        <f>IF(AX130="-",0,IF(COUNTIF(AX130:$AX$1022,AX130)&gt;1,1,0))</f>
        <v>0</v>
      </c>
    </row>
    <row r="131" spans="1:51" ht="15.75">
      <c r="A131" s="464">
        <v>109</v>
      </c>
      <c r="B131" s="491"/>
      <c r="C131" s="492"/>
      <c r="D131" s="469"/>
      <c r="E131" s="470"/>
      <c r="F131" s="493"/>
      <c r="G131" s="466"/>
      <c r="H131" s="470"/>
      <c r="I131" s="493"/>
      <c r="J131" s="466"/>
      <c r="K131" s="470"/>
      <c r="L131" s="493"/>
      <c r="M131" s="466"/>
      <c r="N131" s="470"/>
      <c r="O131" s="493"/>
      <c r="P131" s="466"/>
      <c r="Q131" s="470"/>
      <c r="R131" s="493"/>
      <c r="S131" s="466"/>
      <c r="T131" s="470"/>
      <c r="U131" s="493"/>
      <c r="V131" s="466"/>
      <c r="W131" s="470"/>
      <c r="X131" s="493"/>
      <c r="Y131" s="466"/>
      <c r="Z131" s="470"/>
      <c r="AA131" s="494"/>
      <c r="AB131" s="542">
        <f t="shared" si="22"/>
        <v>0</v>
      </c>
      <c r="AC131" s="495">
        <f t="shared" si="22"/>
        <v>0</v>
      </c>
      <c r="AD131" s="496">
        <f t="shared" si="22"/>
        <v>0</v>
      </c>
      <c r="AE131" s="3"/>
      <c r="AF131" s="13" t="b">
        <f t="shared" si="20"/>
        <v>1</v>
      </c>
      <c r="AG131" s="13" t="b">
        <f t="shared" si="21"/>
        <v>1</v>
      </c>
      <c r="AH131" s="13" t="b">
        <f t="shared" si="23"/>
        <v>1</v>
      </c>
      <c r="AI131" s="13" t="b">
        <f t="shared" si="24"/>
        <v>1</v>
      </c>
      <c r="AJ131" s="13" t="b">
        <f t="shared" si="25"/>
        <v>0</v>
      </c>
      <c r="AK131" s="13" t="b">
        <f t="shared" si="26"/>
        <v>0</v>
      </c>
      <c r="AL131" s="13" t="b">
        <f t="shared" si="27"/>
        <v>0</v>
      </c>
      <c r="AM131" s="13" t="b">
        <f t="shared" si="28"/>
        <v>0</v>
      </c>
      <c r="AN131" s="13" t="b">
        <f t="shared" si="29"/>
        <v>0</v>
      </c>
      <c r="AO131" s="13" t="b">
        <f t="shared" si="30"/>
        <v>0</v>
      </c>
      <c r="AP131" s="13" t="b">
        <f t="shared" si="31"/>
        <v>0</v>
      </c>
      <c r="AQ131" s="13" t="b">
        <f t="shared" si="32"/>
        <v>0</v>
      </c>
      <c r="AR131" s="13" t="b">
        <f t="shared" si="33"/>
        <v>0</v>
      </c>
      <c r="AS131" s="13" t="b">
        <f t="shared" si="34"/>
        <v>1</v>
      </c>
      <c r="AT131" s="13" t="b">
        <f t="shared" si="35"/>
        <v>1</v>
      </c>
      <c r="AU131" s="13" t="b">
        <f t="shared" si="36"/>
        <v>1</v>
      </c>
      <c r="AV131" s="13" t="b">
        <f t="shared" si="37"/>
        <v>1</v>
      </c>
      <c r="AW131" s="13" t="b">
        <f t="shared" si="38"/>
        <v>1</v>
      </c>
      <c r="AX131" s="13" t="str">
        <f t="shared" si="39"/>
        <v>-</v>
      </c>
      <c r="AY131" s="622">
        <f>IF(AX131="-",0,IF(COUNTIF(AX131:$AX$1022,AX131)&gt;1,1,0))</f>
        <v>0</v>
      </c>
    </row>
    <row r="132" spans="1:51" ht="15.75">
      <c r="A132" s="464">
        <v>110</v>
      </c>
      <c r="B132" s="491"/>
      <c r="C132" s="492"/>
      <c r="D132" s="469"/>
      <c r="E132" s="470"/>
      <c r="F132" s="493"/>
      <c r="G132" s="466"/>
      <c r="H132" s="470"/>
      <c r="I132" s="493"/>
      <c r="J132" s="466"/>
      <c r="K132" s="470"/>
      <c r="L132" s="493"/>
      <c r="M132" s="466"/>
      <c r="N132" s="470"/>
      <c r="O132" s="493"/>
      <c r="P132" s="466"/>
      <c r="Q132" s="470"/>
      <c r="R132" s="493"/>
      <c r="S132" s="466"/>
      <c r="T132" s="470"/>
      <c r="U132" s="493"/>
      <c r="V132" s="466"/>
      <c r="W132" s="470"/>
      <c r="X132" s="493"/>
      <c r="Y132" s="466"/>
      <c r="Z132" s="470"/>
      <c r="AA132" s="494"/>
      <c r="AB132" s="542">
        <f t="shared" si="22"/>
        <v>0</v>
      </c>
      <c r="AC132" s="495">
        <f t="shared" si="22"/>
        <v>0</v>
      </c>
      <c r="AD132" s="496">
        <f t="shared" si="22"/>
        <v>0</v>
      </c>
      <c r="AE132" s="3"/>
      <c r="AF132" s="13" t="b">
        <f t="shared" si="20"/>
        <v>1</v>
      </c>
      <c r="AG132" s="13" t="b">
        <f t="shared" si="21"/>
        <v>1</v>
      </c>
      <c r="AH132" s="13" t="b">
        <f t="shared" si="23"/>
        <v>1</v>
      </c>
      <c r="AI132" s="13" t="b">
        <f t="shared" si="24"/>
        <v>1</v>
      </c>
      <c r="AJ132" s="13" t="b">
        <f t="shared" si="25"/>
        <v>0</v>
      </c>
      <c r="AK132" s="13" t="b">
        <f t="shared" si="26"/>
        <v>0</v>
      </c>
      <c r="AL132" s="13" t="b">
        <f t="shared" si="27"/>
        <v>0</v>
      </c>
      <c r="AM132" s="13" t="b">
        <f t="shared" si="28"/>
        <v>0</v>
      </c>
      <c r="AN132" s="13" t="b">
        <f t="shared" si="29"/>
        <v>0</v>
      </c>
      <c r="AO132" s="13" t="b">
        <f t="shared" si="30"/>
        <v>0</v>
      </c>
      <c r="AP132" s="13" t="b">
        <f t="shared" si="31"/>
        <v>0</v>
      </c>
      <c r="AQ132" s="13" t="b">
        <f t="shared" si="32"/>
        <v>0</v>
      </c>
      <c r="AR132" s="13" t="b">
        <f t="shared" si="33"/>
        <v>0</v>
      </c>
      <c r="AS132" s="13" t="b">
        <f t="shared" si="34"/>
        <v>1</v>
      </c>
      <c r="AT132" s="13" t="b">
        <f t="shared" si="35"/>
        <v>1</v>
      </c>
      <c r="AU132" s="13" t="b">
        <f t="shared" si="36"/>
        <v>1</v>
      </c>
      <c r="AV132" s="13" t="b">
        <f t="shared" si="37"/>
        <v>1</v>
      </c>
      <c r="AW132" s="13" t="b">
        <f t="shared" si="38"/>
        <v>1</v>
      </c>
      <c r="AX132" s="13" t="str">
        <f t="shared" si="39"/>
        <v>-</v>
      </c>
      <c r="AY132" s="622">
        <f>IF(AX132="-",0,IF(COUNTIF(AX132:$AX$1022,AX132)&gt;1,1,0))</f>
        <v>0</v>
      </c>
    </row>
    <row r="133" spans="1:51" ht="15.75">
      <c r="A133" s="464">
        <v>111</v>
      </c>
      <c r="B133" s="491"/>
      <c r="C133" s="492"/>
      <c r="D133" s="469"/>
      <c r="E133" s="470"/>
      <c r="F133" s="493"/>
      <c r="G133" s="466"/>
      <c r="H133" s="470"/>
      <c r="I133" s="493"/>
      <c r="J133" s="466"/>
      <c r="K133" s="470"/>
      <c r="L133" s="493"/>
      <c r="M133" s="466"/>
      <c r="N133" s="470"/>
      <c r="O133" s="493"/>
      <c r="P133" s="466"/>
      <c r="Q133" s="470"/>
      <c r="R133" s="493"/>
      <c r="S133" s="466"/>
      <c r="T133" s="470"/>
      <c r="U133" s="493"/>
      <c r="V133" s="466"/>
      <c r="W133" s="470"/>
      <c r="X133" s="493"/>
      <c r="Y133" s="466"/>
      <c r="Z133" s="470"/>
      <c r="AA133" s="494"/>
      <c r="AB133" s="542">
        <f t="shared" si="22"/>
        <v>0</v>
      </c>
      <c r="AC133" s="495">
        <f t="shared" si="22"/>
        <v>0</v>
      </c>
      <c r="AD133" s="496">
        <f t="shared" si="22"/>
        <v>0</v>
      </c>
      <c r="AE133" s="3"/>
      <c r="AF133" s="13" t="b">
        <f t="shared" si="20"/>
        <v>1</v>
      </c>
      <c r="AG133" s="13" t="b">
        <f t="shared" si="21"/>
        <v>1</v>
      </c>
      <c r="AH133" s="13" t="b">
        <f t="shared" si="23"/>
        <v>1</v>
      </c>
      <c r="AI133" s="13" t="b">
        <f t="shared" si="24"/>
        <v>1</v>
      </c>
      <c r="AJ133" s="13" t="b">
        <f t="shared" si="25"/>
        <v>0</v>
      </c>
      <c r="AK133" s="13" t="b">
        <f t="shared" si="26"/>
        <v>0</v>
      </c>
      <c r="AL133" s="13" t="b">
        <f t="shared" si="27"/>
        <v>0</v>
      </c>
      <c r="AM133" s="13" t="b">
        <f t="shared" si="28"/>
        <v>0</v>
      </c>
      <c r="AN133" s="13" t="b">
        <f t="shared" si="29"/>
        <v>0</v>
      </c>
      <c r="AO133" s="13" t="b">
        <f t="shared" si="30"/>
        <v>0</v>
      </c>
      <c r="AP133" s="13" t="b">
        <f t="shared" si="31"/>
        <v>0</v>
      </c>
      <c r="AQ133" s="13" t="b">
        <f t="shared" si="32"/>
        <v>0</v>
      </c>
      <c r="AR133" s="13" t="b">
        <f t="shared" si="33"/>
        <v>0</v>
      </c>
      <c r="AS133" s="13" t="b">
        <f t="shared" si="34"/>
        <v>1</v>
      </c>
      <c r="AT133" s="13" t="b">
        <f t="shared" si="35"/>
        <v>1</v>
      </c>
      <c r="AU133" s="13" t="b">
        <f t="shared" si="36"/>
        <v>1</v>
      </c>
      <c r="AV133" s="13" t="b">
        <f t="shared" si="37"/>
        <v>1</v>
      </c>
      <c r="AW133" s="13" t="b">
        <f t="shared" si="38"/>
        <v>1</v>
      </c>
      <c r="AX133" s="13" t="str">
        <f t="shared" si="39"/>
        <v>-</v>
      </c>
      <c r="AY133" s="622">
        <f>IF(AX133="-",0,IF(COUNTIF(AX133:$AX$1022,AX133)&gt;1,1,0))</f>
        <v>0</v>
      </c>
    </row>
    <row r="134" spans="1:51" ht="15.75">
      <c r="A134" s="464">
        <v>112</v>
      </c>
      <c r="B134" s="491"/>
      <c r="C134" s="492"/>
      <c r="D134" s="469"/>
      <c r="E134" s="470"/>
      <c r="F134" s="493"/>
      <c r="G134" s="466"/>
      <c r="H134" s="470"/>
      <c r="I134" s="493"/>
      <c r="J134" s="466"/>
      <c r="K134" s="470"/>
      <c r="L134" s="493"/>
      <c r="M134" s="466"/>
      <c r="N134" s="470"/>
      <c r="O134" s="493"/>
      <c r="P134" s="466"/>
      <c r="Q134" s="470"/>
      <c r="R134" s="493"/>
      <c r="S134" s="466"/>
      <c r="T134" s="470"/>
      <c r="U134" s="493"/>
      <c r="V134" s="466"/>
      <c r="W134" s="470"/>
      <c r="X134" s="493"/>
      <c r="Y134" s="466"/>
      <c r="Z134" s="470"/>
      <c r="AA134" s="494"/>
      <c r="AB134" s="542">
        <f t="shared" si="22"/>
        <v>0</v>
      </c>
      <c r="AC134" s="495">
        <f t="shared" si="22"/>
        <v>0</v>
      </c>
      <c r="AD134" s="496">
        <f t="shared" si="22"/>
        <v>0</v>
      </c>
      <c r="AE134" s="3"/>
      <c r="AF134" s="13" t="b">
        <f t="shared" si="20"/>
        <v>1</v>
      </c>
      <c r="AG134" s="13" t="b">
        <f t="shared" si="21"/>
        <v>1</v>
      </c>
      <c r="AH134" s="13" t="b">
        <f t="shared" si="23"/>
        <v>1</v>
      </c>
      <c r="AI134" s="13" t="b">
        <f t="shared" si="24"/>
        <v>1</v>
      </c>
      <c r="AJ134" s="13" t="b">
        <f t="shared" si="25"/>
        <v>0</v>
      </c>
      <c r="AK134" s="13" t="b">
        <f t="shared" si="26"/>
        <v>0</v>
      </c>
      <c r="AL134" s="13" t="b">
        <f t="shared" si="27"/>
        <v>0</v>
      </c>
      <c r="AM134" s="13" t="b">
        <f t="shared" si="28"/>
        <v>0</v>
      </c>
      <c r="AN134" s="13" t="b">
        <f t="shared" si="29"/>
        <v>0</v>
      </c>
      <c r="AO134" s="13" t="b">
        <f t="shared" si="30"/>
        <v>0</v>
      </c>
      <c r="AP134" s="13" t="b">
        <f t="shared" si="31"/>
        <v>0</v>
      </c>
      <c r="AQ134" s="13" t="b">
        <f t="shared" si="32"/>
        <v>0</v>
      </c>
      <c r="AR134" s="13" t="b">
        <f t="shared" si="33"/>
        <v>0</v>
      </c>
      <c r="AS134" s="13" t="b">
        <f t="shared" si="34"/>
        <v>1</v>
      </c>
      <c r="AT134" s="13" t="b">
        <f t="shared" si="35"/>
        <v>1</v>
      </c>
      <c r="AU134" s="13" t="b">
        <f t="shared" si="36"/>
        <v>1</v>
      </c>
      <c r="AV134" s="13" t="b">
        <f t="shared" si="37"/>
        <v>1</v>
      </c>
      <c r="AW134" s="13" t="b">
        <f t="shared" si="38"/>
        <v>1</v>
      </c>
      <c r="AX134" s="13" t="str">
        <f t="shared" si="39"/>
        <v>-</v>
      </c>
      <c r="AY134" s="622">
        <f>IF(AX134="-",0,IF(COUNTIF(AX134:$AX$1022,AX134)&gt;1,1,0))</f>
        <v>0</v>
      </c>
    </row>
    <row r="135" spans="1:51" ht="15.75">
      <c r="A135" s="464">
        <v>113</v>
      </c>
      <c r="B135" s="491"/>
      <c r="C135" s="492"/>
      <c r="D135" s="469"/>
      <c r="E135" s="470"/>
      <c r="F135" s="493"/>
      <c r="G135" s="466"/>
      <c r="H135" s="470"/>
      <c r="I135" s="493"/>
      <c r="J135" s="466"/>
      <c r="K135" s="470"/>
      <c r="L135" s="493"/>
      <c r="M135" s="466"/>
      <c r="N135" s="470"/>
      <c r="O135" s="493"/>
      <c r="P135" s="466"/>
      <c r="Q135" s="470"/>
      <c r="R135" s="493"/>
      <c r="S135" s="466"/>
      <c r="T135" s="470"/>
      <c r="U135" s="493"/>
      <c r="V135" s="466"/>
      <c r="W135" s="470"/>
      <c r="X135" s="493"/>
      <c r="Y135" s="466"/>
      <c r="Z135" s="470"/>
      <c r="AA135" s="494"/>
      <c r="AB135" s="542">
        <f t="shared" si="22"/>
        <v>0</v>
      </c>
      <c r="AC135" s="495">
        <f t="shared" si="22"/>
        <v>0</v>
      </c>
      <c r="AD135" s="496">
        <f t="shared" si="22"/>
        <v>0</v>
      </c>
      <c r="AE135" s="3"/>
      <c r="AF135" s="13" t="b">
        <f t="shared" si="20"/>
        <v>1</v>
      </c>
      <c r="AG135" s="13" t="b">
        <f t="shared" si="21"/>
        <v>1</v>
      </c>
      <c r="AH135" s="13" t="b">
        <f t="shared" si="23"/>
        <v>1</v>
      </c>
      <c r="AI135" s="13" t="b">
        <f t="shared" si="24"/>
        <v>1</v>
      </c>
      <c r="AJ135" s="13" t="b">
        <f t="shared" si="25"/>
        <v>0</v>
      </c>
      <c r="AK135" s="13" t="b">
        <f t="shared" si="26"/>
        <v>0</v>
      </c>
      <c r="AL135" s="13" t="b">
        <f t="shared" si="27"/>
        <v>0</v>
      </c>
      <c r="AM135" s="13" t="b">
        <f t="shared" si="28"/>
        <v>0</v>
      </c>
      <c r="AN135" s="13" t="b">
        <f t="shared" si="29"/>
        <v>0</v>
      </c>
      <c r="AO135" s="13" t="b">
        <f t="shared" si="30"/>
        <v>0</v>
      </c>
      <c r="AP135" s="13" t="b">
        <f t="shared" si="31"/>
        <v>0</v>
      </c>
      <c r="AQ135" s="13" t="b">
        <f t="shared" si="32"/>
        <v>0</v>
      </c>
      <c r="AR135" s="13" t="b">
        <f t="shared" si="33"/>
        <v>0</v>
      </c>
      <c r="AS135" s="13" t="b">
        <f t="shared" si="34"/>
        <v>1</v>
      </c>
      <c r="AT135" s="13" t="b">
        <f t="shared" si="35"/>
        <v>1</v>
      </c>
      <c r="AU135" s="13" t="b">
        <f t="shared" si="36"/>
        <v>1</v>
      </c>
      <c r="AV135" s="13" t="b">
        <f t="shared" si="37"/>
        <v>1</v>
      </c>
      <c r="AW135" s="13" t="b">
        <f t="shared" si="38"/>
        <v>1</v>
      </c>
      <c r="AX135" s="13" t="str">
        <f t="shared" si="39"/>
        <v>-</v>
      </c>
      <c r="AY135" s="622">
        <f>IF(AX135="-",0,IF(COUNTIF(AX135:$AX$1022,AX135)&gt;1,1,0))</f>
        <v>0</v>
      </c>
    </row>
    <row r="136" spans="1:51" ht="15.75">
      <c r="A136" s="464">
        <v>114</v>
      </c>
      <c r="B136" s="491"/>
      <c r="C136" s="492"/>
      <c r="D136" s="469"/>
      <c r="E136" s="470"/>
      <c r="F136" s="493"/>
      <c r="G136" s="466"/>
      <c r="H136" s="470"/>
      <c r="I136" s="493"/>
      <c r="J136" s="466"/>
      <c r="K136" s="470"/>
      <c r="L136" s="493"/>
      <c r="M136" s="466"/>
      <c r="N136" s="470"/>
      <c r="O136" s="493"/>
      <c r="P136" s="466"/>
      <c r="Q136" s="470"/>
      <c r="R136" s="493"/>
      <c r="S136" s="466"/>
      <c r="T136" s="470"/>
      <c r="U136" s="493"/>
      <c r="V136" s="466"/>
      <c r="W136" s="470"/>
      <c r="X136" s="493"/>
      <c r="Y136" s="466"/>
      <c r="Z136" s="470"/>
      <c r="AA136" s="494"/>
      <c r="AB136" s="542">
        <f t="shared" si="22"/>
        <v>0</v>
      </c>
      <c r="AC136" s="495">
        <f t="shared" si="22"/>
        <v>0</v>
      </c>
      <c r="AD136" s="496">
        <f t="shared" si="22"/>
        <v>0</v>
      </c>
      <c r="AE136" s="3"/>
      <c r="AF136" s="13" t="b">
        <f t="shared" si="20"/>
        <v>1</v>
      </c>
      <c r="AG136" s="13" t="b">
        <f t="shared" si="21"/>
        <v>1</v>
      </c>
      <c r="AH136" s="13" t="b">
        <f t="shared" si="23"/>
        <v>1</v>
      </c>
      <c r="AI136" s="13" t="b">
        <f t="shared" si="24"/>
        <v>1</v>
      </c>
      <c r="AJ136" s="13" t="b">
        <f t="shared" si="25"/>
        <v>0</v>
      </c>
      <c r="AK136" s="13" t="b">
        <f t="shared" si="26"/>
        <v>0</v>
      </c>
      <c r="AL136" s="13" t="b">
        <f t="shared" si="27"/>
        <v>0</v>
      </c>
      <c r="AM136" s="13" t="b">
        <f t="shared" si="28"/>
        <v>0</v>
      </c>
      <c r="AN136" s="13" t="b">
        <f t="shared" si="29"/>
        <v>0</v>
      </c>
      <c r="AO136" s="13" t="b">
        <f t="shared" si="30"/>
        <v>0</v>
      </c>
      <c r="AP136" s="13" t="b">
        <f t="shared" si="31"/>
        <v>0</v>
      </c>
      <c r="AQ136" s="13" t="b">
        <f t="shared" si="32"/>
        <v>0</v>
      </c>
      <c r="AR136" s="13" t="b">
        <f t="shared" si="33"/>
        <v>0</v>
      </c>
      <c r="AS136" s="13" t="b">
        <f t="shared" si="34"/>
        <v>1</v>
      </c>
      <c r="AT136" s="13" t="b">
        <f t="shared" si="35"/>
        <v>1</v>
      </c>
      <c r="AU136" s="13" t="b">
        <f t="shared" si="36"/>
        <v>1</v>
      </c>
      <c r="AV136" s="13" t="b">
        <f t="shared" si="37"/>
        <v>1</v>
      </c>
      <c r="AW136" s="13" t="b">
        <f t="shared" si="38"/>
        <v>1</v>
      </c>
      <c r="AX136" s="13" t="str">
        <f t="shared" si="39"/>
        <v>-</v>
      </c>
      <c r="AY136" s="622">
        <f>IF(AX136="-",0,IF(COUNTIF(AX136:$AX$1022,AX136)&gt;1,1,0))</f>
        <v>0</v>
      </c>
    </row>
    <row r="137" spans="1:51" ht="15.75">
      <c r="A137" s="464">
        <v>115</v>
      </c>
      <c r="B137" s="491"/>
      <c r="C137" s="492"/>
      <c r="D137" s="469"/>
      <c r="E137" s="470"/>
      <c r="F137" s="493"/>
      <c r="G137" s="466"/>
      <c r="H137" s="470"/>
      <c r="I137" s="493"/>
      <c r="J137" s="466"/>
      <c r="K137" s="470"/>
      <c r="L137" s="493"/>
      <c r="M137" s="466"/>
      <c r="N137" s="470"/>
      <c r="O137" s="493"/>
      <c r="P137" s="466"/>
      <c r="Q137" s="470"/>
      <c r="R137" s="493"/>
      <c r="S137" s="466"/>
      <c r="T137" s="470"/>
      <c r="U137" s="493"/>
      <c r="V137" s="466"/>
      <c r="W137" s="470"/>
      <c r="X137" s="493"/>
      <c r="Y137" s="466"/>
      <c r="Z137" s="470"/>
      <c r="AA137" s="494"/>
      <c r="AB137" s="542">
        <f t="shared" si="22"/>
        <v>0</v>
      </c>
      <c r="AC137" s="495">
        <f t="shared" si="22"/>
        <v>0</v>
      </c>
      <c r="AD137" s="496">
        <f t="shared" si="22"/>
        <v>0</v>
      </c>
      <c r="AE137" s="3"/>
      <c r="AF137" s="13" t="b">
        <f t="shared" si="20"/>
        <v>1</v>
      </c>
      <c r="AG137" s="13" t="b">
        <f t="shared" si="21"/>
        <v>1</v>
      </c>
      <c r="AH137" s="13" t="b">
        <f t="shared" si="23"/>
        <v>1</v>
      </c>
      <c r="AI137" s="13" t="b">
        <f t="shared" si="24"/>
        <v>1</v>
      </c>
      <c r="AJ137" s="13" t="b">
        <f t="shared" si="25"/>
        <v>0</v>
      </c>
      <c r="AK137" s="13" t="b">
        <f t="shared" si="26"/>
        <v>0</v>
      </c>
      <c r="AL137" s="13" t="b">
        <f t="shared" si="27"/>
        <v>0</v>
      </c>
      <c r="AM137" s="13" t="b">
        <f t="shared" si="28"/>
        <v>0</v>
      </c>
      <c r="AN137" s="13" t="b">
        <f t="shared" si="29"/>
        <v>0</v>
      </c>
      <c r="AO137" s="13" t="b">
        <f t="shared" si="30"/>
        <v>0</v>
      </c>
      <c r="AP137" s="13" t="b">
        <f t="shared" si="31"/>
        <v>0</v>
      </c>
      <c r="AQ137" s="13" t="b">
        <f t="shared" si="32"/>
        <v>0</v>
      </c>
      <c r="AR137" s="13" t="b">
        <f t="shared" si="33"/>
        <v>0</v>
      </c>
      <c r="AS137" s="13" t="b">
        <f t="shared" si="34"/>
        <v>1</v>
      </c>
      <c r="AT137" s="13" t="b">
        <f t="shared" si="35"/>
        <v>1</v>
      </c>
      <c r="AU137" s="13" t="b">
        <f t="shared" si="36"/>
        <v>1</v>
      </c>
      <c r="AV137" s="13" t="b">
        <f t="shared" si="37"/>
        <v>1</v>
      </c>
      <c r="AW137" s="13" t="b">
        <f t="shared" si="38"/>
        <v>1</v>
      </c>
      <c r="AX137" s="13" t="str">
        <f t="shared" si="39"/>
        <v>-</v>
      </c>
      <c r="AY137" s="622">
        <f>IF(AX137="-",0,IF(COUNTIF(AX137:$AX$1022,AX137)&gt;1,1,0))</f>
        <v>0</v>
      </c>
    </row>
    <row r="138" spans="1:51" ht="15.75">
      <c r="A138" s="464">
        <v>116</v>
      </c>
      <c r="B138" s="491"/>
      <c r="C138" s="492"/>
      <c r="D138" s="469"/>
      <c r="E138" s="470"/>
      <c r="F138" s="493"/>
      <c r="G138" s="466"/>
      <c r="H138" s="470"/>
      <c r="I138" s="493"/>
      <c r="J138" s="466"/>
      <c r="K138" s="470"/>
      <c r="L138" s="493"/>
      <c r="M138" s="466"/>
      <c r="N138" s="470"/>
      <c r="O138" s="493"/>
      <c r="P138" s="466"/>
      <c r="Q138" s="470"/>
      <c r="R138" s="493"/>
      <c r="S138" s="466"/>
      <c r="T138" s="470"/>
      <c r="U138" s="493"/>
      <c r="V138" s="466"/>
      <c r="W138" s="470"/>
      <c r="X138" s="493"/>
      <c r="Y138" s="466"/>
      <c r="Z138" s="470"/>
      <c r="AA138" s="494"/>
      <c r="AB138" s="542">
        <f t="shared" si="22"/>
        <v>0</v>
      </c>
      <c r="AC138" s="495">
        <f t="shared" si="22"/>
        <v>0</v>
      </c>
      <c r="AD138" s="496">
        <f t="shared" si="22"/>
        <v>0</v>
      </c>
      <c r="AE138" s="3"/>
      <c r="AF138" s="13" t="b">
        <f t="shared" si="20"/>
        <v>1</v>
      </c>
      <c r="AG138" s="13" t="b">
        <f t="shared" si="21"/>
        <v>1</v>
      </c>
      <c r="AH138" s="13" t="b">
        <f t="shared" si="23"/>
        <v>1</v>
      </c>
      <c r="AI138" s="13" t="b">
        <f t="shared" si="24"/>
        <v>1</v>
      </c>
      <c r="AJ138" s="13" t="b">
        <f t="shared" si="25"/>
        <v>0</v>
      </c>
      <c r="AK138" s="13" t="b">
        <f t="shared" si="26"/>
        <v>0</v>
      </c>
      <c r="AL138" s="13" t="b">
        <f t="shared" si="27"/>
        <v>0</v>
      </c>
      <c r="AM138" s="13" t="b">
        <f t="shared" si="28"/>
        <v>0</v>
      </c>
      <c r="AN138" s="13" t="b">
        <f t="shared" si="29"/>
        <v>0</v>
      </c>
      <c r="AO138" s="13" t="b">
        <f t="shared" si="30"/>
        <v>0</v>
      </c>
      <c r="AP138" s="13" t="b">
        <f t="shared" si="31"/>
        <v>0</v>
      </c>
      <c r="AQ138" s="13" t="b">
        <f t="shared" si="32"/>
        <v>0</v>
      </c>
      <c r="AR138" s="13" t="b">
        <f t="shared" si="33"/>
        <v>0</v>
      </c>
      <c r="AS138" s="13" t="b">
        <f t="shared" si="34"/>
        <v>1</v>
      </c>
      <c r="AT138" s="13" t="b">
        <f t="shared" si="35"/>
        <v>1</v>
      </c>
      <c r="AU138" s="13" t="b">
        <f t="shared" si="36"/>
        <v>1</v>
      </c>
      <c r="AV138" s="13" t="b">
        <f t="shared" si="37"/>
        <v>1</v>
      </c>
      <c r="AW138" s="13" t="b">
        <f t="shared" si="38"/>
        <v>1</v>
      </c>
      <c r="AX138" s="13" t="str">
        <f t="shared" si="39"/>
        <v>-</v>
      </c>
      <c r="AY138" s="622">
        <f>IF(AX138="-",0,IF(COUNTIF(AX138:$AX$1022,AX138)&gt;1,1,0))</f>
        <v>0</v>
      </c>
    </row>
    <row r="139" spans="1:51" ht="15.75">
      <c r="A139" s="464">
        <v>117</v>
      </c>
      <c r="B139" s="491"/>
      <c r="C139" s="492"/>
      <c r="D139" s="469"/>
      <c r="E139" s="470"/>
      <c r="F139" s="493"/>
      <c r="G139" s="466"/>
      <c r="H139" s="470"/>
      <c r="I139" s="493"/>
      <c r="J139" s="466"/>
      <c r="K139" s="470"/>
      <c r="L139" s="493"/>
      <c r="M139" s="466"/>
      <c r="N139" s="470"/>
      <c r="O139" s="493"/>
      <c r="P139" s="466"/>
      <c r="Q139" s="470"/>
      <c r="R139" s="493"/>
      <c r="S139" s="466"/>
      <c r="T139" s="470"/>
      <c r="U139" s="493"/>
      <c r="V139" s="466"/>
      <c r="W139" s="470"/>
      <c r="X139" s="493"/>
      <c r="Y139" s="466"/>
      <c r="Z139" s="470"/>
      <c r="AA139" s="494"/>
      <c r="AB139" s="542">
        <f t="shared" si="22"/>
        <v>0</v>
      </c>
      <c r="AC139" s="495">
        <f t="shared" si="22"/>
        <v>0</v>
      </c>
      <c r="AD139" s="496">
        <f t="shared" si="22"/>
        <v>0</v>
      </c>
      <c r="AE139" s="3"/>
      <c r="AF139" s="13" t="b">
        <f t="shared" si="20"/>
        <v>1</v>
      </c>
      <c r="AG139" s="13" t="b">
        <f t="shared" si="21"/>
        <v>1</v>
      </c>
      <c r="AH139" s="13" t="b">
        <f t="shared" si="23"/>
        <v>1</v>
      </c>
      <c r="AI139" s="13" t="b">
        <f t="shared" si="24"/>
        <v>1</v>
      </c>
      <c r="AJ139" s="13" t="b">
        <f t="shared" si="25"/>
        <v>0</v>
      </c>
      <c r="AK139" s="13" t="b">
        <f t="shared" si="26"/>
        <v>0</v>
      </c>
      <c r="AL139" s="13" t="b">
        <f t="shared" si="27"/>
        <v>0</v>
      </c>
      <c r="AM139" s="13" t="b">
        <f t="shared" si="28"/>
        <v>0</v>
      </c>
      <c r="AN139" s="13" t="b">
        <f t="shared" si="29"/>
        <v>0</v>
      </c>
      <c r="AO139" s="13" t="b">
        <f t="shared" si="30"/>
        <v>0</v>
      </c>
      <c r="AP139" s="13" t="b">
        <f t="shared" si="31"/>
        <v>0</v>
      </c>
      <c r="AQ139" s="13" t="b">
        <f t="shared" si="32"/>
        <v>0</v>
      </c>
      <c r="AR139" s="13" t="b">
        <f t="shared" si="33"/>
        <v>0</v>
      </c>
      <c r="AS139" s="13" t="b">
        <f t="shared" si="34"/>
        <v>1</v>
      </c>
      <c r="AT139" s="13" t="b">
        <f t="shared" si="35"/>
        <v>1</v>
      </c>
      <c r="AU139" s="13" t="b">
        <f t="shared" si="36"/>
        <v>1</v>
      </c>
      <c r="AV139" s="13" t="b">
        <f t="shared" si="37"/>
        <v>1</v>
      </c>
      <c r="AW139" s="13" t="b">
        <f t="shared" si="38"/>
        <v>1</v>
      </c>
      <c r="AX139" s="13" t="str">
        <f t="shared" si="39"/>
        <v>-</v>
      </c>
      <c r="AY139" s="622">
        <f>IF(AX139="-",0,IF(COUNTIF(AX139:$AX$1022,AX139)&gt;1,1,0))</f>
        <v>0</v>
      </c>
    </row>
    <row r="140" spans="1:51" ht="15.75">
      <c r="A140" s="464">
        <v>118</v>
      </c>
      <c r="B140" s="491"/>
      <c r="C140" s="492"/>
      <c r="D140" s="469"/>
      <c r="E140" s="470"/>
      <c r="F140" s="493"/>
      <c r="G140" s="466"/>
      <c r="H140" s="470"/>
      <c r="I140" s="493"/>
      <c r="J140" s="466"/>
      <c r="K140" s="470"/>
      <c r="L140" s="493"/>
      <c r="M140" s="466"/>
      <c r="N140" s="470"/>
      <c r="O140" s="493"/>
      <c r="P140" s="466"/>
      <c r="Q140" s="470"/>
      <c r="R140" s="493"/>
      <c r="S140" s="466"/>
      <c r="T140" s="470"/>
      <c r="U140" s="493"/>
      <c r="V140" s="466"/>
      <c r="W140" s="470"/>
      <c r="X140" s="493"/>
      <c r="Y140" s="466"/>
      <c r="Z140" s="470"/>
      <c r="AA140" s="494"/>
      <c r="AB140" s="542">
        <f t="shared" si="22"/>
        <v>0</v>
      </c>
      <c r="AC140" s="495">
        <f t="shared" si="22"/>
        <v>0</v>
      </c>
      <c r="AD140" s="496">
        <f t="shared" si="22"/>
        <v>0</v>
      </c>
      <c r="AE140" s="3"/>
      <c r="AF140" s="13" t="b">
        <f t="shared" si="20"/>
        <v>1</v>
      </c>
      <c r="AG140" s="13" t="b">
        <f t="shared" si="21"/>
        <v>1</v>
      </c>
      <c r="AH140" s="13" t="b">
        <f t="shared" si="23"/>
        <v>1</v>
      </c>
      <c r="AI140" s="13" t="b">
        <f t="shared" si="24"/>
        <v>1</v>
      </c>
      <c r="AJ140" s="13" t="b">
        <f t="shared" si="25"/>
        <v>0</v>
      </c>
      <c r="AK140" s="13" t="b">
        <f t="shared" si="26"/>
        <v>0</v>
      </c>
      <c r="AL140" s="13" t="b">
        <f t="shared" si="27"/>
        <v>0</v>
      </c>
      <c r="AM140" s="13" t="b">
        <f t="shared" si="28"/>
        <v>0</v>
      </c>
      <c r="AN140" s="13" t="b">
        <f t="shared" si="29"/>
        <v>0</v>
      </c>
      <c r="AO140" s="13" t="b">
        <f t="shared" si="30"/>
        <v>0</v>
      </c>
      <c r="AP140" s="13" t="b">
        <f t="shared" si="31"/>
        <v>0</v>
      </c>
      <c r="AQ140" s="13" t="b">
        <f t="shared" si="32"/>
        <v>0</v>
      </c>
      <c r="AR140" s="13" t="b">
        <f t="shared" si="33"/>
        <v>0</v>
      </c>
      <c r="AS140" s="13" t="b">
        <f t="shared" si="34"/>
        <v>1</v>
      </c>
      <c r="AT140" s="13" t="b">
        <f t="shared" si="35"/>
        <v>1</v>
      </c>
      <c r="AU140" s="13" t="b">
        <f t="shared" si="36"/>
        <v>1</v>
      </c>
      <c r="AV140" s="13" t="b">
        <f t="shared" si="37"/>
        <v>1</v>
      </c>
      <c r="AW140" s="13" t="b">
        <f t="shared" si="38"/>
        <v>1</v>
      </c>
      <c r="AX140" s="13" t="str">
        <f t="shared" si="39"/>
        <v>-</v>
      </c>
      <c r="AY140" s="622">
        <f>IF(AX140="-",0,IF(COUNTIF(AX140:$AX$1022,AX140)&gt;1,1,0))</f>
        <v>0</v>
      </c>
    </row>
    <row r="141" spans="1:51" ht="15.75">
      <c r="A141" s="464">
        <v>119</v>
      </c>
      <c r="B141" s="491"/>
      <c r="C141" s="492"/>
      <c r="D141" s="469"/>
      <c r="E141" s="470"/>
      <c r="F141" s="493"/>
      <c r="G141" s="466"/>
      <c r="H141" s="470"/>
      <c r="I141" s="493"/>
      <c r="J141" s="466"/>
      <c r="K141" s="470"/>
      <c r="L141" s="493"/>
      <c r="M141" s="466"/>
      <c r="N141" s="470"/>
      <c r="O141" s="493"/>
      <c r="P141" s="466"/>
      <c r="Q141" s="470"/>
      <c r="R141" s="493"/>
      <c r="S141" s="466"/>
      <c r="T141" s="470"/>
      <c r="U141" s="493"/>
      <c r="V141" s="466"/>
      <c r="W141" s="470"/>
      <c r="X141" s="493"/>
      <c r="Y141" s="466"/>
      <c r="Z141" s="470"/>
      <c r="AA141" s="494"/>
      <c r="AB141" s="542">
        <f t="shared" si="22"/>
        <v>0</v>
      </c>
      <c r="AC141" s="495">
        <f t="shared" si="22"/>
        <v>0</v>
      </c>
      <c r="AD141" s="496">
        <f t="shared" si="22"/>
        <v>0</v>
      </c>
      <c r="AE141" s="3"/>
      <c r="AF141" s="13" t="b">
        <f t="shared" si="20"/>
        <v>1</v>
      </c>
      <c r="AG141" s="13" t="b">
        <f t="shared" si="21"/>
        <v>1</v>
      </c>
      <c r="AH141" s="13" t="b">
        <f t="shared" si="23"/>
        <v>1</v>
      </c>
      <c r="AI141" s="13" t="b">
        <f t="shared" si="24"/>
        <v>1</v>
      </c>
      <c r="AJ141" s="13" t="b">
        <f t="shared" si="25"/>
        <v>0</v>
      </c>
      <c r="AK141" s="13" t="b">
        <f t="shared" si="26"/>
        <v>0</v>
      </c>
      <c r="AL141" s="13" t="b">
        <f t="shared" si="27"/>
        <v>0</v>
      </c>
      <c r="AM141" s="13" t="b">
        <f t="shared" si="28"/>
        <v>0</v>
      </c>
      <c r="AN141" s="13" t="b">
        <f t="shared" si="29"/>
        <v>0</v>
      </c>
      <c r="AO141" s="13" t="b">
        <f t="shared" si="30"/>
        <v>0</v>
      </c>
      <c r="AP141" s="13" t="b">
        <f t="shared" si="31"/>
        <v>0</v>
      </c>
      <c r="AQ141" s="13" t="b">
        <f t="shared" si="32"/>
        <v>0</v>
      </c>
      <c r="AR141" s="13" t="b">
        <f t="shared" si="33"/>
        <v>0</v>
      </c>
      <c r="AS141" s="13" t="b">
        <f t="shared" si="34"/>
        <v>1</v>
      </c>
      <c r="AT141" s="13" t="b">
        <f t="shared" si="35"/>
        <v>1</v>
      </c>
      <c r="AU141" s="13" t="b">
        <f t="shared" si="36"/>
        <v>1</v>
      </c>
      <c r="AV141" s="13" t="b">
        <f t="shared" si="37"/>
        <v>1</v>
      </c>
      <c r="AW141" s="13" t="b">
        <f t="shared" si="38"/>
        <v>1</v>
      </c>
      <c r="AX141" s="13" t="str">
        <f t="shared" si="39"/>
        <v>-</v>
      </c>
      <c r="AY141" s="622">
        <f>IF(AX141="-",0,IF(COUNTIF(AX141:$AX$1022,AX141)&gt;1,1,0))</f>
        <v>0</v>
      </c>
    </row>
    <row r="142" spans="1:51" ht="15.75">
      <c r="A142" s="464">
        <v>120</v>
      </c>
      <c r="B142" s="491"/>
      <c r="C142" s="492"/>
      <c r="D142" s="469"/>
      <c r="E142" s="470"/>
      <c r="F142" s="493"/>
      <c r="G142" s="466"/>
      <c r="H142" s="470"/>
      <c r="I142" s="493"/>
      <c r="J142" s="466"/>
      <c r="K142" s="470"/>
      <c r="L142" s="493"/>
      <c r="M142" s="466"/>
      <c r="N142" s="470"/>
      <c r="O142" s="493"/>
      <c r="P142" s="466"/>
      <c r="Q142" s="470"/>
      <c r="R142" s="493"/>
      <c r="S142" s="466"/>
      <c r="T142" s="470"/>
      <c r="U142" s="493"/>
      <c r="V142" s="466"/>
      <c r="W142" s="470"/>
      <c r="X142" s="493"/>
      <c r="Y142" s="466"/>
      <c r="Z142" s="470"/>
      <c r="AA142" s="494"/>
      <c r="AB142" s="542">
        <f t="shared" si="22"/>
        <v>0</v>
      </c>
      <c r="AC142" s="495">
        <f t="shared" si="22"/>
        <v>0</v>
      </c>
      <c r="AD142" s="496">
        <f t="shared" si="22"/>
        <v>0</v>
      </c>
      <c r="AE142" s="3"/>
      <c r="AF142" s="13" t="b">
        <f t="shared" si="20"/>
        <v>1</v>
      </c>
      <c r="AG142" s="13" t="b">
        <f t="shared" si="21"/>
        <v>1</v>
      </c>
      <c r="AH142" s="13" t="b">
        <f t="shared" si="23"/>
        <v>1</v>
      </c>
      <c r="AI142" s="13" t="b">
        <f t="shared" si="24"/>
        <v>1</v>
      </c>
      <c r="AJ142" s="13" t="b">
        <f t="shared" si="25"/>
        <v>0</v>
      </c>
      <c r="AK142" s="13" t="b">
        <f t="shared" si="26"/>
        <v>0</v>
      </c>
      <c r="AL142" s="13" t="b">
        <f t="shared" si="27"/>
        <v>0</v>
      </c>
      <c r="AM142" s="13" t="b">
        <f t="shared" si="28"/>
        <v>0</v>
      </c>
      <c r="AN142" s="13" t="b">
        <f t="shared" si="29"/>
        <v>0</v>
      </c>
      <c r="AO142" s="13" t="b">
        <f t="shared" si="30"/>
        <v>0</v>
      </c>
      <c r="AP142" s="13" t="b">
        <f t="shared" si="31"/>
        <v>0</v>
      </c>
      <c r="AQ142" s="13" t="b">
        <f t="shared" si="32"/>
        <v>0</v>
      </c>
      <c r="AR142" s="13" t="b">
        <f t="shared" si="33"/>
        <v>0</v>
      </c>
      <c r="AS142" s="13" t="b">
        <f t="shared" si="34"/>
        <v>1</v>
      </c>
      <c r="AT142" s="13" t="b">
        <f t="shared" si="35"/>
        <v>1</v>
      </c>
      <c r="AU142" s="13" t="b">
        <f t="shared" si="36"/>
        <v>1</v>
      </c>
      <c r="AV142" s="13" t="b">
        <f t="shared" si="37"/>
        <v>1</v>
      </c>
      <c r="AW142" s="13" t="b">
        <f t="shared" si="38"/>
        <v>1</v>
      </c>
      <c r="AX142" s="13" t="str">
        <f t="shared" si="39"/>
        <v>-</v>
      </c>
      <c r="AY142" s="622">
        <f>IF(AX142="-",0,IF(COUNTIF(AX142:$AX$1022,AX142)&gt;1,1,0))</f>
        <v>0</v>
      </c>
    </row>
    <row r="143" spans="1:51" ht="15.75">
      <c r="A143" s="464">
        <v>121</v>
      </c>
      <c r="B143" s="491"/>
      <c r="C143" s="492"/>
      <c r="D143" s="469"/>
      <c r="E143" s="470"/>
      <c r="F143" s="493"/>
      <c r="G143" s="466"/>
      <c r="H143" s="470"/>
      <c r="I143" s="493"/>
      <c r="J143" s="466"/>
      <c r="K143" s="470"/>
      <c r="L143" s="493"/>
      <c r="M143" s="466"/>
      <c r="N143" s="470"/>
      <c r="O143" s="493"/>
      <c r="P143" s="466"/>
      <c r="Q143" s="470"/>
      <c r="R143" s="493"/>
      <c r="S143" s="466"/>
      <c r="T143" s="470"/>
      <c r="U143" s="493"/>
      <c r="V143" s="466"/>
      <c r="W143" s="470"/>
      <c r="X143" s="493"/>
      <c r="Y143" s="466"/>
      <c r="Z143" s="470"/>
      <c r="AA143" s="494"/>
      <c r="AB143" s="542">
        <f t="shared" si="22"/>
        <v>0</v>
      </c>
      <c r="AC143" s="495">
        <f t="shared" si="22"/>
        <v>0</v>
      </c>
      <c r="AD143" s="496">
        <f t="shared" si="22"/>
        <v>0</v>
      </c>
      <c r="AE143" s="3"/>
      <c r="AF143" s="13" t="b">
        <f t="shared" si="20"/>
        <v>1</v>
      </c>
      <c r="AG143" s="13" t="b">
        <f t="shared" si="21"/>
        <v>1</v>
      </c>
      <c r="AH143" s="13" t="b">
        <f t="shared" si="23"/>
        <v>1</v>
      </c>
      <c r="AI143" s="13" t="b">
        <f t="shared" si="24"/>
        <v>1</v>
      </c>
      <c r="AJ143" s="13" t="b">
        <f t="shared" si="25"/>
        <v>0</v>
      </c>
      <c r="AK143" s="13" t="b">
        <f t="shared" si="26"/>
        <v>0</v>
      </c>
      <c r="AL143" s="13" t="b">
        <f t="shared" si="27"/>
        <v>0</v>
      </c>
      <c r="AM143" s="13" t="b">
        <f t="shared" si="28"/>
        <v>0</v>
      </c>
      <c r="AN143" s="13" t="b">
        <f t="shared" si="29"/>
        <v>0</v>
      </c>
      <c r="AO143" s="13" t="b">
        <f t="shared" si="30"/>
        <v>0</v>
      </c>
      <c r="AP143" s="13" t="b">
        <f t="shared" si="31"/>
        <v>0</v>
      </c>
      <c r="AQ143" s="13" t="b">
        <f t="shared" si="32"/>
        <v>0</v>
      </c>
      <c r="AR143" s="13" t="b">
        <f t="shared" si="33"/>
        <v>0</v>
      </c>
      <c r="AS143" s="13" t="b">
        <f t="shared" si="34"/>
        <v>1</v>
      </c>
      <c r="AT143" s="13" t="b">
        <f t="shared" si="35"/>
        <v>1</v>
      </c>
      <c r="AU143" s="13" t="b">
        <f t="shared" si="36"/>
        <v>1</v>
      </c>
      <c r="AV143" s="13" t="b">
        <f t="shared" si="37"/>
        <v>1</v>
      </c>
      <c r="AW143" s="13" t="b">
        <f t="shared" si="38"/>
        <v>1</v>
      </c>
      <c r="AX143" s="13" t="str">
        <f t="shared" si="39"/>
        <v>-</v>
      </c>
      <c r="AY143" s="622">
        <f>IF(AX143="-",0,IF(COUNTIF(AX143:$AX$1022,AX143)&gt;1,1,0))</f>
        <v>0</v>
      </c>
    </row>
    <row r="144" spans="1:51" ht="15.75">
      <c r="A144" s="464">
        <v>122</v>
      </c>
      <c r="B144" s="491"/>
      <c r="C144" s="492"/>
      <c r="D144" s="469"/>
      <c r="E144" s="470"/>
      <c r="F144" s="493"/>
      <c r="G144" s="466"/>
      <c r="H144" s="470"/>
      <c r="I144" s="493"/>
      <c r="J144" s="466"/>
      <c r="K144" s="470"/>
      <c r="L144" s="493"/>
      <c r="M144" s="466"/>
      <c r="N144" s="470"/>
      <c r="O144" s="493"/>
      <c r="P144" s="466"/>
      <c r="Q144" s="470"/>
      <c r="R144" s="493"/>
      <c r="S144" s="466"/>
      <c r="T144" s="470"/>
      <c r="U144" s="493"/>
      <c r="V144" s="466"/>
      <c r="W144" s="470"/>
      <c r="X144" s="493"/>
      <c r="Y144" s="466"/>
      <c r="Z144" s="470"/>
      <c r="AA144" s="494"/>
      <c r="AB144" s="542">
        <f t="shared" si="22"/>
        <v>0</v>
      </c>
      <c r="AC144" s="495">
        <f t="shared" si="22"/>
        <v>0</v>
      </c>
      <c r="AD144" s="496">
        <f t="shared" si="22"/>
        <v>0</v>
      </c>
      <c r="AE144" s="3"/>
      <c r="AF144" s="13" t="b">
        <f t="shared" si="20"/>
        <v>1</v>
      </c>
      <c r="AG144" s="13" t="b">
        <f t="shared" si="21"/>
        <v>1</v>
      </c>
      <c r="AH144" s="13" t="b">
        <f t="shared" si="23"/>
        <v>1</v>
      </c>
      <c r="AI144" s="13" t="b">
        <f t="shared" si="24"/>
        <v>1</v>
      </c>
      <c r="AJ144" s="13" t="b">
        <f t="shared" si="25"/>
        <v>0</v>
      </c>
      <c r="AK144" s="13" t="b">
        <f t="shared" si="26"/>
        <v>0</v>
      </c>
      <c r="AL144" s="13" t="b">
        <f t="shared" si="27"/>
        <v>0</v>
      </c>
      <c r="AM144" s="13" t="b">
        <f t="shared" si="28"/>
        <v>0</v>
      </c>
      <c r="AN144" s="13" t="b">
        <f t="shared" si="29"/>
        <v>0</v>
      </c>
      <c r="AO144" s="13" t="b">
        <f t="shared" si="30"/>
        <v>0</v>
      </c>
      <c r="AP144" s="13" t="b">
        <f t="shared" si="31"/>
        <v>0</v>
      </c>
      <c r="AQ144" s="13" t="b">
        <f t="shared" si="32"/>
        <v>0</v>
      </c>
      <c r="AR144" s="13" t="b">
        <f t="shared" si="33"/>
        <v>0</v>
      </c>
      <c r="AS144" s="13" t="b">
        <f t="shared" si="34"/>
        <v>1</v>
      </c>
      <c r="AT144" s="13" t="b">
        <f t="shared" si="35"/>
        <v>1</v>
      </c>
      <c r="AU144" s="13" t="b">
        <f t="shared" si="36"/>
        <v>1</v>
      </c>
      <c r="AV144" s="13" t="b">
        <f t="shared" si="37"/>
        <v>1</v>
      </c>
      <c r="AW144" s="13" t="b">
        <f t="shared" si="38"/>
        <v>1</v>
      </c>
      <c r="AX144" s="13" t="str">
        <f t="shared" si="39"/>
        <v>-</v>
      </c>
      <c r="AY144" s="622">
        <f>IF(AX144="-",0,IF(COUNTIF(AX144:$AX$1022,AX144)&gt;1,1,0))</f>
        <v>0</v>
      </c>
    </row>
    <row r="145" spans="1:51" ht="15.75">
      <c r="A145" s="464">
        <v>123</v>
      </c>
      <c r="B145" s="491"/>
      <c r="C145" s="492"/>
      <c r="D145" s="469"/>
      <c r="E145" s="470"/>
      <c r="F145" s="493"/>
      <c r="G145" s="466"/>
      <c r="H145" s="470"/>
      <c r="I145" s="493"/>
      <c r="J145" s="466"/>
      <c r="K145" s="470"/>
      <c r="L145" s="493"/>
      <c r="M145" s="466"/>
      <c r="N145" s="470"/>
      <c r="O145" s="493"/>
      <c r="P145" s="466"/>
      <c r="Q145" s="470"/>
      <c r="R145" s="493"/>
      <c r="S145" s="466"/>
      <c r="T145" s="470"/>
      <c r="U145" s="493"/>
      <c r="V145" s="466"/>
      <c r="W145" s="470"/>
      <c r="X145" s="493"/>
      <c r="Y145" s="466"/>
      <c r="Z145" s="470"/>
      <c r="AA145" s="494"/>
      <c r="AB145" s="542">
        <f t="shared" si="22"/>
        <v>0</v>
      </c>
      <c r="AC145" s="495">
        <f t="shared" si="22"/>
        <v>0</v>
      </c>
      <c r="AD145" s="496">
        <f t="shared" si="22"/>
        <v>0</v>
      </c>
      <c r="AE145" s="3"/>
      <c r="AF145" s="13" t="b">
        <f t="shared" si="20"/>
        <v>1</v>
      </c>
      <c r="AG145" s="13" t="b">
        <f t="shared" si="21"/>
        <v>1</v>
      </c>
      <c r="AH145" s="13" t="b">
        <f t="shared" si="23"/>
        <v>1</v>
      </c>
      <c r="AI145" s="13" t="b">
        <f t="shared" si="24"/>
        <v>1</v>
      </c>
      <c r="AJ145" s="13" t="b">
        <f t="shared" si="25"/>
        <v>0</v>
      </c>
      <c r="AK145" s="13" t="b">
        <f t="shared" si="26"/>
        <v>0</v>
      </c>
      <c r="AL145" s="13" t="b">
        <f t="shared" si="27"/>
        <v>0</v>
      </c>
      <c r="AM145" s="13" t="b">
        <f t="shared" si="28"/>
        <v>0</v>
      </c>
      <c r="AN145" s="13" t="b">
        <f t="shared" si="29"/>
        <v>0</v>
      </c>
      <c r="AO145" s="13" t="b">
        <f t="shared" si="30"/>
        <v>0</v>
      </c>
      <c r="AP145" s="13" t="b">
        <f t="shared" si="31"/>
        <v>0</v>
      </c>
      <c r="AQ145" s="13" t="b">
        <f t="shared" si="32"/>
        <v>0</v>
      </c>
      <c r="AR145" s="13" t="b">
        <f t="shared" si="33"/>
        <v>0</v>
      </c>
      <c r="AS145" s="13" t="b">
        <f t="shared" si="34"/>
        <v>1</v>
      </c>
      <c r="AT145" s="13" t="b">
        <f t="shared" si="35"/>
        <v>1</v>
      </c>
      <c r="AU145" s="13" t="b">
        <f t="shared" si="36"/>
        <v>1</v>
      </c>
      <c r="AV145" s="13" t="b">
        <f t="shared" si="37"/>
        <v>1</v>
      </c>
      <c r="AW145" s="13" t="b">
        <f t="shared" si="38"/>
        <v>1</v>
      </c>
      <c r="AX145" s="13" t="str">
        <f t="shared" si="39"/>
        <v>-</v>
      </c>
      <c r="AY145" s="622">
        <f>IF(AX145="-",0,IF(COUNTIF(AX145:$AX$1022,AX145)&gt;1,1,0))</f>
        <v>0</v>
      </c>
    </row>
    <row r="146" spans="1:51" ht="15.75">
      <c r="A146" s="464">
        <v>124</v>
      </c>
      <c r="B146" s="491"/>
      <c r="C146" s="492"/>
      <c r="D146" s="469"/>
      <c r="E146" s="470"/>
      <c r="F146" s="493"/>
      <c r="G146" s="466"/>
      <c r="H146" s="470"/>
      <c r="I146" s="493"/>
      <c r="J146" s="466"/>
      <c r="K146" s="470"/>
      <c r="L146" s="493"/>
      <c r="M146" s="466"/>
      <c r="N146" s="470"/>
      <c r="O146" s="493"/>
      <c r="P146" s="466"/>
      <c r="Q146" s="470"/>
      <c r="R146" s="493"/>
      <c r="S146" s="466"/>
      <c r="T146" s="470"/>
      <c r="U146" s="493"/>
      <c r="V146" s="466"/>
      <c r="W146" s="470"/>
      <c r="X146" s="493"/>
      <c r="Y146" s="466"/>
      <c r="Z146" s="470"/>
      <c r="AA146" s="494"/>
      <c r="AB146" s="542">
        <f t="shared" si="22"/>
        <v>0</v>
      </c>
      <c r="AC146" s="495">
        <f t="shared" si="22"/>
        <v>0</v>
      </c>
      <c r="AD146" s="496">
        <f t="shared" si="22"/>
        <v>0</v>
      </c>
      <c r="AE146" s="3"/>
      <c r="AF146" s="13" t="b">
        <f t="shared" si="20"/>
        <v>1</v>
      </c>
      <c r="AG146" s="13" t="b">
        <f t="shared" si="21"/>
        <v>1</v>
      </c>
      <c r="AH146" s="13" t="b">
        <f t="shared" si="23"/>
        <v>1</v>
      </c>
      <c r="AI146" s="13" t="b">
        <f t="shared" si="24"/>
        <v>1</v>
      </c>
      <c r="AJ146" s="13" t="b">
        <f t="shared" si="25"/>
        <v>0</v>
      </c>
      <c r="AK146" s="13" t="b">
        <f t="shared" si="26"/>
        <v>0</v>
      </c>
      <c r="AL146" s="13" t="b">
        <f t="shared" si="27"/>
        <v>0</v>
      </c>
      <c r="AM146" s="13" t="b">
        <f t="shared" si="28"/>
        <v>0</v>
      </c>
      <c r="AN146" s="13" t="b">
        <f t="shared" si="29"/>
        <v>0</v>
      </c>
      <c r="AO146" s="13" t="b">
        <f t="shared" si="30"/>
        <v>0</v>
      </c>
      <c r="AP146" s="13" t="b">
        <f t="shared" si="31"/>
        <v>0</v>
      </c>
      <c r="AQ146" s="13" t="b">
        <f t="shared" si="32"/>
        <v>0</v>
      </c>
      <c r="AR146" s="13" t="b">
        <f t="shared" si="33"/>
        <v>0</v>
      </c>
      <c r="AS146" s="13" t="b">
        <f t="shared" si="34"/>
        <v>1</v>
      </c>
      <c r="AT146" s="13" t="b">
        <f t="shared" si="35"/>
        <v>1</v>
      </c>
      <c r="AU146" s="13" t="b">
        <f t="shared" si="36"/>
        <v>1</v>
      </c>
      <c r="AV146" s="13" t="b">
        <f t="shared" si="37"/>
        <v>1</v>
      </c>
      <c r="AW146" s="13" t="b">
        <f t="shared" si="38"/>
        <v>1</v>
      </c>
      <c r="AX146" s="13" t="str">
        <f t="shared" si="39"/>
        <v>-</v>
      </c>
      <c r="AY146" s="622">
        <f>IF(AX146="-",0,IF(COUNTIF(AX146:$AX$1022,AX146)&gt;1,1,0))</f>
        <v>0</v>
      </c>
    </row>
    <row r="147" spans="1:51" ht="15.75">
      <c r="A147" s="464">
        <v>125</v>
      </c>
      <c r="B147" s="491"/>
      <c r="C147" s="492"/>
      <c r="D147" s="469"/>
      <c r="E147" s="470"/>
      <c r="F147" s="493"/>
      <c r="G147" s="466"/>
      <c r="H147" s="470"/>
      <c r="I147" s="493"/>
      <c r="J147" s="466"/>
      <c r="K147" s="470"/>
      <c r="L147" s="493"/>
      <c r="M147" s="466"/>
      <c r="N147" s="470"/>
      <c r="O147" s="493"/>
      <c r="P147" s="466"/>
      <c r="Q147" s="470"/>
      <c r="R147" s="493"/>
      <c r="S147" s="466"/>
      <c r="T147" s="470"/>
      <c r="U147" s="493"/>
      <c r="V147" s="466"/>
      <c r="W147" s="470"/>
      <c r="X147" s="493"/>
      <c r="Y147" s="466"/>
      <c r="Z147" s="470"/>
      <c r="AA147" s="494"/>
      <c r="AB147" s="542">
        <f t="shared" si="22"/>
        <v>0</v>
      </c>
      <c r="AC147" s="495">
        <f t="shared" si="22"/>
        <v>0</v>
      </c>
      <c r="AD147" s="496">
        <f t="shared" si="22"/>
        <v>0</v>
      </c>
      <c r="AE147" s="3"/>
      <c r="AF147" s="13" t="b">
        <f t="shared" si="20"/>
        <v>1</v>
      </c>
      <c r="AG147" s="13" t="b">
        <f t="shared" si="21"/>
        <v>1</v>
      </c>
      <c r="AH147" s="13" t="b">
        <f t="shared" si="23"/>
        <v>1</v>
      </c>
      <c r="AI147" s="13" t="b">
        <f t="shared" si="24"/>
        <v>1</v>
      </c>
      <c r="AJ147" s="13" t="b">
        <f t="shared" si="25"/>
        <v>0</v>
      </c>
      <c r="AK147" s="13" t="b">
        <f t="shared" si="26"/>
        <v>0</v>
      </c>
      <c r="AL147" s="13" t="b">
        <f t="shared" si="27"/>
        <v>0</v>
      </c>
      <c r="AM147" s="13" t="b">
        <f t="shared" si="28"/>
        <v>0</v>
      </c>
      <c r="AN147" s="13" t="b">
        <f t="shared" si="29"/>
        <v>0</v>
      </c>
      <c r="AO147" s="13" t="b">
        <f t="shared" si="30"/>
        <v>0</v>
      </c>
      <c r="AP147" s="13" t="b">
        <f t="shared" si="31"/>
        <v>0</v>
      </c>
      <c r="AQ147" s="13" t="b">
        <f t="shared" si="32"/>
        <v>0</v>
      </c>
      <c r="AR147" s="13" t="b">
        <f t="shared" si="33"/>
        <v>0</v>
      </c>
      <c r="AS147" s="13" t="b">
        <f t="shared" si="34"/>
        <v>1</v>
      </c>
      <c r="AT147" s="13" t="b">
        <f t="shared" si="35"/>
        <v>1</v>
      </c>
      <c r="AU147" s="13" t="b">
        <f t="shared" si="36"/>
        <v>1</v>
      </c>
      <c r="AV147" s="13" t="b">
        <f t="shared" si="37"/>
        <v>1</v>
      </c>
      <c r="AW147" s="13" t="b">
        <f t="shared" si="38"/>
        <v>1</v>
      </c>
      <c r="AX147" s="13" t="str">
        <f t="shared" si="39"/>
        <v>-</v>
      </c>
      <c r="AY147" s="622">
        <f>IF(AX147="-",0,IF(COUNTIF(AX147:$AX$1022,AX147)&gt;1,1,0))</f>
        <v>0</v>
      </c>
    </row>
    <row r="148" spans="1:51" ht="15.75">
      <c r="A148" s="464">
        <v>126</v>
      </c>
      <c r="B148" s="491"/>
      <c r="C148" s="492"/>
      <c r="D148" s="469"/>
      <c r="E148" s="470"/>
      <c r="F148" s="493"/>
      <c r="G148" s="466"/>
      <c r="H148" s="470"/>
      <c r="I148" s="493"/>
      <c r="J148" s="466"/>
      <c r="K148" s="470"/>
      <c r="L148" s="493"/>
      <c r="M148" s="466"/>
      <c r="N148" s="470"/>
      <c r="O148" s="493"/>
      <c r="P148" s="466"/>
      <c r="Q148" s="470"/>
      <c r="R148" s="493"/>
      <c r="S148" s="466"/>
      <c r="T148" s="470"/>
      <c r="U148" s="493"/>
      <c r="V148" s="466"/>
      <c r="W148" s="470"/>
      <c r="X148" s="493"/>
      <c r="Y148" s="466"/>
      <c r="Z148" s="470"/>
      <c r="AA148" s="494"/>
      <c r="AB148" s="542">
        <f t="shared" si="22"/>
        <v>0</v>
      </c>
      <c r="AC148" s="495">
        <f t="shared" si="22"/>
        <v>0</v>
      </c>
      <c r="AD148" s="496">
        <f t="shared" si="22"/>
        <v>0</v>
      </c>
      <c r="AE148" s="3"/>
      <c r="AF148" s="13" t="b">
        <f t="shared" si="20"/>
        <v>1</v>
      </c>
      <c r="AG148" s="13" t="b">
        <f t="shared" si="21"/>
        <v>1</v>
      </c>
      <c r="AH148" s="13" t="b">
        <f t="shared" si="23"/>
        <v>1</v>
      </c>
      <c r="AI148" s="13" t="b">
        <f t="shared" si="24"/>
        <v>1</v>
      </c>
      <c r="AJ148" s="13" t="b">
        <f t="shared" si="25"/>
        <v>0</v>
      </c>
      <c r="AK148" s="13" t="b">
        <f t="shared" si="26"/>
        <v>0</v>
      </c>
      <c r="AL148" s="13" t="b">
        <f t="shared" si="27"/>
        <v>0</v>
      </c>
      <c r="AM148" s="13" t="b">
        <f t="shared" si="28"/>
        <v>0</v>
      </c>
      <c r="AN148" s="13" t="b">
        <f t="shared" si="29"/>
        <v>0</v>
      </c>
      <c r="AO148" s="13" t="b">
        <f t="shared" si="30"/>
        <v>0</v>
      </c>
      <c r="AP148" s="13" t="b">
        <f t="shared" si="31"/>
        <v>0</v>
      </c>
      <c r="AQ148" s="13" t="b">
        <f t="shared" si="32"/>
        <v>0</v>
      </c>
      <c r="AR148" s="13" t="b">
        <f t="shared" si="33"/>
        <v>0</v>
      </c>
      <c r="AS148" s="13" t="b">
        <f t="shared" si="34"/>
        <v>1</v>
      </c>
      <c r="AT148" s="13" t="b">
        <f t="shared" si="35"/>
        <v>1</v>
      </c>
      <c r="AU148" s="13" t="b">
        <f t="shared" si="36"/>
        <v>1</v>
      </c>
      <c r="AV148" s="13" t="b">
        <f t="shared" si="37"/>
        <v>1</v>
      </c>
      <c r="AW148" s="13" t="b">
        <f t="shared" si="38"/>
        <v>1</v>
      </c>
      <c r="AX148" s="13" t="str">
        <f t="shared" si="39"/>
        <v>-</v>
      </c>
      <c r="AY148" s="622">
        <f>IF(AX148="-",0,IF(COUNTIF(AX148:$AX$1022,AX148)&gt;1,1,0))</f>
        <v>0</v>
      </c>
    </row>
    <row r="149" spans="1:51" ht="15.75">
      <c r="A149" s="464">
        <v>127</v>
      </c>
      <c r="B149" s="491"/>
      <c r="C149" s="492"/>
      <c r="D149" s="469"/>
      <c r="E149" s="470"/>
      <c r="F149" s="493"/>
      <c r="G149" s="466"/>
      <c r="H149" s="470"/>
      <c r="I149" s="493"/>
      <c r="J149" s="466"/>
      <c r="K149" s="470"/>
      <c r="L149" s="493"/>
      <c r="M149" s="466"/>
      <c r="N149" s="470"/>
      <c r="O149" s="493"/>
      <c r="P149" s="466"/>
      <c r="Q149" s="470"/>
      <c r="R149" s="493"/>
      <c r="S149" s="466"/>
      <c r="T149" s="470"/>
      <c r="U149" s="493"/>
      <c r="V149" s="466"/>
      <c r="W149" s="470"/>
      <c r="X149" s="493"/>
      <c r="Y149" s="466"/>
      <c r="Z149" s="470"/>
      <c r="AA149" s="494"/>
      <c r="AB149" s="542">
        <f t="shared" si="22"/>
        <v>0</v>
      </c>
      <c r="AC149" s="495">
        <f t="shared" si="22"/>
        <v>0</v>
      </c>
      <c r="AD149" s="496">
        <f t="shared" si="22"/>
        <v>0</v>
      </c>
      <c r="AE149" s="3"/>
      <c r="AF149" s="13" t="b">
        <f t="shared" si="20"/>
        <v>1</v>
      </c>
      <c r="AG149" s="13" t="b">
        <f t="shared" si="21"/>
        <v>1</v>
      </c>
      <c r="AH149" s="13" t="b">
        <f t="shared" si="23"/>
        <v>1</v>
      </c>
      <c r="AI149" s="13" t="b">
        <f t="shared" si="24"/>
        <v>1</v>
      </c>
      <c r="AJ149" s="13" t="b">
        <f t="shared" si="25"/>
        <v>0</v>
      </c>
      <c r="AK149" s="13" t="b">
        <f t="shared" si="26"/>
        <v>0</v>
      </c>
      <c r="AL149" s="13" t="b">
        <f t="shared" si="27"/>
        <v>0</v>
      </c>
      <c r="AM149" s="13" t="b">
        <f t="shared" si="28"/>
        <v>0</v>
      </c>
      <c r="AN149" s="13" t="b">
        <f t="shared" si="29"/>
        <v>0</v>
      </c>
      <c r="AO149" s="13" t="b">
        <f t="shared" si="30"/>
        <v>0</v>
      </c>
      <c r="AP149" s="13" t="b">
        <f t="shared" si="31"/>
        <v>0</v>
      </c>
      <c r="AQ149" s="13" t="b">
        <f t="shared" si="32"/>
        <v>0</v>
      </c>
      <c r="AR149" s="13" t="b">
        <f t="shared" si="33"/>
        <v>0</v>
      </c>
      <c r="AS149" s="13" t="b">
        <f t="shared" si="34"/>
        <v>1</v>
      </c>
      <c r="AT149" s="13" t="b">
        <f t="shared" si="35"/>
        <v>1</v>
      </c>
      <c r="AU149" s="13" t="b">
        <f t="shared" si="36"/>
        <v>1</v>
      </c>
      <c r="AV149" s="13" t="b">
        <f t="shared" si="37"/>
        <v>1</v>
      </c>
      <c r="AW149" s="13" t="b">
        <f t="shared" si="38"/>
        <v>1</v>
      </c>
      <c r="AX149" s="13" t="str">
        <f t="shared" si="39"/>
        <v>-</v>
      </c>
      <c r="AY149" s="622">
        <f>IF(AX149="-",0,IF(COUNTIF(AX149:$AX$1022,AX149)&gt;1,1,0))</f>
        <v>0</v>
      </c>
    </row>
    <row r="150" spans="1:51" ht="15.75">
      <c r="A150" s="464">
        <v>128</v>
      </c>
      <c r="B150" s="491"/>
      <c r="C150" s="492"/>
      <c r="D150" s="469"/>
      <c r="E150" s="470"/>
      <c r="F150" s="493"/>
      <c r="G150" s="466"/>
      <c r="H150" s="470"/>
      <c r="I150" s="493"/>
      <c r="J150" s="466"/>
      <c r="K150" s="470"/>
      <c r="L150" s="493"/>
      <c r="M150" s="466"/>
      <c r="N150" s="470"/>
      <c r="O150" s="493"/>
      <c r="P150" s="466"/>
      <c r="Q150" s="470"/>
      <c r="R150" s="493"/>
      <c r="S150" s="466"/>
      <c r="T150" s="470"/>
      <c r="U150" s="493"/>
      <c r="V150" s="466"/>
      <c r="W150" s="470"/>
      <c r="X150" s="493"/>
      <c r="Y150" s="466"/>
      <c r="Z150" s="470"/>
      <c r="AA150" s="494"/>
      <c r="AB150" s="542">
        <f t="shared" si="22"/>
        <v>0</v>
      </c>
      <c r="AC150" s="495">
        <f t="shared" si="22"/>
        <v>0</v>
      </c>
      <c r="AD150" s="496">
        <f t="shared" si="22"/>
        <v>0</v>
      </c>
      <c r="AE150" s="3"/>
      <c r="AF150" s="13" t="b">
        <f t="shared" si="20"/>
        <v>1</v>
      </c>
      <c r="AG150" s="13" t="b">
        <f t="shared" si="21"/>
        <v>1</v>
      </c>
      <c r="AH150" s="13" t="b">
        <f t="shared" si="23"/>
        <v>1</v>
      </c>
      <c r="AI150" s="13" t="b">
        <f t="shared" si="24"/>
        <v>1</v>
      </c>
      <c r="AJ150" s="13" t="b">
        <f t="shared" si="25"/>
        <v>0</v>
      </c>
      <c r="AK150" s="13" t="b">
        <f t="shared" si="26"/>
        <v>0</v>
      </c>
      <c r="AL150" s="13" t="b">
        <f t="shared" si="27"/>
        <v>0</v>
      </c>
      <c r="AM150" s="13" t="b">
        <f t="shared" si="28"/>
        <v>0</v>
      </c>
      <c r="AN150" s="13" t="b">
        <f t="shared" si="29"/>
        <v>0</v>
      </c>
      <c r="AO150" s="13" t="b">
        <f t="shared" si="30"/>
        <v>0</v>
      </c>
      <c r="AP150" s="13" t="b">
        <f t="shared" si="31"/>
        <v>0</v>
      </c>
      <c r="AQ150" s="13" t="b">
        <f t="shared" si="32"/>
        <v>0</v>
      </c>
      <c r="AR150" s="13" t="b">
        <f t="shared" si="33"/>
        <v>0</v>
      </c>
      <c r="AS150" s="13" t="b">
        <f t="shared" si="34"/>
        <v>1</v>
      </c>
      <c r="AT150" s="13" t="b">
        <f t="shared" si="35"/>
        <v>1</v>
      </c>
      <c r="AU150" s="13" t="b">
        <f t="shared" si="36"/>
        <v>1</v>
      </c>
      <c r="AV150" s="13" t="b">
        <f t="shared" si="37"/>
        <v>1</v>
      </c>
      <c r="AW150" s="13" t="b">
        <f t="shared" si="38"/>
        <v>1</v>
      </c>
      <c r="AX150" s="13" t="str">
        <f t="shared" si="39"/>
        <v>-</v>
      </c>
      <c r="AY150" s="622">
        <f>IF(AX150="-",0,IF(COUNTIF(AX150:$AX$1022,AX150)&gt;1,1,0))</f>
        <v>0</v>
      </c>
    </row>
    <row r="151" spans="1:51" ht="15.75">
      <c r="A151" s="464">
        <v>129</v>
      </c>
      <c r="B151" s="491"/>
      <c r="C151" s="492"/>
      <c r="D151" s="469"/>
      <c r="E151" s="470"/>
      <c r="F151" s="493"/>
      <c r="G151" s="466"/>
      <c r="H151" s="470"/>
      <c r="I151" s="493"/>
      <c r="J151" s="466"/>
      <c r="K151" s="470"/>
      <c r="L151" s="493"/>
      <c r="M151" s="466"/>
      <c r="N151" s="470"/>
      <c r="O151" s="493"/>
      <c r="P151" s="466"/>
      <c r="Q151" s="470"/>
      <c r="R151" s="493"/>
      <c r="S151" s="466"/>
      <c r="T151" s="470"/>
      <c r="U151" s="493"/>
      <c r="V151" s="466"/>
      <c r="W151" s="470"/>
      <c r="X151" s="493"/>
      <c r="Y151" s="466"/>
      <c r="Z151" s="470"/>
      <c r="AA151" s="494"/>
      <c r="AB151" s="542">
        <f t="shared" si="22"/>
        <v>0</v>
      </c>
      <c r="AC151" s="495">
        <f t="shared" si="22"/>
        <v>0</v>
      </c>
      <c r="AD151" s="496">
        <f t="shared" si="22"/>
        <v>0</v>
      </c>
      <c r="AE151" s="3"/>
      <c r="AF151" s="13" t="b">
        <f t="shared" ref="AF151:AF214" si="40">IF(B151="",TRUE,(IF(ISNUMBER(MATCH(B151,List_Countries,0)),TRUE,FALSE)))</f>
        <v>1</v>
      </c>
      <c r="AG151" s="13" t="b">
        <f t="shared" ref="AG151:AG214" si="41">IF(C151="",TRUE,(IF(ISNUMBER(MATCH(C151,List_ClientCategorization,0)),TRUE,FALSE)))</f>
        <v>1</v>
      </c>
      <c r="AH151" s="13" t="b">
        <f t="shared" si="23"/>
        <v>1</v>
      </c>
      <c r="AI151" s="13" t="b">
        <f t="shared" si="24"/>
        <v>1</v>
      </c>
      <c r="AJ151" s="13" t="b">
        <f t="shared" si="25"/>
        <v>0</v>
      </c>
      <c r="AK151" s="13" t="b">
        <f t="shared" si="26"/>
        <v>0</v>
      </c>
      <c r="AL151" s="13" t="b">
        <f t="shared" si="27"/>
        <v>0</v>
      </c>
      <c r="AM151" s="13" t="b">
        <f t="shared" si="28"/>
        <v>0</v>
      </c>
      <c r="AN151" s="13" t="b">
        <f t="shared" si="29"/>
        <v>0</v>
      </c>
      <c r="AO151" s="13" t="b">
        <f t="shared" si="30"/>
        <v>0</v>
      </c>
      <c r="AP151" s="13" t="b">
        <f t="shared" si="31"/>
        <v>0</v>
      </c>
      <c r="AQ151" s="13" t="b">
        <f t="shared" si="32"/>
        <v>0</v>
      </c>
      <c r="AR151" s="13" t="b">
        <f t="shared" si="33"/>
        <v>0</v>
      </c>
      <c r="AS151" s="13" t="b">
        <f t="shared" si="34"/>
        <v>1</v>
      </c>
      <c r="AT151" s="13" t="b">
        <f t="shared" si="35"/>
        <v>1</v>
      </c>
      <c r="AU151" s="13" t="b">
        <f t="shared" si="36"/>
        <v>1</v>
      </c>
      <c r="AV151" s="13" t="b">
        <f t="shared" si="37"/>
        <v>1</v>
      </c>
      <c r="AW151" s="13" t="b">
        <f t="shared" si="38"/>
        <v>1</v>
      </c>
      <c r="AX151" s="13" t="str">
        <f t="shared" si="39"/>
        <v>-</v>
      </c>
      <c r="AY151" s="622">
        <f>IF(AX151="-",0,IF(COUNTIF(AX151:$AX$1022,AX151)&gt;1,1,0))</f>
        <v>0</v>
      </c>
    </row>
    <row r="152" spans="1:51" ht="15.75">
      <c r="A152" s="464">
        <v>130</v>
      </c>
      <c r="B152" s="491"/>
      <c r="C152" s="492"/>
      <c r="D152" s="469"/>
      <c r="E152" s="470"/>
      <c r="F152" s="493"/>
      <c r="G152" s="466"/>
      <c r="H152" s="470"/>
      <c r="I152" s="493"/>
      <c r="J152" s="466"/>
      <c r="K152" s="470"/>
      <c r="L152" s="493"/>
      <c r="M152" s="466"/>
      <c r="N152" s="470"/>
      <c r="O152" s="493"/>
      <c r="P152" s="466"/>
      <c r="Q152" s="470"/>
      <c r="R152" s="493"/>
      <c r="S152" s="466"/>
      <c r="T152" s="470"/>
      <c r="U152" s="493"/>
      <c r="V152" s="466"/>
      <c r="W152" s="470"/>
      <c r="X152" s="493"/>
      <c r="Y152" s="466"/>
      <c r="Z152" s="470"/>
      <c r="AA152" s="494"/>
      <c r="AB152" s="542">
        <f t="shared" ref="AB152:AD215" si="42">D152+G152+J152+M152+P152+S152+V152+Y152</f>
        <v>0</v>
      </c>
      <c r="AC152" s="495">
        <f t="shared" si="42"/>
        <v>0</v>
      </c>
      <c r="AD152" s="496">
        <f t="shared" si="42"/>
        <v>0</v>
      </c>
      <c r="AE152" s="3"/>
      <c r="AF152" s="13" t="b">
        <f t="shared" si="40"/>
        <v>1</v>
      </c>
      <c r="AG152" s="13" t="b">
        <f t="shared" si="41"/>
        <v>1</v>
      </c>
      <c r="AH152" s="13" t="b">
        <f t="shared" ref="AH152:AH215" si="43">IF(OR(AND(B152="",C152="",AB152=0,AC152=0,AD152=0),AND(B152&lt;&gt;"",C152&lt;&gt;"",AB152&gt;0)),TRUE,FALSE)</f>
        <v>1</v>
      </c>
      <c r="AI152" s="13" t="b">
        <f t="shared" ref="AI152:AI215" si="44">IF(AND(OR(B152="",C152=""),AB152&gt;0),FALSE,TRUE)</f>
        <v>1</v>
      </c>
      <c r="AJ152" s="13" t="b">
        <f t="shared" ref="AJ152:AJ215" si="45">IF(AND(D152&gt;0,E152&lt;&gt;"",F152&lt;&gt;""),TRUE,FALSE)</f>
        <v>0</v>
      </c>
      <c r="AK152" s="13" t="b">
        <f t="shared" ref="AK152:AK215" si="46">IF(AND(G152&gt;0,H152&lt;&gt;"",I152&lt;&gt;""),TRUE,FALSE)</f>
        <v>0</v>
      </c>
      <c r="AL152" s="13" t="b">
        <f t="shared" ref="AL152:AL215" si="47">IF(AND(J152&gt;0,K152&lt;&gt;"",L152&lt;&gt;""),TRUE,FALSE)</f>
        <v>0</v>
      </c>
      <c r="AM152" s="13" t="b">
        <f t="shared" ref="AM152:AM215" si="48">IF(AND(M152&gt;0,N152&lt;&gt;"",O152&lt;&gt;""),TRUE,FALSE)</f>
        <v>0</v>
      </c>
      <c r="AN152" s="13" t="b">
        <f t="shared" ref="AN152:AN215" si="49">IF(AND(P152&gt;0,Q152&lt;&gt;"",R152&lt;&gt;""),TRUE,FALSE)</f>
        <v>0</v>
      </c>
      <c r="AO152" s="13" t="b">
        <f t="shared" ref="AO152:AO215" si="50">IF(AND(S152&gt;0,T152&lt;&gt;"",U152&lt;&gt;""),TRUE,FALSE)</f>
        <v>0</v>
      </c>
      <c r="AP152" s="13" t="b">
        <f t="shared" ref="AP152:AP215" si="51">IF(AND(V152&gt;0,W152&lt;&gt;"",X152&lt;&gt;""),TRUE,FALSE)</f>
        <v>0</v>
      </c>
      <c r="AQ152" s="13" t="b">
        <f t="shared" ref="AQ152:AQ215" si="52">IF(AND(Y152&gt;0,Z152&lt;&gt;"",AA152&lt;&gt;""),TRUE,FALSE)</f>
        <v>0</v>
      </c>
      <c r="AR152" s="13" t="b">
        <f t="shared" ref="AR152:AR215" si="53">IF(OR(AJ152=TRUE,AK152=TRUE,AL152=TRUE,AM152=TRUE,AN152=TRUE,AO152=TRUE,AP152=TRUE,AQ152=TRUE),TRUE,FALSE)</f>
        <v>0</v>
      </c>
      <c r="AS152" s="13" t="b">
        <f t="shared" ref="AS152:AS215" si="54">IF(OR(AND(B152&lt;&gt;"",C152&lt;&gt;"",AR152=TRUE),AND(B152="",C152="",AR152=FALSE)),TRUE,FALSE)</f>
        <v>1</v>
      </c>
      <c r="AT152" s="13" t="b">
        <f t="shared" ref="AT152:AT215" si="55">IF(AND(B152&lt;&gt;"",C152&lt;&gt;""),TRUE,IF(OR(D152&lt;&gt;"",E152&lt;&gt;"",F152&lt;&gt;"",G152&lt;&gt;"",H152&lt;&gt;"",I152&lt;&gt;"",J152&lt;&gt;"",K152&lt;&gt;"",L152&lt;&gt;"",M152&lt;&gt;"",N152&lt;&gt;"",O152&lt;&gt;"",P152&lt;&gt;"",Q152&lt;&gt;"",R152&lt;&gt;"",S152&lt;&gt;"",T152&lt;&gt;"",U152&lt;&gt;"",V152&lt;&gt;"",W152&lt;&gt;"",X152&lt;&gt;"",Y152&lt;&gt;"",Z152&lt;&gt;"",AA152&lt;&gt;""),FALSE,TRUE))</f>
        <v>1</v>
      </c>
      <c r="AU152" s="13" t="b">
        <f t="shared" ref="AU152:AU215" si="56">IF(OR(AND(E152&gt;0,F152=0),AND(H152&gt;0,I152=0),AND(K152&gt;0,L152=0),AND(N152&gt;0,O152=0),AND(Q152&gt;0,R152=0),AND(T152&gt;0,U152=0),AND(W152&gt;0,X152=0),AND(Z152&gt;0,AA152=0)),FALSE,TRUE)</f>
        <v>1</v>
      </c>
      <c r="AV152" s="13" t="b">
        <f t="shared" ref="AV152:AV215" si="57">IF(OR(AND(E152=0,F152&gt;0),AND(H152=0,I152&gt;0),AND(K152=0,L152&gt;0),AND(N152=0,O152&gt;0),AND(Q152=0,R152&gt;0),AND(T152=0,U152&gt;0),AND(W152=0,X152&gt;0),AND(Z152=0,AA152&gt;0)),FALSE,TRUE)</f>
        <v>1</v>
      </c>
      <c r="AW152" s="13" t="b">
        <f t="shared" ref="AW152:AW215" si="58">IF(OR(AND(D152=0,E152&gt;0),AND(G152=0,H152&gt;0),AND(J152=0,K152&gt;0),AND(M152=0,N152&gt;0),AND(P152=0,Q152&gt;0),AND(S152=0,T152&gt;0),AND(V152=0,W152&gt;0),AND(Y152=0,Z152&gt;0)),FALSE,TRUE)</f>
        <v>1</v>
      </c>
      <c r="AX152" s="13" t="str">
        <f t="shared" ref="AX152:AX215" si="59">CONCATENATE(B152,"-",C152)</f>
        <v>-</v>
      </c>
      <c r="AY152" s="622">
        <f>IF(AX152="-",0,IF(COUNTIF(AX152:$AX$1022,AX152)&gt;1,1,0))</f>
        <v>0</v>
      </c>
    </row>
    <row r="153" spans="1:51" ht="15.75">
      <c r="A153" s="464">
        <v>131</v>
      </c>
      <c r="B153" s="491"/>
      <c r="C153" s="492"/>
      <c r="D153" s="469"/>
      <c r="E153" s="470"/>
      <c r="F153" s="493"/>
      <c r="G153" s="466"/>
      <c r="H153" s="470"/>
      <c r="I153" s="493"/>
      <c r="J153" s="466"/>
      <c r="K153" s="470"/>
      <c r="L153" s="493"/>
      <c r="M153" s="466"/>
      <c r="N153" s="470"/>
      <c r="O153" s="493"/>
      <c r="P153" s="466"/>
      <c r="Q153" s="470"/>
      <c r="R153" s="493"/>
      <c r="S153" s="466"/>
      <c r="T153" s="470"/>
      <c r="U153" s="493"/>
      <c r="V153" s="466"/>
      <c r="W153" s="470"/>
      <c r="X153" s="493"/>
      <c r="Y153" s="466"/>
      <c r="Z153" s="470"/>
      <c r="AA153" s="494"/>
      <c r="AB153" s="542">
        <f t="shared" si="42"/>
        <v>0</v>
      </c>
      <c r="AC153" s="495">
        <f t="shared" si="42"/>
        <v>0</v>
      </c>
      <c r="AD153" s="496">
        <f t="shared" si="42"/>
        <v>0</v>
      </c>
      <c r="AE153" s="3"/>
      <c r="AF153" s="13" t="b">
        <f t="shared" si="40"/>
        <v>1</v>
      </c>
      <c r="AG153" s="13" t="b">
        <f t="shared" si="41"/>
        <v>1</v>
      </c>
      <c r="AH153" s="13" t="b">
        <f t="shared" si="43"/>
        <v>1</v>
      </c>
      <c r="AI153" s="13" t="b">
        <f t="shared" si="44"/>
        <v>1</v>
      </c>
      <c r="AJ153" s="13" t="b">
        <f t="shared" si="45"/>
        <v>0</v>
      </c>
      <c r="AK153" s="13" t="b">
        <f t="shared" si="46"/>
        <v>0</v>
      </c>
      <c r="AL153" s="13" t="b">
        <f t="shared" si="47"/>
        <v>0</v>
      </c>
      <c r="AM153" s="13" t="b">
        <f t="shared" si="48"/>
        <v>0</v>
      </c>
      <c r="AN153" s="13" t="b">
        <f t="shared" si="49"/>
        <v>0</v>
      </c>
      <c r="AO153" s="13" t="b">
        <f t="shared" si="50"/>
        <v>0</v>
      </c>
      <c r="AP153" s="13" t="b">
        <f t="shared" si="51"/>
        <v>0</v>
      </c>
      <c r="AQ153" s="13" t="b">
        <f t="shared" si="52"/>
        <v>0</v>
      </c>
      <c r="AR153" s="13" t="b">
        <f t="shared" si="53"/>
        <v>0</v>
      </c>
      <c r="AS153" s="13" t="b">
        <f t="shared" si="54"/>
        <v>1</v>
      </c>
      <c r="AT153" s="13" t="b">
        <f t="shared" si="55"/>
        <v>1</v>
      </c>
      <c r="AU153" s="13" t="b">
        <f t="shared" si="56"/>
        <v>1</v>
      </c>
      <c r="AV153" s="13" t="b">
        <f t="shared" si="57"/>
        <v>1</v>
      </c>
      <c r="AW153" s="13" t="b">
        <f t="shared" si="58"/>
        <v>1</v>
      </c>
      <c r="AX153" s="13" t="str">
        <f t="shared" si="59"/>
        <v>-</v>
      </c>
      <c r="AY153" s="622">
        <f>IF(AX153="-",0,IF(COUNTIF(AX153:$AX$1022,AX153)&gt;1,1,0))</f>
        <v>0</v>
      </c>
    </row>
    <row r="154" spans="1:51" ht="15.75">
      <c r="A154" s="464">
        <v>132</v>
      </c>
      <c r="B154" s="491"/>
      <c r="C154" s="492"/>
      <c r="D154" s="469"/>
      <c r="E154" s="470"/>
      <c r="F154" s="493"/>
      <c r="G154" s="466"/>
      <c r="H154" s="470"/>
      <c r="I154" s="493"/>
      <c r="J154" s="466"/>
      <c r="K154" s="470"/>
      <c r="L154" s="493"/>
      <c r="M154" s="466"/>
      <c r="N154" s="470"/>
      <c r="O154" s="493"/>
      <c r="P154" s="466"/>
      <c r="Q154" s="470"/>
      <c r="R154" s="493"/>
      <c r="S154" s="466"/>
      <c r="T154" s="470"/>
      <c r="U154" s="493"/>
      <c r="V154" s="466"/>
      <c r="W154" s="470"/>
      <c r="X154" s="493"/>
      <c r="Y154" s="466"/>
      <c r="Z154" s="470"/>
      <c r="AA154" s="494"/>
      <c r="AB154" s="542">
        <f t="shared" si="42"/>
        <v>0</v>
      </c>
      <c r="AC154" s="495">
        <f t="shared" si="42"/>
        <v>0</v>
      </c>
      <c r="AD154" s="496">
        <f t="shared" si="42"/>
        <v>0</v>
      </c>
      <c r="AE154" s="3"/>
      <c r="AF154" s="13" t="b">
        <f t="shared" si="40"/>
        <v>1</v>
      </c>
      <c r="AG154" s="13" t="b">
        <f t="shared" si="41"/>
        <v>1</v>
      </c>
      <c r="AH154" s="13" t="b">
        <f t="shared" si="43"/>
        <v>1</v>
      </c>
      <c r="AI154" s="13" t="b">
        <f t="shared" si="44"/>
        <v>1</v>
      </c>
      <c r="AJ154" s="13" t="b">
        <f t="shared" si="45"/>
        <v>0</v>
      </c>
      <c r="AK154" s="13" t="b">
        <f t="shared" si="46"/>
        <v>0</v>
      </c>
      <c r="AL154" s="13" t="b">
        <f t="shared" si="47"/>
        <v>0</v>
      </c>
      <c r="AM154" s="13" t="b">
        <f t="shared" si="48"/>
        <v>0</v>
      </c>
      <c r="AN154" s="13" t="b">
        <f t="shared" si="49"/>
        <v>0</v>
      </c>
      <c r="AO154" s="13" t="b">
        <f t="shared" si="50"/>
        <v>0</v>
      </c>
      <c r="AP154" s="13" t="b">
        <f t="shared" si="51"/>
        <v>0</v>
      </c>
      <c r="AQ154" s="13" t="b">
        <f t="shared" si="52"/>
        <v>0</v>
      </c>
      <c r="AR154" s="13" t="b">
        <f t="shared" si="53"/>
        <v>0</v>
      </c>
      <c r="AS154" s="13" t="b">
        <f t="shared" si="54"/>
        <v>1</v>
      </c>
      <c r="AT154" s="13" t="b">
        <f t="shared" si="55"/>
        <v>1</v>
      </c>
      <c r="AU154" s="13" t="b">
        <f t="shared" si="56"/>
        <v>1</v>
      </c>
      <c r="AV154" s="13" t="b">
        <f t="shared" si="57"/>
        <v>1</v>
      </c>
      <c r="AW154" s="13" t="b">
        <f t="shared" si="58"/>
        <v>1</v>
      </c>
      <c r="AX154" s="13" t="str">
        <f t="shared" si="59"/>
        <v>-</v>
      </c>
      <c r="AY154" s="622">
        <f>IF(AX154="-",0,IF(COUNTIF(AX154:$AX$1022,AX154)&gt;1,1,0))</f>
        <v>0</v>
      </c>
    </row>
    <row r="155" spans="1:51" ht="15.75">
      <c r="A155" s="464">
        <v>133</v>
      </c>
      <c r="B155" s="491"/>
      <c r="C155" s="492"/>
      <c r="D155" s="469"/>
      <c r="E155" s="470"/>
      <c r="F155" s="493"/>
      <c r="G155" s="466"/>
      <c r="H155" s="470"/>
      <c r="I155" s="493"/>
      <c r="J155" s="466"/>
      <c r="K155" s="470"/>
      <c r="L155" s="493"/>
      <c r="M155" s="466"/>
      <c r="N155" s="470"/>
      <c r="O155" s="493"/>
      <c r="P155" s="466"/>
      <c r="Q155" s="470"/>
      <c r="R155" s="493"/>
      <c r="S155" s="466"/>
      <c r="T155" s="470"/>
      <c r="U155" s="493"/>
      <c r="V155" s="466"/>
      <c r="W155" s="470"/>
      <c r="X155" s="493"/>
      <c r="Y155" s="466"/>
      <c r="Z155" s="470"/>
      <c r="AA155" s="494"/>
      <c r="AB155" s="542">
        <f t="shared" si="42"/>
        <v>0</v>
      </c>
      <c r="AC155" s="495">
        <f t="shared" si="42"/>
        <v>0</v>
      </c>
      <c r="AD155" s="496">
        <f t="shared" si="42"/>
        <v>0</v>
      </c>
      <c r="AE155" s="3"/>
      <c r="AF155" s="13" t="b">
        <f t="shared" si="40"/>
        <v>1</v>
      </c>
      <c r="AG155" s="13" t="b">
        <f t="shared" si="41"/>
        <v>1</v>
      </c>
      <c r="AH155" s="13" t="b">
        <f t="shared" si="43"/>
        <v>1</v>
      </c>
      <c r="AI155" s="13" t="b">
        <f t="shared" si="44"/>
        <v>1</v>
      </c>
      <c r="AJ155" s="13" t="b">
        <f t="shared" si="45"/>
        <v>0</v>
      </c>
      <c r="AK155" s="13" t="b">
        <f t="shared" si="46"/>
        <v>0</v>
      </c>
      <c r="AL155" s="13" t="b">
        <f t="shared" si="47"/>
        <v>0</v>
      </c>
      <c r="AM155" s="13" t="b">
        <f t="shared" si="48"/>
        <v>0</v>
      </c>
      <c r="AN155" s="13" t="b">
        <f t="shared" si="49"/>
        <v>0</v>
      </c>
      <c r="AO155" s="13" t="b">
        <f t="shared" si="50"/>
        <v>0</v>
      </c>
      <c r="AP155" s="13" t="b">
        <f t="shared" si="51"/>
        <v>0</v>
      </c>
      <c r="AQ155" s="13" t="b">
        <f t="shared" si="52"/>
        <v>0</v>
      </c>
      <c r="AR155" s="13" t="b">
        <f t="shared" si="53"/>
        <v>0</v>
      </c>
      <c r="AS155" s="13" t="b">
        <f t="shared" si="54"/>
        <v>1</v>
      </c>
      <c r="AT155" s="13" t="b">
        <f t="shared" si="55"/>
        <v>1</v>
      </c>
      <c r="AU155" s="13" t="b">
        <f t="shared" si="56"/>
        <v>1</v>
      </c>
      <c r="AV155" s="13" t="b">
        <f t="shared" si="57"/>
        <v>1</v>
      </c>
      <c r="AW155" s="13" t="b">
        <f t="shared" si="58"/>
        <v>1</v>
      </c>
      <c r="AX155" s="13" t="str">
        <f t="shared" si="59"/>
        <v>-</v>
      </c>
      <c r="AY155" s="622">
        <f>IF(AX155="-",0,IF(COUNTIF(AX155:$AX$1022,AX155)&gt;1,1,0))</f>
        <v>0</v>
      </c>
    </row>
    <row r="156" spans="1:51" ht="15.75">
      <c r="A156" s="464">
        <v>134</v>
      </c>
      <c r="B156" s="491"/>
      <c r="C156" s="492"/>
      <c r="D156" s="469"/>
      <c r="E156" s="470"/>
      <c r="F156" s="493"/>
      <c r="G156" s="466"/>
      <c r="H156" s="470"/>
      <c r="I156" s="493"/>
      <c r="J156" s="466"/>
      <c r="K156" s="470"/>
      <c r="L156" s="493"/>
      <c r="M156" s="466"/>
      <c r="N156" s="470"/>
      <c r="O156" s="493"/>
      <c r="P156" s="466"/>
      <c r="Q156" s="470"/>
      <c r="R156" s="493"/>
      <c r="S156" s="466"/>
      <c r="T156" s="470"/>
      <c r="U156" s="493"/>
      <c r="V156" s="466"/>
      <c r="W156" s="470"/>
      <c r="X156" s="493"/>
      <c r="Y156" s="466"/>
      <c r="Z156" s="470"/>
      <c r="AA156" s="494"/>
      <c r="AB156" s="542">
        <f t="shared" si="42"/>
        <v>0</v>
      </c>
      <c r="AC156" s="495">
        <f t="shared" si="42"/>
        <v>0</v>
      </c>
      <c r="AD156" s="496">
        <f t="shared" si="42"/>
        <v>0</v>
      </c>
      <c r="AE156" s="3"/>
      <c r="AF156" s="13" t="b">
        <f t="shared" si="40"/>
        <v>1</v>
      </c>
      <c r="AG156" s="13" t="b">
        <f t="shared" si="41"/>
        <v>1</v>
      </c>
      <c r="AH156" s="13" t="b">
        <f t="shared" si="43"/>
        <v>1</v>
      </c>
      <c r="AI156" s="13" t="b">
        <f t="shared" si="44"/>
        <v>1</v>
      </c>
      <c r="AJ156" s="13" t="b">
        <f t="shared" si="45"/>
        <v>0</v>
      </c>
      <c r="AK156" s="13" t="b">
        <f t="shared" si="46"/>
        <v>0</v>
      </c>
      <c r="AL156" s="13" t="b">
        <f t="shared" si="47"/>
        <v>0</v>
      </c>
      <c r="AM156" s="13" t="b">
        <f t="shared" si="48"/>
        <v>0</v>
      </c>
      <c r="AN156" s="13" t="b">
        <f t="shared" si="49"/>
        <v>0</v>
      </c>
      <c r="AO156" s="13" t="b">
        <f t="shared" si="50"/>
        <v>0</v>
      </c>
      <c r="AP156" s="13" t="b">
        <f t="shared" si="51"/>
        <v>0</v>
      </c>
      <c r="AQ156" s="13" t="b">
        <f t="shared" si="52"/>
        <v>0</v>
      </c>
      <c r="AR156" s="13" t="b">
        <f t="shared" si="53"/>
        <v>0</v>
      </c>
      <c r="AS156" s="13" t="b">
        <f t="shared" si="54"/>
        <v>1</v>
      </c>
      <c r="AT156" s="13" t="b">
        <f t="shared" si="55"/>
        <v>1</v>
      </c>
      <c r="AU156" s="13" t="b">
        <f t="shared" si="56"/>
        <v>1</v>
      </c>
      <c r="AV156" s="13" t="b">
        <f t="shared" si="57"/>
        <v>1</v>
      </c>
      <c r="AW156" s="13" t="b">
        <f t="shared" si="58"/>
        <v>1</v>
      </c>
      <c r="AX156" s="13" t="str">
        <f t="shared" si="59"/>
        <v>-</v>
      </c>
      <c r="AY156" s="622">
        <f>IF(AX156="-",0,IF(COUNTIF(AX156:$AX$1022,AX156)&gt;1,1,0))</f>
        <v>0</v>
      </c>
    </row>
    <row r="157" spans="1:51" ht="15.75">
      <c r="A157" s="464">
        <v>135</v>
      </c>
      <c r="B157" s="491"/>
      <c r="C157" s="492"/>
      <c r="D157" s="469"/>
      <c r="E157" s="470"/>
      <c r="F157" s="493"/>
      <c r="G157" s="466"/>
      <c r="H157" s="470"/>
      <c r="I157" s="493"/>
      <c r="J157" s="466"/>
      <c r="K157" s="470"/>
      <c r="L157" s="493"/>
      <c r="M157" s="466"/>
      <c r="N157" s="470"/>
      <c r="O157" s="493"/>
      <c r="P157" s="466"/>
      <c r="Q157" s="470"/>
      <c r="R157" s="493"/>
      <c r="S157" s="466"/>
      <c r="T157" s="470"/>
      <c r="U157" s="493"/>
      <c r="V157" s="466"/>
      <c r="W157" s="470"/>
      <c r="X157" s="493"/>
      <c r="Y157" s="466"/>
      <c r="Z157" s="470"/>
      <c r="AA157" s="494"/>
      <c r="AB157" s="542">
        <f t="shared" si="42"/>
        <v>0</v>
      </c>
      <c r="AC157" s="495">
        <f t="shared" si="42"/>
        <v>0</v>
      </c>
      <c r="AD157" s="496">
        <f t="shared" si="42"/>
        <v>0</v>
      </c>
      <c r="AE157" s="3"/>
      <c r="AF157" s="13" t="b">
        <f t="shared" si="40"/>
        <v>1</v>
      </c>
      <c r="AG157" s="13" t="b">
        <f t="shared" si="41"/>
        <v>1</v>
      </c>
      <c r="AH157" s="13" t="b">
        <f t="shared" si="43"/>
        <v>1</v>
      </c>
      <c r="AI157" s="13" t="b">
        <f t="shared" si="44"/>
        <v>1</v>
      </c>
      <c r="AJ157" s="13" t="b">
        <f t="shared" si="45"/>
        <v>0</v>
      </c>
      <c r="AK157" s="13" t="b">
        <f t="shared" si="46"/>
        <v>0</v>
      </c>
      <c r="AL157" s="13" t="b">
        <f t="shared" si="47"/>
        <v>0</v>
      </c>
      <c r="AM157" s="13" t="b">
        <f t="shared" si="48"/>
        <v>0</v>
      </c>
      <c r="AN157" s="13" t="b">
        <f t="shared" si="49"/>
        <v>0</v>
      </c>
      <c r="AO157" s="13" t="b">
        <f t="shared" si="50"/>
        <v>0</v>
      </c>
      <c r="AP157" s="13" t="b">
        <f t="shared" si="51"/>
        <v>0</v>
      </c>
      <c r="AQ157" s="13" t="b">
        <f t="shared" si="52"/>
        <v>0</v>
      </c>
      <c r="AR157" s="13" t="b">
        <f t="shared" si="53"/>
        <v>0</v>
      </c>
      <c r="AS157" s="13" t="b">
        <f t="shared" si="54"/>
        <v>1</v>
      </c>
      <c r="AT157" s="13" t="b">
        <f t="shared" si="55"/>
        <v>1</v>
      </c>
      <c r="AU157" s="13" t="b">
        <f t="shared" si="56"/>
        <v>1</v>
      </c>
      <c r="AV157" s="13" t="b">
        <f t="shared" si="57"/>
        <v>1</v>
      </c>
      <c r="AW157" s="13" t="b">
        <f t="shared" si="58"/>
        <v>1</v>
      </c>
      <c r="AX157" s="13" t="str">
        <f t="shared" si="59"/>
        <v>-</v>
      </c>
      <c r="AY157" s="622">
        <f>IF(AX157="-",0,IF(COUNTIF(AX157:$AX$1022,AX157)&gt;1,1,0))</f>
        <v>0</v>
      </c>
    </row>
    <row r="158" spans="1:51" ht="15.75">
      <c r="A158" s="464">
        <v>136</v>
      </c>
      <c r="B158" s="491"/>
      <c r="C158" s="492"/>
      <c r="D158" s="469"/>
      <c r="E158" s="470"/>
      <c r="F158" s="493"/>
      <c r="G158" s="466"/>
      <c r="H158" s="470"/>
      <c r="I158" s="493"/>
      <c r="J158" s="466"/>
      <c r="K158" s="470"/>
      <c r="L158" s="493"/>
      <c r="M158" s="466"/>
      <c r="N158" s="470"/>
      <c r="O158" s="493"/>
      <c r="P158" s="466"/>
      <c r="Q158" s="470"/>
      <c r="R158" s="493"/>
      <c r="S158" s="466"/>
      <c r="T158" s="470"/>
      <c r="U158" s="493"/>
      <c r="V158" s="466"/>
      <c r="W158" s="470"/>
      <c r="X158" s="493"/>
      <c r="Y158" s="466"/>
      <c r="Z158" s="470"/>
      <c r="AA158" s="494"/>
      <c r="AB158" s="542">
        <f t="shared" si="42"/>
        <v>0</v>
      </c>
      <c r="AC158" s="495">
        <f t="shared" si="42"/>
        <v>0</v>
      </c>
      <c r="AD158" s="496">
        <f t="shared" si="42"/>
        <v>0</v>
      </c>
      <c r="AE158" s="3"/>
      <c r="AF158" s="13" t="b">
        <f t="shared" si="40"/>
        <v>1</v>
      </c>
      <c r="AG158" s="13" t="b">
        <f t="shared" si="41"/>
        <v>1</v>
      </c>
      <c r="AH158" s="13" t="b">
        <f t="shared" si="43"/>
        <v>1</v>
      </c>
      <c r="AI158" s="13" t="b">
        <f t="shared" si="44"/>
        <v>1</v>
      </c>
      <c r="AJ158" s="13" t="b">
        <f t="shared" si="45"/>
        <v>0</v>
      </c>
      <c r="AK158" s="13" t="b">
        <f t="shared" si="46"/>
        <v>0</v>
      </c>
      <c r="AL158" s="13" t="b">
        <f t="shared" si="47"/>
        <v>0</v>
      </c>
      <c r="AM158" s="13" t="b">
        <f t="shared" si="48"/>
        <v>0</v>
      </c>
      <c r="AN158" s="13" t="b">
        <f t="shared" si="49"/>
        <v>0</v>
      </c>
      <c r="AO158" s="13" t="b">
        <f t="shared" si="50"/>
        <v>0</v>
      </c>
      <c r="AP158" s="13" t="b">
        <f t="shared" si="51"/>
        <v>0</v>
      </c>
      <c r="AQ158" s="13" t="b">
        <f t="shared" si="52"/>
        <v>0</v>
      </c>
      <c r="AR158" s="13" t="b">
        <f t="shared" si="53"/>
        <v>0</v>
      </c>
      <c r="AS158" s="13" t="b">
        <f t="shared" si="54"/>
        <v>1</v>
      </c>
      <c r="AT158" s="13" t="b">
        <f t="shared" si="55"/>
        <v>1</v>
      </c>
      <c r="AU158" s="13" t="b">
        <f t="shared" si="56"/>
        <v>1</v>
      </c>
      <c r="AV158" s="13" t="b">
        <f t="shared" si="57"/>
        <v>1</v>
      </c>
      <c r="AW158" s="13" t="b">
        <f t="shared" si="58"/>
        <v>1</v>
      </c>
      <c r="AX158" s="13" t="str">
        <f t="shared" si="59"/>
        <v>-</v>
      </c>
      <c r="AY158" s="622">
        <f>IF(AX158="-",0,IF(COUNTIF(AX158:$AX$1022,AX158)&gt;1,1,0))</f>
        <v>0</v>
      </c>
    </row>
    <row r="159" spans="1:51" ht="15.75">
      <c r="A159" s="464">
        <v>137</v>
      </c>
      <c r="B159" s="491"/>
      <c r="C159" s="492"/>
      <c r="D159" s="469"/>
      <c r="E159" s="470"/>
      <c r="F159" s="493"/>
      <c r="G159" s="466"/>
      <c r="H159" s="470"/>
      <c r="I159" s="493"/>
      <c r="J159" s="466"/>
      <c r="K159" s="470"/>
      <c r="L159" s="493"/>
      <c r="M159" s="466"/>
      <c r="N159" s="470"/>
      <c r="O159" s="493"/>
      <c r="P159" s="466"/>
      <c r="Q159" s="470"/>
      <c r="R159" s="493"/>
      <c r="S159" s="466"/>
      <c r="T159" s="470"/>
      <c r="U159" s="493"/>
      <c r="V159" s="466"/>
      <c r="W159" s="470"/>
      <c r="X159" s="493"/>
      <c r="Y159" s="466"/>
      <c r="Z159" s="470"/>
      <c r="AA159" s="494"/>
      <c r="AB159" s="542">
        <f t="shared" si="42"/>
        <v>0</v>
      </c>
      <c r="AC159" s="495">
        <f t="shared" si="42"/>
        <v>0</v>
      </c>
      <c r="AD159" s="496">
        <f t="shared" si="42"/>
        <v>0</v>
      </c>
      <c r="AE159" s="3"/>
      <c r="AF159" s="13" t="b">
        <f t="shared" si="40"/>
        <v>1</v>
      </c>
      <c r="AG159" s="13" t="b">
        <f t="shared" si="41"/>
        <v>1</v>
      </c>
      <c r="AH159" s="13" t="b">
        <f t="shared" si="43"/>
        <v>1</v>
      </c>
      <c r="AI159" s="13" t="b">
        <f t="shared" si="44"/>
        <v>1</v>
      </c>
      <c r="AJ159" s="13" t="b">
        <f t="shared" si="45"/>
        <v>0</v>
      </c>
      <c r="AK159" s="13" t="b">
        <f t="shared" si="46"/>
        <v>0</v>
      </c>
      <c r="AL159" s="13" t="b">
        <f t="shared" si="47"/>
        <v>0</v>
      </c>
      <c r="AM159" s="13" t="b">
        <f t="shared" si="48"/>
        <v>0</v>
      </c>
      <c r="AN159" s="13" t="b">
        <f t="shared" si="49"/>
        <v>0</v>
      </c>
      <c r="AO159" s="13" t="b">
        <f t="shared" si="50"/>
        <v>0</v>
      </c>
      <c r="AP159" s="13" t="b">
        <f t="shared" si="51"/>
        <v>0</v>
      </c>
      <c r="AQ159" s="13" t="b">
        <f t="shared" si="52"/>
        <v>0</v>
      </c>
      <c r="AR159" s="13" t="b">
        <f t="shared" si="53"/>
        <v>0</v>
      </c>
      <c r="AS159" s="13" t="b">
        <f t="shared" si="54"/>
        <v>1</v>
      </c>
      <c r="AT159" s="13" t="b">
        <f t="shared" si="55"/>
        <v>1</v>
      </c>
      <c r="AU159" s="13" t="b">
        <f t="shared" si="56"/>
        <v>1</v>
      </c>
      <c r="AV159" s="13" t="b">
        <f t="shared" si="57"/>
        <v>1</v>
      </c>
      <c r="AW159" s="13" t="b">
        <f t="shared" si="58"/>
        <v>1</v>
      </c>
      <c r="AX159" s="13" t="str">
        <f t="shared" si="59"/>
        <v>-</v>
      </c>
      <c r="AY159" s="622">
        <f>IF(AX159="-",0,IF(COUNTIF(AX159:$AX$1022,AX159)&gt;1,1,0))</f>
        <v>0</v>
      </c>
    </row>
    <row r="160" spans="1:51" ht="15.75">
      <c r="A160" s="464">
        <v>138</v>
      </c>
      <c r="B160" s="491"/>
      <c r="C160" s="492"/>
      <c r="D160" s="469"/>
      <c r="E160" s="470"/>
      <c r="F160" s="493"/>
      <c r="G160" s="466"/>
      <c r="H160" s="470"/>
      <c r="I160" s="493"/>
      <c r="J160" s="466"/>
      <c r="K160" s="470"/>
      <c r="L160" s="493"/>
      <c r="M160" s="466"/>
      <c r="N160" s="470"/>
      <c r="O160" s="493"/>
      <c r="P160" s="466"/>
      <c r="Q160" s="470"/>
      <c r="R160" s="493"/>
      <c r="S160" s="466"/>
      <c r="T160" s="470"/>
      <c r="U160" s="493"/>
      <c r="V160" s="466"/>
      <c r="W160" s="470"/>
      <c r="X160" s="493"/>
      <c r="Y160" s="466"/>
      <c r="Z160" s="470"/>
      <c r="AA160" s="494"/>
      <c r="AB160" s="542">
        <f t="shared" si="42"/>
        <v>0</v>
      </c>
      <c r="AC160" s="495">
        <f t="shared" si="42"/>
        <v>0</v>
      </c>
      <c r="AD160" s="496">
        <f t="shared" si="42"/>
        <v>0</v>
      </c>
      <c r="AE160" s="3"/>
      <c r="AF160" s="13" t="b">
        <f t="shared" si="40"/>
        <v>1</v>
      </c>
      <c r="AG160" s="13" t="b">
        <f t="shared" si="41"/>
        <v>1</v>
      </c>
      <c r="AH160" s="13" t="b">
        <f t="shared" si="43"/>
        <v>1</v>
      </c>
      <c r="AI160" s="13" t="b">
        <f t="shared" si="44"/>
        <v>1</v>
      </c>
      <c r="AJ160" s="13" t="b">
        <f t="shared" si="45"/>
        <v>0</v>
      </c>
      <c r="AK160" s="13" t="b">
        <f t="shared" si="46"/>
        <v>0</v>
      </c>
      <c r="AL160" s="13" t="b">
        <f t="shared" si="47"/>
        <v>0</v>
      </c>
      <c r="AM160" s="13" t="b">
        <f t="shared" si="48"/>
        <v>0</v>
      </c>
      <c r="AN160" s="13" t="b">
        <f t="shared" si="49"/>
        <v>0</v>
      </c>
      <c r="AO160" s="13" t="b">
        <f t="shared" si="50"/>
        <v>0</v>
      </c>
      <c r="AP160" s="13" t="b">
        <f t="shared" si="51"/>
        <v>0</v>
      </c>
      <c r="AQ160" s="13" t="b">
        <f t="shared" si="52"/>
        <v>0</v>
      </c>
      <c r="AR160" s="13" t="b">
        <f t="shared" si="53"/>
        <v>0</v>
      </c>
      <c r="AS160" s="13" t="b">
        <f t="shared" si="54"/>
        <v>1</v>
      </c>
      <c r="AT160" s="13" t="b">
        <f t="shared" si="55"/>
        <v>1</v>
      </c>
      <c r="AU160" s="13" t="b">
        <f t="shared" si="56"/>
        <v>1</v>
      </c>
      <c r="AV160" s="13" t="b">
        <f t="shared" si="57"/>
        <v>1</v>
      </c>
      <c r="AW160" s="13" t="b">
        <f t="shared" si="58"/>
        <v>1</v>
      </c>
      <c r="AX160" s="13" t="str">
        <f t="shared" si="59"/>
        <v>-</v>
      </c>
      <c r="AY160" s="622">
        <f>IF(AX160="-",0,IF(COUNTIF(AX160:$AX$1022,AX160)&gt;1,1,0))</f>
        <v>0</v>
      </c>
    </row>
    <row r="161" spans="1:51" ht="15.75">
      <c r="A161" s="464">
        <v>139</v>
      </c>
      <c r="B161" s="491"/>
      <c r="C161" s="492"/>
      <c r="D161" s="469"/>
      <c r="E161" s="470"/>
      <c r="F161" s="493"/>
      <c r="G161" s="466"/>
      <c r="H161" s="470"/>
      <c r="I161" s="493"/>
      <c r="J161" s="466"/>
      <c r="K161" s="470"/>
      <c r="L161" s="493"/>
      <c r="M161" s="466"/>
      <c r="N161" s="470"/>
      <c r="O161" s="493"/>
      <c r="P161" s="466"/>
      <c r="Q161" s="470"/>
      <c r="R161" s="493"/>
      <c r="S161" s="466"/>
      <c r="T161" s="470"/>
      <c r="U161" s="493"/>
      <c r="V161" s="466"/>
      <c r="W161" s="470"/>
      <c r="X161" s="493"/>
      <c r="Y161" s="466"/>
      <c r="Z161" s="470"/>
      <c r="AA161" s="494"/>
      <c r="AB161" s="542">
        <f t="shared" si="42"/>
        <v>0</v>
      </c>
      <c r="AC161" s="495">
        <f t="shared" si="42"/>
        <v>0</v>
      </c>
      <c r="AD161" s="496">
        <f t="shared" si="42"/>
        <v>0</v>
      </c>
      <c r="AE161" s="3"/>
      <c r="AF161" s="13" t="b">
        <f t="shared" si="40"/>
        <v>1</v>
      </c>
      <c r="AG161" s="13" t="b">
        <f t="shared" si="41"/>
        <v>1</v>
      </c>
      <c r="AH161" s="13" t="b">
        <f t="shared" si="43"/>
        <v>1</v>
      </c>
      <c r="AI161" s="13" t="b">
        <f t="shared" si="44"/>
        <v>1</v>
      </c>
      <c r="AJ161" s="13" t="b">
        <f t="shared" si="45"/>
        <v>0</v>
      </c>
      <c r="AK161" s="13" t="b">
        <f t="shared" si="46"/>
        <v>0</v>
      </c>
      <c r="AL161" s="13" t="b">
        <f t="shared" si="47"/>
        <v>0</v>
      </c>
      <c r="AM161" s="13" t="b">
        <f t="shared" si="48"/>
        <v>0</v>
      </c>
      <c r="AN161" s="13" t="b">
        <f t="shared" si="49"/>
        <v>0</v>
      </c>
      <c r="AO161" s="13" t="b">
        <f t="shared" si="50"/>
        <v>0</v>
      </c>
      <c r="AP161" s="13" t="b">
        <f t="shared" si="51"/>
        <v>0</v>
      </c>
      <c r="AQ161" s="13" t="b">
        <f t="shared" si="52"/>
        <v>0</v>
      </c>
      <c r="AR161" s="13" t="b">
        <f t="shared" si="53"/>
        <v>0</v>
      </c>
      <c r="AS161" s="13" t="b">
        <f t="shared" si="54"/>
        <v>1</v>
      </c>
      <c r="AT161" s="13" t="b">
        <f t="shared" si="55"/>
        <v>1</v>
      </c>
      <c r="AU161" s="13" t="b">
        <f t="shared" si="56"/>
        <v>1</v>
      </c>
      <c r="AV161" s="13" t="b">
        <f t="shared" si="57"/>
        <v>1</v>
      </c>
      <c r="AW161" s="13" t="b">
        <f t="shared" si="58"/>
        <v>1</v>
      </c>
      <c r="AX161" s="13" t="str">
        <f t="shared" si="59"/>
        <v>-</v>
      </c>
      <c r="AY161" s="622">
        <f>IF(AX161="-",0,IF(COUNTIF(AX161:$AX$1022,AX161)&gt;1,1,0))</f>
        <v>0</v>
      </c>
    </row>
    <row r="162" spans="1:51" ht="15.75">
      <c r="A162" s="464">
        <v>140</v>
      </c>
      <c r="B162" s="491"/>
      <c r="C162" s="492"/>
      <c r="D162" s="469"/>
      <c r="E162" s="470"/>
      <c r="F162" s="493"/>
      <c r="G162" s="466"/>
      <c r="H162" s="470"/>
      <c r="I162" s="493"/>
      <c r="J162" s="466"/>
      <c r="K162" s="470"/>
      <c r="L162" s="493"/>
      <c r="M162" s="466"/>
      <c r="N162" s="470"/>
      <c r="O162" s="493"/>
      <c r="P162" s="466"/>
      <c r="Q162" s="470"/>
      <c r="R162" s="493"/>
      <c r="S162" s="466"/>
      <c r="T162" s="470"/>
      <c r="U162" s="493"/>
      <c r="V162" s="466"/>
      <c r="W162" s="470"/>
      <c r="X162" s="493"/>
      <c r="Y162" s="466"/>
      <c r="Z162" s="470"/>
      <c r="AA162" s="494"/>
      <c r="AB162" s="542">
        <f t="shared" si="42"/>
        <v>0</v>
      </c>
      <c r="AC162" s="495">
        <f t="shared" si="42"/>
        <v>0</v>
      </c>
      <c r="AD162" s="496">
        <f t="shared" si="42"/>
        <v>0</v>
      </c>
      <c r="AE162" s="3"/>
      <c r="AF162" s="13" t="b">
        <f t="shared" si="40"/>
        <v>1</v>
      </c>
      <c r="AG162" s="13" t="b">
        <f t="shared" si="41"/>
        <v>1</v>
      </c>
      <c r="AH162" s="13" t="b">
        <f t="shared" si="43"/>
        <v>1</v>
      </c>
      <c r="AI162" s="13" t="b">
        <f t="shared" si="44"/>
        <v>1</v>
      </c>
      <c r="AJ162" s="13" t="b">
        <f t="shared" si="45"/>
        <v>0</v>
      </c>
      <c r="AK162" s="13" t="b">
        <f t="shared" si="46"/>
        <v>0</v>
      </c>
      <c r="AL162" s="13" t="b">
        <f t="shared" si="47"/>
        <v>0</v>
      </c>
      <c r="AM162" s="13" t="b">
        <f t="shared" si="48"/>
        <v>0</v>
      </c>
      <c r="AN162" s="13" t="b">
        <f t="shared" si="49"/>
        <v>0</v>
      </c>
      <c r="AO162" s="13" t="b">
        <f t="shared" si="50"/>
        <v>0</v>
      </c>
      <c r="AP162" s="13" t="b">
        <f t="shared" si="51"/>
        <v>0</v>
      </c>
      <c r="AQ162" s="13" t="b">
        <f t="shared" si="52"/>
        <v>0</v>
      </c>
      <c r="AR162" s="13" t="b">
        <f t="shared" si="53"/>
        <v>0</v>
      </c>
      <c r="AS162" s="13" t="b">
        <f t="shared" si="54"/>
        <v>1</v>
      </c>
      <c r="AT162" s="13" t="b">
        <f t="shared" si="55"/>
        <v>1</v>
      </c>
      <c r="AU162" s="13" t="b">
        <f t="shared" si="56"/>
        <v>1</v>
      </c>
      <c r="AV162" s="13" t="b">
        <f t="shared" si="57"/>
        <v>1</v>
      </c>
      <c r="AW162" s="13" t="b">
        <f t="shared" si="58"/>
        <v>1</v>
      </c>
      <c r="AX162" s="13" t="str">
        <f t="shared" si="59"/>
        <v>-</v>
      </c>
      <c r="AY162" s="622">
        <f>IF(AX162="-",0,IF(COUNTIF(AX162:$AX$1022,AX162)&gt;1,1,0))</f>
        <v>0</v>
      </c>
    </row>
    <row r="163" spans="1:51" ht="15.75">
      <c r="A163" s="464">
        <v>141</v>
      </c>
      <c r="B163" s="491"/>
      <c r="C163" s="492"/>
      <c r="D163" s="469"/>
      <c r="E163" s="470"/>
      <c r="F163" s="493"/>
      <c r="G163" s="466"/>
      <c r="H163" s="470"/>
      <c r="I163" s="493"/>
      <c r="J163" s="466"/>
      <c r="K163" s="470"/>
      <c r="L163" s="493"/>
      <c r="M163" s="466"/>
      <c r="N163" s="470"/>
      <c r="O163" s="493"/>
      <c r="P163" s="466"/>
      <c r="Q163" s="470"/>
      <c r="R163" s="493"/>
      <c r="S163" s="466"/>
      <c r="T163" s="470"/>
      <c r="U163" s="493"/>
      <c r="V163" s="466"/>
      <c r="W163" s="470"/>
      <c r="X163" s="493"/>
      <c r="Y163" s="466"/>
      <c r="Z163" s="470"/>
      <c r="AA163" s="494"/>
      <c r="AB163" s="542">
        <f t="shared" si="42"/>
        <v>0</v>
      </c>
      <c r="AC163" s="495">
        <f t="shared" si="42"/>
        <v>0</v>
      </c>
      <c r="AD163" s="496">
        <f t="shared" si="42"/>
        <v>0</v>
      </c>
      <c r="AE163" s="3"/>
      <c r="AF163" s="13" t="b">
        <f t="shared" si="40"/>
        <v>1</v>
      </c>
      <c r="AG163" s="13" t="b">
        <f t="shared" si="41"/>
        <v>1</v>
      </c>
      <c r="AH163" s="13" t="b">
        <f t="shared" si="43"/>
        <v>1</v>
      </c>
      <c r="AI163" s="13" t="b">
        <f t="shared" si="44"/>
        <v>1</v>
      </c>
      <c r="AJ163" s="13" t="b">
        <f t="shared" si="45"/>
        <v>0</v>
      </c>
      <c r="AK163" s="13" t="b">
        <f t="shared" si="46"/>
        <v>0</v>
      </c>
      <c r="AL163" s="13" t="b">
        <f t="shared" si="47"/>
        <v>0</v>
      </c>
      <c r="AM163" s="13" t="b">
        <f t="shared" si="48"/>
        <v>0</v>
      </c>
      <c r="AN163" s="13" t="b">
        <f t="shared" si="49"/>
        <v>0</v>
      </c>
      <c r="AO163" s="13" t="b">
        <f t="shared" si="50"/>
        <v>0</v>
      </c>
      <c r="AP163" s="13" t="b">
        <f t="shared" si="51"/>
        <v>0</v>
      </c>
      <c r="AQ163" s="13" t="b">
        <f t="shared" si="52"/>
        <v>0</v>
      </c>
      <c r="AR163" s="13" t="b">
        <f t="shared" si="53"/>
        <v>0</v>
      </c>
      <c r="AS163" s="13" t="b">
        <f t="shared" si="54"/>
        <v>1</v>
      </c>
      <c r="AT163" s="13" t="b">
        <f t="shared" si="55"/>
        <v>1</v>
      </c>
      <c r="AU163" s="13" t="b">
        <f t="shared" si="56"/>
        <v>1</v>
      </c>
      <c r="AV163" s="13" t="b">
        <f t="shared" si="57"/>
        <v>1</v>
      </c>
      <c r="AW163" s="13" t="b">
        <f t="shared" si="58"/>
        <v>1</v>
      </c>
      <c r="AX163" s="13" t="str">
        <f t="shared" si="59"/>
        <v>-</v>
      </c>
      <c r="AY163" s="622">
        <f>IF(AX163="-",0,IF(COUNTIF(AX163:$AX$1022,AX163)&gt;1,1,0))</f>
        <v>0</v>
      </c>
    </row>
    <row r="164" spans="1:51" ht="15.75">
      <c r="A164" s="464">
        <v>142</v>
      </c>
      <c r="B164" s="491"/>
      <c r="C164" s="492"/>
      <c r="D164" s="469"/>
      <c r="E164" s="470"/>
      <c r="F164" s="493"/>
      <c r="G164" s="466"/>
      <c r="H164" s="470"/>
      <c r="I164" s="493"/>
      <c r="J164" s="466"/>
      <c r="K164" s="470"/>
      <c r="L164" s="493"/>
      <c r="M164" s="466"/>
      <c r="N164" s="470"/>
      <c r="O164" s="493"/>
      <c r="P164" s="466"/>
      <c r="Q164" s="470"/>
      <c r="R164" s="493"/>
      <c r="S164" s="466"/>
      <c r="T164" s="470"/>
      <c r="U164" s="493"/>
      <c r="V164" s="466"/>
      <c r="W164" s="470"/>
      <c r="X164" s="493"/>
      <c r="Y164" s="466"/>
      <c r="Z164" s="470"/>
      <c r="AA164" s="494"/>
      <c r="AB164" s="542">
        <f t="shared" si="42"/>
        <v>0</v>
      </c>
      <c r="AC164" s="495">
        <f t="shared" si="42"/>
        <v>0</v>
      </c>
      <c r="AD164" s="496">
        <f t="shared" si="42"/>
        <v>0</v>
      </c>
      <c r="AE164" s="3"/>
      <c r="AF164" s="13" t="b">
        <f t="shared" si="40"/>
        <v>1</v>
      </c>
      <c r="AG164" s="13" t="b">
        <f t="shared" si="41"/>
        <v>1</v>
      </c>
      <c r="AH164" s="13" t="b">
        <f t="shared" si="43"/>
        <v>1</v>
      </c>
      <c r="AI164" s="13" t="b">
        <f t="shared" si="44"/>
        <v>1</v>
      </c>
      <c r="AJ164" s="13" t="b">
        <f t="shared" si="45"/>
        <v>0</v>
      </c>
      <c r="AK164" s="13" t="b">
        <f t="shared" si="46"/>
        <v>0</v>
      </c>
      <c r="AL164" s="13" t="b">
        <f t="shared" si="47"/>
        <v>0</v>
      </c>
      <c r="AM164" s="13" t="b">
        <f t="shared" si="48"/>
        <v>0</v>
      </c>
      <c r="AN164" s="13" t="b">
        <f t="shared" si="49"/>
        <v>0</v>
      </c>
      <c r="AO164" s="13" t="b">
        <f t="shared" si="50"/>
        <v>0</v>
      </c>
      <c r="AP164" s="13" t="b">
        <f t="shared" si="51"/>
        <v>0</v>
      </c>
      <c r="AQ164" s="13" t="b">
        <f t="shared" si="52"/>
        <v>0</v>
      </c>
      <c r="AR164" s="13" t="b">
        <f t="shared" si="53"/>
        <v>0</v>
      </c>
      <c r="AS164" s="13" t="b">
        <f t="shared" si="54"/>
        <v>1</v>
      </c>
      <c r="AT164" s="13" t="b">
        <f t="shared" si="55"/>
        <v>1</v>
      </c>
      <c r="AU164" s="13" t="b">
        <f t="shared" si="56"/>
        <v>1</v>
      </c>
      <c r="AV164" s="13" t="b">
        <f t="shared" si="57"/>
        <v>1</v>
      </c>
      <c r="AW164" s="13" t="b">
        <f t="shared" si="58"/>
        <v>1</v>
      </c>
      <c r="AX164" s="13" t="str">
        <f t="shared" si="59"/>
        <v>-</v>
      </c>
      <c r="AY164" s="622">
        <f>IF(AX164="-",0,IF(COUNTIF(AX164:$AX$1022,AX164)&gt;1,1,0))</f>
        <v>0</v>
      </c>
    </row>
    <row r="165" spans="1:51" ht="15.75">
      <c r="A165" s="464">
        <v>143</v>
      </c>
      <c r="B165" s="491"/>
      <c r="C165" s="492"/>
      <c r="D165" s="469"/>
      <c r="E165" s="470"/>
      <c r="F165" s="493"/>
      <c r="G165" s="466"/>
      <c r="H165" s="470"/>
      <c r="I165" s="493"/>
      <c r="J165" s="466"/>
      <c r="K165" s="470"/>
      <c r="L165" s="493"/>
      <c r="M165" s="466"/>
      <c r="N165" s="470"/>
      <c r="O165" s="493"/>
      <c r="P165" s="466"/>
      <c r="Q165" s="470"/>
      <c r="R165" s="493"/>
      <c r="S165" s="466"/>
      <c r="T165" s="470"/>
      <c r="U165" s="493"/>
      <c r="V165" s="466"/>
      <c r="W165" s="470"/>
      <c r="X165" s="493"/>
      <c r="Y165" s="466"/>
      <c r="Z165" s="470"/>
      <c r="AA165" s="494"/>
      <c r="AB165" s="542">
        <f t="shared" si="42"/>
        <v>0</v>
      </c>
      <c r="AC165" s="495">
        <f t="shared" si="42"/>
        <v>0</v>
      </c>
      <c r="AD165" s="496">
        <f t="shared" si="42"/>
        <v>0</v>
      </c>
      <c r="AE165" s="3"/>
      <c r="AF165" s="13" t="b">
        <f t="shared" si="40"/>
        <v>1</v>
      </c>
      <c r="AG165" s="13" t="b">
        <f t="shared" si="41"/>
        <v>1</v>
      </c>
      <c r="AH165" s="13" t="b">
        <f t="shared" si="43"/>
        <v>1</v>
      </c>
      <c r="AI165" s="13" t="b">
        <f t="shared" si="44"/>
        <v>1</v>
      </c>
      <c r="AJ165" s="13" t="b">
        <f t="shared" si="45"/>
        <v>0</v>
      </c>
      <c r="AK165" s="13" t="b">
        <f t="shared" si="46"/>
        <v>0</v>
      </c>
      <c r="AL165" s="13" t="b">
        <f t="shared" si="47"/>
        <v>0</v>
      </c>
      <c r="AM165" s="13" t="b">
        <f t="shared" si="48"/>
        <v>0</v>
      </c>
      <c r="AN165" s="13" t="b">
        <f t="shared" si="49"/>
        <v>0</v>
      </c>
      <c r="AO165" s="13" t="b">
        <f t="shared" si="50"/>
        <v>0</v>
      </c>
      <c r="AP165" s="13" t="b">
        <f t="shared" si="51"/>
        <v>0</v>
      </c>
      <c r="AQ165" s="13" t="b">
        <f t="shared" si="52"/>
        <v>0</v>
      </c>
      <c r="AR165" s="13" t="b">
        <f t="shared" si="53"/>
        <v>0</v>
      </c>
      <c r="AS165" s="13" t="b">
        <f t="shared" si="54"/>
        <v>1</v>
      </c>
      <c r="AT165" s="13" t="b">
        <f t="shared" si="55"/>
        <v>1</v>
      </c>
      <c r="AU165" s="13" t="b">
        <f t="shared" si="56"/>
        <v>1</v>
      </c>
      <c r="AV165" s="13" t="b">
        <f t="shared" si="57"/>
        <v>1</v>
      </c>
      <c r="AW165" s="13" t="b">
        <f t="shared" si="58"/>
        <v>1</v>
      </c>
      <c r="AX165" s="13" t="str">
        <f t="shared" si="59"/>
        <v>-</v>
      </c>
      <c r="AY165" s="622">
        <f>IF(AX165="-",0,IF(COUNTIF(AX165:$AX$1022,AX165)&gt;1,1,0))</f>
        <v>0</v>
      </c>
    </row>
    <row r="166" spans="1:51" ht="15.75">
      <c r="A166" s="464">
        <v>144</v>
      </c>
      <c r="B166" s="491"/>
      <c r="C166" s="492"/>
      <c r="D166" s="469"/>
      <c r="E166" s="470"/>
      <c r="F166" s="493"/>
      <c r="G166" s="466"/>
      <c r="H166" s="470"/>
      <c r="I166" s="493"/>
      <c r="J166" s="466"/>
      <c r="K166" s="470"/>
      <c r="L166" s="493"/>
      <c r="M166" s="466"/>
      <c r="N166" s="470"/>
      <c r="O166" s="493"/>
      <c r="P166" s="466"/>
      <c r="Q166" s="470"/>
      <c r="R166" s="493"/>
      <c r="S166" s="466"/>
      <c r="T166" s="470"/>
      <c r="U166" s="493"/>
      <c r="V166" s="466"/>
      <c r="W166" s="470"/>
      <c r="X166" s="493"/>
      <c r="Y166" s="466"/>
      <c r="Z166" s="470"/>
      <c r="AA166" s="494"/>
      <c r="AB166" s="542">
        <f t="shared" si="42"/>
        <v>0</v>
      </c>
      <c r="AC166" s="495">
        <f t="shared" si="42"/>
        <v>0</v>
      </c>
      <c r="AD166" s="496">
        <f t="shared" si="42"/>
        <v>0</v>
      </c>
      <c r="AE166" s="3"/>
      <c r="AF166" s="13" t="b">
        <f t="shared" si="40"/>
        <v>1</v>
      </c>
      <c r="AG166" s="13" t="b">
        <f t="shared" si="41"/>
        <v>1</v>
      </c>
      <c r="AH166" s="13" t="b">
        <f t="shared" si="43"/>
        <v>1</v>
      </c>
      <c r="AI166" s="13" t="b">
        <f t="shared" si="44"/>
        <v>1</v>
      </c>
      <c r="AJ166" s="13" t="b">
        <f t="shared" si="45"/>
        <v>0</v>
      </c>
      <c r="AK166" s="13" t="b">
        <f t="shared" si="46"/>
        <v>0</v>
      </c>
      <c r="AL166" s="13" t="b">
        <f t="shared" si="47"/>
        <v>0</v>
      </c>
      <c r="AM166" s="13" t="b">
        <f t="shared" si="48"/>
        <v>0</v>
      </c>
      <c r="AN166" s="13" t="b">
        <f t="shared" si="49"/>
        <v>0</v>
      </c>
      <c r="AO166" s="13" t="b">
        <f t="shared" si="50"/>
        <v>0</v>
      </c>
      <c r="AP166" s="13" t="b">
        <f t="shared" si="51"/>
        <v>0</v>
      </c>
      <c r="AQ166" s="13" t="b">
        <f t="shared" si="52"/>
        <v>0</v>
      </c>
      <c r="AR166" s="13" t="b">
        <f t="shared" si="53"/>
        <v>0</v>
      </c>
      <c r="AS166" s="13" t="b">
        <f t="shared" si="54"/>
        <v>1</v>
      </c>
      <c r="AT166" s="13" t="b">
        <f t="shared" si="55"/>
        <v>1</v>
      </c>
      <c r="AU166" s="13" t="b">
        <f t="shared" si="56"/>
        <v>1</v>
      </c>
      <c r="AV166" s="13" t="b">
        <f t="shared" si="57"/>
        <v>1</v>
      </c>
      <c r="AW166" s="13" t="b">
        <f t="shared" si="58"/>
        <v>1</v>
      </c>
      <c r="AX166" s="13" t="str">
        <f t="shared" si="59"/>
        <v>-</v>
      </c>
      <c r="AY166" s="622">
        <f>IF(AX166="-",0,IF(COUNTIF(AX166:$AX$1022,AX166)&gt;1,1,0))</f>
        <v>0</v>
      </c>
    </row>
    <row r="167" spans="1:51" ht="15.75">
      <c r="A167" s="464">
        <v>145</v>
      </c>
      <c r="B167" s="491"/>
      <c r="C167" s="492"/>
      <c r="D167" s="469"/>
      <c r="E167" s="470"/>
      <c r="F167" s="493"/>
      <c r="G167" s="466"/>
      <c r="H167" s="470"/>
      <c r="I167" s="493"/>
      <c r="J167" s="466"/>
      <c r="K167" s="470"/>
      <c r="L167" s="493"/>
      <c r="M167" s="466"/>
      <c r="N167" s="470"/>
      <c r="O167" s="493"/>
      <c r="P167" s="466"/>
      <c r="Q167" s="470"/>
      <c r="R167" s="493"/>
      <c r="S167" s="466"/>
      <c r="T167" s="470"/>
      <c r="U167" s="493"/>
      <c r="V167" s="466"/>
      <c r="W167" s="470"/>
      <c r="X167" s="493"/>
      <c r="Y167" s="466"/>
      <c r="Z167" s="470"/>
      <c r="AA167" s="494"/>
      <c r="AB167" s="542">
        <f t="shared" si="42"/>
        <v>0</v>
      </c>
      <c r="AC167" s="495">
        <f t="shared" si="42"/>
        <v>0</v>
      </c>
      <c r="AD167" s="496">
        <f t="shared" si="42"/>
        <v>0</v>
      </c>
      <c r="AE167" s="3"/>
      <c r="AF167" s="13" t="b">
        <f t="shared" si="40"/>
        <v>1</v>
      </c>
      <c r="AG167" s="13" t="b">
        <f t="shared" si="41"/>
        <v>1</v>
      </c>
      <c r="AH167" s="13" t="b">
        <f t="shared" si="43"/>
        <v>1</v>
      </c>
      <c r="AI167" s="13" t="b">
        <f t="shared" si="44"/>
        <v>1</v>
      </c>
      <c r="AJ167" s="13" t="b">
        <f t="shared" si="45"/>
        <v>0</v>
      </c>
      <c r="AK167" s="13" t="b">
        <f t="shared" si="46"/>
        <v>0</v>
      </c>
      <c r="AL167" s="13" t="b">
        <f t="shared" si="47"/>
        <v>0</v>
      </c>
      <c r="AM167" s="13" t="b">
        <f t="shared" si="48"/>
        <v>0</v>
      </c>
      <c r="AN167" s="13" t="b">
        <f t="shared" si="49"/>
        <v>0</v>
      </c>
      <c r="AO167" s="13" t="b">
        <f t="shared" si="50"/>
        <v>0</v>
      </c>
      <c r="AP167" s="13" t="b">
        <f t="shared" si="51"/>
        <v>0</v>
      </c>
      <c r="AQ167" s="13" t="b">
        <f t="shared" si="52"/>
        <v>0</v>
      </c>
      <c r="AR167" s="13" t="b">
        <f t="shared" si="53"/>
        <v>0</v>
      </c>
      <c r="AS167" s="13" t="b">
        <f t="shared" si="54"/>
        <v>1</v>
      </c>
      <c r="AT167" s="13" t="b">
        <f t="shared" si="55"/>
        <v>1</v>
      </c>
      <c r="AU167" s="13" t="b">
        <f t="shared" si="56"/>
        <v>1</v>
      </c>
      <c r="AV167" s="13" t="b">
        <f t="shared" si="57"/>
        <v>1</v>
      </c>
      <c r="AW167" s="13" t="b">
        <f t="shared" si="58"/>
        <v>1</v>
      </c>
      <c r="AX167" s="13" t="str">
        <f t="shared" si="59"/>
        <v>-</v>
      </c>
      <c r="AY167" s="622">
        <f>IF(AX167="-",0,IF(COUNTIF(AX167:$AX$1022,AX167)&gt;1,1,0))</f>
        <v>0</v>
      </c>
    </row>
    <row r="168" spans="1:51" ht="15.75">
      <c r="A168" s="464">
        <v>146</v>
      </c>
      <c r="B168" s="491"/>
      <c r="C168" s="492"/>
      <c r="D168" s="469"/>
      <c r="E168" s="470"/>
      <c r="F168" s="493"/>
      <c r="G168" s="466"/>
      <c r="H168" s="470"/>
      <c r="I168" s="493"/>
      <c r="J168" s="466"/>
      <c r="K168" s="470"/>
      <c r="L168" s="493"/>
      <c r="M168" s="466"/>
      <c r="N168" s="470"/>
      <c r="O168" s="493"/>
      <c r="P168" s="466"/>
      <c r="Q168" s="470"/>
      <c r="R168" s="493"/>
      <c r="S168" s="466"/>
      <c r="T168" s="470"/>
      <c r="U168" s="493"/>
      <c r="V168" s="466"/>
      <c r="W168" s="470"/>
      <c r="X168" s="493"/>
      <c r="Y168" s="466"/>
      <c r="Z168" s="470"/>
      <c r="AA168" s="494"/>
      <c r="AB168" s="542">
        <f t="shared" si="42"/>
        <v>0</v>
      </c>
      <c r="AC168" s="495">
        <f t="shared" si="42"/>
        <v>0</v>
      </c>
      <c r="AD168" s="496">
        <f t="shared" si="42"/>
        <v>0</v>
      </c>
      <c r="AE168" s="3"/>
      <c r="AF168" s="13" t="b">
        <f t="shared" si="40"/>
        <v>1</v>
      </c>
      <c r="AG168" s="13" t="b">
        <f t="shared" si="41"/>
        <v>1</v>
      </c>
      <c r="AH168" s="13" t="b">
        <f t="shared" si="43"/>
        <v>1</v>
      </c>
      <c r="AI168" s="13" t="b">
        <f t="shared" si="44"/>
        <v>1</v>
      </c>
      <c r="AJ168" s="13" t="b">
        <f t="shared" si="45"/>
        <v>0</v>
      </c>
      <c r="AK168" s="13" t="b">
        <f t="shared" si="46"/>
        <v>0</v>
      </c>
      <c r="AL168" s="13" t="b">
        <f t="shared" si="47"/>
        <v>0</v>
      </c>
      <c r="AM168" s="13" t="b">
        <f t="shared" si="48"/>
        <v>0</v>
      </c>
      <c r="AN168" s="13" t="b">
        <f t="shared" si="49"/>
        <v>0</v>
      </c>
      <c r="AO168" s="13" t="b">
        <f t="shared" si="50"/>
        <v>0</v>
      </c>
      <c r="AP168" s="13" t="b">
        <f t="shared" si="51"/>
        <v>0</v>
      </c>
      <c r="AQ168" s="13" t="b">
        <f t="shared" si="52"/>
        <v>0</v>
      </c>
      <c r="AR168" s="13" t="b">
        <f t="shared" si="53"/>
        <v>0</v>
      </c>
      <c r="AS168" s="13" t="b">
        <f t="shared" si="54"/>
        <v>1</v>
      </c>
      <c r="AT168" s="13" t="b">
        <f t="shared" si="55"/>
        <v>1</v>
      </c>
      <c r="AU168" s="13" t="b">
        <f t="shared" si="56"/>
        <v>1</v>
      </c>
      <c r="AV168" s="13" t="b">
        <f t="shared" si="57"/>
        <v>1</v>
      </c>
      <c r="AW168" s="13" t="b">
        <f t="shared" si="58"/>
        <v>1</v>
      </c>
      <c r="AX168" s="13" t="str">
        <f t="shared" si="59"/>
        <v>-</v>
      </c>
      <c r="AY168" s="622">
        <f>IF(AX168="-",0,IF(COUNTIF(AX168:$AX$1022,AX168)&gt;1,1,0))</f>
        <v>0</v>
      </c>
    </row>
    <row r="169" spans="1:51" ht="15.75">
      <c r="A169" s="464">
        <v>147</v>
      </c>
      <c r="B169" s="491"/>
      <c r="C169" s="492"/>
      <c r="D169" s="469"/>
      <c r="E169" s="470"/>
      <c r="F169" s="493"/>
      <c r="G169" s="466"/>
      <c r="H169" s="470"/>
      <c r="I169" s="493"/>
      <c r="J169" s="466"/>
      <c r="K169" s="470"/>
      <c r="L169" s="493"/>
      <c r="M169" s="466"/>
      <c r="N169" s="470"/>
      <c r="O169" s="493"/>
      <c r="P169" s="466"/>
      <c r="Q169" s="470"/>
      <c r="R169" s="493"/>
      <c r="S169" s="466"/>
      <c r="T169" s="470"/>
      <c r="U169" s="493"/>
      <c r="V169" s="466"/>
      <c r="W169" s="470"/>
      <c r="X169" s="493"/>
      <c r="Y169" s="466"/>
      <c r="Z169" s="470"/>
      <c r="AA169" s="494"/>
      <c r="AB169" s="542">
        <f t="shared" si="42"/>
        <v>0</v>
      </c>
      <c r="AC169" s="495">
        <f t="shared" si="42"/>
        <v>0</v>
      </c>
      <c r="AD169" s="496">
        <f t="shared" si="42"/>
        <v>0</v>
      </c>
      <c r="AE169" s="3"/>
      <c r="AF169" s="13" t="b">
        <f t="shared" si="40"/>
        <v>1</v>
      </c>
      <c r="AG169" s="13" t="b">
        <f t="shared" si="41"/>
        <v>1</v>
      </c>
      <c r="AH169" s="13" t="b">
        <f t="shared" si="43"/>
        <v>1</v>
      </c>
      <c r="AI169" s="13" t="b">
        <f t="shared" si="44"/>
        <v>1</v>
      </c>
      <c r="AJ169" s="13" t="b">
        <f t="shared" si="45"/>
        <v>0</v>
      </c>
      <c r="AK169" s="13" t="b">
        <f t="shared" si="46"/>
        <v>0</v>
      </c>
      <c r="AL169" s="13" t="b">
        <f t="shared" si="47"/>
        <v>0</v>
      </c>
      <c r="AM169" s="13" t="b">
        <f t="shared" si="48"/>
        <v>0</v>
      </c>
      <c r="AN169" s="13" t="b">
        <f t="shared" si="49"/>
        <v>0</v>
      </c>
      <c r="AO169" s="13" t="b">
        <f t="shared" si="50"/>
        <v>0</v>
      </c>
      <c r="AP169" s="13" t="b">
        <f t="shared" si="51"/>
        <v>0</v>
      </c>
      <c r="AQ169" s="13" t="b">
        <f t="shared" si="52"/>
        <v>0</v>
      </c>
      <c r="AR169" s="13" t="b">
        <f t="shared" si="53"/>
        <v>0</v>
      </c>
      <c r="AS169" s="13" t="b">
        <f t="shared" si="54"/>
        <v>1</v>
      </c>
      <c r="AT169" s="13" t="b">
        <f t="shared" si="55"/>
        <v>1</v>
      </c>
      <c r="AU169" s="13" t="b">
        <f t="shared" si="56"/>
        <v>1</v>
      </c>
      <c r="AV169" s="13" t="b">
        <f t="shared" si="57"/>
        <v>1</v>
      </c>
      <c r="AW169" s="13" t="b">
        <f t="shared" si="58"/>
        <v>1</v>
      </c>
      <c r="AX169" s="13" t="str">
        <f t="shared" si="59"/>
        <v>-</v>
      </c>
      <c r="AY169" s="622">
        <f>IF(AX169="-",0,IF(COUNTIF(AX169:$AX$1022,AX169)&gt;1,1,0))</f>
        <v>0</v>
      </c>
    </row>
    <row r="170" spans="1:51" ht="15.75">
      <c r="A170" s="464">
        <v>148</v>
      </c>
      <c r="B170" s="491"/>
      <c r="C170" s="492"/>
      <c r="D170" s="469"/>
      <c r="E170" s="470"/>
      <c r="F170" s="493"/>
      <c r="G170" s="466"/>
      <c r="H170" s="470"/>
      <c r="I170" s="493"/>
      <c r="J170" s="466"/>
      <c r="K170" s="470"/>
      <c r="L170" s="493"/>
      <c r="M170" s="466"/>
      <c r="N170" s="470"/>
      <c r="O170" s="493"/>
      <c r="P170" s="466"/>
      <c r="Q170" s="470"/>
      <c r="R170" s="493"/>
      <c r="S170" s="466"/>
      <c r="T170" s="470"/>
      <c r="U170" s="493"/>
      <c r="V170" s="466"/>
      <c r="W170" s="470"/>
      <c r="X170" s="493"/>
      <c r="Y170" s="466"/>
      <c r="Z170" s="470"/>
      <c r="AA170" s="494"/>
      <c r="AB170" s="542">
        <f t="shared" si="42"/>
        <v>0</v>
      </c>
      <c r="AC170" s="495">
        <f t="shared" si="42"/>
        <v>0</v>
      </c>
      <c r="AD170" s="496">
        <f t="shared" si="42"/>
        <v>0</v>
      </c>
      <c r="AE170" s="3"/>
      <c r="AF170" s="13" t="b">
        <f t="shared" si="40"/>
        <v>1</v>
      </c>
      <c r="AG170" s="13" t="b">
        <f t="shared" si="41"/>
        <v>1</v>
      </c>
      <c r="AH170" s="13" t="b">
        <f t="shared" si="43"/>
        <v>1</v>
      </c>
      <c r="AI170" s="13" t="b">
        <f t="shared" si="44"/>
        <v>1</v>
      </c>
      <c r="AJ170" s="13" t="b">
        <f t="shared" si="45"/>
        <v>0</v>
      </c>
      <c r="AK170" s="13" t="b">
        <f t="shared" si="46"/>
        <v>0</v>
      </c>
      <c r="AL170" s="13" t="b">
        <f t="shared" si="47"/>
        <v>0</v>
      </c>
      <c r="AM170" s="13" t="b">
        <f t="shared" si="48"/>
        <v>0</v>
      </c>
      <c r="AN170" s="13" t="b">
        <f t="shared" si="49"/>
        <v>0</v>
      </c>
      <c r="AO170" s="13" t="b">
        <f t="shared" si="50"/>
        <v>0</v>
      </c>
      <c r="AP170" s="13" t="b">
        <f t="shared" si="51"/>
        <v>0</v>
      </c>
      <c r="AQ170" s="13" t="b">
        <f t="shared" si="52"/>
        <v>0</v>
      </c>
      <c r="AR170" s="13" t="b">
        <f t="shared" si="53"/>
        <v>0</v>
      </c>
      <c r="AS170" s="13" t="b">
        <f t="shared" si="54"/>
        <v>1</v>
      </c>
      <c r="AT170" s="13" t="b">
        <f t="shared" si="55"/>
        <v>1</v>
      </c>
      <c r="AU170" s="13" t="b">
        <f t="shared" si="56"/>
        <v>1</v>
      </c>
      <c r="AV170" s="13" t="b">
        <f t="shared" si="57"/>
        <v>1</v>
      </c>
      <c r="AW170" s="13" t="b">
        <f t="shared" si="58"/>
        <v>1</v>
      </c>
      <c r="AX170" s="13" t="str">
        <f t="shared" si="59"/>
        <v>-</v>
      </c>
      <c r="AY170" s="622">
        <f>IF(AX170="-",0,IF(COUNTIF(AX170:$AX$1022,AX170)&gt;1,1,0))</f>
        <v>0</v>
      </c>
    </row>
    <row r="171" spans="1:51" ht="15.75">
      <c r="A171" s="464">
        <v>149</v>
      </c>
      <c r="B171" s="491"/>
      <c r="C171" s="492"/>
      <c r="D171" s="469"/>
      <c r="E171" s="470"/>
      <c r="F171" s="493"/>
      <c r="G171" s="466"/>
      <c r="H171" s="470"/>
      <c r="I171" s="493"/>
      <c r="J171" s="466"/>
      <c r="K171" s="470"/>
      <c r="L171" s="493"/>
      <c r="M171" s="466"/>
      <c r="N171" s="470"/>
      <c r="O171" s="493"/>
      <c r="P171" s="466"/>
      <c r="Q171" s="470"/>
      <c r="R171" s="493"/>
      <c r="S171" s="466"/>
      <c r="T171" s="470"/>
      <c r="U171" s="493"/>
      <c r="V171" s="466"/>
      <c r="W171" s="470"/>
      <c r="X171" s="493"/>
      <c r="Y171" s="466"/>
      <c r="Z171" s="470"/>
      <c r="AA171" s="494"/>
      <c r="AB171" s="542">
        <f t="shared" si="42"/>
        <v>0</v>
      </c>
      <c r="AC171" s="495">
        <f t="shared" si="42"/>
        <v>0</v>
      </c>
      <c r="AD171" s="496">
        <f t="shared" si="42"/>
        <v>0</v>
      </c>
      <c r="AE171" s="3"/>
      <c r="AF171" s="13" t="b">
        <f t="shared" si="40"/>
        <v>1</v>
      </c>
      <c r="AG171" s="13" t="b">
        <f t="shared" si="41"/>
        <v>1</v>
      </c>
      <c r="AH171" s="13" t="b">
        <f t="shared" si="43"/>
        <v>1</v>
      </c>
      <c r="AI171" s="13" t="b">
        <f t="shared" si="44"/>
        <v>1</v>
      </c>
      <c r="AJ171" s="13" t="b">
        <f t="shared" si="45"/>
        <v>0</v>
      </c>
      <c r="AK171" s="13" t="b">
        <f t="shared" si="46"/>
        <v>0</v>
      </c>
      <c r="AL171" s="13" t="b">
        <f t="shared" si="47"/>
        <v>0</v>
      </c>
      <c r="AM171" s="13" t="b">
        <f t="shared" si="48"/>
        <v>0</v>
      </c>
      <c r="AN171" s="13" t="b">
        <f t="shared" si="49"/>
        <v>0</v>
      </c>
      <c r="AO171" s="13" t="b">
        <f t="shared" si="50"/>
        <v>0</v>
      </c>
      <c r="AP171" s="13" t="b">
        <f t="shared" si="51"/>
        <v>0</v>
      </c>
      <c r="AQ171" s="13" t="b">
        <f t="shared" si="52"/>
        <v>0</v>
      </c>
      <c r="AR171" s="13" t="b">
        <f t="shared" si="53"/>
        <v>0</v>
      </c>
      <c r="AS171" s="13" t="b">
        <f t="shared" si="54"/>
        <v>1</v>
      </c>
      <c r="AT171" s="13" t="b">
        <f t="shared" si="55"/>
        <v>1</v>
      </c>
      <c r="AU171" s="13" t="b">
        <f t="shared" si="56"/>
        <v>1</v>
      </c>
      <c r="AV171" s="13" t="b">
        <f t="shared" si="57"/>
        <v>1</v>
      </c>
      <c r="AW171" s="13" t="b">
        <f t="shared" si="58"/>
        <v>1</v>
      </c>
      <c r="AX171" s="13" t="str">
        <f t="shared" si="59"/>
        <v>-</v>
      </c>
      <c r="AY171" s="622">
        <f>IF(AX171="-",0,IF(COUNTIF(AX171:$AX$1022,AX171)&gt;1,1,0))</f>
        <v>0</v>
      </c>
    </row>
    <row r="172" spans="1:51" ht="15.75">
      <c r="A172" s="464">
        <v>150</v>
      </c>
      <c r="B172" s="491"/>
      <c r="C172" s="492"/>
      <c r="D172" s="469"/>
      <c r="E172" s="470"/>
      <c r="F172" s="493"/>
      <c r="G172" s="466"/>
      <c r="H172" s="470"/>
      <c r="I172" s="493"/>
      <c r="J172" s="466"/>
      <c r="K172" s="470"/>
      <c r="L172" s="493"/>
      <c r="M172" s="466"/>
      <c r="N172" s="470"/>
      <c r="O172" s="493"/>
      <c r="P172" s="466"/>
      <c r="Q172" s="470"/>
      <c r="R172" s="493"/>
      <c r="S172" s="466"/>
      <c r="T172" s="470"/>
      <c r="U172" s="493"/>
      <c r="V172" s="466"/>
      <c r="W172" s="470"/>
      <c r="X172" s="493"/>
      <c r="Y172" s="466"/>
      <c r="Z172" s="470"/>
      <c r="AA172" s="494"/>
      <c r="AB172" s="542">
        <f t="shared" si="42"/>
        <v>0</v>
      </c>
      <c r="AC172" s="495">
        <f t="shared" si="42"/>
        <v>0</v>
      </c>
      <c r="AD172" s="496">
        <f t="shared" si="42"/>
        <v>0</v>
      </c>
      <c r="AE172" s="3"/>
      <c r="AF172" s="13" t="b">
        <f t="shared" si="40"/>
        <v>1</v>
      </c>
      <c r="AG172" s="13" t="b">
        <f t="shared" si="41"/>
        <v>1</v>
      </c>
      <c r="AH172" s="13" t="b">
        <f t="shared" si="43"/>
        <v>1</v>
      </c>
      <c r="AI172" s="13" t="b">
        <f t="shared" si="44"/>
        <v>1</v>
      </c>
      <c r="AJ172" s="13" t="b">
        <f t="shared" si="45"/>
        <v>0</v>
      </c>
      <c r="AK172" s="13" t="b">
        <f t="shared" si="46"/>
        <v>0</v>
      </c>
      <c r="AL172" s="13" t="b">
        <f t="shared" si="47"/>
        <v>0</v>
      </c>
      <c r="AM172" s="13" t="b">
        <f t="shared" si="48"/>
        <v>0</v>
      </c>
      <c r="AN172" s="13" t="b">
        <f t="shared" si="49"/>
        <v>0</v>
      </c>
      <c r="AO172" s="13" t="b">
        <f t="shared" si="50"/>
        <v>0</v>
      </c>
      <c r="AP172" s="13" t="b">
        <f t="shared" si="51"/>
        <v>0</v>
      </c>
      <c r="AQ172" s="13" t="b">
        <f t="shared" si="52"/>
        <v>0</v>
      </c>
      <c r="AR172" s="13" t="b">
        <f t="shared" si="53"/>
        <v>0</v>
      </c>
      <c r="AS172" s="13" t="b">
        <f t="shared" si="54"/>
        <v>1</v>
      </c>
      <c r="AT172" s="13" t="b">
        <f t="shared" si="55"/>
        <v>1</v>
      </c>
      <c r="AU172" s="13" t="b">
        <f t="shared" si="56"/>
        <v>1</v>
      </c>
      <c r="AV172" s="13" t="b">
        <f t="shared" si="57"/>
        <v>1</v>
      </c>
      <c r="AW172" s="13" t="b">
        <f t="shared" si="58"/>
        <v>1</v>
      </c>
      <c r="AX172" s="13" t="str">
        <f t="shared" si="59"/>
        <v>-</v>
      </c>
      <c r="AY172" s="622">
        <f>IF(AX172="-",0,IF(COUNTIF(AX172:$AX$1022,AX172)&gt;1,1,0))</f>
        <v>0</v>
      </c>
    </row>
    <row r="173" spans="1:51" ht="15.75">
      <c r="A173" s="464">
        <v>151</v>
      </c>
      <c r="B173" s="491"/>
      <c r="C173" s="492"/>
      <c r="D173" s="469"/>
      <c r="E173" s="470"/>
      <c r="F173" s="493"/>
      <c r="G173" s="466"/>
      <c r="H173" s="470"/>
      <c r="I173" s="493"/>
      <c r="J173" s="466"/>
      <c r="K173" s="470"/>
      <c r="L173" s="493"/>
      <c r="M173" s="466"/>
      <c r="N173" s="470"/>
      <c r="O173" s="493"/>
      <c r="P173" s="466"/>
      <c r="Q173" s="470"/>
      <c r="R173" s="493"/>
      <c r="S173" s="466"/>
      <c r="T173" s="470"/>
      <c r="U173" s="493"/>
      <c r="V173" s="466"/>
      <c r="W173" s="470"/>
      <c r="X173" s="493"/>
      <c r="Y173" s="466"/>
      <c r="Z173" s="470"/>
      <c r="AA173" s="494"/>
      <c r="AB173" s="542">
        <f t="shared" si="42"/>
        <v>0</v>
      </c>
      <c r="AC173" s="495">
        <f t="shared" si="42"/>
        <v>0</v>
      </c>
      <c r="AD173" s="496">
        <f t="shared" si="42"/>
        <v>0</v>
      </c>
      <c r="AE173" s="3"/>
      <c r="AF173" s="13" t="b">
        <f t="shared" si="40"/>
        <v>1</v>
      </c>
      <c r="AG173" s="13" t="b">
        <f t="shared" si="41"/>
        <v>1</v>
      </c>
      <c r="AH173" s="13" t="b">
        <f t="shared" si="43"/>
        <v>1</v>
      </c>
      <c r="AI173" s="13" t="b">
        <f t="shared" si="44"/>
        <v>1</v>
      </c>
      <c r="AJ173" s="13" t="b">
        <f t="shared" si="45"/>
        <v>0</v>
      </c>
      <c r="AK173" s="13" t="b">
        <f t="shared" si="46"/>
        <v>0</v>
      </c>
      <c r="AL173" s="13" t="b">
        <f t="shared" si="47"/>
        <v>0</v>
      </c>
      <c r="AM173" s="13" t="b">
        <f t="shared" si="48"/>
        <v>0</v>
      </c>
      <c r="AN173" s="13" t="b">
        <f t="shared" si="49"/>
        <v>0</v>
      </c>
      <c r="AO173" s="13" t="b">
        <f t="shared" si="50"/>
        <v>0</v>
      </c>
      <c r="AP173" s="13" t="b">
        <f t="shared" si="51"/>
        <v>0</v>
      </c>
      <c r="AQ173" s="13" t="b">
        <f t="shared" si="52"/>
        <v>0</v>
      </c>
      <c r="AR173" s="13" t="b">
        <f t="shared" si="53"/>
        <v>0</v>
      </c>
      <c r="AS173" s="13" t="b">
        <f t="shared" si="54"/>
        <v>1</v>
      </c>
      <c r="AT173" s="13" t="b">
        <f t="shared" si="55"/>
        <v>1</v>
      </c>
      <c r="AU173" s="13" t="b">
        <f t="shared" si="56"/>
        <v>1</v>
      </c>
      <c r="AV173" s="13" t="b">
        <f t="shared" si="57"/>
        <v>1</v>
      </c>
      <c r="AW173" s="13" t="b">
        <f t="shared" si="58"/>
        <v>1</v>
      </c>
      <c r="AX173" s="13" t="str">
        <f t="shared" si="59"/>
        <v>-</v>
      </c>
      <c r="AY173" s="622">
        <f>IF(AX173="-",0,IF(COUNTIF(AX173:$AX$1022,AX173)&gt;1,1,0))</f>
        <v>0</v>
      </c>
    </row>
    <row r="174" spans="1:51" ht="15.75">
      <c r="A174" s="464">
        <v>152</v>
      </c>
      <c r="B174" s="491"/>
      <c r="C174" s="492"/>
      <c r="D174" s="469"/>
      <c r="E174" s="470"/>
      <c r="F174" s="493"/>
      <c r="G174" s="466"/>
      <c r="H174" s="470"/>
      <c r="I174" s="493"/>
      <c r="J174" s="466"/>
      <c r="K174" s="470"/>
      <c r="L174" s="493"/>
      <c r="M174" s="466"/>
      <c r="N174" s="470"/>
      <c r="O174" s="493"/>
      <c r="P174" s="466"/>
      <c r="Q174" s="470"/>
      <c r="R174" s="493"/>
      <c r="S174" s="466"/>
      <c r="T174" s="470"/>
      <c r="U174" s="493"/>
      <c r="V174" s="466"/>
      <c r="W174" s="470"/>
      <c r="X174" s="493"/>
      <c r="Y174" s="466"/>
      <c r="Z174" s="470"/>
      <c r="AA174" s="494"/>
      <c r="AB174" s="542">
        <f t="shared" si="42"/>
        <v>0</v>
      </c>
      <c r="AC174" s="495">
        <f t="shared" si="42"/>
        <v>0</v>
      </c>
      <c r="AD174" s="496">
        <f t="shared" si="42"/>
        <v>0</v>
      </c>
      <c r="AE174" s="3"/>
      <c r="AF174" s="13" t="b">
        <f t="shared" si="40"/>
        <v>1</v>
      </c>
      <c r="AG174" s="13" t="b">
        <f t="shared" si="41"/>
        <v>1</v>
      </c>
      <c r="AH174" s="13" t="b">
        <f t="shared" si="43"/>
        <v>1</v>
      </c>
      <c r="AI174" s="13" t="b">
        <f t="shared" si="44"/>
        <v>1</v>
      </c>
      <c r="AJ174" s="13" t="b">
        <f t="shared" si="45"/>
        <v>0</v>
      </c>
      <c r="AK174" s="13" t="b">
        <f t="shared" si="46"/>
        <v>0</v>
      </c>
      <c r="AL174" s="13" t="b">
        <f t="shared" si="47"/>
        <v>0</v>
      </c>
      <c r="AM174" s="13" t="b">
        <f t="shared" si="48"/>
        <v>0</v>
      </c>
      <c r="AN174" s="13" t="b">
        <f t="shared" si="49"/>
        <v>0</v>
      </c>
      <c r="AO174" s="13" t="b">
        <f t="shared" si="50"/>
        <v>0</v>
      </c>
      <c r="AP174" s="13" t="b">
        <f t="shared" si="51"/>
        <v>0</v>
      </c>
      <c r="AQ174" s="13" t="b">
        <f t="shared" si="52"/>
        <v>0</v>
      </c>
      <c r="AR174" s="13" t="b">
        <f t="shared" si="53"/>
        <v>0</v>
      </c>
      <c r="AS174" s="13" t="b">
        <f t="shared" si="54"/>
        <v>1</v>
      </c>
      <c r="AT174" s="13" t="b">
        <f t="shared" si="55"/>
        <v>1</v>
      </c>
      <c r="AU174" s="13" t="b">
        <f t="shared" si="56"/>
        <v>1</v>
      </c>
      <c r="AV174" s="13" t="b">
        <f t="shared" si="57"/>
        <v>1</v>
      </c>
      <c r="AW174" s="13" t="b">
        <f t="shared" si="58"/>
        <v>1</v>
      </c>
      <c r="AX174" s="13" t="str">
        <f t="shared" si="59"/>
        <v>-</v>
      </c>
      <c r="AY174" s="622">
        <f>IF(AX174="-",0,IF(COUNTIF(AX174:$AX$1022,AX174)&gt;1,1,0))</f>
        <v>0</v>
      </c>
    </row>
    <row r="175" spans="1:51" ht="15.75">
      <c r="A175" s="464">
        <v>153</v>
      </c>
      <c r="B175" s="491"/>
      <c r="C175" s="492"/>
      <c r="D175" s="469"/>
      <c r="E175" s="470"/>
      <c r="F175" s="493"/>
      <c r="G175" s="466"/>
      <c r="H175" s="470"/>
      <c r="I175" s="493"/>
      <c r="J175" s="466"/>
      <c r="K175" s="470"/>
      <c r="L175" s="493"/>
      <c r="M175" s="466"/>
      <c r="N175" s="470"/>
      <c r="O175" s="493"/>
      <c r="P175" s="466"/>
      <c r="Q175" s="470"/>
      <c r="R175" s="493"/>
      <c r="S175" s="466"/>
      <c r="T175" s="470"/>
      <c r="U175" s="493"/>
      <c r="V175" s="466"/>
      <c r="W175" s="470"/>
      <c r="X175" s="493"/>
      <c r="Y175" s="466"/>
      <c r="Z175" s="470"/>
      <c r="AA175" s="494"/>
      <c r="AB175" s="542">
        <f t="shared" si="42"/>
        <v>0</v>
      </c>
      <c r="AC175" s="495">
        <f t="shared" si="42"/>
        <v>0</v>
      </c>
      <c r="AD175" s="496">
        <f t="shared" si="42"/>
        <v>0</v>
      </c>
      <c r="AE175" s="3"/>
      <c r="AF175" s="13" t="b">
        <f t="shared" si="40"/>
        <v>1</v>
      </c>
      <c r="AG175" s="13" t="b">
        <f t="shared" si="41"/>
        <v>1</v>
      </c>
      <c r="AH175" s="13" t="b">
        <f t="shared" si="43"/>
        <v>1</v>
      </c>
      <c r="AI175" s="13" t="b">
        <f t="shared" si="44"/>
        <v>1</v>
      </c>
      <c r="AJ175" s="13" t="b">
        <f t="shared" si="45"/>
        <v>0</v>
      </c>
      <c r="AK175" s="13" t="b">
        <f t="shared" si="46"/>
        <v>0</v>
      </c>
      <c r="AL175" s="13" t="b">
        <f t="shared" si="47"/>
        <v>0</v>
      </c>
      <c r="AM175" s="13" t="b">
        <f t="shared" si="48"/>
        <v>0</v>
      </c>
      <c r="AN175" s="13" t="b">
        <f t="shared" si="49"/>
        <v>0</v>
      </c>
      <c r="AO175" s="13" t="b">
        <f t="shared" si="50"/>
        <v>0</v>
      </c>
      <c r="AP175" s="13" t="b">
        <f t="shared" si="51"/>
        <v>0</v>
      </c>
      <c r="AQ175" s="13" t="b">
        <f t="shared" si="52"/>
        <v>0</v>
      </c>
      <c r="AR175" s="13" t="b">
        <f t="shared" si="53"/>
        <v>0</v>
      </c>
      <c r="AS175" s="13" t="b">
        <f t="shared" si="54"/>
        <v>1</v>
      </c>
      <c r="AT175" s="13" t="b">
        <f t="shared" si="55"/>
        <v>1</v>
      </c>
      <c r="AU175" s="13" t="b">
        <f t="shared" si="56"/>
        <v>1</v>
      </c>
      <c r="AV175" s="13" t="b">
        <f t="shared" si="57"/>
        <v>1</v>
      </c>
      <c r="AW175" s="13" t="b">
        <f t="shared" si="58"/>
        <v>1</v>
      </c>
      <c r="AX175" s="13" t="str">
        <f t="shared" si="59"/>
        <v>-</v>
      </c>
      <c r="AY175" s="622">
        <f>IF(AX175="-",0,IF(COUNTIF(AX175:$AX$1022,AX175)&gt;1,1,0))</f>
        <v>0</v>
      </c>
    </row>
    <row r="176" spans="1:51" ht="15.75">
      <c r="A176" s="464">
        <v>154</v>
      </c>
      <c r="B176" s="491"/>
      <c r="C176" s="492"/>
      <c r="D176" s="469"/>
      <c r="E176" s="470"/>
      <c r="F176" s="493"/>
      <c r="G176" s="466"/>
      <c r="H176" s="470"/>
      <c r="I176" s="493"/>
      <c r="J176" s="466"/>
      <c r="K176" s="470"/>
      <c r="L176" s="493"/>
      <c r="M176" s="466"/>
      <c r="N176" s="470"/>
      <c r="O176" s="493"/>
      <c r="P176" s="466"/>
      <c r="Q176" s="470"/>
      <c r="R176" s="493"/>
      <c r="S176" s="466"/>
      <c r="T176" s="470"/>
      <c r="U176" s="493"/>
      <c r="V176" s="466"/>
      <c r="W176" s="470"/>
      <c r="X176" s="493"/>
      <c r="Y176" s="466"/>
      <c r="Z176" s="470"/>
      <c r="AA176" s="494"/>
      <c r="AB176" s="542">
        <f t="shared" si="42"/>
        <v>0</v>
      </c>
      <c r="AC176" s="495">
        <f t="shared" si="42"/>
        <v>0</v>
      </c>
      <c r="AD176" s="496">
        <f t="shared" si="42"/>
        <v>0</v>
      </c>
      <c r="AE176" s="3"/>
      <c r="AF176" s="13" t="b">
        <f t="shared" si="40"/>
        <v>1</v>
      </c>
      <c r="AG176" s="13" t="b">
        <f t="shared" si="41"/>
        <v>1</v>
      </c>
      <c r="AH176" s="13" t="b">
        <f t="shared" si="43"/>
        <v>1</v>
      </c>
      <c r="AI176" s="13" t="b">
        <f t="shared" si="44"/>
        <v>1</v>
      </c>
      <c r="AJ176" s="13" t="b">
        <f t="shared" si="45"/>
        <v>0</v>
      </c>
      <c r="AK176" s="13" t="b">
        <f t="shared" si="46"/>
        <v>0</v>
      </c>
      <c r="AL176" s="13" t="b">
        <f t="shared" si="47"/>
        <v>0</v>
      </c>
      <c r="AM176" s="13" t="b">
        <f t="shared" si="48"/>
        <v>0</v>
      </c>
      <c r="AN176" s="13" t="b">
        <f t="shared" si="49"/>
        <v>0</v>
      </c>
      <c r="AO176" s="13" t="b">
        <f t="shared" si="50"/>
        <v>0</v>
      </c>
      <c r="AP176" s="13" t="b">
        <f t="shared" si="51"/>
        <v>0</v>
      </c>
      <c r="AQ176" s="13" t="b">
        <f t="shared" si="52"/>
        <v>0</v>
      </c>
      <c r="AR176" s="13" t="b">
        <f t="shared" si="53"/>
        <v>0</v>
      </c>
      <c r="AS176" s="13" t="b">
        <f t="shared" si="54"/>
        <v>1</v>
      </c>
      <c r="AT176" s="13" t="b">
        <f t="shared" si="55"/>
        <v>1</v>
      </c>
      <c r="AU176" s="13" t="b">
        <f t="shared" si="56"/>
        <v>1</v>
      </c>
      <c r="AV176" s="13" t="b">
        <f t="shared" si="57"/>
        <v>1</v>
      </c>
      <c r="AW176" s="13" t="b">
        <f t="shared" si="58"/>
        <v>1</v>
      </c>
      <c r="AX176" s="13" t="str">
        <f t="shared" si="59"/>
        <v>-</v>
      </c>
      <c r="AY176" s="622">
        <f>IF(AX176="-",0,IF(COUNTIF(AX176:$AX$1022,AX176)&gt;1,1,0))</f>
        <v>0</v>
      </c>
    </row>
    <row r="177" spans="1:51" ht="15.75">
      <c r="A177" s="464">
        <v>155</v>
      </c>
      <c r="B177" s="491"/>
      <c r="C177" s="492"/>
      <c r="D177" s="469"/>
      <c r="E177" s="470"/>
      <c r="F177" s="493"/>
      <c r="G177" s="466"/>
      <c r="H177" s="470"/>
      <c r="I177" s="493"/>
      <c r="J177" s="466"/>
      <c r="K177" s="470"/>
      <c r="L177" s="493"/>
      <c r="M177" s="466"/>
      <c r="N177" s="470"/>
      <c r="O177" s="493"/>
      <c r="P177" s="466"/>
      <c r="Q177" s="470"/>
      <c r="R177" s="493"/>
      <c r="S177" s="466"/>
      <c r="T177" s="470"/>
      <c r="U177" s="493"/>
      <c r="V177" s="466"/>
      <c r="W177" s="470"/>
      <c r="X177" s="493"/>
      <c r="Y177" s="466"/>
      <c r="Z177" s="470"/>
      <c r="AA177" s="494"/>
      <c r="AB177" s="542">
        <f t="shared" si="42"/>
        <v>0</v>
      </c>
      <c r="AC177" s="495">
        <f t="shared" si="42"/>
        <v>0</v>
      </c>
      <c r="AD177" s="496">
        <f t="shared" si="42"/>
        <v>0</v>
      </c>
      <c r="AE177" s="3"/>
      <c r="AF177" s="13" t="b">
        <f t="shared" si="40"/>
        <v>1</v>
      </c>
      <c r="AG177" s="13" t="b">
        <f t="shared" si="41"/>
        <v>1</v>
      </c>
      <c r="AH177" s="13" t="b">
        <f t="shared" si="43"/>
        <v>1</v>
      </c>
      <c r="AI177" s="13" t="b">
        <f t="shared" si="44"/>
        <v>1</v>
      </c>
      <c r="AJ177" s="13" t="b">
        <f t="shared" si="45"/>
        <v>0</v>
      </c>
      <c r="AK177" s="13" t="b">
        <f t="shared" si="46"/>
        <v>0</v>
      </c>
      <c r="AL177" s="13" t="b">
        <f t="shared" si="47"/>
        <v>0</v>
      </c>
      <c r="AM177" s="13" t="b">
        <f t="shared" si="48"/>
        <v>0</v>
      </c>
      <c r="AN177" s="13" t="b">
        <f t="shared" si="49"/>
        <v>0</v>
      </c>
      <c r="AO177" s="13" t="b">
        <f t="shared" si="50"/>
        <v>0</v>
      </c>
      <c r="AP177" s="13" t="b">
        <f t="shared" si="51"/>
        <v>0</v>
      </c>
      <c r="AQ177" s="13" t="b">
        <f t="shared" si="52"/>
        <v>0</v>
      </c>
      <c r="AR177" s="13" t="b">
        <f t="shared" si="53"/>
        <v>0</v>
      </c>
      <c r="AS177" s="13" t="b">
        <f t="shared" si="54"/>
        <v>1</v>
      </c>
      <c r="AT177" s="13" t="b">
        <f t="shared" si="55"/>
        <v>1</v>
      </c>
      <c r="AU177" s="13" t="b">
        <f t="shared" si="56"/>
        <v>1</v>
      </c>
      <c r="AV177" s="13" t="b">
        <f t="shared" si="57"/>
        <v>1</v>
      </c>
      <c r="AW177" s="13" t="b">
        <f t="shared" si="58"/>
        <v>1</v>
      </c>
      <c r="AX177" s="13" t="str">
        <f t="shared" si="59"/>
        <v>-</v>
      </c>
      <c r="AY177" s="622">
        <f>IF(AX177="-",0,IF(COUNTIF(AX177:$AX$1022,AX177)&gt;1,1,0))</f>
        <v>0</v>
      </c>
    </row>
    <row r="178" spans="1:51" ht="15.75">
      <c r="A178" s="464">
        <v>156</v>
      </c>
      <c r="B178" s="491"/>
      <c r="C178" s="492"/>
      <c r="D178" s="469"/>
      <c r="E178" s="470"/>
      <c r="F178" s="493"/>
      <c r="G178" s="466"/>
      <c r="H178" s="470"/>
      <c r="I178" s="493"/>
      <c r="J178" s="466"/>
      <c r="K178" s="470"/>
      <c r="L178" s="493"/>
      <c r="M178" s="466"/>
      <c r="N178" s="470"/>
      <c r="O178" s="493"/>
      <c r="P178" s="466"/>
      <c r="Q178" s="470"/>
      <c r="R178" s="493"/>
      <c r="S178" s="466"/>
      <c r="T178" s="470"/>
      <c r="U178" s="493"/>
      <c r="V178" s="466"/>
      <c r="W178" s="470"/>
      <c r="X178" s="493"/>
      <c r="Y178" s="466"/>
      <c r="Z178" s="470"/>
      <c r="AA178" s="494"/>
      <c r="AB178" s="542">
        <f t="shared" si="42"/>
        <v>0</v>
      </c>
      <c r="AC178" s="495">
        <f t="shared" si="42"/>
        <v>0</v>
      </c>
      <c r="AD178" s="496">
        <f t="shared" si="42"/>
        <v>0</v>
      </c>
      <c r="AE178" s="3"/>
      <c r="AF178" s="13" t="b">
        <f t="shared" si="40"/>
        <v>1</v>
      </c>
      <c r="AG178" s="13" t="b">
        <f t="shared" si="41"/>
        <v>1</v>
      </c>
      <c r="AH178" s="13" t="b">
        <f t="shared" si="43"/>
        <v>1</v>
      </c>
      <c r="AI178" s="13" t="b">
        <f t="shared" si="44"/>
        <v>1</v>
      </c>
      <c r="AJ178" s="13" t="b">
        <f t="shared" si="45"/>
        <v>0</v>
      </c>
      <c r="AK178" s="13" t="b">
        <f t="shared" si="46"/>
        <v>0</v>
      </c>
      <c r="AL178" s="13" t="b">
        <f t="shared" si="47"/>
        <v>0</v>
      </c>
      <c r="AM178" s="13" t="b">
        <f t="shared" si="48"/>
        <v>0</v>
      </c>
      <c r="AN178" s="13" t="b">
        <f t="shared" si="49"/>
        <v>0</v>
      </c>
      <c r="AO178" s="13" t="b">
        <f t="shared" si="50"/>
        <v>0</v>
      </c>
      <c r="AP178" s="13" t="b">
        <f t="shared" si="51"/>
        <v>0</v>
      </c>
      <c r="AQ178" s="13" t="b">
        <f t="shared" si="52"/>
        <v>0</v>
      </c>
      <c r="AR178" s="13" t="b">
        <f t="shared" si="53"/>
        <v>0</v>
      </c>
      <c r="AS178" s="13" t="b">
        <f t="shared" si="54"/>
        <v>1</v>
      </c>
      <c r="AT178" s="13" t="b">
        <f t="shared" si="55"/>
        <v>1</v>
      </c>
      <c r="AU178" s="13" t="b">
        <f t="shared" si="56"/>
        <v>1</v>
      </c>
      <c r="AV178" s="13" t="b">
        <f t="shared" si="57"/>
        <v>1</v>
      </c>
      <c r="AW178" s="13" t="b">
        <f t="shared" si="58"/>
        <v>1</v>
      </c>
      <c r="AX178" s="13" t="str">
        <f t="shared" si="59"/>
        <v>-</v>
      </c>
      <c r="AY178" s="622">
        <f>IF(AX178="-",0,IF(COUNTIF(AX178:$AX$1022,AX178)&gt;1,1,0))</f>
        <v>0</v>
      </c>
    </row>
    <row r="179" spans="1:51" ht="15.75">
      <c r="A179" s="464">
        <v>157</v>
      </c>
      <c r="B179" s="491"/>
      <c r="C179" s="492"/>
      <c r="D179" s="469"/>
      <c r="E179" s="470"/>
      <c r="F179" s="493"/>
      <c r="G179" s="466"/>
      <c r="H179" s="470"/>
      <c r="I179" s="493"/>
      <c r="J179" s="466"/>
      <c r="K179" s="470"/>
      <c r="L179" s="493"/>
      <c r="M179" s="466"/>
      <c r="N179" s="470"/>
      <c r="O179" s="493"/>
      <c r="P179" s="466"/>
      <c r="Q179" s="470"/>
      <c r="R179" s="493"/>
      <c r="S179" s="466"/>
      <c r="T179" s="470"/>
      <c r="U179" s="493"/>
      <c r="V179" s="466"/>
      <c r="W179" s="470"/>
      <c r="X179" s="493"/>
      <c r="Y179" s="466"/>
      <c r="Z179" s="470"/>
      <c r="AA179" s="494"/>
      <c r="AB179" s="542">
        <f t="shared" si="42"/>
        <v>0</v>
      </c>
      <c r="AC179" s="495">
        <f t="shared" si="42"/>
        <v>0</v>
      </c>
      <c r="AD179" s="496">
        <f t="shared" si="42"/>
        <v>0</v>
      </c>
      <c r="AE179" s="3"/>
      <c r="AF179" s="13" t="b">
        <f t="shared" si="40"/>
        <v>1</v>
      </c>
      <c r="AG179" s="13" t="b">
        <f t="shared" si="41"/>
        <v>1</v>
      </c>
      <c r="AH179" s="13" t="b">
        <f t="shared" si="43"/>
        <v>1</v>
      </c>
      <c r="AI179" s="13" t="b">
        <f t="shared" si="44"/>
        <v>1</v>
      </c>
      <c r="AJ179" s="13" t="b">
        <f t="shared" si="45"/>
        <v>0</v>
      </c>
      <c r="AK179" s="13" t="b">
        <f t="shared" si="46"/>
        <v>0</v>
      </c>
      <c r="AL179" s="13" t="b">
        <f t="shared" si="47"/>
        <v>0</v>
      </c>
      <c r="AM179" s="13" t="b">
        <f t="shared" si="48"/>
        <v>0</v>
      </c>
      <c r="AN179" s="13" t="b">
        <f t="shared" si="49"/>
        <v>0</v>
      </c>
      <c r="AO179" s="13" t="b">
        <f t="shared" si="50"/>
        <v>0</v>
      </c>
      <c r="AP179" s="13" t="b">
        <f t="shared" si="51"/>
        <v>0</v>
      </c>
      <c r="AQ179" s="13" t="b">
        <f t="shared" si="52"/>
        <v>0</v>
      </c>
      <c r="AR179" s="13" t="b">
        <f t="shared" si="53"/>
        <v>0</v>
      </c>
      <c r="AS179" s="13" t="b">
        <f t="shared" si="54"/>
        <v>1</v>
      </c>
      <c r="AT179" s="13" t="b">
        <f t="shared" si="55"/>
        <v>1</v>
      </c>
      <c r="AU179" s="13" t="b">
        <f t="shared" si="56"/>
        <v>1</v>
      </c>
      <c r="AV179" s="13" t="b">
        <f t="shared" si="57"/>
        <v>1</v>
      </c>
      <c r="AW179" s="13" t="b">
        <f t="shared" si="58"/>
        <v>1</v>
      </c>
      <c r="AX179" s="13" t="str">
        <f t="shared" si="59"/>
        <v>-</v>
      </c>
      <c r="AY179" s="622">
        <f>IF(AX179="-",0,IF(COUNTIF(AX179:$AX$1022,AX179)&gt;1,1,0))</f>
        <v>0</v>
      </c>
    </row>
    <row r="180" spans="1:51" ht="15.75">
      <c r="A180" s="464">
        <v>158</v>
      </c>
      <c r="B180" s="491"/>
      <c r="C180" s="492"/>
      <c r="D180" s="469"/>
      <c r="E180" s="470"/>
      <c r="F180" s="493"/>
      <c r="G180" s="466"/>
      <c r="H180" s="470"/>
      <c r="I180" s="493"/>
      <c r="J180" s="466"/>
      <c r="K180" s="470"/>
      <c r="L180" s="493"/>
      <c r="M180" s="466"/>
      <c r="N180" s="470"/>
      <c r="O180" s="493"/>
      <c r="P180" s="466"/>
      <c r="Q180" s="470"/>
      <c r="R180" s="493"/>
      <c r="S180" s="466"/>
      <c r="T180" s="470"/>
      <c r="U180" s="493"/>
      <c r="V180" s="466"/>
      <c r="W180" s="470"/>
      <c r="X180" s="493"/>
      <c r="Y180" s="466"/>
      <c r="Z180" s="470"/>
      <c r="AA180" s="494"/>
      <c r="AB180" s="542">
        <f t="shared" si="42"/>
        <v>0</v>
      </c>
      <c r="AC180" s="495">
        <f t="shared" si="42"/>
        <v>0</v>
      </c>
      <c r="AD180" s="496">
        <f t="shared" si="42"/>
        <v>0</v>
      </c>
      <c r="AE180" s="3"/>
      <c r="AF180" s="13" t="b">
        <f t="shared" si="40"/>
        <v>1</v>
      </c>
      <c r="AG180" s="13" t="b">
        <f t="shared" si="41"/>
        <v>1</v>
      </c>
      <c r="AH180" s="13" t="b">
        <f t="shared" si="43"/>
        <v>1</v>
      </c>
      <c r="AI180" s="13" t="b">
        <f t="shared" si="44"/>
        <v>1</v>
      </c>
      <c r="AJ180" s="13" t="b">
        <f t="shared" si="45"/>
        <v>0</v>
      </c>
      <c r="AK180" s="13" t="b">
        <f t="shared" si="46"/>
        <v>0</v>
      </c>
      <c r="AL180" s="13" t="b">
        <f t="shared" si="47"/>
        <v>0</v>
      </c>
      <c r="AM180" s="13" t="b">
        <f t="shared" si="48"/>
        <v>0</v>
      </c>
      <c r="AN180" s="13" t="b">
        <f t="shared" si="49"/>
        <v>0</v>
      </c>
      <c r="AO180" s="13" t="b">
        <f t="shared" si="50"/>
        <v>0</v>
      </c>
      <c r="AP180" s="13" t="b">
        <f t="shared" si="51"/>
        <v>0</v>
      </c>
      <c r="AQ180" s="13" t="b">
        <f t="shared" si="52"/>
        <v>0</v>
      </c>
      <c r="AR180" s="13" t="b">
        <f t="shared" si="53"/>
        <v>0</v>
      </c>
      <c r="AS180" s="13" t="b">
        <f t="shared" si="54"/>
        <v>1</v>
      </c>
      <c r="AT180" s="13" t="b">
        <f t="shared" si="55"/>
        <v>1</v>
      </c>
      <c r="AU180" s="13" t="b">
        <f t="shared" si="56"/>
        <v>1</v>
      </c>
      <c r="AV180" s="13" t="b">
        <f t="shared" si="57"/>
        <v>1</v>
      </c>
      <c r="AW180" s="13" t="b">
        <f t="shared" si="58"/>
        <v>1</v>
      </c>
      <c r="AX180" s="13" t="str">
        <f t="shared" si="59"/>
        <v>-</v>
      </c>
      <c r="AY180" s="622">
        <f>IF(AX180="-",0,IF(COUNTIF(AX180:$AX$1022,AX180)&gt;1,1,0))</f>
        <v>0</v>
      </c>
    </row>
    <row r="181" spans="1:51" ht="15.75">
      <c r="A181" s="464">
        <v>159</v>
      </c>
      <c r="B181" s="491"/>
      <c r="C181" s="492"/>
      <c r="D181" s="469"/>
      <c r="E181" s="470"/>
      <c r="F181" s="493"/>
      <c r="G181" s="466"/>
      <c r="H181" s="470"/>
      <c r="I181" s="493"/>
      <c r="J181" s="466"/>
      <c r="K181" s="470"/>
      <c r="L181" s="493"/>
      <c r="M181" s="466"/>
      <c r="N181" s="470"/>
      <c r="O181" s="493"/>
      <c r="P181" s="466"/>
      <c r="Q181" s="470"/>
      <c r="R181" s="493"/>
      <c r="S181" s="466"/>
      <c r="T181" s="470"/>
      <c r="U181" s="493"/>
      <c r="V181" s="466"/>
      <c r="W181" s="470"/>
      <c r="X181" s="493"/>
      <c r="Y181" s="466"/>
      <c r="Z181" s="470"/>
      <c r="AA181" s="494"/>
      <c r="AB181" s="542">
        <f t="shared" si="42"/>
        <v>0</v>
      </c>
      <c r="AC181" s="495">
        <f t="shared" si="42"/>
        <v>0</v>
      </c>
      <c r="AD181" s="496">
        <f t="shared" si="42"/>
        <v>0</v>
      </c>
      <c r="AE181" s="3"/>
      <c r="AF181" s="13" t="b">
        <f t="shared" si="40"/>
        <v>1</v>
      </c>
      <c r="AG181" s="13" t="b">
        <f t="shared" si="41"/>
        <v>1</v>
      </c>
      <c r="AH181" s="13" t="b">
        <f t="shared" si="43"/>
        <v>1</v>
      </c>
      <c r="AI181" s="13" t="b">
        <f t="shared" si="44"/>
        <v>1</v>
      </c>
      <c r="AJ181" s="13" t="b">
        <f t="shared" si="45"/>
        <v>0</v>
      </c>
      <c r="AK181" s="13" t="b">
        <f t="shared" si="46"/>
        <v>0</v>
      </c>
      <c r="AL181" s="13" t="b">
        <f t="shared" si="47"/>
        <v>0</v>
      </c>
      <c r="AM181" s="13" t="b">
        <f t="shared" si="48"/>
        <v>0</v>
      </c>
      <c r="AN181" s="13" t="b">
        <f t="shared" si="49"/>
        <v>0</v>
      </c>
      <c r="AO181" s="13" t="b">
        <f t="shared" si="50"/>
        <v>0</v>
      </c>
      <c r="AP181" s="13" t="b">
        <f t="shared" si="51"/>
        <v>0</v>
      </c>
      <c r="AQ181" s="13" t="b">
        <f t="shared" si="52"/>
        <v>0</v>
      </c>
      <c r="AR181" s="13" t="b">
        <f t="shared" si="53"/>
        <v>0</v>
      </c>
      <c r="AS181" s="13" t="b">
        <f t="shared" si="54"/>
        <v>1</v>
      </c>
      <c r="AT181" s="13" t="b">
        <f t="shared" si="55"/>
        <v>1</v>
      </c>
      <c r="AU181" s="13" t="b">
        <f t="shared" si="56"/>
        <v>1</v>
      </c>
      <c r="AV181" s="13" t="b">
        <f t="shared" si="57"/>
        <v>1</v>
      </c>
      <c r="AW181" s="13" t="b">
        <f t="shared" si="58"/>
        <v>1</v>
      </c>
      <c r="AX181" s="13" t="str">
        <f t="shared" si="59"/>
        <v>-</v>
      </c>
      <c r="AY181" s="622">
        <f>IF(AX181="-",0,IF(COUNTIF(AX181:$AX$1022,AX181)&gt;1,1,0))</f>
        <v>0</v>
      </c>
    </row>
    <row r="182" spans="1:51" ht="15.75">
      <c r="A182" s="464">
        <v>160</v>
      </c>
      <c r="B182" s="491"/>
      <c r="C182" s="492"/>
      <c r="D182" s="469"/>
      <c r="E182" s="470"/>
      <c r="F182" s="493"/>
      <c r="G182" s="466"/>
      <c r="H182" s="470"/>
      <c r="I182" s="493"/>
      <c r="J182" s="466"/>
      <c r="K182" s="470"/>
      <c r="L182" s="493"/>
      <c r="M182" s="466"/>
      <c r="N182" s="470"/>
      <c r="O182" s="493"/>
      <c r="P182" s="466"/>
      <c r="Q182" s="470"/>
      <c r="R182" s="493"/>
      <c r="S182" s="466"/>
      <c r="T182" s="470"/>
      <c r="U182" s="493"/>
      <c r="V182" s="466"/>
      <c r="W182" s="470"/>
      <c r="X182" s="493"/>
      <c r="Y182" s="466"/>
      <c r="Z182" s="470"/>
      <c r="AA182" s="494"/>
      <c r="AB182" s="542">
        <f t="shared" si="42"/>
        <v>0</v>
      </c>
      <c r="AC182" s="495">
        <f t="shared" si="42"/>
        <v>0</v>
      </c>
      <c r="AD182" s="496">
        <f t="shared" si="42"/>
        <v>0</v>
      </c>
      <c r="AE182" s="3"/>
      <c r="AF182" s="13" t="b">
        <f t="shared" si="40"/>
        <v>1</v>
      </c>
      <c r="AG182" s="13" t="b">
        <f t="shared" si="41"/>
        <v>1</v>
      </c>
      <c r="AH182" s="13" t="b">
        <f t="shared" si="43"/>
        <v>1</v>
      </c>
      <c r="AI182" s="13" t="b">
        <f t="shared" si="44"/>
        <v>1</v>
      </c>
      <c r="AJ182" s="13" t="b">
        <f t="shared" si="45"/>
        <v>0</v>
      </c>
      <c r="AK182" s="13" t="b">
        <f t="shared" si="46"/>
        <v>0</v>
      </c>
      <c r="AL182" s="13" t="b">
        <f t="shared" si="47"/>
        <v>0</v>
      </c>
      <c r="AM182" s="13" t="b">
        <f t="shared" si="48"/>
        <v>0</v>
      </c>
      <c r="AN182" s="13" t="b">
        <f t="shared" si="49"/>
        <v>0</v>
      </c>
      <c r="AO182" s="13" t="b">
        <f t="shared" si="50"/>
        <v>0</v>
      </c>
      <c r="AP182" s="13" t="b">
        <f t="shared" si="51"/>
        <v>0</v>
      </c>
      <c r="AQ182" s="13" t="b">
        <f t="shared" si="52"/>
        <v>0</v>
      </c>
      <c r="AR182" s="13" t="b">
        <f t="shared" si="53"/>
        <v>0</v>
      </c>
      <c r="AS182" s="13" t="b">
        <f t="shared" si="54"/>
        <v>1</v>
      </c>
      <c r="AT182" s="13" t="b">
        <f t="shared" si="55"/>
        <v>1</v>
      </c>
      <c r="AU182" s="13" t="b">
        <f t="shared" si="56"/>
        <v>1</v>
      </c>
      <c r="AV182" s="13" t="b">
        <f t="shared" si="57"/>
        <v>1</v>
      </c>
      <c r="AW182" s="13" t="b">
        <f t="shared" si="58"/>
        <v>1</v>
      </c>
      <c r="AX182" s="13" t="str">
        <f t="shared" si="59"/>
        <v>-</v>
      </c>
      <c r="AY182" s="622">
        <f>IF(AX182="-",0,IF(COUNTIF(AX182:$AX$1022,AX182)&gt;1,1,0))</f>
        <v>0</v>
      </c>
    </row>
    <row r="183" spans="1:51" ht="15.75">
      <c r="A183" s="464">
        <v>161</v>
      </c>
      <c r="B183" s="491"/>
      <c r="C183" s="492"/>
      <c r="D183" s="469"/>
      <c r="E183" s="470"/>
      <c r="F183" s="493"/>
      <c r="G183" s="466"/>
      <c r="H183" s="470"/>
      <c r="I183" s="493"/>
      <c r="J183" s="466"/>
      <c r="K183" s="470"/>
      <c r="L183" s="493"/>
      <c r="M183" s="466"/>
      <c r="N183" s="470"/>
      <c r="O183" s="493"/>
      <c r="P183" s="466"/>
      <c r="Q183" s="470"/>
      <c r="R183" s="493"/>
      <c r="S183" s="466"/>
      <c r="T183" s="470"/>
      <c r="U183" s="493"/>
      <c r="V183" s="466"/>
      <c r="W183" s="470"/>
      <c r="X183" s="493"/>
      <c r="Y183" s="466"/>
      <c r="Z183" s="470"/>
      <c r="AA183" s="494"/>
      <c r="AB183" s="542">
        <f t="shared" si="42"/>
        <v>0</v>
      </c>
      <c r="AC183" s="495">
        <f t="shared" si="42"/>
        <v>0</v>
      </c>
      <c r="AD183" s="496">
        <f t="shared" si="42"/>
        <v>0</v>
      </c>
      <c r="AE183" s="3"/>
      <c r="AF183" s="13" t="b">
        <f t="shared" si="40"/>
        <v>1</v>
      </c>
      <c r="AG183" s="13" t="b">
        <f t="shared" si="41"/>
        <v>1</v>
      </c>
      <c r="AH183" s="13" t="b">
        <f t="shared" si="43"/>
        <v>1</v>
      </c>
      <c r="AI183" s="13" t="b">
        <f t="shared" si="44"/>
        <v>1</v>
      </c>
      <c r="AJ183" s="13" t="b">
        <f t="shared" si="45"/>
        <v>0</v>
      </c>
      <c r="AK183" s="13" t="b">
        <f t="shared" si="46"/>
        <v>0</v>
      </c>
      <c r="AL183" s="13" t="b">
        <f t="shared" si="47"/>
        <v>0</v>
      </c>
      <c r="AM183" s="13" t="b">
        <f t="shared" si="48"/>
        <v>0</v>
      </c>
      <c r="AN183" s="13" t="b">
        <f t="shared" si="49"/>
        <v>0</v>
      </c>
      <c r="AO183" s="13" t="b">
        <f t="shared" si="50"/>
        <v>0</v>
      </c>
      <c r="AP183" s="13" t="b">
        <f t="shared" si="51"/>
        <v>0</v>
      </c>
      <c r="AQ183" s="13" t="b">
        <f t="shared" si="52"/>
        <v>0</v>
      </c>
      <c r="AR183" s="13" t="b">
        <f t="shared" si="53"/>
        <v>0</v>
      </c>
      <c r="AS183" s="13" t="b">
        <f t="shared" si="54"/>
        <v>1</v>
      </c>
      <c r="AT183" s="13" t="b">
        <f t="shared" si="55"/>
        <v>1</v>
      </c>
      <c r="AU183" s="13" t="b">
        <f t="shared" si="56"/>
        <v>1</v>
      </c>
      <c r="AV183" s="13" t="b">
        <f t="shared" si="57"/>
        <v>1</v>
      </c>
      <c r="AW183" s="13" t="b">
        <f t="shared" si="58"/>
        <v>1</v>
      </c>
      <c r="AX183" s="13" t="str">
        <f t="shared" si="59"/>
        <v>-</v>
      </c>
      <c r="AY183" s="622">
        <f>IF(AX183="-",0,IF(COUNTIF(AX183:$AX$1022,AX183)&gt;1,1,0))</f>
        <v>0</v>
      </c>
    </row>
    <row r="184" spans="1:51" ht="15.75">
      <c r="A184" s="464">
        <v>162</v>
      </c>
      <c r="B184" s="491"/>
      <c r="C184" s="492"/>
      <c r="D184" s="469"/>
      <c r="E184" s="470"/>
      <c r="F184" s="493"/>
      <c r="G184" s="466"/>
      <c r="H184" s="470"/>
      <c r="I184" s="493"/>
      <c r="J184" s="466"/>
      <c r="K184" s="470"/>
      <c r="L184" s="493"/>
      <c r="M184" s="466"/>
      <c r="N184" s="470"/>
      <c r="O184" s="493"/>
      <c r="P184" s="466"/>
      <c r="Q184" s="470"/>
      <c r="R184" s="493"/>
      <c r="S184" s="466"/>
      <c r="T184" s="470"/>
      <c r="U184" s="493"/>
      <c r="V184" s="466"/>
      <c r="W184" s="470"/>
      <c r="X184" s="493"/>
      <c r="Y184" s="466"/>
      <c r="Z184" s="470"/>
      <c r="AA184" s="494"/>
      <c r="AB184" s="542">
        <f t="shared" si="42"/>
        <v>0</v>
      </c>
      <c r="AC184" s="495">
        <f t="shared" si="42"/>
        <v>0</v>
      </c>
      <c r="AD184" s="496">
        <f t="shared" si="42"/>
        <v>0</v>
      </c>
      <c r="AE184" s="3"/>
      <c r="AF184" s="13" t="b">
        <f t="shared" si="40"/>
        <v>1</v>
      </c>
      <c r="AG184" s="13" t="b">
        <f t="shared" si="41"/>
        <v>1</v>
      </c>
      <c r="AH184" s="13" t="b">
        <f t="shared" si="43"/>
        <v>1</v>
      </c>
      <c r="AI184" s="13" t="b">
        <f t="shared" si="44"/>
        <v>1</v>
      </c>
      <c r="AJ184" s="13" t="b">
        <f t="shared" si="45"/>
        <v>0</v>
      </c>
      <c r="AK184" s="13" t="b">
        <f t="shared" si="46"/>
        <v>0</v>
      </c>
      <c r="AL184" s="13" t="b">
        <f t="shared" si="47"/>
        <v>0</v>
      </c>
      <c r="AM184" s="13" t="b">
        <f t="shared" si="48"/>
        <v>0</v>
      </c>
      <c r="AN184" s="13" t="b">
        <f t="shared" si="49"/>
        <v>0</v>
      </c>
      <c r="AO184" s="13" t="b">
        <f t="shared" si="50"/>
        <v>0</v>
      </c>
      <c r="AP184" s="13" t="b">
        <f t="shared" si="51"/>
        <v>0</v>
      </c>
      <c r="AQ184" s="13" t="b">
        <f t="shared" si="52"/>
        <v>0</v>
      </c>
      <c r="AR184" s="13" t="b">
        <f t="shared" si="53"/>
        <v>0</v>
      </c>
      <c r="AS184" s="13" t="b">
        <f t="shared" si="54"/>
        <v>1</v>
      </c>
      <c r="AT184" s="13" t="b">
        <f t="shared" si="55"/>
        <v>1</v>
      </c>
      <c r="AU184" s="13" t="b">
        <f t="shared" si="56"/>
        <v>1</v>
      </c>
      <c r="AV184" s="13" t="b">
        <f t="shared" si="57"/>
        <v>1</v>
      </c>
      <c r="AW184" s="13" t="b">
        <f t="shared" si="58"/>
        <v>1</v>
      </c>
      <c r="AX184" s="13" t="str">
        <f t="shared" si="59"/>
        <v>-</v>
      </c>
      <c r="AY184" s="622">
        <f>IF(AX184="-",0,IF(COUNTIF(AX184:$AX$1022,AX184)&gt;1,1,0))</f>
        <v>0</v>
      </c>
    </row>
    <row r="185" spans="1:51" ht="15.75">
      <c r="A185" s="464">
        <v>163</v>
      </c>
      <c r="B185" s="491"/>
      <c r="C185" s="492"/>
      <c r="D185" s="469"/>
      <c r="E185" s="470"/>
      <c r="F185" s="493"/>
      <c r="G185" s="466"/>
      <c r="H185" s="470"/>
      <c r="I185" s="493"/>
      <c r="J185" s="466"/>
      <c r="K185" s="470"/>
      <c r="L185" s="493"/>
      <c r="M185" s="466"/>
      <c r="N185" s="470"/>
      <c r="O185" s="493"/>
      <c r="P185" s="466"/>
      <c r="Q185" s="470"/>
      <c r="R185" s="493"/>
      <c r="S185" s="466"/>
      <c r="T185" s="470"/>
      <c r="U185" s="493"/>
      <c r="V185" s="466"/>
      <c r="W185" s="470"/>
      <c r="X185" s="493"/>
      <c r="Y185" s="466"/>
      <c r="Z185" s="470"/>
      <c r="AA185" s="494"/>
      <c r="AB185" s="542">
        <f t="shared" si="42"/>
        <v>0</v>
      </c>
      <c r="AC185" s="495">
        <f t="shared" si="42"/>
        <v>0</v>
      </c>
      <c r="AD185" s="496">
        <f t="shared" si="42"/>
        <v>0</v>
      </c>
      <c r="AE185" s="3"/>
      <c r="AF185" s="13" t="b">
        <f t="shared" si="40"/>
        <v>1</v>
      </c>
      <c r="AG185" s="13" t="b">
        <f t="shared" si="41"/>
        <v>1</v>
      </c>
      <c r="AH185" s="13" t="b">
        <f t="shared" si="43"/>
        <v>1</v>
      </c>
      <c r="AI185" s="13" t="b">
        <f t="shared" si="44"/>
        <v>1</v>
      </c>
      <c r="AJ185" s="13" t="b">
        <f t="shared" si="45"/>
        <v>0</v>
      </c>
      <c r="AK185" s="13" t="b">
        <f t="shared" si="46"/>
        <v>0</v>
      </c>
      <c r="AL185" s="13" t="b">
        <f t="shared" si="47"/>
        <v>0</v>
      </c>
      <c r="AM185" s="13" t="b">
        <f t="shared" si="48"/>
        <v>0</v>
      </c>
      <c r="AN185" s="13" t="b">
        <f t="shared" si="49"/>
        <v>0</v>
      </c>
      <c r="AO185" s="13" t="b">
        <f t="shared" si="50"/>
        <v>0</v>
      </c>
      <c r="AP185" s="13" t="b">
        <f t="shared" si="51"/>
        <v>0</v>
      </c>
      <c r="AQ185" s="13" t="b">
        <f t="shared" si="52"/>
        <v>0</v>
      </c>
      <c r="AR185" s="13" t="b">
        <f t="shared" si="53"/>
        <v>0</v>
      </c>
      <c r="AS185" s="13" t="b">
        <f t="shared" si="54"/>
        <v>1</v>
      </c>
      <c r="AT185" s="13" t="b">
        <f t="shared" si="55"/>
        <v>1</v>
      </c>
      <c r="AU185" s="13" t="b">
        <f t="shared" si="56"/>
        <v>1</v>
      </c>
      <c r="AV185" s="13" t="b">
        <f t="shared" si="57"/>
        <v>1</v>
      </c>
      <c r="AW185" s="13" t="b">
        <f t="shared" si="58"/>
        <v>1</v>
      </c>
      <c r="AX185" s="13" t="str">
        <f t="shared" si="59"/>
        <v>-</v>
      </c>
      <c r="AY185" s="622">
        <f>IF(AX185="-",0,IF(COUNTIF(AX185:$AX$1022,AX185)&gt;1,1,0))</f>
        <v>0</v>
      </c>
    </row>
    <row r="186" spans="1:51" ht="15.75">
      <c r="A186" s="464">
        <v>164</v>
      </c>
      <c r="B186" s="491"/>
      <c r="C186" s="492"/>
      <c r="D186" s="469"/>
      <c r="E186" s="470"/>
      <c r="F186" s="493"/>
      <c r="G186" s="466"/>
      <c r="H186" s="470"/>
      <c r="I186" s="493"/>
      <c r="J186" s="466"/>
      <c r="K186" s="470"/>
      <c r="L186" s="493"/>
      <c r="M186" s="466"/>
      <c r="N186" s="470"/>
      <c r="O186" s="493"/>
      <c r="P186" s="466"/>
      <c r="Q186" s="470"/>
      <c r="R186" s="493"/>
      <c r="S186" s="466"/>
      <c r="T186" s="470"/>
      <c r="U186" s="493"/>
      <c r="V186" s="466"/>
      <c r="W186" s="470"/>
      <c r="X186" s="493"/>
      <c r="Y186" s="466"/>
      <c r="Z186" s="470"/>
      <c r="AA186" s="494"/>
      <c r="AB186" s="542">
        <f t="shared" si="42"/>
        <v>0</v>
      </c>
      <c r="AC186" s="495">
        <f t="shared" si="42"/>
        <v>0</v>
      </c>
      <c r="AD186" s="496">
        <f t="shared" si="42"/>
        <v>0</v>
      </c>
      <c r="AE186" s="3"/>
      <c r="AF186" s="13" t="b">
        <f t="shared" si="40"/>
        <v>1</v>
      </c>
      <c r="AG186" s="13" t="b">
        <f t="shared" si="41"/>
        <v>1</v>
      </c>
      <c r="AH186" s="13" t="b">
        <f t="shared" si="43"/>
        <v>1</v>
      </c>
      <c r="AI186" s="13" t="b">
        <f t="shared" si="44"/>
        <v>1</v>
      </c>
      <c r="AJ186" s="13" t="b">
        <f t="shared" si="45"/>
        <v>0</v>
      </c>
      <c r="AK186" s="13" t="b">
        <f t="shared" si="46"/>
        <v>0</v>
      </c>
      <c r="AL186" s="13" t="b">
        <f t="shared" si="47"/>
        <v>0</v>
      </c>
      <c r="AM186" s="13" t="b">
        <f t="shared" si="48"/>
        <v>0</v>
      </c>
      <c r="AN186" s="13" t="b">
        <f t="shared" si="49"/>
        <v>0</v>
      </c>
      <c r="AO186" s="13" t="b">
        <f t="shared" si="50"/>
        <v>0</v>
      </c>
      <c r="AP186" s="13" t="b">
        <f t="shared" si="51"/>
        <v>0</v>
      </c>
      <c r="AQ186" s="13" t="b">
        <f t="shared" si="52"/>
        <v>0</v>
      </c>
      <c r="AR186" s="13" t="b">
        <f t="shared" si="53"/>
        <v>0</v>
      </c>
      <c r="AS186" s="13" t="b">
        <f t="shared" si="54"/>
        <v>1</v>
      </c>
      <c r="AT186" s="13" t="b">
        <f t="shared" si="55"/>
        <v>1</v>
      </c>
      <c r="AU186" s="13" t="b">
        <f t="shared" si="56"/>
        <v>1</v>
      </c>
      <c r="AV186" s="13" t="b">
        <f t="shared" si="57"/>
        <v>1</v>
      </c>
      <c r="AW186" s="13" t="b">
        <f t="shared" si="58"/>
        <v>1</v>
      </c>
      <c r="AX186" s="13" t="str">
        <f t="shared" si="59"/>
        <v>-</v>
      </c>
      <c r="AY186" s="622">
        <f>IF(AX186="-",0,IF(COUNTIF(AX186:$AX$1022,AX186)&gt;1,1,0))</f>
        <v>0</v>
      </c>
    </row>
    <row r="187" spans="1:51" ht="15.75">
      <c r="A187" s="464">
        <v>165</v>
      </c>
      <c r="B187" s="491"/>
      <c r="C187" s="492"/>
      <c r="D187" s="469"/>
      <c r="E187" s="470"/>
      <c r="F187" s="493"/>
      <c r="G187" s="466"/>
      <c r="H187" s="470"/>
      <c r="I187" s="493"/>
      <c r="J187" s="466"/>
      <c r="K187" s="470"/>
      <c r="L187" s="493"/>
      <c r="M187" s="466"/>
      <c r="N187" s="470"/>
      <c r="O187" s="493"/>
      <c r="P187" s="466"/>
      <c r="Q187" s="470"/>
      <c r="R187" s="493"/>
      <c r="S187" s="466"/>
      <c r="T187" s="470"/>
      <c r="U187" s="493"/>
      <c r="V187" s="466"/>
      <c r="W187" s="470"/>
      <c r="X187" s="493"/>
      <c r="Y187" s="466"/>
      <c r="Z187" s="470"/>
      <c r="AA187" s="494"/>
      <c r="AB187" s="542">
        <f t="shared" si="42"/>
        <v>0</v>
      </c>
      <c r="AC187" s="495">
        <f t="shared" si="42"/>
        <v>0</v>
      </c>
      <c r="AD187" s="496">
        <f t="shared" si="42"/>
        <v>0</v>
      </c>
      <c r="AE187" s="3"/>
      <c r="AF187" s="13" t="b">
        <f t="shared" si="40"/>
        <v>1</v>
      </c>
      <c r="AG187" s="13" t="b">
        <f t="shared" si="41"/>
        <v>1</v>
      </c>
      <c r="AH187" s="13" t="b">
        <f t="shared" si="43"/>
        <v>1</v>
      </c>
      <c r="AI187" s="13" t="b">
        <f t="shared" si="44"/>
        <v>1</v>
      </c>
      <c r="AJ187" s="13" t="b">
        <f t="shared" si="45"/>
        <v>0</v>
      </c>
      <c r="AK187" s="13" t="b">
        <f t="shared" si="46"/>
        <v>0</v>
      </c>
      <c r="AL187" s="13" t="b">
        <f t="shared" si="47"/>
        <v>0</v>
      </c>
      <c r="AM187" s="13" t="b">
        <f t="shared" si="48"/>
        <v>0</v>
      </c>
      <c r="AN187" s="13" t="b">
        <f t="shared" si="49"/>
        <v>0</v>
      </c>
      <c r="AO187" s="13" t="b">
        <f t="shared" si="50"/>
        <v>0</v>
      </c>
      <c r="AP187" s="13" t="b">
        <f t="shared" si="51"/>
        <v>0</v>
      </c>
      <c r="AQ187" s="13" t="b">
        <f t="shared" si="52"/>
        <v>0</v>
      </c>
      <c r="AR187" s="13" t="b">
        <f t="shared" si="53"/>
        <v>0</v>
      </c>
      <c r="AS187" s="13" t="b">
        <f t="shared" si="54"/>
        <v>1</v>
      </c>
      <c r="AT187" s="13" t="b">
        <f t="shared" si="55"/>
        <v>1</v>
      </c>
      <c r="AU187" s="13" t="b">
        <f t="shared" si="56"/>
        <v>1</v>
      </c>
      <c r="AV187" s="13" t="b">
        <f t="shared" si="57"/>
        <v>1</v>
      </c>
      <c r="AW187" s="13" t="b">
        <f t="shared" si="58"/>
        <v>1</v>
      </c>
      <c r="AX187" s="13" t="str">
        <f t="shared" si="59"/>
        <v>-</v>
      </c>
      <c r="AY187" s="622">
        <f>IF(AX187="-",0,IF(COUNTIF(AX187:$AX$1022,AX187)&gt;1,1,0))</f>
        <v>0</v>
      </c>
    </row>
    <row r="188" spans="1:51" ht="15.75">
      <c r="A188" s="464">
        <v>166</v>
      </c>
      <c r="B188" s="491"/>
      <c r="C188" s="492"/>
      <c r="D188" s="469"/>
      <c r="E188" s="470"/>
      <c r="F188" s="493"/>
      <c r="G188" s="466"/>
      <c r="H188" s="470"/>
      <c r="I188" s="493"/>
      <c r="J188" s="466"/>
      <c r="K188" s="470"/>
      <c r="L188" s="493"/>
      <c r="M188" s="466"/>
      <c r="N188" s="470"/>
      <c r="O188" s="493"/>
      <c r="P188" s="466"/>
      <c r="Q188" s="470"/>
      <c r="R188" s="493"/>
      <c r="S188" s="466"/>
      <c r="T188" s="470"/>
      <c r="U188" s="493"/>
      <c r="V188" s="466"/>
      <c r="W188" s="470"/>
      <c r="X188" s="493"/>
      <c r="Y188" s="466"/>
      <c r="Z188" s="470"/>
      <c r="AA188" s="494"/>
      <c r="AB188" s="542">
        <f t="shared" si="42"/>
        <v>0</v>
      </c>
      <c r="AC188" s="495">
        <f t="shared" si="42"/>
        <v>0</v>
      </c>
      <c r="AD188" s="496">
        <f t="shared" si="42"/>
        <v>0</v>
      </c>
      <c r="AE188" s="3"/>
      <c r="AF188" s="13" t="b">
        <f t="shared" si="40"/>
        <v>1</v>
      </c>
      <c r="AG188" s="13" t="b">
        <f t="shared" si="41"/>
        <v>1</v>
      </c>
      <c r="AH188" s="13" t="b">
        <f t="shared" si="43"/>
        <v>1</v>
      </c>
      <c r="AI188" s="13" t="b">
        <f t="shared" si="44"/>
        <v>1</v>
      </c>
      <c r="AJ188" s="13" t="b">
        <f t="shared" si="45"/>
        <v>0</v>
      </c>
      <c r="AK188" s="13" t="b">
        <f t="shared" si="46"/>
        <v>0</v>
      </c>
      <c r="AL188" s="13" t="b">
        <f t="shared" si="47"/>
        <v>0</v>
      </c>
      <c r="AM188" s="13" t="b">
        <f t="shared" si="48"/>
        <v>0</v>
      </c>
      <c r="AN188" s="13" t="b">
        <f t="shared" si="49"/>
        <v>0</v>
      </c>
      <c r="AO188" s="13" t="b">
        <f t="shared" si="50"/>
        <v>0</v>
      </c>
      <c r="AP188" s="13" t="b">
        <f t="shared" si="51"/>
        <v>0</v>
      </c>
      <c r="AQ188" s="13" t="b">
        <f t="shared" si="52"/>
        <v>0</v>
      </c>
      <c r="AR188" s="13" t="b">
        <f t="shared" si="53"/>
        <v>0</v>
      </c>
      <c r="AS188" s="13" t="b">
        <f t="shared" si="54"/>
        <v>1</v>
      </c>
      <c r="AT188" s="13" t="b">
        <f t="shared" si="55"/>
        <v>1</v>
      </c>
      <c r="AU188" s="13" t="b">
        <f t="shared" si="56"/>
        <v>1</v>
      </c>
      <c r="AV188" s="13" t="b">
        <f t="shared" si="57"/>
        <v>1</v>
      </c>
      <c r="AW188" s="13" t="b">
        <f t="shared" si="58"/>
        <v>1</v>
      </c>
      <c r="AX188" s="13" t="str">
        <f t="shared" si="59"/>
        <v>-</v>
      </c>
      <c r="AY188" s="622">
        <f>IF(AX188="-",0,IF(COUNTIF(AX188:$AX$1022,AX188)&gt;1,1,0))</f>
        <v>0</v>
      </c>
    </row>
    <row r="189" spans="1:51" ht="15.75">
      <c r="A189" s="464">
        <v>167</v>
      </c>
      <c r="B189" s="491"/>
      <c r="C189" s="492"/>
      <c r="D189" s="469"/>
      <c r="E189" s="470"/>
      <c r="F189" s="493"/>
      <c r="G189" s="466"/>
      <c r="H189" s="470"/>
      <c r="I189" s="493"/>
      <c r="J189" s="466"/>
      <c r="K189" s="470"/>
      <c r="L189" s="493"/>
      <c r="M189" s="466"/>
      <c r="N189" s="470"/>
      <c r="O189" s="493"/>
      <c r="P189" s="466"/>
      <c r="Q189" s="470"/>
      <c r="R189" s="493"/>
      <c r="S189" s="466"/>
      <c r="T189" s="470"/>
      <c r="U189" s="493"/>
      <c r="V189" s="466"/>
      <c r="W189" s="470"/>
      <c r="X189" s="493"/>
      <c r="Y189" s="466"/>
      <c r="Z189" s="470"/>
      <c r="AA189" s="494"/>
      <c r="AB189" s="542">
        <f t="shared" si="42"/>
        <v>0</v>
      </c>
      <c r="AC189" s="495">
        <f t="shared" si="42"/>
        <v>0</v>
      </c>
      <c r="AD189" s="496">
        <f t="shared" si="42"/>
        <v>0</v>
      </c>
      <c r="AE189" s="3"/>
      <c r="AF189" s="13" t="b">
        <f t="shared" si="40"/>
        <v>1</v>
      </c>
      <c r="AG189" s="13" t="b">
        <f t="shared" si="41"/>
        <v>1</v>
      </c>
      <c r="AH189" s="13" t="b">
        <f t="shared" si="43"/>
        <v>1</v>
      </c>
      <c r="AI189" s="13" t="b">
        <f t="shared" si="44"/>
        <v>1</v>
      </c>
      <c r="AJ189" s="13" t="b">
        <f t="shared" si="45"/>
        <v>0</v>
      </c>
      <c r="AK189" s="13" t="b">
        <f t="shared" si="46"/>
        <v>0</v>
      </c>
      <c r="AL189" s="13" t="b">
        <f t="shared" si="47"/>
        <v>0</v>
      </c>
      <c r="AM189" s="13" t="b">
        <f t="shared" si="48"/>
        <v>0</v>
      </c>
      <c r="AN189" s="13" t="b">
        <f t="shared" si="49"/>
        <v>0</v>
      </c>
      <c r="AO189" s="13" t="b">
        <f t="shared" si="50"/>
        <v>0</v>
      </c>
      <c r="AP189" s="13" t="b">
        <f t="shared" si="51"/>
        <v>0</v>
      </c>
      <c r="AQ189" s="13" t="b">
        <f t="shared" si="52"/>
        <v>0</v>
      </c>
      <c r="AR189" s="13" t="b">
        <f t="shared" si="53"/>
        <v>0</v>
      </c>
      <c r="AS189" s="13" t="b">
        <f t="shared" si="54"/>
        <v>1</v>
      </c>
      <c r="AT189" s="13" t="b">
        <f t="shared" si="55"/>
        <v>1</v>
      </c>
      <c r="AU189" s="13" t="b">
        <f t="shared" si="56"/>
        <v>1</v>
      </c>
      <c r="AV189" s="13" t="b">
        <f t="shared" si="57"/>
        <v>1</v>
      </c>
      <c r="AW189" s="13" t="b">
        <f t="shared" si="58"/>
        <v>1</v>
      </c>
      <c r="AX189" s="13" t="str">
        <f t="shared" si="59"/>
        <v>-</v>
      </c>
      <c r="AY189" s="622">
        <f>IF(AX189="-",0,IF(COUNTIF(AX189:$AX$1022,AX189)&gt;1,1,0))</f>
        <v>0</v>
      </c>
    </row>
    <row r="190" spans="1:51" ht="15.75">
      <c r="A190" s="464">
        <v>168</v>
      </c>
      <c r="B190" s="491"/>
      <c r="C190" s="492"/>
      <c r="D190" s="469"/>
      <c r="E190" s="470"/>
      <c r="F190" s="493"/>
      <c r="G190" s="466"/>
      <c r="H190" s="470"/>
      <c r="I190" s="493"/>
      <c r="J190" s="466"/>
      <c r="K190" s="470"/>
      <c r="L190" s="493"/>
      <c r="M190" s="466"/>
      <c r="N190" s="470"/>
      <c r="O190" s="493"/>
      <c r="P190" s="466"/>
      <c r="Q190" s="470"/>
      <c r="R190" s="493"/>
      <c r="S190" s="466"/>
      <c r="T190" s="470"/>
      <c r="U190" s="493"/>
      <c r="V190" s="466"/>
      <c r="W190" s="470"/>
      <c r="X190" s="493"/>
      <c r="Y190" s="466"/>
      <c r="Z190" s="470"/>
      <c r="AA190" s="494"/>
      <c r="AB190" s="542">
        <f t="shared" si="42"/>
        <v>0</v>
      </c>
      <c r="AC190" s="495">
        <f t="shared" si="42"/>
        <v>0</v>
      </c>
      <c r="AD190" s="496">
        <f t="shared" si="42"/>
        <v>0</v>
      </c>
      <c r="AE190" s="3"/>
      <c r="AF190" s="13" t="b">
        <f t="shared" si="40"/>
        <v>1</v>
      </c>
      <c r="AG190" s="13" t="b">
        <f t="shared" si="41"/>
        <v>1</v>
      </c>
      <c r="AH190" s="13" t="b">
        <f t="shared" si="43"/>
        <v>1</v>
      </c>
      <c r="AI190" s="13" t="b">
        <f t="shared" si="44"/>
        <v>1</v>
      </c>
      <c r="AJ190" s="13" t="b">
        <f t="shared" si="45"/>
        <v>0</v>
      </c>
      <c r="AK190" s="13" t="b">
        <f t="shared" si="46"/>
        <v>0</v>
      </c>
      <c r="AL190" s="13" t="b">
        <f t="shared" si="47"/>
        <v>0</v>
      </c>
      <c r="AM190" s="13" t="b">
        <f t="shared" si="48"/>
        <v>0</v>
      </c>
      <c r="AN190" s="13" t="b">
        <f t="shared" si="49"/>
        <v>0</v>
      </c>
      <c r="AO190" s="13" t="b">
        <f t="shared" si="50"/>
        <v>0</v>
      </c>
      <c r="AP190" s="13" t="b">
        <f t="shared" si="51"/>
        <v>0</v>
      </c>
      <c r="AQ190" s="13" t="b">
        <f t="shared" si="52"/>
        <v>0</v>
      </c>
      <c r="AR190" s="13" t="b">
        <f t="shared" si="53"/>
        <v>0</v>
      </c>
      <c r="AS190" s="13" t="b">
        <f t="shared" si="54"/>
        <v>1</v>
      </c>
      <c r="AT190" s="13" t="b">
        <f t="shared" si="55"/>
        <v>1</v>
      </c>
      <c r="AU190" s="13" t="b">
        <f t="shared" si="56"/>
        <v>1</v>
      </c>
      <c r="AV190" s="13" t="b">
        <f t="shared" si="57"/>
        <v>1</v>
      </c>
      <c r="AW190" s="13" t="b">
        <f t="shared" si="58"/>
        <v>1</v>
      </c>
      <c r="AX190" s="13" t="str">
        <f t="shared" si="59"/>
        <v>-</v>
      </c>
      <c r="AY190" s="622">
        <f>IF(AX190="-",0,IF(COUNTIF(AX190:$AX$1022,AX190)&gt;1,1,0))</f>
        <v>0</v>
      </c>
    </row>
    <row r="191" spans="1:51" ht="15.75">
      <c r="A191" s="464">
        <v>169</v>
      </c>
      <c r="B191" s="491"/>
      <c r="C191" s="492"/>
      <c r="D191" s="469"/>
      <c r="E191" s="470"/>
      <c r="F191" s="493"/>
      <c r="G191" s="466"/>
      <c r="H191" s="470"/>
      <c r="I191" s="493"/>
      <c r="J191" s="466"/>
      <c r="K191" s="470"/>
      <c r="L191" s="493"/>
      <c r="M191" s="466"/>
      <c r="N191" s="470"/>
      <c r="O191" s="493"/>
      <c r="P191" s="466"/>
      <c r="Q191" s="470"/>
      <c r="R191" s="493"/>
      <c r="S191" s="466"/>
      <c r="T191" s="470"/>
      <c r="U191" s="493"/>
      <c r="V191" s="466"/>
      <c r="W191" s="470"/>
      <c r="X191" s="493"/>
      <c r="Y191" s="466"/>
      <c r="Z191" s="470"/>
      <c r="AA191" s="494"/>
      <c r="AB191" s="542">
        <f t="shared" si="42"/>
        <v>0</v>
      </c>
      <c r="AC191" s="495">
        <f t="shared" si="42"/>
        <v>0</v>
      </c>
      <c r="AD191" s="496">
        <f t="shared" si="42"/>
        <v>0</v>
      </c>
      <c r="AE191" s="3"/>
      <c r="AF191" s="13" t="b">
        <f t="shared" si="40"/>
        <v>1</v>
      </c>
      <c r="AG191" s="13" t="b">
        <f t="shared" si="41"/>
        <v>1</v>
      </c>
      <c r="AH191" s="13" t="b">
        <f t="shared" si="43"/>
        <v>1</v>
      </c>
      <c r="AI191" s="13" t="b">
        <f t="shared" si="44"/>
        <v>1</v>
      </c>
      <c r="AJ191" s="13" t="b">
        <f t="shared" si="45"/>
        <v>0</v>
      </c>
      <c r="AK191" s="13" t="b">
        <f t="shared" si="46"/>
        <v>0</v>
      </c>
      <c r="AL191" s="13" t="b">
        <f t="shared" si="47"/>
        <v>0</v>
      </c>
      <c r="AM191" s="13" t="b">
        <f t="shared" si="48"/>
        <v>0</v>
      </c>
      <c r="AN191" s="13" t="b">
        <f t="shared" si="49"/>
        <v>0</v>
      </c>
      <c r="AO191" s="13" t="b">
        <f t="shared" si="50"/>
        <v>0</v>
      </c>
      <c r="AP191" s="13" t="b">
        <f t="shared" si="51"/>
        <v>0</v>
      </c>
      <c r="AQ191" s="13" t="b">
        <f t="shared" si="52"/>
        <v>0</v>
      </c>
      <c r="AR191" s="13" t="b">
        <f t="shared" si="53"/>
        <v>0</v>
      </c>
      <c r="AS191" s="13" t="b">
        <f t="shared" si="54"/>
        <v>1</v>
      </c>
      <c r="AT191" s="13" t="b">
        <f t="shared" si="55"/>
        <v>1</v>
      </c>
      <c r="AU191" s="13" t="b">
        <f t="shared" si="56"/>
        <v>1</v>
      </c>
      <c r="AV191" s="13" t="b">
        <f t="shared" si="57"/>
        <v>1</v>
      </c>
      <c r="AW191" s="13" t="b">
        <f t="shared" si="58"/>
        <v>1</v>
      </c>
      <c r="AX191" s="13" t="str">
        <f t="shared" si="59"/>
        <v>-</v>
      </c>
      <c r="AY191" s="622">
        <f>IF(AX191="-",0,IF(COUNTIF(AX191:$AX$1022,AX191)&gt;1,1,0))</f>
        <v>0</v>
      </c>
    </row>
    <row r="192" spans="1:51" ht="15.75">
      <c r="A192" s="464">
        <v>170</v>
      </c>
      <c r="B192" s="491"/>
      <c r="C192" s="492"/>
      <c r="D192" s="469"/>
      <c r="E192" s="470"/>
      <c r="F192" s="493"/>
      <c r="G192" s="466"/>
      <c r="H192" s="470"/>
      <c r="I192" s="493"/>
      <c r="J192" s="466"/>
      <c r="K192" s="470"/>
      <c r="L192" s="493"/>
      <c r="M192" s="466"/>
      <c r="N192" s="470"/>
      <c r="O192" s="493"/>
      <c r="P192" s="466"/>
      <c r="Q192" s="470"/>
      <c r="R192" s="493"/>
      <c r="S192" s="466"/>
      <c r="T192" s="470"/>
      <c r="U192" s="493"/>
      <c r="V192" s="466"/>
      <c r="W192" s="470"/>
      <c r="X192" s="493"/>
      <c r="Y192" s="466"/>
      <c r="Z192" s="470"/>
      <c r="AA192" s="494"/>
      <c r="AB192" s="542">
        <f t="shared" si="42"/>
        <v>0</v>
      </c>
      <c r="AC192" s="495">
        <f t="shared" si="42"/>
        <v>0</v>
      </c>
      <c r="AD192" s="496">
        <f t="shared" si="42"/>
        <v>0</v>
      </c>
      <c r="AE192" s="3"/>
      <c r="AF192" s="13" t="b">
        <f t="shared" si="40"/>
        <v>1</v>
      </c>
      <c r="AG192" s="13" t="b">
        <f t="shared" si="41"/>
        <v>1</v>
      </c>
      <c r="AH192" s="13" t="b">
        <f t="shared" si="43"/>
        <v>1</v>
      </c>
      <c r="AI192" s="13" t="b">
        <f t="shared" si="44"/>
        <v>1</v>
      </c>
      <c r="AJ192" s="13" t="b">
        <f t="shared" si="45"/>
        <v>0</v>
      </c>
      <c r="AK192" s="13" t="b">
        <f t="shared" si="46"/>
        <v>0</v>
      </c>
      <c r="AL192" s="13" t="b">
        <f t="shared" si="47"/>
        <v>0</v>
      </c>
      <c r="AM192" s="13" t="b">
        <f t="shared" si="48"/>
        <v>0</v>
      </c>
      <c r="AN192" s="13" t="b">
        <f t="shared" si="49"/>
        <v>0</v>
      </c>
      <c r="AO192" s="13" t="b">
        <f t="shared" si="50"/>
        <v>0</v>
      </c>
      <c r="AP192" s="13" t="b">
        <f t="shared" si="51"/>
        <v>0</v>
      </c>
      <c r="AQ192" s="13" t="b">
        <f t="shared" si="52"/>
        <v>0</v>
      </c>
      <c r="AR192" s="13" t="b">
        <f t="shared" si="53"/>
        <v>0</v>
      </c>
      <c r="AS192" s="13" t="b">
        <f t="shared" si="54"/>
        <v>1</v>
      </c>
      <c r="AT192" s="13" t="b">
        <f t="shared" si="55"/>
        <v>1</v>
      </c>
      <c r="AU192" s="13" t="b">
        <f t="shared" si="56"/>
        <v>1</v>
      </c>
      <c r="AV192" s="13" t="b">
        <f t="shared" si="57"/>
        <v>1</v>
      </c>
      <c r="AW192" s="13" t="b">
        <f t="shared" si="58"/>
        <v>1</v>
      </c>
      <c r="AX192" s="13" t="str">
        <f t="shared" si="59"/>
        <v>-</v>
      </c>
      <c r="AY192" s="622">
        <f>IF(AX192="-",0,IF(COUNTIF(AX192:$AX$1022,AX192)&gt;1,1,0))</f>
        <v>0</v>
      </c>
    </row>
    <row r="193" spans="1:51" ht="15.75">
      <c r="A193" s="464">
        <v>171</v>
      </c>
      <c r="B193" s="491"/>
      <c r="C193" s="492"/>
      <c r="D193" s="469"/>
      <c r="E193" s="470"/>
      <c r="F193" s="493"/>
      <c r="G193" s="466"/>
      <c r="H193" s="470"/>
      <c r="I193" s="493"/>
      <c r="J193" s="466"/>
      <c r="K193" s="470"/>
      <c r="L193" s="493"/>
      <c r="M193" s="466"/>
      <c r="N193" s="470"/>
      <c r="O193" s="493"/>
      <c r="P193" s="466"/>
      <c r="Q193" s="470"/>
      <c r="R193" s="493"/>
      <c r="S193" s="466"/>
      <c r="T193" s="470"/>
      <c r="U193" s="493"/>
      <c r="V193" s="466"/>
      <c r="W193" s="470"/>
      <c r="X193" s="493"/>
      <c r="Y193" s="466"/>
      <c r="Z193" s="470"/>
      <c r="AA193" s="494"/>
      <c r="AB193" s="542">
        <f t="shared" si="42"/>
        <v>0</v>
      </c>
      <c r="AC193" s="495">
        <f t="shared" si="42"/>
        <v>0</v>
      </c>
      <c r="AD193" s="496">
        <f t="shared" si="42"/>
        <v>0</v>
      </c>
      <c r="AE193" s="3"/>
      <c r="AF193" s="13" t="b">
        <f t="shared" si="40"/>
        <v>1</v>
      </c>
      <c r="AG193" s="13" t="b">
        <f t="shared" si="41"/>
        <v>1</v>
      </c>
      <c r="AH193" s="13" t="b">
        <f t="shared" si="43"/>
        <v>1</v>
      </c>
      <c r="AI193" s="13" t="b">
        <f t="shared" si="44"/>
        <v>1</v>
      </c>
      <c r="AJ193" s="13" t="b">
        <f t="shared" si="45"/>
        <v>0</v>
      </c>
      <c r="AK193" s="13" t="b">
        <f t="shared" si="46"/>
        <v>0</v>
      </c>
      <c r="AL193" s="13" t="b">
        <f t="shared" si="47"/>
        <v>0</v>
      </c>
      <c r="AM193" s="13" t="b">
        <f t="shared" si="48"/>
        <v>0</v>
      </c>
      <c r="AN193" s="13" t="b">
        <f t="shared" si="49"/>
        <v>0</v>
      </c>
      <c r="AO193" s="13" t="b">
        <f t="shared" si="50"/>
        <v>0</v>
      </c>
      <c r="AP193" s="13" t="b">
        <f t="shared" si="51"/>
        <v>0</v>
      </c>
      <c r="AQ193" s="13" t="b">
        <f t="shared" si="52"/>
        <v>0</v>
      </c>
      <c r="AR193" s="13" t="b">
        <f t="shared" si="53"/>
        <v>0</v>
      </c>
      <c r="AS193" s="13" t="b">
        <f t="shared" si="54"/>
        <v>1</v>
      </c>
      <c r="AT193" s="13" t="b">
        <f t="shared" si="55"/>
        <v>1</v>
      </c>
      <c r="AU193" s="13" t="b">
        <f t="shared" si="56"/>
        <v>1</v>
      </c>
      <c r="AV193" s="13" t="b">
        <f t="shared" si="57"/>
        <v>1</v>
      </c>
      <c r="AW193" s="13" t="b">
        <f t="shared" si="58"/>
        <v>1</v>
      </c>
      <c r="AX193" s="13" t="str">
        <f t="shared" si="59"/>
        <v>-</v>
      </c>
      <c r="AY193" s="622">
        <f>IF(AX193="-",0,IF(COUNTIF(AX193:$AX$1022,AX193)&gt;1,1,0))</f>
        <v>0</v>
      </c>
    </row>
    <row r="194" spans="1:51" ht="15.75">
      <c r="A194" s="464">
        <v>172</v>
      </c>
      <c r="B194" s="491"/>
      <c r="C194" s="492"/>
      <c r="D194" s="469"/>
      <c r="E194" s="470"/>
      <c r="F194" s="493"/>
      <c r="G194" s="466"/>
      <c r="H194" s="470"/>
      <c r="I194" s="493"/>
      <c r="J194" s="466"/>
      <c r="K194" s="470"/>
      <c r="L194" s="493"/>
      <c r="M194" s="466"/>
      <c r="N194" s="470"/>
      <c r="O194" s="493"/>
      <c r="P194" s="466"/>
      <c r="Q194" s="470"/>
      <c r="R194" s="493"/>
      <c r="S194" s="466"/>
      <c r="T194" s="470"/>
      <c r="U194" s="493"/>
      <c r="V194" s="466"/>
      <c r="W194" s="470"/>
      <c r="X194" s="493"/>
      <c r="Y194" s="466"/>
      <c r="Z194" s="470"/>
      <c r="AA194" s="494"/>
      <c r="AB194" s="542">
        <f t="shared" si="42"/>
        <v>0</v>
      </c>
      <c r="AC194" s="495">
        <f t="shared" si="42"/>
        <v>0</v>
      </c>
      <c r="AD194" s="496">
        <f t="shared" si="42"/>
        <v>0</v>
      </c>
      <c r="AE194" s="3"/>
      <c r="AF194" s="13" t="b">
        <f t="shared" si="40"/>
        <v>1</v>
      </c>
      <c r="AG194" s="13" t="b">
        <f t="shared" si="41"/>
        <v>1</v>
      </c>
      <c r="AH194" s="13" t="b">
        <f t="shared" si="43"/>
        <v>1</v>
      </c>
      <c r="AI194" s="13" t="b">
        <f t="shared" si="44"/>
        <v>1</v>
      </c>
      <c r="AJ194" s="13" t="b">
        <f t="shared" si="45"/>
        <v>0</v>
      </c>
      <c r="AK194" s="13" t="b">
        <f t="shared" si="46"/>
        <v>0</v>
      </c>
      <c r="AL194" s="13" t="b">
        <f t="shared" si="47"/>
        <v>0</v>
      </c>
      <c r="AM194" s="13" t="b">
        <f t="shared" si="48"/>
        <v>0</v>
      </c>
      <c r="AN194" s="13" t="b">
        <f t="shared" si="49"/>
        <v>0</v>
      </c>
      <c r="AO194" s="13" t="b">
        <f t="shared" si="50"/>
        <v>0</v>
      </c>
      <c r="AP194" s="13" t="b">
        <f t="shared" si="51"/>
        <v>0</v>
      </c>
      <c r="AQ194" s="13" t="b">
        <f t="shared" si="52"/>
        <v>0</v>
      </c>
      <c r="AR194" s="13" t="b">
        <f t="shared" si="53"/>
        <v>0</v>
      </c>
      <c r="AS194" s="13" t="b">
        <f t="shared" si="54"/>
        <v>1</v>
      </c>
      <c r="AT194" s="13" t="b">
        <f t="shared" si="55"/>
        <v>1</v>
      </c>
      <c r="AU194" s="13" t="b">
        <f t="shared" si="56"/>
        <v>1</v>
      </c>
      <c r="AV194" s="13" t="b">
        <f t="shared" si="57"/>
        <v>1</v>
      </c>
      <c r="AW194" s="13" t="b">
        <f t="shared" si="58"/>
        <v>1</v>
      </c>
      <c r="AX194" s="13" t="str">
        <f t="shared" si="59"/>
        <v>-</v>
      </c>
      <c r="AY194" s="622">
        <f>IF(AX194="-",0,IF(COUNTIF(AX194:$AX$1022,AX194)&gt;1,1,0))</f>
        <v>0</v>
      </c>
    </row>
    <row r="195" spans="1:51" ht="15.75">
      <c r="A195" s="464">
        <v>173</v>
      </c>
      <c r="B195" s="491"/>
      <c r="C195" s="492"/>
      <c r="D195" s="469"/>
      <c r="E195" s="470"/>
      <c r="F195" s="493"/>
      <c r="G195" s="466"/>
      <c r="H195" s="470"/>
      <c r="I195" s="493"/>
      <c r="J195" s="466"/>
      <c r="K195" s="470"/>
      <c r="L195" s="493"/>
      <c r="M195" s="466"/>
      <c r="N195" s="470"/>
      <c r="O195" s="493"/>
      <c r="P195" s="466"/>
      <c r="Q195" s="470"/>
      <c r="R195" s="493"/>
      <c r="S195" s="466"/>
      <c r="T195" s="470"/>
      <c r="U195" s="493"/>
      <c r="V195" s="466"/>
      <c r="W195" s="470"/>
      <c r="X195" s="493"/>
      <c r="Y195" s="466"/>
      <c r="Z195" s="470"/>
      <c r="AA195" s="494"/>
      <c r="AB195" s="542">
        <f t="shared" si="42"/>
        <v>0</v>
      </c>
      <c r="AC195" s="495">
        <f t="shared" si="42"/>
        <v>0</v>
      </c>
      <c r="AD195" s="496">
        <f t="shared" si="42"/>
        <v>0</v>
      </c>
      <c r="AE195" s="3"/>
      <c r="AF195" s="13" t="b">
        <f t="shared" si="40"/>
        <v>1</v>
      </c>
      <c r="AG195" s="13" t="b">
        <f t="shared" si="41"/>
        <v>1</v>
      </c>
      <c r="AH195" s="13" t="b">
        <f t="shared" si="43"/>
        <v>1</v>
      </c>
      <c r="AI195" s="13" t="b">
        <f t="shared" si="44"/>
        <v>1</v>
      </c>
      <c r="AJ195" s="13" t="b">
        <f t="shared" si="45"/>
        <v>0</v>
      </c>
      <c r="AK195" s="13" t="b">
        <f t="shared" si="46"/>
        <v>0</v>
      </c>
      <c r="AL195" s="13" t="b">
        <f t="shared" si="47"/>
        <v>0</v>
      </c>
      <c r="AM195" s="13" t="b">
        <f t="shared" si="48"/>
        <v>0</v>
      </c>
      <c r="AN195" s="13" t="b">
        <f t="shared" si="49"/>
        <v>0</v>
      </c>
      <c r="AO195" s="13" t="b">
        <f t="shared" si="50"/>
        <v>0</v>
      </c>
      <c r="AP195" s="13" t="b">
        <f t="shared" si="51"/>
        <v>0</v>
      </c>
      <c r="AQ195" s="13" t="b">
        <f t="shared" si="52"/>
        <v>0</v>
      </c>
      <c r="AR195" s="13" t="b">
        <f t="shared" si="53"/>
        <v>0</v>
      </c>
      <c r="AS195" s="13" t="b">
        <f t="shared" si="54"/>
        <v>1</v>
      </c>
      <c r="AT195" s="13" t="b">
        <f t="shared" si="55"/>
        <v>1</v>
      </c>
      <c r="AU195" s="13" t="b">
        <f t="shared" si="56"/>
        <v>1</v>
      </c>
      <c r="AV195" s="13" t="b">
        <f t="shared" si="57"/>
        <v>1</v>
      </c>
      <c r="AW195" s="13" t="b">
        <f t="shared" si="58"/>
        <v>1</v>
      </c>
      <c r="AX195" s="13" t="str">
        <f t="shared" si="59"/>
        <v>-</v>
      </c>
      <c r="AY195" s="622">
        <f>IF(AX195="-",0,IF(COUNTIF(AX195:$AX$1022,AX195)&gt;1,1,0))</f>
        <v>0</v>
      </c>
    </row>
    <row r="196" spans="1:51" ht="15.75">
      <c r="A196" s="464">
        <v>174</v>
      </c>
      <c r="B196" s="491"/>
      <c r="C196" s="492"/>
      <c r="D196" s="469"/>
      <c r="E196" s="470"/>
      <c r="F196" s="493"/>
      <c r="G196" s="466"/>
      <c r="H196" s="470"/>
      <c r="I196" s="493"/>
      <c r="J196" s="466"/>
      <c r="K196" s="470"/>
      <c r="L196" s="493"/>
      <c r="M196" s="466"/>
      <c r="N196" s="470"/>
      <c r="O196" s="493"/>
      <c r="P196" s="466"/>
      <c r="Q196" s="470"/>
      <c r="R196" s="493"/>
      <c r="S196" s="466"/>
      <c r="T196" s="470"/>
      <c r="U196" s="493"/>
      <c r="V196" s="466"/>
      <c r="W196" s="470"/>
      <c r="X196" s="493"/>
      <c r="Y196" s="466"/>
      <c r="Z196" s="470"/>
      <c r="AA196" s="494"/>
      <c r="AB196" s="542">
        <f t="shared" si="42"/>
        <v>0</v>
      </c>
      <c r="AC196" s="495">
        <f t="shared" si="42"/>
        <v>0</v>
      </c>
      <c r="AD196" s="496">
        <f t="shared" si="42"/>
        <v>0</v>
      </c>
      <c r="AE196" s="3"/>
      <c r="AF196" s="13" t="b">
        <f t="shared" si="40"/>
        <v>1</v>
      </c>
      <c r="AG196" s="13" t="b">
        <f t="shared" si="41"/>
        <v>1</v>
      </c>
      <c r="AH196" s="13" t="b">
        <f t="shared" si="43"/>
        <v>1</v>
      </c>
      <c r="AI196" s="13" t="b">
        <f t="shared" si="44"/>
        <v>1</v>
      </c>
      <c r="AJ196" s="13" t="b">
        <f t="shared" si="45"/>
        <v>0</v>
      </c>
      <c r="AK196" s="13" t="b">
        <f t="shared" si="46"/>
        <v>0</v>
      </c>
      <c r="AL196" s="13" t="b">
        <f t="shared" si="47"/>
        <v>0</v>
      </c>
      <c r="AM196" s="13" t="b">
        <f t="shared" si="48"/>
        <v>0</v>
      </c>
      <c r="AN196" s="13" t="b">
        <f t="shared" si="49"/>
        <v>0</v>
      </c>
      <c r="AO196" s="13" t="b">
        <f t="shared" si="50"/>
        <v>0</v>
      </c>
      <c r="AP196" s="13" t="b">
        <f t="shared" si="51"/>
        <v>0</v>
      </c>
      <c r="AQ196" s="13" t="b">
        <f t="shared" si="52"/>
        <v>0</v>
      </c>
      <c r="AR196" s="13" t="b">
        <f t="shared" si="53"/>
        <v>0</v>
      </c>
      <c r="AS196" s="13" t="b">
        <f t="shared" si="54"/>
        <v>1</v>
      </c>
      <c r="AT196" s="13" t="b">
        <f t="shared" si="55"/>
        <v>1</v>
      </c>
      <c r="AU196" s="13" t="b">
        <f t="shared" si="56"/>
        <v>1</v>
      </c>
      <c r="AV196" s="13" t="b">
        <f t="shared" si="57"/>
        <v>1</v>
      </c>
      <c r="AW196" s="13" t="b">
        <f t="shared" si="58"/>
        <v>1</v>
      </c>
      <c r="AX196" s="13" t="str">
        <f t="shared" si="59"/>
        <v>-</v>
      </c>
      <c r="AY196" s="622">
        <f>IF(AX196="-",0,IF(COUNTIF(AX196:$AX$1022,AX196)&gt;1,1,0))</f>
        <v>0</v>
      </c>
    </row>
    <row r="197" spans="1:51" ht="15.75">
      <c r="A197" s="464">
        <v>175</v>
      </c>
      <c r="B197" s="491"/>
      <c r="C197" s="492"/>
      <c r="D197" s="469"/>
      <c r="E197" s="470"/>
      <c r="F197" s="493"/>
      <c r="G197" s="466"/>
      <c r="H197" s="470"/>
      <c r="I197" s="493"/>
      <c r="J197" s="466"/>
      <c r="K197" s="470"/>
      <c r="L197" s="493"/>
      <c r="M197" s="466"/>
      <c r="N197" s="470"/>
      <c r="O197" s="493"/>
      <c r="P197" s="466"/>
      <c r="Q197" s="470"/>
      <c r="R197" s="493"/>
      <c r="S197" s="466"/>
      <c r="T197" s="470"/>
      <c r="U197" s="493"/>
      <c r="V197" s="466"/>
      <c r="W197" s="470"/>
      <c r="X197" s="493"/>
      <c r="Y197" s="466"/>
      <c r="Z197" s="470"/>
      <c r="AA197" s="494"/>
      <c r="AB197" s="542">
        <f t="shared" si="42"/>
        <v>0</v>
      </c>
      <c r="AC197" s="495">
        <f t="shared" si="42"/>
        <v>0</v>
      </c>
      <c r="AD197" s="496">
        <f t="shared" si="42"/>
        <v>0</v>
      </c>
      <c r="AE197" s="3"/>
      <c r="AF197" s="13" t="b">
        <f t="shared" si="40"/>
        <v>1</v>
      </c>
      <c r="AG197" s="13" t="b">
        <f t="shared" si="41"/>
        <v>1</v>
      </c>
      <c r="AH197" s="13" t="b">
        <f t="shared" si="43"/>
        <v>1</v>
      </c>
      <c r="AI197" s="13" t="b">
        <f t="shared" si="44"/>
        <v>1</v>
      </c>
      <c r="AJ197" s="13" t="b">
        <f t="shared" si="45"/>
        <v>0</v>
      </c>
      <c r="AK197" s="13" t="b">
        <f t="shared" si="46"/>
        <v>0</v>
      </c>
      <c r="AL197" s="13" t="b">
        <f t="shared" si="47"/>
        <v>0</v>
      </c>
      <c r="AM197" s="13" t="b">
        <f t="shared" si="48"/>
        <v>0</v>
      </c>
      <c r="AN197" s="13" t="b">
        <f t="shared" si="49"/>
        <v>0</v>
      </c>
      <c r="AO197" s="13" t="b">
        <f t="shared" si="50"/>
        <v>0</v>
      </c>
      <c r="AP197" s="13" t="b">
        <f t="shared" si="51"/>
        <v>0</v>
      </c>
      <c r="AQ197" s="13" t="b">
        <f t="shared" si="52"/>
        <v>0</v>
      </c>
      <c r="AR197" s="13" t="b">
        <f t="shared" si="53"/>
        <v>0</v>
      </c>
      <c r="AS197" s="13" t="b">
        <f t="shared" si="54"/>
        <v>1</v>
      </c>
      <c r="AT197" s="13" t="b">
        <f t="shared" si="55"/>
        <v>1</v>
      </c>
      <c r="AU197" s="13" t="b">
        <f t="shared" si="56"/>
        <v>1</v>
      </c>
      <c r="AV197" s="13" t="b">
        <f t="shared" si="57"/>
        <v>1</v>
      </c>
      <c r="AW197" s="13" t="b">
        <f t="shared" si="58"/>
        <v>1</v>
      </c>
      <c r="AX197" s="13" t="str">
        <f t="shared" si="59"/>
        <v>-</v>
      </c>
      <c r="AY197" s="622">
        <f>IF(AX197="-",0,IF(COUNTIF(AX197:$AX$1022,AX197)&gt;1,1,0))</f>
        <v>0</v>
      </c>
    </row>
    <row r="198" spans="1:51" ht="15.75">
      <c r="A198" s="464">
        <v>176</v>
      </c>
      <c r="B198" s="491"/>
      <c r="C198" s="492"/>
      <c r="D198" s="469"/>
      <c r="E198" s="470"/>
      <c r="F198" s="493"/>
      <c r="G198" s="466"/>
      <c r="H198" s="470"/>
      <c r="I198" s="493"/>
      <c r="J198" s="466"/>
      <c r="K198" s="470"/>
      <c r="L198" s="493"/>
      <c r="M198" s="466"/>
      <c r="N198" s="470"/>
      <c r="O198" s="493"/>
      <c r="P198" s="466"/>
      <c r="Q198" s="470"/>
      <c r="R198" s="493"/>
      <c r="S198" s="466"/>
      <c r="T198" s="470"/>
      <c r="U198" s="493"/>
      <c r="V198" s="466"/>
      <c r="W198" s="470"/>
      <c r="X198" s="493"/>
      <c r="Y198" s="466"/>
      <c r="Z198" s="470"/>
      <c r="AA198" s="494"/>
      <c r="AB198" s="542">
        <f t="shared" si="42"/>
        <v>0</v>
      </c>
      <c r="AC198" s="495">
        <f t="shared" si="42"/>
        <v>0</v>
      </c>
      <c r="AD198" s="496">
        <f t="shared" si="42"/>
        <v>0</v>
      </c>
      <c r="AE198" s="3"/>
      <c r="AF198" s="13" t="b">
        <f t="shared" si="40"/>
        <v>1</v>
      </c>
      <c r="AG198" s="13" t="b">
        <f t="shared" si="41"/>
        <v>1</v>
      </c>
      <c r="AH198" s="13" t="b">
        <f t="shared" si="43"/>
        <v>1</v>
      </c>
      <c r="AI198" s="13" t="b">
        <f t="shared" si="44"/>
        <v>1</v>
      </c>
      <c r="AJ198" s="13" t="b">
        <f t="shared" si="45"/>
        <v>0</v>
      </c>
      <c r="AK198" s="13" t="b">
        <f t="shared" si="46"/>
        <v>0</v>
      </c>
      <c r="AL198" s="13" t="b">
        <f t="shared" si="47"/>
        <v>0</v>
      </c>
      <c r="AM198" s="13" t="b">
        <f t="shared" si="48"/>
        <v>0</v>
      </c>
      <c r="AN198" s="13" t="b">
        <f t="shared" si="49"/>
        <v>0</v>
      </c>
      <c r="AO198" s="13" t="b">
        <f t="shared" si="50"/>
        <v>0</v>
      </c>
      <c r="AP198" s="13" t="b">
        <f t="shared" si="51"/>
        <v>0</v>
      </c>
      <c r="AQ198" s="13" t="b">
        <f t="shared" si="52"/>
        <v>0</v>
      </c>
      <c r="AR198" s="13" t="b">
        <f t="shared" si="53"/>
        <v>0</v>
      </c>
      <c r="AS198" s="13" t="b">
        <f t="shared" si="54"/>
        <v>1</v>
      </c>
      <c r="AT198" s="13" t="b">
        <f t="shared" si="55"/>
        <v>1</v>
      </c>
      <c r="AU198" s="13" t="b">
        <f t="shared" si="56"/>
        <v>1</v>
      </c>
      <c r="AV198" s="13" t="b">
        <f t="shared" si="57"/>
        <v>1</v>
      </c>
      <c r="AW198" s="13" t="b">
        <f t="shared" si="58"/>
        <v>1</v>
      </c>
      <c r="AX198" s="13" t="str">
        <f t="shared" si="59"/>
        <v>-</v>
      </c>
      <c r="AY198" s="622">
        <f>IF(AX198="-",0,IF(COUNTIF(AX198:$AX$1022,AX198)&gt;1,1,0))</f>
        <v>0</v>
      </c>
    </row>
    <row r="199" spans="1:51" ht="15.75">
      <c r="A199" s="464">
        <v>177</v>
      </c>
      <c r="B199" s="491"/>
      <c r="C199" s="492"/>
      <c r="D199" s="469"/>
      <c r="E199" s="470"/>
      <c r="F199" s="493"/>
      <c r="G199" s="466"/>
      <c r="H199" s="470"/>
      <c r="I199" s="493"/>
      <c r="J199" s="466"/>
      <c r="K199" s="470"/>
      <c r="L199" s="493"/>
      <c r="M199" s="466"/>
      <c r="N199" s="470"/>
      <c r="O199" s="493"/>
      <c r="P199" s="466"/>
      <c r="Q199" s="470"/>
      <c r="R199" s="493"/>
      <c r="S199" s="466"/>
      <c r="T199" s="470"/>
      <c r="U199" s="493"/>
      <c r="V199" s="466"/>
      <c r="W199" s="470"/>
      <c r="X199" s="493"/>
      <c r="Y199" s="466"/>
      <c r="Z199" s="470"/>
      <c r="AA199" s="494"/>
      <c r="AB199" s="542">
        <f t="shared" si="42"/>
        <v>0</v>
      </c>
      <c r="AC199" s="495">
        <f t="shared" si="42"/>
        <v>0</v>
      </c>
      <c r="AD199" s="496">
        <f t="shared" si="42"/>
        <v>0</v>
      </c>
      <c r="AE199" s="3"/>
      <c r="AF199" s="13" t="b">
        <f t="shared" si="40"/>
        <v>1</v>
      </c>
      <c r="AG199" s="13" t="b">
        <f t="shared" si="41"/>
        <v>1</v>
      </c>
      <c r="AH199" s="13" t="b">
        <f t="shared" si="43"/>
        <v>1</v>
      </c>
      <c r="AI199" s="13" t="b">
        <f t="shared" si="44"/>
        <v>1</v>
      </c>
      <c r="AJ199" s="13" t="b">
        <f t="shared" si="45"/>
        <v>0</v>
      </c>
      <c r="AK199" s="13" t="b">
        <f t="shared" si="46"/>
        <v>0</v>
      </c>
      <c r="AL199" s="13" t="b">
        <f t="shared" si="47"/>
        <v>0</v>
      </c>
      <c r="AM199" s="13" t="b">
        <f t="shared" si="48"/>
        <v>0</v>
      </c>
      <c r="AN199" s="13" t="b">
        <f t="shared" si="49"/>
        <v>0</v>
      </c>
      <c r="AO199" s="13" t="b">
        <f t="shared" si="50"/>
        <v>0</v>
      </c>
      <c r="AP199" s="13" t="b">
        <f t="shared" si="51"/>
        <v>0</v>
      </c>
      <c r="AQ199" s="13" t="b">
        <f t="shared" si="52"/>
        <v>0</v>
      </c>
      <c r="AR199" s="13" t="b">
        <f t="shared" si="53"/>
        <v>0</v>
      </c>
      <c r="AS199" s="13" t="b">
        <f t="shared" si="54"/>
        <v>1</v>
      </c>
      <c r="AT199" s="13" t="b">
        <f t="shared" si="55"/>
        <v>1</v>
      </c>
      <c r="AU199" s="13" t="b">
        <f t="shared" si="56"/>
        <v>1</v>
      </c>
      <c r="AV199" s="13" t="b">
        <f t="shared" si="57"/>
        <v>1</v>
      </c>
      <c r="AW199" s="13" t="b">
        <f t="shared" si="58"/>
        <v>1</v>
      </c>
      <c r="AX199" s="13" t="str">
        <f t="shared" si="59"/>
        <v>-</v>
      </c>
      <c r="AY199" s="622">
        <f>IF(AX199="-",0,IF(COUNTIF(AX199:$AX$1022,AX199)&gt;1,1,0))</f>
        <v>0</v>
      </c>
    </row>
    <row r="200" spans="1:51" ht="15.75">
      <c r="A200" s="464">
        <v>178</v>
      </c>
      <c r="B200" s="491"/>
      <c r="C200" s="492"/>
      <c r="D200" s="469"/>
      <c r="E200" s="470"/>
      <c r="F200" s="493"/>
      <c r="G200" s="466"/>
      <c r="H200" s="470"/>
      <c r="I200" s="493"/>
      <c r="J200" s="466"/>
      <c r="K200" s="470"/>
      <c r="L200" s="493"/>
      <c r="M200" s="466"/>
      <c r="N200" s="470"/>
      <c r="O200" s="493"/>
      <c r="P200" s="466"/>
      <c r="Q200" s="470"/>
      <c r="R200" s="493"/>
      <c r="S200" s="466"/>
      <c r="T200" s="470"/>
      <c r="U200" s="493"/>
      <c r="V200" s="466"/>
      <c r="W200" s="470"/>
      <c r="X200" s="493"/>
      <c r="Y200" s="466"/>
      <c r="Z200" s="470"/>
      <c r="AA200" s="494"/>
      <c r="AB200" s="542">
        <f t="shared" si="42"/>
        <v>0</v>
      </c>
      <c r="AC200" s="495">
        <f t="shared" si="42"/>
        <v>0</v>
      </c>
      <c r="AD200" s="496">
        <f t="shared" si="42"/>
        <v>0</v>
      </c>
      <c r="AE200" s="3"/>
      <c r="AF200" s="13" t="b">
        <f t="shared" si="40"/>
        <v>1</v>
      </c>
      <c r="AG200" s="13" t="b">
        <f t="shared" si="41"/>
        <v>1</v>
      </c>
      <c r="AH200" s="13" t="b">
        <f t="shared" si="43"/>
        <v>1</v>
      </c>
      <c r="AI200" s="13" t="b">
        <f t="shared" si="44"/>
        <v>1</v>
      </c>
      <c r="AJ200" s="13" t="b">
        <f t="shared" si="45"/>
        <v>0</v>
      </c>
      <c r="AK200" s="13" t="b">
        <f t="shared" si="46"/>
        <v>0</v>
      </c>
      <c r="AL200" s="13" t="b">
        <f t="shared" si="47"/>
        <v>0</v>
      </c>
      <c r="AM200" s="13" t="b">
        <f t="shared" si="48"/>
        <v>0</v>
      </c>
      <c r="AN200" s="13" t="b">
        <f t="shared" si="49"/>
        <v>0</v>
      </c>
      <c r="AO200" s="13" t="b">
        <f t="shared" si="50"/>
        <v>0</v>
      </c>
      <c r="AP200" s="13" t="b">
        <f t="shared" si="51"/>
        <v>0</v>
      </c>
      <c r="AQ200" s="13" t="b">
        <f t="shared" si="52"/>
        <v>0</v>
      </c>
      <c r="AR200" s="13" t="b">
        <f t="shared" si="53"/>
        <v>0</v>
      </c>
      <c r="AS200" s="13" t="b">
        <f t="shared" si="54"/>
        <v>1</v>
      </c>
      <c r="AT200" s="13" t="b">
        <f t="shared" si="55"/>
        <v>1</v>
      </c>
      <c r="AU200" s="13" t="b">
        <f t="shared" si="56"/>
        <v>1</v>
      </c>
      <c r="AV200" s="13" t="b">
        <f t="shared" si="57"/>
        <v>1</v>
      </c>
      <c r="AW200" s="13" t="b">
        <f t="shared" si="58"/>
        <v>1</v>
      </c>
      <c r="AX200" s="13" t="str">
        <f t="shared" si="59"/>
        <v>-</v>
      </c>
      <c r="AY200" s="622">
        <f>IF(AX200="-",0,IF(COUNTIF(AX200:$AX$1022,AX200)&gt;1,1,0))</f>
        <v>0</v>
      </c>
    </row>
    <row r="201" spans="1:51" ht="15.75">
      <c r="A201" s="464">
        <v>179</v>
      </c>
      <c r="B201" s="491"/>
      <c r="C201" s="492"/>
      <c r="D201" s="469"/>
      <c r="E201" s="470"/>
      <c r="F201" s="493"/>
      <c r="G201" s="466"/>
      <c r="H201" s="470"/>
      <c r="I201" s="493"/>
      <c r="J201" s="466"/>
      <c r="K201" s="470"/>
      <c r="L201" s="493"/>
      <c r="M201" s="466"/>
      <c r="N201" s="470"/>
      <c r="O201" s="493"/>
      <c r="P201" s="466"/>
      <c r="Q201" s="470"/>
      <c r="R201" s="493"/>
      <c r="S201" s="466"/>
      <c r="T201" s="470"/>
      <c r="U201" s="493"/>
      <c r="V201" s="466"/>
      <c r="W201" s="470"/>
      <c r="X201" s="493"/>
      <c r="Y201" s="466"/>
      <c r="Z201" s="470"/>
      <c r="AA201" s="494"/>
      <c r="AB201" s="542">
        <f t="shared" si="42"/>
        <v>0</v>
      </c>
      <c r="AC201" s="495">
        <f t="shared" si="42"/>
        <v>0</v>
      </c>
      <c r="AD201" s="496">
        <f t="shared" si="42"/>
        <v>0</v>
      </c>
      <c r="AE201" s="3"/>
      <c r="AF201" s="13" t="b">
        <f t="shared" si="40"/>
        <v>1</v>
      </c>
      <c r="AG201" s="13" t="b">
        <f t="shared" si="41"/>
        <v>1</v>
      </c>
      <c r="AH201" s="13" t="b">
        <f t="shared" si="43"/>
        <v>1</v>
      </c>
      <c r="AI201" s="13" t="b">
        <f t="shared" si="44"/>
        <v>1</v>
      </c>
      <c r="AJ201" s="13" t="b">
        <f t="shared" si="45"/>
        <v>0</v>
      </c>
      <c r="AK201" s="13" t="b">
        <f t="shared" si="46"/>
        <v>0</v>
      </c>
      <c r="AL201" s="13" t="b">
        <f t="shared" si="47"/>
        <v>0</v>
      </c>
      <c r="AM201" s="13" t="b">
        <f t="shared" si="48"/>
        <v>0</v>
      </c>
      <c r="AN201" s="13" t="b">
        <f t="shared" si="49"/>
        <v>0</v>
      </c>
      <c r="AO201" s="13" t="b">
        <f t="shared" si="50"/>
        <v>0</v>
      </c>
      <c r="AP201" s="13" t="b">
        <f t="shared" si="51"/>
        <v>0</v>
      </c>
      <c r="AQ201" s="13" t="b">
        <f t="shared" si="52"/>
        <v>0</v>
      </c>
      <c r="AR201" s="13" t="b">
        <f t="shared" si="53"/>
        <v>0</v>
      </c>
      <c r="AS201" s="13" t="b">
        <f t="shared" si="54"/>
        <v>1</v>
      </c>
      <c r="AT201" s="13" t="b">
        <f t="shared" si="55"/>
        <v>1</v>
      </c>
      <c r="AU201" s="13" t="b">
        <f t="shared" si="56"/>
        <v>1</v>
      </c>
      <c r="AV201" s="13" t="b">
        <f t="shared" si="57"/>
        <v>1</v>
      </c>
      <c r="AW201" s="13" t="b">
        <f t="shared" si="58"/>
        <v>1</v>
      </c>
      <c r="AX201" s="13" t="str">
        <f t="shared" si="59"/>
        <v>-</v>
      </c>
      <c r="AY201" s="622">
        <f>IF(AX201="-",0,IF(COUNTIF(AX201:$AX$1022,AX201)&gt;1,1,0))</f>
        <v>0</v>
      </c>
    </row>
    <row r="202" spans="1:51" ht="15.75">
      <c r="A202" s="464">
        <v>180</v>
      </c>
      <c r="B202" s="491"/>
      <c r="C202" s="492"/>
      <c r="D202" s="469"/>
      <c r="E202" s="470"/>
      <c r="F202" s="493"/>
      <c r="G202" s="466"/>
      <c r="H202" s="470"/>
      <c r="I202" s="493"/>
      <c r="J202" s="466"/>
      <c r="K202" s="470"/>
      <c r="L202" s="493"/>
      <c r="M202" s="466"/>
      <c r="N202" s="470"/>
      <c r="O202" s="493"/>
      <c r="P202" s="466"/>
      <c r="Q202" s="470"/>
      <c r="R202" s="493"/>
      <c r="S202" s="466"/>
      <c r="T202" s="470"/>
      <c r="U202" s="493"/>
      <c r="V202" s="466"/>
      <c r="W202" s="470"/>
      <c r="X202" s="493"/>
      <c r="Y202" s="466"/>
      <c r="Z202" s="470"/>
      <c r="AA202" s="494"/>
      <c r="AB202" s="542">
        <f t="shared" si="42"/>
        <v>0</v>
      </c>
      <c r="AC202" s="495">
        <f t="shared" si="42"/>
        <v>0</v>
      </c>
      <c r="AD202" s="496">
        <f t="shared" si="42"/>
        <v>0</v>
      </c>
      <c r="AE202" s="3"/>
      <c r="AF202" s="13" t="b">
        <f t="shared" si="40"/>
        <v>1</v>
      </c>
      <c r="AG202" s="13" t="b">
        <f t="shared" si="41"/>
        <v>1</v>
      </c>
      <c r="AH202" s="13" t="b">
        <f t="shared" si="43"/>
        <v>1</v>
      </c>
      <c r="AI202" s="13" t="b">
        <f t="shared" si="44"/>
        <v>1</v>
      </c>
      <c r="AJ202" s="13" t="b">
        <f t="shared" si="45"/>
        <v>0</v>
      </c>
      <c r="AK202" s="13" t="b">
        <f t="shared" si="46"/>
        <v>0</v>
      </c>
      <c r="AL202" s="13" t="b">
        <f t="shared" si="47"/>
        <v>0</v>
      </c>
      <c r="AM202" s="13" t="b">
        <f t="shared" si="48"/>
        <v>0</v>
      </c>
      <c r="AN202" s="13" t="b">
        <f t="shared" si="49"/>
        <v>0</v>
      </c>
      <c r="AO202" s="13" t="b">
        <f t="shared" si="50"/>
        <v>0</v>
      </c>
      <c r="AP202" s="13" t="b">
        <f t="shared" si="51"/>
        <v>0</v>
      </c>
      <c r="AQ202" s="13" t="b">
        <f t="shared" si="52"/>
        <v>0</v>
      </c>
      <c r="AR202" s="13" t="b">
        <f t="shared" si="53"/>
        <v>0</v>
      </c>
      <c r="AS202" s="13" t="b">
        <f t="shared" si="54"/>
        <v>1</v>
      </c>
      <c r="AT202" s="13" t="b">
        <f t="shared" si="55"/>
        <v>1</v>
      </c>
      <c r="AU202" s="13" t="b">
        <f t="shared" si="56"/>
        <v>1</v>
      </c>
      <c r="AV202" s="13" t="b">
        <f t="shared" si="57"/>
        <v>1</v>
      </c>
      <c r="AW202" s="13" t="b">
        <f t="shared" si="58"/>
        <v>1</v>
      </c>
      <c r="AX202" s="13" t="str">
        <f t="shared" si="59"/>
        <v>-</v>
      </c>
      <c r="AY202" s="622">
        <f>IF(AX202="-",0,IF(COUNTIF(AX202:$AX$1022,AX202)&gt;1,1,0))</f>
        <v>0</v>
      </c>
    </row>
    <row r="203" spans="1:51" ht="15.75">
      <c r="A203" s="464">
        <v>181</v>
      </c>
      <c r="B203" s="491"/>
      <c r="C203" s="492"/>
      <c r="D203" s="469"/>
      <c r="E203" s="470"/>
      <c r="F203" s="493"/>
      <c r="G203" s="466"/>
      <c r="H203" s="470"/>
      <c r="I203" s="493"/>
      <c r="J203" s="466"/>
      <c r="K203" s="470"/>
      <c r="L203" s="493"/>
      <c r="M203" s="466"/>
      <c r="N203" s="470"/>
      <c r="O203" s="493"/>
      <c r="P203" s="466"/>
      <c r="Q203" s="470"/>
      <c r="R203" s="493"/>
      <c r="S203" s="466"/>
      <c r="T203" s="470"/>
      <c r="U203" s="493"/>
      <c r="V203" s="466"/>
      <c r="W203" s="470"/>
      <c r="X203" s="493"/>
      <c r="Y203" s="466"/>
      <c r="Z203" s="470"/>
      <c r="AA203" s="494"/>
      <c r="AB203" s="542">
        <f t="shared" si="42"/>
        <v>0</v>
      </c>
      <c r="AC203" s="495">
        <f t="shared" si="42"/>
        <v>0</v>
      </c>
      <c r="AD203" s="496">
        <f t="shared" si="42"/>
        <v>0</v>
      </c>
      <c r="AE203" s="3"/>
      <c r="AF203" s="13" t="b">
        <f t="shared" si="40"/>
        <v>1</v>
      </c>
      <c r="AG203" s="13" t="b">
        <f t="shared" si="41"/>
        <v>1</v>
      </c>
      <c r="AH203" s="13" t="b">
        <f t="shared" si="43"/>
        <v>1</v>
      </c>
      <c r="AI203" s="13" t="b">
        <f t="shared" si="44"/>
        <v>1</v>
      </c>
      <c r="AJ203" s="13" t="b">
        <f t="shared" si="45"/>
        <v>0</v>
      </c>
      <c r="AK203" s="13" t="b">
        <f t="shared" si="46"/>
        <v>0</v>
      </c>
      <c r="AL203" s="13" t="b">
        <f t="shared" si="47"/>
        <v>0</v>
      </c>
      <c r="AM203" s="13" t="b">
        <f t="shared" si="48"/>
        <v>0</v>
      </c>
      <c r="AN203" s="13" t="b">
        <f t="shared" si="49"/>
        <v>0</v>
      </c>
      <c r="AO203" s="13" t="b">
        <f t="shared" si="50"/>
        <v>0</v>
      </c>
      <c r="AP203" s="13" t="b">
        <f t="shared" si="51"/>
        <v>0</v>
      </c>
      <c r="AQ203" s="13" t="b">
        <f t="shared" si="52"/>
        <v>0</v>
      </c>
      <c r="AR203" s="13" t="b">
        <f t="shared" si="53"/>
        <v>0</v>
      </c>
      <c r="AS203" s="13" t="b">
        <f t="shared" si="54"/>
        <v>1</v>
      </c>
      <c r="AT203" s="13" t="b">
        <f t="shared" si="55"/>
        <v>1</v>
      </c>
      <c r="AU203" s="13" t="b">
        <f t="shared" si="56"/>
        <v>1</v>
      </c>
      <c r="AV203" s="13" t="b">
        <f t="shared" si="57"/>
        <v>1</v>
      </c>
      <c r="AW203" s="13" t="b">
        <f t="shared" si="58"/>
        <v>1</v>
      </c>
      <c r="AX203" s="13" t="str">
        <f t="shared" si="59"/>
        <v>-</v>
      </c>
      <c r="AY203" s="622">
        <f>IF(AX203="-",0,IF(COUNTIF(AX203:$AX$1022,AX203)&gt;1,1,0))</f>
        <v>0</v>
      </c>
    </row>
    <row r="204" spans="1:51" ht="15.75">
      <c r="A204" s="464">
        <v>182</v>
      </c>
      <c r="B204" s="491"/>
      <c r="C204" s="492"/>
      <c r="D204" s="469"/>
      <c r="E204" s="470"/>
      <c r="F204" s="493"/>
      <c r="G204" s="466"/>
      <c r="H204" s="470"/>
      <c r="I204" s="493"/>
      <c r="J204" s="466"/>
      <c r="K204" s="470"/>
      <c r="L204" s="493"/>
      <c r="M204" s="466"/>
      <c r="N204" s="470"/>
      <c r="O204" s="493"/>
      <c r="P204" s="466"/>
      <c r="Q204" s="470"/>
      <c r="R204" s="493"/>
      <c r="S204" s="466"/>
      <c r="T204" s="470"/>
      <c r="U204" s="493"/>
      <c r="V204" s="466"/>
      <c r="W204" s="470"/>
      <c r="X204" s="493"/>
      <c r="Y204" s="466"/>
      <c r="Z204" s="470"/>
      <c r="AA204" s="494"/>
      <c r="AB204" s="542">
        <f t="shared" si="42"/>
        <v>0</v>
      </c>
      <c r="AC204" s="495">
        <f t="shared" si="42"/>
        <v>0</v>
      </c>
      <c r="AD204" s="496">
        <f t="shared" si="42"/>
        <v>0</v>
      </c>
      <c r="AE204" s="3"/>
      <c r="AF204" s="13" t="b">
        <f t="shared" si="40"/>
        <v>1</v>
      </c>
      <c r="AG204" s="13" t="b">
        <f t="shared" si="41"/>
        <v>1</v>
      </c>
      <c r="AH204" s="13" t="b">
        <f t="shared" si="43"/>
        <v>1</v>
      </c>
      <c r="AI204" s="13" t="b">
        <f t="shared" si="44"/>
        <v>1</v>
      </c>
      <c r="AJ204" s="13" t="b">
        <f t="shared" si="45"/>
        <v>0</v>
      </c>
      <c r="AK204" s="13" t="b">
        <f t="shared" si="46"/>
        <v>0</v>
      </c>
      <c r="AL204" s="13" t="b">
        <f t="shared" si="47"/>
        <v>0</v>
      </c>
      <c r="AM204" s="13" t="b">
        <f t="shared" si="48"/>
        <v>0</v>
      </c>
      <c r="AN204" s="13" t="b">
        <f t="shared" si="49"/>
        <v>0</v>
      </c>
      <c r="AO204" s="13" t="b">
        <f t="shared" si="50"/>
        <v>0</v>
      </c>
      <c r="AP204" s="13" t="b">
        <f t="shared" si="51"/>
        <v>0</v>
      </c>
      <c r="AQ204" s="13" t="b">
        <f t="shared" si="52"/>
        <v>0</v>
      </c>
      <c r="AR204" s="13" t="b">
        <f t="shared" si="53"/>
        <v>0</v>
      </c>
      <c r="AS204" s="13" t="b">
        <f t="shared" si="54"/>
        <v>1</v>
      </c>
      <c r="AT204" s="13" t="b">
        <f t="shared" si="55"/>
        <v>1</v>
      </c>
      <c r="AU204" s="13" t="b">
        <f t="shared" si="56"/>
        <v>1</v>
      </c>
      <c r="AV204" s="13" t="b">
        <f t="shared" si="57"/>
        <v>1</v>
      </c>
      <c r="AW204" s="13" t="b">
        <f t="shared" si="58"/>
        <v>1</v>
      </c>
      <c r="AX204" s="13" t="str">
        <f t="shared" si="59"/>
        <v>-</v>
      </c>
      <c r="AY204" s="622">
        <f>IF(AX204="-",0,IF(COUNTIF(AX204:$AX$1022,AX204)&gt;1,1,0))</f>
        <v>0</v>
      </c>
    </row>
    <row r="205" spans="1:51" ht="15.75">
      <c r="A205" s="464">
        <v>183</v>
      </c>
      <c r="B205" s="491"/>
      <c r="C205" s="492"/>
      <c r="D205" s="469"/>
      <c r="E205" s="470"/>
      <c r="F205" s="493"/>
      <c r="G205" s="466"/>
      <c r="H205" s="470"/>
      <c r="I205" s="493"/>
      <c r="J205" s="466"/>
      <c r="K205" s="470"/>
      <c r="L205" s="493"/>
      <c r="M205" s="466"/>
      <c r="N205" s="470"/>
      <c r="O205" s="493"/>
      <c r="P205" s="466"/>
      <c r="Q205" s="470"/>
      <c r="R205" s="493"/>
      <c r="S205" s="466"/>
      <c r="T205" s="470"/>
      <c r="U205" s="493"/>
      <c r="V205" s="466"/>
      <c r="W205" s="470"/>
      <c r="X205" s="493"/>
      <c r="Y205" s="466"/>
      <c r="Z205" s="470"/>
      <c r="AA205" s="494"/>
      <c r="AB205" s="542">
        <f t="shared" si="42"/>
        <v>0</v>
      </c>
      <c r="AC205" s="495">
        <f t="shared" si="42"/>
        <v>0</v>
      </c>
      <c r="AD205" s="496">
        <f t="shared" si="42"/>
        <v>0</v>
      </c>
      <c r="AE205" s="3"/>
      <c r="AF205" s="13" t="b">
        <f t="shared" si="40"/>
        <v>1</v>
      </c>
      <c r="AG205" s="13" t="b">
        <f t="shared" si="41"/>
        <v>1</v>
      </c>
      <c r="AH205" s="13" t="b">
        <f t="shared" si="43"/>
        <v>1</v>
      </c>
      <c r="AI205" s="13" t="b">
        <f t="shared" si="44"/>
        <v>1</v>
      </c>
      <c r="AJ205" s="13" t="b">
        <f t="shared" si="45"/>
        <v>0</v>
      </c>
      <c r="AK205" s="13" t="b">
        <f t="shared" si="46"/>
        <v>0</v>
      </c>
      <c r="AL205" s="13" t="b">
        <f t="shared" si="47"/>
        <v>0</v>
      </c>
      <c r="AM205" s="13" t="b">
        <f t="shared" si="48"/>
        <v>0</v>
      </c>
      <c r="AN205" s="13" t="b">
        <f t="shared" si="49"/>
        <v>0</v>
      </c>
      <c r="AO205" s="13" t="b">
        <f t="shared" si="50"/>
        <v>0</v>
      </c>
      <c r="AP205" s="13" t="b">
        <f t="shared" si="51"/>
        <v>0</v>
      </c>
      <c r="AQ205" s="13" t="b">
        <f t="shared" si="52"/>
        <v>0</v>
      </c>
      <c r="AR205" s="13" t="b">
        <f t="shared" si="53"/>
        <v>0</v>
      </c>
      <c r="AS205" s="13" t="b">
        <f t="shared" si="54"/>
        <v>1</v>
      </c>
      <c r="AT205" s="13" t="b">
        <f t="shared" si="55"/>
        <v>1</v>
      </c>
      <c r="AU205" s="13" t="b">
        <f t="shared" si="56"/>
        <v>1</v>
      </c>
      <c r="AV205" s="13" t="b">
        <f t="shared" si="57"/>
        <v>1</v>
      </c>
      <c r="AW205" s="13" t="b">
        <f t="shared" si="58"/>
        <v>1</v>
      </c>
      <c r="AX205" s="13" t="str">
        <f t="shared" si="59"/>
        <v>-</v>
      </c>
      <c r="AY205" s="622">
        <f>IF(AX205="-",0,IF(COUNTIF(AX205:$AX$1022,AX205)&gt;1,1,0))</f>
        <v>0</v>
      </c>
    </row>
    <row r="206" spans="1:51" ht="15.75">
      <c r="A206" s="464">
        <v>184</v>
      </c>
      <c r="B206" s="491"/>
      <c r="C206" s="492"/>
      <c r="D206" s="469"/>
      <c r="E206" s="470"/>
      <c r="F206" s="493"/>
      <c r="G206" s="466"/>
      <c r="H206" s="470"/>
      <c r="I206" s="493"/>
      <c r="J206" s="466"/>
      <c r="K206" s="470"/>
      <c r="L206" s="493"/>
      <c r="M206" s="466"/>
      <c r="N206" s="470"/>
      <c r="O206" s="493"/>
      <c r="P206" s="466"/>
      <c r="Q206" s="470"/>
      <c r="R206" s="493"/>
      <c r="S206" s="466"/>
      <c r="T206" s="470"/>
      <c r="U206" s="493"/>
      <c r="V206" s="466"/>
      <c r="W206" s="470"/>
      <c r="X206" s="493"/>
      <c r="Y206" s="466"/>
      <c r="Z206" s="470"/>
      <c r="AA206" s="494"/>
      <c r="AB206" s="542">
        <f t="shared" si="42"/>
        <v>0</v>
      </c>
      <c r="AC206" s="495">
        <f t="shared" si="42"/>
        <v>0</v>
      </c>
      <c r="AD206" s="496">
        <f t="shared" si="42"/>
        <v>0</v>
      </c>
      <c r="AE206" s="3"/>
      <c r="AF206" s="13" t="b">
        <f t="shared" si="40"/>
        <v>1</v>
      </c>
      <c r="AG206" s="13" t="b">
        <f t="shared" si="41"/>
        <v>1</v>
      </c>
      <c r="AH206" s="13" t="b">
        <f t="shared" si="43"/>
        <v>1</v>
      </c>
      <c r="AI206" s="13" t="b">
        <f t="shared" si="44"/>
        <v>1</v>
      </c>
      <c r="AJ206" s="13" t="b">
        <f t="shared" si="45"/>
        <v>0</v>
      </c>
      <c r="AK206" s="13" t="b">
        <f t="shared" si="46"/>
        <v>0</v>
      </c>
      <c r="AL206" s="13" t="b">
        <f t="shared" si="47"/>
        <v>0</v>
      </c>
      <c r="AM206" s="13" t="b">
        <f t="shared" si="48"/>
        <v>0</v>
      </c>
      <c r="AN206" s="13" t="b">
        <f t="shared" si="49"/>
        <v>0</v>
      </c>
      <c r="AO206" s="13" t="b">
        <f t="shared" si="50"/>
        <v>0</v>
      </c>
      <c r="AP206" s="13" t="b">
        <f t="shared" si="51"/>
        <v>0</v>
      </c>
      <c r="AQ206" s="13" t="b">
        <f t="shared" si="52"/>
        <v>0</v>
      </c>
      <c r="AR206" s="13" t="b">
        <f t="shared" si="53"/>
        <v>0</v>
      </c>
      <c r="AS206" s="13" t="b">
        <f t="shared" si="54"/>
        <v>1</v>
      </c>
      <c r="AT206" s="13" t="b">
        <f t="shared" si="55"/>
        <v>1</v>
      </c>
      <c r="AU206" s="13" t="b">
        <f t="shared" si="56"/>
        <v>1</v>
      </c>
      <c r="AV206" s="13" t="b">
        <f t="shared" si="57"/>
        <v>1</v>
      </c>
      <c r="AW206" s="13" t="b">
        <f t="shared" si="58"/>
        <v>1</v>
      </c>
      <c r="AX206" s="13" t="str">
        <f t="shared" si="59"/>
        <v>-</v>
      </c>
      <c r="AY206" s="622">
        <f>IF(AX206="-",0,IF(COUNTIF(AX206:$AX$1022,AX206)&gt;1,1,0))</f>
        <v>0</v>
      </c>
    </row>
    <row r="207" spans="1:51" ht="15.75">
      <c r="A207" s="464">
        <v>185</v>
      </c>
      <c r="B207" s="491"/>
      <c r="C207" s="492"/>
      <c r="D207" s="469"/>
      <c r="E207" s="470"/>
      <c r="F207" s="493"/>
      <c r="G207" s="466"/>
      <c r="H207" s="470"/>
      <c r="I207" s="493"/>
      <c r="J207" s="466"/>
      <c r="K207" s="470"/>
      <c r="L207" s="493"/>
      <c r="M207" s="466"/>
      <c r="N207" s="470"/>
      <c r="O207" s="493"/>
      <c r="P207" s="466"/>
      <c r="Q207" s="470"/>
      <c r="R207" s="493"/>
      <c r="S207" s="466"/>
      <c r="T207" s="470"/>
      <c r="U207" s="493"/>
      <c r="V207" s="466"/>
      <c r="W207" s="470"/>
      <c r="X207" s="493"/>
      <c r="Y207" s="466"/>
      <c r="Z207" s="470"/>
      <c r="AA207" s="494"/>
      <c r="AB207" s="542">
        <f t="shared" si="42"/>
        <v>0</v>
      </c>
      <c r="AC207" s="495">
        <f t="shared" si="42"/>
        <v>0</v>
      </c>
      <c r="AD207" s="496">
        <f t="shared" si="42"/>
        <v>0</v>
      </c>
      <c r="AE207" s="3"/>
      <c r="AF207" s="13" t="b">
        <f t="shared" si="40"/>
        <v>1</v>
      </c>
      <c r="AG207" s="13" t="b">
        <f t="shared" si="41"/>
        <v>1</v>
      </c>
      <c r="AH207" s="13" t="b">
        <f t="shared" si="43"/>
        <v>1</v>
      </c>
      <c r="AI207" s="13" t="b">
        <f t="shared" si="44"/>
        <v>1</v>
      </c>
      <c r="AJ207" s="13" t="b">
        <f t="shared" si="45"/>
        <v>0</v>
      </c>
      <c r="AK207" s="13" t="b">
        <f t="shared" si="46"/>
        <v>0</v>
      </c>
      <c r="AL207" s="13" t="b">
        <f t="shared" si="47"/>
        <v>0</v>
      </c>
      <c r="AM207" s="13" t="b">
        <f t="shared" si="48"/>
        <v>0</v>
      </c>
      <c r="AN207" s="13" t="b">
        <f t="shared" si="49"/>
        <v>0</v>
      </c>
      <c r="AO207" s="13" t="b">
        <f t="shared" si="50"/>
        <v>0</v>
      </c>
      <c r="AP207" s="13" t="b">
        <f t="shared" si="51"/>
        <v>0</v>
      </c>
      <c r="AQ207" s="13" t="b">
        <f t="shared" si="52"/>
        <v>0</v>
      </c>
      <c r="AR207" s="13" t="b">
        <f t="shared" si="53"/>
        <v>0</v>
      </c>
      <c r="AS207" s="13" t="b">
        <f t="shared" si="54"/>
        <v>1</v>
      </c>
      <c r="AT207" s="13" t="b">
        <f t="shared" si="55"/>
        <v>1</v>
      </c>
      <c r="AU207" s="13" t="b">
        <f t="shared" si="56"/>
        <v>1</v>
      </c>
      <c r="AV207" s="13" t="b">
        <f t="shared" si="57"/>
        <v>1</v>
      </c>
      <c r="AW207" s="13" t="b">
        <f t="shared" si="58"/>
        <v>1</v>
      </c>
      <c r="AX207" s="13" t="str">
        <f t="shared" si="59"/>
        <v>-</v>
      </c>
      <c r="AY207" s="622">
        <f>IF(AX207="-",0,IF(COUNTIF(AX207:$AX$1022,AX207)&gt;1,1,0))</f>
        <v>0</v>
      </c>
    </row>
    <row r="208" spans="1:51" ht="15.75">
      <c r="A208" s="464">
        <v>186</v>
      </c>
      <c r="B208" s="491"/>
      <c r="C208" s="492"/>
      <c r="D208" s="469"/>
      <c r="E208" s="470"/>
      <c r="F208" s="493"/>
      <c r="G208" s="466"/>
      <c r="H208" s="470"/>
      <c r="I208" s="493"/>
      <c r="J208" s="466"/>
      <c r="K208" s="470"/>
      <c r="L208" s="493"/>
      <c r="M208" s="466"/>
      <c r="N208" s="470"/>
      <c r="O208" s="493"/>
      <c r="P208" s="466"/>
      <c r="Q208" s="470"/>
      <c r="R208" s="493"/>
      <c r="S208" s="466"/>
      <c r="T208" s="470"/>
      <c r="U208" s="493"/>
      <c r="V208" s="466"/>
      <c r="W208" s="470"/>
      <c r="X208" s="493"/>
      <c r="Y208" s="466"/>
      <c r="Z208" s="470"/>
      <c r="AA208" s="494"/>
      <c r="AB208" s="542">
        <f t="shared" si="42"/>
        <v>0</v>
      </c>
      <c r="AC208" s="495">
        <f t="shared" si="42"/>
        <v>0</v>
      </c>
      <c r="AD208" s="496">
        <f t="shared" si="42"/>
        <v>0</v>
      </c>
      <c r="AE208" s="3"/>
      <c r="AF208" s="13" t="b">
        <f t="shared" si="40"/>
        <v>1</v>
      </c>
      <c r="AG208" s="13" t="b">
        <f t="shared" si="41"/>
        <v>1</v>
      </c>
      <c r="AH208" s="13" t="b">
        <f t="shared" si="43"/>
        <v>1</v>
      </c>
      <c r="AI208" s="13" t="b">
        <f t="shared" si="44"/>
        <v>1</v>
      </c>
      <c r="AJ208" s="13" t="b">
        <f t="shared" si="45"/>
        <v>0</v>
      </c>
      <c r="AK208" s="13" t="b">
        <f t="shared" si="46"/>
        <v>0</v>
      </c>
      <c r="AL208" s="13" t="b">
        <f t="shared" si="47"/>
        <v>0</v>
      </c>
      <c r="AM208" s="13" t="b">
        <f t="shared" si="48"/>
        <v>0</v>
      </c>
      <c r="AN208" s="13" t="b">
        <f t="shared" si="49"/>
        <v>0</v>
      </c>
      <c r="AO208" s="13" t="b">
        <f t="shared" si="50"/>
        <v>0</v>
      </c>
      <c r="AP208" s="13" t="b">
        <f t="shared" si="51"/>
        <v>0</v>
      </c>
      <c r="AQ208" s="13" t="b">
        <f t="shared" si="52"/>
        <v>0</v>
      </c>
      <c r="AR208" s="13" t="b">
        <f t="shared" si="53"/>
        <v>0</v>
      </c>
      <c r="AS208" s="13" t="b">
        <f t="shared" si="54"/>
        <v>1</v>
      </c>
      <c r="AT208" s="13" t="b">
        <f t="shared" si="55"/>
        <v>1</v>
      </c>
      <c r="AU208" s="13" t="b">
        <f t="shared" si="56"/>
        <v>1</v>
      </c>
      <c r="AV208" s="13" t="b">
        <f t="shared" si="57"/>
        <v>1</v>
      </c>
      <c r="AW208" s="13" t="b">
        <f t="shared" si="58"/>
        <v>1</v>
      </c>
      <c r="AX208" s="13" t="str">
        <f t="shared" si="59"/>
        <v>-</v>
      </c>
      <c r="AY208" s="622">
        <f>IF(AX208="-",0,IF(COUNTIF(AX208:$AX$1022,AX208)&gt;1,1,0))</f>
        <v>0</v>
      </c>
    </row>
    <row r="209" spans="1:51" ht="15.75">
      <c r="A209" s="464">
        <v>187</v>
      </c>
      <c r="B209" s="491"/>
      <c r="C209" s="492"/>
      <c r="D209" s="469"/>
      <c r="E209" s="470"/>
      <c r="F209" s="493"/>
      <c r="G209" s="466"/>
      <c r="H209" s="470"/>
      <c r="I209" s="493"/>
      <c r="J209" s="466"/>
      <c r="K209" s="470"/>
      <c r="L209" s="493"/>
      <c r="M209" s="466"/>
      <c r="N209" s="470"/>
      <c r="O209" s="493"/>
      <c r="P209" s="466"/>
      <c r="Q209" s="470"/>
      <c r="R209" s="493"/>
      <c r="S209" s="466"/>
      <c r="T209" s="470"/>
      <c r="U209" s="493"/>
      <c r="V209" s="466"/>
      <c r="W209" s="470"/>
      <c r="X209" s="493"/>
      <c r="Y209" s="466"/>
      <c r="Z209" s="470"/>
      <c r="AA209" s="494"/>
      <c r="AB209" s="542">
        <f t="shared" si="42"/>
        <v>0</v>
      </c>
      <c r="AC209" s="495">
        <f t="shared" si="42"/>
        <v>0</v>
      </c>
      <c r="AD209" s="496">
        <f t="shared" si="42"/>
        <v>0</v>
      </c>
      <c r="AE209" s="3"/>
      <c r="AF209" s="13" t="b">
        <f t="shared" si="40"/>
        <v>1</v>
      </c>
      <c r="AG209" s="13" t="b">
        <f t="shared" si="41"/>
        <v>1</v>
      </c>
      <c r="AH209" s="13" t="b">
        <f t="shared" si="43"/>
        <v>1</v>
      </c>
      <c r="AI209" s="13" t="b">
        <f t="shared" si="44"/>
        <v>1</v>
      </c>
      <c r="AJ209" s="13" t="b">
        <f t="shared" si="45"/>
        <v>0</v>
      </c>
      <c r="AK209" s="13" t="b">
        <f t="shared" si="46"/>
        <v>0</v>
      </c>
      <c r="AL209" s="13" t="b">
        <f t="shared" si="47"/>
        <v>0</v>
      </c>
      <c r="AM209" s="13" t="b">
        <f t="shared" si="48"/>
        <v>0</v>
      </c>
      <c r="AN209" s="13" t="b">
        <f t="shared" si="49"/>
        <v>0</v>
      </c>
      <c r="AO209" s="13" t="b">
        <f t="shared" si="50"/>
        <v>0</v>
      </c>
      <c r="AP209" s="13" t="b">
        <f t="shared" si="51"/>
        <v>0</v>
      </c>
      <c r="AQ209" s="13" t="b">
        <f t="shared" si="52"/>
        <v>0</v>
      </c>
      <c r="AR209" s="13" t="b">
        <f t="shared" si="53"/>
        <v>0</v>
      </c>
      <c r="AS209" s="13" t="b">
        <f t="shared" si="54"/>
        <v>1</v>
      </c>
      <c r="AT209" s="13" t="b">
        <f t="shared" si="55"/>
        <v>1</v>
      </c>
      <c r="AU209" s="13" t="b">
        <f t="shared" si="56"/>
        <v>1</v>
      </c>
      <c r="AV209" s="13" t="b">
        <f t="shared" si="57"/>
        <v>1</v>
      </c>
      <c r="AW209" s="13" t="b">
        <f t="shared" si="58"/>
        <v>1</v>
      </c>
      <c r="AX209" s="13" t="str">
        <f t="shared" si="59"/>
        <v>-</v>
      </c>
      <c r="AY209" s="622">
        <f>IF(AX209="-",0,IF(COUNTIF(AX209:$AX$1022,AX209)&gt;1,1,0))</f>
        <v>0</v>
      </c>
    </row>
    <row r="210" spans="1:51" ht="15.75">
      <c r="A210" s="464">
        <v>188</v>
      </c>
      <c r="B210" s="491"/>
      <c r="C210" s="492"/>
      <c r="D210" s="469"/>
      <c r="E210" s="470"/>
      <c r="F210" s="493"/>
      <c r="G210" s="466"/>
      <c r="H210" s="470"/>
      <c r="I210" s="493"/>
      <c r="J210" s="466"/>
      <c r="K210" s="470"/>
      <c r="L210" s="493"/>
      <c r="M210" s="466"/>
      <c r="N210" s="470"/>
      <c r="O210" s="493"/>
      <c r="P210" s="466"/>
      <c r="Q210" s="470"/>
      <c r="R210" s="493"/>
      <c r="S210" s="466"/>
      <c r="T210" s="470"/>
      <c r="U210" s="493"/>
      <c r="V210" s="466"/>
      <c r="W210" s="470"/>
      <c r="X210" s="493"/>
      <c r="Y210" s="466"/>
      <c r="Z210" s="470"/>
      <c r="AA210" s="494"/>
      <c r="AB210" s="542">
        <f t="shared" si="42"/>
        <v>0</v>
      </c>
      <c r="AC210" s="495">
        <f t="shared" si="42"/>
        <v>0</v>
      </c>
      <c r="AD210" s="496">
        <f t="shared" si="42"/>
        <v>0</v>
      </c>
      <c r="AE210" s="3"/>
      <c r="AF210" s="13" t="b">
        <f t="shared" si="40"/>
        <v>1</v>
      </c>
      <c r="AG210" s="13" t="b">
        <f t="shared" si="41"/>
        <v>1</v>
      </c>
      <c r="AH210" s="13" t="b">
        <f t="shared" si="43"/>
        <v>1</v>
      </c>
      <c r="AI210" s="13" t="b">
        <f t="shared" si="44"/>
        <v>1</v>
      </c>
      <c r="AJ210" s="13" t="b">
        <f t="shared" si="45"/>
        <v>0</v>
      </c>
      <c r="AK210" s="13" t="b">
        <f t="shared" si="46"/>
        <v>0</v>
      </c>
      <c r="AL210" s="13" t="b">
        <f t="shared" si="47"/>
        <v>0</v>
      </c>
      <c r="AM210" s="13" t="b">
        <f t="shared" si="48"/>
        <v>0</v>
      </c>
      <c r="AN210" s="13" t="b">
        <f t="shared" si="49"/>
        <v>0</v>
      </c>
      <c r="AO210" s="13" t="b">
        <f t="shared" si="50"/>
        <v>0</v>
      </c>
      <c r="AP210" s="13" t="b">
        <f t="shared" si="51"/>
        <v>0</v>
      </c>
      <c r="AQ210" s="13" t="b">
        <f t="shared" si="52"/>
        <v>0</v>
      </c>
      <c r="AR210" s="13" t="b">
        <f t="shared" si="53"/>
        <v>0</v>
      </c>
      <c r="AS210" s="13" t="b">
        <f t="shared" si="54"/>
        <v>1</v>
      </c>
      <c r="AT210" s="13" t="b">
        <f t="shared" si="55"/>
        <v>1</v>
      </c>
      <c r="AU210" s="13" t="b">
        <f t="shared" si="56"/>
        <v>1</v>
      </c>
      <c r="AV210" s="13" t="b">
        <f t="shared" si="57"/>
        <v>1</v>
      </c>
      <c r="AW210" s="13" t="b">
        <f t="shared" si="58"/>
        <v>1</v>
      </c>
      <c r="AX210" s="13" t="str">
        <f t="shared" si="59"/>
        <v>-</v>
      </c>
      <c r="AY210" s="622">
        <f>IF(AX210="-",0,IF(COUNTIF(AX210:$AX$1022,AX210)&gt;1,1,0))</f>
        <v>0</v>
      </c>
    </row>
    <row r="211" spans="1:51" ht="15.75">
      <c r="A211" s="464">
        <v>189</v>
      </c>
      <c r="B211" s="491"/>
      <c r="C211" s="492"/>
      <c r="D211" s="469"/>
      <c r="E211" s="470"/>
      <c r="F211" s="493"/>
      <c r="G211" s="466"/>
      <c r="H211" s="470"/>
      <c r="I211" s="493"/>
      <c r="J211" s="466"/>
      <c r="K211" s="470"/>
      <c r="L211" s="493"/>
      <c r="M211" s="466"/>
      <c r="N211" s="470"/>
      <c r="O211" s="493"/>
      <c r="P211" s="466"/>
      <c r="Q211" s="470"/>
      <c r="R211" s="493"/>
      <c r="S211" s="466"/>
      <c r="T211" s="470"/>
      <c r="U211" s="493"/>
      <c r="V211" s="466"/>
      <c r="W211" s="470"/>
      <c r="X211" s="493"/>
      <c r="Y211" s="466"/>
      <c r="Z211" s="470"/>
      <c r="AA211" s="494"/>
      <c r="AB211" s="542">
        <f t="shared" si="42"/>
        <v>0</v>
      </c>
      <c r="AC211" s="495">
        <f t="shared" si="42"/>
        <v>0</v>
      </c>
      <c r="AD211" s="496">
        <f t="shared" si="42"/>
        <v>0</v>
      </c>
      <c r="AE211" s="3"/>
      <c r="AF211" s="13" t="b">
        <f t="shared" si="40"/>
        <v>1</v>
      </c>
      <c r="AG211" s="13" t="b">
        <f t="shared" si="41"/>
        <v>1</v>
      </c>
      <c r="AH211" s="13" t="b">
        <f t="shared" si="43"/>
        <v>1</v>
      </c>
      <c r="AI211" s="13" t="b">
        <f t="shared" si="44"/>
        <v>1</v>
      </c>
      <c r="AJ211" s="13" t="b">
        <f t="shared" si="45"/>
        <v>0</v>
      </c>
      <c r="AK211" s="13" t="b">
        <f t="shared" si="46"/>
        <v>0</v>
      </c>
      <c r="AL211" s="13" t="b">
        <f t="shared" si="47"/>
        <v>0</v>
      </c>
      <c r="AM211" s="13" t="b">
        <f t="shared" si="48"/>
        <v>0</v>
      </c>
      <c r="AN211" s="13" t="b">
        <f t="shared" si="49"/>
        <v>0</v>
      </c>
      <c r="AO211" s="13" t="b">
        <f t="shared" si="50"/>
        <v>0</v>
      </c>
      <c r="AP211" s="13" t="b">
        <f t="shared" si="51"/>
        <v>0</v>
      </c>
      <c r="AQ211" s="13" t="b">
        <f t="shared" si="52"/>
        <v>0</v>
      </c>
      <c r="AR211" s="13" t="b">
        <f t="shared" si="53"/>
        <v>0</v>
      </c>
      <c r="AS211" s="13" t="b">
        <f t="shared" si="54"/>
        <v>1</v>
      </c>
      <c r="AT211" s="13" t="b">
        <f t="shared" si="55"/>
        <v>1</v>
      </c>
      <c r="AU211" s="13" t="b">
        <f t="shared" si="56"/>
        <v>1</v>
      </c>
      <c r="AV211" s="13" t="b">
        <f t="shared" si="57"/>
        <v>1</v>
      </c>
      <c r="AW211" s="13" t="b">
        <f t="shared" si="58"/>
        <v>1</v>
      </c>
      <c r="AX211" s="13" t="str">
        <f t="shared" si="59"/>
        <v>-</v>
      </c>
      <c r="AY211" s="622">
        <f>IF(AX211="-",0,IF(COUNTIF(AX211:$AX$1022,AX211)&gt;1,1,0))</f>
        <v>0</v>
      </c>
    </row>
    <row r="212" spans="1:51" ht="15.75">
      <c r="A212" s="464">
        <v>190</v>
      </c>
      <c r="B212" s="491"/>
      <c r="C212" s="492"/>
      <c r="D212" s="469"/>
      <c r="E212" s="470"/>
      <c r="F212" s="493"/>
      <c r="G212" s="466"/>
      <c r="H212" s="470"/>
      <c r="I212" s="493"/>
      <c r="J212" s="466"/>
      <c r="K212" s="470"/>
      <c r="L212" s="493"/>
      <c r="M212" s="466"/>
      <c r="N212" s="470"/>
      <c r="O212" s="493"/>
      <c r="P212" s="466"/>
      <c r="Q212" s="470"/>
      <c r="R212" s="493"/>
      <c r="S212" s="466"/>
      <c r="T212" s="470"/>
      <c r="U212" s="493"/>
      <c r="V212" s="466"/>
      <c r="W212" s="470"/>
      <c r="X212" s="493"/>
      <c r="Y212" s="466"/>
      <c r="Z212" s="470"/>
      <c r="AA212" s="494"/>
      <c r="AB212" s="542">
        <f t="shared" si="42"/>
        <v>0</v>
      </c>
      <c r="AC212" s="495">
        <f t="shared" si="42"/>
        <v>0</v>
      </c>
      <c r="AD212" s="496">
        <f t="shared" si="42"/>
        <v>0</v>
      </c>
      <c r="AE212" s="3"/>
      <c r="AF212" s="13" t="b">
        <f t="shared" si="40"/>
        <v>1</v>
      </c>
      <c r="AG212" s="13" t="b">
        <f t="shared" si="41"/>
        <v>1</v>
      </c>
      <c r="AH212" s="13" t="b">
        <f t="shared" si="43"/>
        <v>1</v>
      </c>
      <c r="AI212" s="13" t="b">
        <f t="shared" si="44"/>
        <v>1</v>
      </c>
      <c r="AJ212" s="13" t="b">
        <f t="shared" si="45"/>
        <v>0</v>
      </c>
      <c r="AK212" s="13" t="b">
        <f t="shared" si="46"/>
        <v>0</v>
      </c>
      <c r="AL212" s="13" t="b">
        <f t="shared" si="47"/>
        <v>0</v>
      </c>
      <c r="AM212" s="13" t="b">
        <f t="shared" si="48"/>
        <v>0</v>
      </c>
      <c r="AN212" s="13" t="b">
        <f t="shared" si="49"/>
        <v>0</v>
      </c>
      <c r="AO212" s="13" t="b">
        <f t="shared" si="50"/>
        <v>0</v>
      </c>
      <c r="AP212" s="13" t="b">
        <f t="shared" si="51"/>
        <v>0</v>
      </c>
      <c r="AQ212" s="13" t="b">
        <f t="shared" si="52"/>
        <v>0</v>
      </c>
      <c r="AR212" s="13" t="b">
        <f t="shared" si="53"/>
        <v>0</v>
      </c>
      <c r="AS212" s="13" t="b">
        <f t="shared" si="54"/>
        <v>1</v>
      </c>
      <c r="AT212" s="13" t="b">
        <f t="shared" si="55"/>
        <v>1</v>
      </c>
      <c r="AU212" s="13" t="b">
        <f t="shared" si="56"/>
        <v>1</v>
      </c>
      <c r="AV212" s="13" t="b">
        <f t="shared" si="57"/>
        <v>1</v>
      </c>
      <c r="AW212" s="13" t="b">
        <f t="shared" si="58"/>
        <v>1</v>
      </c>
      <c r="AX212" s="13" t="str">
        <f t="shared" si="59"/>
        <v>-</v>
      </c>
      <c r="AY212" s="622">
        <f>IF(AX212="-",0,IF(COUNTIF(AX212:$AX$1022,AX212)&gt;1,1,0))</f>
        <v>0</v>
      </c>
    </row>
    <row r="213" spans="1:51" ht="15.75">
      <c r="A213" s="464">
        <v>191</v>
      </c>
      <c r="B213" s="491"/>
      <c r="C213" s="492"/>
      <c r="D213" s="469"/>
      <c r="E213" s="470"/>
      <c r="F213" s="493"/>
      <c r="G213" s="466"/>
      <c r="H213" s="470"/>
      <c r="I213" s="493"/>
      <c r="J213" s="466"/>
      <c r="K213" s="470"/>
      <c r="L213" s="493"/>
      <c r="M213" s="466"/>
      <c r="N213" s="470"/>
      <c r="O213" s="493"/>
      <c r="P213" s="466"/>
      <c r="Q213" s="470"/>
      <c r="R213" s="493"/>
      <c r="S213" s="466"/>
      <c r="T213" s="470"/>
      <c r="U213" s="493"/>
      <c r="V213" s="466"/>
      <c r="W213" s="470"/>
      <c r="X213" s="493"/>
      <c r="Y213" s="466"/>
      <c r="Z213" s="470"/>
      <c r="AA213" s="494"/>
      <c r="AB213" s="542">
        <f t="shared" si="42"/>
        <v>0</v>
      </c>
      <c r="AC213" s="495">
        <f t="shared" si="42"/>
        <v>0</v>
      </c>
      <c r="AD213" s="496">
        <f t="shared" si="42"/>
        <v>0</v>
      </c>
      <c r="AE213" s="3"/>
      <c r="AF213" s="13" t="b">
        <f t="shared" si="40"/>
        <v>1</v>
      </c>
      <c r="AG213" s="13" t="b">
        <f t="shared" si="41"/>
        <v>1</v>
      </c>
      <c r="AH213" s="13" t="b">
        <f t="shared" si="43"/>
        <v>1</v>
      </c>
      <c r="AI213" s="13" t="b">
        <f t="shared" si="44"/>
        <v>1</v>
      </c>
      <c r="AJ213" s="13" t="b">
        <f t="shared" si="45"/>
        <v>0</v>
      </c>
      <c r="AK213" s="13" t="b">
        <f t="shared" si="46"/>
        <v>0</v>
      </c>
      <c r="AL213" s="13" t="b">
        <f t="shared" si="47"/>
        <v>0</v>
      </c>
      <c r="AM213" s="13" t="b">
        <f t="shared" si="48"/>
        <v>0</v>
      </c>
      <c r="AN213" s="13" t="b">
        <f t="shared" si="49"/>
        <v>0</v>
      </c>
      <c r="AO213" s="13" t="b">
        <f t="shared" si="50"/>
        <v>0</v>
      </c>
      <c r="AP213" s="13" t="b">
        <f t="shared" si="51"/>
        <v>0</v>
      </c>
      <c r="AQ213" s="13" t="b">
        <f t="shared" si="52"/>
        <v>0</v>
      </c>
      <c r="AR213" s="13" t="b">
        <f t="shared" si="53"/>
        <v>0</v>
      </c>
      <c r="AS213" s="13" t="b">
        <f t="shared" si="54"/>
        <v>1</v>
      </c>
      <c r="AT213" s="13" t="b">
        <f t="shared" si="55"/>
        <v>1</v>
      </c>
      <c r="AU213" s="13" t="b">
        <f t="shared" si="56"/>
        <v>1</v>
      </c>
      <c r="AV213" s="13" t="b">
        <f t="shared" si="57"/>
        <v>1</v>
      </c>
      <c r="AW213" s="13" t="b">
        <f t="shared" si="58"/>
        <v>1</v>
      </c>
      <c r="AX213" s="13" t="str">
        <f t="shared" si="59"/>
        <v>-</v>
      </c>
      <c r="AY213" s="622">
        <f>IF(AX213="-",0,IF(COUNTIF(AX213:$AX$1022,AX213)&gt;1,1,0))</f>
        <v>0</v>
      </c>
    </row>
    <row r="214" spans="1:51" ht="15.75">
      <c r="A214" s="464">
        <v>192</v>
      </c>
      <c r="B214" s="491"/>
      <c r="C214" s="492"/>
      <c r="D214" s="469"/>
      <c r="E214" s="470"/>
      <c r="F214" s="493"/>
      <c r="G214" s="466"/>
      <c r="H214" s="470"/>
      <c r="I214" s="493"/>
      <c r="J214" s="466"/>
      <c r="K214" s="470"/>
      <c r="L214" s="493"/>
      <c r="M214" s="466"/>
      <c r="N214" s="470"/>
      <c r="O214" s="493"/>
      <c r="P214" s="466"/>
      <c r="Q214" s="470"/>
      <c r="R214" s="493"/>
      <c r="S214" s="466"/>
      <c r="T214" s="470"/>
      <c r="U214" s="493"/>
      <c r="V214" s="466"/>
      <c r="W214" s="470"/>
      <c r="X214" s="493"/>
      <c r="Y214" s="466"/>
      <c r="Z214" s="470"/>
      <c r="AA214" s="494"/>
      <c r="AB214" s="542">
        <f t="shared" si="42"/>
        <v>0</v>
      </c>
      <c r="AC214" s="495">
        <f t="shared" si="42"/>
        <v>0</v>
      </c>
      <c r="AD214" s="496">
        <f t="shared" si="42"/>
        <v>0</v>
      </c>
      <c r="AE214" s="3"/>
      <c r="AF214" s="13" t="b">
        <f t="shared" si="40"/>
        <v>1</v>
      </c>
      <c r="AG214" s="13" t="b">
        <f t="shared" si="41"/>
        <v>1</v>
      </c>
      <c r="AH214" s="13" t="b">
        <f t="shared" si="43"/>
        <v>1</v>
      </c>
      <c r="AI214" s="13" t="b">
        <f t="shared" si="44"/>
        <v>1</v>
      </c>
      <c r="AJ214" s="13" t="b">
        <f t="shared" si="45"/>
        <v>0</v>
      </c>
      <c r="AK214" s="13" t="b">
        <f t="shared" si="46"/>
        <v>0</v>
      </c>
      <c r="AL214" s="13" t="b">
        <f t="shared" si="47"/>
        <v>0</v>
      </c>
      <c r="AM214" s="13" t="b">
        <f t="shared" si="48"/>
        <v>0</v>
      </c>
      <c r="AN214" s="13" t="b">
        <f t="shared" si="49"/>
        <v>0</v>
      </c>
      <c r="AO214" s="13" t="b">
        <f t="shared" si="50"/>
        <v>0</v>
      </c>
      <c r="AP214" s="13" t="b">
        <f t="shared" si="51"/>
        <v>0</v>
      </c>
      <c r="AQ214" s="13" t="b">
        <f t="shared" si="52"/>
        <v>0</v>
      </c>
      <c r="AR214" s="13" t="b">
        <f t="shared" si="53"/>
        <v>0</v>
      </c>
      <c r="AS214" s="13" t="b">
        <f t="shared" si="54"/>
        <v>1</v>
      </c>
      <c r="AT214" s="13" t="b">
        <f t="shared" si="55"/>
        <v>1</v>
      </c>
      <c r="AU214" s="13" t="b">
        <f t="shared" si="56"/>
        <v>1</v>
      </c>
      <c r="AV214" s="13" t="b">
        <f t="shared" si="57"/>
        <v>1</v>
      </c>
      <c r="AW214" s="13" t="b">
        <f t="shared" si="58"/>
        <v>1</v>
      </c>
      <c r="AX214" s="13" t="str">
        <f t="shared" si="59"/>
        <v>-</v>
      </c>
      <c r="AY214" s="622">
        <f>IF(AX214="-",0,IF(COUNTIF(AX214:$AX$1022,AX214)&gt;1,1,0))</f>
        <v>0</v>
      </c>
    </row>
    <row r="215" spans="1:51" ht="15.75">
      <c r="A215" s="464">
        <v>193</v>
      </c>
      <c r="B215" s="491"/>
      <c r="C215" s="492"/>
      <c r="D215" s="469"/>
      <c r="E215" s="470"/>
      <c r="F215" s="493"/>
      <c r="G215" s="466"/>
      <c r="H215" s="470"/>
      <c r="I215" s="493"/>
      <c r="J215" s="466"/>
      <c r="K215" s="470"/>
      <c r="L215" s="493"/>
      <c r="M215" s="466"/>
      <c r="N215" s="470"/>
      <c r="O215" s="493"/>
      <c r="P215" s="466"/>
      <c r="Q215" s="470"/>
      <c r="R215" s="493"/>
      <c r="S215" s="466"/>
      <c r="T215" s="470"/>
      <c r="U215" s="493"/>
      <c r="V215" s="466"/>
      <c r="W215" s="470"/>
      <c r="X215" s="493"/>
      <c r="Y215" s="466"/>
      <c r="Z215" s="470"/>
      <c r="AA215" s="494"/>
      <c r="AB215" s="542">
        <f t="shared" si="42"/>
        <v>0</v>
      </c>
      <c r="AC215" s="495">
        <f t="shared" si="42"/>
        <v>0</v>
      </c>
      <c r="AD215" s="496">
        <f t="shared" si="42"/>
        <v>0</v>
      </c>
      <c r="AE215" s="3"/>
      <c r="AF215" s="13" t="b">
        <f t="shared" ref="AF215:AF278" si="60">IF(B215="",TRUE,(IF(ISNUMBER(MATCH(B215,List_Countries,0)),TRUE,FALSE)))</f>
        <v>1</v>
      </c>
      <c r="AG215" s="13" t="b">
        <f t="shared" ref="AG215:AG278" si="61">IF(C215="",TRUE,(IF(ISNUMBER(MATCH(C215,List_ClientCategorization,0)),TRUE,FALSE)))</f>
        <v>1</v>
      </c>
      <c r="AH215" s="13" t="b">
        <f t="shared" si="43"/>
        <v>1</v>
      </c>
      <c r="AI215" s="13" t="b">
        <f t="shared" si="44"/>
        <v>1</v>
      </c>
      <c r="AJ215" s="13" t="b">
        <f t="shared" si="45"/>
        <v>0</v>
      </c>
      <c r="AK215" s="13" t="b">
        <f t="shared" si="46"/>
        <v>0</v>
      </c>
      <c r="AL215" s="13" t="b">
        <f t="shared" si="47"/>
        <v>0</v>
      </c>
      <c r="AM215" s="13" t="b">
        <f t="shared" si="48"/>
        <v>0</v>
      </c>
      <c r="AN215" s="13" t="b">
        <f t="shared" si="49"/>
        <v>0</v>
      </c>
      <c r="AO215" s="13" t="b">
        <f t="shared" si="50"/>
        <v>0</v>
      </c>
      <c r="AP215" s="13" t="b">
        <f t="shared" si="51"/>
        <v>0</v>
      </c>
      <c r="AQ215" s="13" t="b">
        <f t="shared" si="52"/>
        <v>0</v>
      </c>
      <c r="AR215" s="13" t="b">
        <f t="shared" si="53"/>
        <v>0</v>
      </c>
      <c r="AS215" s="13" t="b">
        <f t="shared" si="54"/>
        <v>1</v>
      </c>
      <c r="AT215" s="13" t="b">
        <f t="shared" si="55"/>
        <v>1</v>
      </c>
      <c r="AU215" s="13" t="b">
        <f t="shared" si="56"/>
        <v>1</v>
      </c>
      <c r="AV215" s="13" t="b">
        <f t="shared" si="57"/>
        <v>1</v>
      </c>
      <c r="AW215" s="13" t="b">
        <f t="shared" si="58"/>
        <v>1</v>
      </c>
      <c r="AX215" s="13" t="str">
        <f t="shared" si="59"/>
        <v>-</v>
      </c>
      <c r="AY215" s="622">
        <f>IF(AX215="-",0,IF(COUNTIF(AX215:$AX$1022,AX215)&gt;1,1,0))</f>
        <v>0</v>
      </c>
    </row>
    <row r="216" spans="1:51" ht="15.75">
      <c r="A216" s="464">
        <v>194</v>
      </c>
      <c r="B216" s="491"/>
      <c r="C216" s="492"/>
      <c r="D216" s="469"/>
      <c r="E216" s="470"/>
      <c r="F216" s="493"/>
      <c r="G216" s="466"/>
      <c r="H216" s="470"/>
      <c r="I216" s="493"/>
      <c r="J216" s="466"/>
      <c r="K216" s="470"/>
      <c r="L216" s="493"/>
      <c r="M216" s="466"/>
      <c r="N216" s="470"/>
      <c r="O216" s="493"/>
      <c r="P216" s="466"/>
      <c r="Q216" s="470"/>
      <c r="R216" s="493"/>
      <c r="S216" s="466"/>
      <c r="T216" s="470"/>
      <c r="U216" s="493"/>
      <c r="V216" s="466"/>
      <c r="W216" s="470"/>
      <c r="X216" s="493"/>
      <c r="Y216" s="466"/>
      <c r="Z216" s="470"/>
      <c r="AA216" s="494"/>
      <c r="AB216" s="542">
        <f t="shared" ref="AB216:AD279" si="62">D216+G216+J216+M216+P216+S216+V216+Y216</f>
        <v>0</v>
      </c>
      <c r="AC216" s="495">
        <f t="shared" si="62"/>
        <v>0</v>
      </c>
      <c r="AD216" s="496">
        <f t="shared" si="62"/>
        <v>0</v>
      </c>
      <c r="AE216" s="3"/>
      <c r="AF216" s="13" t="b">
        <f t="shared" si="60"/>
        <v>1</v>
      </c>
      <c r="AG216" s="13" t="b">
        <f t="shared" si="61"/>
        <v>1</v>
      </c>
      <c r="AH216" s="13" t="b">
        <f t="shared" ref="AH216:AH279" si="63">IF(OR(AND(B216="",C216="",AB216=0,AC216=0,AD216=0),AND(B216&lt;&gt;"",C216&lt;&gt;"",AB216&gt;0)),TRUE,FALSE)</f>
        <v>1</v>
      </c>
      <c r="AI216" s="13" t="b">
        <f t="shared" ref="AI216:AI279" si="64">IF(AND(OR(B216="",C216=""),AB216&gt;0),FALSE,TRUE)</f>
        <v>1</v>
      </c>
      <c r="AJ216" s="13" t="b">
        <f t="shared" ref="AJ216:AJ279" si="65">IF(AND(D216&gt;0,E216&lt;&gt;"",F216&lt;&gt;""),TRUE,FALSE)</f>
        <v>0</v>
      </c>
      <c r="AK216" s="13" t="b">
        <f t="shared" ref="AK216:AK279" si="66">IF(AND(G216&gt;0,H216&lt;&gt;"",I216&lt;&gt;""),TRUE,FALSE)</f>
        <v>0</v>
      </c>
      <c r="AL216" s="13" t="b">
        <f t="shared" ref="AL216:AL279" si="67">IF(AND(J216&gt;0,K216&lt;&gt;"",L216&lt;&gt;""),TRUE,FALSE)</f>
        <v>0</v>
      </c>
      <c r="AM216" s="13" t="b">
        <f t="shared" ref="AM216:AM279" si="68">IF(AND(M216&gt;0,N216&lt;&gt;"",O216&lt;&gt;""),TRUE,FALSE)</f>
        <v>0</v>
      </c>
      <c r="AN216" s="13" t="b">
        <f t="shared" ref="AN216:AN279" si="69">IF(AND(P216&gt;0,Q216&lt;&gt;"",R216&lt;&gt;""),TRUE,FALSE)</f>
        <v>0</v>
      </c>
      <c r="AO216" s="13" t="b">
        <f t="shared" ref="AO216:AO279" si="70">IF(AND(S216&gt;0,T216&lt;&gt;"",U216&lt;&gt;""),TRUE,FALSE)</f>
        <v>0</v>
      </c>
      <c r="AP216" s="13" t="b">
        <f t="shared" ref="AP216:AP279" si="71">IF(AND(V216&gt;0,W216&lt;&gt;"",X216&lt;&gt;""),TRUE,FALSE)</f>
        <v>0</v>
      </c>
      <c r="AQ216" s="13" t="b">
        <f t="shared" ref="AQ216:AQ279" si="72">IF(AND(Y216&gt;0,Z216&lt;&gt;"",AA216&lt;&gt;""),TRUE,FALSE)</f>
        <v>0</v>
      </c>
      <c r="AR216" s="13" t="b">
        <f t="shared" ref="AR216:AR279" si="73">IF(OR(AJ216=TRUE,AK216=TRUE,AL216=TRUE,AM216=TRUE,AN216=TRUE,AO216=TRUE,AP216=TRUE,AQ216=TRUE),TRUE,FALSE)</f>
        <v>0</v>
      </c>
      <c r="AS216" s="13" t="b">
        <f t="shared" ref="AS216:AS279" si="74">IF(OR(AND(B216&lt;&gt;"",C216&lt;&gt;"",AR216=TRUE),AND(B216="",C216="",AR216=FALSE)),TRUE,FALSE)</f>
        <v>1</v>
      </c>
      <c r="AT216" s="13" t="b">
        <f t="shared" ref="AT216:AT279" si="75">IF(AND(B216&lt;&gt;"",C216&lt;&gt;""),TRUE,IF(OR(D216&lt;&gt;"",E216&lt;&gt;"",F216&lt;&gt;"",G216&lt;&gt;"",H216&lt;&gt;"",I216&lt;&gt;"",J216&lt;&gt;"",K216&lt;&gt;"",L216&lt;&gt;"",M216&lt;&gt;"",N216&lt;&gt;"",O216&lt;&gt;"",P216&lt;&gt;"",Q216&lt;&gt;"",R216&lt;&gt;"",S216&lt;&gt;"",T216&lt;&gt;"",U216&lt;&gt;"",V216&lt;&gt;"",W216&lt;&gt;"",X216&lt;&gt;"",Y216&lt;&gt;"",Z216&lt;&gt;"",AA216&lt;&gt;""),FALSE,TRUE))</f>
        <v>1</v>
      </c>
      <c r="AU216" s="13" t="b">
        <f t="shared" ref="AU216:AU279" si="76">IF(OR(AND(E216&gt;0,F216=0),AND(H216&gt;0,I216=0),AND(K216&gt;0,L216=0),AND(N216&gt;0,O216=0),AND(Q216&gt;0,R216=0),AND(T216&gt;0,U216=0),AND(W216&gt;0,X216=0),AND(Z216&gt;0,AA216=0)),FALSE,TRUE)</f>
        <v>1</v>
      </c>
      <c r="AV216" s="13" t="b">
        <f t="shared" ref="AV216:AV279" si="77">IF(OR(AND(E216=0,F216&gt;0),AND(H216=0,I216&gt;0),AND(K216=0,L216&gt;0),AND(N216=0,O216&gt;0),AND(Q216=0,R216&gt;0),AND(T216=0,U216&gt;0),AND(W216=0,X216&gt;0),AND(Z216=0,AA216&gt;0)),FALSE,TRUE)</f>
        <v>1</v>
      </c>
      <c r="AW216" s="13" t="b">
        <f t="shared" ref="AW216:AW279" si="78">IF(OR(AND(D216=0,E216&gt;0),AND(G216=0,H216&gt;0),AND(J216=0,K216&gt;0),AND(M216=0,N216&gt;0),AND(P216=0,Q216&gt;0),AND(S216=0,T216&gt;0),AND(V216=0,W216&gt;0),AND(Y216=0,Z216&gt;0)),FALSE,TRUE)</f>
        <v>1</v>
      </c>
      <c r="AX216" s="13" t="str">
        <f t="shared" ref="AX216:AX279" si="79">CONCATENATE(B216,"-",C216)</f>
        <v>-</v>
      </c>
      <c r="AY216" s="622">
        <f>IF(AX216="-",0,IF(COUNTIF(AX216:$AX$1022,AX216)&gt;1,1,0))</f>
        <v>0</v>
      </c>
    </row>
    <row r="217" spans="1:51" ht="15.75">
      <c r="A217" s="464">
        <v>195</v>
      </c>
      <c r="B217" s="491"/>
      <c r="C217" s="492"/>
      <c r="D217" s="469"/>
      <c r="E217" s="470"/>
      <c r="F217" s="493"/>
      <c r="G217" s="466"/>
      <c r="H217" s="470"/>
      <c r="I217" s="493"/>
      <c r="J217" s="466"/>
      <c r="K217" s="470"/>
      <c r="L217" s="493"/>
      <c r="M217" s="466"/>
      <c r="N217" s="470"/>
      <c r="O217" s="493"/>
      <c r="P217" s="466"/>
      <c r="Q217" s="470"/>
      <c r="R217" s="493"/>
      <c r="S217" s="466"/>
      <c r="T217" s="470"/>
      <c r="U217" s="493"/>
      <c r="V217" s="466"/>
      <c r="W217" s="470"/>
      <c r="X217" s="493"/>
      <c r="Y217" s="466"/>
      <c r="Z217" s="470"/>
      <c r="AA217" s="494"/>
      <c r="AB217" s="542">
        <f t="shared" si="62"/>
        <v>0</v>
      </c>
      <c r="AC217" s="495">
        <f t="shared" si="62"/>
        <v>0</v>
      </c>
      <c r="AD217" s="496">
        <f t="shared" si="62"/>
        <v>0</v>
      </c>
      <c r="AE217" s="3"/>
      <c r="AF217" s="13" t="b">
        <f t="shared" si="60"/>
        <v>1</v>
      </c>
      <c r="AG217" s="13" t="b">
        <f t="shared" si="61"/>
        <v>1</v>
      </c>
      <c r="AH217" s="13" t="b">
        <f t="shared" si="63"/>
        <v>1</v>
      </c>
      <c r="AI217" s="13" t="b">
        <f t="shared" si="64"/>
        <v>1</v>
      </c>
      <c r="AJ217" s="13" t="b">
        <f t="shared" si="65"/>
        <v>0</v>
      </c>
      <c r="AK217" s="13" t="b">
        <f t="shared" si="66"/>
        <v>0</v>
      </c>
      <c r="AL217" s="13" t="b">
        <f t="shared" si="67"/>
        <v>0</v>
      </c>
      <c r="AM217" s="13" t="b">
        <f t="shared" si="68"/>
        <v>0</v>
      </c>
      <c r="AN217" s="13" t="b">
        <f t="shared" si="69"/>
        <v>0</v>
      </c>
      <c r="AO217" s="13" t="b">
        <f t="shared" si="70"/>
        <v>0</v>
      </c>
      <c r="AP217" s="13" t="b">
        <f t="shared" si="71"/>
        <v>0</v>
      </c>
      <c r="AQ217" s="13" t="b">
        <f t="shared" si="72"/>
        <v>0</v>
      </c>
      <c r="AR217" s="13" t="b">
        <f t="shared" si="73"/>
        <v>0</v>
      </c>
      <c r="AS217" s="13" t="b">
        <f t="shared" si="74"/>
        <v>1</v>
      </c>
      <c r="AT217" s="13" t="b">
        <f t="shared" si="75"/>
        <v>1</v>
      </c>
      <c r="AU217" s="13" t="b">
        <f t="shared" si="76"/>
        <v>1</v>
      </c>
      <c r="AV217" s="13" t="b">
        <f t="shared" si="77"/>
        <v>1</v>
      </c>
      <c r="AW217" s="13" t="b">
        <f t="shared" si="78"/>
        <v>1</v>
      </c>
      <c r="AX217" s="13" t="str">
        <f t="shared" si="79"/>
        <v>-</v>
      </c>
      <c r="AY217" s="622">
        <f>IF(AX217="-",0,IF(COUNTIF(AX217:$AX$1022,AX217)&gt;1,1,0))</f>
        <v>0</v>
      </c>
    </row>
    <row r="218" spans="1:51" ht="15.75">
      <c r="A218" s="464">
        <v>196</v>
      </c>
      <c r="B218" s="491"/>
      <c r="C218" s="492"/>
      <c r="D218" s="469"/>
      <c r="E218" s="470"/>
      <c r="F218" s="493"/>
      <c r="G218" s="466"/>
      <c r="H218" s="470"/>
      <c r="I218" s="493"/>
      <c r="J218" s="466"/>
      <c r="K218" s="470"/>
      <c r="L218" s="493"/>
      <c r="M218" s="466"/>
      <c r="N218" s="470"/>
      <c r="O218" s="493"/>
      <c r="P218" s="466"/>
      <c r="Q218" s="470"/>
      <c r="R218" s="493"/>
      <c r="S218" s="466"/>
      <c r="T218" s="470"/>
      <c r="U218" s="493"/>
      <c r="V218" s="466"/>
      <c r="W218" s="470"/>
      <c r="X218" s="493"/>
      <c r="Y218" s="466"/>
      <c r="Z218" s="470"/>
      <c r="AA218" s="494"/>
      <c r="AB218" s="542">
        <f t="shared" si="62"/>
        <v>0</v>
      </c>
      <c r="AC218" s="495">
        <f t="shared" si="62"/>
        <v>0</v>
      </c>
      <c r="AD218" s="496">
        <f t="shared" si="62"/>
        <v>0</v>
      </c>
      <c r="AE218" s="3"/>
      <c r="AF218" s="13" t="b">
        <f t="shared" si="60"/>
        <v>1</v>
      </c>
      <c r="AG218" s="13" t="b">
        <f t="shared" si="61"/>
        <v>1</v>
      </c>
      <c r="AH218" s="13" t="b">
        <f t="shared" si="63"/>
        <v>1</v>
      </c>
      <c r="AI218" s="13" t="b">
        <f t="shared" si="64"/>
        <v>1</v>
      </c>
      <c r="AJ218" s="13" t="b">
        <f t="shared" si="65"/>
        <v>0</v>
      </c>
      <c r="AK218" s="13" t="b">
        <f t="shared" si="66"/>
        <v>0</v>
      </c>
      <c r="AL218" s="13" t="b">
        <f t="shared" si="67"/>
        <v>0</v>
      </c>
      <c r="AM218" s="13" t="b">
        <f t="shared" si="68"/>
        <v>0</v>
      </c>
      <c r="AN218" s="13" t="b">
        <f t="shared" si="69"/>
        <v>0</v>
      </c>
      <c r="AO218" s="13" t="b">
        <f t="shared" si="70"/>
        <v>0</v>
      </c>
      <c r="AP218" s="13" t="b">
        <f t="shared" si="71"/>
        <v>0</v>
      </c>
      <c r="AQ218" s="13" t="b">
        <f t="shared" si="72"/>
        <v>0</v>
      </c>
      <c r="AR218" s="13" t="b">
        <f t="shared" si="73"/>
        <v>0</v>
      </c>
      <c r="AS218" s="13" t="b">
        <f t="shared" si="74"/>
        <v>1</v>
      </c>
      <c r="AT218" s="13" t="b">
        <f t="shared" si="75"/>
        <v>1</v>
      </c>
      <c r="AU218" s="13" t="b">
        <f t="shared" si="76"/>
        <v>1</v>
      </c>
      <c r="AV218" s="13" t="b">
        <f t="shared" si="77"/>
        <v>1</v>
      </c>
      <c r="AW218" s="13" t="b">
        <f t="shared" si="78"/>
        <v>1</v>
      </c>
      <c r="AX218" s="13" t="str">
        <f t="shared" si="79"/>
        <v>-</v>
      </c>
      <c r="AY218" s="622">
        <f>IF(AX218="-",0,IF(COUNTIF(AX218:$AX$1022,AX218)&gt;1,1,0))</f>
        <v>0</v>
      </c>
    </row>
    <row r="219" spans="1:51" ht="15.75">
      <c r="A219" s="464">
        <v>197</v>
      </c>
      <c r="B219" s="491"/>
      <c r="C219" s="492"/>
      <c r="D219" s="469"/>
      <c r="E219" s="470"/>
      <c r="F219" s="493"/>
      <c r="G219" s="466"/>
      <c r="H219" s="470"/>
      <c r="I219" s="493"/>
      <c r="J219" s="466"/>
      <c r="K219" s="470"/>
      <c r="L219" s="493"/>
      <c r="M219" s="466"/>
      <c r="N219" s="470"/>
      <c r="O219" s="493"/>
      <c r="P219" s="466"/>
      <c r="Q219" s="470"/>
      <c r="R219" s="493"/>
      <c r="S219" s="466"/>
      <c r="T219" s="470"/>
      <c r="U219" s="493"/>
      <c r="V219" s="466"/>
      <c r="W219" s="470"/>
      <c r="X219" s="493"/>
      <c r="Y219" s="466"/>
      <c r="Z219" s="470"/>
      <c r="AA219" s="494"/>
      <c r="AB219" s="542">
        <f t="shared" si="62"/>
        <v>0</v>
      </c>
      <c r="AC219" s="495">
        <f t="shared" si="62"/>
        <v>0</v>
      </c>
      <c r="AD219" s="496">
        <f t="shared" si="62"/>
        <v>0</v>
      </c>
      <c r="AE219" s="3"/>
      <c r="AF219" s="13" t="b">
        <f t="shared" si="60"/>
        <v>1</v>
      </c>
      <c r="AG219" s="13" t="b">
        <f t="shared" si="61"/>
        <v>1</v>
      </c>
      <c r="AH219" s="13" t="b">
        <f t="shared" si="63"/>
        <v>1</v>
      </c>
      <c r="AI219" s="13" t="b">
        <f t="shared" si="64"/>
        <v>1</v>
      </c>
      <c r="AJ219" s="13" t="b">
        <f t="shared" si="65"/>
        <v>0</v>
      </c>
      <c r="AK219" s="13" t="b">
        <f t="shared" si="66"/>
        <v>0</v>
      </c>
      <c r="AL219" s="13" t="b">
        <f t="shared" si="67"/>
        <v>0</v>
      </c>
      <c r="AM219" s="13" t="b">
        <f t="shared" si="68"/>
        <v>0</v>
      </c>
      <c r="AN219" s="13" t="b">
        <f t="shared" si="69"/>
        <v>0</v>
      </c>
      <c r="AO219" s="13" t="b">
        <f t="shared" si="70"/>
        <v>0</v>
      </c>
      <c r="AP219" s="13" t="b">
        <f t="shared" si="71"/>
        <v>0</v>
      </c>
      <c r="AQ219" s="13" t="b">
        <f t="shared" si="72"/>
        <v>0</v>
      </c>
      <c r="AR219" s="13" t="b">
        <f t="shared" si="73"/>
        <v>0</v>
      </c>
      <c r="AS219" s="13" t="b">
        <f t="shared" si="74"/>
        <v>1</v>
      </c>
      <c r="AT219" s="13" t="b">
        <f t="shared" si="75"/>
        <v>1</v>
      </c>
      <c r="AU219" s="13" t="b">
        <f t="shared" si="76"/>
        <v>1</v>
      </c>
      <c r="AV219" s="13" t="b">
        <f t="shared" si="77"/>
        <v>1</v>
      </c>
      <c r="AW219" s="13" t="b">
        <f t="shared" si="78"/>
        <v>1</v>
      </c>
      <c r="AX219" s="13" t="str">
        <f t="shared" si="79"/>
        <v>-</v>
      </c>
      <c r="AY219" s="622">
        <f>IF(AX219="-",0,IF(COUNTIF(AX219:$AX$1022,AX219)&gt;1,1,0))</f>
        <v>0</v>
      </c>
    </row>
    <row r="220" spans="1:51" ht="15.75">
      <c r="A220" s="464">
        <v>198</v>
      </c>
      <c r="B220" s="491"/>
      <c r="C220" s="492"/>
      <c r="D220" s="469"/>
      <c r="E220" s="470"/>
      <c r="F220" s="493"/>
      <c r="G220" s="466"/>
      <c r="H220" s="470"/>
      <c r="I220" s="493"/>
      <c r="J220" s="466"/>
      <c r="K220" s="470"/>
      <c r="L220" s="493"/>
      <c r="M220" s="466"/>
      <c r="N220" s="470"/>
      <c r="O220" s="493"/>
      <c r="P220" s="466"/>
      <c r="Q220" s="470"/>
      <c r="R220" s="493"/>
      <c r="S220" s="466"/>
      <c r="T220" s="470"/>
      <c r="U220" s="493"/>
      <c r="V220" s="466"/>
      <c r="W220" s="470"/>
      <c r="X220" s="493"/>
      <c r="Y220" s="466"/>
      <c r="Z220" s="470"/>
      <c r="AA220" s="494"/>
      <c r="AB220" s="542">
        <f t="shared" si="62"/>
        <v>0</v>
      </c>
      <c r="AC220" s="495">
        <f t="shared" si="62"/>
        <v>0</v>
      </c>
      <c r="AD220" s="496">
        <f t="shared" si="62"/>
        <v>0</v>
      </c>
      <c r="AE220" s="3"/>
      <c r="AF220" s="13" t="b">
        <f t="shared" si="60"/>
        <v>1</v>
      </c>
      <c r="AG220" s="13" t="b">
        <f t="shared" si="61"/>
        <v>1</v>
      </c>
      <c r="AH220" s="13" t="b">
        <f t="shared" si="63"/>
        <v>1</v>
      </c>
      <c r="AI220" s="13" t="b">
        <f t="shared" si="64"/>
        <v>1</v>
      </c>
      <c r="AJ220" s="13" t="b">
        <f t="shared" si="65"/>
        <v>0</v>
      </c>
      <c r="AK220" s="13" t="b">
        <f t="shared" si="66"/>
        <v>0</v>
      </c>
      <c r="AL220" s="13" t="b">
        <f t="shared" si="67"/>
        <v>0</v>
      </c>
      <c r="AM220" s="13" t="b">
        <f t="shared" si="68"/>
        <v>0</v>
      </c>
      <c r="AN220" s="13" t="b">
        <f t="shared" si="69"/>
        <v>0</v>
      </c>
      <c r="AO220" s="13" t="b">
        <f t="shared" si="70"/>
        <v>0</v>
      </c>
      <c r="AP220" s="13" t="b">
        <f t="shared" si="71"/>
        <v>0</v>
      </c>
      <c r="AQ220" s="13" t="b">
        <f t="shared" si="72"/>
        <v>0</v>
      </c>
      <c r="AR220" s="13" t="b">
        <f t="shared" si="73"/>
        <v>0</v>
      </c>
      <c r="AS220" s="13" t="b">
        <f t="shared" si="74"/>
        <v>1</v>
      </c>
      <c r="AT220" s="13" t="b">
        <f t="shared" si="75"/>
        <v>1</v>
      </c>
      <c r="AU220" s="13" t="b">
        <f t="shared" si="76"/>
        <v>1</v>
      </c>
      <c r="AV220" s="13" t="b">
        <f t="shared" si="77"/>
        <v>1</v>
      </c>
      <c r="AW220" s="13" t="b">
        <f t="shared" si="78"/>
        <v>1</v>
      </c>
      <c r="AX220" s="13" t="str">
        <f t="shared" si="79"/>
        <v>-</v>
      </c>
      <c r="AY220" s="622">
        <f>IF(AX220="-",0,IF(COUNTIF(AX220:$AX$1022,AX220)&gt;1,1,0))</f>
        <v>0</v>
      </c>
    </row>
    <row r="221" spans="1:51" ht="15.75">
      <c r="A221" s="464">
        <v>199</v>
      </c>
      <c r="B221" s="491"/>
      <c r="C221" s="492"/>
      <c r="D221" s="469"/>
      <c r="E221" s="470"/>
      <c r="F221" s="493"/>
      <c r="G221" s="466"/>
      <c r="H221" s="470"/>
      <c r="I221" s="493"/>
      <c r="J221" s="466"/>
      <c r="K221" s="470"/>
      <c r="L221" s="493"/>
      <c r="M221" s="466"/>
      <c r="N221" s="470"/>
      <c r="O221" s="493"/>
      <c r="P221" s="466"/>
      <c r="Q221" s="470"/>
      <c r="R221" s="493"/>
      <c r="S221" s="466"/>
      <c r="T221" s="470"/>
      <c r="U221" s="493"/>
      <c r="V221" s="466"/>
      <c r="W221" s="470"/>
      <c r="X221" s="493"/>
      <c r="Y221" s="466"/>
      <c r="Z221" s="470"/>
      <c r="AA221" s="494"/>
      <c r="AB221" s="542">
        <f t="shared" si="62"/>
        <v>0</v>
      </c>
      <c r="AC221" s="495">
        <f t="shared" si="62"/>
        <v>0</v>
      </c>
      <c r="AD221" s="496">
        <f t="shared" si="62"/>
        <v>0</v>
      </c>
      <c r="AE221" s="3"/>
      <c r="AF221" s="13" t="b">
        <f t="shared" si="60"/>
        <v>1</v>
      </c>
      <c r="AG221" s="13" t="b">
        <f t="shared" si="61"/>
        <v>1</v>
      </c>
      <c r="AH221" s="13" t="b">
        <f t="shared" si="63"/>
        <v>1</v>
      </c>
      <c r="AI221" s="13" t="b">
        <f t="shared" si="64"/>
        <v>1</v>
      </c>
      <c r="AJ221" s="13" t="b">
        <f t="shared" si="65"/>
        <v>0</v>
      </c>
      <c r="AK221" s="13" t="b">
        <f t="shared" si="66"/>
        <v>0</v>
      </c>
      <c r="AL221" s="13" t="b">
        <f t="shared" si="67"/>
        <v>0</v>
      </c>
      <c r="AM221" s="13" t="b">
        <f t="shared" si="68"/>
        <v>0</v>
      </c>
      <c r="AN221" s="13" t="b">
        <f t="shared" si="69"/>
        <v>0</v>
      </c>
      <c r="AO221" s="13" t="b">
        <f t="shared" si="70"/>
        <v>0</v>
      </c>
      <c r="AP221" s="13" t="b">
        <f t="shared" si="71"/>
        <v>0</v>
      </c>
      <c r="AQ221" s="13" t="b">
        <f t="shared" si="72"/>
        <v>0</v>
      </c>
      <c r="AR221" s="13" t="b">
        <f t="shared" si="73"/>
        <v>0</v>
      </c>
      <c r="AS221" s="13" t="b">
        <f t="shared" si="74"/>
        <v>1</v>
      </c>
      <c r="AT221" s="13" t="b">
        <f t="shared" si="75"/>
        <v>1</v>
      </c>
      <c r="AU221" s="13" t="b">
        <f t="shared" si="76"/>
        <v>1</v>
      </c>
      <c r="AV221" s="13" t="b">
        <f t="shared" si="77"/>
        <v>1</v>
      </c>
      <c r="AW221" s="13" t="b">
        <f t="shared" si="78"/>
        <v>1</v>
      </c>
      <c r="AX221" s="13" t="str">
        <f t="shared" si="79"/>
        <v>-</v>
      </c>
      <c r="AY221" s="622">
        <f>IF(AX221="-",0,IF(COUNTIF(AX221:$AX$1022,AX221)&gt;1,1,0))</f>
        <v>0</v>
      </c>
    </row>
    <row r="222" spans="1:51" ht="15.75">
      <c r="A222" s="464">
        <v>200</v>
      </c>
      <c r="B222" s="491"/>
      <c r="C222" s="492"/>
      <c r="D222" s="469"/>
      <c r="E222" s="470"/>
      <c r="F222" s="493"/>
      <c r="G222" s="466"/>
      <c r="H222" s="470"/>
      <c r="I222" s="493"/>
      <c r="J222" s="466"/>
      <c r="K222" s="470"/>
      <c r="L222" s="493"/>
      <c r="M222" s="466"/>
      <c r="N222" s="470"/>
      <c r="O222" s="493"/>
      <c r="P222" s="466"/>
      <c r="Q222" s="470"/>
      <c r="R222" s="493"/>
      <c r="S222" s="466"/>
      <c r="T222" s="470"/>
      <c r="U222" s="493"/>
      <c r="V222" s="466"/>
      <c r="W222" s="470"/>
      <c r="X222" s="493"/>
      <c r="Y222" s="466"/>
      <c r="Z222" s="470"/>
      <c r="AA222" s="494"/>
      <c r="AB222" s="542">
        <f t="shared" si="62"/>
        <v>0</v>
      </c>
      <c r="AC222" s="495">
        <f t="shared" si="62"/>
        <v>0</v>
      </c>
      <c r="AD222" s="496">
        <f t="shared" si="62"/>
        <v>0</v>
      </c>
      <c r="AE222" s="3"/>
      <c r="AF222" s="13" t="b">
        <f t="shared" si="60"/>
        <v>1</v>
      </c>
      <c r="AG222" s="13" t="b">
        <f t="shared" si="61"/>
        <v>1</v>
      </c>
      <c r="AH222" s="13" t="b">
        <f t="shared" si="63"/>
        <v>1</v>
      </c>
      <c r="AI222" s="13" t="b">
        <f t="shared" si="64"/>
        <v>1</v>
      </c>
      <c r="AJ222" s="13" t="b">
        <f t="shared" si="65"/>
        <v>0</v>
      </c>
      <c r="AK222" s="13" t="b">
        <f t="shared" si="66"/>
        <v>0</v>
      </c>
      <c r="AL222" s="13" t="b">
        <f t="shared" si="67"/>
        <v>0</v>
      </c>
      <c r="AM222" s="13" t="b">
        <f t="shared" si="68"/>
        <v>0</v>
      </c>
      <c r="AN222" s="13" t="b">
        <f t="shared" si="69"/>
        <v>0</v>
      </c>
      <c r="AO222" s="13" t="b">
        <f t="shared" si="70"/>
        <v>0</v>
      </c>
      <c r="AP222" s="13" t="b">
        <f t="shared" si="71"/>
        <v>0</v>
      </c>
      <c r="AQ222" s="13" t="b">
        <f t="shared" si="72"/>
        <v>0</v>
      </c>
      <c r="AR222" s="13" t="b">
        <f t="shared" si="73"/>
        <v>0</v>
      </c>
      <c r="AS222" s="13" t="b">
        <f t="shared" si="74"/>
        <v>1</v>
      </c>
      <c r="AT222" s="13" t="b">
        <f t="shared" si="75"/>
        <v>1</v>
      </c>
      <c r="AU222" s="13" t="b">
        <f t="shared" si="76"/>
        <v>1</v>
      </c>
      <c r="AV222" s="13" t="b">
        <f t="shared" si="77"/>
        <v>1</v>
      </c>
      <c r="AW222" s="13" t="b">
        <f t="shared" si="78"/>
        <v>1</v>
      </c>
      <c r="AX222" s="13" t="str">
        <f t="shared" si="79"/>
        <v>-</v>
      </c>
      <c r="AY222" s="622">
        <f>IF(AX222="-",0,IF(COUNTIF(AX222:$AX$1022,AX222)&gt;1,1,0))</f>
        <v>0</v>
      </c>
    </row>
    <row r="223" spans="1:51" ht="15.75">
      <c r="A223" s="464">
        <v>201</v>
      </c>
      <c r="B223" s="491"/>
      <c r="C223" s="492"/>
      <c r="D223" s="469"/>
      <c r="E223" s="470"/>
      <c r="F223" s="493"/>
      <c r="G223" s="466"/>
      <c r="H223" s="470"/>
      <c r="I223" s="493"/>
      <c r="J223" s="466"/>
      <c r="K223" s="470"/>
      <c r="L223" s="493"/>
      <c r="M223" s="466"/>
      <c r="N223" s="470"/>
      <c r="O223" s="493"/>
      <c r="P223" s="466"/>
      <c r="Q223" s="470"/>
      <c r="R223" s="493"/>
      <c r="S223" s="466"/>
      <c r="T223" s="470"/>
      <c r="U223" s="493"/>
      <c r="V223" s="466"/>
      <c r="W223" s="470"/>
      <c r="X223" s="493"/>
      <c r="Y223" s="466"/>
      <c r="Z223" s="470"/>
      <c r="AA223" s="494"/>
      <c r="AB223" s="542">
        <f t="shared" si="62"/>
        <v>0</v>
      </c>
      <c r="AC223" s="495">
        <f t="shared" si="62"/>
        <v>0</v>
      </c>
      <c r="AD223" s="496">
        <f t="shared" si="62"/>
        <v>0</v>
      </c>
      <c r="AE223" s="3"/>
      <c r="AF223" s="13" t="b">
        <f t="shared" si="60"/>
        <v>1</v>
      </c>
      <c r="AG223" s="13" t="b">
        <f t="shared" si="61"/>
        <v>1</v>
      </c>
      <c r="AH223" s="13" t="b">
        <f t="shared" si="63"/>
        <v>1</v>
      </c>
      <c r="AI223" s="13" t="b">
        <f t="shared" si="64"/>
        <v>1</v>
      </c>
      <c r="AJ223" s="13" t="b">
        <f t="shared" si="65"/>
        <v>0</v>
      </c>
      <c r="AK223" s="13" t="b">
        <f t="shared" si="66"/>
        <v>0</v>
      </c>
      <c r="AL223" s="13" t="b">
        <f t="shared" si="67"/>
        <v>0</v>
      </c>
      <c r="AM223" s="13" t="b">
        <f t="shared" si="68"/>
        <v>0</v>
      </c>
      <c r="AN223" s="13" t="b">
        <f t="shared" si="69"/>
        <v>0</v>
      </c>
      <c r="AO223" s="13" t="b">
        <f t="shared" si="70"/>
        <v>0</v>
      </c>
      <c r="AP223" s="13" t="b">
        <f t="shared" si="71"/>
        <v>0</v>
      </c>
      <c r="AQ223" s="13" t="b">
        <f t="shared" si="72"/>
        <v>0</v>
      </c>
      <c r="AR223" s="13" t="b">
        <f t="shared" si="73"/>
        <v>0</v>
      </c>
      <c r="AS223" s="13" t="b">
        <f t="shared" si="74"/>
        <v>1</v>
      </c>
      <c r="AT223" s="13" t="b">
        <f t="shared" si="75"/>
        <v>1</v>
      </c>
      <c r="AU223" s="13" t="b">
        <f t="shared" si="76"/>
        <v>1</v>
      </c>
      <c r="AV223" s="13" t="b">
        <f t="shared" si="77"/>
        <v>1</v>
      </c>
      <c r="AW223" s="13" t="b">
        <f t="shared" si="78"/>
        <v>1</v>
      </c>
      <c r="AX223" s="13" t="str">
        <f t="shared" si="79"/>
        <v>-</v>
      </c>
      <c r="AY223" s="622">
        <f>IF(AX223="-",0,IF(COUNTIF(AX223:$AX$1022,AX223)&gt;1,1,0))</f>
        <v>0</v>
      </c>
    </row>
    <row r="224" spans="1:51" ht="15.75">
      <c r="A224" s="464">
        <v>202</v>
      </c>
      <c r="B224" s="491"/>
      <c r="C224" s="492"/>
      <c r="D224" s="469"/>
      <c r="E224" s="470"/>
      <c r="F224" s="493"/>
      <c r="G224" s="466"/>
      <c r="H224" s="470"/>
      <c r="I224" s="493"/>
      <c r="J224" s="466"/>
      <c r="K224" s="470"/>
      <c r="L224" s="493"/>
      <c r="M224" s="466"/>
      <c r="N224" s="470"/>
      <c r="O224" s="493"/>
      <c r="P224" s="466"/>
      <c r="Q224" s="470"/>
      <c r="R224" s="493"/>
      <c r="S224" s="466"/>
      <c r="T224" s="470"/>
      <c r="U224" s="493"/>
      <c r="V224" s="466"/>
      <c r="W224" s="470"/>
      <c r="X224" s="493"/>
      <c r="Y224" s="466"/>
      <c r="Z224" s="470"/>
      <c r="AA224" s="494"/>
      <c r="AB224" s="542">
        <f t="shared" si="62"/>
        <v>0</v>
      </c>
      <c r="AC224" s="495">
        <f t="shared" si="62"/>
        <v>0</v>
      </c>
      <c r="AD224" s="496">
        <f t="shared" si="62"/>
        <v>0</v>
      </c>
      <c r="AE224" s="3"/>
      <c r="AF224" s="13" t="b">
        <f t="shared" si="60"/>
        <v>1</v>
      </c>
      <c r="AG224" s="13" t="b">
        <f t="shared" si="61"/>
        <v>1</v>
      </c>
      <c r="AH224" s="13" t="b">
        <f t="shared" si="63"/>
        <v>1</v>
      </c>
      <c r="AI224" s="13" t="b">
        <f t="shared" si="64"/>
        <v>1</v>
      </c>
      <c r="AJ224" s="13" t="b">
        <f t="shared" si="65"/>
        <v>0</v>
      </c>
      <c r="AK224" s="13" t="b">
        <f t="shared" si="66"/>
        <v>0</v>
      </c>
      <c r="AL224" s="13" t="b">
        <f t="shared" si="67"/>
        <v>0</v>
      </c>
      <c r="AM224" s="13" t="b">
        <f t="shared" si="68"/>
        <v>0</v>
      </c>
      <c r="AN224" s="13" t="b">
        <f t="shared" si="69"/>
        <v>0</v>
      </c>
      <c r="AO224" s="13" t="b">
        <f t="shared" si="70"/>
        <v>0</v>
      </c>
      <c r="AP224" s="13" t="b">
        <f t="shared" si="71"/>
        <v>0</v>
      </c>
      <c r="AQ224" s="13" t="b">
        <f t="shared" si="72"/>
        <v>0</v>
      </c>
      <c r="AR224" s="13" t="b">
        <f t="shared" si="73"/>
        <v>0</v>
      </c>
      <c r="AS224" s="13" t="b">
        <f t="shared" si="74"/>
        <v>1</v>
      </c>
      <c r="AT224" s="13" t="b">
        <f t="shared" si="75"/>
        <v>1</v>
      </c>
      <c r="AU224" s="13" t="b">
        <f t="shared" si="76"/>
        <v>1</v>
      </c>
      <c r="AV224" s="13" t="b">
        <f t="shared" si="77"/>
        <v>1</v>
      </c>
      <c r="AW224" s="13" t="b">
        <f t="shared" si="78"/>
        <v>1</v>
      </c>
      <c r="AX224" s="13" t="str">
        <f t="shared" si="79"/>
        <v>-</v>
      </c>
      <c r="AY224" s="622">
        <f>IF(AX224="-",0,IF(COUNTIF(AX224:$AX$1022,AX224)&gt;1,1,0))</f>
        <v>0</v>
      </c>
    </row>
    <row r="225" spans="1:51" ht="15.75">
      <c r="A225" s="464">
        <v>203</v>
      </c>
      <c r="B225" s="491"/>
      <c r="C225" s="492"/>
      <c r="D225" s="469"/>
      <c r="E225" s="470"/>
      <c r="F225" s="493"/>
      <c r="G225" s="466"/>
      <c r="H225" s="470"/>
      <c r="I225" s="493"/>
      <c r="J225" s="466"/>
      <c r="K225" s="470"/>
      <c r="L225" s="493"/>
      <c r="M225" s="466"/>
      <c r="N225" s="470"/>
      <c r="O225" s="493"/>
      <c r="P225" s="466"/>
      <c r="Q225" s="470"/>
      <c r="R225" s="493"/>
      <c r="S225" s="466"/>
      <c r="T225" s="470"/>
      <c r="U225" s="493"/>
      <c r="V225" s="466"/>
      <c r="W225" s="470"/>
      <c r="X225" s="493"/>
      <c r="Y225" s="466"/>
      <c r="Z225" s="470"/>
      <c r="AA225" s="494"/>
      <c r="AB225" s="542">
        <f t="shared" si="62"/>
        <v>0</v>
      </c>
      <c r="AC225" s="495">
        <f t="shared" si="62"/>
        <v>0</v>
      </c>
      <c r="AD225" s="496">
        <f t="shared" si="62"/>
        <v>0</v>
      </c>
      <c r="AE225" s="3"/>
      <c r="AF225" s="13" t="b">
        <f t="shared" si="60"/>
        <v>1</v>
      </c>
      <c r="AG225" s="13" t="b">
        <f t="shared" si="61"/>
        <v>1</v>
      </c>
      <c r="AH225" s="13" t="b">
        <f t="shared" si="63"/>
        <v>1</v>
      </c>
      <c r="AI225" s="13" t="b">
        <f t="shared" si="64"/>
        <v>1</v>
      </c>
      <c r="AJ225" s="13" t="b">
        <f t="shared" si="65"/>
        <v>0</v>
      </c>
      <c r="AK225" s="13" t="b">
        <f t="shared" si="66"/>
        <v>0</v>
      </c>
      <c r="AL225" s="13" t="b">
        <f t="shared" si="67"/>
        <v>0</v>
      </c>
      <c r="AM225" s="13" t="b">
        <f t="shared" si="68"/>
        <v>0</v>
      </c>
      <c r="AN225" s="13" t="b">
        <f t="shared" si="69"/>
        <v>0</v>
      </c>
      <c r="AO225" s="13" t="b">
        <f t="shared" si="70"/>
        <v>0</v>
      </c>
      <c r="AP225" s="13" t="b">
        <f t="shared" si="71"/>
        <v>0</v>
      </c>
      <c r="AQ225" s="13" t="b">
        <f t="shared" si="72"/>
        <v>0</v>
      </c>
      <c r="AR225" s="13" t="b">
        <f t="shared" si="73"/>
        <v>0</v>
      </c>
      <c r="AS225" s="13" t="b">
        <f t="shared" si="74"/>
        <v>1</v>
      </c>
      <c r="AT225" s="13" t="b">
        <f t="shared" si="75"/>
        <v>1</v>
      </c>
      <c r="AU225" s="13" t="b">
        <f t="shared" si="76"/>
        <v>1</v>
      </c>
      <c r="AV225" s="13" t="b">
        <f t="shared" si="77"/>
        <v>1</v>
      </c>
      <c r="AW225" s="13" t="b">
        <f t="shared" si="78"/>
        <v>1</v>
      </c>
      <c r="AX225" s="13" t="str">
        <f t="shared" si="79"/>
        <v>-</v>
      </c>
      <c r="AY225" s="622">
        <f>IF(AX225="-",0,IF(COUNTIF(AX225:$AX$1022,AX225)&gt;1,1,0))</f>
        <v>0</v>
      </c>
    </row>
    <row r="226" spans="1:51" ht="15.75">
      <c r="A226" s="464">
        <v>204</v>
      </c>
      <c r="B226" s="491"/>
      <c r="C226" s="492"/>
      <c r="D226" s="469"/>
      <c r="E226" s="470"/>
      <c r="F226" s="493"/>
      <c r="G226" s="466"/>
      <c r="H226" s="470"/>
      <c r="I226" s="493"/>
      <c r="J226" s="466"/>
      <c r="K226" s="470"/>
      <c r="L226" s="493"/>
      <c r="M226" s="466"/>
      <c r="N226" s="470"/>
      <c r="O226" s="493"/>
      <c r="P226" s="466"/>
      <c r="Q226" s="470"/>
      <c r="R226" s="493"/>
      <c r="S226" s="466"/>
      <c r="T226" s="470"/>
      <c r="U226" s="493"/>
      <c r="V226" s="466"/>
      <c r="W226" s="470"/>
      <c r="X226" s="493"/>
      <c r="Y226" s="466"/>
      <c r="Z226" s="470"/>
      <c r="AA226" s="494"/>
      <c r="AB226" s="542">
        <f t="shared" si="62"/>
        <v>0</v>
      </c>
      <c r="AC226" s="495">
        <f t="shared" si="62"/>
        <v>0</v>
      </c>
      <c r="AD226" s="496">
        <f t="shared" si="62"/>
        <v>0</v>
      </c>
      <c r="AE226" s="3"/>
      <c r="AF226" s="13" t="b">
        <f t="shared" si="60"/>
        <v>1</v>
      </c>
      <c r="AG226" s="13" t="b">
        <f t="shared" si="61"/>
        <v>1</v>
      </c>
      <c r="AH226" s="13" t="b">
        <f t="shared" si="63"/>
        <v>1</v>
      </c>
      <c r="AI226" s="13" t="b">
        <f t="shared" si="64"/>
        <v>1</v>
      </c>
      <c r="AJ226" s="13" t="b">
        <f t="shared" si="65"/>
        <v>0</v>
      </c>
      <c r="AK226" s="13" t="b">
        <f t="shared" si="66"/>
        <v>0</v>
      </c>
      <c r="AL226" s="13" t="b">
        <f t="shared" si="67"/>
        <v>0</v>
      </c>
      <c r="AM226" s="13" t="b">
        <f t="shared" si="68"/>
        <v>0</v>
      </c>
      <c r="AN226" s="13" t="b">
        <f t="shared" si="69"/>
        <v>0</v>
      </c>
      <c r="AO226" s="13" t="b">
        <f t="shared" si="70"/>
        <v>0</v>
      </c>
      <c r="AP226" s="13" t="b">
        <f t="shared" si="71"/>
        <v>0</v>
      </c>
      <c r="AQ226" s="13" t="b">
        <f t="shared" si="72"/>
        <v>0</v>
      </c>
      <c r="AR226" s="13" t="b">
        <f t="shared" si="73"/>
        <v>0</v>
      </c>
      <c r="AS226" s="13" t="b">
        <f t="shared" si="74"/>
        <v>1</v>
      </c>
      <c r="AT226" s="13" t="b">
        <f t="shared" si="75"/>
        <v>1</v>
      </c>
      <c r="AU226" s="13" t="b">
        <f t="shared" si="76"/>
        <v>1</v>
      </c>
      <c r="AV226" s="13" t="b">
        <f t="shared" si="77"/>
        <v>1</v>
      </c>
      <c r="AW226" s="13" t="b">
        <f t="shared" si="78"/>
        <v>1</v>
      </c>
      <c r="AX226" s="13" t="str">
        <f t="shared" si="79"/>
        <v>-</v>
      </c>
      <c r="AY226" s="622">
        <f>IF(AX226="-",0,IF(COUNTIF(AX226:$AX$1022,AX226)&gt;1,1,0))</f>
        <v>0</v>
      </c>
    </row>
    <row r="227" spans="1:51" ht="15.75">
      <c r="A227" s="464">
        <v>205</v>
      </c>
      <c r="B227" s="491"/>
      <c r="C227" s="492"/>
      <c r="D227" s="469"/>
      <c r="E227" s="470"/>
      <c r="F227" s="493"/>
      <c r="G227" s="466"/>
      <c r="H227" s="470"/>
      <c r="I227" s="493"/>
      <c r="J227" s="466"/>
      <c r="K227" s="470"/>
      <c r="L227" s="493"/>
      <c r="M227" s="466"/>
      <c r="N227" s="470"/>
      <c r="O227" s="493"/>
      <c r="P227" s="466"/>
      <c r="Q227" s="470"/>
      <c r="R227" s="493"/>
      <c r="S227" s="466"/>
      <c r="T227" s="470"/>
      <c r="U227" s="493"/>
      <c r="V227" s="466"/>
      <c r="W227" s="470"/>
      <c r="X227" s="493"/>
      <c r="Y227" s="466"/>
      <c r="Z227" s="470"/>
      <c r="AA227" s="494"/>
      <c r="AB227" s="542">
        <f t="shared" si="62"/>
        <v>0</v>
      </c>
      <c r="AC227" s="495">
        <f t="shared" si="62"/>
        <v>0</v>
      </c>
      <c r="AD227" s="496">
        <f t="shared" si="62"/>
        <v>0</v>
      </c>
      <c r="AE227" s="3"/>
      <c r="AF227" s="13" t="b">
        <f t="shared" si="60"/>
        <v>1</v>
      </c>
      <c r="AG227" s="13" t="b">
        <f t="shared" si="61"/>
        <v>1</v>
      </c>
      <c r="AH227" s="13" t="b">
        <f t="shared" si="63"/>
        <v>1</v>
      </c>
      <c r="AI227" s="13" t="b">
        <f t="shared" si="64"/>
        <v>1</v>
      </c>
      <c r="AJ227" s="13" t="b">
        <f t="shared" si="65"/>
        <v>0</v>
      </c>
      <c r="AK227" s="13" t="b">
        <f t="shared" si="66"/>
        <v>0</v>
      </c>
      <c r="AL227" s="13" t="b">
        <f t="shared" si="67"/>
        <v>0</v>
      </c>
      <c r="AM227" s="13" t="b">
        <f t="shared" si="68"/>
        <v>0</v>
      </c>
      <c r="AN227" s="13" t="b">
        <f t="shared" si="69"/>
        <v>0</v>
      </c>
      <c r="AO227" s="13" t="b">
        <f t="shared" si="70"/>
        <v>0</v>
      </c>
      <c r="AP227" s="13" t="b">
        <f t="shared" si="71"/>
        <v>0</v>
      </c>
      <c r="AQ227" s="13" t="b">
        <f t="shared" si="72"/>
        <v>0</v>
      </c>
      <c r="AR227" s="13" t="b">
        <f t="shared" si="73"/>
        <v>0</v>
      </c>
      <c r="AS227" s="13" t="b">
        <f t="shared" si="74"/>
        <v>1</v>
      </c>
      <c r="AT227" s="13" t="b">
        <f t="shared" si="75"/>
        <v>1</v>
      </c>
      <c r="AU227" s="13" t="b">
        <f t="shared" si="76"/>
        <v>1</v>
      </c>
      <c r="AV227" s="13" t="b">
        <f t="shared" si="77"/>
        <v>1</v>
      </c>
      <c r="AW227" s="13" t="b">
        <f t="shared" si="78"/>
        <v>1</v>
      </c>
      <c r="AX227" s="13" t="str">
        <f t="shared" si="79"/>
        <v>-</v>
      </c>
      <c r="AY227" s="622">
        <f>IF(AX227="-",0,IF(COUNTIF(AX227:$AX$1022,AX227)&gt;1,1,0))</f>
        <v>0</v>
      </c>
    </row>
    <row r="228" spans="1:51" ht="15.75">
      <c r="A228" s="464">
        <v>206</v>
      </c>
      <c r="B228" s="491"/>
      <c r="C228" s="492"/>
      <c r="D228" s="469"/>
      <c r="E228" s="470"/>
      <c r="F228" s="493"/>
      <c r="G228" s="466"/>
      <c r="H228" s="470"/>
      <c r="I228" s="493"/>
      <c r="J228" s="466"/>
      <c r="K228" s="470"/>
      <c r="L228" s="493"/>
      <c r="M228" s="466"/>
      <c r="N228" s="470"/>
      <c r="O228" s="493"/>
      <c r="P228" s="466"/>
      <c r="Q228" s="470"/>
      <c r="R228" s="493"/>
      <c r="S228" s="466"/>
      <c r="T228" s="470"/>
      <c r="U228" s="493"/>
      <c r="V228" s="466"/>
      <c r="W228" s="470"/>
      <c r="X228" s="493"/>
      <c r="Y228" s="466"/>
      <c r="Z228" s="470"/>
      <c r="AA228" s="494"/>
      <c r="AB228" s="542">
        <f t="shared" si="62"/>
        <v>0</v>
      </c>
      <c r="AC228" s="495">
        <f t="shared" si="62"/>
        <v>0</v>
      </c>
      <c r="AD228" s="496">
        <f t="shared" si="62"/>
        <v>0</v>
      </c>
      <c r="AE228" s="3"/>
      <c r="AF228" s="13" t="b">
        <f t="shared" si="60"/>
        <v>1</v>
      </c>
      <c r="AG228" s="13" t="b">
        <f t="shared" si="61"/>
        <v>1</v>
      </c>
      <c r="AH228" s="13" t="b">
        <f t="shared" si="63"/>
        <v>1</v>
      </c>
      <c r="AI228" s="13" t="b">
        <f t="shared" si="64"/>
        <v>1</v>
      </c>
      <c r="AJ228" s="13" t="b">
        <f t="shared" si="65"/>
        <v>0</v>
      </c>
      <c r="AK228" s="13" t="b">
        <f t="shared" si="66"/>
        <v>0</v>
      </c>
      <c r="AL228" s="13" t="b">
        <f t="shared" si="67"/>
        <v>0</v>
      </c>
      <c r="AM228" s="13" t="b">
        <f t="shared" si="68"/>
        <v>0</v>
      </c>
      <c r="AN228" s="13" t="b">
        <f t="shared" si="69"/>
        <v>0</v>
      </c>
      <c r="AO228" s="13" t="b">
        <f t="shared" si="70"/>
        <v>0</v>
      </c>
      <c r="AP228" s="13" t="b">
        <f t="shared" si="71"/>
        <v>0</v>
      </c>
      <c r="AQ228" s="13" t="b">
        <f t="shared" si="72"/>
        <v>0</v>
      </c>
      <c r="AR228" s="13" t="b">
        <f t="shared" si="73"/>
        <v>0</v>
      </c>
      <c r="AS228" s="13" t="b">
        <f t="shared" si="74"/>
        <v>1</v>
      </c>
      <c r="AT228" s="13" t="b">
        <f t="shared" si="75"/>
        <v>1</v>
      </c>
      <c r="AU228" s="13" t="b">
        <f t="shared" si="76"/>
        <v>1</v>
      </c>
      <c r="AV228" s="13" t="b">
        <f t="shared" si="77"/>
        <v>1</v>
      </c>
      <c r="AW228" s="13" t="b">
        <f t="shared" si="78"/>
        <v>1</v>
      </c>
      <c r="AX228" s="13" t="str">
        <f t="shared" si="79"/>
        <v>-</v>
      </c>
      <c r="AY228" s="622">
        <f>IF(AX228="-",0,IF(COUNTIF(AX228:$AX$1022,AX228)&gt;1,1,0))</f>
        <v>0</v>
      </c>
    </row>
    <row r="229" spans="1:51" ht="15.75">
      <c r="A229" s="464">
        <v>207</v>
      </c>
      <c r="B229" s="491"/>
      <c r="C229" s="492"/>
      <c r="D229" s="469"/>
      <c r="E229" s="470"/>
      <c r="F229" s="493"/>
      <c r="G229" s="466"/>
      <c r="H229" s="470"/>
      <c r="I229" s="493"/>
      <c r="J229" s="466"/>
      <c r="K229" s="470"/>
      <c r="L229" s="493"/>
      <c r="M229" s="466"/>
      <c r="N229" s="470"/>
      <c r="O229" s="493"/>
      <c r="P229" s="466"/>
      <c r="Q229" s="470"/>
      <c r="R229" s="493"/>
      <c r="S229" s="466"/>
      <c r="T229" s="470"/>
      <c r="U229" s="493"/>
      <c r="V229" s="466"/>
      <c r="W229" s="470"/>
      <c r="X229" s="493"/>
      <c r="Y229" s="466"/>
      <c r="Z229" s="470"/>
      <c r="AA229" s="494"/>
      <c r="AB229" s="542">
        <f t="shared" si="62"/>
        <v>0</v>
      </c>
      <c r="AC229" s="495">
        <f t="shared" si="62"/>
        <v>0</v>
      </c>
      <c r="AD229" s="496">
        <f t="shared" si="62"/>
        <v>0</v>
      </c>
      <c r="AE229" s="3"/>
      <c r="AF229" s="13" t="b">
        <f t="shared" si="60"/>
        <v>1</v>
      </c>
      <c r="AG229" s="13" t="b">
        <f t="shared" si="61"/>
        <v>1</v>
      </c>
      <c r="AH229" s="13" t="b">
        <f t="shared" si="63"/>
        <v>1</v>
      </c>
      <c r="AI229" s="13" t="b">
        <f t="shared" si="64"/>
        <v>1</v>
      </c>
      <c r="AJ229" s="13" t="b">
        <f t="shared" si="65"/>
        <v>0</v>
      </c>
      <c r="AK229" s="13" t="b">
        <f t="shared" si="66"/>
        <v>0</v>
      </c>
      <c r="AL229" s="13" t="b">
        <f t="shared" si="67"/>
        <v>0</v>
      </c>
      <c r="AM229" s="13" t="b">
        <f t="shared" si="68"/>
        <v>0</v>
      </c>
      <c r="AN229" s="13" t="b">
        <f t="shared" si="69"/>
        <v>0</v>
      </c>
      <c r="AO229" s="13" t="b">
        <f t="shared" si="70"/>
        <v>0</v>
      </c>
      <c r="AP229" s="13" t="b">
        <f t="shared" si="71"/>
        <v>0</v>
      </c>
      <c r="AQ229" s="13" t="b">
        <f t="shared" si="72"/>
        <v>0</v>
      </c>
      <c r="AR229" s="13" t="b">
        <f t="shared" si="73"/>
        <v>0</v>
      </c>
      <c r="AS229" s="13" t="b">
        <f t="shared" si="74"/>
        <v>1</v>
      </c>
      <c r="AT229" s="13" t="b">
        <f t="shared" si="75"/>
        <v>1</v>
      </c>
      <c r="AU229" s="13" t="b">
        <f t="shared" si="76"/>
        <v>1</v>
      </c>
      <c r="AV229" s="13" t="b">
        <f t="shared" si="77"/>
        <v>1</v>
      </c>
      <c r="AW229" s="13" t="b">
        <f t="shared" si="78"/>
        <v>1</v>
      </c>
      <c r="AX229" s="13" t="str">
        <f t="shared" si="79"/>
        <v>-</v>
      </c>
      <c r="AY229" s="622">
        <f>IF(AX229="-",0,IF(COUNTIF(AX229:$AX$1022,AX229)&gt;1,1,0))</f>
        <v>0</v>
      </c>
    </row>
    <row r="230" spans="1:51" ht="15.75">
      <c r="A230" s="464">
        <v>208</v>
      </c>
      <c r="B230" s="491"/>
      <c r="C230" s="492"/>
      <c r="D230" s="469"/>
      <c r="E230" s="470"/>
      <c r="F230" s="493"/>
      <c r="G230" s="466"/>
      <c r="H230" s="470"/>
      <c r="I230" s="493"/>
      <c r="J230" s="466"/>
      <c r="K230" s="470"/>
      <c r="L230" s="493"/>
      <c r="M230" s="466"/>
      <c r="N230" s="470"/>
      <c r="O230" s="493"/>
      <c r="P230" s="466"/>
      <c r="Q230" s="470"/>
      <c r="R230" s="493"/>
      <c r="S230" s="466"/>
      <c r="T230" s="470"/>
      <c r="U230" s="493"/>
      <c r="V230" s="466"/>
      <c r="W230" s="470"/>
      <c r="X230" s="493"/>
      <c r="Y230" s="466"/>
      <c r="Z230" s="470"/>
      <c r="AA230" s="494"/>
      <c r="AB230" s="542">
        <f t="shared" si="62"/>
        <v>0</v>
      </c>
      <c r="AC230" s="495">
        <f t="shared" si="62"/>
        <v>0</v>
      </c>
      <c r="AD230" s="496">
        <f t="shared" si="62"/>
        <v>0</v>
      </c>
      <c r="AE230" s="3"/>
      <c r="AF230" s="13" t="b">
        <f t="shared" si="60"/>
        <v>1</v>
      </c>
      <c r="AG230" s="13" t="b">
        <f t="shared" si="61"/>
        <v>1</v>
      </c>
      <c r="AH230" s="13" t="b">
        <f t="shared" si="63"/>
        <v>1</v>
      </c>
      <c r="AI230" s="13" t="b">
        <f t="shared" si="64"/>
        <v>1</v>
      </c>
      <c r="AJ230" s="13" t="b">
        <f t="shared" si="65"/>
        <v>0</v>
      </c>
      <c r="AK230" s="13" t="b">
        <f t="shared" si="66"/>
        <v>0</v>
      </c>
      <c r="AL230" s="13" t="b">
        <f t="shared" si="67"/>
        <v>0</v>
      </c>
      <c r="AM230" s="13" t="b">
        <f t="shared" si="68"/>
        <v>0</v>
      </c>
      <c r="AN230" s="13" t="b">
        <f t="shared" si="69"/>
        <v>0</v>
      </c>
      <c r="AO230" s="13" t="b">
        <f t="shared" si="70"/>
        <v>0</v>
      </c>
      <c r="AP230" s="13" t="b">
        <f t="shared" si="71"/>
        <v>0</v>
      </c>
      <c r="AQ230" s="13" t="b">
        <f t="shared" si="72"/>
        <v>0</v>
      </c>
      <c r="AR230" s="13" t="b">
        <f t="shared" si="73"/>
        <v>0</v>
      </c>
      <c r="AS230" s="13" t="b">
        <f t="shared" si="74"/>
        <v>1</v>
      </c>
      <c r="AT230" s="13" t="b">
        <f t="shared" si="75"/>
        <v>1</v>
      </c>
      <c r="AU230" s="13" t="b">
        <f t="shared" si="76"/>
        <v>1</v>
      </c>
      <c r="AV230" s="13" t="b">
        <f t="shared" si="77"/>
        <v>1</v>
      </c>
      <c r="AW230" s="13" t="b">
        <f t="shared" si="78"/>
        <v>1</v>
      </c>
      <c r="AX230" s="13" t="str">
        <f t="shared" si="79"/>
        <v>-</v>
      </c>
      <c r="AY230" s="622">
        <f>IF(AX230="-",0,IF(COUNTIF(AX230:$AX$1022,AX230)&gt;1,1,0))</f>
        <v>0</v>
      </c>
    </row>
    <row r="231" spans="1:51" ht="15.75">
      <c r="A231" s="464">
        <v>209</v>
      </c>
      <c r="B231" s="491"/>
      <c r="C231" s="492"/>
      <c r="D231" s="469"/>
      <c r="E231" s="470"/>
      <c r="F231" s="493"/>
      <c r="G231" s="466"/>
      <c r="H231" s="470"/>
      <c r="I231" s="493"/>
      <c r="J231" s="466"/>
      <c r="K231" s="470"/>
      <c r="L231" s="493"/>
      <c r="M231" s="466"/>
      <c r="N231" s="470"/>
      <c r="O231" s="493"/>
      <c r="P231" s="466"/>
      <c r="Q231" s="470"/>
      <c r="R231" s="493"/>
      <c r="S231" s="466"/>
      <c r="T231" s="470"/>
      <c r="U231" s="493"/>
      <c r="V231" s="466"/>
      <c r="W231" s="470"/>
      <c r="X231" s="493"/>
      <c r="Y231" s="466"/>
      <c r="Z231" s="470"/>
      <c r="AA231" s="494"/>
      <c r="AB231" s="542">
        <f t="shared" si="62"/>
        <v>0</v>
      </c>
      <c r="AC231" s="495">
        <f t="shared" si="62"/>
        <v>0</v>
      </c>
      <c r="AD231" s="496">
        <f t="shared" si="62"/>
        <v>0</v>
      </c>
      <c r="AE231" s="3"/>
      <c r="AF231" s="13" t="b">
        <f t="shared" si="60"/>
        <v>1</v>
      </c>
      <c r="AG231" s="13" t="b">
        <f t="shared" si="61"/>
        <v>1</v>
      </c>
      <c r="AH231" s="13" t="b">
        <f t="shared" si="63"/>
        <v>1</v>
      </c>
      <c r="AI231" s="13" t="b">
        <f t="shared" si="64"/>
        <v>1</v>
      </c>
      <c r="AJ231" s="13" t="b">
        <f t="shared" si="65"/>
        <v>0</v>
      </c>
      <c r="AK231" s="13" t="b">
        <f t="shared" si="66"/>
        <v>0</v>
      </c>
      <c r="AL231" s="13" t="b">
        <f t="shared" si="67"/>
        <v>0</v>
      </c>
      <c r="AM231" s="13" t="b">
        <f t="shared" si="68"/>
        <v>0</v>
      </c>
      <c r="AN231" s="13" t="b">
        <f t="shared" si="69"/>
        <v>0</v>
      </c>
      <c r="AO231" s="13" t="b">
        <f t="shared" si="70"/>
        <v>0</v>
      </c>
      <c r="AP231" s="13" t="b">
        <f t="shared" si="71"/>
        <v>0</v>
      </c>
      <c r="AQ231" s="13" t="b">
        <f t="shared" si="72"/>
        <v>0</v>
      </c>
      <c r="AR231" s="13" t="b">
        <f t="shared" si="73"/>
        <v>0</v>
      </c>
      <c r="AS231" s="13" t="b">
        <f t="shared" si="74"/>
        <v>1</v>
      </c>
      <c r="AT231" s="13" t="b">
        <f t="shared" si="75"/>
        <v>1</v>
      </c>
      <c r="AU231" s="13" t="b">
        <f t="shared" si="76"/>
        <v>1</v>
      </c>
      <c r="AV231" s="13" t="b">
        <f t="shared" si="77"/>
        <v>1</v>
      </c>
      <c r="AW231" s="13" t="b">
        <f t="shared" si="78"/>
        <v>1</v>
      </c>
      <c r="AX231" s="13" t="str">
        <f t="shared" si="79"/>
        <v>-</v>
      </c>
      <c r="AY231" s="622">
        <f>IF(AX231="-",0,IF(COUNTIF(AX231:$AX$1022,AX231)&gt;1,1,0))</f>
        <v>0</v>
      </c>
    </row>
    <row r="232" spans="1:51" ht="15.75">
      <c r="A232" s="464">
        <v>210</v>
      </c>
      <c r="B232" s="491"/>
      <c r="C232" s="492"/>
      <c r="D232" s="469"/>
      <c r="E232" s="470"/>
      <c r="F232" s="493"/>
      <c r="G232" s="466"/>
      <c r="H232" s="470"/>
      <c r="I232" s="493"/>
      <c r="J232" s="466"/>
      <c r="K232" s="470"/>
      <c r="L232" s="493"/>
      <c r="M232" s="466"/>
      <c r="N232" s="470"/>
      <c r="O232" s="493"/>
      <c r="P232" s="466"/>
      <c r="Q232" s="470"/>
      <c r="R232" s="493"/>
      <c r="S232" s="466"/>
      <c r="T232" s="470"/>
      <c r="U232" s="493"/>
      <c r="V232" s="466"/>
      <c r="W232" s="470"/>
      <c r="X232" s="493"/>
      <c r="Y232" s="466"/>
      <c r="Z232" s="470"/>
      <c r="AA232" s="494"/>
      <c r="AB232" s="542">
        <f t="shared" si="62"/>
        <v>0</v>
      </c>
      <c r="AC232" s="495">
        <f t="shared" si="62"/>
        <v>0</v>
      </c>
      <c r="AD232" s="496">
        <f t="shared" si="62"/>
        <v>0</v>
      </c>
      <c r="AE232" s="3"/>
      <c r="AF232" s="13" t="b">
        <f t="shared" si="60"/>
        <v>1</v>
      </c>
      <c r="AG232" s="13" t="b">
        <f t="shared" si="61"/>
        <v>1</v>
      </c>
      <c r="AH232" s="13" t="b">
        <f t="shared" si="63"/>
        <v>1</v>
      </c>
      <c r="AI232" s="13" t="b">
        <f t="shared" si="64"/>
        <v>1</v>
      </c>
      <c r="AJ232" s="13" t="b">
        <f t="shared" si="65"/>
        <v>0</v>
      </c>
      <c r="AK232" s="13" t="b">
        <f t="shared" si="66"/>
        <v>0</v>
      </c>
      <c r="AL232" s="13" t="b">
        <f t="shared" si="67"/>
        <v>0</v>
      </c>
      <c r="AM232" s="13" t="b">
        <f t="shared" si="68"/>
        <v>0</v>
      </c>
      <c r="AN232" s="13" t="b">
        <f t="shared" si="69"/>
        <v>0</v>
      </c>
      <c r="AO232" s="13" t="b">
        <f t="shared" si="70"/>
        <v>0</v>
      </c>
      <c r="AP232" s="13" t="b">
        <f t="shared" si="71"/>
        <v>0</v>
      </c>
      <c r="AQ232" s="13" t="b">
        <f t="shared" si="72"/>
        <v>0</v>
      </c>
      <c r="AR232" s="13" t="b">
        <f t="shared" si="73"/>
        <v>0</v>
      </c>
      <c r="AS232" s="13" t="b">
        <f t="shared" si="74"/>
        <v>1</v>
      </c>
      <c r="AT232" s="13" t="b">
        <f t="shared" si="75"/>
        <v>1</v>
      </c>
      <c r="AU232" s="13" t="b">
        <f t="shared" si="76"/>
        <v>1</v>
      </c>
      <c r="AV232" s="13" t="b">
        <f t="shared" si="77"/>
        <v>1</v>
      </c>
      <c r="AW232" s="13" t="b">
        <f t="shared" si="78"/>
        <v>1</v>
      </c>
      <c r="AX232" s="13" t="str">
        <f t="shared" si="79"/>
        <v>-</v>
      </c>
      <c r="AY232" s="622">
        <f>IF(AX232="-",0,IF(COUNTIF(AX232:$AX$1022,AX232)&gt;1,1,0))</f>
        <v>0</v>
      </c>
    </row>
    <row r="233" spans="1:51" ht="15.75">
      <c r="A233" s="464">
        <v>211</v>
      </c>
      <c r="B233" s="491"/>
      <c r="C233" s="492"/>
      <c r="D233" s="469"/>
      <c r="E233" s="470"/>
      <c r="F233" s="493"/>
      <c r="G233" s="466"/>
      <c r="H233" s="470"/>
      <c r="I233" s="493"/>
      <c r="J233" s="466"/>
      <c r="K233" s="470"/>
      <c r="L233" s="493"/>
      <c r="M233" s="466"/>
      <c r="N233" s="470"/>
      <c r="O233" s="493"/>
      <c r="P233" s="466"/>
      <c r="Q233" s="470"/>
      <c r="R233" s="493"/>
      <c r="S233" s="466"/>
      <c r="T233" s="470"/>
      <c r="U233" s="493"/>
      <c r="V233" s="466"/>
      <c r="W233" s="470"/>
      <c r="X233" s="493"/>
      <c r="Y233" s="466"/>
      <c r="Z233" s="470"/>
      <c r="AA233" s="494"/>
      <c r="AB233" s="542">
        <f t="shared" si="62"/>
        <v>0</v>
      </c>
      <c r="AC233" s="495">
        <f t="shared" si="62"/>
        <v>0</v>
      </c>
      <c r="AD233" s="496">
        <f t="shared" si="62"/>
        <v>0</v>
      </c>
      <c r="AE233" s="3"/>
      <c r="AF233" s="13" t="b">
        <f t="shared" si="60"/>
        <v>1</v>
      </c>
      <c r="AG233" s="13" t="b">
        <f t="shared" si="61"/>
        <v>1</v>
      </c>
      <c r="AH233" s="13" t="b">
        <f t="shared" si="63"/>
        <v>1</v>
      </c>
      <c r="AI233" s="13" t="b">
        <f t="shared" si="64"/>
        <v>1</v>
      </c>
      <c r="AJ233" s="13" t="b">
        <f t="shared" si="65"/>
        <v>0</v>
      </c>
      <c r="AK233" s="13" t="b">
        <f t="shared" si="66"/>
        <v>0</v>
      </c>
      <c r="AL233" s="13" t="b">
        <f t="shared" si="67"/>
        <v>0</v>
      </c>
      <c r="AM233" s="13" t="b">
        <f t="shared" si="68"/>
        <v>0</v>
      </c>
      <c r="AN233" s="13" t="b">
        <f t="shared" si="69"/>
        <v>0</v>
      </c>
      <c r="AO233" s="13" t="b">
        <f t="shared" si="70"/>
        <v>0</v>
      </c>
      <c r="AP233" s="13" t="b">
        <f t="shared" si="71"/>
        <v>0</v>
      </c>
      <c r="AQ233" s="13" t="b">
        <f t="shared" si="72"/>
        <v>0</v>
      </c>
      <c r="AR233" s="13" t="b">
        <f t="shared" si="73"/>
        <v>0</v>
      </c>
      <c r="AS233" s="13" t="b">
        <f t="shared" si="74"/>
        <v>1</v>
      </c>
      <c r="AT233" s="13" t="b">
        <f t="shared" si="75"/>
        <v>1</v>
      </c>
      <c r="AU233" s="13" t="b">
        <f t="shared" si="76"/>
        <v>1</v>
      </c>
      <c r="AV233" s="13" t="b">
        <f t="shared" si="77"/>
        <v>1</v>
      </c>
      <c r="AW233" s="13" t="b">
        <f t="shared" si="78"/>
        <v>1</v>
      </c>
      <c r="AX233" s="13" t="str">
        <f t="shared" si="79"/>
        <v>-</v>
      </c>
      <c r="AY233" s="622">
        <f>IF(AX233="-",0,IF(COUNTIF(AX233:$AX$1022,AX233)&gt;1,1,0))</f>
        <v>0</v>
      </c>
    </row>
    <row r="234" spans="1:51" ht="15.75">
      <c r="A234" s="464">
        <v>212</v>
      </c>
      <c r="B234" s="491"/>
      <c r="C234" s="492"/>
      <c r="D234" s="469"/>
      <c r="E234" s="470"/>
      <c r="F234" s="493"/>
      <c r="G234" s="466"/>
      <c r="H234" s="470"/>
      <c r="I234" s="493"/>
      <c r="J234" s="466"/>
      <c r="K234" s="470"/>
      <c r="L234" s="493"/>
      <c r="M234" s="466"/>
      <c r="N234" s="470"/>
      <c r="O234" s="493"/>
      <c r="P234" s="466"/>
      <c r="Q234" s="470"/>
      <c r="R234" s="493"/>
      <c r="S234" s="466"/>
      <c r="T234" s="470"/>
      <c r="U234" s="493"/>
      <c r="V234" s="466"/>
      <c r="W234" s="470"/>
      <c r="X234" s="493"/>
      <c r="Y234" s="466"/>
      <c r="Z234" s="470"/>
      <c r="AA234" s="494"/>
      <c r="AB234" s="542">
        <f t="shared" si="62"/>
        <v>0</v>
      </c>
      <c r="AC234" s="495">
        <f t="shared" si="62"/>
        <v>0</v>
      </c>
      <c r="AD234" s="496">
        <f t="shared" si="62"/>
        <v>0</v>
      </c>
      <c r="AE234" s="3"/>
      <c r="AF234" s="13" t="b">
        <f t="shared" si="60"/>
        <v>1</v>
      </c>
      <c r="AG234" s="13" t="b">
        <f t="shared" si="61"/>
        <v>1</v>
      </c>
      <c r="AH234" s="13" t="b">
        <f t="shared" si="63"/>
        <v>1</v>
      </c>
      <c r="AI234" s="13" t="b">
        <f t="shared" si="64"/>
        <v>1</v>
      </c>
      <c r="AJ234" s="13" t="b">
        <f t="shared" si="65"/>
        <v>0</v>
      </c>
      <c r="AK234" s="13" t="b">
        <f t="shared" si="66"/>
        <v>0</v>
      </c>
      <c r="AL234" s="13" t="b">
        <f t="shared" si="67"/>
        <v>0</v>
      </c>
      <c r="AM234" s="13" t="b">
        <f t="shared" si="68"/>
        <v>0</v>
      </c>
      <c r="AN234" s="13" t="b">
        <f t="shared" si="69"/>
        <v>0</v>
      </c>
      <c r="AO234" s="13" t="b">
        <f t="shared" si="70"/>
        <v>0</v>
      </c>
      <c r="AP234" s="13" t="b">
        <f t="shared" si="71"/>
        <v>0</v>
      </c>
      <c r="AQ234" s="13" t="b">
        <f t="shared" si="72"/>
        <v>0</v>
      </c>
      <c r="AR234" s="13" t="b">
        <f t="shared" si="73"/>
        <v>0</v>
      </c>
      <c r="AS234" s="13" t="b">
        <f t="shared" si="74"/>
        <v>1</v>
      </c>
      <c r="AT234" s="13" t="b">
        <f t="shared" si="75"/>
        <v>1</v>
      </c>
      <c r="AU234" s="13" t="b">
        <f t="shared" si="76"/>
        <v>1</v>
      </c>
      <c r="AV234" s="13" t="b">
        <f t="shared" si="77"/>
        <v>1</v>
      </c>
      <c r="AW234" s="13" t="b">
        <f t="shared" si="78"/>
        <v>1</v>
      </c>
      <c r="AX234" s="13" t="str">
        <f t="shared" si="79"/>
        <v>-</v>
      </c>
      <c r="AY234" s="622">
        <f>IF(AX234="-",0,IF(COUNTIF(AX234:$AX$1022,AX234)&gt;1,1,0))</f>
        <v>0</v>
      </c>
    </row>
    <row r="235" spans="1:51" ht="15.75">
      <c r="A235" s="464">
        <v>213</v>
      </c>
      <c r="B235" s="491"/>
      <c r="C235" s="492"/>
      <c r="D235" s="469"/>
      <c r="E235" s="470"/>
      <c r="F235" s="493"/>
      <c r="G235" s="466"/>
      <c r="H235" s="470"/>
      <c r="I235" s="493"/>
      <c r="J235" s="466"/>
      <c r="K235" s="470"/>
      <c r="L235" s="493"/>
      <c r="M235" s="466"/>
      <c r="N235" s="470"/>
      <c r="O235" s="493"/>
      <c r="P235" s="466"/>
      <c r="Q235" s="470"/>
      <c r="R235" s="493"/>
      <c r="S235" s="466"/>
      <c r="T235" s="470"/>
      <c r="U235" s="493"/>
      <c r="V235" s="466"/>
      <c r="W235" s="470"/>
      <c r="X235" s="493"/>
      <c r="Y235" s="466"/>
      <c r="Z235" s="470"/>
      <c r="AA235" s="494"/>
      <c r="AB235" s="542">
        <f t="shared" si="62"/>
        <v>0</v>
      </c>
      <c r="AC235" s="495">
        <f t="shared" si="62"/>
        <v>0</v>
      </c>
      <c r="AD235" s="496">
        <f t="shared" si="62"/>
        <v>0</v>
      </c>
      <c r="AE235" s="3"/>
      <c r="AF235" s="13" t="b">
        <f t="shared" si="60"/>
        <v>1</v>
      </c>
      <c r="AG235" s="13" t="b">
        <f t="shared" si="61"/>
        <v>1</v>
      </c>
      <c r="AH235" s="13" t="b">
        <f t="shared" si="63"/>
        <v>1</v>
      </c>
      <c r="AI235" s="13" t="b">
        <f t="shared" si="64"/>
        <v>1</v>
      </c>
      <c r="AJ235" s="13" t="b">
        <f t="shared" si="65"/>
        <v>0</v>
      </c>
      <c r="AK235" s="13" t="b">
        <f t="shared" si="66"/>
        <v>0</v>
      </c>
      <c r="AL235" s="13" t="b">
        <f t="shared" si="67"/>
        <v>0</v>
      </c>
      <c r="AM235" s="13" t="b">
        <f t="shared" si="68"/>
        <v>0</v>
      </c>
      <c r="AN235" s="13" t="b">
        <f t="shared" si="69"/>
        <v>0</v>
      </c>
      <c r="AO235" s="13" t="b">
        <f t="shared" si="70"/>
        <v>0</v>
      </c>
      <c r="AP235" s="13" t="b">
        <f t="shared" si="71"/>
        <v>0</v>
      </c>
      <c r="AQ235" s="13" t="b">
        <f t="shared" si="72"/>
        <v>0</v>
      </c>
      <c r="AR235" s="13" t="b">
        <f t="shared" si="73"/>
        <v>0</v>
      </c>
      <c r="AS235" s="13" t="b">
        <f t="shared" si="74"/>
        <v>1</v>
      </c>
      <c r="AT235" s="13" t="b">
        <f t="shared" si="75"/>
        <v>1</v>
      </c>
      <c r="AU235" s="13" t="b">
        <f t="shared" si="76"/>
        <v>1</v>
      </c>
      <c r="AV235" s="13" t="b">
        <f t="shared" si="77"/>
        <v>1</v>
      </c>
      <c r="AW235" s="13" t="b">
        <f t="shared" si="78"/>
        <v>1</v>
      </c>
      <c r="AX235" s="13" t="str">
        <f t="shared" si="79"/>
        <v>-</v>
      </c>
      <c r="AY235" s="622">
        <f>IF(AX235="-",0,IF(COUNTIF(AX235:$AX$1022,AX235)&gt;1,1,0))</f>
        <v>0</v>
      </c>
    </row>
    <row r="236" spans="1:51" ht="15.75">
      <c r="A236" s="464">
        <v>214</v>
      </c>
      <c r="B236" s="491"/>
      <c r="C236" s="492"/>
      <c r="D236" s="469"/>
      <c r="E236" s="470"/>
      <c r="F236" s="493"/>
      <c r="G236" s="466"/>
      <c r="H236" s="470"/>
      <c r="I236" s="493"/>
      <c r="J236" s="466"/>
      <c r="K236" s="470"/>
      <c r="L236" s="493"/>
      <c r="M236" s="466"/>
      <c r="N236" s="470"/>
      <c r="O236" s="493"/>
      <c r="P236" s="466"/>
      <c r="Q236" s="470"/>
      <c r="R236" s="493"/>
      <c r="S236" s="466"/>
      <c r="T236" s="470"/>
      <c r="U236" s="493"/>
      <c r="V236" s="466"/>
      <c r="W236" s="470"/>
      <c r="X236" s="493"/>
      <c r="Y236" s="466"/>
      <c r="Z236" s="470"/>
      <c r="AA236" s="494"/>
      <c r="AB236" s="542">
        <f t="shared" si="62"/>
        <v>0</v>
      </c>
      <c r="AC236" s="495">
        <f t="shared" si="62"/>
        <v>0</v>
      </c>
      <c r="AD236" s="496">
        <f t="shared" si="62"/>
        <v>0</v>
      </c>
      <c r="AE236" s="3"/>
      <c r="AF236" s="13" t="b">
        <f t="shared" si="60"/>
        <v>1</v>
      </c>
      <c r="AG236" s="13" t="b">
        <f t="shared" si="61"/>
        <v>1</v>
      </c>
      <c r="AH236" s="13" t="b">
        <f t="shared" si="63"/>
        <v>1</v>
      </c>
      <c r="AI236" s="13" t="b">
        <f t="shared" si="64"/>
        <v>1</v>
      </c>
      <c r="AJ236" s="13" t="b">
        <f t="shared" si="65"/>
        <v>0</v>
      </c>
      <c r="AK236" s="13" t="b">
        <f t="shared" si="66"/>
        <v>0</v>
      </c>
      <c r="AL236" s="13" t="b">
        <f t="shared" si="67"/>
        <v>0</v>
      </c>
      <c r="AM236" s="13" t="b">
        <f t="shared" si="68"/>
        <v>0</v>
      </c>
      <c r="AN236" s="13" t="b">
        <f t="shared" si="69"/>
        <v>0</v>
      </c>
      <c r="AO236" s="13" t="b">
        <f t="shared" si="70"/>
        <v>0</v>
      </c>
      <c r="AP236" s="13" t="b">
        <f t="shared" si="71"/>
        <v>0</v>
      </c>
      <c r="AQ236" s="13" t="b">
        <f t="shared" si="72"/>
        <v>0</v>
      </c>
      <c r="AR236" s="13" t="b">
        <f t="shared" si="73"/>
        <v>0</v>
      </c>
      <c r="AS236" s="13" t="b">
        <f t="shared" si="74"/>
        <v>1</v>
      </c>
      <c r="AT236" s="13" t="b">
        <f t="shared" si="75"/>
        <v>1</v>
      </c>
      <c r="AU236" s="13" t="b">
        <f t="shared" si="76"/>
        <v>1</v>
      </c>
      <c r="AV236" s="13" t="b">
        <f t="shared" si="77"/>
        <v>1</v>
      </c>
      <c r="AW236" s="13" t="b">
        <f t="shared" si="78"/>
        <v>1</v>
      </c>
      <c r="AX236" s="13" t="str">
        <f t="shared" si="79"/>
        <v>-</v>
      </c>
      <c r="AY236" s="622">
        <f>IF(AX236="-",0,IF(COUNTIF(AX236:$AX$1022,AX236)&gt;1,1,0))</f>
        <v>0</v>
      </c>
    </row>
    <row r="237" spans="1:51" ht="15.75">
      <c r="A237" s="464">
        <v>215</v>
      </c>
      <c r="B237" s="491"/>
      <c r="C237" s="492"/>
      <c r="D237" s="469"/>
      <c r="E237" s="470"/>
      <c r="F237" s="493"/>
      <c r="G237" s="466"/>
      <c r="H237" s="470"/>
      <c r="I237" s="493"/>
      <c r="J237" s="466"/>
      <c r="K237" s="470"/>
      <c r="L237" s="493"/>
      <c r="M237" s="466"/>
      <c r="N237" s="470"/>
      <c r="O237" s="493"/>
      <c r="P237" s="466"/>
      <c r="Q237" s="470"/>
      <c r="R237" s="493"/>
      <c r="S237" s="466"/>
      <c r="T237" s="470"/>
      <c r="U237" s="493"/>
      <c r="V237" s="466"/>
      <c r="W237" s="470"/>
      <c r="X237" s="493"/>
      <c r="Y237" s="466"/>
      <c r="Z237" s="470"/>
      <c r="AA237" s="494"/>
      <c r="AB237" s="542">
        <f t="shared" si="62"/>
        <v>0</v>
      </c>
      <c r="AC237" s="495">
        <f t="shared" si="62"/>
        <v>0</v>
      </c>
      <c r="AD237" s="496">
        <f t="shared" si="62"/>
        <v>0</v>
      </c>
      <c r="AE237" s="3"/>
      <c r="AF237" s="13" t="b">
        <f t="shared" si="60"/>
        <v>1</v>
      </c>
      <c r="AG237" s="13" t="b">
        <f t="shared" si="61"/>
        <v>1</v>
      </c>
      <c r="AH237" s="13" t="b">
        <f t="shared" si="63"/>
        <v>1</v>
      </c>
      <c r="AI237" s="13" t="b">
        <f t="shared" si="64"/>
        <v>1</v>
      </c>
      <c r="AJ237" s="13" t="b">
        <f t="shared" si="65"/>
        <v>0</v>
      </c>
      <c r="AK237" s="13" t="b">
        <f t="shared" si="66"/>
        <v>0</v>
      </c>
      <c r="AL237" s="13" t="b">
        <f t="shared" si="67"/>
        <v>0</v>
      </c>
      <c r="AM237" s="13" t="b">
        <f t="shared" si="68"/>
        <v>0</v>
      </c>
      <c r="AN237" s="13" t="b">
        <f t="shared" si="69"/>
        <v>0</v>
      </c>
      <c r="AO237" s="13" t="b">
        <f t="shared" si="70"/>
        <v>0</v>
      </c>
      <c r="AP237" s="13" t="b">
        <f t="shared" si="71"/>
        <v>0</v>
      </c>
      <c r="AQ237" s="13" t="b">
        <f t="shared" si="72"/>
        <v>0</v>
      </c>
      <c r="AR237" s="13" t="b">
        <f t="shared" si="73"/>
        <v>0</v>
      </c>
      <c r="AS237" s="13" t="b">
        <f t="shared" si="74"/>
        <v>1</v>
      </c>
      <c r="AT237" s="13" t="b">
        <f t="shared" si="75"/>
        <v>1</v>
      </c>
      <c r="AU237" s="13" t="b">
        <f t="shared" si="76"/>
        <v>1</v>
      </c>
      <c r="AV237" s="13" t="b">
        <f t="shared" si="77"/>
        <v>1</v>
      </c>
      <c r="AW237" s="13" t="b">
        <f t="shared" si="78"/>
        <v>1</v>
      </c>
      <c r="AX237" s="13" t="str">
        <f t="shared" si="79"/>
        <v>-</v>
      </c>
      <c r="AY237" s="622">
        <f>IF(AX237="-",0,IF(COUNTIF(AX237:$AX$1022,AX237)&gt;1,1,0))</f>
        <v>0</v>
      </c>
    </row>
    <row r="238" spans="1:51" ht="15.75">
      <c r="A238" s="464">
        <v>216</v>
      </c>
      <c r="B238" s="491"/>
      <c r="C238" s="492"/>
      <c r="D238" s="469"/>
      <c r="E238" s="470"/>
      <c r="F238" s="493"/>
      <c r="G238" s="466"/>
      <c r="H238" s="470"/>
      <c r="I238" s="493"/>
      <c r="J238" s="466"/>
      <c r="K238" s="470"/>
      <c r="L238" s="493"/>
      <c r="M238" s="466"/>
      <c r="N238" s="470"/>
      <c r="O238" s="493"/>
      <c r="P238" s="466"/>
      <c r="Q238" s="470"/>
      <c r="R238" s="493"/>
      <c r="S238" s="466"/>
      <c r="T238" s="470"/>
      <c r="U238" s="493"/>
      <c r="V238" s="466"/>
      <c r="W238" s="470"/>
      <c r="X238" s="493"/>
      <c r="Y238" s="466"/>
      <c r="Z238" s="470"/>
      <c r="AA238" s="494"/>
      <c r="AB238" s="542">
        <f t="shared" si="62"/>
        <v>0</v>
      </c>
      <c r="AC238" s="495">
        <f t="shared" si="62"/>
        <v>0</v>
      </c>
      <c r="AD238" s="496">
        <f t="shared" si="62"/>
        <v>0</v>
      </c>
      <c r="AE238" s="3"/>
      <c r="AF238" s="13" t="b">
        <f t="shared" si="60"/>
        <v>1</v>
      </c>
      <c r="AG238" s="13" t="b">
        <f t="shared" si="61"/>
        <v>1</v>
      </c>
      <c r="AH238" s="13" t="b">
        <f t="shared" si="63"/>
        <v>1</v>
      </c>
      <c r="AI238" s="13" t="b">
        <f t="shared" si="64"/>
        <v>1</v>
      </c>
      <c r="AJ238" s="13" t="b">
        <f t="shared" si="65"/>
        <v>0</v>
      </c>
      <c r="AK238" s="13" t="b">
        <f t="shared" si="66"/>
        <v>0</v>
      </c>
      <c r="AL238" s="13" t="b">
        <f t="shared" si="67"/>
        <v>0</v>
      </c>
      <c r="AM238" s="13" t="b">
        <f t="shared" si="68"/>
        <v>0</v>
      </c>
      <c r="AN238" s="13" t="b">
        <f t="shared" si="69"/>
        <v>0</v>
      </c>
      <c r="AO238" s="13" t="b">
        <f t="shared" si="70"/>
        <v>0</v>
      </c>
      <c r="AP238" s="13" t="b">
        <f t="shared" si="71"/>
        <v>0</v>
      </c>
      <c r="AQ238" s="13" t="b">
        <f t="shared" si="72"/>
        <v>0</v>
      </c>
      <c r="AR238" s="13" t="b">
        <f t="shared" si="73"/>
        <v>0</v>
      </c>
      <c r="AS238" s="13" t="b">
        <f t="shared" si="74"/>
        <v>1</v>
      </c>
      <c r="AT238" s="13" t="b">
        <f t="shared" si="75"/>
        <v>1</v>
      </c>
      <c r="AU238" s="13" t="b">
        <f t="shared" si="76"/>
        <v>1</v>
      </c>
      <c r="AV238" s="13" t="b">
        <f t="shared" si="77"/>
        <v>1</v>
      </c>
      <c r="AW238" s="13" t="b">
        <f t="shared" si="78"/>
        <v>1</v>
      </c>
      <c r="AX238" s="13" t="str">
        <f t="shared" si="79"/>
        <v>-</v>
      </c>
      <c r="AY238" s="622">
        <f>IF(AX238="-",0,IF(COUNTIF(AX238:$AX$1022,AX238)&gt;1,1,0))</f>
        <v>0</v>
      </c>
    </row>
    <row r="239" spans="1:51" ht="15.75">
      <c r="A239" s="464">
        <v>217</v>
      </c>
      <c r="B239" s="491"/>
      <c r="C239" s="492"/>
      <c r="D239" s="469"/>
      <c r="E239" s="470"/>
      <c r="F239" s="493"/>
      <c r="G239" s="466"/>
      <c r="H239" s="470"/>
      <c r="I239" s="493"/>
      <c r="J239" s="466"/>
      <c r="K239" s="470"/>
      <c r="L239" s="493"/>
      <c r="M239" s="466"/>
      <c r="N239" s="470"/>
      <c r="O239" s="493"/>
      <c r="P239" s="466"/>
      <c r="Q239" s="470"/>
      <c r="R239" s="493"/>
      <c r="S239" s="466"/>
      <c r="T239" s="470"/>
      <c r="U239" s="493"/>
      <c r="V239" s="466"/>
      <c r="W239" s="470"/>
      <c r="X239" s="493"/>
      <c r="Y239" s="466"/>
      <c r="Z239" s="470"/>
      <c r="AA239" s="494"/>
      <c r="AB239" s="542">
        <f t="shared" si="62"/>
        <v>0</v>
      </c>
      <c r="AC239" s="495">
        <f t="shared" si="62"/>
        <v>0</v>
      </c>
      <c r="AD239" s="496">
        <f t="shared" si="62"/>
        <v>0</v>
      </c>
      <c r="AE239" s="3"/>
      <c r="AF239" s="13" t="b">
        <f t="shared" si="60"/>
        <v>1</v>
      </c>
      <c r="AG239" s="13" t="b">
        <f t="shared" si="61"/>
        <v>1</v>
      </c>
      <c r="AH239" s="13" t="b">
        <f t="shared" si="63"/>
        <v>1</v>
      </c>
      <c r="AI239" s="13" t="b">
        <f t="shared" si="64"/>
        <v>1</v>
      </c>
      <c r="AJ239" s="13" t="b">
        <f t="shared" si="65"/>
        <v>0</v>
      </c>
      <c r="AK239" s="13" t="b">
        <f t="shared" si="66"/>
        <v>0</v>
      </c>
      <c r="AL239" s="13" t="b">
        <f t="shared" si="67"/>
        <v>0</v>
      </c>
      <c r="AM239" s="13" t="b">
        <f t="shared" si="68"/>
        <v>0</v>
      </c>
      <c r="AN239" s="13" t="b">
        <f t="shared" si="69"/>
        <v>0</v>
      </c>
      <c r="AO239" s="13" t="b">
        <f t="shared" si="70"/>
        <v>0</v>
      </c>
      <c r="AP239" s="13" t="b">
        <f t="shared" si="71"/>
        <v>0</v>
      </c>
      <c r="AQ239" s="13" t="b">
        <f t="shared" si="72"/>
        <v>0</v>
      </c>
      <c r="AR239" s="13" t="b">
        <f t="shared" si="73"/>
        <v>0</v>
      </c>
      <c r="AS239" s="13" t="b">
        <f t="shared" si="74"/>
        <v>1</v>
      </c>
      <c r="AT239" s="13" t="b">
        <f t="shared" si="75"/>
        <v>1</v>
      </c>
      <c r="AU239" s="13" t="b">
        <f t="shared" si="76"/>
        <v>1</v>
      </c>
      <c r="AV239" s="13" t="b">
        <f t="shared" si="77"/>
        <v>1</v>
      </c>
      <c r="AW239" s="13" t="b">
        <f t="shared" si="78"/>
        <v>1</v>
      </c>
      <c r="AX239" s="13" t="str">
        <f t="shared" si="79"/>
        <v>-</v>
      </c>
      <c r="AY239" s="622">
        <f>IF(AX239="-",0,IF(COUNTIF(AX239:$AX$1022,AX239)&gt;1,1,0))</f>
        <v>0</v>
      </c>
    </row>
    <row r="240" spans="1:51" ht="15.75">
      <c r="A240" s="464">
        <v>218</v>
      </c>
      <c r="B240" s="491"/>
      <c r="C240" s="492"/>
      <c r="D240" s="469"/>
      <c r="E240" s="470"/>
      <c r="F240" s="493"/>
      <c r="G240" s="466"/>
      <c r="H240" s="470"/>
      <c r="I240" s="493"/>
      <c r="J240" s="466"/>
      <c r="K240" s="470"/>
      <c r="L240" s="493"/>
      <c r="M240" s="466"/>
      <c r="N240" s="470"/>
      <c r="O240" s="493"/>
      <c r="P240" s="466"/>
      <c r="Q240" s="470"/>
      <c r="R240" s="493"/>
      <c r="S240" s="466"/>
      <c r="T240" s="470"/>
      <c r="U240" s="493"/>
      <c r="V240" s="466"/>
      <c r="W240" s="470"/>
      <c r="X240" s="493"/>
      <c r="Y240" s="466"/>
      <c r="Z240" s="470"/>
      <c r="AA240" s="494"/>
      <c r="AB240" s="542">
        <f t="shared" si="62"/>
        <v>0</v>
      </c>
      <c r="AC240" s="495">
        <f t="shared" si="62"/>
        <v>0</v>
      </c>
      <c r="AD240" s="496">
        <f t="shared" si="62"/>
        <v>0</v>
      </c>
      <c r="AE240" s="3"/>
      <c r="AF240" s="13" t="b">
        <f t="shared" si="60"/>
        <v>1</v>
      </c>
      <c r="AG240" s="13" t="b">
        <f t="shared" si="61"/>
        <v>1</v>
      </c>
      <c r="AH240" s="13" t="b">
        <f t="shared" si="63"/>
        <v>1</v>
      </c>
      <c r="AI240" s="13" t="b">
        <f t="shared" si="64"/>
        <v>1</v>
      </c>
      <c r="AJ240" s="13" t="b">
        <f t="shared" si="65"/>
        <v>0</v>
      </c>
      <c r="AK240" s="13" t="b">
        <f t="shared" si="66"/>
        <v>0</v>
      </c>
      <c r="AL240" s="13" t="b">
        <f t="shared" si="67"/>
        <v>0</v>
      </c>
      <c r="AM240" s="13" t="b">
        <f t="shared" si="68"/>
        <v>0</v>
      </c>
      <c r="AN240" s="13" t="b">
        <f t="shared" si="69"/>
        <v>0</v>
      </c>
      <c r="AO240" s="13" t="b">
        <f t="shared" si="70"/>
        <v>0</v>
      </c>
      <c r="AP240" s="13" t="b">
        <f t="shared" si="71"/>
        <v>0</v>
      </c>
      <c r="AQ240" s="13" t="b">
        <f t="shared" si="72"/>
        <v>0</v>
      </c>
      <c r="AR240" s="13" t="b">
        <f t="shared" si="73"/>
        <v>0</v>
      </c>
      <c r="AS240" s="13" t="b">
        <f t="shared" si="74"/>
        <v>1</v>
      </c>
      <c r="AT240" s="13" t="b">
        <f t="shared" si="75"/>
        <v>1</v>
      </c>
      <c r="AU240" s="13" t="b">
        <f t="shared" si="76"/>
        <v>1</v>
      </c>
      <c r="AV240" s="13" t="b">
        <f t="shared" si="77"/>
        <v>1</v>
      </c>
      <c r="AW240" s="13" t="b">
        <f t="shared" si="78"/>
        <v>1</v>
      </c>
      <c r="AX240" s="13" t="str">
        <f t="shared" si="79"/>
        <v>-</v>
      </c>
      <c r="AY240" s="622">
        <f>IF(AX240="-",0,IF(COUNTIF(AX240:$AX$1022,AX240)&gt;1,1,0))</f>
        <v>0</v>
      </c>
    </row>
    <row r="241" spans="1:51" ht="15.75">
      <c r="A241" s="464">
        <v>219</v>
      </c>
      <c r="B241" s="491"/>
      <c r="C241" s="492"/>
      <c r="D241" s="469"/>
      <c r="E241" s="470"/>
      <c r="F241" s="493"/>
      <c r="G241" s="466"/>
      <c r="H241" s="470"/>
      <c r="I241" s="493"/>
      <c r="J241" s="466"/>
      <c r="K241" s="470"/>
      <c r="L241" s="493"/>
      <c r="M241" s="466"/>
      <c r="N241" s="470"/>
      <c r="O241" s="493"/>
      <c r="P241" s="466"/>
      <c r="Q241" s="470"/>
      <c r="R241" s="493"/>
      <c r="S241" s="466"/>
      <c r="T241" s="470"/>
      <c r="U241" s="493"/>
      <c r="V241" s="466"/>
      <c r="W241" s="470"/>
      <c r="X241" s="493"/>
      <c r="Y241" s="466"/>
      <c r="Z241" s="470"/>
      <c r="AA241" s="494"/>
      <c r="AB241" s="542">
        <f t="shared" si="62"/>
        <v>0</v>
      </c>
      <c r="AC241" s="495">
        <f t="shared" si="62"/>
        <v>0</v>
      </c>
      <c r="AD241" s="496">
        <f t="shared" si="62"/>
        <v>0</v>
      </c>
      <c r="AE241" s="3"/>
      <c r="AF241" s="13" t="b">
        <f t="shared" si="60"/>
        <v>1</v>
      </c>
      <c r="AG241" s="13" t="b">
        <f t="shared" si="61"/>
        <v>1</v>
      </c>
      <c r="AH241" s="13" t="b">
        <f t="shared" si="63"/>
        <v>1</v>
      </c>
      <c r="AI241" s="13" t="b">
        <f t="shared" si="64"/>
        <v>1</v>
      </c>
      <c r="AJ241" s="13" t="b">
        <f t="shared" si="65"/>
        <v>0</v>
      </c>
      <c r="AK241" s="13" t="b">
        <f t="shared" si="66"/>
        <v>0</v>
      </c>
      <c r="AL241" s="13" t="b">
        <f t="shared" si="67"/>
        <v>0</v>
      </c>
      <c r="AM241" s="13" t="b">
        <f t="shared" si="68"/>
        <v>0</v>
      </c>
      <c r="AN241" s="13" t="b">
        <f t="shared" si="69"/>
        <v>0</v>
      </c>
      <c r="AO241" s="13" t="b">
        <f t="shared" si="70"/>
        <v>0</v>
      </c>
      <c r="AP241" s="13" t="b">
        <f t="shared" si="71"/>
        <v>0</v>
      </c>
      <c r="AQ241" s="13" t="b">
        <f t="shared" si="72"/>
        <v>0</v>
      </c>
      <c r="AR241" s="13" t="b">
        <f t="shared" si="73"/>
        <v>0</v>
      </c>
      <c r="AS241" s="13" t="b">
        <f t="shared" si="74"/>
        <v>1</v>
      </c>
      <c r="AT241" s="13" t="b">
        <f t="shared" si="75"/>
        <v>1</v>
      </c>
      <c r="AU241" s="13" t="b">
        <f t="shared" si="76"/>
        <v>1</v>
      </c>
      <c r="AV241" s="13" t="b">
        <f t="shared" si="77"/>
        <v>1</v>
      </c>
      <c r="AW241" s="13" t="b">
        <f t="shared" si="78"/>
        <v>1</v>
      </c>
      <c r="AX241" s="13" t="str">
        <f t="shared" si="79"/>
        <v>-</v>
      </c>
      <c r="AY241" s="622">
        <f>IF(AX241="-",0,IF(COUNTIF(AX241:$AX$1022,AX241)&gt;1,1,0))</f>
        <v>0</v>
      </c>
    </row>
    <row r="242" spans="1:51" ht="15.75">
      <c r="A242" s="464">
        <v>220</v>
      </c>
      <c r="B242" s="491"/>
      <c r="C242" s="492"/>
      <c r="D242" s="469"/>
      <c r="E242" s="470"/>
      <c r="F242" s="493"/>
      <c r="G242" s="466"/>
      <c r="H242" s="470"/>
      <c r="I242" s="493"/>
      <c r="J242" s="466"/>
      <c r="K242" s="470"/>
      <c r="L242" s="493"/>
      <c r="M242" s="466"/>
      <c r="N242" s="470"/>
      <c r="O242" s="493"/>
      <c r="P242" s="466"/>
      <c r="Q242" s="470"/>
      <c r="R242" s="493"/>
      <c r="S242" s="466"/>
      <c r="T242" s="470"/>
      <c r="U242" s="493"/>
      <c r="V242" s="466"/>
      <c r="W242" s="470"/>
      <c r="X242" s="493"/>
      <c r="Y242" s="466"/>
      <c r="Z242" s="470"/>
      <c r="AA242" s="494"/>
      <c r="AB242" s="542">
        <f t="shared" si="62"/>
        <v>0</v>
      </c>
      <c r="AC242" s="495">
        <f t="shared" si="62"/>
        <v>0</v>
      </c>
      <c r="AD242" s="496">
        <f t="shared" si="62"/>
        <v>0</v>
      </c>
      <c r="AE242" s="3"/>
      <c r="AF242" s="13" t="b">
        <f t="shared" si="60"/>
        <v>1</v>
      </c>
      <c r="AG242" s="13" t="b">
        <f t="shared" si="61"/>
        <v>1</v>
      </c>
      <c r="AH242" s="13" t="b">
        <f t="shared" si="63"/>
        <v>1</v>
      </c>
      <c r="AI242" s="13" t="b">
        <f t="shared" si="64"/>
        <v>1</v>
      </c>
      <c r="AJ242" s="13" t="b">
        <f t="shared" si="65"/>
        <v>0</v>
      </c>
      <c r="AK242" s="13" t="b">
        <f t="shared" si="66"/>
        <v>0</v>
      </c>
      <c r="AL242" s="13" t="b">
        <f t="shared" si="67"/>
        <v>0</v>
      </c>
      <c r="AM242" s="13" t="b">
        <f t="shared" si="68"/>
        <v>0</v>
      </c>
      <c r="AN242" s="13" t="b">
        <f t="shared" si="69"/>
        <v>0</v>
      </c>
      <c r="AO242" s="13" t="b">
        <f t="shared" si="70"/>
        <v>0</v>
      </c>
      <c r="AP242" s="13" t="b">
        <f t="shared" si="71"/>
        <v>0</v>
      </c>
      <c r="AQ242" s="13" t="b">
        <f t="shared" si="72"/>
        <v>0</v>
      </c>
      <c r="AR242" s="13" t="b">
        <f t="shared" si="73"/>
        <v>0</v>
      </c>
      <c r="AS242" s="13" t="b">
        <f t="shared" si="74"/>
        <v>1</v>
      </c>
      <c r="AT242" s="13" t="b">
        <f t="shared" si="75"/>
        <v>1</v>
      </c>
      <c r="AU242" s="13" t="b">
        <f t="shared" si="76"/>
        <v>1</v>
      </c>
      <c r="AV242" s="13" t="b">
        <f t="shared" si="77"/>
        <v>1</v>
      </c>
      <c r="AW242" s="13" t="b">
        <f t="shared" si="78"/>
        <v>1</v>
      </c>
      <c r="AX242" s="13" t="str">
        <f t="shared" si="79"/>
        <v>-</v>
      </c>
      <c r="AY242" s="622">
        <f>IF(AX242="-",0,IF(COUNTIF(AX242:$AX$1022,AX242)&gt;1,1,0))</f>
        <v>0</v>
      </c>
    </row>
    <row r="243" spans="1:51" ht="15.75">
      <c r="A243" s="464">
        <v>221</v>
      </c>
      <c r="B243" s="491"/>
      <c r="C243" s="492"/>
      <c r="D243" s="469"/>
      <c r="E243" s="470"/>
      <c r="F243" s="493"/>
      <c r="G243" s="466"/>
      <c r="H243" s="470"/>
      <c r="I243" s="493"/>
      <c r="J243" s="466"/>
      <c r="K243" s="470"/>
      <c r="L243" s="493"/>
      <c r="M243" s="466"/>
      <c r="N243" s="470"/>
      <c r="O243" s="493"/>
      <c r="P243" s="466"/>
      <c r="Q243" s="470"/>
      <c r="R243" s="493"/>
      <c r="S243" s="466"/>
      <c r="T243" s="470"/>
      <c r="U243" s="493"/>
      <c r="V243" s="466"/>
      <c r="W243" s="470"/>
      <c r="X243" s="493"/>
      <c r="Y243" s="466"/>
      <c r="Z243" s="470"/>
      <c r="AA243" s="494"/>
      <c r="AB243" s="542">
        <f t="shared" si="62"/>
        <v>0</v>
      </c>
      <c r="AC243" s="495">
        <f t="shared" si="62"/>
        <v>0</v>
      </c>
      <c r="AD243" s="496">
        <f t="shared" si="62"/>
        <v>0</v>
      </c>
      <c r="AE243" s="3"/>
      <c r="AF243" s="13" t="b">
        <f t="shared" si="60"/>
        <v>1</v>
      </c>
      <c r="AG243" s="13" t="b">
        <f t="shared" si="61"/>
        <v>1</v>
      </c>
      <c r="AH243" s="13" t="b">
        <f t="shared" si="63"/>
        <v>1</v>
      </c>
      <c r="AI243" s="13" t="b">
        <f t="shared" si="64"/>
        <v>1</v>
      </c>
      <c r="AJ243" s="13" t="b">
        <f t="shared" si="65"/>
        <v>0</v>
      </c>
      <c r="AK243" s="13" t="b">
        <f t="shared" si="66"/>
        <v>0</v>
      </c>
      <c r="AL243" s="13" t="b">
        <f t="shared" si="67"/>
        <v>0</v>
      </c>
      <c r="AM243" s="13" t="b">
        <f t="shared" si="68"/>
        <v>0</v>
      </c>
      <c r="AN243" s="13" t="b">
        <f t="shared" si="69"/>
        <v>0</v>
      </c>
      <c r="AO243" s="13" t="b">
        <f t="shared" si="70"/>
        <v>0</v>
      </c>
      <c r="AP243" s="13" t="b">
        <f t="shared" si="71"/>
        <v>0</v>
      </c>
      <c r="AQ243" s="13" t="b">
        <f t="shared" si="72"/>
        <v>0</v>
      </c>
      <c r="AR243" s="13" t="b">
        <f t="shared" si="73"/>
        <v>0</v>
      </c>
      <c r="AS243" s="13" t="b">
        <f t="shared" si="74"/>
        <v>1</v>
      </c>
      <c r="AT243" s="13" t="b">
        <f t="shared" si="75"/>
        <v>1</v>
      </c>
      <c r="AU243" s="13" t="b">
        <f t="shared" si="76"/>
        <v>1</v>
      </c>
      <c r="AV243" s="13" t="b">
        <f t="shared" si="77"/>
        <v>1</v>
      </c>
      <c r="AW243" s="13" t="b">
        <f t="shared" si="78"/>
        <v>1</v>
      </c>
      <c r="AX243" s="13" t="str">
        <f t="shared" si="79"/>
        <v>-</v>
      </c>
      <c r="AY243" s="622">
        <f>IF(AX243="-",0,IF(COUNTIF(AX243:$AX$1022,AX243)&gt;1,1,0))</f>
        <v>0</v>
      </c>
    </row>
    <row r="244" spans="1:51" ht="15.75">
      <c r="A244" s="464">
        <v>222</v>
      </c>
      <c r="B244" s="491"/>
      <c r="C244" s="492"/>
      <c r="D244" s="469"/>
      <c r="E244" s="470"/>
      <c r="F244" s="493"/>
      <c r="G244" s="466"/>
      <c r="H244" s="470"/>
      <c r="I244" s="493"/>
      <c r="J244" s="466"/>
      <c r="K244" s="470"/>
      <c r="L244" s="493"/>
      <c r="M244" s="466"/>
      <c r="N244" s="470"/>
      <c r="O244" s="493"/>
      <c r="P244" s="466"/>
      <c r="Q244" s="470"/>
      <c r="R244" s="493"/>
      <c r="S244" s="466"/>
      <c r="T244" s="470"/>
      <c r="U244" s="493"/>
      <c r="V244" s="466"/>
      <c r="W244" s="470"/>
      <c r="X244" s="493"/>
      <c r="Y244" s="466"/>
      <c r="Z244" s="470"/>
      <c r="AA244" s="494"/>
      <c r="AB244" s="542">
        <f t="shared" si="62"/>
        <v>0</v>
      </c>
      <c r="AC244" s="495">
        <f t="shared" si="62"/>
        <v>0</v>
      </c>
      <c r="AD244" s="496">
        <f t="shared" si="62"/>
        <v>0</v>
      </c>
      <c r="AE244" s="3"/>
      <c r="AF244" s="13" t="b">
        <f t="shared" si="60"/>
        <v>1</v>
      </c>
      <c r="AG244" s="13" t="b">
        <f t="shared" si="61"/>
        <v>1</v>
      </c>
      <c r="AH244" s="13" t="b">
        <f t="shared" si="63"/>
        <v>1</v>
      </c>
      <c r="AI244" s="13" t="b">
        <f t="shared" si="64"/>
        <v>1</v>
      </c>
      <c r="AJ244" s="13" t="b">
        <f t="shared" si="65"/>
        <v>0</v>
      </c>
      <c r="AK244" s="13" t="b">
        <f t="shared" si="66"/>
        <v>0</v>
      </c>
      <c r="AL244" s="13" t="b">
        <f t="shared" si="67"/>
        <v>0</v>
      </c>
      <c r="AM244" s="13" t="b">
        <f t="shared" si="68"/>
        <v>0</v>
      </c>
      <c r="AN244" s="13" t="b">
        <f t="shared" si="69"/>
        <v>0</v>
      </c>
      <c r="AO244" s="13" t="b">
        <f t="shared" si="70"/>
        <v>0</v>
      </c>
      <c r="AP244" s="13" t="b">
        <f t="shared" si="71"/>
        <v>0</v>
      </c>
      <c r="AQ244" s="13" t="b">
        <f t="shared" si="72"/>
        <v>0</v>
      </c>
      <c r="AR244" s="13" t="b">
        <f t="shared" si="73"/>
        <v>0</v>
      </c>
      <c r="AS244" s="13" t="b">
        <f t="shared" si="74"/>
        <v>1</v>
      </c>
      <c r="AT244" s="13" t="b">
        <f t="shared" si="75"/>
        <v>1</v>
      </c>
      <c r="AU244" s="13" t="b">
        <f t="shared" si="76"/>
        <v>1</v>
      </c>
      <c r="AV244" s="13" t="b">
        <f t="shared" si="77"/>
        <v>1</v>
      </c>
      <c r="AW244" s="13" t="b">
        <f t="shared" si="78"/>
        <v>1</v>
      </c>
      <c r="AX244" s="13" t="str">
        <f t="shared" si="79"/>
        <v>-</v>
      </c>
      <c r="AY244" s="622">
        <f>IF(AX244="-",0,IF(COUNTIF(AX244:$AX$1022,AX244)&gt;1,1,0))</f>
        <v>0</v>
      </c>
    </row>
    <row r="245" spans="1:51" ht="15.75">
      <c r="A245" s="464">
        <v>223</v>
      </c>
      <c r="B245" s="491"/>
      <c r="C245" s="492"/>
      <c r="D245" s="469"/>
      <c r="E245" s="470"/>
      <c r="F245" s="493"/>
      <c r="G245" s="466"/>
      <c r="H245" s="470"/>
      <c r="I245" s="493"/>
      <c r="J245" s="466"/>
      <c r="K245" s="470"/>
      <c r="L245" s="493"/>
      <c r="M245" s="466"/>
      <c r="N245" s="470"/>
      <c r="O245" s="493"/>
      <c r="P245" s="466"/>
      <c r="Q245" s="470"/>
      <c r="R245" s="493"/>
      <c r="S245" s="466"/>
      <c r="T245" s="470"/>
      <c r="U245" s="493"/>
      <c r="V245" s="466"/>
      <c r="W245" s="470"/>
      <c r="X245" s="493"/>
      <c r="Y245" s="466"/>
      <c r="Z245" s="470"/>
      <c r="AA245" s="494"/>
      <c r="AB245" s="542">
        <f t="shared" si="62"/>
        <v>0</v>
      </c>
      <c r="AC245" s="495">
        <f t="shared" si="62"/>
        <v>0</v>
      </c>
      <c r="AD245" s="496">
        <f t="shared" si="62"/>
        <v>0</v>
      </c>
      <c r="AE245" s="3"/>
      <c r="AF245" s="13" t="b">
        <f t="shared" si="60"/>
        <v>1</v>
      </c>
      <c r="AG245" s="13" t="b">
        <f t="shared" si="61"/>
        <v>1</v>
      </c>
      <c r="AH245" s="13" t="b">
        <f t="shared" si="63"/>
        <v>1</v>
      </c>
      <c r="AI245" s="13" t="b">
        <f t="shared" si="64"/>
        <v>1</v>
      </c>
      <c r="AJ245" s="13" t="b">
        <f t="shared" si="65"/>
        <v>0</v>
      </c>
      <c r="AK245" s="13" t="b">
        <f t="shared" si="66"/>
        <v>0</v>
      </c>
      <c r="AL245" s="13" t="b">
        <f t="shared" si="67"/>
        <v>0</v>
      </c>
      <c r="AM245" s="13" t="b">
        <f t="shared" si="68"/>
        <v>0</v>
      </c>
      <c r="AN245" s="13" t="b">
        <f t="shared" si="69"/>
        <v>0</v>
      </c>
      <c r="AO245" s="13" t="b">
        <f t="shared" si="70"/>
        <v>0</v>
      </c>
      <c r="AP245" s="13" t="b">
        <f t="shared" si="71"/>
        <v>0</v>
      </c>
      <c r="AQ245" s="13" t="b">
        <f t="shared" si="72"/>
        <v>0</v>
      </c>
      <c r="AR245" s="13" t="b">
        <f t="shared" si="73"/>
        <v>0</v>
      </c>
      <c r="AS245" s="13" t="b">
        <f t="shared" si="74"/>
        <v>1</v>
      </c>
      <c r="AT245" s="13" t="b">
        <f t="shared" si="75"/>
        <v>1</v>
      </c>
      <c r="AU245" s="13" t="b">
        <f t="shared" si="76"/>
        <v>1</v>
      </c>
      <c r="AV245" s="13" t="b">
        <f t="shared" si="77"/>
        <v>1</v>
      </c>
      <c r="AW245" s="13" t="b">
        <f t="shared" si="78"/>
        <v>1</v>
      </c>
      <c r="AX245" s="13" t="str">
        <f t="shared" si="79"/>
        <v>-</v>
      </c>
      <c r="AY245" s="622">
        <f>IF(AX245="-",0,IF(COUNTIF(AX245:$AX$1022,AX245)&gt;1,1,0))</f>
        <v>0</v>
      </c>
    </row>
    <row r="246" spans="1:51" ht="15.75">
      <c r="A246" s="464">
        <v>224</v>
      </c>
      <c r="B246" s="491"/>
      <c r="C246" s="492"/>
      <c r="D246" s="469"/>
      <c r="E246" s="470"/>
      <c r="F246" s="493"/>
      <c r="G246" s="466"/>
      <c r="H246" s="470"/>
      <c r="I246" s="493"/>
      <c r="J246" s="466"/>
      <c r="K246" s="470"/>
      <c r="L246" s="493"/>
      <c r="M246" s="466"/>
      <c r="N246" s="470"/>
      <c r="O246" s="493"/>
      <c r="P246" s="466"/>
      <c r="Q246" s="470"/>
      <c r="R246" s="493"/>
      <c r="S246" s="466"/>
      <c r="T246" s="470"/>
      <c r="U246" s="493"/>
      <c r="V246" s="466"/>
      <c r="W246" s="470"/>
      <c r="X246" s="493"/>
      <c r="Y246" s="466"/>
      <c r="Z246" s="470"/>
      <c r="AA246" s="494"/>
      <c r="AB246" s="542">
        <f t="shared" si="62"/>
        <v>0</v>
      </c>
      <c r="AC246" s="495">
        <f t="shared" si="62"/>
        <v>0</v>
      </c>
      <c r="AD246" s="496">
        <f t="shared" si="62"/>
        <v>0</v>
      </c>
      <c r="AE246" s="3"/>
      <c r="AF246" s="13" t="b">
        <f t="shared" si="60"/>
        <v>1</v>
      </c>
      <c r="AG246" s="13" t="b">
        <f t="shared" si="61"/>
        <v>1</v>
      </c>
      <c r="AH246" s="13" t="b">
        <f t="shared" si="63"/>
        <v>1</v>
      </c>
      <c r="AI246" s="13" t="b">
        <f t="shared" si="64"/>
        <v>1</v>
      </c>
      <c r="AJ246" s="13" t="b">
        <f t="shared" si="65"/>
        <v>0</v>
      </c>
      <c r="AK246" s="13" t="b">
        <f t="shared" si="66"/>
        <v>0</v>
      </c>
      <c r="AL246" s="13" t="b">
        <f t="shared" si="67"/>
        <v>0</v>
      </c>
      <c r="AM246" s="13" t="b">
        <f t="shared" si="68"/>
        <v>0</v>
      </c>
      <c r="AN246" s="13" t="b">
        <f t="shared" si="69"/>
        <v>0</v>
      </c>
      <c r="AO246" s="13" t="b">
        <f t="shared" si="70"/>
        <v>0</v>
      </c>
      <c r="AP246" s="13" t="b">
        <f t="shared" si="71"/>
        <v>0</v>
      </c>
      <c r="AQ246" s="13" t="b">
        <f t="shared" si="72"/>
        <v>0</v>
      </c>
      <c r="AR246" s="13" t="b">
        <f t="shared" si="73"/>
        <v>0</v>
      </c>
      <c r="AS246" s="13" t="b">
        <f t="shared" si="74"/>
        <v>1</v>
      </c>
      <c r="AT246" s="13" t="b">
        <f t="shared" si="75"/>
        <v>1</v>
      </c>
      <c r="AU246" s="13" t="b">
        <f t="shared" si="76"/>
        <v>1</v>
      </c>
      <c r="AV246" s="13" t="b">
        <f t="shared" si="77"/>
        <v>1</v>
      </c>
      <c r="AW246" s="13" t="b">
        <f t="shared" si="78"/>
        <v>1</v>
      </c>
      <c r="AX246" s="13" t="str">
        <f t="shared" si="79"/>
        <v>-</v>
      </c>
      <c r="AY246" s="622">
        <f>IF(AX246="-",0,IF(COUNTIF(AX246:$AX$1022,AX246)&gt;1,1,0))</f>
        <v>0</v>
      </c>
    </row>
    <row r="247" spans="1:51" ht="15.75">
      <c r="A247" s="464">
        <v>225</v>
      </c>
      <c r="B247" s="491"/>
      <c r="C247" s="492"/>
      <c r="D247" s="469"/>
      <c r="E247" s="470"/>
      <c r="F247" s="493"/>
      <c r="G247" s="466"/>
      <c r="H247" s="470"/>
      <c r="I247" s="493"/>
      <c r="J247" s="466"/>
      <c r="K247" s="470"/>
      <c r="L247" s="493"/>
      <c r="M247" s="466"/>
      <c r="N247" s="470"/>
      <c r="O247" s="493"/>
      <c r="P247" s="466"/>
      <c r="Q247" s="470"/>
      <c r="R247" s="493"/>
      <c r="S247" s="466"/>
      <c r="T247" s="470"/>
      <c r="U247" s="493"/>
      <c r="V247" s="466"/>
      <c r="W247" s="470"/>
      <c r="X247" s="493"/>
      <c r="Y247" s="466"/>
      <c r="Z247" s="470"/>
      <c r="AA247" s="494"/>
      <c r="AB247" s="542">
        <f t="shared" si="62"/>
        <v>0</v>
      </c>
      <c r="AC247" s="495">
        <f t="shared" si="62"/>
        <v>0</v>
      </c>
      <c r="AD247" s="496">
        <f t="shared" si="62"/>
        <v>0</v>
      </c>
      <c r="AE247" s="3"/>
      <c r="AF247" s="13" t="b">
        <f t="shared" si="60"/>
        <v>1</v>
      </c>
      <c r="AG247" s="13" t="b">
        <f t="shared" si="61"/>
        <v>1</v>
      </c>
      <c r="AH247" s="13" t="b">
        <f t="shared" si="63"/>
        <v>1</v>
      </c>
      <c r="AI247" s="13" t="b">
        <f t="shared" si="64"/>
        <v>1</v>
      </c>
      <c r="AJ247" s="13" t="b">
        <f t="shared" si="65"/>
        <v>0</v>
      </c>
      <c r="AK247" s="13" t="b">
        <f t="shared" si="66"/>
        <v>0</v>
      </c>
      <c r="AL247" s="13" t="b">
        <f t="shared" si="67"/>
        <v>0</v>
      </c>
      <c r="AM247" s="13" t="b">
        <f t="shared" si="68"/>
        <v>0</v>
      </c>
      <c r="AN247" s="13" t="b">
        <f t="shared" si="69"/>
        <v>0</v>
      </c>
      <c r="AO247" s="13" t="b">
        <f t="shared" si="70"/>
        <v>0</v>
      </c>
      <c r="AP247" s="13" t="b">
        <f t="shared" si="71"/>
        <v>0</v>
      </c>
      <c r="AQ247" s="13" t="b">
        <f t="shared" si="72"/>
        <v>0</v>
      </c>
      <c r="AR247" s="13" t="b">
        <f t="shared" si="73"/>
        <v>0</v>
      </c>
      <c r="AS247" s="13" t="b">
        <f t="shared" si="74"/>
        <v>1</v>
      </c>
      <c r="AT247" s="13" t="b">
        <f t="shared" si="75"/>
        <v>1</v>
      </c>
      <c r="AU247" s="13" t="b">
        <f t="shared" si="76"/>
        <v>1</v>
      </c>
      <c r="AV247" s="13" t="b">
        <f t="shared" si="77"/>
        <v>1</v>
      </c>
      <c r="AW247" s="13" t="b">
        <f t="shared" si="78"/>
        <v>1</v>
      </c>
      <c r="AX247" s="13" t="str">
        <f t="shared" si="79"/>
        <v>-</v>
      </c>
      <c r="AY247" s="622">
        <f>IF(AX247="-",0,IF(COUNTIF(AX247:$AX$1022,AX247)&gt;1,1,0))</f>
        <v>0</v>
      </c>
    </row>
    <row r="248" spans="1:51" ht="15.75">
      <c r="A248" s="464">
        <v>226</v>
      </c>
      <c r="B248" s="491"/>
      <c r="C248" s="492"/>
      <c r="D248" s="469"/>
      <c r="E248" s="470"/>
      <c r="F248" s="493"/>
      <c r="G248" s="466"/>
      <c r="H248" s="470"/>
      <c r="I248" s="493"/>
      <c r="J248" s="466"/>
      <c r="K248" s="470"/>
      <c r="L248" s="493"/>
      <c r="M248" s="466"/>
      <c r="N248" s="470"/>
      <c r="O248" s="493"/>
      <c r="P248" s="466"/>
      <c r="Q248" s="470"/>
      <c r="R248" s="493"/>
      <c r="S248" s="466"/>
      <c r="T248" s="470"/>
      <c r="U248" s="493"/>
      <c r="V248" s="466"/>
      <c r="W248" s="470"/>
      <c r="X248" s="493"/>
      <c r="Y248" s="466"/>
      <c r="Z248" s="470"/>
      <c r="AA248" s="494"/>
      <c r="AB248" s="542">
        <f t="shared" si="62"/>
        <v>0</v>
      </c>
      <c r="AC248" s="495">
        <f t="shared" si="62"/>
        <v>0</v>
      </c>
      <c r="AD248" s="496">
        <f t="shared" si="62"/>
        <v>0</v>
      </c>
      <c r="AE248" s="3"/>
      <c r="AF248" s="13" t="b">
        <f t="shared" si="60"/>
        <v>1</v>
      </c>
      <c r="AG248" s="13" t="b">
        <f t="shared" si="61"/>
        <v>1</v>
      </c>
      <c r="AH248" s="13" t="b">
        <f t="shared" si="63"/>
        <v>1</v>
      </c>
      <c r="AI248" s="13" t="b">
        <f t="shared" si="64"/>
        <v>1</v>
      </c>
      <c r="AJ248" s="13" t="b">
        <f t="shared" si="65"/>
        <v>0</v>
      </c>
      <c r="AK248" s="13" t="b">
        <f t="shared" si="66"/>
        <v>0</v>
      </c>
      <c r="AL248" s="13" t="b">
        <f t="shared" si="67"/>
        <v>0</v>
      </c>
      <c r="AM248" s="13" t="b">
        <f t="shared" si="68"/>
        <v>0</v>
      </c>
      <c r="AN248" s="13" t="b">
        <f t="shared" si="69"/>
        <v>0</v>
      </c>
      <c r="AO248" s="13" t="b">
        <f t="shared" si="70"/>
        <v>0</v>
      </c>
      <c r="AP248" s="13" t="b">
        <f t="shared" si="71"/>
        <v>0</v>
      </c>
      <c r="AQ248" s="13" t="b">
        <f t="shared" si="72"/>
        <v>0</v>
      </c>
      <c r="AR248" s="13" t="b">
        <f t="shared" si="73"/>
        <v>0</v>
      </c>
      <c r="AS248" s="13" t="b">
        <f t="shared" si="74"/>
        <v>1</v>
      </c>
      <c r="AT248" s="13" t="b">
        <f t="shared" si="75"/>
        <v>1</v>
      </c>
      <c r="AU248" s="13" t="b">
        <f t="shared" si="76"/>
        <v>1</v>
      </c>
      <c r="AV248" s="13" t="b">
        <f t="shared" si="77"/>
        <v>1</v>
      </c>
      <c r="AW248" s="13" t="b">
        <f t="shared" si="78"/>
        <v>1</v>
      </c>
      <c r="AX248" s="13" t="str">
        <f t="shared" si="79"/>
        <v>-</v>
      </c>
      <c r="AY248" s="622">
        <f>IF(AX248="-",0,IF(COUNTIF(AX248:$AX$1022,AX248)&gt;1,1,0))</f>
        <v>0</v>
      </c>
    </row>
    <row r="249" spans="1:51" ht="15.75">
      <c r="A249" s="464">
        <v>227</v>
      </c>
      <c r="B249" s="491"/>
      <c r="C249" s="492"/>
      <c r="D249" s="469"/>
      <c r="E249" s="470"/>
      <c r="F249" s="493"/>
      <c r="G249" s="466"/>
      <c r="H249" s="470"/>
      <c r="I249" s="493"/>
      <c r="J249" s="466"/>
      <c r="K249" s="470"/>
      <c r="L249" s="493"/>
      <c r="M249" s="466"/>
      <c r="N249" s="470"/>
      <c r="O249" s="493"/>
      <c r="P249" s="466"/>
      <c r="Q249" s="470"/>
      <c r="R249" s="493"/>
      <c r="S249" s="466"/>
      <c r="T249" s="470"/>
      <c r="U249" s="493"/>
      <c r="V249" s="466"/>
      <c r="W249" s="470"/>
      <c r="X249" s="493"/>
      <c r="Y249" s="466"/>
      <c r="Z249" s="470"/>
      <c r="AA249" s="494"/>
      <c r="AB249" s="542">
        <f t="shared" si="62"/>
        <v>0</v>
      </c>
      <c r="AC249" s="495">
        <f t="shared" si="62"/>
        <v>0</v>
      </c>
      <c r="AD249" s="496">
        <f t="shared" si="62"/>
        <v>0</v>
      </c>
      <c r="AE249" s="3"/>
      <c r="AF249" s="13" t="b">
        <f t="shared" si="60"/>
        <v>1</v>
      </c>
      <c r="AG249" s="13" t="b">
        <f t="shared" si="61"/>
        <v>1</v>
      </c>
      <c r="AH249" s="13" t="b">
        <f t="shared" si="63"/>
        <v>1</v>
      </c>
      <c r="AI249" s="13" t="b">
        <f t="shared" si="64"/>
        <v>1</v>
      </c>
      <c r="AJ249" s="13" t="b">
        <f t="shared" si="65"/>
        <v>0</v>
      </c>
      <c r="AK249" s="13" t="b">
        <f t="shared" si="66"/>
        <v>0</v>
      </c>
      <c r="AL249" s="13" t="b">
        <f t="shared" si="67"/>
        <v>0</v>
      </c>
      <c r="AM249" s="13" t="b">
        <f t="shared" si="68"/>
        <v>0</v>
      </c>
      <c r="AN249" s="13" t="b">
        <f t="shared" si="69"/>
        <v>0</v>
      </c>
      <c r="AO249" s="13" t="b">
        <f t="shared" si="70"/>
        <v>0</v>
      </c>
      <c r="AP249" s="13" t="b">
        <f t="shared" si="71"/>
        <v>0</v>
      </c>
      <c r="AQ249" s="13" t="b">
        <f t="shared" si="72"/>
        <v>0</v>
      </c>
      <c r="AR249" s="13" t="b">
        <f t="shared" si="73"/>
        <v>0</v>
      </c>
      <c r="AS249" s="13" t="b">
        <f t="shared" si="74"/>
        <v>1</v>
      </c>
      <c r="AT249" s="13" t="b">
        <f t="shared" si="75"/>
        <v>1</v>
      </c>
      <c r="AU249" s="13" t="b">
        <f t="shared" si="76"/>
        <v>1</v>
      </c>
      <c r="AV249" s="13" t="b">
        <f t="shared" si="77"/>
        <v>1</v>
      </c>
      <c r="AW249" s="13" t="b">
        <f t="shared" si="78"/>
        <v>1</v>
      </c>
      <c r="AX249" s="13" t="str">
        <f t="shared" si="79"/>
        <v>-</v>
      </c>
      <c r="AY249" s="622">
        <f>IF(AX249="-",0,IF(COUNTIF(AX249:$AX$1022,AX249)&gt;1,1,0))</f>
        <v>0</v>
      </c>
    </row>
    <row r="250" spans="1:51" ht="15.75">
      <c r="A250" s="464">
        <v>228</v>
      </c>
      <c r="B250" s="491"/>
      <c r="C250" s="492"/>
      <c r="D250" s="469"/>
      <c r="E250" s="470"/>
      <c r="F250" s="493"/>
      <c r="G250" s="466"/>
      <c r="H250" s="470"/>
      <c r="I250" s="493"/>
      <c r="J250" s="466"/>
      <c r="K250" s="470"/>
      <c r="L250" s="493"/>
      <c r="M250" s="466"/>
      <c r="N250" s="470"/>
      <c r="O250" s="493"/>
      <c r="P250" s="466"/>
      <c r="Q250" s="470"/>
      <c r="R250" s="493"/>
      <c r="S250" s="466"/>
      <c r="T250" s="470"/>
      <c r="U250" s="493"/>
      <c r="V250" s="466"/>
      <c r="W250" s="470"/>
      <c r="X250" s="493"/>
      <c r="Y250" s="466"/>
      <c r="Z250" s="470"/>
      <c r="AA250" s="494"/>
      <c r="AB250" s="542">
        <f t="shared" si="62"/>
        <v>0</v>
      </c>
      <c r="AC250" s="495">
        <f t="shared" si="62"/>
        <v>0</v>
      </c>
      <c r="AD250" s="496">
        <f t="shared" si="62"/>
        <v>0</v>
      </c>
      <c r="AE250" s="3"/>
      <c r="AF250" s="13" t="b">
        <f t="shared" si="60"/>
        <v>1</v>
      </c>
      <c r="AG250" s="13" t="b">
        <f t="shared" si="61"/>
        <v>1</v>
      </c>
      <c r="AH250" s="13" t="b">
        <f t="shared" si="63"/>
        <v>1</v>
      </c>
      <c r="AI250" s="13" t="b">
        <f t="shared" si="64"/>
        <v>1</v>
      </c>
      <c r="AJ250" s="13" t="b">
        <f t="shared" si="65"/>
        <v>0</v>
      </c>
      <c r="AK250" s="13" t="b">
        <f t="shared" si="66"/>
        <v>0</v>
      </c>
      <c r="AL250" s="13" t="b">
        <f t="shared" si="67"/>
        <v>0</v>
      </c>
      <c r="AM250" s="13" t="b">
        <f t="shared" si="68"/>
        <v>0</v>
      </c>
      <c r="AN250" s="13" t="b">
        <f t="shared" si="69"/>
        <v>0</v>
      </c>
      <c r="AO250" s="13" t="b">
        <f t="shared" si="70"/>
        <v>0</v>
      </c>
      <c r="AP250" s="13" t="b">
        <f t="shared" si="71"/>
        <v>0</v>
      </c>
      <c r="AQ250" s="13" t="b">
        <f t="shared" si="72"/>
        <v>0</v>
      </c>
      <c r="AR250" s="13" t="b">
        <f t="shared" si="73"/>
        <v>0</v>
      </c>
      <c r="AS250" s="13" t="b">
        <f t="shared" si="74"/>
        <v>1</v>
      </c>
      <c r="AT250" s="13" t="b">
        <f t="shared" si="75"/>
        <v>1</v>
      </c>
      <c r="AU250" s="13" t="b">
        <f t="shared" si="76"/>
        <v>1</v>
      </c>
      <c r="AV250" s="13" t="b">
        <f t="shared" si="77"/>
        <v>1</v>
      </c>
      <c r="AW250" s="13" t="b">
        <f t="shared" si="78"/>
        <v>1</v>
      </c>
      <c r="AX250" s="13" t="str">
        <f t="shared" si="79"/>
        <v>-</v>
      </c>
      <c r="AY250" s="622">
        <f>IF(AX250="-",0,IF(COUNTIF(AX250:$AX$1022,AX250)&gt;1,1,0))</f>
        <v>0</v>
      </c>
    </row>
    <row r="251" spans="1:51" ht="15.75">
      <c r="A251" s="464">
        <v>229</v>
      </c>
      <c r="B251" s="491"/>
      <c r="C251" s="492"/>
      <c r="D251" s="469"/>
      <c r="E251" s="470"/>
      <c r="F251" s="493"/>
      <c r="G251" s="466"/>
      <c r="H251" s="470"/>
      <c r="I251" s="493"/>
      <c r="J251" s="466"/>
      <c r="K251" s="470"/>
      <c r="L251" s="493"/>
      <c r="M251" s="466"/>
      <c r="N251" s="470"/>
      <c r="O251" s="493"/>
      <c r="P251" s="466"/>
      <c r="Q251" s="470"/>
      <c r="R251" s="493"/>
      <c r="S251" s="466"/>
      <c r="T251" s="470"/>
      <c r="U251" s="493"/>
      <c r="V251" s="466"/>
      <c r="W251" s="470"/>
      <c r="X251" s="493"/>
      <c r="Y251" s="466"/>
      <c r="Z251" s="470"/>
      <c r="AA251" s="494"/>
      <c r="AB251" s="542">
        <f t="shared" si="62"/>
        <v>0</v>
      </c>
      <c r="AC251" s="495">
        <f t="shared" si="62"/>
        <v>0</v>
      </c>
      <c r="AD251" s="496">
        <f t="shared" si="62"/>
        <v>0</v>
      </c>
      <c r="AE251" s="3"/>
      <c r="AF251" s="13" t="b">
        <f t="shared" si="60"/>
        <v>1</v>
      </c>
      <c r="AG251" s="13" t="b">
        <f t="shared" si="61"/>
        <v>1</v>
      </c>
      <c r="AH251" s="13" t="b">
        <f t="shared" si="63"/>
        <v>1</v>
      </c>
      <c r="AI251" s="13" t="b">
        <f t="shared" si="64"/>
        <v>1</v>
      </c>
      <c r="AJ251" s="13" t="b">
        <f t="shared" si="65"/>
        <v>0</v>
      </c>
      <c r="AK251" s="13" t="b">
        <f t="shared" si="66"/>
        <v>0</v>
      </c>
      <c r="AL251" s="13" t="b">
        <f t="shared" si="67"/>
        <v>0</v>
      </c>
      <c r="AM251" s="13" t="b">
        <f t="shared" si="68"/>
        <v>0</v>
      </c>
      <c r="AN251" s="13" t="b">
        <f t="shared" si="69"/>
        <v>0</v>
      </c>
      <c r="AO251" s="13" t="b">
        <f t="shared" si="70"/>
        <v>0</v>
      </c>
      <c r="AP251" s="13" t="b">
        <f t="shared" si="71"/>
        <v>0</v>
      </c>
      <c r="AQ251" s="13" t="b">
        <f t="shared" si="72"/>
        <v>0</v>
      </c>
      <c r="AR251" s="13" t="b">
        <f t="shared" si="73"/>
        <v>0</v>
      </c>
      <c r="AS251" s="13" t="b">
        <f t="shared" si="74"/>
        <v>1</v>
      </c>
      <c r="AT251" s="13" t="b">
        <f t="shared" si="75"/>
        <v>1</v>
      </c>
      <c r="AU251" s="13" t="b">
        <f t="shared" si="76"/>
        <v>1</v>
      </c>
      <c r="AV251" s="13" t="b">
        <f t="shared" si="77"/>
        <v>1</v>
      </c>
      <c r="AW251" s="13" t="b">
        <f t="shared" si="78"/>
        <v>1</v>
      </c>
      <c r="AX251" s="13" t="str">
        <f t="shared" si="79"/>
        <v>-</v>
      </c>
      <c r="AY251" s="622">
        <f>IF(AX251="-",0,IF(COUNTIF(AX251:$AX$1022,AX251)&gt;1,1,0))</f>
        <v>0</v>
      </c>
    </row>
    <row r="252" spans="1:51" ht="15.75">
      <c r="A252" s="464">
        <v>230</v>
      </c>
      <c r="B252" s="491"/>
      <c r="C252" s="492"/>
      <c r="D252" s="469"/>
      <c r="E252" s="470"/>
      <c r="F252" s="493"/>
      <c r="G252" s="466"/>
      <c r="H252" s="470"/>
      <c r="I252" s="493"/>
      <c r="J252" s="466"/>
      <c r="K252" s="470"/>
      <c r="L252" s="493"/>
      <c r="M252" s="466"/>
      <c r="N252" s="470"/>
      <c r="O252" s="493"/>
      <c r="P252" s="466"/>
      <c r="Q252" s="470"/>
      <c r="R252" s="493"/>
      <c r="S252" s="466"/>
      <c r="T252" s="470"/>
      <c r="U252" s="493"/>
      <c r="V252" s="466"/>
      <c r="W252" s="470"/>
      <c r="X252" s="493"/>
      <c r="Y252" s="466"/>
      <c r="Z252" s="470"/>
      <c r="AA252" s="494"/>
      <c r="AB252" s="542">
        <f t="shared" si="62"/>
        <v>0</v>
      </c>
      <c r="AC252" s="495">
        <f t="shared" si="62"/>
        <v>0</v>
      </c>
      <c r="AD252" s="496">
        <f t="shared" si="62"/>
        <v>0</v>
      </c>
      <c r="AE252" s="3"/>
      <c r="AF252" s="13" t="b">
        <f t="shared" si="60"/>
        <v>1</v>
      </c>
      <c r="AG252" s="13" t="b">
        <f t="shared" si="61"/>
        <v>1</v>
      </c>
      <c r="AH252" s="13" t="b">
        <f t="shared" si="63"/>
        <v>1</v>
      </c>
      <c r="AI252" s="13" t="b">
        <f t="shared" si="64"/>
        <v>1</v>
      </c>
      <c r="AJ252" s="13" t="b">
        <f t="shared" si="65"/>
        <v>0</v>
      </c>
      <c r="AK252" s="13" t="b">
        <f t="shared" si="66"/>
        <v>0</v>
      </c>
      <c r="AL252" s="13" t="b">
        <f t="shared" si="67"/>
        <v>0</v>
      </c>
      <c r="AM252" s="13" t="b">
        <f t="shared" si="68"/>
        <v>0</v>
      </c>
      <c r="AN252" s="13" t="b">
        <f t="shared" si="69"/>
        <v>0</v>
      </c>
      <c r="AO252" s="13" t="b">
        <f t="shared" si="70"/>
        <v>0</v>
      </c>
      <c r="AP252" s="13" t="b">
        <f t="shared" si="71"/>
        <v>0</v>
      </c>
      <c r="AQ252" s="13" t="b">
        <f t="shared" si="72"/>
        <v>0</v>
      </c>
      <c r="AR252" s="13" t="b">
        <f t="shared" si="73"/>
        <v>0</v>
      </c>
      <c r="AS252" s="13" t="b">
        <f t="shared" si="74"/>
        <v>1</v>
      </c>
      <c r="AT252" s="13" t="b">
        <f t="shared" si="75"/>
        <v>1</v>
      </c>
      <c r="AU252" s="13" t="b">
        <f t="shared" si="76"/>
        <v>1</v>
      </c>
      <c r="AV252" s="13" t="b">
        <f t="shared" si="77"/>
        <v>1</v>
      </c>
      <c r="AW252" s="13" t="b">
        <f t="shared" si="78"/>
        <v>1</v>
      </c>
      <c r="AX252" s="13" t="str">
        <f t="shared" si="79"/>
        <v>-</v>
      </c>
      <c r="AY252" s="622">
        <f>IF(AX252="-",0,IF(COUNTIF(AX252:$AX$1022,AX252)&gt;1,1,0))</f>
        <v>0</v>
      </c>
    </row>
    <row r="253" spans="1:51" ht="15.75">
      <c r="A253" s="464">
        <v>231</v>
      </c>
      <c r="B253" s="491"/>
      <c r="C253" s="492"/>
      <c r="D253" s="469"/>
      <c r="E253" s="470"/>
      <c r="F253" s="493"/>
      <c r="G253" s="466"/>
      <c r="H253" s="470"/>
      <c r="I253" s="493"/>
      <c r="J253" s="466"/>
      <c r="K253" s="470"/>
      <c r="L253" s="493"/>
      <c r="M253" s="466"/>
      <c r="N253" s="470"/>
      <c r="O253" s="493"/>
      <c r="P253" s="466"/>
      <c r="Q253" s="470"/>
      <c r="R253" s="493"/>
      <c r="S253" s="466"/>
      <c r="T253" s="470"/>
      <c r="U253" s="493"/>
      <c r="V253" s="466"/>
      <c r="W253" s="470"/>
      <c r="X253" s="493"/>
      <c r="Y253" s="466"/>
      <c r="Z253" s="470"/>
      <c r="AA253" s="494"/>
      <c r="AB253" s="542">
        <f t="shared" si="62"/>
        <v>0</v>
      </c>
      <c r="AC253" s="495">
        <f t="shared" si="62"/>
        <v>0</v>
      </c>
      <c r="AD253" s="496">
        <f t="shared" si="62"/>
        <v>0</v>
      </c>
      <c r="AE253" s="3"/>
      <c r="AF253" s="13" t="b">
        <f t="shared" si="60"/>
        <v>1</v>
      </c>
      <c r="AG253" s="13" t="b">
        <f t="shared" si="61"/>
        <v>1</v>
      </c>
      <c r="AH253" s="13" t="b">
        <f t="shared" si="63"/>
        <v>1</v>
      </c>
      <c r="AI253" s="13" t="b">
        <f t="shared" si="64"/>
        <v>1</v>
      </c>
      <c r="AJ253" s="13" t="b">
        <f t="shared" si="65"/>
        <v>0</v>
      </c>
      <c r="AK253" s="13" t="b">
        <f t="shared" si="66"/>
        <v>0</v>
      </c>
      <c r="AL253" s="13" t="b">
        <f t="shared" si="67"/>
        <v>0</v>
      </c>
      <c r="AM253" s="13" t="b">
        <f t="shared" si="68"/>
        <v>0</v>
      </c>
      <c r="AN253" s="13" t="b">
        <f t="shared" si="69"/>
        <v>0</v>
      </c>
      <c r="AO253" s="13" t="b">
        <f t="shared" si="70"/>
        <v>0</v>
      </c>
      <c r="AP253" s="13" t="b">
        <f t="shared" si="71"/>
        <v>0</v>
      </c>
      <c r="AQ253" s="13" t="b">
        <f t="shared" si="72"/>
        <v>0</v>
      </c>
      <c r="AR253" s="13" t="b">
        <f t="shared" si="73"/>
        <v>0</v>
      </c>
      <c r="AS253" s="13" t="b">
        <f t="shared" si="74"/>
        <v>1</v>
      </c>
      <c r="AT253" s="13" t="b">
        <f t="shared" si="75"/>
        <v>1</v>
      </c>
      <c r="AU253" s="13" t="b">
        <f t="shared" si="76"/>
        <v>1</v>
      </c>
      <c r="AV253" s="13" t="b">
        <f t="shared" si="77"/>
        <v>1</v>
      </c>
      <c r="AW253" s="13" t="b">
        <f t="shared" si="78"/>
        <v>1</v>
      </c>
      <c r="AX253" s="13" t="str">
        <f t="shared" si="79"/>
        <v>-</v>
      </c>
      <c r="AY253" s="622">
        <f>IF(AX253="-",0,IF(COUNTIF(AX253:$AX$1022,AX253)&gt;1,1,0))</f>
        <v>0</v>
      </c>
    </row>
    <row r="254" spans="1:51" ht="15.75">
      <c r="A254" s="464">
        <v>232</v>
      </c>
      <c r="B254" s="491"/>
      <c r="C254" s="492"/>
      <c r="D254" s="469"/>
      <c r="E254" s="470"/>
      <c r="F254" s="493"/>
      <c r="G254" s="466"/>
      <c r="H254" s="470"/>
      <c r="I254" s="493"/>
      <c r="J254" s="466"/>
      <c r="K254" s="470"/>
      <c r="L254" s="493"/>
      <c r="M254" s="466"/>
      <c r="N254" s="470"/>
      <c r="O254" s="493"/>
      <c r="P254" s="466"/>
      <c r="Q254" s="470"/>
      <c r="R254" s="493"/>
      <c r="S254" s="466"/>
      <c r="T254" s="470"/>
      <c r="U254" s="493"/>
      <c r="V254" s="466"/>
      <c r="W254" s="470"/>
      <c r="X254" s="493"/>
      <c r="Y254" s="466"/>
      <c r="Z254" s="470"/>
      <c r="AA254" s="494"/>
      <c r="AB254" s="542">
        <f t="shared" si="62"/>
        <v>0</v>
      </c>
      <c r="AC254" s="495">
        <f t="shared" si="62"/>
        <v>0</v>
      </c>
      <c r="AD254" s="496">
        <f t="shared" si="62"/>
        <v>0</v>
      </c>
      <c r="AE254" s="3"/>
      <c r="AF254" s="13" t="b">
        <f t="shared" si="60"/>
        <v>1</v>
      </c>
      <c r="AG254" s="13" t="b">
        <f t="shared" si="61"/>
        <v>1</v>
      </c>
      <c r="AH254" s="13" t="b">
        <f t="shared" si="63"/>
        <v>1</v>
      </c>
      <c r="AI254" s="13" t="b">
        <f t="shared" si="64"/>
        <v>1</v>
      </c>
      <c r="AJ254" s="13" t="b">
        <f t="shared" si="65"/>
        <v>0</v>
      </c>
      <c r="AK254" s="13" t="b">
        <f t="shared" si="66"/>
        <v>0</v>
      </c>
      <c r="AL254" s="13" t="b">
        <f t="shared" si="67"/>
        <v>0</v>
      </c>
      <c r="AM254" s="13" t="b">
        <f t="shared" si="68"/>
        <v>0</v>
      </c>
      <c r="AN254" s="13" t="b">
        <f t="shared" si="69"/>
        <v>0</v>
      </c>
      <c r="AO254" s="13" t="b">
        <f t="shared" si="70"/>
        <v>0</v>
      </c>
      <c r="AP254" s="13" t="b">
        <f t="shared" si="71"/>
        <v>0</v>
      </c>
      <c r="AQ254" s="13" t="b">
        <f t="shared" si="72"/>
        <v>0</v>
      </c>
      <c r="AR254" s="13" t="b">
        <f t="shared" si="73"/>
        <v>0</v>
      </c>
      <c r="AS254" s="13" t="b">
        <f t="shared" si="74"/>
        <v>1</v>
      </c>
      <c r="AT254" s="13" t="b">
        <f t="shared" si="75"/>
        <v>1</v>
      </c>
      <c r="AU254" s="13" t="b">
        <f t="shared" si="76"/>
        <v>1</v>
      </c>
      <c r="AV254" s="13" t="b">
        <f t="shared" si="77"/>
        <v>1</v>
      </c>
      <c r="AW254" s="13" t="b">
        <f t="shared" si="78"/>
        <v>1</v>
      </c>
      <c r="AX254" s="13" t="str">
        <f t="shared" si="79"/>
        <v>-</v>
      </c>
      <c r="AY254" s="622">
        <f>IF(AX254="-",0,IF(COUNTIF(AX254:$AX$1022,AX254)&gt;1,1,0))</f>
        <v>0</v>
      </c>
    </row>
    <row r="255" spans="1:51" ht="15.75">
      <c r="A255" s="464">
        <v>233</v>
      </c>
      <c r="B255" s="491"/>
      <c r="C255" s="492"/>
      <c r="D255" s="469"/>
      <c r="E255" s="470"/>
      <c r="F255" s="493"/>
      <c r="G255" s="466"/>
      <c r="H255" s="470"/>
      <c r="I255" s="493"/>
      <c r="J255" s="466"/>
      <c r="K255" s="470"/>
      <c r="L255" s="493"/>
      <c r="M255" s="466"/>
      <c r="N255" s="470"/>
      <c r="O255" s="493"/>
      <c r="P255" s="466"/>
      <c r="Q255" s="470"/>
      <c r="R255" s="493"/>
      <c r="S255" s="466"/>
      <c r="T255" s="470"/>
      <c r="U255" s="493"/>
      <c r="V255" s="466"/>
      <c r="W255" s="470"/>
      <c r="X255" s="493"/>
      <c r="Y255" s="466"/>
      <c r="Z255" s="470"/>
      <c r="AA255" s="494"/>
      <c r="AB255" s="542">
        <f t="shared" si="62"/>
        <v>0</v>
      </c>
      <c r="AC255" s="495">
        <f t="shared" si="62"/>
        <v>0</v>
      </c>
      <c r="AD255" s="496">
        <f t="shared" si="62"/>
        <v>0</v>
      </c>
      <c r="AE255" s="3"/>
      <c r="AF255" s="13" t="b">
        <f t="shared" si="60"/>
        <v>1</v>
      </c>
      <c r="AG255" s="13" t="b">
        <f t="shared" si="61"/>
        <v>1</v>
      </c>
      <c r="AH255" s="13" t="b">
        <f t="shared" si="63"/>
        <v>1</v>
      </c>
      <c r="AI255" s="13" t="b">
        <f t="shared" si="64"/>
        <v>1</v>
      </c>
      <c r="AJ255" s="13" t="b">
        <f t="shared" si="65"/>
        <v>0</v>
      </c>
      <c r="AK255" s="13" t="b">
        <f t="shared" si="66"/>
        <v>0</v>
      </c>
      <c r="AL255" s="13" t="b">
        <f t="shared" si="67"/>
        <v>0</v>
      </c>
      <c r="AM255" s="13" t="b">
        <f t="shared" si="68"/>
        <v>0</v>
      </c>
      <c r="AN255" s="13" t="b">
        <f t="shared" si="69"/>
        <v>0</v>
      </c>
      <c r="AO255" s="13" t="b">
        <f t="shared" si="70"/>
        <v>0</v>
      </c>
      <c r="AP255" s="13" t="b">
        <f t="shared" si="71"/>
        <v>0</v>
      </c>
      <c r="AQ255" s="13" t="b">
        <f t="shared" si="72"/>
        <v>0</v>
      </c>
      <c r="AR255" s="13" t="b">
        <f t="shared" si="73"/>
        <v>0</v>
      </c>
      <c r="AS255" s="13" t="b">
        <f t="shared" si="74"/>
        <v>1</v>
      </c>
      <c r="AT255" s="13" t="b">
        <f t="shared" si="75"/>
        <v>1</v>
      </c>
      <c r="AU255" s="13" t="b">
        <f t="shared" si="76"/>
        <v>1</v>
      </c>
      <c r="AV255" s="13" t="b">
        <f t="shared" si="77"/>
        <v>1</v>
      </c>
      <c r="AW255" s="13" t="b">
        <f t="shared" si="78"/>
        <v>1</v>
      </c>
      <c r="AX255" s="13" t="str">
        <f t="shared" si="79"/>
        <v>-</v>
      </c>
      <c r="AY255" s="622">
        <f>IF(AX255="-",0,IF(COUNTIF(AX255:$AX$1022,AX255)&gt;1,1,0))</f>
        <v>0</v>
      </c>
    </row>
    <row r="256" spans="1:51" ht="15.75">
      <c r="A256" s="464">
        <v>234</v>
      </c>
      <c r="B256" s="491"/>
      <c r="C256" s="492"/>
      <c r="D256" s="469"/>
      <c r="E256" s="470"/>
      <c r="F256" s="493"/>
      <c r="G256" s="466"/>
      <c r="H256" s="470"/>
      <c r="I256" s="493"/>
      <c r="J256" s="466"/>
      <c r="K256" s="470"/>
      <c r="L256" s="493"/>
      <c r="M256" s="466"/>
      <c r="N256" s="470"/>
      <c r="O256" s="493"/>
      <c r="P256" s="466"/>
      <c r="Q256" s="470"/>
      <c r="R256" s="493"/>
      <c r="S256" s="466"/>
      <c r="T256" s="470"/>
      <c r="U256" s="493"/>
      <c r="V256" s="466"/>
      <c r="W256" s="470"/>
      <c r="X256" s="493"/>
      <c r="Y256" s="466"/>
      <c r="Z256" s="470"/>
      <c r="AA256" s="494"/>
      <c r="AB256" s="542">
        <f t="shared" si="62"/>
        <v>0</v>
      </c>
      <c r="AC256" s="495">
        <f t="shared" si="62"/>
        <v>0</v>
      </c>
      <c r="AD256" s="496">
        <f t="shared" si="62"/>
        <v>0</v>
      </c>
      <c r="AE256" s="3"/>
      <c r="AF256" s="13" t="b">
        <f t="shared" si="60"/>
        <v>1</v>
      </c>
      <c r="AG256" s="13" t="b">
        <f t="shared" si="61"/>
        <v>1</v>
      </c>
      <c r="AH256" s="13" t="b">
        <f t="shared" si="63"/>
        <v>1</v>
      </c>
      <c r="AI256" s="13" t="b">
        <f t="shared" si="64"/>
        <v>1</v>
      </c>
      <c r="AJ256" s="13" t="b">
        <f t="shared" si="65"/>
        <v>0</v>
      </c>
      <c r="AK256" s="13" t="b">
        <f t="shared" si="66"/>
        <v>0</v>
      </c>
      <c r="AL256" s="13" t="b">
        <f t="shared" si="67"/>
        <v>0</v>
      </c>
      <c r="AM256" s="13" t="b">
        <f t="shared" si="68"/>
        <v>0</v>
      </c>
      <c r="AN256" s="13" t="b">
        <f t="shared" si="69"/>
        <v>0</v>
      </c>
      <c r="AO256" s="13" t="b">
        <f t="shared" si="70"/>
        <v>0</v>
      </c>
      <c r="AP256" s="13" t="b">
        <f t="shared" si="71"/>
        <v>0</v>
      </c>
      <c r="AQ256" s="13" t="b">
        <f t="shared" si="72"/>
        <v>0</v>
      </c>
      <c r="AR256" s="13" t="b">
        <f t="shared" si="73"/>
        <v>0</v>
      </c>
      <c r="AS256" s="13" t="b">
        <f t="shared" si="74"/>
        <v>1</v>
      </c>
      <c r="AT256" s="13" t="b">
        <f t="shared" si="75"/>
        <v>1</v>
      </c>
      <c r="AU256" s="13" t="b">
        <f t="shared" si="76"/>
        <v>1</v>
      </c>
      <c r="AV256" s="13" t="b">
        <f t="shared" si="77"/>
        <v>1</v>
      </c>
      <c r="AW256" s="13" t="b">
        <f t="shared" si="78"/>
        <v>1</v>
      </c>
      <c r="AX256" s="13" t="str">
        <f t="shared" si="79"/>
        <v>-</v>
      </c>
      <c r="AY256" s="622">
        <f>IF(AX256="-",0,IF(COUNTIF(AX256:$AX$1022,AX256)&gt;1,1,0))</f>
        <v>0</v>
      </c>
    </row>
    <row r="257" spans="1:51" ht="15.75">
      <c r="A257" s="464">
        <v>235</v>
      </c>
      <c r="B257" s="491"/>
      <c r="C257" s="492"/>
      <c r="D257" s="469"/>
      <c r="E257" s="470"/>
      <c r="F257" s="493"/>
      <c r="G257" s="466"/>
      <c r="H257" s="470"/>
      <c r="I257" s="493"/>
      <c r="J257" s="466"/>
      <c r="K257" s="470"/>
      <c r="L257" s="493"/>
      <c r="M257" s="466"/>
      <c r="N257" s="470"/>
      <c r="O257" s="493"/>
      <c r="P257" s="466"/>
      <c r="Q257" s="470"/>
      <c r="R257" s="493"/>
      <c r="S257" s="466"/>
      <c r="T257" s="470"/>
      <c r="U257" s="493"/>
      <c r="V257" s="466"/>
      <c r="W257" s="470"/>
      <c r="X257" s="493"/>
      <c r="Y257" s="466"/>
      <c r="Z257" s="470"/>
      <c r="AA257" s="494"/>
      <c r="AB257" s="542">
        <f t="shared" si="62"/>
        <v>0</v>
      </c>
      <c r="AC257" s="495">
        <f t="shared" si="62"/>
        <v>0</v>
      </c>
      <c r="AD257" s="496">
        <f t="shared" si="62"/>
        <v>0</v>
      </c>
      <c r="AE257" s="3"/>
      <c r="AF257" s="13" t="b">
        <f t="shared" si="60"/>
        <v>1</v>
      </c>
      <c r="AG257" s="13" t="b">
        <f t="shared" si="61"/>
        <v>1</v>
      </c>
      <c r="AH257" s="13" t="b">
        <f t="shared" si="63"/>
        <v>1</v>
      </c>
      <c r="AI257" s="13" t="b">
        <f t="shared" si="64"/>
        <v>1</v>
      </c>
      <c r="AJ257" s="13" t="b">
        <f t="shared" si="65"/>
        <v>0</v>
      </c>
      <c r="AK257" s="13" t="b">
        <f t="shared" si="66"/>
        <v>0</v>
      </c>
      <c r="AL257" s="13" t="b">
        <f t="shared" si="67"/>
        <v>0</v>
      </c>
      <c r="AM257" s="13" t="b">
        <f t="shared" si="68"/>
        <v>0</v>
      </c>
      <c r="AN257" s="13" t="b">
        <f t="shared" si="69"/>
        <v>0</v>
      </c>
      <c r="AO257" s="13" t="b">
        <f t="shared" si="70"/>
        <v>0</v>
      </c>
      <c r="AP257" s="13" t="b">
        <f t="shared" si="71"/>
        <v>0</v>
      </c>
      <c r="AQ257" s="13" t="b">
        <f t="shared" si="72"/>
        <v>0</v>
      </c>
      <c r="AR257" s="13" t="b">
        <f t="shared" si="73"/>
        <v>0</v>
      </c>
      <c r="AS257" s="13" t="b">
        <f t="shared" si="74"/>
        <v>1</v>
      </c>
      <c r="AT257" s="13" t="b">
        <f t="shared" si="75"/>
        <v>1</v>
      </c>
      <c r="AU257" s="13" t="b">
        <f t="shared" si="76"/>
        <v>1</v>
      </c>
      <c r="AV257" s="13" t="b">
        <f t="shared" si="77"/>
        <v>1</v>
      </c>
      <c r="AW257" s="13" t="b">
        <f t="shared" si="78"/>
        <v>1</v>
      </c>
      <c r="AX257" s="13" t="str">
        <f t="shared" si="79"/>
        <v>-</v>
      </c>
      <c r="AY257" s="622">
        <f>IF(AX257="-",0,IF(COUNTIF(AX257:$AX$1022,AX257)&gt;1,1,0))</f>
        <v>0</v>
      </c>
    </row>
    <row r="258" spans="1:51" ht="15.75">
      <c r="A258" s="464">
        <v>236</v>
      </c>
      <c r="B258" s="491"/>
      <c r="C258" s="492"/>
      <c r="D258" s="469"/>
      <c r="E258" s="470"/>
      <c r="F258" s="493"/>
      <c r="G258" s="466"/>
      <c r="H258" s="470"/>
      <c r="I258" s="493"/>
      <c r="J258" s="466"/>
      <c r="K258" s="470"/>
      <c r="L258" s="493"/>
      <c r="M258" s="466"/>
      <c r="N258" s="470"/>
      <c r="O258" s="493"/>
      <c r="P258" s="466"/>
      <c r="Q258" s="470"/>
      <c r="R258" s="493"/>
      <c r="S258" s="466"/>
      <c r="T258" s="470"/>
      <c r="U258" s="493"/>
      <c r="V258" s="466"/>
      <c r="W258" s="470"/>
      <c r="X258" s="493"/>
      <c r="Y258" s="466"/>
      <c r="Z258" s="470"/>
      <c r="AA258" s="494"/>
      <c r="AB258" s="542">
        <f t="shared" si="62"/>
        <v>0</v>
      </c>
      <c r="AC258" s="495">
        <f t="shared" si="62"/>
        <v>0</v>
      </c>
      <c r="AD258" s="496">
        <f t="shared" si="62"/>
        <v>0</v>
      </c>
      <c r="AE258" s="3"/>
      <c r="AF258" s="13" t="b">
        <f t="shared" si="60"/>
        <v>1</v>
      </c>
      <c r="AG258" s="13" t="b">
        <f t="shared" si="61"/>
        <v>1</v>
      </c>
      <c r="AH258" s="13" t="b">
        <f t="shared" si="63"/>
        <v>1</v>
      </c>
      <c r="AI258" s="13" t="b">
        <f t="shared" si="64"/>
        <v>1</v>
      </c>
      <c r="AJ258" s="13" t="b">
        <f t="shared" si="65"/>
        <v>0</v>
      </c>
      <c r="AK258" s="13" t="b">
        <f t="shared" si="66"/>
        <v>0</v>
      </c>
      <c r="AL258" s="13" t="b">
        <f t="shared" si="67"/>
        <v>0</v>
      </c>
      <c r="AM258" s="13" t="b">
        <f t="shared" si="68"/>
        <v>0</v>
      </c>
      <c r="AN258" s="13" t="b">
        <f t="shared" si="69"/>
        <v>0</v>
      </c>
      <c r="AO258" s="13" t="b">
        <f t="shared" si="70"/>
        <v>0</v>
      </c>
      <c r="AP258" s="13" t="b">
        <f t="shared" si="71"/>
        <v>0</v>
      </c>
      <c r="AQ258" s="13" t="b">
        <f t="shared" si="72"/>
        <v>0</v>
      </c>
      <c r="AR258" s="13" t="b">
        <f t="shared" si="73"/>
        <v>0</v>
      </c>
      <c r="AS258" s="13" t="b">
        <f t="shared" si="74"/>
        <v>1</v>
      </c>
      <c r="AT258" s="13" t="b">
        <f t="shared" si="75"/>
        <v>1</v>
      </c>
      <c r="AU258" s="13" t="b">
        <f t="shared" si="76"/>
        <v>1</v>
      </c>
      <c r="AV258" s="13" t="b">
        <f t="shared" si="77"/>
        <v>1</v>
      </c>
      <c r="AW258" s="13" t="b">
        <f t="shared" si="78"/>
        <v>1</v>
      </c>
      <c r="AX258" s="13" t="str">
        <f t="shared" si="79"/>
        <v>-</v>
      </c>
      <c r="AY258" s="622">
        <f>IF(AX258="-",0,IF(COUNTIF(AX258:$AX$1022,AX258)&gt;1,1,0))</f>
        <v>0</v>
      </c>
    </row>
    <row r="259" spans="1:51" ht="15.75">
      <c r="A259" s="464">
        <v>237</v>
      </c>
      <c r="B259" s="491"/>
      <c r="C259" s="492"/>
      <c r="D259" s="469"/>
      <c r="E259" s="470"/>
      <c r="F259" s="493"/>
      <c r="G259" s="466"/>
      <c r="H259" s="470"/>
      <c r="I259" s="493"/>
      <c r="J259" s="466"/>
      <c r="K259" s="470"/>
      <c r="L259" s="493"/>
      <c r="M259" s="466"/>
      <c r="N259" s="470"/>
      <c r="O259" s="493"/>
      <c r="P259" s="466"/>
      <c r="Q259" s="470"/>
      <c r="R259" s="493"/>
      <c r="S259" s="466"/>
      <c r="T259" s="470"/>
      <c r="U259" s="493"/>
      <c r="V259" s="466"/>
      <c r="W259" s="470"/>
      <c r="X259" s="493"/>
      <c r="Y259" s="466"/>
      <c r="Z259" s="470"/>
      <c r="AA259" s="494"/>
      <c r="AB259" s="542">
        <f t="shared" si="62"/>
        <v>0</v>
      </c>
      <c r="AC259" s="495">
        <f t="shared" si="62"/>
        <v>0</v>
      </c>
      <c r="AD259" s="496">
        <f t="shared" si="62"/>
        <v>0</v>
      </c>
      <c r="AE259" s="3"/>
      <c r="AF259" s="13" t="b">
        <f t="shared" si="60"/>
        <v>1</v>
      </c>
      <c r="AG259" s="13" t="b">
        <f t="shared" si="61"/>
        <v>1</v>
      </c>
      <c r="AH259" s="13" t="b">
        <f t="shared" si="63"/>
        <v>1</v>
      </c>
      <c r="AI259" s="13" t="b">
        <f t="shared" si="64"/>
        <v>1</v>
      </c>
      <c r="AJ259" s="13" t="b">
        <f t="shared" si="65"/>
        <v>0</v>
      </c>
      <c r="AK259" s="13" t="b">
        <f t="shared" si="66"/>
        <v>0</v>
      </c>
      <c r="AL259" s="13" t="b">
        <f t="shared" si="67"/>
        <v>0</v>
      </c>
      <c r="AM259" s="13" t="b">
        <f t="shared" si="68"/>
        <v>0</v>
      </c>
      <c r="AN259" s="13" t="b">
        <f t="shared" si="69"/>
        <v>0</v>
      </c>
      <c r="AO259" s="13" t="b">
        <f t="shared" si="70"/>
        <v>0</v>
      </c>
      <c r="AP259" s="13" t="b">
        <f t="shared" si="71"/>
        <v>0</v>
      </c>
      <c r="AQ259" s="13" t="b">
        <f t="shared" si="72"/>
        <v>0</v>
      </c>
      <c r="AR259" s="13" t="b">
        <f t="shared" si="73"/>
        <v>0</v>
      </c>
      <c r="AS259" s="13" t="b">
        <f t="shared" si="74"/>
        <v>1</v>
      </c>
      <c r="AT259" s="13" t="b">
        <f t="shared" si="75"/>
        <v>1</v>
      </c>
      <c r="AU259" s="13" t="b">
        <f t="shared" si="76"/>
        <v>1</v>
      </c>
      <c r="AV259" s="13" t="b">
        <f t="shared" si="77"/>
        <v>1</v>
      </c>
      <c r="AW259" s="13" t="b">
        <f t="shared" si="78"/>
        <v>1</v>
      </c>
      <c r="AX259" s="13" t="str">
        <f t="shared" si="79"/>
        <v>-</v>
      </c>
      <c r="AY259" s="622">
        <f>IF(AX259="-",0,IF(COUNTIF(AX259:$AX$1022,AX259)&gt;1,1,0))</f>
        <v>0</v>
      </c>
    </row>
    <row r="260" spans="1:51" ht="15.75">
      <c r="A260" s="464">
        <v>238</v>
      </c>
      <c r="B260" s="491"/>
      <c r="C260" s="492"/>
      <c r="D260" s="469"/>
      <c r="E260" s="470"/>
      <c r="F260" s="493"/>
      <c r="G260" s="466"/>
      <c r="H260" s="470"/>
      <c r="I260" s="493"/>
      <c r="J260" s="466"/>
      <c r="K260" s="470"/>
      <c r="L260" s="493"/>
      <c r="M260" s="466"/>
      <c r="N260" s="470"/>
      <c r="O260" s="493"/>
      <c r="P260" s="466"/>
      <c r="Q260" s="470"/>
      <c r="R260" s="493"/>
      <c r="S260" s="466"/>
      <c r="T260" s="470"/>
      <c r="U260" s="493"/>
      <c r="V260" s="466"/>
      <c r="W260" s="470"/>
      <c r="X260" s="493"/>
      <c r="Y260" s="466"/>
      <c r="Z260" s="470"/>
      <c r="AA260" s="494"/>
      <c r="AB260" s="542">
        <f t="shared" si="62"/>
        <v>0</v>
      </c>
      <c r="AC260" s="495">
        <f t="shared" si="62"/>
        <v>0</v>
      </c>
      <c r="AD260" s="496">
        <f t="shared" si="62"/>
        <v>0</v>
      </c>
      <c r="AE260" s="3"/>
      <c r="AF260" s="13" t="b">
        <f t="shared" si="60"/>
        <v>1</v>
      </c>
      <c r="AG260" s="13" t="b">
        <f t="shared" si="61"/>
        <v>1</v>
      </c>
      <c r="AH260" s="13" t="b">
        <f t="shared" si="63"/>
        <v>1</v>
      </c>
      <c r="AI260" s="13" t="b">
        <f t="shared" si="64"/>
        <v>1</v>
      </c>
      <c r="AJ260" s="13" t="b">
        <f t="shared" si="65"/>
        <v>0</v>
      </c>
      <c r="AK260" s="13" t="b">
        <f t="shared" si="66"/>
        <v>0</v>
      </c>
      <c r="AL260" s="13" t="b">
        <f t="shared" si="67"/>
        <v>0</v>
      </c>
      <c r="AM260" s="13" t="b">
        <f t="shared" si="68"/>
        <v>0</v>
      </c>
      <c r="AN260" s="13" t="b">
        <f t="shared" si="69"/>
        <v>0</v>
      </c>
      <c r="AO260" s="13" t="b">
        <f t="shared" si="70"/>
        <v>0</v>
      </c>
      <c r="AP260" s="13" t="b">
        <f t="shared" si="71"/>
        <v>0</v>
      </c>
      <c r="AQ260" s="13" t="b">
        <f t="shared" si="72"/>
        <v>0</v>
      </c>
      <c r="AR260" s="13" t="b">
        <f t="shared" si="73"/>
        <v>0</v>
      </c>
      <c r="AS260" s="13" t="b">
        <f t="shared" si="74"/>
        <v>1</v>
      </c>
      <c r="AT260" s="13" t="b">
        <f t="shared" si="75"/>
        <v>1</v>
      </c>
      <c r="AU260" s="13" t="b">
        <f t="shared" si="76"/>
        <v>1</v>
      </c>
      <c r="AV260" s="13" t="b">
        <f t="shared" si="77"/>
        <v>1</v>
      </c>
      <c r="AW260" s="13" t="b">
        <f t="shared" si="78"/>
        <v>1</v>
      </c>
      <c r="AX260" s="13" t="str">
        <f t="shared" si="79"/>
        <v>-</v>
      </c>
      <c r="AY260" s="622">
        <f>IF(AX260="-",0,IF(COUNTIF(AX260:$AX$1022,AX260)&gt;1,1,0))</f>
        <v>0</v>
      </c>
    </row>
    <row r="261" spans="1:51" ht="15.75">
      <c r="A261" s="464">
        <v>239</v>
      </c>
      <c r="B261" s="491"/>
      <c r="C261" s="492"/>
      <c r="D261" s="469"/>
      <c r="E261" s="470"/>
      <c r="F261" s="493"/>
      <c r="G261" s="466"/>
      <c r="H261" s="470"/>
      <c r="I261" s="493"/>
      <c r="J261" s="466"/>
      <c r="K261" s="470"/>
      <c r="L261" s="493"/>
      <c r="M261" s="466"/>
      <c r="N261" s="470"/>
      <c r="O261" s="493"/>
      <c r="P261" s="466"/>
      <c r="Q261" s="470"/>
      <c r="R261" s="493"/>
      <c r="S261" s="466"/>
      <c r="T261" s="470"/>
      <c r="U261" s="493"/>
      <c r="V261" s="466"/>
      <c r="W261" s="470"/>
      <c r="X261" s="493"/>
      <c r="Y261" s="466"/>
      <c r="Z261" s="470"/>
      <c r="AA261" s="494"/>
      <c r="AB261" s="542">
        <f t="shared" si="62"/>
        <v>0</v>
      </c>
      <c r="AC261" s="495">
        <f t="shared" si="62"/>
        <v>0</v>
      </c>
      <c r="AD261" s="496">
        <f t="shared" si="62"/>
        <v>0</v>
      </c>
      <c r="AE261" s="3"/>
      <c r="AF261" s="13" t="b">
        <f t="shared" si="60"/>
        <v>1</v>
      </c>
      <c r="AG261" s="13" t="b">
        <f t="shared" si="61"/>
        <v>1</v>
      </c>
      <c r="AH261" s="13" t="b">
        <f t="shared" si="63"/>
        <v>1</v>
      </c>
      <c r="AI261" s="13" t="b">
        <f t="shared" si="64"/>
        <v>1</v>
      </c>
      <c r="AJ261" s="13" t="b">
        <f t="shared" si="65"/>
        <v>0</v>
      </c>
      <c r="AK261" s="13" t="b">
        <f t="shared" si="66"/>
        <v>0</v>
      </c>
      <c r="AL261" s="13" t="b">
        <f t="shared" si="67"/>
        <v>0</v>
      </c>
      <c r="AM261" s="13" t="b">
        <f t="shared" si="68"/>
        <v>0</v>
      </c>
      <c r="AN261" s="13" t="b">
        <f t="shared" si="69"/>
        <v>0</v>
      </c>
      <c r="AO261" s="13" t="b">
        <f t="shared" si="70"/>
        <v>0</v>
      </c>
      <c r="AP261" s="13" t="b">
        <f t="shared" si="71"/>
        <v>0</v>
      </c>
      <c r="AQ261" s="13" t="b">
        <f t="shared" si="72"/>
        <v>0</v>
      </c>
      <c r="AR261" s="13" t="b">
        <f t="shared" si="73"/>
        <v>0</v>
      </c>
      <c r="AS261" s="13" t="b">
        <f t="shared" si="74"/>
        <v>1</v>
      </c>
      <c r="AT261" s="13" t="b">
        <f t="shared" si="75"/>
        <v>1</v>
      </c>
      <c r="AU261" s="13" t="b">
        <f t="shared" si="76"/>
        <v>1</v>
      </c>
      <c r="AV261" s="13" t="b">
        <f t="shared" si="77"/>
        <v>1</v>
      </c>
      <c r="AW261" s="13" t="b">
        <f t="shared" si="78"/>
        <v>1</v>
      </c>
      <c r="AX261" s="13" t="str">
        <f t="shared" si="79"/>
        <v>-</v>
      </c>
      <c r="AY261" s="622">
        <f>IF(AX261="-",0,IF(COUNTIF(AX261:$AX$1022,AX261)&gt;1,1,0))</f>
        <v>0</v>
      </c>
    </row>
    <row r="262" spans="1:51" ht="15.75">
      <c r="A262" s="464">
        <v>240</v>
      </c>
      <c r="B262" s="491"/>
      <c r="C262" s="492"/>
      <c r="D262" s="469"/>
      <c r="E262" s="470"/>
      <c r="F262" s="493"/>
      <c r="G262" s="466"/>
      <c r="H262" s="470"/>
      <c r="I262" s="493"/>
      <c r="J262" s="466"/>
      <c r="K262" s="470"/>
      <c r="L262" s="493"/>
      <c r="M262" s="466"/>
      <c r="N262" s="470"/>
      <c r="O262" s="493"/>
      <c r="P262" s="466"/>
      <c r="Q262" s="470"/>
      <c r="R262" s="493"/>
      <c r="S262" s="466"/>
      <c r="T262" s="470"/>
      <c r="U262" s="493"/>
      <c r="V262" s="466"/>
      <c r="W262" s="470"/>
      <c r="X262" s="493"/>
      <c r="Y262" s="466"/>
      <c r="Z262" s="470"/>
      <c r="AA262" s="494"/>
      <c r="AB262" s="542">
        <f t="shared" si="62"/>
        <v>0</v>
      </c>
      <c r="AC262" s="495">
        <f t="shared" si="62"/>
        <v>0</v>
      </c>
      <c r="AD262" s="496">
        <f t="shared" si="62"/>
        <v>0</v>
      </c>
      <c r="AE262" s="3"/>
      <c r="AF262" s="13" t="b">
        <f t="shared" si="60"/>
        <v>1</v>
      </c>
      <c r="AG262" s="13" t="b">
        <f t="shared" si="61"/>
        <v>1</v>
      </c>
      <c r="AH262" s="13" t="b">
        <f t="shared" si="63"/>
        <v>1</v>
      </c>
      <c r="AI262" s="13" t="b">
        <f t="shared" si="64"/>
        <v>1</v>
      </c>
      <c r="AJ262" s="13" t="b">
        <f t="shared" si="65"/>
        <v>0</v>
      </c>
      <c r="AK262" s="13" t="b">
        <f t="shared" si="66"/>
        <v>0</v>
      </c>
      <c r="AL262" s="13" t="b">
        <f t="shared" si="67"/>
        <v>0</v>
      </c>
      <c r="AM262" s="13" t="b">
        <f t="shared" si="68"/>
        <v>0</v>
      </c>
      <c r="AN262" s="13" t="b">
        <f t="shared" si="69"/>
        <v>0</v>
      </c>
      <c r="AO262" s="13" t="b">
        <f t="shared" si="70"/>
        <v>0</v>
      </c>
      <c r="AP262" s="13" t="b">
        <f t="shared" si="71"/>
        <v>0</v>
      </c>
      <c r="AQ262" s="13" t="b">
        <f t="shared" si="72"/>
        <v>0</v>
      </c>
      <c r="AR262" s="13" t="b">
        <f t="shared" si="73"/>
        <v>0</v>
      </c>
      <c r="AS262" s="13" t="b">
        <f t="shared" si="74"/>
        <v>1</v>
      </c>
      <c r="AT262" s="13" t="b">
        <f t="shared" si="75"/>
        <v>1</v>
      </c>
      <c r="AU262" s="13" t="b">
        <f t="shared" si="76"/>
        <v>1</v>
      </c>
      <c r="AV262" s="13" t="b">
        <f t="shared" si="77"/>
        <v>1</v>
      </c>
      <c r="AW262" s="13" t="b">
        <f t="shared" si="78"/>
        <v>1</v>
      </c>
      <c r="AX262" s="13" t="str">
        <f t="shared" si="79"/>
        <v>-</v>
      </c>
      <c r="AY262" s="622">
        <f>IF(AX262="-",0,IF(COUNTIF(AX262:$AX$1022,AX262)&gt;1,1,0))</f>
        <v>0</v>
      </c>
    </row>
    <row r="263" spans="1:51" ht="15.75">
      <c r="A263" s="464">
        <v>241</v>
      </c>
      <c r="B263" s="491"/>
      <c r="C263" s="492"/>
      <c r="D263" s="469"/>
      <c r="E263" s="470"/>
      <c r="F263" s="493"/>
      <c r="G263" s="466"/>
      <c r="H263" s="470"/>
      <c r="I263" s="493"/>
      <c r="J263" s="466"/>
      <c r="K263" s="470"/>
      <c r="L263" s="493"/>
      <c r="M263" s="466"/>
      <c r="N263" s="470"/>
      <c r="O263" s="493"/>
      <c r="P263" s="466"/>
      <c r="Q263" s="470"/>
      <c r="R263" s="493"/>
      <c r="S263" s="466"/>
      <c r="T263" s="470"/>
      <c r="U263" s="493"/>
      <c r="V263" s="466"/>
      <c r="W263" s="470"/>
      <c r="X263" s="493"/>
      <c r="Y263" s="466"/>
      <c r="Z263" s="470"/>
      <c r="AA263" s="494"/>
      <c r="AB263" s="542">
        <f t="shared" si="62"/>
        <v>0</v>
      </c>
      <c r="AC263" s="495">
        <f t="shared" si="62"/>
        <v>0</v>
      </c>
      <c r="AD263" s="496">
        <f t="shared" si="62"/>
        <v>0</v>
      </c>
      <c r="AE263" s="3"/>
      <c r="AF263" s="13" t="b">
        <f t="shared" si="60"/>
        <v>1</v>
      </c>
      <c r="AG263" s="13" t="b">
        <f t="shared" si="61"/>
        <v>1</v>
      </c>
      <c r="AH263" s="13" t="b">
        <f t="shared" si="63"/>
        <v>1</v>
      </c>
      <c r="AI263" s="13" t="b">
        <f t="shared" si="64"/>
        <v>1</v>
      </c>
      <c r="AJ263" s="13" t="b">
        <f t="shared" si="65"/>
        <v>0</v>
      </c>
      <c r="AK263" s="13" t="b">
        <f t="shared" si="66"/>
        <v>0</v>
      </c>
      <c r="AL263" s="13" t="b">
        <f t="shared" si="67"/>
        <v>0</v>
      </c>
      <c r="AM263" s="13" t="b">
        <f t="shared" si="68"/>
        <v>0</v>
      </c>
      <c r="AN263" s="13" t="b">
        <f t="shared" si="69"/>
        <v>0</v>
      </c>
      <c r="AO263" s="13" t="b">
        <f t="shared" si="70"/>
        <v>0</v>
      </c>
      <c r="AP263" s="13" t="b">
        <f t="shared" si="71"/>
        <v>0</v>
      </c>
      <c r="AQ263" s="13" t="b">
        <f t="shared" si="72"/>
        <v>0</v>
      </c>
      <c r="AR263" s="13" t="b">
        <f t="shared" si="73"/>
        <v>0</v>
      </c>
      <c r="AS263" s="13" t="b">
        <f t="shared" si="74"/>
        <v>1</v>
      </c>
      <c r="AT263" s="13" t="b">
        <f t="shared" si="75"/>
        <v>1</v>
      </c>
      <c r="AU263" s="13" t="b">
        <f t="shared" si="76"/>
        <v>1</v>
      </c>
      <c r="AV263" s="13" t="b">
        <f t="shared" si="77"/>
        <v>1</v>
      </c>
      <c r="AW263" s="13" t="b">
        <f t="shared" si="78"/>
        <v>1</v>
      </c>
      <c r="AX263" s="13" t="str">
        <f t="shared" si="79"/>
        <v>-</v>
      </c>
      <c r="AY263" s="622">
        <f>IF(AX263="-",0,IF(COUNTIF(AX263:$AX$1022,AX263)&gt;1,1,0))</f>
        <v>0</v>
      </c>
    </row>
    <row r="264" spans="1:51" ht="15.75">
      <c r="A264" s="464">
        <v>242</v>
      </c>
      <c r="B264" s="491"/>
      <c r="C264" s="492"/>
      <c r="D264" s="469"/>
      <c r="E264" s="470"/>
      <c r="F264" s="493"/>
      <c r="G264" s="466"/>
      <c r="H264" s="470"/>
      <c r="I264" s="493"/>
      <c r="J264" s="466"/>
      <c r="K264" s="470"/>
      <c r="L264" s="493"/>
      <c r="M264" s="466"/>
      <c r="N264" s="470"/>
      <c r="O264" s="493"/>
      <c r="P264" s="466"/>
      <c r="Q264" s="470"/>
      <c r="R264" s="493"/>
      <c r="S264" s="466"/>
      <c r="T264" s="470"/>
      <c r="U264" s="493"/>
      <c r="V264" s="466"/>
      <c r="W264" s="470"/>
      <c r="X264" s="493"/>
      <c r="Y264" s="466"/>
      <c r="Z264" s="470"/>
      <c r="AA264" s="494"/>
      <c r="AB264" s="542">
        <f t="shared" si="62"/>
        <v>0</v>
      </c>
      <c r="AC264" s="495">
        <f t="shared" si="62"/>
        <v>0</v>
      </c>
      <c r="AD264" s="496">
        <f t="shared" si="62"/>
        <v>0</v>
      </c>
      <c r="AE264" s="3"/>
      <c r="AF264" s="13" t="b">
        <f t="shared" si="60"/>
        <v>1</v>
      </c>
      <c r="AG264" s="13" t="b">
        <f t="shared" si="61"/>
        <v>1</v>
      </c>
      <c r="AH264" s="13" t="b">
        <f t="shared" si="63"/>
        <v>1</v>
      </c>
      <c r="AI264" s="13" t="b">
        <f t="shared" si="64"/>
        <v>1</v>
      </c>
      <c r="AJ264" s="13" t="b">
        <f t="shared" si="65"/>
        <v>0</v>
      </c>
      <c r="AK264" s="13" t="b">
        <f t="shared" si="66"/>
        <v>0</v>
      </c>
      <c r="AL264" s="13" t="b">
        <f t="shared" si="67"/>
        <v>0</v>
      </c>
      <c r="AM264" s="13" t="b">
        <f t="shared" si="68"/>
        <v>0</v>
      </c>
      <c r="AN264" s="13" t="b">
        <f t="shared" si="69"/>
        <v>0</v>
      </c>
      <c r="AO264" s="13" t="b">
        <f t="shared" si="70"/>
        <v>0</v>
      </c>
      <c r="AP264" s="13" t="b">
        <f t="shared" si="71"/>
        <v>0</v>
      </c>
      <c r="AQ264" s="13" t="b">
        <f t="shared" si="72"/>
        <v>0</v>
      </c>
      <c r="AR264" s="13" t="b">
        <f t="shared" si="73"/>
        <v>0</v>
      </c>
      <c r="AS264" s="13" t="b">
        <f t="shared" si="74"/>
        <v>1</v>
      </c>
      <c r="AT264" s="13" t="b">
        <f t="shared" si="75"/>
        <v>1</v>
      </c>
      <c r="AU264" s="13" t="b">
        <f t="shared" si="76"/>
        <v>1</v>
      </c>
      <c r="AV264" s="13" t="b">
        <f t="shared" si="77"/>
        <v>1</v>
      </c>
      <c r="AW264" s="13" t="b">
        <f t="shared" si="78"/>
        <v>1</v>
      </c>
      <c r="AX264" s="13" t="str">
        <f t="shared" si="79"/>
        <v>-</v>
      </c>
      <c r="AY264" s="622">
        <f>IF(AX264="-",0,IF(COUNTIF(AX264:$AX$1022,AX264)&gt;1,1,0))</f>
        <v>0</v>
      </c>
    </row>
    <row r="265" spans="1:51" ht="15.75">
      <c r="A265" s="464">
        <v>243</v>
      </c>
      <c r="B265" s="491"/>
      <c r="C265" s="492"/>
      <c r="D265" s="469"/>
      <c r="E265" s="470"/>
      <c r="F265" s="493"/>
      <c r="G265" s="466"/>
      <c r="H265" s="470"/>
      <c r="I265" s="493"/>
      <c r="J265" s="466"/>
      <c r="K265" s="470"/>
      <c r="L265" s="493"/>
      <c r="M265" s="466"/>
      <c r="N265" s="470"/>
      <c r="O265" s="493"/>
      <c r="P265" s="466"/>
      <c r="Q265" s="470"/>
      <c r="R265" s="493"/>
      <c r="S265" s="466"/>
      <c r="T265" s="470"/>
      <c r="U265" s="493"/>
      <c r="V265" s="466"/>
      <c r="W265" s="470"/>
      <c r="X265" s="493"/>
      <c r="Y265" s="466"/>
      <c r="Z265" s="470"/>
      <c r="AA265" s="494"/>
      <c r="AB265" s="542">
        <f t="shared" si="62"/>
        <v>0</v>
      </c>
      <c r="AC265" s="495">
        <f t="shared" si="62"/>
        <v>0</v>
      </c>
      <c r="AD265" s="496">
        <f t="shared" si="62"/>
        <v>0</v>
      </c>
      <c r="AE265" s="3"/>
      <c r="AF265" s="13" t="b">
        <f t="shared" si="60"/>
        <v>1</v>
      </c>
      <c r="AG265" s="13" t="b">
        <f t="shared" si="61"/>
        <v>1</v>
      </c>
      <c r="AH265" s="13" t="b">
        <f t="shared" si="63"/>
        <v>1</v>
      </c>
      <c r="AI265" s="13" t="b">
        <f t="shared" si="64"/>
        <v>1</v>
      </c>
      <c r="AJ265" s="13" t="b">
        <f t="shared" si="65"/>
        <v>0</v>
      </c>
      <c r="AK265" s="13" t="b">
        <f t="shared" si="66"/>
        <v>0</v>
      </c>
      <c r="AL265" s="13" t="b">
        <f t="shared" si="67"/>
        <v>0</v>
      </c>
      <c r="AM265" s="13" t="b">
        <f t="shared" si="68"/>
        <v>0</v>
      </c>
      <c r="AN265" s="13" t="b">
        <f t="shared" si="69"/>
        <v>0</v>
      </c>
      <c r="AO265" s="13" t="b">
        <f t="shared" si="70"/>
        <v>0</v>
      </c>
      <c r="AP265" s="13" t="b">
        <f t="shared" si="71"/>
        <v>0</v>
      </c>
      <c r="AQ265" s="13" t="b">
        <f t="shared" si="72"/>
        <v>0</v>
      </c>
      <c r="AR265" s="13" t="b">
        <f t="shared" si="73"/>
        <v>0</v>
      </c>
      <c r="AS265" s="13" t="b">
        <f t="shared" si="74"/>
        <v>1</v>
      </c>
      <c r="AT265" s="13" t="b">
        <f t="shared" si="75"/>
        <v>1</v>
      </c>
      <c r="AU265" s="13" t="b">
        <f t="shared" si="76"/>
        <v>1</v>
      </c>
      <c r="AV265" s="13" t="b">
        <f t="shared" si="77"/>
        <v>1</v>
      </c>
      <c r="AW265" s="13" t="b">
        <f t="shared" si="78"/>
        <v>1</v>
      </c>
      <c r="AX265" s="13" t="str">
        <f t="shared" si="79"/>
        <v>-</v>
      </c>
      <c r="AY265" s="622">
        <f>IF(AX265="-",0,IF(COUNTIF(AX265:$AX$1022,AX265)&gt;1,1,0))</f>
        <v>0</v>
      </c>
    </row>
    <row r="266" spans="1:51" ht="15.75">
      <c r="A266" s="464">
        <v>244</v>
      </c>
      <c r="B266" s="491"/>
      <c r="C266" s="492"/>
      <c r="D266" s="469"/>
      <c r="E266" s="470"/>
      <c r="F266" s="493"/>
      <c r="G266" s="466"/>
      <c r="H266" s="470"/>
      <c r="I266" s="493"/>
      <c r="J266" s="466"/>
      <c r="K266" s="470"/>
      <c r="L266" s="493"/>
      <c r="M266" s="466"/>
      <c r="N266" s="470"/>
      <c r="O266" s="493"/>
      <c r="P266" s="466"/>
      <c r="Q266" s="470"/>
      <c r="R266" s="493"/>
      <c r="S266" s="466"/>
      <c r="T266" s="470"/>
      <c r="U266" s="493"/>
      <c r="V266" s="466"/>
      <c r="W266" s="470"/>
      <c r="X266" s="493"/>
      <c r="Y266" s="466"/>
      <c r="Z266" s="470"/>
      <c r="AA266" s="494"/>
      <c r="AB266" s="542">
        <f t="shared" si="62"/>
        <v>0</v>
      </c>
      <c r="AC266" s="495">
        <f t="shared" si="62"/>
        <v>0</v>
      </c>
      <c r="AD266" s="496">
        <f t="shared" si="62"/>
        <v>0</v>
      </c>
      <c r="AE266" s="3"/>
      <c r="AF266" s="13" t="b">
        <f t="shared" si="60"/>
        <v>1</v>
      </c>
      <c r="AG266" s="13" t="b">
        <f t="shared" si="61"/>
        <v>1</v>
      </c>
      <c r="AH266" s="13" t="b">
        <f t="shared" si="63"/>
        <v>1</v>
      </c>
      <c r="AI266" s="13" t="b">
        <f t="shared" si="64"/>
        <v>1</v>
      </c>
      <c r="AJ266" s="13" t="b">
        <f t="shared" si="65"/>
        <v>0</v>
      </c>
      <c r="AK266" s="13" t="b">
        <f t="shared" si="66"/>
        <v>0</v>
      </c>
      <c r="AL266" s="13" t="b">
        <f t="shared" si="67"/>
        <v>0</v>
      </c>
      <c r="AM266" s="13" t="b">
        <f t="shared" si="68"/>
        <v>0</v>
      </c>
      <c r="AN266" s="13" t="b">
        <f t="shared" si="69"/>
        <v>0</v>
      </c>
      <c r="AO266" s="13" t="b">
        <f t="shared" si="70"/>
        <v>0</v>
      </c>
      <c r="AP266" s="13" t="b">
        <f t="shared" si="71"/>
        <v>0</v>
      </c>
      <c r="AQ266" s="13" t="b">
        <f t="shared" si="72"/>
        <v>0</v>
      </c>
      <c r="AR266" s="13" t="b">
        <f t="shared" si="73"/>
        <v>0</v>
      </c>
      <c r="AS266" s="13" t="b">
        <f t="shared" si="74"/>
        <v>1</v>
      </c>
      <c r="AT266" s="13" t="b">
        <f t="shared" si="75"/>
        <v>1</v>
      </c>
      <c r="AU266" s="13" t="b">
        <f t="shared" si="76"/>
        <v>1</v>
      </c>
      <c r="AV266" s="13" t="b">
        <f t="shared" si="77"/>
        <v>1</v>
      </c>
      <c r="AW266" s="13" t="b">
        <f t="shared" si="78"/>
        <v>1</v>
      </c>
      <c r="AX266" s="13" t="str">
        <f t="shared" si="79"/>
        <v>-</v>
      </c>
      <c r="AY266" s="622">
        <f>IF(AX266="-",0,IF(COUNTIF(AX266:$AX$1022,AX266)&gt;1,1,0))</f>
        <v>0</v>
      </c>
    </row>
    <row r="267" spans="1:51" ht="15.75">
      <c r="A267" s="464">
        <v>245</v>
      </c>
      <c r="B267" s="491"/>
      <c r="C267" s="492"/>
      <c r="D267" s="469"/>
      <c r="E267" s="470"/>
      <c r="F267" s="493"/>
      <c r="G267" s="466"/>
      <c r="H267" s="470"/>
      <c r="I267" s="493"/>
      <c r="J267" s="466"/>
      <c r="K267" s="470"/>
      <c r="L267" s="493"/>
      <c r="M267" s="466"/>
      <c r="N267" s="470"/>
      <c r="O267" s="493"/>
      <c r="P267" s="466"/>
      <c r="Q267" s="470"/>
      <c r="R267" s="493"/>
      <c r="S267" s="466"/>
      <c r="T267" s="470"/>
      <c r="U267" s="493"/>
      <c r="V267" s="466"/>
      <c r="W267" s="470"/>
      <c r="X267" s="493"/>
      <c r="Y267" s="466"/>
      <c r="Z267" s="470"/>
      <c r="AA267" s="494"/>
      <c r="AB267" s="542">
        <f t="shared" si="62"/>
        <v>0</v>
      </c>
      <c r="AC267" s="495">
        <f t="shared" si="62"/>
        <v>0</v>
      </c>
      <c r="AD267" s="496">
        <f t="shared" si="62"/>
        <v>0</v>
      </c>
      <c r="AE267" s="3"/>
      <c r="AF267" s="13" t="b">
        <f t="shared" si="60"/>
        <v>1</v>
      </c>
      <c r="AG267" s="13" t="b">
        <f t="shared" si="61"/>
        <v>1</v>
      </c>
      <c r="AH267" s="13" t="b">
        <f t="shared" si="63"/>
        <v>1</v>
      </c>
      <c r="AI267" s="13" t="b">
        <f t="shared" si="64"/>
        <v>1</v>
      </c>
      <c r="AJ267" s="13" t="b">
        <f t="shared" si="65"/>
        <v>0</v>
      </c>
      <c r="AK267" s="13" t="b">
        <f t="shared" si="66"/>
        <v>0</v>
      </c>
      <c r="AL267" s="13" t="b">
        <f t="shared" si="67"/>
        <v>0</v>
      </c>
      <c r="AM267" s="13" t="b">
        <f t="shared" si="68"/>
        <v>0</v>
      </c>
      <c r="AN267" s="13" t="b">
        <f t="shared" si="69"/>
        <v>0</v>
      </c>
      <c r="AO267" s="13" t="b">
        <f t="shared" si="70"/>
        <v>0</v>
      </c>
      <c r="AP267" s="13" t="b">
        <f t="shared" si="71"/>
        <v>0</v>
      </c>
      <c r="AQ267" s="13" t="b">
        <f t="shared" si="72"/>
        <v>0</v>
      </c>
      <c r="AR267" s="13" t="b">
        <f t="shared" si="73"/>
        <v>0</v>
      </c>
      <c r="AS267" s="13" t="b">
        <f t="shared" si="74"/>
        <v>1</v>
      </c>
      <c r="AT267" s="13" t="b">
        <f t="shared" si="75"/>
        <v>1</v>
      </c>
      <c r="AU267" s="13" t="b">
        <f t="shared" si="76"/>
        <v>1</v>
      </c>
      <c r="AV267" s="13" t="b">
        <f t="shared" si="77"/>
        <v>1</v>
      </c>
      <c r="AW267" s="13" t="b">
        <f t="shared" si="78"/>
        <v>1</v>
      </c>
      <c r="AX267" s="13" t="str">
        <f t="shared" si="79"/>
        <v>-</v>
      </c>
      <c r="AY267" s="622">
        <f>IF(AX267="-",0,IF(COUNTIF(AX267:$AX$1022,AX267)&gt;1,1,0))</f>
        <v>0</v>
      </c>
    </row>
    <row r="268" spans="1:51" ht="15.75">
      <c r="A268" s="464">
        <v>246</v>
      </c>
      <c r="B268" s="491"/>
      <c r="C268" s="492"/>
      <c r="D268" s="469"/>
      <c r="E268" s="470"/>
      <c r="F268" s="493"/>
      <c r="G268" s="466"/>
      <c r="H268" s="470"/>
      <c r="I268" s="493"/>
      <c r="J268" s="466"/>
      <c r="K268" s="470"/>
      <c r="L268" s="493"/>
      <c r="M268" s="466"/>
      <c r="N268" s="470"/>
      <c r="O268" s="493"/>
      <c r="P268" s="466"/>
      <c r="Q268" s="470"/>
      <c r="R268" s="493"/>
      <c r="S268" s="466"/>
      <c r="T268" s="470"/>
      <c r="U268" s="493"/>
      <c r="V268" s="466"/>
      <c r="W268" s="470"/>
      <c r="X268" s="493"/>
      <c r="Y268" s="466"/>
      <c r="Z268" s="470"/>
      <c r="AA268" s="494"/>
      <c r="AB268" s="542">
        <f t="shared" si="62"/>
        <v>0</v>
      </c>
      <c r="AC268" s="495">
        <f t="shared" si="62"/>
        <v>0</v>
      </c>
      <c r="AD268" s="496">
        <f t="shared" si="62"/>
        <v>0</v>
      </c>
      <c r="AE268" s="3"/>
      <c r="AF268" s="13" t="b">
        <f t="shared" si="60"/>
        <v>1</v>
      </c>
      <c r="AG268" s="13" t="b">
        <f t="shared" si="61"/>
        <v>1</v>
      </c>
      <c r="AH268" s="13" t="b">
        <f t="shared" si="63"/>
        <v>1</v>
      </c>
      <c r="AI268" s="13" t="b">
        <f t="shared" si="64"/>
        <v>1</v>
      </c>
      <c r="AJ268" s="13" t="b">
        <f t="shared" si="65"/>
        <v>0</v>
      </c>
      <c r="AK268" s="13" t="b">
        <f t="shared" si="66"/>
        <v>0</v>
      </c>
      <c r="AL268" s="13" t="b">
        <f t="shared" si="67"/>
        <v>0</v>
      </c>
      <c r="AM268" s="13" t="b">
        <f t="shared" si="68"/>
        <v>0</v>
      </c>
      <c r="AN268" s="13" t="b">
        <f t="shared" si="69"/>
        <v>0</v>
      </c>
      <c r="AO268" s="13" t="b">
        <f t="shared" si="70"/>
        <v>0</v>
      </c>
      <c r="AP268" s="13" t="b">
        <f t="shared" si="71"/>
        <v>0</v>
      </c>
      <c r="AQ268" s="13" t="b">
        <f t="shared" si="72"/>
        <v>0</v>
      </c>
      <c r="AR268" s="13" t="b">
        <f t="shared" si="73"/>
        <v>0</v>
      </c>
      <c r="AS268" s="13" t="b">
        <f t="shared" si="74"/>
        <v>1</v>
      </c>
      <c r="AT268" s="13" t="b">
        <f t="shared" si="75"/>
        <v>1</v>
      </c>
      <c r="AU268" s="13" t="b">
        <f t="shared" si="76"/>
        <v>1</v>
      </c>
      <c r="AV268" s="13" t="b">
        <f t="shared" si="77"/>
        <v>1</v>
      </c>
      <c r="AW268" s="13" t="b">
        <f t="shared" si="78"/>
        <v>1</v>
      </c>
      <c r="AX268" s="13" t="str">
        <f t="shared" si="79"/>
        <v>-</v>
      </c>
      <c r="AY268" s="622">
        <f>IF(AX268="-",0,IF(COUNTIF(AX268:$AX$1022,AX268)&gt;1,1,0))</f>
        <v>0</v>
      </c>
    </row>
    <row r="269" spans="1:51" ht="15.75">
      <c r="A269" s="464">
        <v>247</v>
      </c>
      <c r="B269" s="491"/>
      <c r="C269" s="492"/>
      <c r="D269" s="469"/>
      <c r="E269" s="470"/>
      <c r="F269" s="493"/>
      <c r="G269" s="466"/>
      <c r="H269" s="470"/>
      <c r="I269" s="493"/>
      <c r="J269" s="466"/>
      <c r="K269" s="470"/>
      <c r="L269" s="493"/>
      <c r="M269" s="466"/>
      <c r="N269" s="470"/>
      <c r="O269" s="493"/>
      <c r="P269" s="466"/>
      <c r="Q269" s="470"/>
      <c r="R269" s="493"/>
      <c r="S269" s="466"/>
      <c r="T269" s="470"/>
      <c r="U269" s="493"/>
      <c r="V269" s="466"/>
      <c r="W269" s="470"/>
      <c r="X269" s="493"/>
      <c r="Y269" s="466"/>
      <c r="Z269" s="470"/>
      <c r="AA269" s="494"/>
      <c r="AB269" s="542">
        <f t="shared" si="62"/>
        <v>0</v>
      </c>
      <c r="AC269" s="495">
        <f t="shared" si="62"/>
        <v>0</v>
      </c>
      <c r="AD269" s="496">
        <f t="shared" si="62"/>
        <v>0</v>
      </c>
      <c r="AE269" s="3"/>
      <c r="AF269" s="13" t="b">
        <f t="shared" si="60"/>
        <v>1</v>
      </c>
      <c r="AG269" s="13" t="b">
        <f t="shared" si="61"/>
        <v>1</v>
      </c>
      <c r="AH269" s="13" t="b">
        <f t="shared" si="63"/>
        <v>1</v>
      </c>
      <c r="AI269" s="13" t="b">
        <f t="shared" si="64"/>
        <v>1</v>
      </c>
      <c r="AJ269" s="13" t="b">
        <f t="shared" si="65"/>
        <v>0</v>
      </c>
      <c r="AK269" s="13" t="b">
        <f t="shared" si="66"/>
        <v>0</v>
      </c>
      <c r="AL269" s="13" t="b">
        <f t="shared" si="67"/>
        <v>0</v>
      </c>
      <c r="AM269" s="13" t="b">
        <f t="shared" si="68"/>
        <v>0</v>
      </c>
      <c r="AN269" s="13" t="b">
        <f t="shared" si="69"/>
        <v>0</v>
      </c>
      <c r="AO269" s="13" t="b">
        <f t="shared" si="70"/>
        <v>0</v>
      </c>
      <c r="AP269" s="13" t="b">
        <f t="shared" si="71"/>
        <v>0</v>
      </c>
      <c r="AQ269" s="13" t="b">
        <f t="shared" si="72"/>
        <v>0</v>
      </c>
      <c r="AR269" s="13" t="b">
        <f t="shared" si="73"/>
        <v>0</v>
      </c>
      <c r="AS269" s="13" t="b">
        <f t="shared" si="74"/>
        <v>1</v>
      </c>
      <c r="AT269" s="13" t="b">
        <f t="shared" si="75"/>
        <v>1</v>
      </c>
      <c r="AU269" s="13" t="b">
        <f t="shared" si="76"/>
        <v>1</v>
      </c>
      <c r="AV269" s="13" t="b">
        <f t="shared" si="77"/>
        <v>1</v>
      </c>
      <c r="AW269" s="13" t="b">
        <f t="shared" si="78"/>
        <v>1</v>
      </c>
      <c r="AX269" s="13" t="str">
        <f t="shared" si="79"/>
        <v>-</v>
      </c>
      <c r="AY269" s="622">
        <f>IF(AX269="-",0,IF(COUNTIF(AX269:$AX$1022,AX269)&gt;1,1,0))</f>
        <v>0</v>
      </c>
    </row>
    <row r="270" spans="1:51" ht="15.75">
      <c r="A270" s="464">
        <v>248</v>
      </c>
      <c r="B270" s="491"/>
      <c r="C270" s="492"/>
      <c r="D270" s="469"/>
      <c r="E270" s="470"/>
      <c r="F270" s="493"/>
      <c r="G270" s="466"/>
      <c r="H270" s="470"/>
      <c r="I270" s="493"/>
      <c r="J270" s="466"/>
      <c r="K270" s="470"/>
      <c r="L270" s="493"/>
      <c r="M270" s="466"/>
      <c r="N270" s="470"/>
      <c r="O270" s="493"/>
      <c r="P270" s="466"/>
      <c r="Q270" s="470"/>
      <c r="R270" s="493"/>
      <c r="S270" s="466"/>
      <c r="T270" s="470"/>
      <c r="U270" s="493"/>
      <c r="V270" s="466"/>
      <c r="W270" s="470"/>
      <c r="X270" s="493"/>
      <c r="Y270" s="466"/>
      <c r="Z270" s="470"/>
      <c r="AA270" s="494"/>
      <c r="AB270" s="542">
        <f t="shared" si="62"/>
        <v>0</v>
      </c>
      <c r="AC270" s="495">
        <f t="shared" si="62"/>
        <v>0</v>
      </c>
      <c r="AD270" s="496">
        <f t="shared" si="62"/>
        <v>0</v>
      </c>
      <c r="AE270" s="3"/>
      <c r="AF270" s="13" t="b">
        <f t="shared" si="60"/>
        <v>1</v>
      </c>
      <c r="AG270" s="13" t="b">
        <f t="shared" si="61"/>
        <v>1</v>
      </c>
      <c r="AH270" s="13" t="b">
        <f t="shared" si="63"/>
        <v>1</v>
      </c>
      <c r="AI270" s="13" t="b">
        <f t="shared" si="64"/>
        <v>1</v>
      </c>
      <c r="AJ270" s="13" t="b">
        <f t="shared" si="65"/>
        <v>0</v>
      </c>
      <c r="AK270" s="13" t="b">
        <f t="shared" si="66"/>
        <v>0</v>
      </c>
      <c r="AL270" s="13" t="b">
        <f t="shared" si="67"/>
        <v>0</v>
      </c>
      <c r="AM270" s="13" t="b">
        <f t="shared" si="68"/>
        <v>0</v>
      </c>
      <c r="AN270" s="13" t="b">
        <f t="shared" si="69"/>
        <v>0</v>
      </c>
      <c r="AO270" s="13" t="b">
        <f t="shared" si="70"/>
        <v>0</v>
      </c>
      <c r="AP270" s="13" t="b">
        <f t="shared" si="71"/>
        <v>0</v>
      </c>
      <c r="AQ270" s="13" t="b">
        <f t="shared" si="72"/>
        <v>0</v>
      </c>
      <c r="AR270" s="13" t="b">
        <f t="shared" si="73"/>
        <v>0</v>
      </c>
      <c r="AS270" s="13" t="b">
        <f t="shared" si="74"/>
        <v>1</v>
      </c>
      <c r="AT270" s="13" t="b">
        <f t="shared" si="75"/>
        <v>1</v>
      </c>
      <c r="AU270" s="13" t="b">
        <f t="shared" si="76"/>
        <v>1</v>
      </c>
      <c r="AV270" s="13" t="b">
        <f t="shared" si="77"/>
        <v>1</v>
      </c>
      <c r="AW270" s="13" t="b">
        <f t="shared" si="78"/>
        <v>1</v>
      </c>
      <c r="AX270" s="13" t="str">
        <f t="shared" si="79"/>
        <v>-</v>
      </c>
      <c r="AY270" s="622">
        <f>IF(AX270="-",0,IF(COUNTIF(AX270:$AX$1022,AX270)&gt;1,1,0))</f>
        <v>0</v>
      </c>
    </row>
    <row r="271" spans="1:51" ht="15.75">
      <c r="A271" s="464">
        <v>249</v>
      </c>
      <c r="B271" s="491"/>
      <c r="C271" s="492"/>
      <c r="D271" s="469"/>
      <c r="E271" s="470"/>
      <c r="F271" s="493"/>
      <c r="G271" s="466"/>
      <c r="H271" s="470"/>
      <c r="I271" s="493"/>
      <c r="J271" s="466"/>
      <c r="K271" s="470"/>
      <c r="L271" s="493"/>
      <c r="M271" s="466"/>
      <c r="N271" s="470"/>
      <c r="O271" s="493"/>
      <c r="P271" s="466"/>
      <c r="Q271" s="470"/>
      <c r="R271" s="493"/>
      <c r="S271" s="466"/>
      <c r="T271" s="470"/>
      <c r="U271" s="493"/>
      <c r="V271" s="466"/>
      <c r="W271" s="470"/>
      <c r="X271" s="493"/>
      <c r="Y271" s="466"/>
      <c r="Z271" s="470"/>
      <c r="AA271" s="494"/>
      <c r="AB271" s="542">
        <f t="shared" si="62"/>
        <v>0</v>
      </c>
      <c r="AC271" s="495">
        <f t="shared" si="62"/>
        <v>0</v>
      </c>
      <c r="AD271" s="496">
        <f t="shared" si="62"/>
        <v>0</v>
      </c>
      <c r="AE271" s="3"/>
      <c r="AF271" s="13" t="b">
        <f t="shared" si="60"/>
        <v>1</v>
      </c>
      <c r="AG271" s="13" t="b">
        <f t="shared" si="61"/>
        <v>1</v>
      </c>
      <c r="AH271" s="13" t="b">
        <f t="shared" si="63"/>
        <v>1</v>
      </c>
      <c r="AI271" s="13" t="b">
        <f t="shared" si="64"/>
        <v>1</v>
      </c>
      <c r="AJ271" s="13" t="b">
        <f t="shared" si="65"/>
        <v>0</v>
      </c>
      <c r="AK271" s="13" t="b">
        <f t="shared" si="66"/>
        <v>0</v>
      </c>
      <c r="AL271" s="13" t="b">
        <f t="shared" si="67"/>
        <v>0</v>
      </c>
      <c r="AM271" s="13" t="b">
        <f t="shared" si="68"/>
        <v>0</v>
      </c>
      <c r="AN271" s="13" t="b">
        <f t="shared" si="69"/>
        <v>0</v>
      </c>
      <c r="AO271" s="13" t="b">
        <f t="shared" si="70"/>
        <v>0</v>
      </c>
      <c r="AP271" s="13" t="b">
        <f t="shared" si="71"/>
        <v>0</v>
      </c>
      <c r="AQ271" s="13" t="b">
        <f t="shared" si="72"/>
        <v>0</v>
      </c>
      <c r="AR271" s="13" t="b">
        <f t="shared" si="73"/>
        <v>0</v>
      </c>
      <c r="AS271" s="13" t="b">
        <f t="shared" si="74"/>
        <v>1</v>
      </c>
      <c r="AT271" s="13" t="b">
        <f t="shared" si="75"/>
        <v>1</v>
      </c>
      <c r="AU271" s="13" t="b">
        <f t="shared" si="76"/>
        <v>1</v>
      </c>
      <c r="AV271" s="13" t="b">
        <f t="shared" si="77"/>
        <v>1</v>
      </c>
      <c r="AW271" s="13" t="b">
        <f t="shared" si="78"/>
        <v>1</v>
      </c>
      <c r="AX271" s="13" t="str">
        <f t="shared" si="79"/>
        <v>-</v>
      </c>
      <c r="AY271" s="622">
        <f>IF(AX271="-",0,IF(COUNTIF(AX271:$AX$1022,AX271)&gt;1,1,0))</f>
        <v>0</v>
      </c>
    </row>
    <row r="272" spans="1:51" ht="15.75">
      <c r="A272" s="464">
        <v>250</v>
      </c>
      <c r="B272" s="491"/>
      <c r="C272" s="492"/>
      <c r="D272" s="469"/>
      <c r="E272" s="470"/>
      <c r="F272" s="493"/>
      <c r="G272" s="466"/>
      <c r="H272" s="470"/>
      <c r="I272" s="493"/>
      <c r="J272" s="466"/>
      <c r="K272" s="470"/>
      <c r="L272" s="493"/>
      <c r="M272" s="466"/>
      <c r="N272" s="470"/>
      <c r="O272" s="493"/>
      <c r="P272" s="466"/>
      <c r="Q272" s="470"/>
      <c r="R272" s="493"/>
      <c r="S272" s="466"/>
      <c r="T272" s="470"/>
      <c r="U272" s="493"/>
      <c r="V272" s="466"/>
      <c r="W272" s="470"/>
      <c r="X272" s="493"/>
      <c r="Y272" s="466"/>
      <c r="Z272" s="470"/>
      <c r="AA272" s="494"/>
      <c r="AB272" s="542">
        <f t="shared" si="62"/>
        <v>0</v>
      </c>
      <c r="AC272" s="495">
        <f t="shared" si="62"/>
        <v>0</v>
      </c>
      <c r="AD272" s="496">
        <f t="shared" si="62"/>
        <v>0</v>
      </c>
      <c r="AE272" s="3"/>
      <c r="AF272" s="13" t="b">
        <f t="shared" si="60"/>
        <v>1</v>
      </c>
      <c r="AG272" s="13" t="b">
        <f t="shared" si="61"/>
        <v>1</v>
      </c>
      <c r="AH272" s="13" t="b">
        <f t="shared" si="63"/>
        <v>1</v>
      </c>
      <c r="AI272" s="13" t="b">
        <f t="shared" si="64"/>
        <v>1</v>
      </c>
      <c r="AJ272" s="13" t="b">
        <f t="shared" si="65"/>
        <v>0</v>
      </c>
      <c r="AK272" s="13" t="b">
        <f t="shared" si="66"/>
        <v>0</v>
      </c>
      <c r="AL272" s="13" t="b">
        <f t="shared" si="67"/>
        <v>0</v>
      </c>
      <c r="AM272" s="13" t="b">
        <f t="shared" si="68"/>
        <v>0</v>
      </c>
      <c r="AN272" s="13" t="b">
        <f t="shared" si="69"/>
        <v>0</v>
      </c>
      <c r="AO272" s="13" t="b">
        <f t="shared" si="70"/>
        <v>0</v>
      </c>
      <c r="AP272" s="13" t="b">
        <f t="shared" si="71"/>
        <v>0</v>
      </c>
      <c r="AQ272" s="13" t="b">
        <f t="shared" si="72"/>
        <v>0</v>
      </c>
      <c r="AR272" s="13" t="b">
        <f t="shared" si="73"/>
        <v>0</v>
      </c>
      <c r="AS272" s="13" t="b">
        <f t="shared" si="74"/>
        <v>1</v>
      </c>
      <c r="AT272" s="13" t="b">
        <f t="shared" si="75"/>
        <v>1</v>
      </c>
      <c r="AU272" s="13" t="b">
        <f t="shared" si="76"/>
        <v>1</v>
      </c>
      <c r="AV272" s="13" t="b">
        <f t="shared" si="77"/>
        <v>1</v>
      </c>
      <c r="AW272" s="13" t="b">
        <f t="shared" si="78"/>
        <v>1</v>
      </c>
      <c r="AX272" s="13" t="str">
        <f t="shared" si="79"/>
        <v>-</v>
      </c>
      <c r="AY272" s="622">
        <f>IF(AX272="-",0,IF(COUNTIF(AX272:$AX$1022,AX272)&gt;1,1,0))</f>
        <v>0</v>
      </c>
    </row>
    <row r="273" spans="1:51" ht="15.75">
      <c r="A273" s="464">
        <v>251</v>
      </c>
      <c r="B273" s="491"/>
      <c r="C273" s="492"/>
      <c r="D273" s="469"/>
      <c r="E273" s="470"/>
      <c r="F273" s="493"/>
      <c r="G273" s="466"/>
      <c r="H273" s="470"/>
      <c r="I273" s="493"/>
      <c r="J273" s="466"/>
      <c r="K273" s="470"/>
      <c r="L273" s="493"/>
      <c r="M273" s="466"/>
      <c r="N273" s="470"/>
      <c r="O273" s="493"/>
      <c r="P273" s="466"/>
      <c r="Q273" s="470"/>
      <c r="R273" s="493"/>
      <c r="S273" s="466"/>
      <c r="T273" s="470"/>
      <c r="U273" s="493"/>
      <c r="V273" s="466"/>
      <c r="W273" s="470"/>
      <c r="X273" s="493"/>
      <c r="Y273" s="466"/>
      <c r="Z273" s="470"/>
      <c r="AA273" s="494"/>
      <c r="AB273" s="542">
        <f t="shared" si="62"/>
        <v>0</v>
      </c>
      <c r="AC273" s="495">
        <f t="shared" si="62"/>
        <v>0</v>
      </c>
      <c r="AD273" s="496">
        <f t="shared" si="62"/>
        <v>0</v>
      </c>
      <c r="AE273" s="3"/>
      <c r="AF273" s="13" t="b">
        <f t="shared" si="60"/>
        <v>1</v>
      </c>
      <c r="AG273" s="13" t="b">
        <f t="shared" si="61"/>
        <v>1</v>
      </c>
      <c r="AH273" s="13" t="b">
        <f t="shared" si="63"/>
        <v>1</v>
      </c>
      <c r="AI273" s="13" t="b">
        <f t="shared" si="64"/>
        <v>1</v>
      </c>
      <c r="AJ273" s="13" t="b">
        <f t="shared" si="65"/>
        <v>0</v>
      </c>
      <c r="AK273" s="13" t="b">
        <f t="shared" si="66"/>
        <v>0</v>
      </c>
      <c r="AL273" s="13" t="b">
        <f t="shared" si="67"/>
        <v>0</v>
      </c>
      <c r="AM273" s="13" t="b">
        <f t="shared" si="68"/>
        <v>0</v>
      </c>
      <c r="AN273" s="13" t="b">
        <f t="shared" si="69"/>
        <v>0</v>
      </c>
      <c r="AO273" s="13" t="b">
        <f t="shared" si="70"/>
        <v>0</v>
      </c>
      <c r="AP273" s="13" t="b">
        <f t="shared" si="71"/>
        <v>0</v>
      </c>
      <c r="AQ273" s="13" t="b">
        <f t="shared" si="72"/>
        <v>0</v>
      </c>
      <c r="AR273" s="13" t="b">
        <f t="shared" si="73"/>
        <v>0</v>
      </c>
      <c r="AS273" s="13" t="b">
        <f t="shared" si="74"/>
        <v>1</v>
      </c>
      <c r="AT273" s="13" t="b">
        <f t="shared" si="75"/>
        <v>1</v>
      </c>
      <c r="AU273" s="13" t="b">
        <f t="shared" si="76"/>
        <v>1</v>
      </c>
      <c r="AV273" s="13" t="b">
        <f t="shared" si="77"/>
        <v>1</v>
      </c>
      <c r="AW273" s="13" t="b">
        <f t="shared" si="78"/>
        <v>1</v>
      </c>
      <c r="AX273" s="13" t="str">
        <f t="shared" si="79"/>
        <v>-</v>
      </c>
      <c r="AY273" s="622">
        <f>IF(AX273="-",0,IF(COUNTIF(AX273:$AX$1022,AX273)&gt;1,1,0))</f>
        <v>0</v>
      </c>
    </row>
    <row r="274" spans="1:51" ht="15.75">
      <c r="A274" s="464">
        <v>252</v>
      </c>
      <c r="B274" s="491"/>
      <c r="C274" s="492"/>
      <c r="D274" s="469"/>
      <c r="E274" s="470"/>
      <c r="F274" s="493"/>
      <c r="G274" s="466"/>
      <c r="H274" s="470"/>
      <c r="I274" s="493"/>
      <c r="J274" s="466"/>
      <c r="K274" s="470"/>
      <c r="L274" s="493"/>
      <c r="M274" s="466"/>
      <c r="N274" s="470"/>
      <c r="O274" s="493"/>
      <c r="P274" s="466"/>
      <c r="Q274" s="470"/>
      <c r="R274" s="493"/>
      <c r="S274" s="466"/>
      <c r="T274" s="470"/>
      <c r="U274" s="493"/>
      <c r="V274" s="466"/>
      <c r="W274" s="470"/>
      <c r="X274" s="493"/>
      <c r="Y274" s="466"/>
      <c r="Z274" s="470"/>
      <c r="AA274" s="494"/>
      <c r="AB274" s="542">
        <f t="shared" si="62"/>
        <v>0</v>
      </c>
      <c r="AC274" s="495">
        <f t="shared" si="62"/>
        <v>0</v>
      </c>
      <c r="AD274" s="496">
        <f t="shared" si="62"/>
        <v>0</v>
      </c>
      <c r="AE274" s="3"/>
      <c r="AF274" s="13" t="b">
        <f t="shared" si="60"/>
        <v>1</v>
      </c>
      <c r="AG274" s="13" t="b">
        <f t="shared" si="61"/>
        <v>1</v>
      </c>
      <c r="AH274" s="13" t="b">
        <f t="shared" si="63"/>
        <v>1</v>
      </c>
      <c r="AI274" s="13" t="b">
        <f t="shared" si="64"/>
        <v>1</v>
      </c>
      <c r="AJ274" s="13" t="b">
        <f t="shared" si="65"/>
        <v>0</v>
      </c>
      <c r="AK274" s="13" t="b">
        <f t="shared" si="66"/>
        <v>0</v>
      </c>
      <c r="AL274" s="13" t="b">
        <f t="shared" si="67"/>
        <v>0</v>
      </c>
      <c r="AM274" s="13" t="b">
        <f t="shared" si="68"/>
        <v>0</v>
      </c>
      <c r="AN274" s="13" t="b">
        <f t="shared" si="69"/>
        <v>0</v>
      </c>
      <c r="AO274" s="13" t="b">
        <f t="shared" si="70"/>
        <v>0</v>
      </c>
      <c r="AP274" s="13" t="b">
        <f t="shared" si="71"/>
        <v>0</v>
      </c>
      <c r="AQ274" s="13" t="b">
        <f t="shared" si="72"/>
        <v>0</v>
      </c>
      <c r="AR274" s="13" t="b">
        <f t="shared" si="73"/>
        <v>0</v>
      </c>
      <c r="AS274" s="13" t="b">
        <f t="shared" si="74"/>
        <v>1</v>
      </c>
      <c r="AT274" s="13" t="b">
        <f t="shared" si="75"/>
        <v>1</v>
      </c>
      <c r="AU274" s="13" t="b">
        <f t="shared" si="76"/>
        <v>1</v>
      </c>
      <c r="AV274" s="13" t="b">
        <f t="shared" si="77"/>
        <v>1</v>
      </c>
      <c r="AW274" s="13" t="b">
        <f t="shared" si="78"/>
        <v>1</v>
      </c>
      <c r="AX274" s="13" t="str">
        <f t="shared" si="79"/>
        <v>-</v>
      </c>
      <c r="AY274" s="622">
        <f>IF(AX274="-",0,IF(COUNTIF(AX274:$AX$1022,AX274)&gt;1,1,0))</f>
        <v>0</v>
      </c>
    </row>
    <row r="275" spans="1:51" ht="15.75">
      <c r="A275" s="464">
        <v>253</v>
      </c>
      <c r="B275" s="491"/>
      <c r="C275" s="492"/>
      <c r="D275" s="469"/>
      <c r="E275" s="470"/>
      <c r="F275" s="493"/>
      <c r="G275" s="466"/>
      <c r="H275" s="470"/>
      <c r="I275" s="493"/>
      <c r="J275" s="466"/>
      <c r="K275" s="470"/>
      <c r="L275" s="493"/>
      <c r="M275" s="466"/>
      <c r="N275" s="470"/>
      <c r="O275" s="493"/>
      <c r="P275" s="466"/>
      <c r="Q275" s="470"/>
      <c r="R275" s="493"/>
      <c r="S275" s="466"/>
      <c r="T275" s="470"/>
      <c r="U275" s="493"/>
      <c r="V275" s="466"/>
      <c r="W275" s="470"/>
      <c r="X275" s="493"/>
      <c r="Y275" s="466"/>
      <c r="Z275" s="470"/>
      <c r="AA275" s="494"/>
      <c r="AB275" s="542">
        <f t="shared" si="62"/>
        <v>0</v>
      </c>
      <c r="AC275" s="495">
        <f t="shared" si="62"/>
        <v>0</v>
      </c>
      <c r="AD275" s="496">
        <f t="shared" si="62"/>
        <v>0</v>
      </c>
      <c r="AE275" s="3"/>
      <c r="AF275" s="13" t="b">
        <f t="shared" si="60"/>
        <v>1</v>
      </c>
      <c r="AG275" s="13" t="b">
        <f t="shared" si="61"/>
        <v>1</v>
      </c>
      <c r="AH275" s="13" t="b">
        <f t="shared" si="63"/>
        <v>1</v>
      </c>
      <c r="AI275" s="13" t="b">
        <f t="shared" si="64"/>
        <v>1</v>
      </c>
      <c r="AJ275" s="13" t="b">
        <f t="shared" si="65"/>
        <v>0</v>
      </c>
      <c r="AK275" s="13" t="b">
        <f t="shared" si="66"/>
        <v>0</v>
      </c>
      <c r="AL275" s="13" t="b">
        <f t="shared" si="67"/>
        <v>0</v>
      </c>
      <c r="AM275" s="13" t="b">
        <f t="shared" si="68"/>
        <v>0</v>
      </c>
      <c r="AN275" s="13" t="b">
        <f t="shared" si="69"/>
        <v>0</v>
      </c>
      <c r="AO275" s="13" t="b">
        <f t="shared" si="70"/>
        <v>0</v>
      </c>
      <c r="AP275" s="13" t="b">
        <f t="shared" si="71"/>
        <v>0</v>
      </c>
      <c r="AQ275" s="13" t="b">
        <f t="shared" si="72"/>
        <v>0</v>
      </c>
      <c r="AR275" s="13" t="b">
        <f t="shared" si="73"/>
        <v>0</v>
      </c>
      <c r="AS275" s="13" t="b">
        <f t="shared" si="74"/>
        <v>1</v>
      </c>
      <c r="AT275" s="13" t="b">
        <f t="shared" si="75"/>
        <v>1</v>
      </c>
      <c r="AU275" s="13" t="b">
        <f t="shared" si="76"/>
        <v>1</v>
      </c>
      <c r="AV275" s="13" t="b">
        <f t="shared" si="77"/>
        <v>1</v>
      </c>
      <c r="AW275" s="13" t="b">
        <f t="shared" si="78"/>
        <v>1</v>
      </c>
      <c r="AX275" s="13" t="str">
        <f t="shared" si="79"/>
        <v>-</v>
      </c>
      <c r="AY275" s="622">
        <f>IF(AX275="-",0,IF(COUNTIF(AX275:$AX$1022,AX275)&gt;1,1,0))</f>
        <v>0</v>
      </c>
    </row>
    <row r="276" spans="1:51" ht="15.75">
      <c r="A276" s="464">
        <v>254</v>
      </c>
      <c r="B276" s="491"/>
      <c r="C276" s="492"/>
      <c r="D276" s="469"/>
      <c r="E276" s="470"/>
      <c r="F276" s="493"/>
      <c r="G276" s="466"/>
      <c r="H276" s="470"/>
      <c r="I276" s="493"/>
      <c r="J276" s="466"/>
      <c r="K276" s="470"/>
      <c r="L276" s="493"/>
      <c r="M276" s="466"/>
      <c r="N276" s="470"/>
      <c r="O276" s="493"/>
      <c r="P276" s="466"/>
      <c r="Q276" s="470"/>
      <c r="R276" s="493"/>
      <c r="S276" s="466"/>
      <c r="T276" s="470"/>
      <c r="U276" s="493"/>
      <c r="V276" s="466"/>
      <c r="W276" s="470"/>
      <c r="X276" s="493"/>
      <c r="Y276" s="466"/>
      <c r="Z276" s="470"/>
      <c r="AA276" s="494"/>
      <c r="AB276" s="542">
        <f t="shared" si="62"/>
        <v>0</v>
      </c>
      <c r="AC276" s="495">
        <f t="shared" si="62"/>
        <v>0</v>
      </c>
      <c r="AD276" s="496">
        <f t="shared" si="62"/>
        <v>0</v>
      </c>
      <c r="AE276" s="3"/>
      <c r="AF276" s="13" t="b">
        <f t="shared" si="60"/>
        <v>1</v>
      </c>
      <c r="AG276" s="13" t="b">
        <f t="shared" si="61"/>
        <v>1</v>
      </c>
      <c r="AH276" s="13" t="b">
        <f t="shared" si="63"/>
        <v>1</v>
      </c>
      <c r="AI276" s="13" t="b">
        <f t="shared" si="64"/>
        <v>1</v>
      </c>
      <c r="AJ276" s="13" t="b">
        <f t="shared" si="65"/>
        <v>0</v>
      </c>
      <c r="AK276" s="13" t="b">
        <f t="shared" si="66"/>
        <v>0</v>
      </c>
      <c r="AL276" s="13" t="b">
        <f t="shared" si="67"/>
        <v>0</v>
      </c>
      <c r="AM276" s="13" t="b">
        <f t="shared" si="68"/>
        <v>0</v>
      </c>
      <c r="AN276" s="13" t="b">
        <f t="shared" si="69"/>
        <v>0</v>
      </c>
      <c r="AO276" s="13" t="b">
        <f t="shared" si="70"/>
        <v>0</v>
      </c>
      <c r="AP276" s="13" t="b">
        <f t="shared" si="71"/>
        <v>0</v>
      </c>
      <c r="AQ276" s="13" t="b">
        <f t="shared" si="72"/>
        <v>0</v>
      </c>
      <c r="AR276" s="13" t="b">
        <f t="shared" si="73"/>
        <v>0</v>
      </c>
      <c r="AS276" s="13" t="b">
        <f t="shared" si="74"/>
        <v>1</v>
      </c>
      <c r="AT276" s="13" t="b">
        <f t="shared" si="75"/>
        <v>1</v>
      </c>
      <c r="AU276" s="13" t="b">
        <f t="shared" si="76"/>
        <v>1</v>
      </c>
      <c r="AV276" s="13" t="b">
        <f t="shared" si="77"/>
        <v>1</v>
      </c>
      <c r="AW276" s="13" t="b">
        <f t="shared" si="78"/>
        <v>1</v>
      </c>
      <c r="AX276" s="13" t="str">
        <f t="shared" si="79"/>
        <v>-</v>
      </c>
      <c r="AY276" s="622">
        <f>IF(AX276="-",0,IF(COUNTIF(AX276:$AX$1022,AX276)&gt;1,1,0))</f>
        <v>0</v>
      </c>
    </row>
    <row r="277" spans="1:51" ht="15.75">
      <c r="A277" s="464">
        <v>255</v>
      </c>
      <c r="B277" s="491"/>
      <c r="C277" s="492"/>
      <c r="D277" s="469"/>
      <c r="E277" s="470"/>
      <c r="F277" s="493"/>
      <c r="G277" s="466"/>
      <c r="H277" s="470"/>
      <c r="I277" s="493"/>
      <c r="J277" s="466"/>
      <c r="K277" s="470"/>
      <c r="L277" s="493"/>
      <c r="M277" s="466"/>
      <c r="N277" s="470"/>
      <c r="O277" s="493"/>
      <c r="P277" s="466"/>
      <c r="Q277" s="470"/>
      <c r="R277" s="493"/>
      <c r="S277" s="466"/>
      <c r="T277" s="470"/>
      <c r="U277" s="493"/>
      <c r="V277" s="466"/>
      <c r="W277" s="470"/>
      <c r="X277" s="493"/>
      <c r="Y277" s="466"/>
      <c r="Z277" s="470"/>
      <c r="AA277" s="494"/>
      <c r="AB277" s="542">
        <f t="shared" si="62"/>
        <v>0</v>
      </c>
      <c r="AC277" s="495">
        <f t="shared" si="62"/>
        <v>0</v>
      </c>
      <c r="AD277" s="496">
        <f t="shared" si="62"/>
        <v>0</v>
      </c>
      <c r="AE277" s="3"/>
      <c r="AF277" s="13" t="b">
        <f t="shared" si="60"/>
        <v>1</v>
      </c>
      <c r="AG277" s="13" t="b">
        <f t="shared" si="61"/>
        <v>1</v>
      </c>
      <c r="AH277" s="13" t="b">
        <f t="shared" si="63"/>
        <v>1</v>
      </c>
      <c r="AI277" s="13" t="b">
        <f t="shared" si="64"/>
        <v>1</v>
      </c>
      <c r="AJ277" s="13" t="b">
        <f t="shared" si="65"/>
        <v>0</v>
      </c>
      <c r="AK277" s="13" t="b">
        <f t="shared" si="66"/>
        <v>0</v>
      </c>
      <c r="AL277" s="13" t="b">
        <f t="shared" si="67"/>
        <v>0</v>
      </c>
      <c r="AM277" s="13" t="b">
        <f t="shared" si="68"/>
        <v>0</v>
      </c>
      <c r="AN277" s="13" t="b">
        <f t="shared" si="69"/>
        <v>0</v>
      </c>
      <c r="AO277" s="13" t="b">
        <f t="shared" si="70"/>
        <v>0</v>
      </c>
      <c r="AP277" s="13" t="b">
        <f t="shared" si="71"/>
        <v>0</v>
      </c>
      <c r="AQ277" s="13" t="b">
        <f t="shared" si="72"/>
        <v>0</v>
      </c>
      <c r="AR277" s="13" t="b">
        <f t="shared" si="73"/>
        <v>0</v>
      </c>
      <c r="AS277" s="13" t="b">
        <f t="shared" si="74"/>
        <v>1</v>
      </c>
      <c r="AT277" s="13" t="b">
        <f t="shared" si="75"/>
        <v>1</v>
      </c>
      <c r="AU277" s="13" t="b">
        <f t="shared" si="76"/>
        <v>1</v>
      </c>
      <c r="AV277" s="13" t="b">
        <f t="shared" si="77"/>
        <v>1</v>
      </c>
      <c r="AW277" s="13" t="b">
        <f t="shared" si="78"/>
        <v>1</v>
      </c>
      <c r="AX277" s="13" t="str">
        <f t="shared" si="79"/>
        <v>-</v>
      </c>
      <c r="AY277" s="622">
        <f>IF(AX277="-",0,IF(COUNTIF(AX277:$AX$1022,AX277)&gt;1,1,0))</f>
        <v>0</v>
      </c>
    </row>
    <row r="278" spans="1:51" ht="15.75">
      <c r="A278" s="464">
        <v>256</v>
      </c>
      <c r="B278" s="491"/>
      <c r="C278" s="492"/>
      <c r="D278" s="469"/>
      <c r="E278" s="470"/>
      <c r="F278" s="493"/>
      <c r="G278" s="466"/>
      <c r="H278" s="470"/>
      <c r="I278" s="493"/>
      <c r="J278" s="466"/>
      <c r="K278" s="470"/>
      <c r="L278" s="493"/>
      <c r="M278" s="466"/>
      <c r="N278" s="470"/>
      <c r="O278" s="493"/>
      <c r="P278" s="466"/>
      <c r="Q278" s="470"/>
      <c r="R278" s="493"/>
      <c r="S278" s="466"/>
      <c r="T278" s="470"/>
      <c r="U278" s="493"/>
      <c r="V278" s="466"/>
      <c r="W278" s="470"/>
      <c r="X278" s="493"/>
      <c r="Y278" s="466"/>
      <c r="Z278" s="470"/>
      <c r="AA278" s="494"/>
      <c r="AB278" s="542">
        <f t="shared" si="62"/>
        <v>0</v>
      </c>
      <c r="AC278" s="495">
        <f t="shared" si="62"/>
        <v>0</v>
      </c>
      <c r="AD278" s="496">
        <f t="shared" si="62"/>
        <v>0</v>
      </c>
      <c r="AE278" s="3"/>
      <c r="AF278" s="13" t="b">
        <f t="shared" si="60"/>
        <v>1</v>
      </c>
      <c r="AG278" s="13" t="b">
        <f t="shared" si="61"/>
        <v>1</v>
      </c>
      <c r="AH278" s="13" t="b">
        <f t="shared" si="63"/>
        <v>1</v>
      </c>
      <c r="AI278" s="13" t="b">
        <f t="shared" si="64"/>
        <v>1</v>
      </c>
      <c r="AJ278" s="13" t="b">
        <f t="shared" si="65"/>
        <v>0</v>
      </c>
      <c r="AK278" s="13" t="b">
        <f t="shared" si="66"/>
        <v>0</v>
      </c>
      <c r="AL278" s="13" t="b">
        <f t="shared" si="67"/>
        <v>0</v>
      </c>
      <c r="AM278" s="13" t="b">
        <f t="shared" si="68"/>
        <v>0</v>
      </c>
      <c r="AN278" s="13" t="b">
        <f t="shared" si="69"/>
        <v>0</v>
      </c>
      <c r="AO278" s="13" t="b">
        <f t="shared" si="70"/>
        <v>0</v>
      </c>
      <c r="AP278" s="13" t="b">
        <f t="shared" si="71"/>
        <v>0</v>
      </c>
      <c r="AQ278" s="13" t="b">
        <f t="shared" si="72"/>
        <v>0</v>
      </c>
      <c r="AR278" s="13" t="b">
        <f t="shared" si="73"/>
        <v>0</v>
      </c>
      <c r="AS278" s="13" t="b">
        <f t="shared" si="74"/>
        <v>1</v>
      </c>
      <c r="AT278" s="13" t="b">
        <f t="shared" si="75"/>
        <v>1</v>
      </c>
      <c r="AU278" s="13" t="b">
        <f t="shared" si="76"/>
        <v>1</v>
      </c>
      <c r="AV278" s="13" t="b">
        <f t="shared" si="77"/>
        <v>1</v>
      </c>
      <c r="AW278" s="13" t="b">
        <f t="shared" si="78"/>
        <v>1</v>
      </c>
      <c r="AX278" s="13" t="str">
        <f t="shared" si="79"/>
        <v>-</v>
      </c>
      <c r="AY278" s="622">
        <f>IF(AX278="-",0,IF(COUNTIF(AX278:$AX$1022,AX278)&gt;1,1,0))</f>
        <v>0</v>
      </c>
    </row>
    <row r="279" spans="1:51" ht="15.75">
      <c r="A279" s="464">
        <v>257</v>
      </c>
      <c r="B279" s="491"/>
      <c r="C279" s="492"/>
      <c r="D279" s="469"/>
      <c r="E279" s="470"/>
      <c r="F279" s="493"/>
      <c r="G279" s="466"/>
      <c r="H279" s="470"/>
      <c r="I279" s="493"/>
      <c r="J279" s="466"/>
      <c r="K279" s="470"/>
      <c r="L279" s="493"/>
      <c r="M279" s="466"/>
      <c r="N279" s="470"/>
      <c r="O279" s="493"/>
      <c r="P279" s="466"/>
      <c r="Q279" s="470"/>
      <c r="R279" s="493"/>
      <c r="S279" s="466"/>
      <c r="T279" s="470"/>
      <c r="U279" s="493"/>
      <c r="V279" s="466"/>
      <c r="W279" s="470"/>
      <c r="X279" s="493"/>
      <c r="Y279" s="466"/>
      <c r="Z279" s="470"/>
      <c r="AA279" s="494"/>
      <c r="AB279" s="542">
        <f t="shared" si="62"/>
        <v>0</v>
      </c>
      <c r="AC279" s="495">
        <f t="shared" si="62"/>
        <v>0</v>
      </c>
      <c r="AD279" s="496">
        <f t="shared" si="62"/>
        <v>0</v>
      </c>
      <c r="AE279" s="3"/>
      <c r="AF279" s="13" t="b">
        <f t="shared" ref="AF279:AF342" si="80">IF(B279="",TRUE,(IF(ISNUMBER(MATCH(B279,List_Countries,0)),TRUE,FALSE)))</f>
        <v>1</v>
      </c>
      <c r="AG279" s="13" t="b">
        <f t="shared" ref="AG279:AG342" si="81">IF(C279="",TRUE,(IF(ISNUMBER(MATCH(C279,List_ClientCategorization,0)),TRUE,FALSE)))</f>
        <v>1</v>
      </c>
      <c r="AH279" s="13" t="b">
        <f t="shared" si="63"/>
        <v>1</v>
      </c>
      <c r="AI279" s="13" t="b">
        <f t="shared" si="64"/>
        <v>1</v>
      </c>
      <c r="AJ279" s="13" t="b">
        <f t="shared" si="65"/>
        <v>0</v>
      </c>
      <c r="AK279" s="13" t="b">
        <f t="shared" si="66"/>
        <v>0</v>
      </c>
      <c r="AL279" s="13" t="b">
        <f t="shared" si="67"/>
        <v>0</v>
      </c>
      <c r="AM279" s="13" t="b">
        <f t="shared" si="68"/>
        <v>0</v>
      </c>
      <c r="AN279" s="13" t="b">
        <f t="shared" si="69"/>
        <v>0</v>
      </c>
      <c r="AO279" s="13" t="b">
        <f t="shared" si="70"/>
        <v>0</v>
      </c>
      <c r="AP279" s="13" t="b">
        <f t="shared" si="71"/>
        <v>0</v>
      </c>
      <c r="AQ279" s="13" t="b">
        <f t="shared" si="72"/>
        <v>0</v>
      </c>
      <c r="AR279" s="13" t="b">
        <f t="shared" si="73"/>
        <v>0</v>
      </c>
      <c r="AS279" s="13" t="b">
        <f t="shared" si="74"/>
        <v>1</v>
      </c>
      <c r="AT279" s="13" t="b">
        <f t="shared" si="75"/>
        <v>1</v>
      </c>
      <c r="AU279" s="13" t="b">
        <f t="shared" si="76"/>
        <v>1</v>
      </c>
      <c r="AV279" s="13" t="b">
        <f t="shared" si="77"/>
        <v>1</v>
      </c>
      <c r="AW279" s="13" t="b">
        <f t="shared" si="78"/>
        <v>1</v>
      </c>
      <c r="AX279" s="13" t="str">
        <f t="shared" si="79"/>
        <v>-</v>
      </c>
      <c r="AY279" s="622">
        <f>IF(AX279="-",0,IF(COUNTIF(AX279:$AX$1022,AX279)&gt;1,1,0))</f>
        <v>0</v>
      </c>
    </row>
    <row r="280" spans="1:51" ht="15.75">
      <c r="A280" s="464">
        <v>258</v>
      </c>
      <c r="B280" s="491"/>
      <c r="C280" s="492"/>
      <c r="D280" s="469"/>
      <c r="E280" s="470"/>
      <c r="F280" s="493"/>
      <c r="G280" s="466"/>
      <c r="H280" s="470"/>
      <c r="I280" s="493"/>
      <c r="J280" s="466"/>
      <c r="K280" s="470"/>
      <c r="L280" s="493"/>
      <c r="M280" s="466"/>
      <c r="N280" s="470"/>
      <c r="O280" s="493"/>
      <c r="P280" s="466"/>
      <c r="Q280" s="470"/>
      <c r="R280" s="493"/>
      <c r="S280" s="466"/>
      <c r="T280" s="470"/>
      <c r="U280" s="493"/>
      <c r="V280" s="466"/>
      <c r="W280" s="470"/>
      <c r="X280" s="493"/>
      <c r="Y280" s="466"/>
      <c r="Z280" s="470"/>
      <c r="AA280" s="494"/>
      <c r="AB280" s="542">
        <f t="shared" ref="AB280:AD343" si="82">D280+G280+J280+M280+P280+S280+V280+Y280</f>
        <v>0</v>
      </c>
      <c r="AC280" s="495">
        <f t="shared" si="82"/>
        <v>0</v>
      </c>
      <c r="AD280" s="496">
        <f t="shared" si="82"/>
        <v>0</v>
      </c>
      <c r="AE280" s="3"/>
      <c r="AF280" s="13" t="b">
        <f t="shared" si="80"/>
        <v>1</v>
      </c>
      <c r="AG280" s="13" t="b">
        <f t="shared" si="81"/>
        <v>1</v>
      </c>
      <c r="AH280" s="13" t="b">
        <f t="shared" ref="AH280:AH343" si="83">IF(OR(AND(B280="",C280="",AB280=0,AC280=0,AD280=0),AND(B280&lt;&gt;"",C280&lt;&gt;"",AB280&gt;0)),TRUE,FALSE)</f>
        <v>1</v>
      </c>
      <c r="AI280" s="13" t="b">
        <f t="shared" ref="AI280:AI343" si="84">IF(AND(OR(B280="",C280=""),AB280&gt;0),FALSE,TRUE)</f>
        <v>1</v>
      </c>
      <c r="AJ280" s="13" t="b">
        <f t="shared" ref="AJ280:AJ343" si="85">IF(AND(D280&gt;0,E280&lt;&gt;"",F280&lt;&gt;""),TRUE,FALSE)</f>
        <v>0</v>
      </c>
      <c r="AK280" s="13" t="b">
        <f t="shared" ref="AK280:AK343" si="86">IF(AND(G280&gt;0,H280&lt;&gt;"",I280&lt;&gt;""),TRUE,FALSE)</f>
        <v>0</v>
      </c>
      <c r="AL280" s="13" t="b">
        <f t="shared" ref="AL280:AL343" si="87">IF(AND(J280&gt;0,K280&lt;&gt;"",L280&lt;&gt;""),TRUE,FALSE)</f>
        <v>0</v>
      </c>
      <c r="AM280" s="13" t="b">
        <f t="shared" ref="AM280:AM343" si="88">IF(AND(M280&gt;0,N280&lt;&gt;"",O280&lt;&gt;""),TRUE,FALSE)</f>
        <v>0</v>
      </c>
      <c r="AN280" s="13" t="b">
        <f t="shared" ref="AN280:AN343" si="89">IF(AND(P280&gt;0,Q280&lt;&gt;"",R280&lt;&gt;""),TRUE,FALSE)</f>
        <v>0</v>
      </c>
      <c r="AO280" s="13" t="b">
        <f t="shared" ref="AO280:AO343" si="90">IF(AND(S280&gt;0,T280&lt;&gt;"",U280&lt;&gt;""),TRUE,FALSE)</f>
        <v>0</v>
      </c>
      <c r="AP280" s="13" t="b">
        <f t="shared" ref="AP280:AP343" si="91">IF(AND(V280&gt;0,W280&lt;&gt;"",X280&lt;&gt;""),TRUE,FALSE)</f>
        <v>0</v>
      </c>
      <c r="AQ280" s="13" t="b">
        <f t="shared" ref="AQ280:AQ343" si="92">IF(AND(Y280&gt;0,Z280&lt;&gt;"",AA280&lt;&gt;""),TRUE,FALSE)</f>
        <v>0</v>
      </c>
      <c r="AR280" s="13" t="b">
        <f t="shared" ref="AR280:AR343" si="93">IF(OR(AJ280=TRUE,AK280=TRUE,AL280=TRUE,AM280=TRUE,AN280=TRUE,AO280=TRUE,AP280=TRUE,AQ280=TRUE),TRUE,FALSE)</f>
        <v>0</v>
      </c>
      <c r="AS280" s="13" t="b">
        <f t="shared" ref="AS280:AS343" si="94">IF(OR(AND(B280&lt;&gt;"",C280&lt;&gt;"",AR280=TRUE),AND(B280="",C280="",AR280=FALSE)),TRUE,FALSE)</f>
        <v>1</v>
      </c>
      <c r="AT280" s="13" t="b">
        <f t="shared" ref="AT280:AT343" si="95">IF(AND(B280&lt;&gt;"",C280&lt;&gt;""),TRUE,IF(OR(D280&lt;&gt;"",E280&lt;&gt;"",F280&lt;&gt;"",G280&lt;&gt;"",H280&lt;&gt;"",I280&lt;&gt;"",J280&lt;&gt;"",K280&lt;&gt;"",L280&lt;&gt;"",M280&lt;&gt;"",N280&lt;&gt;"",O280&lt;&gt;"",P280&lt;&gt;"",Q280&lt;&gt;"",R280&lt;&gt;"",S280&lt;&gt;"",T280&lt;&gt;"",U280&lt;&gt;"",V280&lt;&gt;"",W280&lt;&gt;"",X280&lt;&gt;"",Y280&lt;&gt;"",Z280&lt;&gt;"",AA280&lt;&gt;""),FALSE,TRUE))</f>
        <v>1</v>
      </c>
      <c r="AU280" s="13" t="b">
        <f t="shared" ref="AU280:AU343" si="96">IF(OR(AND(E280&gt;0,F280=0),AND(H280&gt;0,I280=0),AND(K280&gt;0,L280=0),AND(N280&gt;0,O280=0),AND(Q280&gt;0,R280=0),AND(T280&gt;0,U280=0),AND(W280&gt;0,X280=0),AND(Z280&gt;0,AA280=0)),FALSE,TRUE)</f>
        <v>1</v>
      </c>
      <c r="AV280" s="13" t="b">
        <f t="shared" ref="AV280:AV343" si="97">IF(OR(AND(E280=0,F280&gt;0),AND(H280=0,I280&gt;0),AND(K280=0,L280&gt;0),AND(N280=0,O280&gt;0),AND(Q280=0,R280&gt;0),AND(T280=0,U280&gt;0),AND(W280=0,X280&gt;0),AND(Z280=0,AA280&gt;0)),FALSE,TRUE)</f>
        <v>1</v>
      </c>
      <c r="AW280" s="13" t="b">
        <f t="shared" ref="AW280:AW343" si="98">IF(OR(AND(D280=0,E280&gt;0),AND(G280=0,H280&gt;0),AND(J280=0,K280&gt;0),AND(M280=0,N280&gt;0),AND(P280=0,Q280&gt;0),AND(S280=0,T280&gt;0),AND(V280=0,W280&gt;0),AND(Y280=0,Z280&gt;0)),FALSE,TRUE)</f>
        <v>1</v>
      </c>
      <c r="AX280" s="13" t="str">
        <f t="shared" ref="AX280:AX343" si="99">CONCATENATE(B280,"-",C280)</f>
        <v>-</v>
      </c>
      <c r="AY280" s="622">
        <f>IF(AX280="-",0,IF(COUNTIF(AX280:$AX$1022,AX280)&gt;1,1,0))</f>
        <v>0</v>
      </c>
    </row>
    <row r="281" spans="1:51" ht="15.75">
      <c r="A281" s="464">
        <v>259</v>
      </c>
      <c r="B281" s="491"/>
      <c r="C281" s="492"/>
      <c r="D281" s="469"/>
      <c r="E281" s="470"/>
      <c r="F281" s="493"/>
      <c r="G281" s="466"/>
      <c r="H281" s="470"/>
      <c r="I281" s="493"/>
      <c r="J281" s="466"/>
      <c r="K281" s="470"/>
      <c r="L281" s="493"/>
      <c r="M281" s="466"/>
      <c r="N281" s="470"/>
      <c r="O281" s="493"/>
      <c r="P281" s="466"/>
      <c r="Q281" s="470"/>
      <c r="R281" s="493"/>
      <c r="S281" s="466"/>
      <c r="T281" s="470"/>
      <c r="U281" s="493"/>
      <c r="V281" s="466"/>
      <c r="W281" s="470"/>
      <c r="X281" s="493"/>
      <c r="Y281" s="466"/>
      <c r="Z281" s="470"/>
      <c r="AA281" s="494"/>
      <c r="AB281" s="542">
        <f t="shared" si="82"/>
        <v>0</v>
      </c>
      <c r="AC281" s="495">
        <f t="shared" si="82"/>
        <v>0</v>
      </c>
      <c r="AD281" s="496">
        <f t="shared" si="82"/>
        <v>0</v>
      </c>
      <c r="AE281" s="3"/>
      <c r="AF281" s="13" t="b">
        <f t="shared" si="80"/>
        <v>1</v>
      </c>
      <c r="AG281" s="13" t="b">
        <f t="shared" si="81"/>
        <v>1</v>
      </c>
      <c r="AH281" s="13" t="b">
        <f t="shared" si="83"/>
        <v>1</v>
      </c>
      <c r="AI281" s="13" t="b">
        <f t="shared" si="84"/>
        <v>1</v>
      </c>
      <c r="AJ281" s="13" t="b">
        <f t="shared" si="85"/>
        <v>0</v>
      </c>
      <c r="AK281" s="13" t="b">
        <f t="shared" si="86"/>
        <v>0</v>
      </c>
      <c r="AL281" s="13" t="b">
        <f t="shared" si="87"/>
        <v>0</v>
      </c>
      <c r="AM281" s="13" t="b">
        <f t="shared" si="88"/>
        <v>0</v>
      </c>
      <c r="AN281" s="13" t="b">
        <f t="shared" si="89"/>
        <v>0</v>
      </c>
      <c r="AO281" s="13" t="b">
        <f t="shared" si="90"/>
        <v>0</v>
      </c>
      <c r="AP281" s="13" t="b">
        <f t="shared" si="91"/>
        <v>0</v>
      </c>
      <c r="AQ281" s="13" t="b">
        <f t="shared" si="92"/>
        <v>0</v>
      </c>
      <c r="AR281" s="13" t="b">
        <f t="shared" si="93"/>
        <v>0</v>
      </c>
      <c r="AS281" s="13" t="b">
        <f t="shared" si="94"/>
        <v>1</v>
      </c>
      <c r="AT281" s="13" t="b">
        <f t="shared" si="95"/>
        <v>1</v>
      </c>
      <c r="AU281" s="13" t="b">
        <f t="shared" si="96"/>
        <v>1</v>
      </c>
      <c r="AV281" s="13" t="b">
        <f t="shared" si="97"/>
        <v>1</v>
      </c>
      <c r="AW281" s="13" t="b">
        <f t="shared" si="98"/>
        <v>1</v>
      </c>
      <c r="AX281" s="13" t="str">
        <f t="shared" si="99"/>
        <v>-</v>
      </c>
      <c r="AY281" s="622">
        <f>IF(AX281="-",0,IF(COUNTIF(AX281:$AX$1022,AX281)&gt;1,1,0))</f>
        <v>0</v>
      </c>
    </row>
    <row r="282" spans="1:51" ht="15.75">
      <c r="A282" s="464">
        <v>260</v>
      </c>
      <c r="B282" s="491"/>
      <c r="C282" s="492"/>
      <c r="D282" s="469"/>
      <c r="E282" s="470"/>
      <c r="F282" s="493"/>
      <c r="G282" s="466"/>
      <c r="H282" s="470"/>
      <c r="I282" s="493"/>
      <c r="J282" s="466"/>
      <c r="K282" s="470"/>
      <c r="L282" s="493"/>
      <c r="M282" s="466"/>
      <c r="N282" s="470"/>
      <c r="O282" s="493"/>
      <c r="P282" s="466"/>
      <c r="Q282" s="470"/>
      <c r="R282" s="493"/>
      <c r="S282" s="466"/>
      <c r="T282" s="470"/>
      <c r="U282" s="493"/>
      <c r="V282" s="466"/>
      <c r="W282" s="470"/>
      <c r="X282" s="493"/>
      <c r="Y282" s="466"/>
      <c r="Z282" s="470"/>
      <c r="AA282" s="494"/>
      <c r="AB282" s="542">
        <f t="shared" si="82"/>
        <v>0</v>
      </c>
      <c r="AC282" s="495">
        <f t="shared" si="82"/>
        <v>0</v>
      </c>
      <c r="AD282" s="496">
        <f t="shared" si="82"/>
        <v>0</v>
      </c>
      <c r="AE282" s="3"/>
      <c r="AF282" s="13" t="b">
        <f t="shared" si="80"/>
        <v>1</v>
      </c>
      <c r="AG282" s="13" t="b">
        <f t="shared" si="81"/>
        <v>1</v>
      </c>
      <c r="AH282" s="13" t="b">
        <f t="shared" si="83"/>
        <v>1</v>
      </c>
      <c r="AI282" s="13" t="b">
        <f t="shared" si="84"/>
        <v>1</v>
      </c>
      <c r="AJ282" s="13" t="b">
        <f t="shared" si="85"/>
        <v>0</v>
      </c>
      <c r="AK282" s="13" t="b">
        <f t="shared" si="86"/>
        <v>0</v>
      </c>
      <c r="AL282" s="13" t="b">
        <f t="shared" si="87"/>
        <v>0</v>
      </c>
      <c r="AM282" s="13" t="b">
        <f t="shared" si="88"/>
        <v>0</v>
      </c>
      <c r="AN282" s="13" t="b">
        <f t="shared" si="89"/>
        <v>0</v>
      </c>
      <c r="AO282" s="13" t="b">
        <f t="shared" si="90"/>
        <v>0</v>
      </c>
      <c r="AP282" s="13" t="b">
        <f t="shared" si="91"/>
        <v>0</v>
      </c>
      <c r="AQ282" s="13" t="b">
        <f t="shared" si="92"/>
        <v>0</v>
      </c>
      <c r="AR282" s="13" t="b">
        <f t="shared" si="93"/>
        <v>0</v>
      </c>
      <c r="AS282" s="13" t="b">
        <f t="shared" si="94"/>
        <v>1</v>
      </c>
      <c r="AT282" s="13" t="b">
        <f t="shared" si="95"/>
        <v>1</v>
      </c>
      <c r="AU282" s="13" t="b">
        <f t="shared" si="96"/>
        <v>1</v>
      </c>
      <c r="AV282" s="13" t="b">
        <f t="shared" si="97"/>
        <v>1</v>
      </c>
      <c r="AW282" s="13" t="b">
        <f t="shared" si="98"/>
        <v>1</v>
      </c>
      <c r="AX282" s="13" t="str">
        <f t="shared" si="99"/>
        <v>-</v>
      </c>
      <c r="AY282" s="622">
        <f>IF(AX282="-",0,IF(COUNTIF(AX282:$AX$1022,AX282)&gt;1,1,0))</f>
        <v>0</v>
      </c>
    </row>
    <row r="283" spans="1:51" ht="15.75">
      <c r="A283" s="464">
        <v>261</v>
      </c>
      <c r="B283" s="491"/>
      <c r="C283" s="492"/>
      <c r="D283" s="469"/>
      <c r="E283" s="470"/>
      <c r="F283" s="493"/>
      <c r="G283" s="466"/>
      <c r="H283" s="470"/>
      <c r="I283" s="493"/>
      <c r="J283" s="466"/>
      <c r="K283" s="470"/>
      <c r="L283" s="493"/>
      <c r="M283" s="466"/>
      <c r="N283" s="470"/>
      <c r="O283" s="493"/>
      <c r="P283" s="466"/>
      <c r="Q283" s="470"/>
      <c r="R283" s="493"/>
      <c r="S283" s="466"/>
      <c r="T283" s="470"/>
      <c r="U283" s="493"/>
      <c r="V283" s="466"/>
      <c r="W283" s="470"/>
      <c r="X283" s="493"/>
      <c r="Y283" s="466"/>
      <c r="Z283" s="470"/>
      <c r="AA283" s="494"/>
      <c r="AB283" s="542">
        <f t="shared" si="82"/>
        <v>0</v>
      </c>
      <c r="AC283" s="495">
        <f t="shared" si="82"/>
        <v>0</v>
      </c>
      <c r="AD283" s="496">
        <f t="shared" si="82"/>
        <v>0</v>
      </c>
      <c r="AE283" s="3"/>
      <c r="AF283" s="13" t="b">
        <f t="shared" si="80"/>
        <v>1</v>
      </c>
      <c r="AG283" s="13" t="b">
        <f t="shared" si="81"/>
        <v>1</v>
      </c>
      <c r="AH283" s="13" t="b">
        <f t="shared" si="83"/>
        <v>1</v>
      </c>
      <c r="AI283" s="13" t="b">
        <f t="shared" si="84"/>
        <v>1</v>
      </c>
      <c r="AJ283" s="13" t="b">
        <f t="shared" si="85"/>
        <v>0</v>
      </c>
      <c r="AK283" s="13" t="b">
        <f t="shared" si="86"/>
        <v>0</v>
      </c>
      <c r="AL283" s="13" t="b">
        <f t="shared" si="87"/>
        <v>0</v>
      </c>
      <c r="AM283" s="13" t="b">
        <f t="shared" si="88"/>
        <v>0</v>
      </c>
      <c r="AN283" s="13" t="b">
        <f t="shared" si="89"/>
        <v>0</v>
      </c>
      <c r="AO283" s="13" t="b">
        <f t="shared" si="90"/>
        <v>0</v>
      </c>
      <c r="AP283" s="13" t="b">
        <f t="shared" si="91"/>
        <v>0</v>
      </c>
      <c r="AQ283" s="13" t="b">
        <f t="shared" si="92"/>
        <v>0</v>
      </c>
      <c r="AR283" s="13" t="b">
        <f t="shared" si="93"/>
        <v>0</v>
      </c>
      <c r="AS283" s="13" t="b">
        <f t="shared" si="94"/>
        <v>1</v>
      </c>
      <c r="AT283" s="13" t="b">
        <f t="shared" si="95"/>
        <v>1</v>
      </c>
      <c r="AU283" s="13" t="b">
        <f t="shared" si="96"/>
        <v>1</v>
      </c>
      <c r="AV283" s="13" t="b">
        <f t="shared" si="97"/>
        <v>1</v>
      </c>
      <c r="AW283" s="13" t="b">
        <f t="shared" si="98"/>
        <v>1</v>
      </c>
      <c r="AX283" s="13" t="str">
        <f t="shared" si="99"/>
        <v>-</v>
      </c>
      <c r="AY283" s="622">
        <f>IF(AX283="-",0,IF(COUNTIF(AX283:$AX$1022,AX283)&gt;1,1,0))</f>
        <v>0</v>
      </c>
    </row>
    <row r="284" spans="1:51" ht="15.75">
      <c r="A284" s="464">
        <v>262</v>
      </c>
      <c r="B284" s="491"/>
      <c r="C284" s="492"/>
      <c r="D284" s="469"/>
      <c r="E284" s="470"/>
      <c r="F284" s="493"/>
      <c r="G284" s="466"/>
      <c r="H284" s="470"/>
      <c r="I284" s="493"/>
      <c r="J284" s="466"/>
      <c r="K284" s="470"/>
      <c r="L284" s="493"/>
      <c r="M284" s="466"/>
      <c r="N284" s="470"/>
      <c r="O284" s="493"/>
      <c r="P284" s="466"/>
      <c r="Q284" s="470"/>
      <c r="R284" s="493"/>
      <c r="S284" s="466"/>
      <c r="T284" s="470"/>
      <c r="U284" s="493"/>
      <c r="V284" s="466"/>
      <c r="W284" s="470"/>
      <c r="X284" s="493"/>
      <c r="Y284" s="466"/>
      <c r="Z284" s="470"/>
      <c r="AA284" s="494"/>
      <c r="AB284" s="542">
        <f t="shared" si="82"/>
        <v>0</v>
      </c>
      <c r="AC284" s="495">
        <f t="shared" si="82"/>
        <v>0</v>
      </c>
      <c r="AD284" s="496">
        <f t="shared" si="82"/>
        <v>0</v>
      </c>
      <c r="AE284" s="3"/>
      <c r="AF284" s="13" t="b">
        <f t="shared" si="80"/>
        <v>1</v>
      </c>
      <c r="AG284" s="13" t="b">
        <f t="shared" si="81"/>
        <v>1</v>
      </c>
      <c r="AH284" s="13" t="b">
        <f t="shared" si="83"/>
        <v>1</v>
      </c>
      <c r="AI284" s="13" t="b">
        <f t="shared" si="84"/>
        <v>1</v>
      </c>
      <c r="AJ284" s="13" t="b">
        <f t="shared" si="85"/>
        <v>0</v>
      </c>
      <c r="AK284" s="13" t="b">
        <f t="shared" si="86"/>
        <v>0</v>
      </c>
      <c r="AL284" s="13" t="b">
        <f t="shared" si="87"/>
        <v>0</v>
      </c>
      <c r="AM284" s="13" t="b">
        <f t="shared" si="88"/>
        <v>0</v>
      </c>
      <c r="AN284" s="13" t="b">
        <f t="shared" si="89"/>
        <v>0</v>
      </c>
      <c r="AO284" s="13" t="b">
        <f t="shared" si="90"/>
        <v>0</v>
      </c>
      <c r="AP284" s="13" t="b">
        <f t="shared" si="91"/>
        <v>0</v>
      </c>
      <c r="AQ284" s="13" t="b">
        <f t="shared" si="92"/>
        <v>0</v>
      </c>
      <c r="AR284" s="13" t="b">
        <f t="shared" si="93"/>
        <v>0</v>
      </c>
      <c r="AS284" s="13" t="b">
        <f t="shared" si="94"/>
        <v>1</v>
      </c>
      <c r="AT284" s="13" t="b">
        <f t="shared" si="95"/>
        <v>1</v>
      </c>
      <c r="AU284" s="13" t="b">
        <f t="shared" si="96"/>
        <v>1</v>
      </c>
      <c r="AV284" s="13" t="b">
        <f t="shared" si="97"/>
        <v>1</v>
      </c>
      <c r="AW284" s="13" t="b">
        <f t="shared" si="98"/>
        <v>1</v>
      </c>
      <c r="AX284" s="13" t="str">
        <f t="shared" si="99"/>
        <v>-</v>
      </c>
      <c r="AY284" s="622">
        <f>IF(AX284="-",0,IF(COUNTIF(AX284:$AX$1022,AX284)&gt;1,1,0))</f>
        <v>0</v>
      </c>
    </row>
    <row r="285" spans="1:51" ht="15.75">
      <c r="A285" s="464">
        <v>263</v>
      </c>
      <c r="B285" s="491"/>
      <c r="C285" s="492"/>
      <c r="D285" s="469"/>
      <c r="E285" s="470"/>
      <c r="F285" s="493"/>
      <c r="G285" s="466"/>
      <c r="H285" s="470"/>
      <c r="I285" s="493"/>
      <c r="J285" s="466"/>
      <c r="K285" s="470"/>
      <c r="L285" s="493"/>
      <c r="M285" s="466"/>
      <c r="N285" s="470"/>
      <c r="O285" s="493"/>
      <c r="P285" s="466"/>
      <c r="Q285" s="470"/>
      <c r="R285" s="493"/>
      <c r="S285" s="466"/>
      <c r="T285" s="470"/>
      <c r="U285" s="493"/>
      <c r="V285" s="466"/>
      <c r="W285" s="470"/>
      <c r="X285" s="493"/>
      <c r="Y285" s="466"/>
      <c r="Z285" s="470"/>
      <c r="AA285" s="494"/>
      <c r="AB285" s="542">
        <f t="shared" si="82"/>
        <v>0</v>
      </c>
      <c r="AC285" s="495">
        <f t="shared" si="82"/>
        <v>0</v>
      </c>
      <c r="AD285" s="496">
        <f t="shared" si="82"/>
        <v>0</v>
      </c>
      <c r="AE285" s="3"/>
      <c r="AF285" s="13" t="b">
        <f t="shared" si="80"/>
        <v>1</v>
      </c>
      <c r="AG285" s="13" t="b">
        <f t="shared" si="81"/>
        <v>1</v>
      </c>
      <c r="AH285" s="13" t="b">
        <f t="shared" si="83"/>
        <v>1</v>
      </c>
      <c r="AI285" s="13" t="b">
        <f t="shared" si="84"/>
        <v>1</v>
      </c>
      <c r="AJ285" s="13" t="b">
        <f t="shared" si="85"/>
        <v>0</v>
      </c>
      <c r="AK285" s="13" t="b">
        <f t="shared" si="86"/>
        <v>0</v>
      </c>
      <c r="AL285" s="13" t="b">
        <f t="shared" si="87"/>
        <v>0</v>
      </c>
      <c r="AM285" s="13" t="b">
        <f t="shared" si="88"/>
        <v>0</v>
      </c>
      <c r="AN285" s="13" t="b">
        <f t="shared" si="89"/>
        <v>0</v>
      </c>
      <c r="AO285" s="13" t="b">
        <f t="shared" si="90"/>
        <v>0</v>
      </c>
      <c r="AP285" s="13" t="b">
        <f t="shared" si="91"/>
        <v>0</v>
      </c>
      <c r="AQ285" s="13" t="b">
        <f t="shared" si="92"/>
        <v>0</v>
      </c>
      <c r="AR285" s="13" t="b">
        <f t="shared" si="93"/>
        <v>0</v>
      </c>
      <c r="AS285" s="13" t="b">
        <f t="shared" si="94"/>
        <v>1</v>
      </c>
      <c r="AT285" s="13" t="b">
        <f t="shared" si="95"/>
        <v>1</v>
      </c>
      <c r="AU285" s="13" t="b">
        <f t="shared" si="96"/>
        <v>1</v>
      </c>
      <c r="AV285" s="13" t="b">
        <f t="shared" si="97"/>
        <v>1</v>
      </c>
      <c r="AW285" s="13" t="b">
        <f t="shared" si="98"/>
        <v>1</v>
      </c>
      <c r="AX285" s="13" t="str">
        <f t="shared" si="99"/>
        <v>-</v>
      </c>
      <c r="AY285" s="622">
        <f>IF(AX285="-",0,IF(COUNTIF(AX285:$AX$1022,AX285)&gt;1,1,0))</f>
        <v>0</v>
      </c>
    </row>
    <row r="286" spans="1:51" ht="15.75">
      <c r="A286" s="464">
        <v>264</v>
      </c>
      <c r="B286" s="491"/>
      <c r="C286" s="492"/>
      <c r="D286" s="469"/>
      <c r="E286" s="470"/>
      <c r="F286" s="493"/>
      <c r="G286" s="466"/>
      <c r="H286" s="470"/>
      <c r="I286" s="493"/>
      <c r="J286" s="466"/>
      <c r="K286" s="470"/>
      <c r="L286" s="493"/>
      <c r="M286" s="466"/>
      <c r="N286" s="470"/>
      <c r="O286" s="493"/>
      <c r="P286" s="466"/>
      <c r="Q286" s="470"/>
      <c r="R286" s="493"/>
      <c r="S286" s="466"/>
      <c r="T286" s="470"/>
      <c r="U286" s="493"/>
      <c r="V286" s="466"/>
      <c r="W286" s="470"/>
      <c r="X286" s="493"/>
      <c r="Y286" s="466"/>
      <c r="Z286" s="470"/>
      <c r="AA286" s="494"/>
      <c r="AB286" s="542">
        <f t="shared" si="82"/>
        <v>0</v>
      </c>
      <c r="AC286" s="495">
        <f t="shared" si="82"/>
        <v>0</v>
      </c>
      <c r="AD286" s="496">
        <f t="shared" si="82"/>
        <v>0</v>
      </c>
      <c r="AE286" s="3"/>
      <c r="AF286" s="13" t="b">
        <f t="shared" si="80"/>
        <v>1</v>
      </c>
      <c r="AG286" s="13" t="b">
        <f t="shared" si="81"/>
        <v>1</v>
      </c>
      <c r="AH286" s="13" t="b">
        <f t="shared" si="83"/>
        <v>1</v>
      </c>
      <c r="AI286" s="13" t="b">
        <f t="shared" si="84"/>
        <v>1</v>
      </c>
      <c r="AJ286" s="13" t="b">
        <f t="shared" si="85"/>
        <v>0</v>
      </c>
      <c r="AK286" s="13" t="b">
        <f t="shared" si="86"/>
        <v>0</v>
      </c>
      <c r="AL286" s="13" t="b">
        <f t="shared" si="87"/>
        <v>0</v>
      </c>
      <c r="AM286" s="13" t="b">
        <f t="shared" si="88"/>
        <v>0</v>
      </c>
      <c r="AN286" s="13" t="b">
        <f t="shared" si="89"/>
        <v>0</v>
      </c>
      <c r="AO286" s="13" t="b">
        <f t="shared" si="90"/>
        <v>0</v>
      </c>
      <c r="AP286" s="13" t="b">
        <f t="shared" si="91"/>
        <v>0</v>
      </c>
      <c r="AQ286" s="13" t="b">
        <f t="shared" si="92"/>
        <v>0</v>
      </c>
      <c r="AR286" s="13" t="b">
        <f t="shared" si="93"/>
        <v>0</v>
      </c>
      <c r="AS286" s="13" t="b">
        <f t="shared" si="94"/>
        <v>1</v>
      </c>
      <c r="AT286" s="13" t="b">
        <f t="shared" si="95"/>
        <v>1</v>
      </c>
      <c r="AU286" s="13" t="b">
        <f t="shared" si="96"/>
        <v>1</v>
      </c>
      <c r="AV286" s="13" t="b">
        <f t="shared" si="97"/>
        <v>1</v>
      </c>
      <c r="AW286" s="13" t="b">
        <f t="shared" si="98"/>
        <v>1</v>
      </c>
      <c r="AX286" s="13" t="str">
        <f t="shared" si="99"/>
        <v>-</v>
      </c>
      <c r="AY286" s="622">
        <f>IF(AX286="-",0,IF(COUNTIF(AX286:$AX$1022,AX286)&gt;1,1,0))</f>
        <v>0</v>
      </c>
    </row>
    <row r="287" spans="1:51" ht="15.75">
      <c r="A287" s="464">
        <v>265</v>
      </c>
      <c r="B287" s="491"/>
      <c r="C287" s="492"/>
      <c r="D287" s="469"/>
      <c r="E287" s="470"/>
      <c r="F287" s="493"/>
      <c r="G287" s="466"/>
      <c r="H287" s="470"/>
      <c r="I287" s="493"/>
      <c r="J287" s="466"/>
      <c r="K287" s="470"/>
      <c r="L287" s="493"/>
      <c r="M287" s="466"/>
      <c r="N287" s="470"/>
      <c r="O287" s="493"/>
      <c r="P287" s="466"/>
      <c r="Q287" s="470"/>
      <c r="R287" s="493"/>
      <c r="S287" s="466"/>
      <c r="T287" s="470"/>
      <c r="U287" s="493"/>
      <c r="V287" s="466"/>
      <c r="W287" s="470"/>
      <c r="X287" s="493"/>
      <c r="Y287" s="466"/>
      <c r="Z287" s="470"/>
      <c r="AA287" s="494"/>
      <c r="AB287" s="542">
        <f t="shared" si="82"/>
        <v>0</v>
      </c>
      <c r="AC287" s="495">
        <f t="shared" si="82"/>
        <v>0</v>
      </c>
      <c r="AD287" s="496">
        <f t="shared" si="82"/>
        <v>0</v>
      </c>
      <c r="AE287" s="3"/>
      <c r="AF287" s="13" t="b">
        <f t="shared" si="80"/>
        <v>1</v>
      </c>
      <c r="AG287" s="13" t="b">
        <f t="shared" si="81"/>
        <v>1</v>
      </c>
      <c r="AH287" s="13" t="b">
        <f t="shared" si="83"/>
        <v>1</v>
      </c>
      <c r="AI287" s="13" t="b">
        <f t="shared" si="84"/>
        <v>1</v>
      </c>
      <c r="AJ287" s="13" t="b">
        <f t="shared" si="85"/>
        <v>0</v>
      </c>
      <c r="AK287" s="13" t="b">
        <f t="shared" si="86"/>
        <v>0</v>
      </c>
      <c r="AL287" s="13" t="b">
        <f t="shared" si="87"/>
        <v>0</v>
      </c>
      <c r="AM287" s="13" t="b">
        <f t="shared" si="88"/>
        <v>0</v>
      </c>
      <c r="AN287" s="13" t="b">
        <f t="shared" si="89"/>
        <v>0</v>
      </c>
      <c r="AO287" s="13" t="b">
        <f t="shared" si="90"/>
        <v>0</v>
      </c>
      <c r="AP287" s="13" t="b">
        <f t="shared" si="91"/>
        <v>0</v>
      </c>
      <c r="AQ287" s="13" t="b">
        <f t="shared" si="92"/>
        <v>0</v>
      </c>
      <c r="AR287" s="13" t="b">
        <f t="shared" si="93"/>
        <v>0</v>
      </c>
      <c r="AS287" s="13" t="b">
        <f t="shared" si="94"/>
        <v>1</v>
      </c>
      <c r="AT287" s="13" t="b">
        <f t="shared" si="95"/>
        <v>1</v>
      </c>
      <c r="AU287" s="13" t="b">
        <f t="shared" si="96"/>
        <v>1</v>
      </c>
      <c r="AV287" s="13" t="b">
        <f t="shared" si="97"/>
        <v>1</v>
      </c>
      <c r="AW287" s="13" t="b">
        <f t="shared" si="98"/>
        <v>1</v>
      </c>
      <c r="AX287" s="13" t="str">
        <f t="shared" si="99"/>
        <v>-</v>
      </c>
      <c r="AY287" s="622">
        <f>IF(AX287="-",0,IF(COUNTIF(AX287:$AX$1022,AX287)&gt;1,1,0))</f>
        <v>0</v>
      </c>
    </row>
    <row r="288" spans="1:51" ht="15.75">
      <c r="A288" s="464">
        <v>266</v>
      </c>
      <c r="B288" s="491"/>
      <c r="C288" s="492"/>
      <c r="D288" s="469"/>
      <c r="E288" s="470"/>
      <c r="F288" s="493"/>
      <c r="G288" s="466"/>
      <c r="H288" s="470"/>
      <c r="I288" s="493"/>
      <c r="J288" s="466"/>
      <c r="K288" s="470"/>
      <c r="L288" s="493"/>
      <c r="M288" s="466"/>
      <c r="N288" s="470"/>
      <c r="O288" s="493"/>
      <c r="P288" s="466"/>
      <c r="Q288" s="470"/>
      <c r="R288" s="493"/>
      <c r="S288" s="466"/>
      <c r="T288" s="470"/>
      <c r="U288" s="493"/>
      <c r="V288" s="466"/>
      <c r="W288" s="470"/>
      <c r="X288" s="493"/>
      <c r="Y288" s="466"/>
      <c r="Z288" s="470"/>
      <c r="AA288" s="494"/>
      <c r="AB288" s="542">
        <f t="shared" si="82"/>
        <v>0</v>
      </c>
      <c r="AC288" s="495">
        <f t="shared" si="82"/>
        <v>0</v>
      </c>
      <c r="AD288" s="496">
        <f t="shared" si="82"/>
        <v>0</v>
      </c>
      <c r="AE288" s="3"/>
      <c r="AF288" s="13" t="b">
        <f t="shared" si="80"/>
        <v>1</v>
      </c>
      <c r="AG288" s="13" t="b">
        <f t="shared" si="81"/>
        <v>1</v>
      </c>
      <c r="AH288" s="13" t="b">
        <f t="shared" si="83"/>
        <v>1</v>
      </c>
      <c r="AI288" s="13" t="b">
        <f t="shared" si="84"/>
        <v>1</v>
      </c>
      <c r="AJ288" s="13" t="b">
        <f t="shared" si="85"/>
        <v>0</v>
      </c>
      <c r="AK288" s="13" t="b">
        <f t="shared" si="86"/>
        <v>0</v>
      </c>
      <c r="AL288" s="13" t="b">
        <f t="shared" si="87"/>
        <v>0</v>
      </c>
      <c r="AM288" s="13" t="b">
        <f t="shared" si="88"/>
        <v>0</v>
      </c>
      <c r="AN288" s="13" t="b">
        <f t="shared" si="89"/>
        <v>0</v>
      </c>
      <c r="AO288" s="13" t="b">
        <f t="shared" si="90"/>
        <v>0</v>
      </c>
      <c r="AP288" s="13" t="b">
        <f t="shared" si="91"/>
        <v>0</v>
      </c>
      <c r="AQ288" s="13" t="b">
        <f t="shared" si="92"/>
        <v>0</v>
      </c>
      <c r="AR288" s="13" t="b">
        <f t="shared" si="93"/>
        <v>0</v>
      </c>
      <c r="AS288" s="13" t="b">
        <f t="shared" si="94"/>
        <v>1</v>
      </c>
      <c r="AT288" s="13" t="b">
        <f t="shared" si="95"/>
        <v>1</v>
      </c>
      <c r="AU288" s="13" t="b">
        <f t="shared" si="96"/>
        <v>1</v>
      </c>
      <c r="AV288" s="13" t="b">
        <f t="shared" si="97"/>
        <v>1</v>
      </c>
      <c r="AW288" s="13" t="b">
        <f t="shared" si="98"/>
        <v>1</v>
      </c>
      <c r="AX288" s="13" t="str">
        <f t="shared" si="99"/>
        <v>-</v>
      </c>
      <c r="AY288" s="622">
        <f>IF(AX288="-",0,IF(COUNTIF(AX288:$AX$1022,AX288)&gt;1,1,0))</f>
        <v>0</v>
      </c>
    </row>
    <row r="289" spans="1:51" ht="15.75">
      <c r="A289" s="464">
        <v>267</v>
      </c>
      <c r="B289" s="491"/>
      <c r="C289" s="492"/>
      <c r="D289" s="469"/>
      <c r="E289" s="470"/>
      <c r="F289" s="493"/>
      <c r="G289" s="466"/>
      <c r="H289" s="470"/>
      <c r="I289" s="493"/>
      <c r="J289" s="466"/>
      <c r="K289" s="470"/>
      <c r="L289" s="493"/>
      <c r="M289" s="466"/>
      <c r="N289" s="470"/>
      <c r="O289" s="493"/>
      <c r="P289" s="466"/>
      <c r="Q289" s="470"/>
      <c r="R289" s="493"/>
      <c r="S289" s="466"/>
      <c r="T289" s="470"/>
      <c r="U289" s="493"/>
      <c r="V289" s="466"/>
      <c r="W289" s="470"/>
      <c r="X289" s="493"/>
      <c r="Y289" s="466"/>
      <c r="Z289" s="470"/>
      <c r="AA289" s="494"/>
      <c r="AB289" s="542">
        <f t="shared" si="82"/>
        <v>0</v>
      </c>
      <c r="AC289" s="495">
        <f t="shared" si="82"/>
        <v>0</v>
      </c>
      <c r="AD289" s="496">
        <f t="shared" si="82"/>
        <v>0</v>
      </c>
      <c r="AE289" s="3"/>
      <c r="AF289" s="13" t="b">
        <f t="shared" si="80"/>
        <v>1</v>
      </c>
      <c r="AG289" s="13" t="b">
        <f t="shared" si="81"/>
        <v>1</v>
      </c>
      <c r="AH289" s="13" t="b">
        <f t="shared" si="83"/>
        <v>1</v>
      </c>
      <c r="AI289" s="13" t="b">
        <f t="shared" si="84"/>
        <v>1</v>
      </c>
      <c r="AJ289" s="13" t="b">
        <f t="shared" si="85"/>
        <v>0</v>
      </c>
      <c r="AK289" s="13" t="b">
        <f t="shared" si="86"/>
        <v>0</v>
      </c>
      <c r="AL289" s="13" t="b">
        <f t="shared" si="87"/>
        <v>0</v>
      </c>
      <c r="AM289" s="13" t="b">
        <f t="shared" si="88"/>
        <v>0</v>
      </c>
      <c r="AN289" s="13" t="b">
        <f t="shared" si="89"/>
        <v>0</v>
      </c>
      <c r="AO289" s="13" t="b">
        <f t="shared" si="90"/>
        <v>0</v>
      </c>
      <c r="AP289" s="13" t="b">
        <f t="shared" si="91"/>
        <v>0</v>
      </c>
      <c r="AQ289" s="13" t="b">
        <f t="shared" si="92"/>
        <v>0</v>
      </c>
      <c r="AR289" s="13" t="b">
        <f t="shared" si="93"/>
        <v>0</v>
      </c>
      <c r="AS289" s="13" t="b">
        <f t="shared" si="94"/>
        <v>1</v>
      </c>
      <c r="AT289" s="13" t="b">
        <f t="shared" si="95"/>
        <v>1</v>
      </c>
      <c r="AU289" s="13" t="b">
        <f t="shared" si="96"/>
        <v>1</v>
      </c>
      <c r="AV289" s="13" t="b">
        <f t="shared" si="97"/>
        <v>1</v>
      </c>
      <c r="AW289" s="13" t="b">
        <f t="shared" si="98"/>
        <v>1</v>
      </c>
      <c r="AX289" s="13" t="str">
        <f t="shared" si="99"/>
        <v>-</v>
      </c>
      <c r="AY289" s="622">
        <f>IF(AX289="-",0,IF(COUNTIF(AX289:$AX$1022,AX289)&gt;1,1,0))</f>
        <v>0</v>
      </c>
    </row>
    <row r="290" spans="1:51" ht="15.75">
      <c r="A290" s="464">
        <v>268</v>
      </c>
      <c r="B290" s="491"/>
      <c r="C290" s="492"/>
      <c r="D290" s="469"/>
      <c r="E290" s="470"/>
      <c r="F290" s="493"/>
      <c r="G290" s="466"/>
      <c r="H290" s="470"/>
      <c r="I290" s="493"/>
      <c r="J290" s="466"/>
      <c r="K290" s="470"/>
      <c r="L290" s="493"/>
      <c r="M290" s="466"/>
      <c r="N290" s="470"/>
      <c r="O290" s="493"/>
      <c r="P290" s="466"/>
      <c r="Q290" s="470"/>
      <c r="R290" s="493"/>
      <c r="S290" s="466"/>
      <c r="T290" s="470"/>
      <c r="U290" s="493"/>
      <c r="V290" s="466"/>
      <c r="W290" s="470"/>
      <c r="X290" s="493"/>
      <c r="Y290" s="466"/>
      <c r="Z290" s="470"/>
      <c r="AA290" s="494"/>
      <c r="AB290" s="542">
        <f t="shared" si="82"/>
        <v>0</v>
      </c>
      <c r="AC290" s="495">
        <f t="shared" si="82"/>
        <v>0</v>
      </c>
      <c r="AD290" s="496">
        <f t="shared" si="82"/>
        <v>0</v>
      </c>
      <c r="AE290" s="3"/>
      <c r="AF290" s="13" t="b">
        <f t="shared" si="80"/>
        <v>1</v>
      </c>
      <c r="AG290" s="13" t="b">
        <f t="shared" si="81"/>
        <v>1</v>
      </c>
      <c r="AH290" s="13" t="b">
        <f t="shared" si="83"/>
        <v>1</v>
      </c>
      <c r="AI290" s="13" t="b">
        <f t="shared" si="84"/>
        <v>1</v>
      </c>
      <c r="AJ290" s="13" t="b">
        <f t="shared" si="85"/>
        <v>0</v>
      </c>
      <c r="AK290" s="13" t="b">
        <f t="shared" si="86"/>
        <v>0</v>
      </c>
      <c r="AL290" s="13" t="b">
        <f t="shared" si="87"/>
        <v>0</v>
      </c>
      <c r="AM290" s="13" t="b">
        <f t="shared" si="88"/>
        <v>0</v>
      </c>
      <c r="AN290" s="13" t="b">
        <f t="shared" si="89"/>
        <v>0</v>
      </c>
      <c r="AO290" s="13" t="b">
        <f t="shared" si="90"/>
        <v>0</v>
      </c>
      <c r="AP290" s="13" t="b">
        <f t="shared" si="91"/>
        <v>0</v>
      </c>
      <c r="AQ290" s="13" t="b">
        <f t="shared" si="92"/>
        <v>0</v>
      </c>
      <c r="AR290" s="13" t="b">
        <f t="shared" si="93"/>
        <v>0</v>
      </c>
      <c r="AS290" s="13" t="b">
        <f t="shared" si="94"/>
        <v>1</v>
      </c>
      <c r="AT290" s="13" t="b">
        <f t="shared" si="95"/>
        <v>1</v>
      </c>
      <c r="AU290" s="13" t="b">
        <f t="shared" si="96"/>
        <v>1</v>
      </c>
      <c r="AV290" s="13" t="b">
        <f t="shared" si="97"/>
        <v>1</v>
      </c>
      <c r="AW290" s="13" t="b">
        <f t="shared" si="98"/>
        <v>1</v>
      </c>
      <c r="AX290" s="13" t="str">
        <f t="shared" si="99"/>
        <v>-</v>
      </c>
      <c r="AY290" s="622">
        <f>IF(AX290="-",0,IF(COUNTIF(AX290:$AX$1022,AX290)&gt;1,1,0))</f>
        <v>0</v>
      </c>
    </row>
    <row r="291" spans="1:51" ht="15.75">
      <c r="A291" s="464">
        <v>269</v>
      </c>
      <c r="B291" s="491"/>
      <c r="C291" s="492"/>
      <c r="D291" s="469"/>
      <c r="E291" s="470"/>
      <c r="F291" s="493"/>
      <c r="G291" s="466"/>
      <c r="H291" s="470"/>
      <c r="I291" s="493"/>
      <c r="J291" s="466"/>
      <c r="K291" s="470"/>
      <c r="L291" s="493"/>
      <c r="M291" s="466"/>
      <c r="N291" s="470"/>
      <c r="O291" s="493"/>
      <c r="P291" s="466"/>
      <c r="Q291" s="470"/>
      <c r="R291" s="493"/>
      <c r="S291" s="466"/>
      <c r="T291" s="470"/>
      <c r="U291" s="493"/>
      <c r="V291" s="466"/>
      <c r="W291" s="470"/>
      <c r="X291" s="493"/>
      <c r="Y291" s="466"/>
      <c r="Z291" s="470"/>
      <c r="AA291" s="494"/>
      <c r="AB291" s="542">
        <f t="shared" si="82"/>
        <v>0</v>
      </c>
      <c r="AC291" s="495">
        <f t="shared" si="82"/>
        <v>0</v>
      </c>
      <c r="AD291" s="496">
        <f t="shared" si="82"/>
        <v>0</v>
      </c>
      <c r="AE291" s="3"/>
      <c r="AF291" s="13" t="b">
        <f t="shared" si="80"/>
        <v>1</v>
      </c>
      <c r="AG291" s="13" t="b">
        <f t="shared" si="81"/>
        <v>1</v>
      </c>
      <c r="AH291" s="13" t="b">
        <f t="shared" si="83"/>
        <v>1</v>
      </c>
      <c r="AI291" s="13" t="b">
        <f t="shared" si="84"/>
        <v>1</v>
      </c>
      <c r="AJ291" s="13" t="b">
        <f t="shared" si="85"/>
        <v>0</v>
      </c>
      <c r="AK291" s="13" t="b">
        <f t="shared" si="86"/>
        <v>0</v>
      </c>
      <c r="AL291" s="13" t="b">
        <f t="shared" si="87"/>
        <v>0</v>
      </c>
      <c r="AM291" s="13" t="b">
        <f t="shared" si="88"/>
        <v>0</v>
      </c>
      <c r="AN291" s="13" t="b">
        <f t="shared" si="89"/>
        <v>0</v>
      </c>
      <c r="AO291" s="13" t="b">
        <f t="shared" si="90"/>
        <v>0</v>
      </c>
      <c r="AP291" s="13" t="b">
        <f t="shared" si="91"/>
        <v>0</v>
      </c>
      <c r="AQ291" s="13" t="b">
        <f t="shared" si="92"/>
        <v>0</v>
      </c>
      <c r="AR291" s="13" t="b">
        <f t="shared" si="93"/>
        <v>0</v>
      </c>
      <c r="AS291" s="13" t="b">
        <f t="shared" si="94"/>
        <v>1</v>
      </c>
      <c r="AT291" s="13" t="b">
        <f t="shared" si="95"/>
        <v>1</v>
      </c>
      <c r="AU291" s="13" t="b">
        <f t="shared" si="96"/>
        <v>1</v>
      </c>
      <c r="AV291" s="13" t="b">
        <f t="shared" si="97"/>
        <v>1</v>
      </c>
      <c r="AW291" s="13" t="b">
        <f t="shared" si="98"/>
        <v>1</v>
      </c>
      <c r="AX291" s="13" t="str">
        <f t="shared" si="99"/>
        <v>-</v>
      </c>
      <c r="AY291" s="622">
        <f>IF(AX291="-",0,IF(COUNTIF(AX291:$AX$1022,AX291)&gt;1,1,0))</f>
        <v>0</v>
      </c>
    </row>
    <row r="292" spans="1:51" ht="15.75">
      <c r="A292" s="464">
        <v>270</v>
      </c>
      <c r="B292" s="491"/>
      <c r="C292" s="492"/>
      <c r="D292" s="469"/>
      <c r="E292" s="470"/>
      <c r="F292" s="493"/>
      <c r="G292" s="466"/>
      <c r="H292" s="470"/>
      <c r="I292" s="493"/>
      <c r="J292" s="466"/>
      <c r="K292" s="470"/>
      <c r="L292" s="493"/>
      <c r="M292" s="466"/>
      <c r="N292" s="470"/>
      <c r="O292" s="493"/>
      <c r="P292" s="466"/>
      <c r="Q292" s="470"/>
      <c r="R292" s="493"/>
      <c r="S292" s="466"/>
      <c r="T292" s="470"/>
      <c r="U292" s="493"/>
      <c r="V292" s="466"/>
      <c r="W292" s="470"/>
      <c r="X292" s="493"/>
      <c r="Y292" s="466"/>
      <c r="Z292" s="470"/>
      <c r="AA292" s="494"/>
      <c r="AB292" s="542">
        <f t="shared" si="82"/>
        <v>0</v>
      </c>
      <c r="AC292" s="495">
        <f t="shared" si="82"/>
        <v>0</v>
      </c>
      <c r="AD292" s="496">
        <f t="shared" si="82"/>
        <v>0</v>
      </c>
      <c r="AE292" s="3"/>
      <c r="AF292" s="13" t="b">
        <f t="shared" si="80"/>
        <v>1</v>
      </c>
      <c r="AG292" s="13" t="b">
        <f t="shared" si="81"/>
        <v>1</v>
      </c>
      <c r="AH292" s="13" t="b">
        <f t="shared" si="83"/>
        <v>1</v>
      </c>
      <c r="AI292" s="13" t="b">
        <f t="shared" si="84"/>
        <v>1</v>
      </c>
      <c r="AJ292" s="13" t="b">
        <f t="shared" si="85"/>
        <v>0</v>
      </c>
      <c r="AK292" s="13" t="b">
        <f t="shared" si="86"/>
        <v>0</v>
      </c>
      <c r="AL292" s="13" t="b">
        <f t="shared" si="87"/>
        <v>0</v>
      </c>
      <c r="AM292" s="13" t="b">
        <f t="shared" si="88"/>
        <v>0</v>
      </c>
      <c r="AN292" s="13" t="b">
        <f t="shared" si="89"/>
        <v>0</v>
      </c>
      <c r="AO292" s="13" t="b">
        <f t="shared" si="90"/>
        <v>0</v>
      </c>
      <c r="AP292" s="13" t="b">
        <f t="shared" si="91"/>
        <v>0</v>
      </c>
      <c r="AQ292" s="13" t="b">
        <f t="shared" si="92"/>
        <v>0</v>
      </c>
      <c r="AR292" s="13" t="b">
        <f t="shared" si="93"/>
        <v>0</v>
      </c>
      <c r="AS292" s="13" t="b">
        <f t="shared" si="94"/>
        <v>1</v>
      </c>
      <c r="AT292" s="13" t="b">
        <f t="shared" si="95"/>
        <v>1</v>
      </c>
      <c r="AU292" s="13" t="b">
        <f t="shared" si="96"/>
        <v>1</v>
      </c>
      <c r="AV292" s="13" t="b">
        <f t="shared" si="97"/>
        <v>1</v>
      </c>
      <c r="AW292" s="13" t="b">
        <f t="shared" si="98"/>
        <v>1</v>
      </c>
      <c r="AX292" s="13" t="str">
        <f t="shared" si="99"/>
        <v>-</v>
      </c>
      <c r="AY292" s="622">
        <f>IF(AX292="-",0,IF(COUNTIF(AX292:$AX$1022,AX292)&gt;1,1,0))</f>
        <v>0</v>
      </c>
    </row>
    <row r="293" spans="1:51" ht="15.75">
      <c r="A293" s="464">
        <v>271</v>
      </c>
      <c r="B293" s="491"/>
      <c r="C293" s="492"/>
      <c r="D293" s="469"/>
      <c r="E293" s="470"/>
      <c r="F293" s="493"/>
      <c r="G293" s="466"/>
      <c r="H293" s="470"/>
      <c r="I293" s="493"/>
      <c r="J293" s="466"/>
      <c r="K293" s="470"/>
      <c r="L293" s="493"/>
      <c r="M293" s="466"/>
      <c r="N293" s="470"/>
      <c r="O293" s="493"/>
      <c r="P293" s="466"/>
      <c r="Q293" s="470"/>
      <c r="R293" s="493"/>
      <c r="S293" s="466"/>
      <c r="T293" s="470"/>
      <c r="U293" s="493"/>
      <c r="V293" s="466"/>
      <c r="W293" s="470"/>
      <c r="X293" s="493"/>
      <c r="Y293" s="466"/>
      <c r="Z293" s="470"/>
      <c r="AA293" s="494"/>
      <c r="AB293" s="542">
        <f t="shared" si="82"/>
        <v>0</v>
      </c>
      <c r="AC293" s="495">
        <f t="shared" si="82"/>
        <v>0</v>
      </c>
      <c r="AD293" s="496">
        <f t="shared" si="82"/>
        <v>0</v>
      </c>
      <c r="AE293" s="3"/>
      <c r="AF293" s="13" t="b">
        <f t="shared" si="80"/>
        <v>1</v>
      </c>
      <c r="AG293" s="13" t="b">
        <f t="shared" si="81"/>
        <v>1</v>
      </c>
      <c r="AH293" s="13" t="b">
        <f t="shared" si="83"/>
        <v>1</v>
      </c>
      <c r="AI293" s="13" t="b">
        <f t="shared" si="84"/>
        <v>1</v>
      </c>
      <c r="AJ293" s="13" t="b">
        <f t="shared" si="85"/>
        <v>0</v>
      </c>
      <c r="AK293" s="13" t="b">
        <f t="shared" si="86"/>
        <v>0</v>
      </c>
      <c r="AL293" s="13" t="b">
        <f t="shared" si="87"/>
        <v>0</v>
      </c>
      <c r="AM293" s="13" t="b">
        <f t="shared" si="88"/>
        <v>0</v>
      </c>
      <c r="AN293" s="13" t="b">
        <f t="shared" si="89"/>
        <v>0</v>
      </c>
      <c r="AO293" s="13" t="b">
        <f t="shared" si="90"/>
        <v>0</v>
      </c>
      <c r="AP293" s="13" t="b">
        <f t="shared" si="91"/>
        <v>0</v>
      </c>
      <c r="AQ293" s="13" t="b">
        <f t="shared" si="92"/>
        <v>0</v>
      </c>
      <c r="AR293" s="13" t="b">
        <f t="shared" si="93"/>
        <v>0</v>
      </c>
      <c r="AS293" s="13" t="b">
        <f t="shared" si="94"/>
        <v>1</v>
      </c>
      <c r="AT293" s="13" t="b">
        <f t="shared" si="95"/>
        <v>1</v>
      </c>
      <c r="AU293" s="13" t="b">
        <f t="shared" si="96"/>
        <v>1</v>
      </c>
      <c r="AV293" s="13" t="b">
        <f t="shared" si="97"/>
        <v>1</v>
      </c>
      <c r="AW293" s="13" t="b">
        <f t="shared" si="98"/>
        <v>1</v>
      </c>
      <c r="AX293" s="13" t="str">
        <f t="shared" si="99"/>
        <v>-</v>
      </c>
      <c r="AY293" s="622">
        <f>IF(AX293="-",0,IF(COUNTIF(AX293:$AX$1022,AX293)&gt;1,1,0))</f>
        <v>0</v>
      </c>
    </row>
    <row r="294" spans="1:51" ht="15.75">
      <c r="A294" s="464">
        <v>272</v>
      </c>
      <c r="B294" s="491"/>
      <c r="C294" s="492"/>
      <c r="D294" s="469"/>
      <c r="E294" s="470"/>
      <c r="F294" s="493"/>
      <c r="G294" s="466"/>
      <c r="H294" s="470"/>
      <c r="I294" s="493"/>
      <c r="J294" s="466"/>
      <c r="K294" s="470"/>
      <c r="L294" s="493"/>
      <c r="M294" s="466"/>
      <c r="N294" s="470"/>
      <c r="O294" s="493"/>
      <c r="P294" s="466"/>
      <c r="Q294" s="470"/>
      <c r="R294" s="493"/>
      <c r="S294" s="466"/>
      <c r="T294" s="470"/>
      <c r="U294" s="493"/>
      <c r="V294" s="466"/>
      <c r="W294" s="470"/>
      <c r="X294" s="493"/>
      <c r="Y294" s="466"/>
      <c r="Z294" s="470"/>
      <c r="AA294" s="494"/>
      <c r="AB294" s="542">
        <f t="shared" si="82"/>
        <v>0</v>
      </c>
      <c r="AC294" s="495">
        <f t="shared" si="82"/>
        <v>0</v>
      </c>
      <c r="AD294" s="496">
        <f t="shared" si="82"/>
        <v>0</v>
      </c>
      <c r="AE294" s="3"/>
      <c r="AF294" s="13" t="b">
        <f t="shared" si="80"/>
        <v>1</v>
      </c>
      <c r="AG294" s="13" t="b">
        <f t="shared" si="81"/>
        <v>1</v>
      </c>
      <c r="AH294" s="13" t="b">
        <f t="shared" si="83"/>
        <v>1</v>
      </c>
      <c r="AI294" s="13" t="b">
        <f t="shared" si="84"/>
        <v>1</v>
      </c>
      <c r="AJ294" s="13" t="b">
        <f t="shared" si="85"/>
        <v>0</v>
      </c>
      <c r="AK294" s="13" t="b">
        <f t="shared" si="86"/>
        <v>0</v>
      </c>
      <c r="AL294" s="13" t="b">
        <f t="shared" si="87"/>
        <v>0</v>
      </c>
      <c r="AM294" s="13" t="b">
        <f t="shared" si="88"/>
        <v>0</v>
      </c>
      <c r="AN294" s="13" t="b">
        <f t="shared" si="89"/>
        <v>0</v>
      </c>
      <c r="AO294" s="13" t="b">
        <f t="shared" si="90"/>
        <v>0</v>
      </c>
      <c r="AP294" s="13" t="b">
        <f t="shared" si="91"/>
        <v>0</v>
      </c>
      <c r="AQ294" s="13" t="b">
        <f t="shared" si="92"/>
        <v>0</v>
      </c>
      <c r="AR294" s="13" t="b">
        <f t="shared" si="93"/>
        <v>0</v>
      </c>
      <c r="AS294" s="13" t="b">
        <f t="shared" si="94"/>
        <v>1</v>
      </c>
      <c r="AT294" s="13" t="b">
        <f t="shared" si="95"/>
        <v>1</v>
      </c>
      <c r="AU294" s="13" t="b">
        <f t="shared" si="96"/>
        <v>1</v>
      </c>
      <c r="AV294" s="13" t="b">
        <f t="shared" si="97"/>
        <v>1</v>
      </c>
      <c r="AW294" s="13" t="b">
        <f t="shared" si="98"/>
        <v>1</v>
      </c>
      <c r="AX294" s="13" t="str">
        <f t="shared" si="99"/>
        <v>-</v>
      </c>
      <c r="AY294" s="622">
        <f>IF(AX294="-",0,IF(COUNTIF(AX294:$AX$1022,AX294)&gt;1,1,0))</f>
        <v>0</v>
      </c>
    </row>
    <row r="295" spans="1:51" ht="15.75">
      <c r="A295" s="464">
        <v>273</v>
      </c>
      <c r="B295" s="491"/>
      <c r="C295" s="492"/>
      <c r="D295" s="469"/>
      <c r="E295" s="470"/>
      <c r="F295" s="493"/>
      <c r="G295" s="466"/>
      <c r="H295" s="470"/>
      <c r="I295" s="493"/>
      <c r="J295" s="466"/>
      <c r="K295" s="470"/>
      <c r="L295" s="493"/>
      <c r="M295" s="466"/>
      <c r="N295" s="470"/>
      <c r="O295" s="493"/>
      <c r="P295" s="466"/>
      <c r="Q295" s="470"/>
      <c r="R295" s="493"/>
      <c r="S295" s="466"/>
      <c r="T295" s="470"/>
      <c r="U295" s="493"/>
      <c r="V295" s="466"/>
      <c r="W295" s="470"/>
      <c r="X295" s="493"/>
      <c r="Y295" s="466"/>
      <c r="Z295" s="470"/>
      <c r="AA295" s="494"/>
      <c r="AB295" s="542">
        <f t="shared" si="82"/>
        <v>0</v>
      </c>
      <c r="AC295" s="495">
        <f t="shared" si="82"/>
        <v>0</v>
      </c>
      <c r="AD295" s="496">
        <f t="shared" si="82"/>
        <v>0</v>
      </c>
      <c r="AE295" s="3"/>
      <c r="AF295" s="13" t="b">
        <f t="shared" si="80"/>
        <v>1</v>
      </c>
      <c r="AG295" s="13" t="b">
        <f t="shared" si="81"/>
        <v>1</v>
      </c>
      <c r="AH295" s="13" t="b">
        <f t="shared" si="83"/>
        <v>1</v>
      </c>
      <c r="AI295" s="13" t="b">
        <f t="shared" si="84"/>
        <v>1</v>
      </c>
      <c r="AJ295" s="13" t="b">
        <f t="shared" si="85"/>
        <v>0</v>
      </c>
      <c r="AK295" s="13" t="b">
        <f t="shared" si="86"/>
        <v>0</v>
      </c>
      <c r="AL295" s="13" t="b">
        <f t="shared" si="87"/>
        <v>0</v>
      </c>
      <c r="AM295" s="13" t="b">
        <f t="shared" si="88"/>
        <v>0</v>
      </c>
      <c r="AN295" s="13" t="b">
        <f t="shared" si="89"/>
        <v>0</v>
      </c>
      <c r="AO295" s="13" t="b">
        <f t="shared" si="90"/>
        <v>0</v>
      </c>
      <c r="AP295" s="13" t="b">
        <f t="shared" si="91"/>
        <v>0</v>
      </c>
      <c r="AQ295" s="13" t="b">
        <f t="shared" si="92"/>
        <v>0</v>
      </c>
      <c r="AR295" s="13" t="b">
        <f t="shared" si="93"/>
        <v>0</v>
      </c>
      <c r="AS295" s="13" t="b">
        <f t="shared" si="94"/>
        <v>1</v>
      </c>
      <c r="AT295" s="13" t="b">
        <f t="shared" si="95"/>
        <v>1</v>
      </c>
      <c r="AU295" s="13" t="b">
        <f t="shared" si="96"/>
        <v>1</v>
      </c>
      <c r="AV295" s="13" t="b">
        <f t="shared" si="97"/>
        <v>1</v>
      </c>
      <c r="AW295" s="13" t="b">
        <f t="shared" si="98"/>
        <v>1</v>
      </c>
      <c r="AX295" s="13" t="str">
        <f t="shared" si="99"/>
        <v>-</v>
      </c>
      <c r="AY295" s="622">
        <f>IF(AX295="-",0,IF(COUNTIF(AX295:$AX$1022,AX295)&gt;1,1,0))</f>
        <v>0</v>
      </c>
    </row>
    <row r="296" spans="1:51" ht="15.75">
      <c r="A296" s="464">
        <v>274</v>
      </c>
      <c r="B296" s="491"/>
      <c r="C296" s="492"/>
      <c r="D296" s="469"/>
      <c r="E296" s="470"/>
      <c r="F296" s="493"/>
      <c r="G296" s="466"/>
      <c r="H296" s="470"/>
      <c r="I296" s="493"/>
      <c r="J296" s="466"/>
      <c r="K296" s="470"/>
      <c r="L296" s="493"/>
      <c r="M296" s="466"/>
      <c r="N296" s="470"/>
      <c r="O296" s="493"/>
      <c r="P296" s="466"/>
      <c r="Q296" s="470"/>
      <c r="R296" s="493"/>
      <c r="S296" s="466"/>
      <c r="T296" s="470"/>
      <c r="U296" s="493"/>
      <c r="V296" s="466"/>
      <c r="W296" s="470"/>
      <c r="X296" s="493"/>
      <c r="Y296" s="466"/>
      <c r="Z296" s="470"/>
      <c r="AA296" s="494"/>
      <c r="AB296" s="542">
        <f t="shared" si="82"/>
        <v>0</v>
      </c>
      <c r="AC296" s="495">
        <f t="shared" si="82"/>
        <v>0</v>
      </c>
      <c r="AD296" s="496">
        <f t="shared" si="82"/>
        <v>0</v>
      </c>
      <c r="AE296" s="3"/>
      <c r="AF296" s="13" t="b">
        <f t="shared" si="80"/>
        <v>1</v>
      </c>
      <c r="AG296" s="13" t="b">
        <f t="shared" si="81"/>
        <v>1</v>
      </c>
      <c r="AH296" s="13" t="b">
        <f t="shared" si="83"/>
        <v>1</v>
      </c>
      <c r="AI296" s="13" t="b">
        <f t="shared" si="84"/>
        <v>1</v>
      </c>
      <c r="AJ296" s="13" t="b">
        <f t="shared" si="85"/>
        <v>0</v>
      </c>
      <c r="AK296" s="13" t="b">
        <f t="shared" si="86"/>
        <v>0</v>
      </c>
      <c r="AL296" s="13" t="b">
        <f t="shared" si="87"/>
        <v>0</v>
      </c>
      <c r="AM296" s="13" t="b">
        <f t="shared" si="88"/>
        <v>0</v>
      </c>
      <c r="AN296" s="13" t="b">
        <f t="shared" si="89"/>
        <v>0</v>
      </c>
      <c r="AO296" s="13" t="b">
        <f t="shared" si="90"/>
        <v>0</v>
      </c>
      <c r="AP296" s="13" t="b">
        <f t="shared" si="91"/>
        <v>0</v>
      </c>
      <c r="AQ296" s="13" t="b">
        <f t="shared" si="92"/>
        <v>0</v>
      </c>
      <c r="AR296" s="13" t="b">
        <f t="shared" si="93"/>
        <v>0</v>
      </c>
      <c r="AS296" s="13" t="b">
        <f t="shared" si="94"/>
        <v>1</v>
      </c>
      <c r="AT296" s="13" t="b">
        <f t="shared" si="95"/>
        <v>1</v>
      </c>
      <c r="AU296" s="13" t="b">
        <f t="shared" si="96"/>
        <v>1</v>
      </c>
      <c r="AV296" s="13" t="b">
        <f t="shared" si="97"/>
        <v>1</v>
      </c>
      <c r="AW296" s="13" t="b">
        <f t="shared" si="98"/>
        <v>1</v>
      </c>
      <c r="AX296" s="13" t="str">
        <f t="shared" si="99"/>
        <v>-</v>
      </c>
      <c r="AY296" s="622">
        <f>IF(AX296="-",0,IF(COUNTIF(AX296:$AX$1022,AX296)&gt;1,1,0))</f>
        <v>0</v>
      </c>
    </row>
    <row r="297" spans="1:51" ht="15.75">
      <c r="A297" s="464">
        <v>275</v>
      </c>
      <c r="B297" s="491"/>
      <c r="C297" s="492"/>
      <c r="D297" s="469"/>
      <c r="E297" s="470"/>
      <c r="F297" s="493"/>
      <c r="G297" s="466"/>
      <c r="H297" s="470"/>
      <c r="I297" s="493"/>
      <c r="J297" s="466"/>
      <c r="K297" s="470"/>
      <c r="L297" s="493"/>
      <c r="M297" s="466"/>
      <c r="N297" s="470"/>
      <c r="O297" s="493"/>
      <c r="P297" s="466"/>
      <c r="Q297" s="470"/>
      <c r="R297" s="493"/>
      <c r="S297" s="466"/>
      <c r="T297" s="470"/>
      <c r="U297" s="493"/>
      <c r="V297" s="466"/>
      <c r="W297" s="470"/>
      <c r="X297" s="493"/>
      <c r="Y297" s="466"/>
      <c r="Z297" s="470"/>
      <c r="AA297" s="494"/>
      <c r="AB297" s="542">
        <f t="shared" si="82"/>
        <v>0</v>
      </c>
      <c r="AC297" s="495">
        <f t="shared" si="82"/>
        <v>0</v>
      </c>
      <c r="AD297" s="496">
        <f t="shared" si="82"/>
        <v>0</v>
      </c>
      <c r="AE297" s="3"/>
      <c r="AF297" s="13" t="b">
        <f t="shared" si="80"/>
        <v>1</v>
      </c>
      <c r="AG297" s="13" t="b">
        <f t="shared" si="81"/>
        <v>1</v>
      </c>
      <c r="AH297" s="13" t="b">
        <f t="shared" si="83"/>
        <v>1</v>
      </c>
      <c r="AI297" s="13" t="b">
        <f t="shared" si="84"/>
        <v>1</v>
      </c>
      <c r="AJ297" s="13" t="b">
        <f t="shared" si="85"/>
        <v>0</v>
      </c>
      <c r="AK297" s="13" t="b">
        <f t="shared" si="86"/>
        <v>0</v>
      </c>
      <c r="AL297" s="13" t="b">
        <f t="shared" si="87"/>
        <v>0</v>
      </c>
      <c r="AM297" s="13" t="b">
        <f t="shared" si="88"/>
        <v>0</v>
      </c>
      <c r="AN297" s="13" t="b">
        <f t="shared" si="89"/>
        <v>0</v>
      </c>
      <c r="AO297" s="13" t="b">
        <f t="shared" si="90"/>
        <v>0</v>
      </c>
      <c r="AP297" s="13" t="b">
        <f t="shared" si="91"/>
        <v>0</v>
      </c>
      <c r="AQ297" s="13" t="b">
        <f t="shared" si="92"/>
        <v>0</v>
      </c>
      <c r="AR297" s="13" t="b">
        <f t="shared" si="93"/>
        <v>0</v>
      </c>
      <c r="AS297" s="13" t="b">
        <f t="shared" si="94"/>
        <v>1</v>
      </c>
      <c r="AT297" s="13" t="b">
        <f t="shared" si="95"/>
        <v>1</v>
      </c>
      <c r="AU297" s="13" t="b">
        <f t="shared" si="96"/>
        <v>1</v>
      </c>
      <c r="AV297" s="13" t="b">
        <f t="shared" si="97"/>
        <v>1</v>
      </c>
      <c r="AW297" s="13" t="b">
        <f t="shared" si="98"/>
        <v>1</v>
      </c>
      <c r="AX297" s="13" t="str">
        <f t="shared" si="99"/>
        <v>-</v>
      </c>
      <c r="AY297" s="622">
        <f>IF(AX297="-",0,IF(COUNTIF(AX297:$AX$1022,AX297)&gt;1,1,0))</f>
        <v>0</v>
      </c>
    </row>
    <row r="298" spans="1:51" ht="15.75">
      <c r="A298" s="464">
        <v>276</v>
      </c>
      <c r="B298" s="491"/>
      <c r="C298" s="492"/>
      <c r="D298" s="469"/>
      <c r="E298" s="470"/>
      <c r="F298" s="493"/>
      <c r="G298" s="466"/>
      <c r="H298" s="470"/>
      <c r="I298" s="493"/>
      <c r="J298" s="466"/>
      <c r="K298" s="470"/>
      <c r="L298" s="493"/>
      <c r="M298" s="466"/>
      <c r="N298" s="470"/>
      <c r="O298" s="493"/>
      <c r="P298" s="466"/>
      <c r="Q298" s="470"/>
      <c r="R298" s="493"/>
      <c r="S298" s="466"/>
      <c r="T298" s="470"/>
      <c r="U298" s="493"/>
      <c r="V298" s="466"/>
      <c r="W298" s="470"/>
      <c r="X298" s="493"/>
      <c r="Y298" s="466"/>
      <c r="Z298" s="470"/>
      <c r="AA298" s="494"/>
      <c r="AB298" s="542">
        <f t="shared" si="82"/>
        <v>0</v>
      </c>
      <c r="AC298" s="495">
        <f t="shared" si="82"/>
        <v>0</v>
      </c>
      <c r="AD298" s="496">
        <f t="shared" si="82"/>
        <v>0</v>
      </c>
      <c r="AE298" s="3"/>
      <c r="AF298" s="13" t="b">
        <f t="shared" si="80"/>
        <v>1</v>
      </c>
      <c r="AG298" s="13" t="b">
        <f t="shared" si="81"/>
        <v>1</v>
      </c>
      <c r="AH298" s="13" t="b">
        <f t="shared" si="83"/>
        <v>1</v>
      </c>
      <c r="AI298" s="13" t="b">
        <f t="shared" si="84"/>
        <v>1</v>
      </c>
      <c r="AJ298" s="13" t="b">
        <f t="shared" si="85"/>
        <v>0</v>
      </c>
      <c r="AK298" s="13" t="b">
        <f t="shared" si="86"/>
        <v>0</v>
      </c>
      <c r="AL298" s="13" t="b">
        <f t="shared" si="87"/>
        <v>0</v>
      </c>
      <c r="AM298" s="13" t="b">
        <f t="shared" si="88"/>
        <v>0</v>
      </c>
      <c r="AN298" s="13" t="b">
        <f t="shared" si="89"/>
        <v>0</v>
      </c>
      <c r="AO298" s="13" t="b">
        <f t="shared" si="90"/>
        <v>0</v>
      </c>
      <c r="AP298" s="13" t="b">
        <f t="shared" si="91"/>
        <v>0</v>
      </c>
      <c r="AQ298" s="13" t="b">
        <f t="shared" si="92"/>
        <v>0</v>
      </c>
      <c r="AR298" s="13" t="b">
        <f t="shared" si="93"/>
        <v>0</v>
      </c>
      <c r="AS298" s="13" t="b">
        <f t="shared" si="94"/>
        <v>1</v>
      </c>
      <c r="AT298" s="13" t="b">
        <f t="shared" si="95"/>
        <v>1</v>
      </c>
      <c r="AU298" s="13" t="b">
        <f t="shared" si="96"/>
        <v>1</v>
      </c>
      <c r="AV298" s="13" t="b">
        <f t="shared" si="97"/>
        <v>1</v>
      </c>
      <c r="AW298" s="13" t="b">
        <f t="shared" si="98"/>
        <v>1</v>
      </c>
      <c r="AX298" s="13" t="str">
        <f t="shared" si="99"/>
        <v>-</v>
      </c>
      <c r="AY298" s="622">
        <f>IF(AX298="-",0,IF(COUNTIF(AX298:$AX$1022,AX298)&gt;1,1,0))</f>
        <v>0</v>
      </c>
    </row>
    <row r="299" spans="1:51" ht="15.75">
      <c r="A299" s="464">
        <v>277</v>
      </c>
      <c r="B299" s="491"/>
      <c r="C299" s="492"/>
      <c r="D299" s="469"/>
      <c r="E299" s="470"/>
      <c r="F299" s="493"/>
      <c r="G299" s="466"/>
      <c r="H299" s="470"/>
      <c r="I299" s="493"/>
      <c r="J299" s="466"/>
      <c r="K299" s="470"/>
      <c r="L299" s="493"/>
      <c r="M299" s="466"/>
      <c r="N299" s="470"/>
      <c r="O299" s="493"/>
      <c r="P299" s="466"/>
      <c r="Q299" s="470"/>
      <c r="R299" s="493"/>
      <c r="S299" s="466"/>
      <c r="T299" s="470"/>
      <c r="U299" s="493"/>
      <c r="V299" s="466"/>
      <c r="W299" s="470"/>
      <c r="X299" s="493"/>
      <c r="Y299" s="466"/>
      <c r="Z299" s="470"/>
      <c r="AA299" s="494"/>
      <c r="AB299" s="542">
        <f t="shared" si="82"/>
        <v>0</v>
      </c>
      <c r="AC299" s="495">
        <f t="shared" si="82"/>
        <v>0</v>
      </c>
      <c r="AD299" s="496">
        <f t="shared" si="82"/>
        <v>0</v>
      </c>
      <c r="AE299" s="3"/>
      <c r="AF299" s="13" t="b">
        <f t="shared" si="80"/>
        <v>1</v>
      </c>
      <c r="AG299" s="13" t="b">
        <f t="shared" si="81"/>
        <v>1</v>
      </c>
      <c r="AH299" s="13" t="b">
        <f t="shared" si="83"/>
        <v>1</v>
      </c>
      <c r="AI299" s="13" t="b">
        <f t="shared" si="84"/>
        <v>1</v>
      </c>
      <c r="AJ299" s="13" t="b">
        <f t="shared" si="85"/>
        <v>0</v>
      </c>
      <c r="AK299" s="13" t="b">
        <f t="shared" si="86"/>
        <v>0</v>
      </c>
      <c r="AL299" s="13" t="b">
        <f t="shared" si="87"/>
        <v>0</v>
      </c>
      <c r="AM299" s="13" t="b">
        <f t="shared" si="88"/>
        <v>0</v>
      </c>
      <c r="AN299" s="13" t="b">
        <f t="shared" si="89"/>
        <v>0</v>
      </c>
      <c r="AO299" s="13" t="b">
        <f t="shared" si="90"/>
        <v>0</v>
      </c>
      <c r="AP299" s="13" t="b">
        <f t="shared" si="91"/>
        <v>0</v>
      </c>
      <c r="AQ299" s="13" t="b">
        <f t="shared" si="92"/>
        <v>0</v>
      </c>
      <c r="AR299" s="13" t="b">
        <f t="shared" si="93"/>
        <v>0</v>
      </c>
      <c r="AS299" s="13" t="b">
        <f t="shared" si="94"/>
        <v>1</v>
      </c>
      <c r="AT299" s="13" t="b">
        <f t="shared" si="95"/>
        <v>1</v>
      </c>
      <c r="AU299" s="13" t="b">
        <f t="shared" si="96"/>
        <v>1</v>
      </c>
      <c r="AV299" s="13" t="b">
        <f t="shared" si="97"/>
        <v>1</v>
      </c>
      <c r="AW299" s="13" t="b">
        <f t="shared" si="98"/>
        <v>1</v>
      </c>
      <c r="AX299" s="13" t="str">
        <f t="shared" si="99"/>
        <v>-</v>
      </c>
      <c r="AY299" s="622">
        <f>IF(AX299="-",0,IF(COUNTIF(AX299:$AX$1022,AX299)&gt;1,1,0))</f>
        <v>0</v>
      </c>
    </row>
    <row r="300" spans="1:51" ht="15.75">
      <c r="A300" s="464">
        <v>278</v>
      </c>
      <c r="B300" s="491"/>
      <c r="C300" s="492"/>
      <c r="D300" s="469"/>
      <c r="E300" s="470"/>
      <c r="F300" s="493"/>
      <c r="G300" s="466"/>
      <c r="H300" s="470"/>
      <c r="I300" s="493"/>
      <c r="J300" s="466"/>
      <c r="K300" s="470"/>
      <c r="L300" s="493"/>
      <c r="M300" s="466"/>
      <c r="N300" s="470"/>
      <c r="O300" s="493"/>
      <c r="P300" s="466"/>
      <c r="Q300" s="470"/>
      <c r="R300" s="493"/>
      <c r="S300" s="466"/>
      <c r="T300" s="470"/>
      <c r="U300" s="493"/>
      <c r="V300" s="466"/>
      <c r="W300" s="470"/>
      <c r="X300" s="493"/>
      <c r="Y300" s="466"/>
      <c r="Z300" s="470"/>
      <c r="AA300" s="494"/>
      <c r="AB300" s="542">
        <f t="shared" si="82"/>
        <v>0</v>
      </c>
      <c r="AC300" s="495">
        <f t="shared" si="82"/>
        <v>0</v>
      </c>
      <c r="AD300" s="496">
        <f t="shared" si="82"/>
        <v>0</v>
      </c>
      <c r="AE300" s="3"/>
      <c r="AF300" s="13" t="b">
        <f t="shared" si="80"/>
        <v>1</v>
      </c>
      <c r="AG300" s="13" t="b">
        <f t="shared" si="81"/>
        <v>1</v>
      </c>
      <c r="AH300" s="13" t="b">
        <f t="shared" si="83"/>
        <v>1</v>
      </c>
      <c r="AI300" s="13" t="b">
        <f t="shared" si="84"/>
        <v>1</v>
      </c>
      <c r="AJ300" s="13" t="b">
        <f t="shared" si="85"/>
        <v>0</v>
      </c>
      <c r="AK300" s="13" t="b">
        <f t="shared" si="86"/>
        <v>0</v>
      </c>
      <c r="AL300" s="13" t="b">
        <f t="shared" si="87"/>
        <v>0</v>
      </c>
      <c r="AM300" s="13" t="b">
        <f t="shared" si="88"/>
        <v>0</v>
      </c>
      <c r="AN300" s="13" t="b">
        <f t="shared" si="89"/>
        <v>0</v>
      </c>
      <c r="AO300" s="13" t="b">
        <f t="shared" si="90"/>
        <v>0</v>
      </c>
      <c r="AP300" s="13" t="b">
        <f t="shared" si="91"/>
        <v>0</v>
      </c>
      <c r="AQ300" s="13" t="b">
        <f t="shared" si="92"/>
        <v>0</v>
      </c>
      <c r="AR300" s="13" t="b">
        <f t="shared" si="93"/>
        <v>0</v>
      </c>
      <c r="AS300" s="13" t="b">
        <f t="shared" si="94"/>
        <v>1</v>
      </c>
      <c r="AT300" s="13" t="b">
        <f t="shared" si="95"/>
        <v>1</v>
      </c>
      <c r="AU300" s="13" t="b">
        <f t="shared" si="96"/>
        <v>1</v>
      </c>
      <c r="AV300" s="13" t="b">
        <f t="shared" si="97"/>
        <v>1</v>
      </c>
      <c r="AW300" s="13" t="b">
        <f t="shared" si="98"/>
        <v>1</v>
      </c>
      <c r="AX300" s="13" t="str">
        <f t="shared" si="99"/>
        <v>-</v>
      </c>
      <c r="AY300" s="622">
        <f>IF(AX300="-",0,IF(COUNTIF(AX300:$AX$1022,AX300)&gt;1,1,0))</f>
        <v>0</v>
      </c>
    </row>
    <row r="301" spans="1:51" ht="15.75">
      <c r="A301" s="464">
        <v>279</v>
      </c>
      <c r="B301" s="491"/>
      <c r="C301" s="492"/>
      <c r="D301" s="469"/>
      <c r="E301" s="470"/>
      <c r="F301" s="493"/>
      <c r="G301" s="466"/>
      <c r="H301" s="470"/>
      <c r="I301" s="493"/>
      <c r="J301" s="466"/>
      <c r="K301" s="470"/>
      <c r="L301" s="493"/>
      <c r="M301" s="466"/>
      <c r="N301" s="470"/>
      <c r="O301" s="493"/>
      <c r="P301" s="466"/>
      <c r="Q301" s="470"/>
      <c r="R301" s="493"/>
      <c r="S301" s="466"/>
      <c r="T301" s="470"/>
      <c r="U301" s="493"/>
      <c r="V301" s="466"/>
      <c r="W301" s="470"/>
      <c r="X301" s="493"/>
      <c r="Y301" s="466"/>
      <c r="Z301" s="470"/>
      <c r="AA301" s="494"/>
      <c r="AB301" s="542">
        <f t="shared" si="82"/>
        <v>0</v>
      </c>
      <c r="AC301" s="495">
        <f t="shared" si="82"/>
        <v>0</v>
      </c>
      <c r="AD301" s="496">
        <f t="shared" si="82"/>
        <v>0</v>
      </c>
      <c r="AE301" s="3"/>
      <c r="AF301" s="13" t="b">
        <f t="shared" si="80"/>
        <v>1</v>
      </c>
      <c r="AG301" s="13" t="b">
        <f t="shared" si="81"/>
        <v>1</v>
      </c>
      <c r="AH301" s="13" t="b">
        <f t="shared" si="83"/>
        <v>1</v>
      </c>
      <c r="AI301" s="13" t="b">
        <f t="shared" si="84"/>
        <v>1</v>
      </c>
      <c r="AJ301" s="13" t="b">
        <f t="shared" si="85"/>
        <v>0</v>
      </c>
      <c r="AK301" s="13" t="b">
        <f t="shared" si="86"/>
        <v>0</v>
      </c>
      <c r="AL301" s="13" t="b">
        <f t="shared" si="87"/>
        <v>0</v>
      </c>
      <c r="AM301" s="13" t="b">
        <f t="shared" si="88"/>
        <v>0</v>
      </c>
      <c r="AN301" s="13" t="b">
        <f t="shared" si="89"/>
        <v>0</v>
      </c>
      <c r="AO301" s="13" t="b">
        <f t="shared" si="90"/>
        <v>0</v>
      </c>
      <c r="AP301" s="13" t="b">
        <f t="shared" si="91"/>
        <v>0</v>
      </c>
      <c r="AQ301" s="13" t="b">
        <f t="shared" si="92"/>
        <v>0</v>
      </c>
      <c r="AR301" s="13" t="b">
        <f t="shared" si="93"/>
        <v>0</v>
      </c>
      <c r="AS301" s="13" t="b">
        <f t="shared" si="94"/>
        <v>1</v>
      </c>
      <c r="AT301" s="13" t="b">
        <f t="shared" si="95"/>
        <v>1</v>
      </c>
      <c r="AU301" s="13" t="b">
        <f t="shared" si="96"/>
        <v>1</v>
      </c>
      <c r="AV301" s="13" t="b">
        <f t="shared" si="97"/>
        <v>1</v>
      </c>
      <c r="AW301" s="13" t="b">
        <f t="shared" si="98"/>
        <v>1</v>
      </c>
      <c r="AX301" s="13" t="str">
        <f t="shared" si="99"/>
        <v>-</v>
      </c>
      <c r="AY301" s="622">
        <f>IF(AX301="-",0,IF(COUNTIF(AX301:$AX$1022,AX301)&gt;1,1,0))</f>
        <v>0</v>
      </c>
    </row>
    <row r="302" spans="1:51" ht="15.75">
      <c r="A302" s="464">
        <v>280</v>
      </c>
      <c r="B302" s="491"/>
      <c r="C302" s="492"/>
      <c r="D302" s="469"/>
      <c r="E302" s="470"/>
      <c r="F302" s="493"/>
      <c r="G302" s="466"/>
      <c r="H302" s="470"/>
      <c r="I302" s="493"/>
      <c r="J302" s="466"/>
      <c r="K302" s="470"/>
      <c r="L302" s="493"/>
      <c r="M302" s="466"/>
      <c r="N302" s="470"/>
      <c r="O302" s="493"/>
      <c r="P302" s="466"/>
      <c r="Q302" s="470"/>
      <c r="R302" s="493"/>
      <c r="S302" s="466"/>
      <c r="T302" s="470"/>
      <c r="U302" s="493"/>
      <c r="V302" s="466"/>
      <c r="W302" s="470"/>
      <c r="X302" s="493"/>
      <c r="Y302" s="466"/>
      <c r="Z302" s="470"/>
      <c r="AA302" s="494"/>
      <c r="AB302" s="542">
        <f t="shared" si="82"/>
        <v>0</v>
      </c>
      <c r="AC302" s="495">
        <f t="shared" si="82"/>
        <v>0</v>
      </c>
      <c r="AD302" s="496">
        <f t="shared" si="82"/>
        <v>0</v>
      </c>
      <c r="AE302" s="3"/>
      <c r="AF302" s="13" t="b">
        <f t="shared" si="80"/>
        <v>1</v>
      </c>
      <c r="AG302" s="13" t="b">
        <f t="shared" si="81"/>
        <v>1</v>
      </c>
      <c r="AH302" s="13" t="b">
        <f t="shared" si="83"/>
        <v>1</v>
      </c>
      <c r="AI302" s="13" t="b">
        <f t="shared" si="84"/>
        <v>1</v>
      </c>
      <c r="AJ302" s="13" t="b">
        <f t="shared" si="85"/>
        <v>0</v>
      </c>
      <c r="AK302" s="13" t="b">
        <f t="shared" si="86"/>
        <v>0</v>
      </c>
      <c r="AL302" s="13" t="b">
        <f t="shared" si="87"/>
        <v>0</v>
      </c>
      <c r="AM302" s="13" t="b">
        <f t="shared" si="88"/>
        <v>0</v>
      </c>
      <c r="AN302" s="13" t="b">
        <f t="shared" si="89"/>
        <v>0</v>
      </c>
      <c r="AO302" s="13" t="b">
        <f t="shared" si="90"/>
        <v>0</v>
      </c>
      <c r="AP302" s="13" t="b">
        <f t="shared" si="91"/>
        <v>0</v>
      </c>
      <c r="AQ302" s="13" t="b">
        <f t="shared" si="92"/>
        <v>0</v>
      </c>
      <c r="AR302" s="13" t="b">
        <f t="shared" si="93"/>
        <v>0</v>
      </c>
      <c r="AS302" s="13" t="b">
        <f t="shared" si="94"/>
        <v>1</v>
      </c>
      <c r="AT302" s="13" t="b">
        <f t="shared" si="95"/>
        <v>1</v>
      </c>
      <c r="AU302" s="13" t="b">
        <f t="shared" si="96"/>
        <v>1</v>
      </c>
      <c r="AV302" s="13" t="b">
        <f t="shared" si="97"/>
        <v>1</v>
      </c>
      <c r="AW302" s="13" t="b">
        <f t="shared" si="98"/>
        <v>1</v>
      </c>
      <c r="AX302" s="13" t="str">
        <f t="shared" si="99"/>
        <v>-</v>
      </c>
      <c r="AY302" s="622">
        <f>IF(AX302="-",0,IF(COUNTIF(AX302:$AX$1022,AX302)&gt;1,1,0))</f>
        <v>0</v>
      </c>
    </row>
    <row r="303" spans="1:51" ht="15.75">
      <c r="A303" s="464">
        <v>281</v>
      </c>
      <c r="B303" s="491"/>
      <c r="C303" s="492"/>
      <c r="D303" s="469"/>
      <c r="E303" s="470"/>
      <c r="F303" s="493"/>
      <c r="G303" s="466"/>
      <c r="H303" s="470"/>
      <c r="I303" s="493"/>
      <c r="J303" s="466"/>
      <c r="K303" s="470"/>
      <c r="L303" s="493"/>
      <c r="M303" s="466"/>
      <c r="N303" s="470"/>
      <c r="O303" s="493"/>
      <c r="P303" s="466"/>
      <c r="Q303" s="470"/>
      <c r="R303" s="493"/>
      <c r="S303" s="466"/>
      <c r="T303" s="470"/>
      <c r="U303" s="493"/>
      <c r="V303" s="466"/>
      <c r="W303" s="470"/>
      <c r="X303" s="493"/>
      <c r="Y303" s="466"/>
      <c r="Z303" s="470"/>
      <c r="AA303" s="494"/>
      <c r="AB303" s="542">
        <f t="shared" si="82"/>
        <v>0</v>
      </c>
      <c r="AC303" s="495">
        <f t="shared" si="82"/>
        <v>0</v>
      </c>
      <c r="AD303" s="496">
        <f t="shared" si="82"/>
        <v>0</v>
      </c>
      <c r="AE303" s="3"/>
      <c r="AF303" s="13" t="b">
        <f t="shared" si="80"/>
        <v>1</v>
      </c>
      <c r="AG303" s="13" t="b">
        <f t="shared" si="81"/>
        <v>1</v>
      </c>
      <c r="AH303" s="13" t="b">
        <f t="shared" si="83"/>
        <v>1</v>
      </c>
      <c r="AI303" s="13" t="b">
        <f t="shared" si="84"/>
        <v>1</v>
      </c>
      <c r="AJ303" s="13" t="b">
        <f t="shared" si="85"/>
        <v>0</v>
      </c>
      <c r="AK303" s="13" t="b">
        <f t="shared" si="86"/>
        <v>0</v>
      </c>
      <c r="AL303" s="13" t="b">
        <f t="shared" si="87"/>
        <v>0</v>
      </c>
      <c r="AM303" s="13" t="b">
        <f t="shared" si="88"/>
        <v>0</v>
      </c>
      <c r="AN303" s="13" t="b">
        <f t="shared" si="89"/>
        <v>0</v>
      </c>
      <c r="AO303" s="13" t="b">
        <f t="shared" si="90"/>
        <v>0</v>
      </c>
      <c r="AP303" s="13" t="b">
        <f t="shared" si="91"/>
        <v>0</v>
      </c>
      <c r="AQ303" s="13" t="b">
        <f t="shared" si="92"/>
        <v>0</v>
      </c>
      <c r="AR303" s="13" t="b">
        <f t="shared" si="93"/>
        <v>0</v>
      </c>
      <c r="AS303" s="13" t="b">
        <f t="shared" si="94"/>
        <v>1</v>
      </c>
      <c r="AT303" s="13" t="b">
        <f t="shared" si="95"/>
        <v>1</v>
      </c>
      <c r="AU303" s="13" t="b">
        <f t="shared" si="96"/>
        <v>1</v>
      </c>
      <c r="AV303" s="13" t="b">
        <f t="shared" si="97"/>
        <v>1</v>
      </c>
      <c r="AW303" s="13" t="b">
        <f t="shared" si="98"/>
        <v>1</v>
      </c>
      <c r="AX303" s="13" t="str">
        <f t="shared" si="99"/>
        <v>-</v>
      </c>
      <c r="AY303" s="622">
        <f>IF(AX303="-",0,IF(COUNTIF(AX303:$AX$1022,AX303)&gt;1,1,0))</f>
        <v>0</v>
      </c>
    </row>
    <row r="304" spans="1:51" ht="15.75">
      <c r="A304" s="464">
        <v>282</v>
      </c>
      <c r="B304" s="491"/>
      <c r="C304" s="492"/>
      <c r="D304" s="469"/>
      <c r="E304" s="470"/>
      <c r="F304" s="493"/>
      <c r="G304" s="466"/>
      <c r="H304" s="470"/>
      <c r="I304" s="493"/>
      <c r="J304" s="466"/>
      <c r="K304" s="470"/>
      <c r="L304" s="493"/>
      <c r="M304" s="466"/>
      <c r="N304" s="470"/>
      <c r="O304" s="493"/>
      <c r="P304" s="466"/>
      <c r="Q304" s="470"/>
      <c r="R304" s="493"/>
      <c r="S304" s="466"/>
      <c r="T304" s="470"/>
      <c r="U304" s="493"/>
      <c r="V304" s="466"/>
      <c r="W304" s="470"/>
      <c r="X304" s="493"/>
      <c r="Y304" s="466"/>
      <c r="Z304" s="470"/>
      <c r="AA304" s="494"/>
      <c r="AB304" s="542">
        <f t="shared" si="82"/>
        <v>0</v>
      </c>
      <c r="AC304" s="495">
        <f t="shared" si="82"/>
        <v>0</v>
      </c>
      <c r="AD304" s="496">
        <f t="shared" si="82"/>
        <v>0</v>
      </c>
      <c r="AE304" s="3"/>
      <c r="AF304" s="13" t="b">
        <f t="shared" si="80"/>
        <v>1</v>
      </c>
      <c r="AG304" s="13" t="b">
        <f t="shared" si="81"/>
        <v>1</v>
      </c>
      <c r="AH304" s="13" t="b">
        <f t="shared" si="83"/>
        <v>1</v>
      </c>
      <c r="AI304" s="13" t="b">
        <f t="shared" si="84"/>
        <v>1</v>
      </c>
      <c r="AJ304" s="13" t="b">
        <f t="shared" si="85"/>
        <v>0</v>
      </c>
      <c r="AK304" s="13" t="b">
        <f t="shared" si="86"/>
        <v>0</v>
      </c>
      <c r="AL304" s="13" t="b">
        <f t="shared" si="87"/>
        <v>0</v>
      </c>
      <c r="AM304" s="13" t="b">
        <f t="shared" si="88"/>
        <v>0</v>
      </c>
      <c r="AN304" s="13" t="b">
        <f t="shared" si="89"/>
        <v>0</v>
      </c>
      <c r="AO304" s="13" t="b">
        <f t="shared" si="90"/>
        <v>0</v>
      </c>
      <c r="AP304" s="13" t="b">
        <f t="shared" si="91"/>
        <v>0</v>
      </c>
      <c r="AQ304" s="13" t="b">
        <f t="shared" si="92"/>
        <v>0</v>
      </c>
      <c r="AR304" s="13" t="b">
        <f t="shared" si="93"/>
        <v>0</v>
      </c>
      <c r="AS304" s="13" t="b">
        <f t="shared" si="94"/>
        <v>1</v>
      </c>
      <c r="AT304" s="13" t="b">
        <f t="shared" si="95"/>
        <v>1</v>
      </c>
      <c r="AU304" s="13" t="b">
        <f t="shared" si="96"/>
        <v>1</v>
      </c>
      <c r="AV304" s="13" t="b">
        <f t="shared" si="97"/>
        <v>1</v>
      </c>
      <c r="AW304" s="13" t="b">
        <f t="shared" si="98"/>
        <v>1</v>
      </c>
      <c r="AX304" s="13" t="str">
        <f t="shared" si="99"/>
        <v>-</v>
      </c>
      <c r="AY304" s="622">
        <f>IF(AX304="-",0,IF(COUNTIF(AX304:$AX$1022,AX304)&gt;1,1,0))</f>
        <v>0</v>
      </c>
    </row>
    <row r="305" spans="1:51" ht="15.75">
      <c r="A305" s="464">
        <v>283</v>
      </c>
      <c r="B305" s="491"/>
      <c r="C305" s="492"/>
      <c r="D305" s="469"/>
      <c r="E305" s="470"/>
      <c r="F305" s="493"/>
      <c r="G305" s="466"/>
      <c r="H305" s="470"/>
      <c r="I305" s="493"/>
      <c r="J305" s="466"/>
      <c r="K305" s="470"/>
      <c r="L305" s="493"/>
      <c r="M305" s="466"/>
      <c r="N305" s="470"/>
      <c r="O305" s="493"/>
      <c r="P305" s="466"/>
      <c r="Q305" s="470"/>
      <c r="R305" s="493"/>
      <c r="S305" s="466"/>
      <c r="T305" s="470"/>
      <c r="U305" s="493"/>
      <c r="V305" s="466"/>
      <c r="W305" s="470"/>
      <c r="X305" s="493"/>
      <c r="Y305" s="466"/>
      <c r="Z305" s="470"/>
      <c r="AA305" s="494"/>
      <c r="AB305" s="542">
        <f t="shared" si="82"/>
        <v>0</v>
      </c>
      <c r="AC305" s="495">
        <f t="shared" si="82"/>
        <v>0</v>
      </c>
      <c r="AD305" s="496">
        <f t="shared" si="82"/>
        <v>0</v>
      </c>
      <c r="AE305" s="3"/>
      <c r="AF305" s="13" t="b">
        <f t="shared" si="80"/>
        <v>1</v>
      </c>
      <c r="AG305" s="13" t="b">
        <f t="shared" si="81"/>
        <v>1</v>
      </c>
      <c r="AH305" s="13" t="b">
        <f t="shared" si="83"/>
        <v>1</v>
      </c>
      <c r="AI305" s="13" t="b">
        <f t="shared" si="84"/>
        <v>1</v>
      </c>
      <c r="AJ305" s="13" t="b">
        <f t="shared" si="85"/>
        <v>0</v>
      </c>
      <c r="AK305" s="13" t="b">
        <f t="shared" si="86"/>
        <v>0</v>
      </c>
      <c r="AL305" s="13" t="b">
        <f t="shared" si="87"/>
        <v>0</v>
      </c>
      <c r="AM305" s="13" t="b">
        <f t="shared" si="88"/>
        <v>0</v>
      </c>
      <c r="AN305" s="13" t="b">
        <f t="shared" si="89"/>
        <v>0</v>
      </c>
      <c r="AO305" s="13" t="b">
        <f t="shared" si="90"/>
        <v>0</v>
      </c>
      <c r="AP305" s="13" t="b">
        <f t="shared" si="91"/>
        <v>0</v>
      </c>
      <c r="AQ305" s="13" t="b">
        <f t="shared" si="92"/>
        <v>0</v>
      </c>
      <c r="AR305" s="13" t="b">
        <f t="shared" si="93"/>
        <v>0</v>
      </c>
      <c r="AS305" s="13" t="b">
        <f t="shared" si="94"/>
        <v>1</v>
      </c>
      <c r="AT305" s="13" t="b">
        <f t="shared" si="95"/>
        <v>1</v>
      </c>
      <c r="AU305" s="13" t="b">
        <f t="shared" si="96"/>
        <v>1</v>
      </c>
      <c r="AV305" s="13" t="b">
        <f t="shared" si="97"/>
        <v>1</v>
      </c>
      <c r="AW305" s="13" t="b">
        <f t="shared" si="98"/>
        <v>1</v>
      </c>
      <c r="AX305" s="13" t="str">
        <f t="shared" si="99"/>
        <v>-</v>
      </c>
      <c r="AY305" s="622">
        <f>IF(AX305="-",0,IF(COUNTIF(AX305:$AX$1022,AX305)&gt;1,1,0))</f>
        <v>0</v>
      </c>
    </row>
    <row r="306" spans="1:51" ht="15.75">
      <c r="A306" s="464">
        <v>284</v>
      </c>
      <c r="B306" s="491"/>
      <c r="C306" s="492"/>
      <c r="D306" s="469"/>
      <c r="E306" s="470"/>
      <c r="F306" s="493"/>
      <c r="G306" s="466"/>
      <c r="H306" s="470"/>
      <c r="I306" s="493"/>
      <c r="J306" s="466"/>
      <c r="K306" s="470"/>
      <c r="L306" s="493"/>
      <c r="M306" s="466"/>
      <c r="N306" s="470"/>
      <c r="O306" s="493"/>
      <c r="P306" s="466"/>
      <c r="Q306" s="470"/>
      <c r="R306" s="493"/>
      <c r="S306" s="466"/>
      <c r="T306" s="470"/>
      <c r="U306" s="493"/>
      <c r="V306" s="466"/>
      <c r="W306" s="470"/>
      <c r="X306" s="493"/>
      <c r="Y306" s="466"/>
      <c r="Z306" s="470"/>
      <c r="AA306" s="494"/>
      <c r="AB306" s="542">
        <f t="shared" si="82"/>
        <v>0</v>
      </c>
      <c r="AC306" s="495">
        <f t="shared" si="82"/>
        <v>0</v>
      </c>
      <c r="AD306" s="496">
        <f t="shared" si="82"/>
        <v>0</v>
      </c>
      <c r="AE306" s="3"/>
      <c r="AF306" s="13" t="b">
        <f t="shared" si="80"/>
        <v>1</v>
      </c>
      <c r="AG306" s="13" t="b">
        <f t="shared" si="81"/>
        <v>1</v>
      </c>
      <c r="AH306" s="13" t="b">
        <f t="shared" si="83"/>
        <v>1</v>
      </c>
      <c r="AI306" s="13" t="b">
        <f t="shared" si="84"/>
        <v>1</v>
      </c>
      <c r="AJ306" s="13" t="b">
        <f t="shared" si="85"/>
        <v>0</v>
      </c>
      <c r="AK306" s="13" t="b">
        <f t="shared" si="86"/>
        <v>0</v>
      </c>
      <c r="AL306" s="13" t="b">
        <f t="shared" si="87"/>
        <v>0</v>
      </c>
      <c r="AM306" s="13" t="b">
        <f t="shared" si="88"/>
        <v>0</v>
      </c>
      <c r="AN306" s="13" t="b">
        <f t="shared" si="89"/>
        <v>0</v>
      </c>
      <c r="AO306" s="13" t="b">
        <f t="shared" si="90"/>
        <v>0</v>
      </c>
      <c r="AP306" s="13" t="b">
        <f t="shared" si="91"/>
        <v>0</v>
      </c>
      <c r="AQ306" s="13" t="b">
        <f t="shared" si="92"/>
        <v>0</v>
      </c>
      <c r="AR306" s="13" t="b">
        <f t="shared" si="93"/>
        <v>0</v>
      </c>
      <c r="AS306" s="13" t="b">
        <f t="shared" si="94"/>
        <v>1</v>
      </c>
      <c r="AT306" s="13" t="b">
        <f t="shared" si="95"/>
        <v>1</v>
      </c>
      <c r="AU306" s="13" t="b">
        <f t="shared" si="96"/>
        <v>1</v>
      </c>
      <c r="AV306" s="13" t="b">
        <f t="shared" si="97"/>
        <v>1</v>
      </c>
      <c r="AW306" s="13" t="b">
        <f t="shared" si="98"/>
        <v>1</v>
      </c>
      <c r="AX306" s="13" t="str">
        <f t="shared" si="99"/>
        <v>-</v>
      </c>
      <c r="AY306" s="622">
        <f>IF(AX306="-",0,IF(COUNTIF(AX306:$AX$1022,AX306)&gt;1,1,0))</f>
        <v>0</v>
      </c>
    </row>
    <row r="307" spans="1:51" ht="15.75">
      <c r="A307" s="464">
        <v>285</v>
      </c>
      <c r="B307" s="491"/>
      <c r="C307" s="492"/>
      <c r="D307" s="469"/>
      <c r="E307" s="470"/>
      <c r="F307" s="493"/>
      <c r="G307" s="466"/>
      <c r="H307" s="470"/>
      <c r="I307" s="493"/>
      <c r="J307" s="466"/>
      <c r="K307" s="470"/>
      <c r="L307" s="493"/>
      <c r="M307" s="466"/>
      <c r="N307" s="470"/>
      <c r="O307" s="493"/>
      <c r="P307" s="466"/>
      <c r="Q307" s="470"/>
      <c r="R307" s="493"/>
      <c r="S307" s="466"/>
      <c r="T307" s="470"/>
      <c r="U307" s="493"/>
      <c r="V307" s="466"/>
      <c r="W307" s="470"/>
      <c r="X307" s="493"/>
      <c r="Y307" s="466"/>
      <c r="Z307" s="470"/>
      <c r="AA307" s="494"/>
      <c r="AB307" s="542">
        <f t="shared" si="82"/>
        <v>0</v>
      </c>
      <c r="AC307" s="495">
        <f t="shared" si="82"/>
        <v>0</v>
      </c>
      <c r="AD307" s="496">
        <f t="shared" si="82"/>
        <v>0</v>
      </c>
      <c r="AE307" s="3"/>
      <c r="AF307" s="13" t="b">
        <f t="shared" si="80"/>
        <v>1</v>
      </c>
      <c r="AG307" s="13" t="b">
        <f t="shared" si="81"/>
        <v>1</v>
      </c>
      <c r="AH307" s="13" t="b">
        <f t="shared" si="83"/>
        <v>1</v>
      </c>
      <c r="AI307" s="13" t="b">
        <f t="shared" si="84"/>
        <v>1</v>
      </c>
      <c r="AJ307" s="13" t="b">
        <f t="shared" si="85"/>
        <v>0</v>
      </c>
      <c r="AK307" s="13" t="b">
        <f t="shared" si="86"/>
        <v>0</v>
      </c>
      <c r="AL307" s="13" t="b">
        <f t="shared" si="87"/>
        <v>0</v>
      </c>
      <c r="AM307" s="13" t="b">
        <f t="shared" si="88"/>
        <v>0</v>
      </c>
      <c r="AN307" s="13" t="b">
        <f t="shared" si="89"/>
        <v>0</v>
      </c>
      <c r="AO307" s="13" t="b">
        <f t="shared" si="90"/>
        <v>0</v>
      </c>
      <c r="AP307" s="13" t="b">
        <f t="shared" si="91"/>
        <v>0</v>
      </c>
      <c r="AQ307" s="13" t="b">
        <f t="shared" si="92"/>
        <v>0</v>
      </c>
      <c r="AR307" s="13" t="b">
        <f t="shared" si="93"/>
        <v>0</v>
      </c>
      <c r="AS307" s="13" t="b">
        <f t="shared" si="94"/>
        <v>1</v>
      </c>
      <c r="AT307" s="13" t="b">
        <f t="shared" si="95"/>
        <v>1</v>
      </c>
      <c r="AU307" s="13" t="b">
        <f t="shared" si="96"/>
        <v>1</v>
      </c>
      <c r="AV307" s="13" t="b">
        <f t="shared" si="97"/>
        <v>1</v>
      </c>
      <c r="AW307" s="13" t="b">
        <f t="shared" si="98"/>
        <v>1</v>
      </c>
      <c r="AX307" s="13" t="str">
        <f t="shared" si="99"/>
        <v>-</v>
      </c>
      <c r="AY307" s="622">
        <f>IF(AX307="-",0,IF(COUNTIF(AX307:$AX$1022,AX307)&gt;1,1,0))</f>
        <v>0</v>
      </c>
    </row>
    <row r="308" spans="1:51" ht="15.75">
      <c r="A308" s="464">
        <v>286</v>
      </c>
      <c r="B308" s="491"/>
      <c r="C308" s="492"/>
      <c r="D308" s="469"/>
      <c r="E308" s="470"/>
      <c r="F308" s="493"/>
      <c r="G308" s="466"/>
      <c r="H308" s="470"/>
      <c r="I308" s="493"/>
      <c r="J308" s="466"/>
      <c r="K308" s="470"/>
      <c r="L308" s="493"/>
      <c r="M308" s="466"/>
      <c r="N308" s="470"/>
      <c r="O308" s="493"/>
      <c r="P308" s="466"/>
      <c r="Q308" s="470"/>
      <c r="R308" s="493"/>
      <c r="S308" s="466"/>
      <c r="T308" s="470"/>
      <c r="U308" s="493"/>
      <c r="V308" s="466"/>
      <c r="W308" s="470"/>
      <c r="X308" s="493"/>
      <c r="Y308" s="466"/>
      <c r="Z308" s="470"/>
      <c r="AA308" s="494"/>
      <c r="AB308" s="542">
        <f t="shared" si="82"/>
        <v>0</v>
      </c>
      <c r="AC308" s="495">
        <f t="shared" si="82"/>
        <v>0</v>
      </c>
      <c r="AD308" s="496">
        <f t="shared" si="82"/>
        <v>0</v>
      </c>
      <c r="AE308" s="3"/>
      <c r="AF308" s="13" t="b">
        <f t="shared" si="80"/>
        <v>1</v>
      </c>
      <c r="AG308" s="13" t="b">
        <f t="shared" si="81"/>
        <v>1</v>
      </c>
      <c r="AH308" s="13" t="b">
        <f t="shared" si="83"/>
        <v>1</v>
      </c>
      <c r="AI308" s="13" t="b">
        <f t="shared" si="84"/>
        <v>1</v>
      </c>
      <c r="AJ308" s="13" t="b">
        <f t="shared" si="85"/>
        <v>0</v>
      </c>
      <c r="AK308" s="13" t="b">
        <f t="shared" si="86"/>
        <v>0</v>
      </c>
      <c r="AL308" s="13" t="b">
        <f t="shared" si="87"/>
        <v>0</v>
      </c>
      <c r="AM308" s="13" t="b">
        <f t="shared" si="88"/>
        <v>0</v>
      </c>
      <c r="AN308" s="13" t="b">
        <f t="shared" si="89"/>
        <v>0</v>
      </c>
      <c r="AO308" s="13" t="b">
        <f t="shared" si="90"/>
        <v>0</v>
      </c>
      <c r="AP308" s="13" t="b">
        <f t="shared" si="91"/>
        <v>0</v>
      </c>
      <c r="AQ308" s="13" t="b">
        <f t="shared" si="92"/>
        <v>0</v>
      </c>
      <c r="AR308" s="13" t="b">
        <f t="shared" si="93"/>
        <v>0</v>
      </c>
      <c r="AS308" s="13" t="b">
        <f t="shared" si="94"/>
        <v>1</v>
      </c>
      <c r="AT308" s="13" t="b">
        <f t="shared" si="95"/>
        <v>1</v>
      </c>
      <c r="AU308" s="13" t="b">
        <f t="shared" si="96"/>
        <v>1</v>
      </c>
      <c r="AV308" s="13" t="b">
        <f t="shared" si="97"/>
        <v>1</v>
      </c>
      <c r="AW308" s="13" t="b">
        <f t="shared" si="98"/>
        <v>1</v>
      </c>
      <c r="AX308" s="13" t="str">
        <f t="shared" si="99"/>
        <v>-</v>
      </c>
      <c r="AY308" s="622">
        <f>IF(AX308="-",0,IF(COUNTIF(AX308:$AX$1022,AX308)&gt;1,1,0))</f>
        <v>0</v>
      </c>
    </row>
    <row r="309" spans="1:51" ht="15.75">
      <c r="A309" s="464">
        <v>287</v>
      </c>
      <c r="B309" s="491"/>
      <c r="C309" s="492"/>
      <c r="D309" s="469"/>
      <c r="E309" s="470"/>
      <c r="F309" s="493"/>
      <c r="G309" s="466"/>
      <c r="H309" s="470"/>
      <c r="I309" s="493"/>
      <c r="J309" s="466"/>
      <c r="K309" s="470"/>
      <c r="L309" s="493"/>
      <c r="M309" s="466"/>
      <c r="N309" s="470"/>
      <c r="O309" s="493"/>
      <c r="P309" s="466"/>
      <c r="Q309" s="470"/>
      <c r="R309" s="493"/>
      <c r="S309" s="466"/>
      <c r="T309" s="470"/>
      <c r="U309" s="493"/>
      <c r="V309" s="466"/>
      <c r="W309" s="470"/>
      <c r="X309" s="493"/>
      <c r="Y309" s="466"/>
      <c r="Z309" s="470"/>
      <c r="AA309" s="494"/>
      <c r="AB309" s="542">
        <f t="shared" si="82"/>
        <v>0</v>
      </c>
      <c r="AC309" s="495">
        <f t="shared" si="82"/>
        <v>0</v>
      </c>
      <c r="AD309" s="496">
        <f t="shared" si="82"/>
        <v>0</v>
      </c>
      <c r="AE309" s="3"/>
      <c r="AF309" s="13" t="b">
        <f t="shared" si="80"/>
        <v>1</v>
      </c>
      <c r="AG309" s="13" t="b">
        <f t="shared" si="81"/>
        <v>1</v>
      </c>
      <c r="AH309" s="13" t="b">
        <f t="shared" si="83"/>
        <v>1</v>
      </c>
      <c r="AI309" s="13" t="b">
        <f t="shared" si="84"/>
        <v>1</v>
      </c>
      <c r="AJ309" s="13" t="b">
        <f t="shared" si="85"/>
        <v>0</v>
      </c>
      <c r="AK309" s="13" t="b">
        <f t="shared" si="86"/>
        <v>0</v>
      </c>
      <c r="AL309" s="13" t="b">
        <f t="shared" si="87"/>
        <v>0</v>
      </c>
      <c r="AM309" s="13" t="b">
        <f t="shared" si="88"/>
        <v>0</v>
      </c>
      <c r="AN309" s="13" t="b">
        <f t="shared" si="89"/>
        <v>0</v>
      </c>
      <c r="AO309" s="13" t="b">
        <f t="shared" si="90"/>
        <v>0</v>
      </c>
      <c r="AP309" s="13" t="b">
        <f t="shared" si="91"/>
        <v>0</v>
      </c>
      <c r="AQ309" s="13" t="b">
        <f t="shared" si="92"/>
        <v>0</v>
      </c>
      <c r="AR309" s="13" t="b">
        <f t="shared" si="93"/>
        <v>0</v>
      </c>
      <c r="AS309" s="13" t="b">
        <f t="shared" si="94"/>
        <v>1</v>
      </c>
      <c r="AT309" s="13" t="b">
        <f t="shared" si="95"/>
        <v>1</v>
      </c>
      <c r="AU309" s="13" t="b">
        <f t="shared" si="96"/>
        <v>1</v>
      </c>
      <c r="AV309" s="13" t="b">
        <f t="shared" si="97"/>
        <v>1</v>
      </c>
      <c r="AW309" s="13" t="b">
        <f t="shared" si="98"/>
        <v>1</v>
      </c>
      <c r="AX309" s="13" t="str">
        <f t="shared" si="99"/>
        <v>-</v>
      </c>
      <c r="AY309" s="622">
        <f>IF(AX309="-",0,IF(COUNTIF(AX309:$AX$1022,AX309)&gt;1,1,0))</f>
        <v>0</v>
      </c>
    </row>
    <row r="310" spans="1:51" ht="15.75">
      <c r="A310" s="464">
        <v>288</v>
      </c>
      <c r="B310" s="491"/>
      <c r="C310" s="492"/>
      <c r="D310" s="469"/>
      <c r="E310" s="470"/>
      <c r="F310" s="493"/>
      <c r="G310" s="466"/>
      <c r="H310" s="470"/>
      <c r="I310" s="493"/>
      <c r="J310" s="466"/>
      <c r="K310" s="470"/>
      <c r="L310" s="493"/>
      <c r="M310" s="466"/>
      <c r="N310" s="470"/>
      <c r="O310" s="493"/>
      <c r="P310" s="466"/>
      <c r="Q310" s="470"/>
      <c r="R310" s="493"/>
      <c r="S310" s="466"/>
      <c r="T310" s="470"/>
      <c r="U310" s="493"/>
      <c r="V310" s="466"/>
      <c r="W310" s="470"/>
      <c r="X310" s="493"/>
      <c r="Y310" s="466"/>
      <c r="Z310" s="470"/>
      <c r="AA310" s="494"/>
      <c r="AB310" s="542">
        <f t="shared" si="82"/>
        <v>0</v>
      </c>
      <c r="AC310" s="495">
        <f t="shared" si="82"/>
        <v>0</v>
      </c>
      <c r="AD310" s="496">
        <f t="shared" si="82"/>
        <v>0</v>
      </c>
      <c r="AE310" s="3"/>
      <c r="AF310" s="13" t="b">
        <f t="shared" si="80"/>
        <v>1</v>
      </c>
      <c r="AG310" s="13" t="b">
        <f t="shared" si="81"/>
        <v>1</v>
      </c>
      <c r="AH310" s="13" t="b">
        <f t="shared" si="83"/>
        <v>1</v>
      </c>
      <c r="AI310" s="13" t="b">
        <f t="shared" si="84"/>
        <v>1</v>
      </c>
      <c r="AJ310" s="13" t="b">
        <f t="shared" si="85"/>
        <v>0</v>
      </c>
      <c r="AK310" s="13" t="b">
        <f t="shared" si="86"/>
        <v>0</v>
      </c>
      <c r="AL310" s="13" t="b">
        <f t="shared" si="87"/>
        <v>0</v>
      </c>
      <c r="AM310" s="13" t="b">
        <f t="shared" si="88"/>
        <v>0</v>
      </c>
      <c r="AN310" s="13" t="b">
        <f t="shared" si="89"/>
        <v>0</v>
      </c>
      <c r="AO310" s="13" t="b">
        <f t="shared" si="90"/>
        <v>0</v>
      </c>
      <c r="AP310" s="13" t="b">
        <f t="shared" si="91"/>
        <v>0</v>
      </c>
      <c r="AQ310" s="13" t="b">
        <f t="shared" si="92"/>
        <v>0</v>
      </c>
      <c r="AR310" s="13" t="b">
        <f t="shared" si="93"/>
        <v>0</v>
      </c>
      <c r="AS310" s="13" t="b">
        <f t="shared" si="94"/>
        <v>1</v>
      </c>
      <c r="AT310" s="13" t="b">
        <f t="shared" si="95"/>
        <v>1</v>
      </c>
      <c r="AU310" s="13" t="b">
        <f t="shared" si="96"/>
        <v>1</v>
      </c>
      <c r="AV310" s="13" t="b">
        <f t="shared" si="97"/>
        <v>1</v>
      </c>
      <c r="AW310" s="13" t="b">
        <f t="shared" si="98"/>
        <v>1</v>
      </c>
      <c r="AX310" s="13" t="str">
        <f t="shared" si="99"/>
        <v>-</v>
      </c>
      <c r="AY310" s="622">
        <f>IF(AX310="-",0,IF(COUNTIF(AX310:$AX$1022,AX310)&gt;1,1,0))</f>
        <v>0</v>
      </c>
    </row>
    <row r="311" spans="1:51" ht="15.75">
      <c r="A311" s="464">
        <v>289</v>
      </c>
      <c r="B311" s="491"/>
      <c r="C311" s="492"/>
      <c r="D311" s="469"/>
      <c r="E311" s="470"/>
      <c r="F311" s="493"/>
      <c r="G311" s="466"/>
      <c r="H311" s="470"/>
      <c r="I311" s="493"/>
      <c r="J311" s="466"/>
      <c r="K311" s="470"/>
      <c r="L311" s="493"/>
      <c r="M311" s="466"/>
      <c r="N311" s="470"/>
      <c r="O311" s="493"/>
      <c r="P311" s="466"/>
      <c r="Q311" s="470"/>
      <c r="R311" s="493"/>
      <c r="S311" s="466"/>
      <c r="T311" s="470"/>
      <c r="U311" s="493"/>
      <c r="V311" s="466"/>
      <c r="W311" s="470"/>
      <c r="X311" s="493"/>
      <c r="Y311" s="466"/>
      <c r="Z311" s="470"/>
      <c r="AA311" s="494"/>
      <c r="AB311" s="542">
        <f t="shared" si="82"/>
        <v>0</v>
      </c>
      <c r="AC311" s="495">
        <f t="shared" si="82"/>
        <v>0</v>
      </c>
      <c r="AD311" s="496">
        <f t="shared" si="82"/>
        <v>0</v>
      </c>
      <c r="AE311" s="3"/>
      <c r="AF311" s="13" t="b">
        <f t="shared" si="80"/>
        <v>1</v>
      </c>
      <c r="AG311" s="13" t="b">
        <f t="shared" si="81"/>
        <v>1</v>
      </c>
      <c r="AH311" s="13" t="b">
        <f t="shared" si="83"/>
        <v>1</v>
      </c>
      <c r="AI311" s="13" t="b">
        <f t="shared" si="84"/>
        <v>1</v>
      </c>
      <c r="AJ311" s="13" t="b">
        <f t="shared" si="85"/>
        <v>0</v>
      </c>
      <c r="AK311" s="13" t="b">
        <f t="shared" si="86"/>
        <v>0</v>
      </c>
      <c r="AL311" s="13" t="b">
        <f t="shared" si="87"/>
        <v>0</v>
      </c>
      <c r="AM311" s="13" t="b">
        <f t="shared" si="88"/>
        <v>0</v>
      </c>
      <c r="AN311" s="13" t="b">
        <f t="shared" si="89"/>
        <v>0</v>
      </c>
      <c r="AO311" s="13" t="b">
        <f t="shared" si="90"/>
        <v>0</v>
      </c>
      <c r="AP311" s="13" t="b">
        <f t="shared" si="91"/>
        <v>0</v>
      </c>
      <c r="AQ311" s="13" t="b">
        <f t="shared" si="92"/>
        <v>0</v>
      </c>
      <c r="AR311" s="13" t="b">
        <f t="shared" si="93"/>
        <v>0</v>
      </c>
      <c r="AS311" s="13" t="b">
        <f t="shared" si="94"/>
        <v>1</v>
      </c>
      <c r="AT311" s="13" t="b">
        <f t="shared" si="95"/>
        <v>1</v>
      </c>
      <c r="AU311" s="13" t="b">
        <f t="shared" si="96"/>
        <v>1</v>
      </c>
      <c r="AV311" s="13" t="b">
        <f t="shared" si="97"/>
        <v>1</v>
      </c>
      <c r="AW311" s="13" t="b">
        <f t="shared" si="98"/>
        <v>1</v>
      </c>
      <c r="AX311" s="13" t="str">
        <f t="shared" si="99"/>
        <v>-</v>
      </c>
      <c r="AY311" s="622">
        <f>IF(AX311="-",0,IF(COUNTIF(AX311:$AX$1022,AX311)&gt;1,1,0))</f>
        <v>0</v>
      </c>
    </row>
    <row r="312" spans="1:51" ht="15.75">
      <c r="A312" s="464">
        <v>290</v>
      </c>
      <c r="B312" s="491"/>
      <c r="C312" s="492"/>
      <c r="D312" s="469"/>
      <c r="E312" s="470"/>
      <c r="F312" s="493"/>
      <c r="G312" s="466"/>
      <c r="H312" s="470"/>
      <c r="I312" s="493"/>
      <c r="J312" s="466"/>
      <c r="K312" s="470"/>
      <c r="L312" s="493"/>
      <c r="M312" s="466"/>
      <c r="N312" s="470"/>
      <c r="O312" s="493"/>
      <c r="P312" s="466"/>
      <c r="Q312" s="470"/>
      <c r="R312" s="493"/>
      <c r="S312" s="466"/>
      <c r="T312" s="470"/>
      <c r="U312" s="493"/>
      <c r="V312" s="466"/>
      <c r="W312" s="470"/>
      <c r="X312" s="493"/>
      <c r="Y312" s="466"/>
      <c r="Z312" s="470"/>
      <c r="AA312" s="494"/>
      <c r="AB312" s="542">
        <f t="shared" si="82"/>
        <v>0</v>
      </c>
      <c r="AC312" s="495">
        <f t="shared" si="82"/>
        <v>0</v>
      </c>
      <c r="AD312" s="496">
        <f t="shared" si="82"/>
        <v>0</v>
      </c>
      <c r="AE312" s="3"/>
      <c r="AF312" s="13" t="b">
        <f t="shared" si="80"/>
        <v>1</v>
      </c>
      <c r="AG312" s="13" t="b">
        <f t="shared" si="81"/>
        <v>1</v>
      </c>
      <c r="AH312" s="13" t="b">
        <f t="shared" si="83"/>
        <v>1</v>
      </c>
      <c r="AI312" s="13" t="b">
        <f t="shared" si="84"/>
        <v>1</v>
      </c>
      <c r="AJ312" s="13" t="b">
        <f t="shared" si="85"/>
        <v>0</v>
      </c>
      <c r="AK312" s="13" t="b">
        <f t="shared" si="86"/>
        <v>0</v>
      </c>
      <c r="AL312" s="13" t="b">
        <f t="shared" si="87"/>
        <v>0</v>
      </c>
      <c r="AM312" s="13" t="b">
        <f t="shared" si="88"/>
        <v>0</v>
      </c>
      <c r="AN312" s="13" t="b">
        <f t="shared" si="89"/>
        <v>0</v>
      </c>
      <c r="AO312" s="13" t="b">
        <f t="shared" si="90"/>
        <v>0</v>
      </c>
      <c r="AP312" s="13" t="b">
        <f t="shared" si="91"/>
        <v>0</v>
      </c>
      <c r="AQ312" s="13" t="b">
        <f t="shared" si="92"/>
        <v>0</v>
      </c>
      <c r="AR312" s="13" t="b">
        <f t="shared" si="93"/>
        <v>0</v>
      </c>
      <c r="AS312" s="13" t="b">
        <f t="shared" si="94"/>
        <v>1</v>
      </c>
      <c r="AT312" s="13" t="b">
        <f t="shared" si="95"/>
        <v>1</v>
      </c>
      <c r="AU312" s="13" t="b">
        <f t="shared" si="96"/>
        <v>1</v>
      </c>
      <c r="AV312" s="13" t="b">
        <f t="shared" si="97"/>
        <v>1</v>
      </c>
      <c r="AW312" s="13" t="b">
        <f t="shared" si="98"/>
        <v>1</v>
      </c>
      <c r="AX312" s="13" t="str">
        <f t="shared" si="99"/>
        <v>-</v>
      </c>
      <c r="AY312" s="622">
        <f>IF(AX312="-",0,IF(COUNTIF(AX312:$AX$1022,AX312)&gt;1,1,0))</f>
        <v>0</v>
      </c>
    </row>
    <row r="313" spans="1:51" ht="15.75">
      <c r="A313" s="464">
        <v>291</v>
      </c>
      <c r="B313" s="491"/>
      <c r="C313" s="492"/>
      <c r="D313" s="469"/>
      <c r="E313" s="470"/>
      <c r="F313" s="493"/>
      <c r="G313" s="466"/>
      <c r="H313" s="470"/>
      <c r="I313" s="493"/>
      <c r="J313" s="466"/>
      <c r="K313" s="470"/>
      <c r="L313" s="493"/>
      <c r="M313" s="466"/>
      <c r="N313" s="470"/>
      <c r="O313" s="493"/>
      <c r="P313" s="466"/>
      <c r="Q313" s="470"/>
      <c r="R313" s="493"/>
      <c r="S313" s="466"/>
      <c r="T313" s="470"/>
      <c r="U313" s="493"/>
      <c r="V313" s="466"/>
      <c r="W313" s="470"/>
      <c r="X313" s="493"/>
      <c r="Y313" s="466"/>
      <c r="Z313" s="470"/>
      <c r="AA313" s="494"/>
      <c r="AB313" s="542">
        <f t="shared" si="82"/>
        <v>0</v>
      </c>
      <c r="AC313" s="495">
        <f t="shared" si="82"/>
        <v>0</v>
      </c>
      <c r="AD313" s="496">
        <f t="shared" si="82"/>
        <v>0</v>
      </c>
      <c r="AE313" s="3"/>
      <c r="AF313" s="13" t="b">
        <f t="shared" si="80"/>
        <v>1</v>
      </c>
      <c r="AG313" s="13" t="b">
        <f t="shared" si="81"/>
        <v>1</v>
      </c>
      <c r="AH313" s="13" t="b">
        <f t="shared" si="83"/>
        <v>1</v>
      </c>
      <c r="AI313" s="13" t="b">
        <f t="shared" si="84"/>
        <v>1</v>
      </c>
      <c r="AJ313" s="13" t="b">
        <f t="shared" si="85"/>
        <v>0</v>
      </c>
      <c r="AK313" s="13" t="b">
        <f t="shared" si="86"/>
        <v>0</v>
      </c>
      <c r="AL313" s="13" t="b">
        <f t="shared" si="87"/>
        <v>0</v>
      </c>
      <c r="AM313" s="13" t="b">
        <f t="shared" si="88"/>
        <v>0</v>
      </c>
      <c r="AN313" s="13" t="b">
        <f t="shared" si="89"/>
        <v>0</v>
      </c>
      <c r="AO313" s="13" t="b">
        <f t="shared" si="90"/>
        <v>0</v>
      </c>
      <c r="AP313" s="13" t="b">
        <f t="shared" si="91"/>
        <v>0</v>
      </c>
      <c r="AQ313" s="13" t="b">
        <f t="shared" si="92"/>
        <v>0</v>
      </c>
      <c r="AR313" s="13" t="b">
        <f t="shared" si="93"/>
        <v>0</v>
      </c>
      <c r="AS313" s="13" t="b">
        <f t="shared" si="94"/>
        <v>1</v>
      </c>
      <c r="AT313" s="13" t="b">
        <f t="shared" si="95"/>
        <v>1</v>
      </c>
      <c r="AU313" s="13" t="b">
        <f t="shared" si="96"/>
        <v>1</v>
      </c>
      <c r="AV313" s="13" t="b">
        <f t="shared" si="97"/>
        <v>1</v>
      </c>
      <c r="AW313" s="13" t="b">
        <f t="shared" si="98"/>
        <v>1</v>
      </c>
      <c r="AX313" s="13" t="str">
        <f t="shared" si="99"/>
        <v>-</v>
      </c>
      <c r="AY313" s="622">
        <f>IF(AX313="-",0,IF(COUNTIF(AX313:$AX$1022,AX313)&gt;1,1,0))</f>
        <v>0</v>
      </c>
    </row>
    <row r="314" spans="1:51" ht="15.75">
      <c r="A314" s="464">
        <v>292</v>
      </c>
      <c r="B314" s="491"/>
      <c r="C314" s="492"/>
      <c r="D314" s="469"/>
      <c r="E314" s="470"/>
      <c r="F314" s="493"/>
      <c r="G314" s="466"/>
      <c r="H314" s="470"/>
      <c r="I314" s="493"/>
      <c r="J314" s="466"/>
      <c r="K314" s="470"/>
      <c r="L314" s="493"/>
      <c r="M314" s="466"/>
      <c r="N314" s="470"/>
      <c r="O314" s="493"/>
      <c r="P314" s="466"/>
      <c r="Q314" s="470"/>
      <c r="R314" s="493"/>
      <c r="S314" s="466"/>
      <c r="T314" s="470"/>
      <c r="U314" s="493"/>
      <c r="V314" s="466"/>
      <c r="W314" s="470"/>
      <c r="X314" s="493"/>
      <c r="Y314" s="466"/>
      <c r="Z314" s="470"/>
      <c r="AA314" s="494"/>
      <c r="AB314" s="542">
        <f t="shared" si="82"/>
        <v>0</v>
      </c>
      <c r="AC314" s="495">
        <f t="shared" si="82"/>
        <v>0</v>
      </c>
      <c r="AD314" s="496">
        <f t="shared" si="82"/>
        <v>0</v>
      </c>
      <c r="AE314" s="3"/>
      <c r="AF314" s="13" t="b">
        <f t="shared" si="80"/>
        <v>1</v>
      </c>
      <c r="AG314" s="13" t="b">
        <f t="shared" si="81"/>
        <v>1</v>
      </c>
      <c r="AH314" s="13" t="b">
        <f t="shared" si="83"/>
        <v>1</v>
      </c>
      <c r="AI314" s="13" t="b">
        <f t="shared" si="84"/>
        <v>1</v>
      </c>
      <c r="AJ314" s="13" t="b">
        <f t="shared" si="85"/>
        <v>0</v>
      </c>
      <c r="AK314" s="13" t="b">
        <f t="shared" si="86"/>
        <v>0</v>
      </c>
      <c r="AL314" s="13" t="b">
        <f t="shared" si="87"/>
        <v>0</v>
      </c>
      <c r="AM314" s="13" t="b">
        <f t="shared" si="88"/>
        <v>0</v>
      </c>
      <c r="AN314" s="13" t="b">
        <f t="shared" si="89"/>
        <v>0</v>
      </c>
      <c r="AO314" s="13" t="b">
        <f t="shared" si="90"/>
        <v>0</v>
      </c>
      <c r="AP314" s="13" t="b">
        <f t="shared" si="91"/>
        <v>0</v>
      </c>
      <c r="AQ314" s="13" t="b">
        <f t="shared" si="92"/>
        <v>0</v>
      </c>
      <c r="AR314" s="13" t="b">
        <f t="shared" si="93"/>
        <v>0</v>
      </c>
      <c r="AS314" s="13" t="b">
        <f t="shared" si="94"/>
        <v>1</v>
      </c>
      <c r="AT314" s="13" t="b">
        <f t="shared" si="95"/>
        <v>1</v>
      </c>
      <c r="AU314" s="13" t="b">
        <f t="shared" si="96"/>
        <v>1</v>
      </c>
      <c r="AV314" s="13" t="b">
        <f t="shared" si="97"/>
        <v>1</v>
      </c>
      <c r="AW314" s="13" t="b">
        <f t="shared" si="98"/>
        <v>1</v>
      </c>
      <c r="AX314" s="13" t="str">
        <f t="shared" si="99"/>
        <v>-</v>
      </c>
      <c r="AY314" s="622">
        <f>IF(AX314="-",0,IF(COUNTIF(AX314:$AX$1022,AX314)&gt;1,1,0))</f>
        <v>0</v>
      </c>
    </row>
    <row r="315" spans="1:51" ht="15.75">
      <c r="A315" s="464">
        <v>293</v>
      </c>
      <c r="B315" s="491"/>
      <c r="C315" s="492"/>
      <c r="D315" s="469"/>
      <c r="E315" s="470"/>
      <c r="F315" s="493"/>
      <c r="G315" s="466"/>
      <c r="H315" s="470"/>
      <c r="I315" s="493"/>
      <c r="J315" s="466"/>
      <c r="K315" s="470"/>
      <c r="L315" s="493"/>
      <c r="M315" s="466"/>
      <c r="N315" s="470"/>
      <c r="O315" s="493"/>
      <c r="P315" s="466"/>
      <c r="Q315" s="470"/>
      <c r="R315" s="493"/>
      <c r="S315" s="466"/>
      <c r="T315" s="470"/>
      <c r="U315" s="493"/>
      <c r="V315" s="466"/>
      <c r="W315" s="470"/>
      <c r="X315" s="493"/>
      <c r="Y315" s="466"/>
      <c r="Z315" s="470"/>
      <c r="AA315" s="494"/>
      <c r="AB315" s="542">
        <f t="shared" si="82"/>
        <v>0</v>
      </c>
      <c r="AC315" s="495">
        <f t="shared" si="82"/>
        <v>0</v>
      </c>
      <c r="AD315" s="496">
        <f t="shared" si="82"/>
        <v>0</v>
      </c>
      <c r="AE315" s="3"/>
      <c r="AF315" s="13" t="b">
        <f t="shared" si="80"/>
        <v>1</v>
      </c>
      <c r="AG315" s="13" t="b">
        <f t="shared" si="81"/>
        <v>1</v>
      </c>
      <c r="AH315" s="13" t="b">
        <f t="shared" si="83"/>
        <v>1</v>
      </c>
      <c r="AI315" s="13" t="b">
        <f t="shared" si="84"/>
        <v>1</v>
      </c>
      <c r="AJ315" s="13" t="b">
        <f t="shared" si="85"/>
        <v>0</v>
      </c>
      <c r="AK315" s="13" t="b">
        <f t="shared" si="86"/>
        <v>0</v>
      </c>
      <c r="AL315" s="13" t="b">
        <f t="shared" si="87"/>
        <v>0</v>
      </c>
      <c r="AM315" s="13" t="b">
        <f t="shared" si="88"/>
        <v>0</v>
      </c>
      <c r="AN315" s="13" t="b">
        <f t="shared" si="89"/>
        <v>0</v>
      </c>
      <c r="AO315" s="13" t="b">
        <f t="shared" si="90"/>
        <v>0</v>
      </c>
      <c r="AP315" s="13" t="b">
        <f t="shared" si="91"/>
        <v>0</v>
      </c>
      <c r="AQ315" s="13" t="b">
        <f t="shared" si="92"/>
        <v>0</v>
      </c>
      <c r="AR315" s="13" t="b">
        <f t="shared" si="93"/>
        <v>0</v>
      </c>
      <c r="AS315" s="13" t="b">
        <f t="shared" si="94"/>
        <v>1</v>
      </c>
      <c r="AT315" s="13" t="b">
        <f t="shared" si="95"/>
        <v>1</v>
      </c>
      <c r="AU315" s="13" t="b">
        <f t="shared" si="96"/>
        <v>1</v>
      </c>
      <c r="AV315" s="13" t="b">
        <f t="shared" si="97"/>
        <v>1</v>
      </c>
      <c r="AW315" s="13" t="b">
        <f t="shared" si="98"/>
        <v>1</v>
      </c>
      <c r="AX315" s="13" t="str">
        <f t="shared" si="99"/>
        <v>-</v>
      </c>
      <c r="AY315" s="622">
        <f>IF(AX315="-",0,IF(COUNTIF(AX315:$AX$1022,AX315)&gt;1,1,0))</f>
        <v>0</v>
      </c>
    </row>
    <row r="316" spans="1:51" ht="15.75">
      <c r="A316" s="464">
        <v>294</v>
      </c>
      <c r="B316" s="491"/>
      <c r="C316" s="492"/>
      <c r="D316" s="469"/>
      <c r="E316" s="470"/>
      <c r="F316" s="493"/>
      <c r="G316" s="466"/>
      <c r="H316" s="470"/>
      <c r="I316" s="493"/>
      <c r="J316" s="466"/>
      <c r="K316" s="470"/>
      <c r="L316" s="493"/>
      <c r="M316" s="466"/>
      <c r="N316" s="470"/>
      <c r="O316" s="493"/>
      <c r="P316" s="466"/>
      <c r="Q316" s="470"/>
      <c r="R316" s="493"/>
      <c r="S316" s="466"/>
      <c r="T316" s="470"/>
      <c r="U316" s="493"/>
      <c r="V316" s="466"/>
      <c r="W316" s="470"/>
      <c r="X316" s="493"/>
      <c r="Y316" s="466"/>
      <c r="Z316" s="470"/>
      <c r="AA316" s="494"/>
      <c r="AB316" s="542">
        <f t="shared" si="82"/>
        <v>0</v>
      </c>
      <c r="AC316" s="495">
        <f t="shared" si="82"/>
        <v>0</v>
      </c>
      <c r="AD316" s="496">
        <f t="shared" si="82"/>
        <v>0</v>
      </c>
      <c r="AE316" s="3"/>
      <c r="AF316" s="13" t="b">
        <f t="shared" si="80"/>
        <v>1</v>
      </c>
      <c r="AG316" s="13" t="b">
        <f t="shared" si="81"/>
        <v>1</v>
      </c>
      <c r="AH316" s="13" t="b">
        <f t="shared" si="83"/>
        <v>1</v>
      </c>
      <c r="AI316" s="13" t="b">
        <f t="shared" si="84"/>
        <v>1</v>
      </c>
      <c r="AJ316" s="13" t="b">
        <f t="shared" si="85"/>
        <v>0</v>
      </c>
      <c r="AK316" s="13" t="b">
        <f t="shared" si="86"/>
        <v>0</v>
      </c>
      <c r="AL316" s="13" t="b">
        <f t="shared" si="87"/>
        <v>0</v>
      </c>
      <c r="AM316" s="13" t="b">
        <f t="shared" si="88"/>
        <v>0</v>
      </c>
      <c r="AN316" s="13" t="b">
        <f t="shared" si="89"/>
        <v>0</v>
      </c>
      <c r="AO316" s="13" t="b">
        <f t="shared" si="90"/>
        <v>0</v>
      </c>
      <c r="AP316" s="13" t="b">
        <f t="shared" si="91"/>
        <v>0</v>
      </c>
      <c r="AQ316" s="13" t="b">
        <f t="shared" si="92"/>
        <v>0</v>
      </c>
      <c r="AR316" s="13" t="b">
        <f t="shared" si="93"/>
        <v>0</v>
      </c>
      <c r="AS316" s="13" t="b">
        <f t="shared" si="94"/>
        <v>1</v>
      </c>
      <c r="AT316" s="13" t="b">
        <f t="shared" si="95"/>
        <v>1</v>
      </c>
      <c r="AU316" s="13" t="b">
        <f t="shared" si="96"/>
        <v>1</v>
      </c>
      <c r="AV316" s="13" t="b">
        <f t="shared" si="97"/>
        <v>1</v>
      </c>
      <c r="AW316" s="13" t="b">
        <f t="shared" si="98"/>
        <v>1</v>
      </c>
      <c r="AX316" s="13" t="str">
        <f t="shared" si="99"/>
        <v>-</v>
      </c>
      <c r="AY316" s="622">
        <f>IF(AX316="-",0,IF(COUNTIF(AX316:$AX$1022,AX316)&gt;1,1,0))</f>
        <v>0</v>
      </c>
    </row>
    <row r="317" spans="1:51" ht="15.75">
      <c r="A317" s="464">
        <v>295</v>
      </c>
      <c r="B317" s="491"/>
      <c r="C317" s="492"/>
      <c r="D317" s="469"/>
      <c r="E317" s="470"/>
      <c r="F317" s="493"/>
      <c r="G317" s="466"/>
      <c r="H317" s="470"/>
      <c r="I317" s="493"/>
      <c r="J317" s="466"/>
      <c r="K317" s="470"/>
      <c r="L317" s="493"/>
      <c r="M317" s="466"/>
      <c r="N317" s="470"/>
      <c r="O317" s="493"/>
      <c r="P317" s="466"/>
      <c r="Q317" s="470"/>
      <c r="R317" s="493"/>
      <c r="S317" s="466"/>
      <c r="T317" s="470"/>
      <c r="U317" s="493"/>
      <c r="V317" s="466"/>
      <c r="W317" s="470"/>
      <c r="X317" s="493"/>
      <c r="Y317" s="466"/>
      <c r="Z317" s="470"/>
      <c r="AA317" s="494"/>
      <c r="AB317" s="542">
        <f t="shared" si="82"/>
        <v>0</v>
      </c>
      <c r="AC317" s="495">
        <f t="shared" si="82"/>
        <v>0</v>
      </c>
      <c r="AD317" s="496">
        <f t="shared" si="82"/>
        <v>0</v>
      </c>
      <c r="AE317" s="3"/>
      <c r="AF317" s="13" t="b">
        <f t="shared" si="80"/>
        <v>1</v>
      </c>
      <c r="AG317" s="13" t="b">
        <f t="shared" si="81"/>
        <v>1</v>
      </c>
      <c r="AH317" s="13" t="b">
        <f t="shared" si="83"/>
        <v>1</v>
      </c>
      <c r="AI317" s="13" t="b">
        <f t="shared" si="84"/>
        <v>1</v>
      </c>
      <c r="AJ317" s="13" t="b">
        <f t="shared" si="85"/>
        <v>0</v>
      </c>
      <c r="AK317" s="13" t="b">
        <f t="shared" si="86"/>
        <v>0</v>
      </c>
      <c r="AL317" s="13" t="b">
        <f t="shared" si="87"/>
        <v>0</v>
      </c>
      <c r="AM317" s="13" t="b">
        <f t="shared" si="88"/>
        <v>0</v>
      </c>
      <c r="AN317" s="13" t="b">
        <f t="shared" si="89"/>
        <v>0</v>
      </c>
      <c r="AO317" s="13" t="b">
        <f t="shared" si="90"/>
        <v>0</v>
      </c>
      <c r="AP317" s="13" t="b">
        <f t="shared" si="91"/>
        <v>0</v>
      </c>
      <c r="AQ317" s="13" t="b">
        <f t="shared" si="92"/>
        <v>0</v>
      </c>
      <c r="AR317" s="13" t="b">
        <f t="shared" si="93"/>
        <v>0</v>
      </c>
      <c r="AS317" s="13" t="b">
        <f t="shared" si="94"/>
        <v>1</v>
      </c>
      <c r="AT317" s="13" t="b">
        <f t="shared" si="95"/>
        <v>1</v>
      </c>
      <c r="AU317" s="13" t="b">
        <f t="shared" si="96"/>
        <v>1</v>
      </c>
      <c r="AV317" s="13" t="b">
        <f t="shared" si="97"/>
        <v>1</v>
      </c>
      <c r="AW317" s="13" t="b">
        <f t="shared" si="98"/>
        <v>1</v>
      </c>
      <c r="AX317" s="13" t="str">
        <f t="shared" si="99"/>
        <v>-</v>
      </c>
      <c r="AY317" s="622">
        <f>IF(AX317="-",0,IF(COUNTIF(AX317:$AX$1022,AX317)&gt;1,1,0))</f>
        <v>0</v>
      </c>
    </row>
    <row r="318" spans="1:51" ht="15.75">
      <c r="A318" s="464">
        <v>296</v>
      </c>
      <c r="B318" s="491"/>
      <c r="C318" s="492"/>
      <c r="D318" s="469"/>
      <c r="E318" s="470"/>
      <c r="F318" s="493"/>
      <c r="G318" s="466"/>
      <c r="H318" s="470"/>
      <c r="I318" s="493"/>
      <c r="J318" s="466"/>
      <c r="K318" s="470"/>
      <c r="L318" s="493"/>
      <c r="M318" s="466"/>
      <c r="N318" s="470"/>
      <c r="O318" s="493"/>
      <c r="P318" s="466"/>
      <c r="Q318" s="470"/>
      <c r="R318" s="493"/>
      <c r="S318" s="466"/>
      <c r="T318" s="470"/>
      <c r="U318" s="493"/>
      <c r="V318" s="466"/>
      <c r="W318" s="470"/>
      <c r="X318" s="493"/>
      <c r="Y318" s="466"/>
      <c r="Z318" s="470"/>
      <c r="AA318" s="494"/>
      <c r="AB318" s="542">
        <f t="shared" si="82"/>
        <v>0</v>
      </c>
      <c r="AC318" s="495">
        <f t="shared" si="82"/>
        <v>0</v>
      </c>
      <c r="AD318" s="496">
        <f t="shared" si="82"/>
        <v>0</v>
      </c>
      <c r="AE318" s="3"/>
      <c r="AF318" s="13" t="b">
        <f t="shared" si="80"/>
        <v>1</v>
      </c>
      <c r="AG318" s="13" t="b">
        <f t="shared" si="81"/>
        <v>1</v>
      </c>
      <c r="AH318" s="13" t="b">
        <f t="shared" si="83"/>
        <v>1</v>
      </c>
      <c r="AI318" s="13" t="b">
        <f t="shared" si="84"/>
        <v>1</v>
      </c>
      <c r="AJ318" s="13" t="b">
        <f t="shared" si="85"/>
        <v>0</v>
      </c>
      <c r="AK318" s="13" t="b">
        <f t="shared" si="86"/>
        <v>0</v>
      </c>
      <c r="AL318" s="13" t="b">
        <f t="shared" si="87"/>
        <v>0</v>
      </c>
      <c r="AM318" s="13" t="b">
        <f t="shared" si="88"/>
        <v>0</v>
      </c>
      <c r="AN318" s="13" t="b">
        <f t="shared" si="89"/>
        <v>0</v>
      </c>
      <c r="AO318" s="13" t="b">
        <f t="shared" si="90"/>
        <v>0</v>
      </c>
      <c r="AP318" s="13" t="b">
        <f t="shared" si="91"/>
        <v>0</v>
      </c>
      <c r="AQ318" s="13" t="b">
        <f t="shared" si="92"/>
        <v>0</v>
      </c>
      <c r="AR318" s="13" t="b">
        <f t="shared" si="93"/>
        <v>0</v>
      </c>
      <c r="AS318" s="13" t="b">
        <f t="shared" si="94"/>
        <v>1</v>
      </c>
      <c r="AT318" s="13" t="b">
        <f t="shared" si="95"/>
        <v>1</v>
      </c>
      <c r="AU318" s="13" t="b">
        <f t="shared" si="96"/>
        <v>1</v>
      </c>
      <c r="AV318" s="13" t="b">
        <f t="shared" si="97"/>
        <v>1</v>
      </c>
      <c r="AW318" s="13" t="b">
        <f t="shared" si="98"/>
        <v>1</v>
      </c>
      <c r="AX318" s="13" t="str">
        <f t="shared" si="99"/>
        <v>-</v>
      </c>
      <c r="AY318" s="622">
        <f>IF(AX318="-",0,IF(COUNTIF(AX318:$AX$1022,AX318)&gt;1,1,0))</f>
        <v>0</v>
      </c>
    </row>
    <row r="319" spans="1:51" ht="15.75">
      <c r="A319" s="464">
        <v>297</v>
      </c>
      <c r="B319" s="491"/>
      <c r="C319" s="492"/>
      <c r="D319" s="469"/>
      <c r="E319" s="470"/>
      <c r="F319" s="493"/>
      <c r="G319" s="466"/>
      <c r="H319" s="470"/>
      <c r="I319" s="493"/>
      <c r="J319" s="466"/>
      <c r="K319" s="470"/>
      <c r="L319" s="493"/>
      <c r="M319" s="466"/>
      <c r="N319" s="470"/>
      <c r="O319" s="493"/>
      <c r="P319" s="466"/>
      <c r="Q319" s="470"/>
      <c r="R319" s="493"/>
      <c r="S319" s="466"/>
      <c r="T319" s="470"/>
      <c r="U319" s="493"/>
      <c r="V319" s="466"/>
      <c r="W319" s="470"/>
      <c r="X319" s="493"/>
      <c r="Y319" s="466"/>
      <c r="Z319" s="470"/>
      <c r="AA319" s="494"/>
      <c r="AB319" s="542">
        <f t="shared" si="82"/>
        <v>0</v>
      </c>
      <c r="AC319" s="495">
        <f t="shared" si="82"/>
        <v>0</v>
      </c>
      <c r="AD319" s="496">
        <f t="shared" si="82"/>
        <v>0</v>
      </c>
      <c r="AE319" s="3"/>
      <c r="AF319" s="13" t="b">
        <f t="shared" si="80"/>
        <v>1</v>
      </c>
      <c r="AG319" s="13" t="b">
        <f t="shared" si="81"/>
        <v>1</v>
      </c>
      <c r="AH319" s="13" t="b">
        <f t="shared" si="83"/>
        <v>1</v>
      </c>
      <c r="AI319" s="13" t="b">
        <f t="shared" si="84"/>
        <v>1</v>
      </c>
      <c r="AJ319" s="13" t="b">
        <f t="shared" si="85"/>
        <v>0</v>
      </c>
      <c r="AK319" s="13" t="b">
        <f t="shared" si="86"/>
        <v>0</v>
      </c>
      <c r="AL319" s="13" t="b">
        <f t="shared" si="87"/>
        <v>0</v>
      </c>
      <c r="AM319" s="13" t="b">
        <f t="shared" si="88"/>
        <v>0</v>
      </c>
      <c r="AN319" s="13" t="b">
        <f t="shared" si="89"/>
        <v>0</v>
      </c>
      <c r="AO319" s="13" t="b">
        <f t="shared" si="90"/>
        <v>0</v>
      </c>
      <c r="AP319" s="13" t="b">
        <f t="shared" si="91"/>
        <v>0</v>
      </c>
      <c r="AQ319" s="13" t="b">
        <f t="shared" si="92"/>
        <v>0</v>
      </c>
      <c r="AR319" s="13" t="b">
        <f t="shared" si="93"/>
        <v>0</v>
      </c>
      <c r="AS319" s="13" t="b">
        <f t="shared" si="94"/>
        <v>1</v>
      </c>
      <c r="AT319" s="13" t="b">
        <f t="shared" si="95"/>
        <v>1</v>
      </c>
      <c r="AU319" s="13" t="b">
        <f t="shared" si="96"/>
        <v>1</v>
      </c>
      <c r="AV319" s="13" t="b">
        <f t="shared" si="97"/>
        <v>1</v>
      </c>
      <c r="AW319" s="13" t="b">
        <f t="shared" si="98"/>
        <v>1</v>
      </c>
      <c r="AX319" s="13" t="str">
        <f t="shared" si="99"/>
        <v>-</v>
      </c>
      <c r="AY319" s="622">
        <f>IF(AX319="-",0,IF(COUNTIF(AX319:$AX$1022,AX319)&gt;1,1,0))</f>
        <v>0</v>
      </c>
    </row>
    <row r="320" spans="1:51" ht="15.75">
      <c r="A320" s="464">
        <v>298</v>
      </c>
      <c r="B320" s="491"/>
      <c r="C320" s="492"/>
      <c r="D320" s="469"/>
      <c r="E320" s="470"/>
      <c r="F320" s="493"/>
      <c r="G320" s="466"/>
      <c r="H320" s="470"/>
      <c r="I320" s="493"/>
      <c r="J320" s="466"/>
      <c r="K320" s="470"/>
      <c r="L320" s="493"/>
      <c r="M320" s="466"/>
      <c r="N320" s="470"/>
      <c r="O320" s="493"/>
      <c r="P320" s="466"/>
      <c r="Q320" s="470"/>
      <c r="R320" s="493"/>
      <c r="S320" s="466"/>
      <c r="T320" s="470"/>
      <c r="U320" s="493"/>
      <c r="V320" s="466"/>
      <c r="W320" s="470"/>
      <c r="X320" s="493"/>
      <c r="Y320" s="466"/>
      <c r="Z320" s="470"/>
      <c r="AA320" s="494"/>
      <c r="AB320" s="542">
        <f t="shared" si="82"/>
        <v>0</v>
      </c>
      <c r="AC320" s="495">
        <f t="shared" si="82"/>
        <v>0</v>
      </c>
      <c r="AD320" s="496">
        <f t="shared" si="82"/>
        <v>0</v>
      </c>
      <c r="AE320" s="3"/>
      <c r="AF320" s="13" t="b">
        <f t="shared" si="80"/>
        <v>1</v>
      </c>
      <c r="AG320" s="13" t="b">
        <f t="shared" si="81"/>
        <v>1</v>
      </c>
      <c r="AH320" s="13" t="b">
        <f t="shared" si="83"/>
        <v>1</v>
      </c>
      <c r="AI320" s="13" t="b">
        <f t="shared" si="84"/>
        <v>1</v>
      </c>
      <c r="AJ320" s="13" t="b">
        <f t="shared" si="85"/>
        <v>0</v>
      </c>
      <c r="AK320" s="13" t="b">
        <f t="shared" si="86"/>
        <v>0</v>
      </c>
      <c r="AL320" s="13" t="b">
        <f t="shared" si="87"/>
        <v>0</v>
      </c>
      <c r="AM320" s="13" t="b">
        <f t="shared" si="88"/>
        <v>0</v>
      </c>
      <c r="AN320" s="13" t="b">
        <f t="shared" si="89"/>
        <v>0</v>
      </c>
      <c r="AO320" s="13" t="b">
        <f t="shared" si="90"/>
        <v>0</v>
      </c>
      <c r="AP320" s="13" t="b">
        <f t="shared" si="91"/>
        <v>0</v>
      </c>
      <c r="AQ320" s="13" t="b">
        <f t="shared" si="92"/>
        <v>0</v>
      </c>
      <c r="AR320" s="13" t="b">
        <f t="shared" si="93"/>
        <v>0</v>
      </c>
      <c r="AS320" s="13" t="b">
        <f t="shared" si="94"/>
        <v>1</v>
      </c>
      <c r="AT320" s="13" t="b">
        <f t="shared" si="95"/>
        <v>1</v>
      </c>
      <c r="AU320" s="13" t="b">
        <f t="shared" si="96"/>
        <v>1</v>
      </c>
      <c r="AV320" s="13" t="b">
        <f t="shared" si="97"/>
        <v>1</v>
      </c>
      <c r="AW320" s="13" t="b">
        <f t="shared" si="98"/>
        <v>1</v>
      </c>
      <c r="AX320" s="13" t="str">
        <f t="shared" si="99"/>
        <v>-</v>
      </c>
      <c r="AY320" s="622">
        <f>IF(AX320="-",0,IF(COUNTIF(AX320:$AX$1022,AX320)&gt;1,1,0))</f>
        <v>0</v>
      </c>
    </row>
    <row r="321" spans="1:51" ht="15.75">
      <c r="A321" s="464">
        <v>299</v>
      </c>
      <c r="B321" s="491"/>
      <c r="C321" s="492"/>
      <c r="D321" s="469"/>
      <c r="E321" s="470"/>
      <c r="F321" s="493"/>
      <c r="G321" s="466"/>
      <c r="H321" s="470"/>
      <c r="I321" s="493"/>
      <c r="J321" s="466"/>
      <c r="K321" s="470"/>
      <c r="L321" s="493"/>
      <c r="M321" s="466"/>
      <c r="N321" s="470"/>
      <c r="O321" s="493"/>
      <c r="P321" s="466"/>
      <c r="Q321" s="470"/>
      <c r="R321" s="493"/>
      <c r="S321" s="466"/>
      <c r="T321" s="470"/>
      <c r="U321" s="493"/>
      <c r="V321" s="466"/>
      <c r="W321" s="470"/>
      <c r="X321" s="493"/>
      <c r="Y321" s="466"/>
      <c r="Z321" s="470"/>
      <c r="AA321" s="494"/>
      <c r="AB321" s="542">
        <f t="shared" si="82"/>
        <v>0</v>
      </c>
      <c r="AC321" s="495">
        <f t="shared" si="82"/>
        <v>0</v>
      </c>
      <c r="AD321" s="496">
        <f t="shared" si="82"/>
        <v>0</v>
      </c>
      <c r="AE321" s="3"/>
      <c r="AF321" s="13" t="b">
        <f t="shared" si="80"/>
        <v>1</v>
      </c>
      <c r="AG321" s="13" t="b">
        <f t="shared" si="81"/>
        <v>1</v>
      </c>
      <c r="AH321" s="13" t="b">
        <f t="shared" si="83"/>
        <v>1</v>
      </c>
      <c r="AI321" s="13" t="b">
        <f t="shared" si="84"/>
        <v>1</v>
      </c>
      <c r="AJ321" s="13" t="b">
        <f t="shared" si="85"/>
        <v>0</v>
      </c>
      <c r="AK321" s="13" t="b">
        <f t="shared" si="86"/>
        <v>0</v>
      </c>
      <c r="AL321" s="13" t="b">
        <f t="shared" si="87"/>
        <v>0</v>
      </c>
      <c r="AM321" s="13" t="b">
        <f t="shared" si="88"/>
        <v>0</v>
      </c>
      <c r="AN321" s="13" t="b">
        <f t="shared" si="89"/>
        <v>0</v>
      </c>
      <c r="AO321" s="13" t="b">
        <f t="shared" si="90"/>
        <v>0</v>
      </c>
      <c r="AP321" s="13" t="b">
        <f t="shared" si="91"/>
        <v>0</v>
      </c>
      <c r="AQ321" s="13" t="b">
        <f t="shared" si="92"/>
        <v>0</v>
      </c>
      <c r="AR321" s="13" t="b">
        <f t="shared" si="93"/>
        <v>0</v>
      </c>
      <c r="AS321" s="13" t="b">
        <f t="shared" si="94"/>
        <v>1</v>
      </c>
      <c r="AT321" s="13" t="b">
        <f t="shared" si="95"/>
        <v>1</v>
      </c>
      <c r="AU321" s="13" t="b">
        <f t="shared" si="96"/>
        <v>1</v>
      </c>
      <c r="AV321" s="13" t="b">
        <f t="shared" si="97"/>
        <v>1</v>
      </c>
      <c r="AW321" s="13" t="b">
        <f t="shared" si="98"/>
        <v>1</v>
      </c>
      <c r="AX321" s="13" t="str">
        <f t="shared" si="99"/>
        <v>-</v>
      </c>
      <c r="AY321" s="622">
        <f>IF(AX321="-",0,IF(COUNTIF(AX321:$AX$1022,AX321)&gt;1,1,0))</f>
        <v>0</v>
      </c>
    </row>
    <row r="322" spans="1:51" ht="15.75">
      <c r="A322" s="464">
        <v>300</v>
      </c>
      <c r="B322" s="491"/>
      <c r="C322" s="492"/>
      <c r="D322" s="469"/>
      <c r="E322" s="470"/>
      <c r="F322" s="493"/>
      <c r="G322" s="466"/>
      <c r="H322" s="470"/>
      <c r="I322" s="493"/>
      <c r="J322" s="466"/>
      <c r="K322" s="470"/>
      <c r="L322" s="493"/>
      <c r="M322" s="466"/>
      <c r="N322" s="470"/>
      <c r="O322" s="493"/>
      <c r="P322" s="466"/>
      <c r="Q322" s="470"/>
      <c r="R322" s="493"/>
      <c r="S322" s="466"/>
      <c r="T322" s="470"/>
      <c r="U322" s="493"/>
      <c r="V322" s="466"/>
      <c r="W322" s="470"/>
      <c r="X322" s="493"/>
      <c r="Y322" s="466"/>
      <c r="Z322" s="470"/>
      <c r="AA322" s="494"/>
      <c r="AB322" s="542">
        <f t="shared" si="82"/>
        <v>0</v>
      </c>
      <c r="AC322" s="495">
        <f t="shared" si="82"/>
        <v>0</v>
      </c>
      <c r="AD322" s="496">
        <f t="shared" si="82"/>
        <v>0</v>
      </c>
      <c r="AE322" s="3"/>
      <c r="AF322" s="13" t="b">
        <f t="shared" si="80"/>
        <v>1</v>
      </c>
      <c r="AG322" s="13" t="b">
        <f t="shared" si="81"/>
        <v>1</v>
      </c>
      <c r="AH322" s="13" t="b">
        <f t="shared" si="83"/>
        <v>1</v>
      </c>
      <c r="AI322" s="13" t="b">
        <f t="shared" si="84"/>
        <v>1</v>
      </c>
      <c r="AJ322" s="13" t="b">
        <f t="shared" si="85"/>
        <v>0</v>
      </c>
      <c r="AK322" s="13" t="b">
        <f t="shared" si="86"/>
        <v>0</v>
      </c>
      <c r="AL322" s="13" t="b">
        <f t="shared" si="87"/>
        <v>0</v>
      </c>
      <c r="AM322" s="13" t="b">
        <f t="shared" si="88"/>
        <v>0</v>
      </c>
      <c r="AN322" s="13" t="b">
        <f t="shared" si="89"/>
        <v>0</v>
      </c>
      <c r="AO322" s="13" t="b">
        <f t="shared" si="90"/>
        <v>0</v>
      </c>
      <c r="AP322" s="13" t="b">
        <f t="shared" si="91"/>
        <v>0</v>
      </c>
      <c r="AQ322" s="13" t="b">
        <f t="shared" si="92"/>
        <v>0</v>
      </c>
      <c r="AR322" s="13" t="b">
        <f t="shared" si="93"/>
        <v>0</v>
      </c>
      <c r="AS322" s="13" t="b">
        <f t="shared" si="94"/>
        <v>1</v>
      </c>
      <c r="AT322" s="13" t="b">
        <f t="shared" si="95"/>
        <v>1</v>
      </c>
      <c r="AU322" s="13" t="b">
        <f t="shared" si="96"/>
        <v>1</v>
      </c>
      <c r="AV322" s="13" t="b">
        <f t="shared" si="97"/>
        <v>1</v>
      </c>
      <c r="AW322" s="13" t="b">
        <f t="shared" si="98"/>
        <v>1</v>
      </c>
      <c r="AX322" s="13" t="str">
        <f t="shared" si="99"/>
        <v>-</v>
      </c>
      <c r="AY322" s="622">
        <f>IF(AX322="-",0,IF(COUNTIF(AX322:$AX$1022,AX322)&gt;1,1,0))</f>
        <v>0</v>
      </c>
    </row>
    <row r="323" spans="1:51" ht="15.75">
      <c r="A323" s="464">
        <v>301</v>
      </c>
      <c r="B323" s="491"/>
      <c r="C323" s="492"/>
      <c r="D323" s="469"/>
      <c r="E323" s="470"/>
      <c r="F323" s="493"/>
      <c r="G323" s="466"/>
      <c r="H323" s="470"/>
      <c r="I323" s="493"/>
      <c r="J323" s="466"/>
      <c r="K323" s="470"/>
      <c r="L323" s="493"/>
      <c r="M323" s="466"/>
      <c r="N323" s="470"/>
      <c r="O323" s="493"/>
      <c r="P323" s="466"/>
      <c r="Q323" s="470"/>
      <c r="R323" s="493"/>
      <c r="S323" s="466"/>
      <c r="T323" s="470"/>
      <c r="U323" s="493"/>
      <c r="V323" s="466"/>
      <c r="W323" s="470"/>
      <c r="X323" s="493"/>
      <c r="Y323" s="466"/>
      <c r="Z323" s="470"/>
      <c r="AA323" s="494"/>
      <c r="AB323" s="542">
        <f t="shared" si="82"/>
        <v>0</v>
      </c>
      <c r="AC323" s="495">
        <f t="shared" si="82"/>
        <v>0</v>
      </c>
      <c r="AD323" s="496">
        <f t="shared" si="82"/>
        <v>0</v>
      </c>
      <c r="AE323" s="3"/>
      <c r="AF323" s="13" t="b">
        <f t="shared" si="80"/>
        <v>1</v>
      </c>
      <c r="AG323" s="13" t="b">
        <f t="shared" si="81"/>
        <v>1</v>
      </c>
      <c r="AH323" s="13" t="b">
        <f t="shared" si="83"/>
        <v>1</v>
      </c>
      <c r="AI323" s="13" t="b">
        <f t="shared" si="84"/>
        <v>1</v>
      </c>
      <c r="AJ323" s="13" t="b">
        <f t="shared" si="85"/>
        <v>0</v>
      </c>
      <c r="AK323" s="13" t="b">
        <f t="shared" si="86"/>
        <v>0</v>
      </c>
      <c r="AL323" s="13" t="b">
        <f t="shared" si="87"/>
        <v>0</v>
      </c>
      <c r="AM323" s="13" t="b">
        <f t="shared" si="88"/>
        <v>0</v>
      </c>
      <c r="AN323" s="13" t="b">
        <f t="shared" si="89"/>
        <v>0</v>
      </c>
      <c r="AO323" s="13" t="b">
        <f t="shared" si="90"/>
        <v>0</v>
      </c>
      <c r="AP323" s="13" t="b">
        <f t="shared" si="91"/>
        <v>0</v>
      </c>
      <c r="AQ323" s="13" t="b">
        <f t="shared" si="92"/>
        <v>0</v>
      </c>
      <c r="AR323" s="13" t="b">
        <f t="shared" si="93"/>
        <v>0</v>
      </c>
      <c r="AS323" s="13" t="b">
        <f t="shared" si="94"/>
        <v>1</v>
      </c>
      <c r="AT323" s="13" t="b">
        <f t="shared" si="95"/>
        <v>1</v>
      </c>
      <c r="AU323" s="13" t="b">
        <f t="shared" si="96"/>
        <v>1</v>
      </c>
      <c r="AV323" s="13" t="b">
        <f t="shared" si="97"/>
        <v>1</v>
      </c>
      <c r="AW323" s="13" t="b">
        <f t="shared" si="98"/>
        <v>1</v>
      </c>
      <c r="AX323" s="13" t="str">
        <f t="shared" si="99"/>
        <v>-</v>
      </c>
      <c r="AY323" s="622">
        <f>IF(AX323="-",0,IF(COUNTIF(AX323:$AX$1022,AX323)&gt;1,1,0))</f>
        <v>0</v>
      </c>
    </row>
    <row r="324" spans="1:51" ht="15.75">
      <c r="A324" s="464">
        <v>302</v>
      </c>
      <c r="B324" s="491"/>
      <c r="C324" s="492"/>
      <c r="D324" s="469"/>
      <c r="E324" s="470"/>
      <c r="F324" s="493"/>
      <c r="G324" s="466"/>
      <c r="H324" s="470"/>
      <c r="I324" s="493"/>
      <c r="J324" s="466"/>
      <c r="K324" s="470"/>
      <c r="L324" s="493"/>
      <c r="M324" s="466"/>
      <c r="N324" s="470"/>
      <c r="O324" s="493"/>
      <c r="P324" s="466"/>
      <c r="Q324" s="470"/>
      <c r="R324" s="493"/>
      <c r="S324" s="466"/>
      <c r="T324" s="470"/>
      <c r="U324" s="493"/>
      <c r="V324" s="466"/>
      <c r="W324" s="470"/>
      <c r="X324" s="493"/>
      <c r="Y324" s="466"/>
      <c r="Z324" s="470"/>
      <c r="AA324" s="494"/>
      <c r="AB324" s="542">
        <f t="shared" si="82"/>
        <v>0</v>
      </c>
      <c r="AC324" s="495">
        <f t="shared" si="82"/>
        <v>0</v>
      </c>
      <c r="AD324" s="496">
        <f t="shared" si="82"/>
        <v>0</v>
      </c>
      <c r="AE324" s="3"/>
      <c r="AF324" s="13" t="b">
        <f t="shared" si="80"/>
        <v>1</v>
      </c>
      <c r="AG324" s="13" t="b">
        <f t="shared" si="81"/>
        <v>1</v>
      </c>
      <c r="AH324" s="13" t="b">
        <f t="shared" si="83"/>
        <v>1</v>
      </c>
      <c r="AI324" s="13" t="b">
        <f t="shared" si="84"/>
        <v>1</v>
      </c>
      <c r="AJ324" s="13" t="b">
        <f t="shared" si="85"/>
        <v>0</v>
      </c>
      <c r="AK324" s="13" t="b">
        <f t="shared" si="86"/>
        <v>0</v>
      </c>
      <c r="AL324" s="13" t="b">
        <f t="shared" si="87"/>
        <v>0</v>
      </c>
      <c r="AM324" s="13" t="b">
        <f t="shared" si="88"/>
        <v>0</v>
      </c>
      <c r="AN324" s="13" t="b">
        <f t="shared" si="89"/>
        <v>0</v>
      </c>
      <c r="AO324" s="13" t="b">
        <f t="shared" si="90"/>
        <v>0</v>
      </c>
      <c r="AP324" s="13" t="b">
        <f t="shared" si="91"/>
        <v>0</v>
      </c>
      <c r="AQ324" s="13" t="b">
        <f t="shared" si="92"/>
        <v>0</v>
      </c>
      <c r="AR324" s="13" t="b">
        <f t="shared" si="93"/>
        <v>0</v>
      </c>
      <c r="AS324" s="13" t="b">
        <f t="shared" si="94"/>
        <v>1</v>
      </c>
      <c r="AT324" s="13" t="b">
        <f t="shared" si="95"/>
        <v>1</v>
      </c>
      <c r="AU324" s="13" t="b">
        <f t="shared" si="96"/>
        <v>1</v>
      </c>
      <c r="AV324" s="13" t="b">
        <f t="shared" si="97"/>
        <v>1</v>
      </c>
      <c r="AW324" s="13" t="b">
        <f t="shared" si="98"/>
        <v>1</v>
      </c>
      <c r="AX324" s="13" t="str">
        <f t="shared" si="99"/>
        <v>-</v>
      </c>
      <c r="AY324" s="622">
        <f>IF(AX324="-",0,IF(COUNTIF(AX324:$AX$1022,AX324)&gt;1,1,0))</f>
        <v>0</v>
      </c>
    </row>
    <row r="325" spans="1:51" ht="15.75">
      <c r="A325" s="464">
        <v>303</v>
      </c>
      <c r="B325" s="491"/>
      <c r="C325" s="492"/>
      <c r="D325" s="469"/>
      <c r="E325" s="470"/>
      <c r="F325" s="493"/>
      <c r="G325" s="466"/>
      <c r="H325" s="470"/>
      <c r="I325" s="493"/>
      <c r="J325" s="466"/>
      <c r="K325" s="470"/>
      <c r="L325" s="493"/>
      <c r="M325" s="466"/>
      <c r="N325" s="470"/>
      <c r="O325" s="493"/>
      <c r="P325" s="466"/>
      <c r="Q325" s="470"/>
      <c r="R325" s="493"/>
      <c r="S325" s="466"/>
      <c r="T325" s="470"/>
      <c r="U325" s="493"/>
      <c r="V325" s="466"/>
      <c r="W325" s="470"/>
      <c r="X325" s="493"/>
      <c r="Y325" s="466"/>
      <c r="Z325" s="470"/>
      <c r="AA325" s="494"/>
      <c r="AB325" s="542">
        <f t="shared" si="82"/>
        <v>0</v>
      </c>
      <c r="AC325" s="495">
        <f t="shared" si="82"/>
        <v>0</v>
      </c>
      <c r="AD325" s="496">
        <f t="shared" si="82"/>
        <v>0</v>
      </c>
      <c r="AE325" s="3"/>
      <c r="AF325" s="13" t="b">
        <f t="shared" si="80"/>
        <v>1</v>
      </c>
      <c r="AG325" s="13" t="b">
        <f t="shared" si="81"/>
        <v>1</v>
      </c>
      <c r="AH325" s="13" t="b">
        <f t="shared" si="83"/>
        <v>1</v>
      </c>
      <c r="AI325" s="13" t="b">
        <f t="shared" si="84"/>
        <v>1</v>
      </c>
      <c r="AJ325" s="13" t="b">
        <f t="shared" si="85"/>
        <v>0</v>
      </c>
      <c r="AK325" s="13" t="b">
        <f t="shared" si="86"/>
        <v>0</v>
      </c>
      <c r="AL325" s="13" t="b">
        <f t="shared" si="87"/>
        <v>0</v>
      </c>
      <c r="AM325" s="13" t="b">
        <f t="shared" si="88"/>
        <v>0</v>
      </c>
      <c r="AN325" s="13" t="b">
        <f t="shared" si="89"/>
        <v>0</v>
      </c>
      <c r="AO325" s="13" t="b">
        <f t="shared" si="90"/>
        <v>0</v>
      </c>
      <c r="AP325" s="13" t="b">
        <f t="shared" si="91"/>
        <v>0</v>
      </c>
      <c r="AQ325" s="13" t="b">
        <f t="shared" si="92"/>
        <v>0</v>
      </c>
      <c r="AR325" s="13" t="b">
        <f t="shared" si="93"/>
        <v>0</v>
      </c>
      <c r="AS325" s="13" t="b">
        <f t="shared" si="94"/>
        <v>1</v>
      </c>
      <c r="AT325" s="13" t="b">
        <f t="shared" si="95"/>
        <v>1</v>
      </c>
      <c r="AU325" s="13" t="b">
        <f t="shared" si="96"/>
        <v>1</v>
      </c>
      <c r="AV325" s="13" t="b">
        <f t="shared" si="97"/>
        <v>1</v>
      </c>
      <c r="AW325" s="13" t="b">
        <f t="shared" si="98"/>
        <v>1</v>
      </c>
      <c r="AX325" s="13" t="str">
        <f t="shared" si="99"/>
        <v>-</v>
      </c>
      <c r="AY325" s="622">
        <f>IF(AX325="-",0,IF(COUNTIF(AX325:$AX$1022,AX325)&gt;1,1,0))</f>
        <v>0</v>
      </c>
    </row>
    <row r="326" spans="1:51" ht="15.75">
      <c r="A326" s="464">
        <v>304</v>
      </c>
      <c r="B326" s="491"/>
      <c r="C326" s="492"/>
      <c r="D326" s="469"/>
      <c r="E326" s="470"/>
      <c r="F326" s="493"/>
      <c r="G326" s="466"/>
      <c r="H326" s="470"/>
      <c r="I326" s="493"/>
      <c r="J326" s="466"/>
      <c r="K326" s="470"/>
      <c r="L326" s="493"/>
      <c r="M326" s="466"/>
      <c r="N326" s="470"/>
      <c r="O326" s="493"/>
      <c r="P326" s="466"/>
      <c r="Q326" s="470"/>
      <c r="R326" s="493"/>
      <c r="S326" s="466"/>
      <c r="T326" s="470"/>
      <c r="U326" s="493"/>
      <c r="V326" s="466"/>
      <c r="W326" s="470"/>
      <c r="X326" s="493"/>
      <c r="Y326" s="466"/>
      <c r="Z326" s="470"/>
      <c r="AA326" s="494"/>
      <c r="AB326" s="542">
        <f t="shared" si="82"/>
        <v>0</v>
      </c>
      <c r="AC326" s="495">
        <f t="shared" si="82"/>
        <v>0</v>
      </c>
      <c r="AD326" s="496">
        <f t="shared" si="82"/>
        <v>0</v>
      </c>
      <c r="AE326" s="3"/>
      <c r="AF326" s="13" t="b">
        <f t="shared" si="80"/>
        <v>1</v>
      </c>
      <c r="AG326" s="13" t="b">
        <f t="shared" si="81"/>
        <v>1</v>
      </c>
      <c r="AH326" s="13" t="b">
        <f t="shared" si="83"/>
        <v>1</v>
      </c>
      <c r="AI326" s="13" t="b">
        <f t="shared" si="84"/>
        <v>1</v>
      </c>
      <c r="AJ326" s="13" t="b">
        <f t="shared" si="85"/>
        <v>0</v>
      </c>
      <c r="AK326" s="13" t="b">
        <f t="shared" si="86"/>
        <v>0</v>
      </c>
      <c r="AL326" s="13" t="b">
        <f t="shared" si="87"/>
        <v>0</v>
      </c>
      <c r="AM326" s="13" t="b">
        <f t="shared" si="88"/>
        <v>0</v>
      </c>
      <c r="AN326" s="13" t="b">
        <f t="shared" si="89"/>
        <v>0</v>
      </c>
      <c r="AO326" s="13" t="b">
        <f t="shared" si="90"/>
        <v>0</v>
      </c>
      <c r="AP326" s="13" t="b">
        <f t="shared" si="91"/>
        <v>0</v>
      </c>
      <c r="AQ326" s="13" t="b">
        <f t="shared" si="92"/>
        <v>0</v>
      </c>
      <c r="AR326" s="13" t="b">
        <f t="shared" si="93"/>
        <v>0</v>
      </c>
      <c r="AS326" s="13" t="b">
        <f t="shared" si="94"/>
        <v>1</v>
      </c>
      <c r="AT326" s="13" t="b">
        <f t="shared" si="95"/>
        <v>1</v>
      </c>
      <c r="AU326" s="13" t="b">
        <f t="shared" si="96"/>
        <v>1</v>
      </c>
      <c r="AV326" s="13" t="b">
        <f t="shared" si="97"/>
        <v>1</v>
      </c>
      <c r="AW326" s="13" t="b">
        <f t="shared" si="98"/>
        <v>1</v>
      </c>
      <c r="AX326" s="13" t="str">
        <f t="shared" si="99"/>
        <v>-</v>
      </c>
      <c r="AY326" s="622">
        <f>IF(AX326="-",0,IF(COUNTIF(AX326:$AX$1022,AX326)&gt;1,1,0))</f>
        <v>0</v>
      </c>
    </row>
    <row r="327" spans="1:51" ht="15.75">
      <c r="A327" s="464">
        <v>305</v>
      </c>
      <c r="B327" s="491"/>
      <c r="C327" s="492"/>
      <c r="D327" s="469"/>
      <c r="E327" s="470"/>
      <c r="F327" s="493"/>
      <c r="G327" s="466"/>
      <c r="H327" s="470"/>
      <c r="I327" s="493"/>
      <c r="J327" s="466"/>
      <c r="K327" s="470"/>
      <c r="L327" s="493"/>
      <c r="M327" s="466"/>
      <c r="N327" s="470"/>
      <c r="O327" s="493"/>
      <c r="P327" s="466"/>
      <c r="Q327" s="470"/>
      <c r="R327" s="493"/>
      <c r="S327" s="466"/>
      <c r="T327" s="470"/>
      <c r="U327" s="493"/>
      <c r="V327" s="466"/>
      <c r="W327" s="470"/>
      <c r="X327" s="493"/>
      <c r="Y327" s="466"/>
      <c r="Z327" s="470"/>
      <c r="AA327" s="494"/>
      <c r="AB327" s="542">
        <f t="shared" si="82"/>
        <v>0</v>
      </c>
      <c r="AC327" s="495">
        <f t="shared" si="82"/>
        <v>0</v>
      </c>
      <c r="AD327" s="496">
        <f t="shared" si="82"/>
        <v>0</v>
      </c>
      <c r="AE327" s="3"/>
      <c r="AF327" s="13" t="b">
        <f t="shared" si="80"/>
        <v>1</v>
      </c>
      <c r="AG327" s="13" t="b">
        <f t="shared" si="81"/>
        <v>1</v>
      </c>
      <c r="AH327" s="13" t="b">
        <f t="shared" si="83"/>
        <v>1</v>
      </c>
      <c r="AI327" s="13" t="b">
        <f t="shared" si="84"/>
        <v>1</v>
      </c>
      <c r="AJ327" s="13" t="b">
        <f t="shared" si="85"/>
        <v>0</v>
      </c>
      <c r="AK327" s="13" t="b">
        <f t="shared" si="86"/>
        <v>0</v>
      </c>
      <c r="AL327" s="13" t="b">
        <f t="shared" si="87"/>
        <v>0</v>
      </c>
      <c r="AM327" s="13" t="b">
        <f t="shared" si="88"/>
        <v>0</v>
      </c>
      <c r="AN327" s="13" t="b">
        <f t="shared" si="89"/>
        <v>0</v>
      </c>
      <c r="AO327" s="13" t="b">
        <f t="shared" si="90"/>
        <v>0</v>
      </c>
      <c r="AP327" s="13" t="b">
        <f t="shared" si="91"/>
        <v>0</v>
      </c>
      <c r="AQ327" s="13" t="b">
        <f t="shared" si="92"/>
        <v>0</v>
      </c>
      <c r="AR327" s="13" t="b">
        <f t="shared" si="93"/>
        <v>0</v>
      </c>
      <c r="AS327" s="13" t="b">
        <f t="shared" si="94"/>
        <v>1</v>
      </c>
      <c r="AT327" s="13" t="b">
        <f t="shared" si="95"/>
        <v>1</v>
      </c>
      <c r="AU327" s="13" t="b">
        <f t="shared" si="96"/>
        <v>1</v>
      </c>
      <c r="AV327" s="13" t="b">
        <f t="shared" si="97"/>
        <v>1</v>
      </c>
      <c r="AW327" s="13" t="b">
        <f t="shared" si="98"/>
        <v>1</v>
      </c>
      <c r="AX327" s="13" t="str">
        <f t="shared" si="99"/>
        <v>-</v>
      </c>
      <c r="AY327" s="622">
        <f>IF(AX327="-",0,IF(COUNTIF(AX327:$AX$1022,AX327)&gt;1,1,0))</f>
        <v>0</v>
      </c>
    </row>
    <row r="328" spans="1:51" ht="15.75">
      <c r="A328" s="464">
        <v>306</v>
      </c>
      <c r="B328" s="491"/>
      <c r="C328" s="492"/>
      <c r="D328" s="469"/>
      <c r="E328" s="470"/>
      <c r="F328" s="493"/>
      <c r="G328" s="466"/>
      <c r="H328" s="470"/>
      <c r="I328" s="493"/>
      <c r="J328" s="466"/>
      <c r="K328" s="470"/>
      <c r="L328" s="493"/>
      <c r="M328" s="466"/>
      <c r="N328" s="470"/>
      <c r="O328" s="493"/>
      <c r="P328" s="466"/>
      <c r="Q328" s="470"/>
      <c r="R328" s="493"/>
      <c r="S328" s="466"/>
      <c r="T328" s="470"/>
      <c r="U328" s="493"/>
      <c r="V328" s="466"/>
      <c r="W328" s="470"/>
      <c r="X328" s="493"/>
      <c r="Y328" s="466"/>
      <c r="Z328" s="470"/>
      <c r="AA328" s="494"/>
      <c r="AB328" s="542">
        <f t="shared" si="82"/>
        <v>0</v>
      </c>
      <c r="AC328" s="495">
        <f t="shared" si="82"/>
        <v>0</v>
      </c>
      <c r="AD328" s="496">
        <f t="shared" si="82"/>
        <v>0</v>
      </c>
      <c r="AE328" s="3"/>
      <c r="AF328" s="13" t="b">
        <f t="shared" si="80"/>
        <v>1</v>
      </c>
      <c r="AG328" s="13" t="b">
        <f t="shared" si="81"/>
        <v>1</v>
      </c>
      <c r="AH328" s="13" t="b">
        <f t="shared" si="83"/>
        <v>1</v>
      </c>
      <c r="AI328" s="13" t="b">
        <f t="shared" si="84"/>
        <v>1</v>
      </c>
      <c r="AJ328" s="13" t="b">
        <f t="shared" si="85"/>
        <v>0</v>
      </c>
      <c r="AK328" s="13" t="b">
        <f t="shared" si="86"/>
        <v>0</v>
      </c>
      <c r="AL328" s="13" t="b">
        <f t="shared" si="87"/>
        <v>0</v>
      </c>
      <c r="AM328" s="13" t="b">
        <f t="shared" si="88"/>
        <v>0</v>
      </c>
      <c r="AN328" s="13" t="b">
        <f t="shared" si="89"/>
        <v>0</v>
      </c>
      <c r="AO328" s="13" t="b">
        <f t="shared" si="90"/>
        <v>0</v>
      </c>
      <c r="AP328" s="13" t="b">
        <f t="shared" si="91"/>
        <v>0</v>
      </c>
      <c r="AQ328" s="13" t="b">
        <f t="shared" si="92"/>
        <v>0</v>
      </c>
      <c r="AR328" s="13" t="b">
        <f t="shared" si="93"/>
        <v>0</v>
      </c>
      <c r="AS328" s="13" t="b">
        <f t="shared" si="94"/>
        <v>1</v>
      </c>
      <c r="AT328" s="13" t="b">
        <f t="shared" si="95"/>
        <v>1</v>
      </c>
      <c r="AU328" s="13" t="b">
        <f t="shared" si="96"/>
        <v>1</v>
      </c>
      <c r="AV328" s="13" t="b">
        <f t="shared" si="97"/>
        <v>1</v>
      </c>
      <c r="AW328" s="13" t="b">
        <f t="shared" si="98"/>
        <v>1</v>
      </c>
      <c r="AX328" s="13" t="str">
        <f t="shared" si="99"/>
        <v>-</v>
      </c>
      <c r="AY328" s="622">
        <f>IF(AX328="-",0,IF(COUNTIF(AX328:$AX$1022,AX328)&gt;1,1,0))</f>
        <v>0</v>
      </c>
    </row>
    <row r="329" spans="1:51" ht="15.75">
      <c r="A329" s="464">
        <v>307</v>
      </c>
      <c r="B329" s="491"/>
      <c r="C329" s="492"/>
      <c r="D329" s="469"/>
      <c r="E329" s="470"/>
      <c r="F329" s="493"/>
      <c r="G329" s="466"/>
      <c r="H329" s="470"/>
      <c r="I329" s="493"/>
      <c r="J329" s="466"/>
      <c r="K329" s="470"/>
      <c r="L329" s="493"/>
      <c r="M329" s="466"/>
      <c r="N329" s="470"/>
      <c r="O329" s="493"/>
      <c r="P329" s="466"/>
      <c r="Q329" s="470"/>
      <c r="R329" s="493"/>
      <c r="S329" s="466"/>
      <c r="T329" s="470"/>
      <c r="U329" s="493"/>
      <c r="V329" s="466"/>
      <c r="W329" s="470"/>
      <c r="X329" s="493"/>
      <c r="Y329" s="466"/>
      <c r="Z329" s="470"/>
      <c r="AA329" s="494"/>
      <c r="AB329" s="542">
        <f t="shared" si="82"/>
        <v>0</v>
      </c>
      <c r="AC329" s="495">
        <f t="shared" si="82"/>
        <v>0</v>
      </c>
      <c r="AD329" s="496">
        <f t="shared" si="82"/>
        <v>0</v>
      </c>
      <c r="AE329" s="3"/>
      <c r="AF329" s="13" t="b">
        <f t="shared" si="80"/>
        <v>1</v>
      </c>
      <c r="AG329" s="13" t="b">
        <f t="shared" si="81"/>
        <v>1</v>
      </c>
      <c r="AH329" s="13" t="b">
        <f t="shared" si="83"/>
        <v>1</v>
      </c>
      <c r="AI329" s="13" t="b">
        <f t="shared" si="84"/>
        <v>1</v>
      </c>
      <c r="AJ329" s="13" t="b">
        <f t="shared" si="85"/>
        <v>0</v>
      </c>
      <c r="AK329" s="13" t="b">
        <f t="shared" si="86"/>
        <v>0</v>
      </c>
      <c r="AL329" s="13" t="b">
        <f t="shared" si="87"/>
        <v>0</v>
      </c>
      <c r="AM329" s="13" t="b">
        <f t="shared" si="88"/>
        <v>0</v>
      </c>
      <c r="AN329" s="13" t="b">
        <f t="shared" si="89"/>
        <v>0</v>
      </c>
      <c r="AO329" s="13" t="b">
        <f t="shared" si="90"/>
        <v>0</v>
      </c>
      <c r="AP329" s="13" t="b">
        <f t="shared" si="91"/>
        <v>0</v>
      </c>
      <c r="AQ329" s="13" t="b">
        <f t="shared" si="92"/>
        <v>0</v>
      </c>
      <c r="AR329" s="13" t="b">
        <f t="shared" si="93"/>
        <v>0</v>
      </c>
      <c r="AS329" s="13" t="b">
        <f t="shared" si="94"/>
        <v>1</v>
      </c>
      <c r="AT329" s="13" t="b">
        <f t="shared" si="95"/>
        <v>1</v>
      </c>
      <c r="AU329" s="13" t="b">
        <f t="shared" si="96"/>
        <v>1</v>
      </c>
      <c r="AV329" s="13" t="b">
        <f t="shared" si="97"/>
        <v>1</v>
      </c>
      <c r="AW329" s="13" t="b">
        <f t="shared" si="98"/>
        <v>1</v>
      </c>
      <c r="AX329" s="13" t="str">
        <f t="shared" si="99"/>
        <v>-</v>
      </c>
      <c r="AY329" s="622">
        <f>IF(AX329="-",0,IF(COUNTIF(AX329:$AX$1022,AX329)&gt;1,1,0))</f>
        <v>0</v>
      </c>
    </row>
    <row r="330" spans="1:51" ht="15.75">
      <c r="A330" s="464">
        <v>308</v>
      </c>
      <c r="B330" s="491"/>
      <c r="C330" s="492"/>
      <c r="D330" s="469"/>
      <c r="E330" s="470"/>
      <c r="F330" s="493"/>
      <c r="G330" s="466"/>
      <c r="H330" s="470"/>
      <c r="I330" s="493"/>
      <c r="J330" s="466"/>
      <c r="K330" s="470"/>
      <c r="L330" s="493"/>
      <c r="M330" s="466"/>
      <c r="N330" s="470"/>
      <c r="O330" s="493"/>
      <c r="P330" s="466"/>
      <c r="Q330" s="470"/>
      <c r="R330" s="493"/>
      <c r="S330" s="466"/>
      <c r="T330" s="470"/>
      <c r="U330" s="493"/>
      <c r="V330" s="466"/>
      <c r="W330" s="470"/>
      <c r="X330" s="493"/>
      <c r="Y330" s="466"/>
      <c r="Z330" s="470"/>
      <c r="AA330" s="494"/>
      <c r="AB330" s="542">
        <f t="shared" si="82"/>
        <v>0</v>
      </c>
      <c r="AC330" s="495">
        <f t="shared" si="82"/>
        <v>0</v>
      </c>
      <c r="AD330" s="496">
        <f t="shared" si="82"/>
        <v>0</v>
      </c>
      <c r="AE330" s="3"/>
      <c r="AF330" s="13" t="b">
        <f t="shared" si="80"/>
        <v>1</v>
      </c>
      <c r="AG330" s="13" t="b">
        <f t="shared" si="81"/>
        <v>1</v>
      </c>
      <c r="AH330" s="13" t="b">
        <f t="shared" si="83"/>
        <v>1</v>
      </c>
      <c r="AI330" s="13" t="b">
        <f t="shared" si="84"/>
        <v>1</v>
      </c>
      <c r="AJ330" s="13" t="b">
        <f t="shared" si="85"/>
        <v>0</v>
      </c>
      <c r="AK330" s="13" t="b">
        <f t="shared" si="86"/>
        <v>0</v>
      </c>
      <c r="AL330" s="13" t="b">
        <f t="shared" si="87"/>
        <v>0</v>
      </c>
      <c r="AM330" s="13" t="b">
        <f t="shared" si="88"/>
        <v>0</v>
      </c>
      <c r="AN330" s="13" t="b">
        <f t="shared" si="89"/>
        <v>0</v>
      </c>
      <c r="AO330" s="13" t="b">
        <f t="shared" si="90"/>
        <v>0</v>
      </c>
      <c r="AP330" s="13" t="b">
        <f t="shared" si="91"/>
        <v>0</v>
      </c>
      <c r="AQ330" s="13" t="b">
        <f t="shared" si="92"/>
        <v>0</v>
      </c>
      <c r="AR330" s="13" t="b">
        <f t="shared" si="93"/>
        <v>0</v>
      </c>
      <c r="AS330" s="13" t="b">
        <f t="shared" si="94"/>
        <v>1</v>
      </c>
      <c r="AT330" s="13" t="b">
        <f t="shared" si="95"/>
        <v>1</v>
      </c>
      <c r="AU330" s="13" t="b">
        <f t="shared" si="96"/>
        <v>1</v>
      </c>
      <c r="AV330" s="13" t="b">
        <f t="shared" si="97"/>
        <v>1</v>
      </c>
      <c r="AW330" s="13" t="b">
        <f t="shared" si="98"/>
        <v>1</v>
      </c>
      <c r="AX330" s="13" t="str">
        <f t="shared" si="99"/>
        <v>-</v>
      </c>
      <c r="AY330" s="622">
        <f>IF(AX330="-",0,IF(COUNTIF(AX330:$AX$1022,AX330)&gt;1,1,0))</f>
        <v>0</v>
      </c>
    </row>
    <row r="331" spans="1:51" ht="15.75">
      <c r="A331" s="464">
        <v>309</v>
      </c>
      <c r="B331" s="491"/>
      <c r="C331" s="492"/>
      <c r="D331" s="469"/>
      <c r="E331" s="470"/>
      <c r="F331" s="493"/>
      <c r="G331" s="466"/>
      <c r="H331" s="470"/>
      <c r="I331" s="493"/>
      <c r="J331" s="466"/>
      <c r="K331" s="470"/>
      <c r="L331" s="493"/>
      <c r="M331" s="466"/>
      <c r="N331" s="470"/>
      <c r="O331" s="493"/>
      <c r="P331" s="466"/>
      <c r="Q331" s="470"/>
      <c r="R331" s="493"/>
      <c r="S331" s="466"/>
      <c r="T331" s="470"/>
      <c r="U331" s="493"/>
      <c r="V331" s="466"/>
      <c r="W331" s="470"/>
      <c r="X331" s="493"/>
      <c r="Y331" s="466"/>
      <c r="Z331" s="470"/>
      <c r="AA331" s="494"/>
      <c r="AB331" s="542">
        <f t="shared" si="82"/>
        <v>0</v>
      </c>
      <c r="AC331" s="495">
        <f t="shared" si="82"/>
        <v>0</v>
      </c>
      <c r="AD331" s="496">
        <f t="shared" si="82"/>
        <v>0</v>
      </c>
      <c r="AE331" s="3"/>
      <c r="AF331" s="13" t="b">
        <f t="shared" si="80"/>
        <v>1</v>
      </c>
      <c r="AG331" s="13" t="b">
        <f t="shared" si="81"/>
        <v>1</v>
      </c>
      <c r="AH331" s="13" t="b">
        <f t="shared" si="83"/>
        <v>1</v>
      </c>
      <c r="AI331" s="13" t="b">
        <f t="shared" si="84"/>
        <v>1</v>
      </c>
      <c r="AJ331" s="13" t="b">
        <f t="shared" si="85"/>
        <v>0</v>
      </c>
      <c r="AK331" s="13" t="b">
        <f t="shared" si="86"/>
        <v>0</v>
      </c>
      <c r="AL331" s="13" t="b">
        <f t="shared" si="87"/>
        <v>0</v>
      </c>
      <c r="AM331" s="13" t="b">
        <f t="shared" si="88"/>
        <v>0</v>
      </c>
      <c r="AN331" s="13" t="b">
        <f t="shared" si="89"/>
        <v>0</v>
      </c>
      <c r="AO331" s="13" t="b">
        <f t="shared" si="90"/>
        <v>0</v>
      </c>
      <c r="AP331" s="13" t="b">
        <f t="shared" si="91"/>
        <v>0</v>
      </c>
      <c r="AQ331" s="13" t="b">
        <f t="shared" si="92"/>
        <v>0</v>
      </c>
      <c r="AR331" s="13" t="b">
        <f t="shared" si="93"/>
        <v>0</v>
      </c>
      <c r="AS331" s="13" t="b">
        <f t="shared" si="94"/>
        <v>1</v>
      </c>
      <c r="AT331" s="13" t="b">
        <f t="shared" si="95"/>
        <v>1</v>
      </c>
      <c r="AU331" s="13" t="b">
        <f t="shared" si="96"/>
        <v>1</v>
      </c>
      <c r="AV331" s="13" t="b">
        <f t="shared" si="97"/>
        <v>1</v>
      </c>
      <c r="AW331" s="13" t="b">
        <f t="shared" si="98"/>
        <v>1</v>
      </c>
      <c r="AX331" s="13" t="str">
        <f t="shared" si="99"/>
        <v>-</v>
      </c>
      <c r="AY331" s="622">
        <f>IF(AX331="-",0,IF(COUNTIF(AX331:$AX$1022,AX331)&gt;1,1,0))</f>
        <v>0</v>
      </c>
    </row>
    <row r="332" spans="1:51" ht="15.75">
      <c r="A332" s="464">
        <v>310</v>
      </c>
      <c r="B332" s="491"/>
      <c r="C332" s="492"/>
      <c r="D332" s="469"/>
      <c r="E332" s="470"/>
      <c r="F332" s="493"/>
      <c r="G332" s="466"/>
      <c r="H332" s="470"/>
      <c r="I332" s="493"/>
      <c r="J332" s="466"/>
      <c r="K332" s="470"/>
      <c r="L332" s="493"/>
      <c r="M332" s="466"/>
      <c r="N332" s="470"/>
      <c r="O332" s="493"/>
      <c r="P332" s="466"/>
      <c r="Q332" s="470"/>
      <c r="R332" s="493"/>
      <c r="S332" s="466"/>
      <c r="T332" s="470"/>
      <c r="U332" s="493"/>
      <c r="V332" s="466"/>
      <c r="W332" s="470"/>
      <c r="X332" s="493"/>
      <c r="Y332" s="466"/>
      <c r="Z332" s="470"/>
      <c r="AA332" s="494"/>
      <c r="AB332" s="542">
        <f t="shared" si="82"/>
        <v>0</v>
      </c>
      <c r="AC332" s="495">
        <f t="shared" si="82"/>
        <v>0</v>
      </c>
      <c r="AD332" s="496">
        <f t="shared" si="82"/>
        <v>0</v>
      </c>
      <c r="AE332" s="3"/>
      <c r="AF332" s="13" t="b">
        <f t="shared" si="80"/>
        <v>1</v>
      </c>
      <c r="AG332" s="13" t="b">
        <f t="shared" si="81"/>
        <v>1</v>
      </c>
      <c r="AH332" s="13" t="b">
        <f t="shared" si="83"/>
        <v>1</v>
      </c>
      <c r="AI332" s="13" t="b">
        <f t="shared" si="84"/>
        <v>1</v>
      </c>
      <c r="AJ332" s="13" t="b">
        <f t="shared" si="85"/>
        <v>0</v>
      </c>
      <c r="AK332" s="13" t="b">
        <f t="shared" si="86"/>
        <v>0</v>
      </c>
      <c r="AL332" s="13" t="b">
        <f t="shared" si="87"/>
        <v>0</v>
      </c>
      <c r="AM332" s="13" t="b">
        <f t="shared" si="88"/>
        <v>0</v>
      </c>
      <c r="AN332" s="13" t="b">
        <f t="shared" si="89"/>
        <v>0</v>
      </c>
      <c r="AO332" s="13" t="b">
        <f t="shared" si="90"/>
        <v>0</v>
      </c>
      <c r="AP332" s="13" t="b">
        <f t="shared" si="91"/>
        <v>0</v>
      </c>
      <c r="AQ332" s="13" t="b">
        <f t="shared" si="92"/>
        <v>0</v>
      </c>
      <c r="AR332" s="13" t="b">
        <f t="shared" si="93"/>
        <v>0</v>
      </c>
      <c r="AS332" s="13" t="b">
        <f t="shared" si="94"/>
        <v>1</v>
      </c>
      <c r="AT332" s="13" t="b">
        <f t="shared" si="95"/>
        <v>1</v>
      </c>
      <c r="AU332" s="13" t="b">
        <f t="shared" si="96"/>
        <v>1</v>
      </c>
      <c r="AV332" s="13" t="b">
        <f t="shared" si="97"/>
        <v>1</v>
      </c>
      <c r="AW332" s="13" t="b">
        <f t="shared" si="98"/>
        <v>1</v>
      </c>
      <c r="AX332" s="13" t="str">
        <f t="shared" si="99"/>
        <v>-</v>
      </c>
      <c r="AY332" s="622">
        <f>IF(AX332="-",0,IF(COUNTIF(AX332:$AX$1022,AX332)&gt;1,1,0))</f>
        <v>0</v>
      </c>
    </row>
    <row r="333" spans="1:51" ht="15.75">
      <c r="A333" s="464">
        <v>311</v>
      </c>
      <c r="B333" s="491"/>
      <c r="C333" s="492"/>
      <c r="D333" s="469"/>
      <c r="E333" s="470"/>
      <c r="F333" s="493"/>
      <c r="G333" s="466"/>
      <c r="H333" s="470"/>
      <c r="I333" s="493"/>
      <c r="J333" s="466"/>
      <c r="K333" s="470"/>
      <c r="L333" s="493"/>
      <c r="M333" s="466"/>
      <c r="N333" s="470"/>
      <c r="O333" s="493"/>
      <c r="P333" s="466"/>
      <c r="Q333" s="470"/>
      <c r="R333" s="493"/>
      <c r="S333" s="466"/>
      <c r="T333" s="470"/>
      <c r="U333" s="493"/>
      <c r="V333" s="466"/>
      <c r="W333" s="470"/>
      <c r="X333" s="493"/>
      <c r="Y333" s="466"/>
      <c r="Z333" s="470"/>
      <c r="AA333" s="494"/>
      <c r="AB333" s="542">
        <f t="shared" si="82"/>
        <v>0</v>
      </c>
      <c r="AC333" s="495">
        <f t="shared" si="82"/>
        <v>0</v>
      </c>
      <c r="AD333" s="496">
        <f t="shared" si="82"/>
        <v>0</v>
      </c>
      <c r="AE333" s="3"/>
      <c r="AF333" s="13" t="b">
        <f t="shared" si="80"/>
        <v>1</v>
      </c>
      <c r="AG333" s="13" t="b">
        <f t="shared" si="81"/>
        <v>1</v>
      </c>
      <c r="AH333" s="13" t="b">
        <f t="shared" si="83"/>
        <v>1</v>
      </c>
      <c r="AI333" s="13" t="b">
        <f t="shared" si="84"/>
        <v>1</v>
      </c>
      <c r="AJ333" s="13" t="b">
        <f t="shared" si="85"/>
        <v>0</v>
      </c>
      <c r="AK333" s="13" t="b">
        <f t="shared" si="86"/>
        <v>0</v>
      </c>
      <c r="AL333" s="13" t="b">
        <f t="shared" si="87"/>
        <v>0</v>
      </c>
      <c r="AM333" s="13" t="b">
        <f t="shared" si="88"/>
        <v>0</v>
      </c>
      <c r="AN333" s="13" t="b">
        <f t="shared" si="89"/>
        <v>0</v>
      </c>
      <c r="AO333" s="13" t="b">
        <f t="shared" si="90"/>
        <v>0</v>
      </c>
      <c r="AP333" s="13" t="b">
        <f t="shared" si="91"/>
        <v>0</v>
      </c>
      <c r="AQ333" s="13" t="b">
        <f t="shared" si="92"/>
        <v>0</v>
      </c>
      <c r="AR333" s="13" t="b">
        <f t="shared" si="93"/>
        <v>0</v>
      </c>
      <c r="AS333" s="13" t="b">
        <f t="shared" si="94"/>
        <v>1</v>
      </c>
      <c r="AT333" s="13" t="b">
        <f t="shared" si="95"/>
        <v>1</v>
      </c>
      <c r="AU333" s="13" t="b">
        <f t="shared" si="96"/>
        <v>1</v>
      </c>
      <c r="AV333" s="13" t="b">
        <f t="shared" si="97"/>
        <v>1</v>
      </c>
      <c r="AW333" s="13" t="b">
        <f t="shared" si="98"/>
        <v>1</v>
      </c>
      <c r="AX333" s="13" t="str">
        <f t="shared" si="99"/>
        <v>-</v>
      </c>
      <c r="AY333" s="622">
        <f>IF(AX333="-",0,IF(COUNTIF(AX333:$AX$1022,AX333)&gt;1,1,0))</f>
        <v>0</v>
      </c>
    </row>
    <row r="334" spans="1:51" ht="15.75">
      <c r="A334" s="464">
        <v>312</v>
      </c>
      <c r="B334" s="491"/>
      <c r="C334" s="492"/>
      <c r="D334" s="469"/>
      <c r="E334" s="470"/>
      <c r="F334" s="493"/>
      <c r="G334" s="466"/>
      <c r="H334" s="470"/>
      <c r="I334" s="493"/>
      <c r="J334" s="466"/>
      <c r="K334" s="470"/>
      <c r="L334" s="493"/>
      <c r="M334" s="466"/>
      <c r="N334" s="470"/>
      <c r="O334" s="493"/>
      <c r="P334" s="466"/>
      <c r="Q334" s="470"/>
      <c r="R334" s="493"/>
      <c r="S334" s="466"/>
      <c r="T334" s="470"/>
      <c r="U334" s="493"/>
      <c r="V334" s="466"/>
      <c r="W334" s="470"/>
      <c r="X334" s="493"/>
      <c r="Y334" s="466"/>
      <c r="Z334" s="470"/>
      <c r="AA334" s="494"/>
      <c r="AB334" s="542">
        <f t="shared" si="82"/>
        <v>0</v>
      </c>
      <c r="AC334" s="495">
        <f t="shared" si="82"/>
        <v>0</v>
      </c>
      <c r="AD334" s="496">
        <f t="shared" si="82"/>
        <v>0</v>
      </c>
      <c r="AE334" s="3"/>
      <c r="AF334" s="13" t="b">
        <f t="shared" si="80"/>
        <v>1</v>
      </c>
      <c r="AG334" s="13" t="b">
        <f t="shared" si="81"/>
        <v>1</v>
      </c>
      <c r="AH334" s="13" t="b">
        <f t="shared" si="83"/>
        <v>1</v>
      </c>
      <c r="AI334" s="13" t="b">
        <f t="shared" si="84"/>
        <v>1</v>
      </c>
      <c r="AJ334" s="13" t="b">
        <f t="shared" si="85"/>
        <v>0</v>
      </c>
      <c r="AK334" s="13" t="b">
        <f t="shared" si="86"/>
        <v>0</v>
      </c>
      <c r="AL334" s="13" t="b">
        <f t="shared" si="87"/>
        <v>0</v>
      </c>
      <c r="AM334" s="13" t="b">
        <f t="shared" si="88"/>
        <v>0</v>
      </c>
      <c r="AN334" s="13" t="b">
        <f t="shared" si="89"/>
        <v>0</v>
      </c>
      <c r="AO334" s="13" t="b">
        <f t="shared" si="90"/>
        <v>0</v>
      </c>
      <c r="AP334" s="13" t="b">
        <f t="shared" si="91"/>
        <v>0</v>
      </c>
      <c r="AQ334" s="13" t="b">
        <f t="shared" si="92"/>
        <v>0</v>
      </c>
      <c r="AR334" s="13" t="b">
        <f t="shared" si="93"/>
        <v>0</v>
      </c>
      <c r="AS334" s="13" t="b">
        <f t="shared" si="94"/>
        <v>1</v>
      </c>
      <c r="AT334" s="13" t="b">
        <f t="shared" si="95"/>
        <v>1</v>
      </c>
      <c r="AU334" s="13" t="b">
        <f t="shared" si="96"/>
        <v>1</v>
      </c>
      <c r="AV334" s="13" t="b">
        <f t="shared" si="97"/>
        <v>1</v>
      </c>
      <c r="AW334" s="13" t="b">
        <f t="shared" si="98"/>
        <v>1</v>
      </c>
      <c r="AX334" s="13" t="str">
        <f t="shared" si="99"/>
        <v>-</v>
      </c>
      <c r="AY334" s="622">
        <f>IF(AX334="-",0,IF(COUNTIF(AX334:$AX$1022,AX334)&gt;1,1,0))</f>
        <v>0</v>
      </c>
    </row>
    <row r="335" spans="1:51" ht="15.75">
      <c r="A335" s="464">
        <v>313</v>
      </c>
      <c r="B335" s="491"/>
      <c r="C335" s="492"/>
      <c r="D335" s="469"/>
      <c r="E335" s="470"/>
      <c r="F335" s="493"/>
      <c r="G335" s="466"/>
      <c r="H335" s="470"/>
      <c r="I335" s="493"/>
      <c r="J335" s="466"/>
      <c r="K335" s="470"/>
      <c r="L335" s="493"/>
      <c r="M335" s="466"/>
      <c r="N335" s="470"/>
      <c r="O335" s="493"/>
      <c r="P335" s="466"/>
      <c r="Q335" s="470"/>
      <c r="R335" s="493"/>
      <c r="S335" s="466"/>
      <c r="T335" s="470"/>
      <c r="U335" s="493"/>
      <c r="V335" s="466"/>
      <c r="W335" s="470"/>
      <c r="X335" s="493"/>
      <c r="Y335" s="466"/>
      <c r="Z335" s="470"/>
      <c r="AA335" s="494"/>
      <c r="AB335" s="542">
        <f t="shared" si="82"/>
        <v>0</v>
      </c>
      <c r="AC335" s="495">
        <f t="shared" si="82"/>
        <v>0</v>
      </c>
      <c r="AD335" s="496">
        <f t="shared" si="82"/>
        <v>0</v>
      </c>
      <c r="AE335" s="3"/>
      <c r="AF335" s="13" t="b">
        <f t="shared" si="80"/>
        <v>1</v>
      </c>
      <c r="AG335" s="13" t="b">
        <f t="shared" si="81"/>
        <v>1</v>
      </c>
      <c r="AH335" s="13" t="b">
        <f t="shared" si="83"/>
        <v>1</v>
      </c>
      <c r="AI335" s="13" t="b">
        <f t="shared" si="84"/>
        <v>1</v>
      </c>
      <c r="AJ335" s="13" t="b">
        <f t="shared" si="85"/>
        <v>0</v>
      </c>
      <c r="AK335" s="13" t="b">
        <f t="shared" si="86"/>
        <v>0</v>
      </c>
      <c r="AL335" s="13" t="b">
        <f t="shared" si="87"/>
        <v>0</v>
      </c>
      <c r="AM335" s="13" t="b">
        <f t="shared" si="88"/>
        <v>0</v>
      </c>
      <c r="AN335" s="13" t="b">
        <f t="shared" si="89"/>
        <v>0</v>
      </c>
      <c r="AO335" s="13" t="b">
        <f t="shared" si="90"/>
        <v>0</v>
      </c>
      <c r="AP335" s="13" t="b">
        <f t="shared" si="91"/>
        <v>0</v>
      </c>
      <c r="AQ335" s="13" t="b">
        <f t="shared" si="92"/>
        <v>0</v>
      </c>
      <c r="AR335" s="13" t="b">
        <f t="shared" si="93"/>
        <v>0</v>
      </c>
      <c r="AS335" s="13" t="b">
        <f t="shared" si="94"/>
        <v>1</v>
      </c>
      <c r="AT335" s="13" t="b">
        <f t="shared" si="95"/>
        <v>1</v>
      </c>
      <c r="AU335" s="13" t="b">
        <f t="shared" si="96"/>
        <v>1</v>
      </c>
      <c r="AV335" s="13" t="b">
        <f t="shared" si="97"/>
        <v>1</v>
      </c>
      <c r="AW335" s="13" t="b">
        <f t="shared" si="98"/>
        <v>1</v>
      </c>
      <c r="AX335" s="13" t="str">
        <f t="shared" si="99"/>
        <v>-</v>
      </c>
      <c r="AY335" s="622">
        <f>IF(AX335="-",0,IF(COUNTIF(AX335:$AX$1022,AX335)&gt;1,1,0))</f>
        <v>0</v>
      </c>
    </row>
    <row r="336" spans="1:51" ht="15.75">
      <c r="A336" s="464">
        <v>314</v>
      </c>
      <c r="B336" s="491"/>
      <c r="C336" s="492"/>
      <c r="D336" s="469"/>
      <c r="E336" s="470"/>
      <c r="F336" s="493"/>
      <c r="G336" s="466"/>
      <c r="H336" s="470"/>
      <c r="I336" s="493"/>
      <c r="J336" s="466"/>
      <c r="K336" s="470"/>
      <c r="L336" s="493"/>
      <c r="M336" s="466"/>
      <c r="N336" s="470"/>
      <c r="O336" s="493"/>
      <c r="P336" s="466"/>
      <c r="Q336" s="470"/>
      <c r="R336" s="493"/>
      <c r="S336" s="466"/>
      <c r="T336" s="470"/>
      <c r="U336" s="493"/>
      <c r="V336" s="466"/>
      <c r="W336" s="470"/>
      <c r="X336" s="493"/>
      <c r="Y336" s="466"/>
      <c r="Z336" s="470"/>
      <c r="AA336" s="494"/>
      <c r="AB336" s="542">
        <f t="shared" si="82"/>
        <v>0</v>
      </c>
      <c r="AC336" s="495">
        <f t="shared" si="82"/>
        <v>0</v>
      </c>
      <c r="AD336" s="496">
        <f t="shared" si="82"/>
        <v>0</v>
      </c>
      <c r="AE336" s="3"/>
      <c r="AF336" s="13" t="b">
        <f t="shared" si="80"/>
        <v>1</v>
      </c>
      <c r="AG336" s="13" t="b">
        <f t="shared" si="81"/>
        <v>1</v>
      </c>
      <c r="AH336" s="13" t="b">
        <f t="shared" si="83"/>
        <v>1</v>
      </c>
      <c r="AI336" s="13" t="b">
        <f t="shared" si="84"/>
        <v>1</v>
      </c>
      <c r="AJ336" s="13" t="b">
        <f t="shared" si="85"/>
        <v>0</v>
      </c>
      <c r="AK336" s="13" t="b">
        <f t="shared" si="86"/>
        <v>0</v>
      </c>
      <c r="AL336" s="13" t="b">
        <f t="shared" si="87"/>
        <v>0</v>
      </c>
      <c r="AM336" s="13" t="b">
        <f t="shared" si="88"/>
        <v>0</v>
      </c>
      <c r="AN336" s="13" t="b">
        <f t="shared" si="89"/>
        <v>0</v>
      </c>
      <c r="AO336" s="13" t="b">
        <f t="shared" si="90"/>
        <v>0</v>
      </c>
      <c r="AP336" s="13" t="b">
        <f t="shared" si="91"/>
        <v>0</v>
      </c>
      <c r="AQ336" s="13" t="b">
        <f t="shared" si="92"/>
        <v>0</v>
      </c>
      <c r="AR336" s="13" t="b">
        <f t="shared" si="93"/>
        <v>0</v>
      </c>
      <c r="AS336" s="13" t="b">
        <f t="shared" si="94"/>
        <v>1</v>
      </c>
      <c r="AT336" s="13" t="b">
        <f t="shared" si="95"/>
        <v>1</v>
      </c>
      <c r="AU336" s="13" t="b">
        <f t="shared" si="96"/>
        <v>1</v>
      </c>
      <c r="AV336" s="13" t="b">
        <f t="shared" si="97"/>
        <v>1</v>
      </c>
      <c r="AW336" s="13" t="b">
        <f t="shared" si="98"/>
        <v>1</v>
      </c>
      <c r="AX336" s="13" t="str">
        <f t="shared" si="99"/>
        <v>-</v>
      </c>
      <c r="AY336" s="622">
        <f>IF(AX336="-",0,IF(COUNTIF(AX336:$AX$1022,AX336)&gt;1,1,0))</f>
        <v>0</v>
      </c>
    </row>
    <row r="337" spans="1:51" ht="15.75">
      <c r="A337" s="464">
        <v>315</v>
      </c>
      <c r="B337" s="491"/>
      <c r="C337" s="492"/>
      <c r="D337" s="469"/>
      <c r="E337" s="470"/>
      <c r="F337" s="493"/>
      <c r="G337" s="466"/>
      <c r="H337" s="470"/>
      <c r="I337" s="493"/>
      <c r="J337" s="466"/>
      <c r="K337" s="470"/>
      <c r="L337" s="493"/>
      <c r="M337" s="466"/>
      <c r="N337" s="470"/>
      <c r="O337" s="493"/>
      <c r="P337" s="466"/>
      <c r="Q337" s="470"/>
      <c r="R337" s="493"/>
      <c r="S337" s="466"/>
      <c r="T337" s="470"/>
      <c r="U337" s="493"/>
      <c r="V337" s="466"/>
      <c r="W337" s="470"/>
      <c r="X337" s="493"/>
      <c r="Y337" s="466"/>
      <c r="Z337" s="470"/>
      <c r="AA337" s="494"/>
      <c r="AB337" s="542">
        <f t="shared" si="82"/>
        <v>0</v>
      </c>
      <c r="AC337" s="495">
        <f t="shared" si="82"/>
        <v>0</v>
      </c>
      <c r="AD337" s="496">
        <f t="shared" si="82"/>
        <v>0</v>
      </c>
      <c r="AE337" s="3"/>
      <c r="AF337" s="13" t="b">
        <f t="shared" si="80"/>
        <v>1</v>
      </c>
      <c r="AG337" s="13" t="b">
        <f t="shared" si="81"/>
        <v>1</v>
      </c>
      <c r="AH337" s="13" t="b">
        <f t="shared" si="83"/>
        <v>1</v>
      </c>
      <c r="AI337" s="13" t="b">
        <f t="shared" si="84"/>
        <v>1</v>
      </c>
      <c r="AJ337" s="13" t="b">
        <f t="shared" si="85"/>
        <v>0</v>
      </c>
      <c r="AK337" s="13" t="b">
        <f t="shared" si="86"/>
        <v>0</v>
      </c>
      <c r="AL337" s="13" t="b">
        <f t="shared" si="87"/>
        <v>0</v>
      </c>
      <c r="AM337" s="13" t="b">
        <f t="shared" si="88"/>
        <v>0</v>
      </c>
      <c r="AN337" s="13" t="b">
        <f t="shared" si="89"/>
        <v>0</v>
      </c>
      <c r="AO337" s="13" t="b">
        <f t="shared" si="90"/>
        <v>0</v>
      </c>
      <c r="AP337" s="13" t="b">
        <f t="shared" si="91"/>
        <v>0</v>
      </c>
      <c r="AQ337" s="13" t="b">
        <f t="shared" si="92"/>
        <v>0</v>
      </c>
      <c r="AR337" s="13" t="b">
        <f t="shared" si="93"/>
        <v>0</v>
      </c>
      <c r="AS337" s="13" t="b">
        <f t="shared" si="94"/>
        <v>1</v>
      </c>
      <c r="AT337" s="13" t="b">
        <f t="shared" si="95"/>
        <v>1</v>
      </c>
      <c r="AU337" s="13" t="b">
        <f t="shared" si="96"/>
        <v>1</v>
      </c>
      <c r="AV337" s="13" t="b">
        <f t="shared" si="97"/>
        <v>1</v>
      </c>
      <c r="AW337" s="13" t="b">
        <f t="shared" si="98"/>
        <v>1</v>
      </c>
      <c r="AX337" s="13" t="str">
        <f t="shared" si="99"/>
        <v>-</v>
      </c>
      <c r="AY337" s="622">
        <f>IF(AX337="-",0,IF(COUNTIF(AX337:$AX$1022,AX337)&gt;1,1,0))</f>
        <v>0</v>
      </c>
    </row>
    <row r="338" spans="1:51" ht="15.75">
      <c r="A338" s="464">
        <v>316</v>
      </c>
      <c r="B338" s="491"/>
      <c r="C338" s="492"/>
      <c r="D338" s="469"/>
      <c r="E338" s="470"/>
      <c r="F338" s="493"/>
      <c r="G338" s="466"/>
      <c r="H338" s="470"/>
      <c r="I338" s="493"/>
      <c r="J338" s="466"/>
      <c r="K338" s="470"/>
      <c r="L338" s="493"/>
      <c r="M338" s="466"/>
      <c r="N338" s="470"/>
      <c r="O338" s="493"/>
      <c r="P338" s="466"/>
      <c r="Q338" s="470"/>
      <c r="R338" s="493"/>
      <c r="S338" s="466"/>
      <c r="T338" s="470"/>
      <c r="U338" s="493"/>
      <c r="V338" s="466"/>
      <c r="W338" s="470"/>
      <c r="X338" s="493"/>
      <c r="Y338" s="466"/>
      <c r="Z338" s="470"/>
      <c r="AA338" s="494"/>
      <c r="AB338" s="542">
        <f t="shared" si="82"/>
        <v>0</v>
      </c>
      <c r="AC338" s="495">
        <f t="shared" si="82"/>
        <v>0</v>
      </c>
      <c r="AD338" s="496">
        <f t="shared" si="82"/>
        <v>0</v>
      </c>
      <c r="AE338" s="3"/>
      <c r="AF338" s="13" t="b">
        <f t="shared" si="80"/>
        <v>1</v>
      </c>
      <c r="AG338" s="13" t="b">
        <f t="shared" si="81"/>
        <v>1</v>
      </c>
      <c r="AH338" s="13" t="b">
        <f t="shared" si="83"/>
        <v>1</v>
      </c>
      <c r="AI338" s="13" t="b">
        <f t="shared" si="84"/>
        <v>1</v>
      </c>
      <c r="AJ338" s="13" t="b">
        <f t="shared" si="85"/>
        <v>0</v>
      </c>
      <c r="AK338" s="13" t="b">
        <f t="shared" si="86"/>
        <v>0</v>
      </c>
      <c r="AL338" s="13" t="b">
        <f t="shared" si="87"/>
        <v>0</v>
      </c>
      <c r="AM338" s="13" t="b">
        <f t="shared" si="88"/>
        <v>0</v>
      </c>
      <c r="AN338" s="13" t="b">
        <f t="shared" si="89"/>
        <v>0</v>
      </c>
      <c r="AO338" s="13" t="b">
        <f t="shared" si="90"/>
        <v>0</v>
      </c>
      <c r="AP338" s="13" t="b">
        <f t="shared" si="91"/>
        <v>0</v>
      </c>
      <c r="AQ338" s="13" t="b">
        <f t="shared" si="92"/>
        <v>0</v>
      </c>
      <c r="AR338" s="13" t="b">
        <f t="shared" si="93"/>
        <v>0</v>
      </c>
      <c r="AS338" s="13" t="b">
        <f t="shared" si="94"/>
        <v>1</v>
      </c>
      <c r="AT338" s="13" t="b">
        <f t="shared" si="95"/>
        <v>1</v>
      </c>
      <c r="AU338" s="13" t="b">
        <f t="shared" si="96"/>
        <v>1</v>
      </c>
      <c r="AV338" s="13" t="b">
        <f t="shared" si="97"/>
        <v>1</v>
      </c>
      <c r="AW338" s="13" t="b">
        <f t="shared" si="98"/>
        <v>1</v>
      </c>
      <c r="AX338" s="13" t="str">
        <f t="shared" si="99"/>
        <v>-</v>
      </c>
      <c r="AY338" s="622">
        <f>IF(AX338="-",0,IF(COUNTIF(AX338:$AX$1022,AX338)&gt;1,1,0))</f>
        <v>0</v>
      </c>
    </row>
    <row r="339" spans="1:51" ht="15.75">
      <c r="A339" s="464">
        <v>317</v>
      </c>
      <c r="B339" s="491"/>
      <c r="C339" s="492"/>
      <c r="D339" s="469"/>
      <c r="E339" s="470"/>
      <c r="F339" s="493"/>
      <c r="G339" s="466"/>
      <c r="H339" s="470"/>
      <c r="I339" s="493"/>
      <c r="J339" s="466"/>
      <c r="K339" s="470"/>
      <c r="L339" s="493"/>
      <c r="M339" s="466"/>
      <c r="N339" s="470"/>
      <c r="O339" s="493"/>
      <c r="P339" s="466"/>
      <c r="Q339" s="470"/>
      <c r="R339" s="493"/>
      <c r="S339" s="466"/>
      <c r="T339" s="470"/>
      <c r="U339" s="493"/>
      <c r="V339" s="466"/>
      <c r="W339" s="470"/>
      <c r="X339" s="493"/>
      <c r="Y339" s="466"/>
      <c r="Z339" s="470"/>
      <c r="AA339" s="494"/>
      <c r="AB339" s="542">
        <f t="shared" si="82"/>
        <v>0</v>
      </c>
      <c r="AC339" s="495">
        <f t="shared" si="82"/>
        <v>0</v>
      </c>
      <c r="AD339" s="496">
        <f t="shared" si="82"/>
        <v>0</v>
      </c>
      <c r="AE339" s="3"/>
      <c r="AF339" s="13" t="b">
        <f t="shared" si="80"/>
        <v>1</v>
      </c>
      <c r="AG339" s="13" t="b">
        <f t="shared" si="81"/>
        <v>1</v>
      </c>
      <c r="AH339" s="13" t="b">
        <f t="shared" si="83"/>
        <v>1</v>
      </c>
      <c r="AI339" s="13" t="b">
        <f t="shared" si="84"/>
        <v>1</v>
      </c>
      <c r="AJ339" s="13" t="b">
        <f t="shared" si="85"/>
        <v>0</v>
      </c>
      <c r="AK339" s="13" t="b">
        <f t="shared" si="86"/>
        <v>0</v>
      </c>
      <c r="AL339" s="13" t="b">
        <f t="shared" si="87"/>
        <v>0</v>
      </c>
      <c r="AM339" s="13" t="b">
        <f t="shared" si="88"/>
        <v>0</v>
      </c>
      <c r="AN339" s="13" t="b">
        <f t="shared" si="89"/>
        <v>0</v>
      </c>
      <c r="AO339" s="13" t="b">
        <f t="shared" si="90"/>
        <v>0</v>
      </c>
      <c r="AP339" s="13" t="b">
        <f t="shared" si="91"/>
        <v>0</v>
      </c>
      <c r="AQ339" s="13" t="b">
        <f t="shared" si="92"/>
        <v>0</v>
      </c>
      <c r="AR339" s="13" t="b">
        <f t="shared" si="93"/>
        <v>0</v>
      </c>
      <c r="AS339" s="13" t="b">
        <f t="shared" si="94"/>
        <v>1</v>
      </c>
      <c r="AT339" s="13" t="b">
        <f t="shared" si="95"/>
        <v>1</v>
      </c>
      <c r="AU339" s="13" t="b">
        <f t="shared" si="96"/>
        <v>1</v>
      </c>
      <c r="AV339" s="13" t="b">
        <f t="shared" si="97"/>
        <v>1</v>
      </c>
      <c r="AW339" s="13" t="b">
        <f t="shared" si="98"/>
        <v>1</v>
      </c>
      <c r="AX339" s="13" t="str">
        <f t="shared" si="99"/>
        <v>-</v>
      </c>
      <c r="AY339" s="622">
        <f>IF(AX339="-",0,IF(COUNTIF(AX339:$AX$1022,AX339)&gt;1,1,0))</f>
        <v>0</v>
      </c>
    </row>
    <row r="340" spans="1:51" ht="15.75">
      <c r="A340" s="464">
        <v>318</v>
      </c>
      <c r="B340" s="491"/>
      <c r="C340" s="492"/>
      <c r="D340" s="469"/>
      <c r="E340" s="470"/>
      <c r="F340" s="493"/>
      <c r="G340" s="466"/>
      <c r="H340" s="470"/>
      <c r="I340" s="493"/>
      <c r="J340" s="466"/>
      <c r="K340" s="470"/>
      <c r="L340" s="493"/>
      <c r="M340" s="466"/>
      <c r="N340" s="470"/>
      <c r="O340" s="493"/>
      <c r="P340" s="466"/>
      <c r="Q340" s="470"/>
      <c r="R340" s="493"/>
      <c r="S340" s="466"/>
      <c r="T340" s="470"/>
      <c r="U340" s="493"/>
      <c r="V340" s="466"/>
      <c r="W340" s="470"/>
      <c r="X340" s="493"/>
      <c r="Y340" s="466"/>
      <c r="Z340" s="470"/>
      <c r="AA340" s="494"/>
      <c r="AB340" s="542">
        <f t="shared" si="82"/>
        <v>0</v>
      </c>
      <c r="AC340" s="495">
        <f t="shared" si="82"/>
        <v>0</v>
      </c>
      <c r="AD340" s="496">
        <f t="shared" si="82"/>
        <v>0</v>
      </c>
      <c r="AE340" s="3"/>
      <c r="AF340" s="13" t="b">
        <f t="shared" si="80"/>
        <v>1</v>
      </c>
      <c r="AG340" s="13" t="b">
        <f t="shared" si="81"/>
        <v>1</v>
      </c>
      <c r="AH340" s="13" t="b">
        <f t="shared" si="83"/>
        <v>1</v>
      </c>
      <c r="AI340" s="13" t="b">
        <f t="shared" si="84"/>
        <v>1</v>
      </c>
      <c r="AJ340" s="13" t="b">
        <f t="shared" si="85"/>
        <v>0</v>
      </c>
      <c r="AK340" s="13" t="b">
        <f t="shared" si="86"/>
        <v>0</v>
      </c>
      <c r="AL340" s="13" t="b">
        <f t="shared" si="87"/>
        <v>0</v>
      </c>
      <c r="AM340" s="13" t="b">
        <f t="shared" si="88"/>
        <v>0</v>
      </c>
      <c r="AN340" s="13" t="b">
        <f t="shared" si="89"/>
        <v>0</v>
      </c>
      <c r="AO340" s="13" t="b">
        <f t="shared" si="90"/>
        <v>0</v>
      </c>
      <c r="AP340" s="13" t="b">
        <f t="shared" si="91"/>
        <v>0</v>
      </c>
      <c r="AQ340" s="13" t="b">
        <f t="shared" si="92"/>
        <v>0</v>
      </c>
      <c r="AR340" s="13" t="b">
        <f t="shared" si="93"/>
        <v>0</v>
      </c>
      <c r="AS340" s="13" t="b">
        <f t="shared" si="94"/>
        <v>1</v>
      </c>
      <c r="AT340" s="13" t="b">
        <f t="shared" si="95"/>
        <v>1</v>
      </c>
      <c r="AU340" s="13" t="b">
        <f t="shared" si="96"/>
        <v>1</v>
      </c>
      <c r="AV340" s="13" t="b">
        <f t="shared" si="97"/>
        <v>1</v>
      </c>
      <c r="AW340" s="13" t="b">
        <f t="shared" si="98"/>
        <v>1</v>
      </c>
      <c r="AX340" s="13" t="str">
        <f t="shared" si="99"/>
        <v>-</v>
      </c>
      <c r="AY340" s="622">
        <f>IF(AX340="-",0,IF(COUNTIF(AX340:$AX$1022,AX340)&gt;1,1,0))</f>
        <v>0</v>
      </c>
    </row>
    <row r="341" spans="1:51" ht="15.75">
      <c r="A341" s="464">
        <v>319</v>
      </c>
      <c r="B341" s="491"/>
      <c r="C341" s="492"/>
      <c r="D341" s="469"/>
      <c r="E341" s="470"/>
      <c r="F341" s="493"/>
      <c r="G341" s="466"/>
      <c r="H341" s="470"/>
      <c r="I341" s="493"/>
      <c r="J341" s="466"/>
      <c r="K341" s="470"/>
      <c r="L341" s="493"/>
      <c r="M341" s="466"/>
      <c r="N341" s="470"/>
      <c r="O341" s="493"/>
      <c r="P341" s="466"/>
      <c r="Q341" s="470"/>
      <c r="R341" s="493"/>
      <c r="S341" s="466"/>
      <c r="T341" s="470"/>
      <c r="U341" s="493"/>
      <c r="V341" s="466"/>
      <c r="W341" s="470"/>
      <c r="X341" s="493"/>
      <c r="Y341" s="466"/>
      <c r="Z341" s="470"/>
      <c r="AA341" s="494"/>
      <c r="AB341" s="542">
        <f t="shared" si="82"/>
        <v>0</v>
      </c>
      <c r="AC341" s="495">
        <f t="shared" si="82"/>
        <v>0</v>
      </c>
      <c r="AD341" s="496">
        <f t="shared" si="82"/>
        <v>0</v>
      </c>
      <c r="AE341" s="3"/>
      <c r="AF341" s="13" t="b">
        <f t="shared" si="80"/>
        <v>1</v>
      </c>
      <c r="AG341" s="13" t="b">
        <f t="shared" si="81"/>
        <v>1</v>
      </c>
      <c r="AH341" s="13" t="b">
        <f t="shared" si="83"/>
        <v>1</v>
      </c>
      <c r="AI341" s="13" t="b">
        <f t="shared" si="84"/>
        <v>1</v>
      </c>
      <c r="AJ341" s="13" t="b">
        <f t="shared" si="85"/>
        <v>0</v>
      </c>
      <c r="AK341" s="13" t="b">
        <f t="shared" si="86"/>
        <v>0</v>
      </c>
      <c r="AL341" s="13" t="b">
        <f t="shared" si="87"/>
        <v>0</v>
      </c>
      <c r="AM341" s="13" t="b">
        <f t="shared" si="88"/>
        <v>0</v>
      </c>
      <c r="AN341" s="13" t="b">
        <f t="shared" si="89"/>
        <v>0</v>
      </c>
      <c r="AO341" s="13" t="b">
        <f t="shared" si="90"/>
        <v>0</v>
      </c>
      <c r="AP341" s="13" t="b">
        <f t="shared" si="91"/>
        <v>0</v>
      </c>
      <c r="AQ341" s="13" t="b">
        <f t="shared" si="92"/>
        <v>0</v>
      </c>
      <c r="AR341" s="13" t="b">
        <f t="shared" si="93"/>
        <v>0</v>
      </c>
      <c r="AS341" s="13" t="b">
        <f t="shared" si="94"/>
        <v>1</v>
      </c>
      <c r="AT341" s="13" t="b">
        <f t="shared" si="95"/>
        <v>1</v>
      </c>
      <c r="AU341" s="13" t="b">
        <f t="shared" si="96"/>
        <v>1</v>
      </c>
      <c r="AV341" s="13" t="b">
        <f t="shared" si="97"/>
        <v>1</v>
      </c>
      <c r="AW341" s="13" t="b">
        <f t="shared" si="98"/>
        <v>1</v>
      </c>
      <c r="AX341" s="13" t="str">
        <f t="shared" si="99"/>
        <v>-</v>
      </c>
      <c r="AY341" s="622">
        <f>IF(AX341="-",0,IF(COUNTIF(AX341:$AX$1022,AX341)&gt;1,1,0))</f>
        <v>0</v>
      </c>
    </row>
    <row r="342" spans="1:51" ht="15.75">
      <c r="A342" s="464">
        <v>320</v>
      </c>
      <c r="B342" s="491"/>
      <c r="C342" s="492"/>
      <c r="D342" s="469"/>
      <c r="E342" s="470"/>
      <c r="F342" s="493"/>
      <c r="G342" s="466"/>
      <c r="H342" s="470"/>
      <c r="I342" s="493"/>
      <c r="J342" s="466"/>
      <c r="K342" s="470"/>
      <c r="L342" s="493"/>
      <c r="M342" s="466"/>
      <c r="N342" s="470"/>
      <c r="O342" s="493"/>
      <c r="P342" s="466"/>
      <c r="Q342" s="470"/>
      <c r="R342" s="493"/>
      <c r="S342" s="466"/>
      <c r="T342" s="470"/>
      <c r="U342" s="493"/>
      <c r="V342" s="466"/>
      <c r="W342" s="470"/>
      <c r="X342" s="493"/>
      <c r="Y342" s="466"/>
      <c r="Z342" s="470"/>
      <c r="AA342" s="494"/>
      <c r="AB342" s="542">
        <f t="shared" si="82"/>
        <v>0</v>
      </c>
      <c r="AC342" s="495">
        <f t="shared" si="82"/>
        <v>0</v>
      </c>
      <c r="AD342" s="496">
        <f t="shared" si="82"/>
        <v>0</v>
      </c>
      <c r="AE342" s="3"/>
      <c r="AF342" s="13" t="b">
        <f t="shared" si="80"/>
        <v>1</v>
      </c>
      <c r="AG342" s="13" t="b">
        <f t="shared" si="81"/>
        <v>1</v>
      </c>
      <c r="AH342" s="13" t="b">
        <f t="shared" si="83"/>
        <v>1</v>
      </c>
      <c r="AI342" s="13" t="b">
        <f t="shared" si="84"/>
        <v>1</v>
      </c>
      <c r="AJ342" s="13" t="b">
        <f t="shared" si="85"/>
        <v>0</v>
      </c>
      <c r="AK342" s="13" t="b">
        <f t="shared" si="86"/>
        <v>0</v>
      </c>
      <c r="AL342" s="13" t="b">
        <f t="shared" si="87"/>
        <v>0</v>
      </c>
      <c r="AM342" s="13" t="b">
        <f t="shared" si="88"/>
        <v>0</v>
      </c>
      <c r="AN342" s="13" t="b">
        <f t="shared" si="89"/>
        <v>0</v>
      </c>
      <c r="AO342" s="13" t="b">
        <f t="shared" si="90"/>
        <v>0</v>
      </c>
      <c r="AP342" s="13" t="b">
        <f t="shared" si="91"/>
        <v>0</v>
      </c>
      <c r="AQ342" s="13" t="b">
        <f t="shared" si="92"/>
        <v>0</v>
      </c>
      <c r="AR342" s="13" t="b">
        <f t="shared" si="93"/>
        <v>0</v>
      </c>
      <c r="AS342" s="13" t="b">
        <f t="shared" si="94"/>
        <v>1</v>
      </c>
      <c r="AT342" s="13" t="b">
        <f t="shared" si="95"/>
        <v>1</v>
      </c>
      <c r="AU342" s="13" t="b">
        <f t="shared" si="96"/>
        <v>1</v>
      </c>
      <c r="AV342" s="13" t="b">
        <f t="shared" si="97"/>
        <v>1</v>
      </c>
      <c r="AW342" s="13" t="b">
        <f t="shared" si="98"/>
        <v>1</v>
      </c>
      <c r="AX342" s="13" t="str">
        <f t="shared" si="99"/>
        <v>-</v>
      </c>
      <c r="AY342" s="622">
        <f>IF(AX342="-",0,IF(COUNTIF(AX342:$AX$1022,AX342)&gt;1,1,0))</f>
        <v>0</v>
      </c>
    </row>
    <row r="343" spans="1:51" ht="15.75">
      <c r="A343" s="464">
        <v>321</v>
      </c>
      <c r="B343" s="491"/>
      <c r="C343" s="492"/>
      <c r="D343" s="469"/>
      <c r="E343" s="470"/>
      <c r="F343" s="493"/>
      <c r="G343" s="466"/>
      <c r="H343" s="470"/>
      <c r="I343" s="493"/>
      <c r="J343" s="466"/>
      <c r="K343" s="470"/>
      <c r="L343" s="493"/>
      <c r="M343" s="466"/>
      <c r="N343" s="470"/>
      <c r="O343" s="493"/>
      <c r="P343" s="466"/>
      <c r="Q343" s="470"/>
      <c r="R343" s="493"/>
      <c r="S343" s="466"/>
      <c r="T343" s="470"/>
      <c r="U343" s="493"/>
      <c r="V343" s="466"/>
      <c r="W343" s="470"/>
      <c r="X343" s="493"/>
      <c r="Y343" s="466"/>
      <c r="Z343" s="470"/>
      <c r="AA343" s="494"/>
      <c r="AB343" s="542">
        <f t="shared" si="82"/>
        <v>0</v>
      </c>
      <c r="AC343" s="495">
        <f t="shared" si="82"/>
        <v>0</v>
      </c>
      <c r="AD343" s="496">
        <f t="shared" si="82"/>
        <v>0</v>
      </c>
      <c r="AE343" s="3"/>
      <c r="AF343" s="13" t="b">
        <f t="shared" ref="AF343:AF406" si="100">IF(B343="",TRUE,(IF(ISNUMBER(MATCH(B343,List_Countries,0)),TRUE,FALSE)))</f>
        <v>1</v>
      </c>
      <c r="AG343" s="13" t="b">
        <f t="shared" ref="AG343:AG406" si="101">IF(C343="",TRUE,(IF(ISNUMBER(MATCH(C343,List_ClientCategorization,0)),TRUE,FALSE)))</f>
        <v>1</v>
      </c>
      <c r="AH343" s="13" t="b">
        <f t="shared" si="83"/>
        <v>1</v>
      </c>
      <c r="AI343" s="13" t="b">
        <f t="shared" si="84"/>
        <v>1</v>
      </c>
      <c r="AJ343" s="13" t="b">
        <f t="shared" si="85"/>
        <v>0</v>
      </c>
      <c r="AK343" s="13" t="b">
        <f t="shared" si="86"/>
        <v>0</v>
      </c>
      <c r="AL343" s="13" t="b">
        <f t="shared" si="87"/>
        <v>0</v>
      </c>
      <c r="AM343" s="13" t="b">
        <f t="shared" si="88"/>
        <v>0</v>
      </c>
      <c r="AN343" s="13" t="b">
        <f t="shared" si="89"/>
        <v>0</v>
      </c>
      <c r="AO343" s="13" t="b">
        <f t="shared" si="90"/>
        <v>0</v>
      </c>
      <c r="AP343" s="13" t="b">
        <f t="shared" si="91"/>
        <v>0</v>
      </c>
      <c r="AQ343" s="13" t="b">
        <f t="shared" si="92"/>
        <v>0</v>
      </c>
      <c r="AR343" s="13" t="b">
        <f t="shared" si="93"/>
        <v>0</v>
      </c>
      <c r="AS343" s="13" t="b">
        <f t="shared" si="94"/>
        <v>1</v>
      </c>
      <c r="AT343" s="13" t="b">
        <f t="shared" si="95"/>
        <v>1</v>
      </c>
      <c r="AU343" s="13" t="b">
        <f t="shared" si="96"/>
        <v>1</v>
      </c>
      <c r="AV343" s="13" t="b">
        <f t="shared" si="97"/>
        <v>1</v>
      </c>
      <c r="AW343" s="13" t="b">
        <f t="shared" si="98"/>
        <v>1</v>
      </c>
      <c r="AX343" s="13" t="str">
        <f t="shared" si="99"/>
        <v>-</v>
      </c>
      <c r="AY343" s="622">
        <f>IF(AX343="-",0,IF(COUNTIF(AX343:$AX$1022,AX343)&gt;1,1,0))</f>
        <v>0</v>
      </c>
    </row>
    <row r="344" spans="1:51" ht="15.75">
      <c r="A344" s="464">
        <v>322</v>
      </c>
      <c r="B344" s="491"/>
      <c r="C344" s="492"/>
      <c r="D344" s="469"/>
      <c r="E344" s="470"/>
      <c r="F344" s="493"/>
      <c r="G344" s="466"/>
      <c r="H344" s="470"/>
      <c r="I344" s="493"/>
      <c r="J344" s="466"/>
      <c r="K344" s="470"/>
      <c r="L344" s="493"/>
      <c r="M344" s="466"/>
      <c r="N344" s="470"/>
      <c r="O344" s="493"/>
      <c r="P344" s="466"/>
      <c r="Q344" s="470"/>
      <c r="R344" s="493"/>
      <c r="S344" s="466"/>
      <c r="T344" s="470"/>
      <c r="U344" s="493"/>
      <c r="V344" s="466"/>
      <c r="W344" s="470"/>
      <c r="X344" s="493"/>
      <c r="Y344" s="466"/>
      <c r="Z344" s="470"/>
      <c r="AA344" s="494"/>
      <c r="AB344" s="542">
        <f t="shared" ref="AB344:AD407" si="102">D344+G344+J344+M344+P344+S344+V344+Y344</f>
        <v>0</v>
      </c>
      <c r="AC344" s="495">
        <f t="shared" si="102"/>
        <v>0</v>
      </c>
      <c r="AD344" s="496">
        <f t="shared" si="102"/>
        <v>0</v>
      </c>
      <c r="AE344" s="3"/>
      <c r="AF344" s="13" t="b">
        <f t="shared" si="100"/>
        <v>1</v>
      </c>
      <c r="AG344" s="13" t="b">
        <f t="shared" si="101"/>
        <v>1</v>
      </c>
      <c r="AH344" s="13" t="b">
        <f t="shared" ref="AH344:AH407" si="103">IF(OR(AND(B344="",C344="",AB344=0,AC344=0,AD344=0),AND(B344&lt;&gt;"",C344&lt;&gt;"",AB344&gt;0)),TRUE,FALSE)</f>
        <v>1</v>
      </c>
      <c r="AI344" s="13" t="b">
        <f t="shared" ref="AI344:AI407" si="104">IF(AND(OR(B344="",C344=""),AB344&gt;0),FALSE,TRUE)</f>
        <v>1</v>
      </c>
      <c r="AJ344" s="13" t="b">
        <f t="shared" ref="AJ344:AJ407" si="105">IF(AND(D344&gt;0,E344&lt;&gt;"",F344&lt;&gt;""),TRUE,FALSE)</f>
        <v>0</v>
      </c>
      <c r="AK344" s="13" t="b">
        <f t="shared" ref="AK344:AK407" si="106">IF(AND(G344&gt;0,H344&lt;&gt;"",I344&lt;&gt;""),TRUE,FALSE)</f>
        <v>0</v>
      </c>
      <c r="AL344" s="13" t="b">
        <f t="shared" ref="AL344:AL407" si="107">IF(AND(J344&gt;0,K344&lt;&gt;"",L344&lt;&gt;""),TRUE,FALSE)</f>
        <v>0</v>
      </c>
      <c r="AM344" s="13" t="b">
        <f t="shared" ref="AM344:AM407" si="108">IF(AND(M344&gt;0,N344&lt;&gt;"",O344&lt;&gt;""),TRUE,FALSE)</f>
        <v>0</v>
      </c>
      <c r="AN344" s="13" t="b">
        <f t="shared" ref="AN344:AN407" si="109">IF(AND(P344&gt;0,Q344&lt;&gt;"",R344&lt;&gt;""),TRUE,FALSE)</f>
        <v>0</v>
      </c>
      <c r="AO344" s="13" t="b">
        <f t="shared" ref="AO344:AO407" si="110">IF(AND(S344&gt;0,T344&lt;&gt;"",U344&lt;&gt;""),TRUE,FALSE)</f>
        <v>0</v>
      </c>
      <c r="AP344" s="13" t="b">
        <f t="shared" ref="AP344:AP407" si="111">IF(AND(V344&gt;0,W344&lt;&gt;"",X344&lt;&gt;""),TRUE,FALSE)</f>
        <v>0</v>
      </c>
      <c r="AQ344" s="13" t="b">
        <f t="shared" ref="AQ344:AQ407" si="112">IF(AND(Y344&gt;0,Z344&lt;&gt;"",AA344&lt;&gt;""),TRUE,FALSE)</f>
        <v>0</v>
      </c>
      <c r="AR344" s="13" t="b">
        <f t="shared" ref="AR344:AR407" si="113">IF(OR(AJ344=TRUE,AK344=TRUE,AL344=TRUE,AM344=TRUE,AN344=TRUE,AO344=TRUE,AP344=TRUE,AQ344=TRUE),TRUE,FALSE)</f>
        <v>0</v>
      </c>
      <c r="AS344" s="13" t="b">
        <f t="shared" ref="AS344:AS407" si="114">IF(OR(AND(B344&lt;&gt;"",C344&lt;&gt;"",AR344=TRUE),AND(B344="",C344="",AR344=FALSE)),TRUE,FALSE)</f>
        <v>1</v>
      </c>
      <c r="AT344" s="13" t="b">
        <f t="shared" ref="AT344:AT407" si="115">IF(AND(B344&lt;&gt;"",C344&lt;&gt;""),TRUE,IF(OR(D344&lt;&gt;"",E344&lt;&gt;"",F344&lt;&gt;"",G344&lt;&gt;"",H344&lt;&gt;"",I344&lt;&gt;"",J344&lt;&gt;"",K344&lt;&gt;"",L344&lt;&gt;"",M344&lt;&gt;"",N344&lt;&gt;"",O344&lt;&gt;"",P344&lt;&gt;"",Q344&lt;&gt;"",R344&lt;&gt;"",S344&lt;&gt;"",T344&lt;&gt;"",U344&lt;&gt;"",V344&lt;&gt;"",W344&lt;&gt;"",X344&lt;&gt;"",Y344&lt;&gt;"",Z344&lt;&gt;"",AA344&lt;&gt;""),FALSE,TRUE))</f>
        <v>1</v>
      </c>
      <c r="AU344" s="13" t="b">
        <f t="shared" ref="AU344:AU407" si="116">IF(OR(AND(E344&gt;0,F344=0),AND(H344&gt;0,I344=0),AND(K344&gt;0,L344=0),AND(N344&gt;0,O344=0),AND(Q344&gt;0,R344=0),AND(T344&gt;0,U344=0),AND(W344&gt;0,X344=0),AND(Z344&gt;0,AA344=0)),FALSE,TRUE)</f>
        <v>1</v>
      </c>
      <c r="AV344" s="13" t="b">
        <f t="shared" ref="AV344:AV407" si="117">IF(OR(AND(E344=0,F344&gt;0),AND(H344=0,I344&gt;0),AND(K344=0,L344&gt;0),AND(N344=0,O344&gt;0),AND(Q344=0,R344&gt;0),AND(T344=0,U344&gt;0),AND(W344=0,X344&gt;0),AND(Z344=0,AA344&gt;0)),FALSE,TRUE)</f>
        <v>1</v>
      </c>
      <c r="AW344" s="13" t="b">
        <f t="shared" ref="AW344:AW407" si="118">IF(OR(AND(D344=0,E344&gt;0),AND(G344=0,H344&gt;0),AND(J344=0,K344&gt;0),AND(M344=0,N344&gt;0),AND(P344=0,Q344&gt;0),AND(S344=0,T344&gt;0),AND(V344=0,W344&gt;0),AND(Y344=0,Z344&gt;0)),FALSE,TRUE)</f>
        <v>1</v>
      </c>
      <c r="AX344" s="13" t="str">
        <f t="shared" ref="AX344:AX407" si="119">CONCATENATE(B344,"-",C344)</f>
        <v>-</v>
      </c>
      <c r="AY344" s="622">
        <f>IF(AX344="-",0,IF(COUNTIF(AX344:$AX$1022,AX344)&gt;1,1,0))</f>
        <v>0</v>
      </c>
    </row>
    <row r="345" spans="1:51" ht="15.75">
      <c r="A345" s="464">
        <v>323</v>
      </c>
      <c r="B345" s="491"/>
      <c r="C345" s="492"/>
      <c r="D345" s="469"/>
      <c r="E345" s="470"/>
      <c r="F345" s="493"/>
      <c r="G345" s="466"/>
      <c r="H345" s="470"/>
      <c r="I345" s="493"/>
      <c r="J345" s="466"/>
      <c r="K345" s="470"/>
      <c r="L345" s="493"/>
      <c r="M345" s="466"/>
      <c r="N345" s="470"/>
      <c r="O345" s="493"/>
      <c r="P345" s="466"/>
      <c r="Q345" s="470"/>
      <c r="R345" s="493"/>
      <c r="S345" s="466"/>
      <c r="T345" s="470"/>
      <c r="U345" s="493"/>
      <c r="V345" s="466"/>
      <c r="W345" s="470"/>
      <c r="X345" s="493"/>
      <c r="Y345" s="466"/>
      <c r="Z345" s="470"/>
      <c r="AA345" s="494"/>
      <c r="AB345" s="542">
        <f t="shared" si="102"/>
        <v>0</v>
      </c>
      <c r="AC345" s="495">
        <f t="shared" si="102"/>
        <v>0</v>
      </c>
      <c r="AD345" s="496">
        <f t="shared" si="102"/>
        <v>0</v>
      </c>
      <c r="AE345" s="3"/>
      <c r="AF345" s="13" t="b">
        <f t="shared" si="100"/>
        <v>1</v>
      </c>
      <c r="AG345" s="13" t="b">
        <f t="shared" si="101"/>
        <v>1</v>
      </c>
      <c r="AH345" s="13" t="b">
        <f t="shared" si="103"/>
        <v>1</v>
      </c>
      <c r="AI345" s="13" t="b">
        <f t="shared" si="104"/>
        <v>1</v>
      </c>
      <c r="AJ345" s="13" t="b">
        <f t="shared" si="105"/>
        <v>0</v>
      </c>
      <c r="AK345" s="13" t="b">
        <f t="shared" si="106"/>
        <v>0</v>
      </c>
      <c r="AL345" s="13" t="b">
        <f t="shared" si="107"/>
        <v>0</v>
      </c>
      <c r="AM345" s="13" t="b">
        <f t="shared" si="108"/>
        <v>0</v>
      </c>
      <c r="AN345" s="13" t="b">
        <f t="shared" si="109"/>
        <v>0</v>
      </c>
      <c r="AO345" s="13" t="b">
        <f t="shared" si="110"/>
        <v>0</v>
      </c>
      <c r="AP345" s="13" t="b">
        <f t="shared" si="111"/>
        <v>0</v>
      </c>
      <c r="AQ345" s="13" t="b">
        <f t="shared" si="112"/>
        <v>0</v>
      </c>
      <c r="AR345" s="13" t="b">
        <f t="shared" si="113"/>
        <v>0</v>
      </c>
      <c r="AS345" s="13" t="b">
        <f t="shared" si="114"/>
        <v>1</v>
      </c>
      <c r="AT345" s="13" t="b">
        <f t="shared" si="115"/>
        <v>1</v>
      </c>
      <c r="AU345" s="13" t="b">
        <f t="shared" si="116"/>
        <v>1</v>
      </c>
      <c r="AV345" s="13" t="b">
        <f t="shared" si="117"/>
        <v>1</v>
      </c>
      <c r="AW345" s="13" t="b">
        <f t="shared" si="118"/>
        <v>1</v>
      </c>
      <c r="AX345" s="13" t="str">
        <f t="shared" si="119"/>
        <v>-</v>
      </c>
      <c r="AY345" s="622">
        <f>IF(AX345="-",0,IF(COUNTIF(AX345:$AX$1022,AX345)&gt;1,1,0))</f>
        <v>0</v>
      </c>
    </row>
    <row r="346" spans="1:51" ht="15.75">
      <c r="A346" s="464">
        <v>324</v>
      </c>
      <c r="B346" s="491"/>
      <c r="C346" s="492"/>
      <c r="D346" s="469"/>
      <c r="E346" s="470"/>
      <c r="F346" s="493"/>
      <c r="G346" s="466"/>
      <c r="H346" s="470"/>
      <c r="I346" s="493"/>
      <c r="J346" s="466"/>
      <c r="K346" s="470"/>
      <c r="L346" s="493"/>
      <c r="M346" s="466"/>
      <c r="N346" s="470"/>
      <c r="O346" s="493"/>
      <c r="P346" s="466"/>
      <c r="Q346" s="470"/>
      <c r="R346" s="493"/>
      <c r="S346" s="466"/>
      <c r="T346" s="470"/>
      <c r="U346" s="493"/>
      <c r="V346" s="466"/>
      <c r="W346" s="470"/>
      <c r="X346" s="493"/>
      <c r="Y346" s="466"/>
      <c r="Z346" s="470"/>
      <c r="AA346" s="494"/>
      <c r="AB346" s="542">
        <f t="shared" si="102"/>
        <v>0</v>
      </c>
      <c r="AC346" s="495">
        <f t="shared" si="102"/>
        <v>0</v>
      </c>
      <c r="AD346" s="496">
        <f t="shared" si="102"/>
        <v>0</v>
      </c>
      <c r="AE346" s="3"/>
      <c r="AF346" s="13" t="b">
        <f t="shared" si="100"/>
        <v>1</v>
      </c>
      <c r="AG346" s="13" t="b">
        <f t="shared" si="101"/>
        <v>1</v>
      </c>
      <c r="AH346" s="13" t="b">
        <f t="shared" si="103"/>
        <v>1</v>
      </c>
      <c r="AI346" s="13" t="b">
        <f t="shared" si="104"/>
        <v>1</v>
      </c>
      <c r="AJ346" s="13" t="b">
        <f t="shared" si="105"/>
        <v>0</v>
      </c>
      <c r="AK346" s="13" t="b">
        <f t="shared" si="106"/>
        <v>0</v>
      </c>
      <c r="AL346" s="13" t="b">
        <f t="shared" si="107"/>
        <v>0</v>
      </c>
      <c r="AM346" s="13" t="b">
        <f t="shared" si="108"/>
        <v>0</v>
      </c>
      <c r="AN346" s="13" t="b">
        <f t="shared" si="109"/>
        <v>0</v>
      </c>
      <c r="AO346" s="13" t="b">
        <f t="shared" si="110"/>
        <v>0</v>
      </c>
      <c r="AP346" s="13" t="b">
        <f t="shared" si="111"/>
        <v>0</v>
      </c>
      <c r="AQ346" s="13" t="b">
        <f t="shared" si="112"/>
        <v>0</v>
      </c>
      <c r="AR346" s="13" t="b">
        <f t="shared" si="113"/>
        <v>0</v>
      </c>
      <c r="AS346" s="13" t="b">
        <f t="shared" si="114"/>
        <v>1</v>
      </c>
      <c r="AT346" s="13" t="b">
        <f t="shared" si="115"/>
        <v>1</v>
      </c>
      <c r="AU346" s="13" t="b">
        <f t="shared" si="116"/>
        <v>1</v>
      </c>
      <c r="AV346" s="13" t="b">
        <f t="shared" si="117"/>
        <v>1</v>
      </c>
      <c r="AW346" s="13" t="b">
        <f t="shared" si="118"/>
        <v>1</v>
      </c>
      <c r="AX346" s="13" t="str">
        <f t="shared" si="119"/>
        <v>-</v>
      </c>
      <c r="AY346" s="622">
        <f>IF(AX346="-",0,IF(COUNTIF(AX346:$AX$1022,AX346)&gt;1,1,0))</f>
        <v>0</v>
      </c>
    </row>
    <row r="347" spans="1:51" ht="15.75">
      <c r="A347" s="464">
        <v>325</v>
      </c>
      <c r="B347" s="491"/>
      <c r="C347" s="492"/>
      <c r="D347" s="469"/>
      <c r="E347" s="470"/>
      <c r="F347" s="493"/>
      <c r="G347" s="466"/>
      <c r="H347" s="470"/>
      <c r="I347" s="493"/>
      <c r="J347" s="466"/>
      <c r="K347" s="470"/>
      <c r="L347" s="493"/>
      <c r="M347" s="466"/>
      <c r="N347" s="470"/>
      <c r="O347" s="493"/>
      <c r="P347" s="466"/>
      <c r="Q347" s="470"/>
      <c r="R347" s="493"/>
      <c r="S347" s="466"/>
      <c r="T347" s="470"/>
      <c r="U347" s="493"/>
      <c r="V347" s="466"/>
      <c r="W347" s="470"/>
      <c r="X347" s="493"/>
      <c r="Y347" s="466"/>
      <c r="Z347" s="470"/>
      <c r="AA347" s="494"/>
      <c r="AB347" s="542">
        <f t="shared" si="102"/>
        <v>0</v>
      </c>
      <c r="AC347" s="495">
        <f t="shared" si="102"/>
        <v>0</v>
      </c>
      <c r="AD347" s="496">
        <f t="shared" si="102"/>
        <v>0</v>
      </c>
      <c r="AE347" s="3"/>
      <c r="AF347" s="13" t="b">
        <f t="shared" si="100"/>
        <v>1</v>
      </c>
      <c r="AG347" s="13" t="b">
        <f t="shared" si="101"/>
        <v>1</v>
      </c>
      <c r="AH347" s="13" t="b">
        <f t="shared" si="103"/>
        <v>1</v>
      </c>
      <c r="AI347" s="13" t="b">
        <f t="shared" si="104"/>
        <v>1</v>
      </c>
      <c r="AJ347" s="13" t="b">
        <f t="shared" si="105"/>
        <v>0</v>
      </c>
      <c r="AK347" s="13" t="b">
        <f t="shared" si="106"/>
        <v>0</v>
      </c>
      <c r="AL347" s="13" t="b">
        <f t="shared" si="107"/>
        <v>0</v>
      </c>
      <c r="AM347" s="13" t="b">
        <f t="shared" si="108"/>
        <v>0</v>
      </c>
      <c r="AN347" s="13" t="b">
        <f t="shared" si="109"/>
        <v>0</v>
      </c>
      <c r="AO347" s="13" t="b">
        <f t="shared" si="110"/>
        <v>0</v>
      </c>
      <c r="AP347" s="13" t="b">
        <f t="shared" si="111"/>
        <v>0</v>
      </c>
      <c r="AQ347" s="13" t="b">
        <f t="shared" si="112"/>
        <v>0</v>
      </c>
      <c r="AR347" s="13" t="b">
        <f t="shared" si="113"/>
        <v>0</v>
      </c>
      <c r="AS347" s="13" t="b">
        <f t="shared" si="114"/>
        <v>1</v>
      </c>
      <c r="AT347" s="13" t="b">
        <f t="shared" si="115"/>
        <v>1</v>
      </c>
      <c r="AU347" s="13" t="b">
        <f t="shared" si="116"/>
        <v>1</v>
      </c>
      <c r="AV347" s="13" t="b">
        <f t="shared" si="117"/>
        <v>1</v>
      </c>
      <c r="AW347" s="13" t="b">
        <f t="shared" si="118"/>
        <v>1</v>
      </c>
      <c r="AX347" s="13" t="str">
        <f t="shared" si="119"/>
        <v>-</v>
      </c>
      <c r="AY347" s="622">
        <f>IF(AX347="-",0,IF(COUNTIF(AX347:$AX$1022,AX347)&gt;1,1,0))</f>
        <v>0</v>
      </c>
    </row>
    <row r="348" spans="1:51" ht="15.75">
      <c r="A348" s="464">
        <v>326</v>
      </c>
      <c r="B348" s="491"/>
      <c r="C348" s="492"/>
      <c r="D348" s="469"/>
      <c r="E348" s="470"/>
      <c r="F348" s="493"/>
      <c r="G348" s="466"/>
      <c r="H348" s="470"/>
      <c r="I348" s="493"/>
      <c r="J348" s="466"/>
      <c r="K348" s="470"/>
      <c r="L348" s="493"/>
      <c r="M348" s="466"/>
      <c r="N348" s="470"/>
      <c r="O348" s="493"/>
      <c r="P348" s="466"/>
      <c r="Q348" s="470"/>
      <c r="R348" s="493"/>
      <c r="S348" s="466"/>
      <c r="T348" s="470"/>
      <c r="U348" s="493"/>
      <c r="V348" s="466"/>
      <c r="W348" s="470"/>
      <c r="X348" s="493"/>
      <c r="Y348" s="466"/>
      <c r="Z348" s="470"/>
      <c r="AA348" s="494"/>
      <c r="AB348" s="542">
        <f t="shared" si="102"/>
        <v>0</v>
      </c>
      <c r="AC348" s="495">
        <f t="shared" si="102"/>
        <v>0</v>
      </c>
      <c r="AD348" s="496">
        <f t="shared" si="102"/>
        <v>0</v>
      </c>
      <c r="AE348" s="3"/>
      <c r="AF348" s="13" t="b">
        <f t="shared" si="100"/>
        <v>1</v>
      </c>
      <c r="AG348" s="13" t="b">
        <f t="shared" si="101"/>
        <v>1</v>
      </c>
      <c r="AH348" s="13" t="b">
        <f t="shared" si="103"/>
        <v>1</v>
      </c>
      <c r="AI348" s="13" t="b">
        <f t="shared" si="104"/>
        <v>1</v>
      </c>
      <c r="AJ348" s="13" t="b">
        <f t="shared" si="105"/>
        <v>0</v>
      </c>
      <c r="AK348" s="13" t="b">
        <f t="shared" si="106"/>
        <v>0</v>
      </c>
      <c r="AL348" s="13" t="b">
        <f t="shared" si="107"/>
        <v>0</v>
      </c>
      <c r="AM348" s="13" t="b">
        <f t="shared" si="108"/>
        <v>0</v>
      </c>
      <c r="AN348" s="13" t="b">
        <f t="shared" si="109"/>
        <v>0</v>
      </c>
      <c r="AO348" s="13" t="b">
        <f t="shared" si="110"/>
        <v>0</v>
      </c>
      <c r="AP348" s="13" t="b">
        <f t="shared" si="111"/>
        <v>0</v>
      </c>
      <c r="AQ348" s="13" t="b">
        <f t="shared" si="112"/>
        <v>0</v>
      </c>
      <c r="AR348" s="13" t="b">
        <f t="shared" si="113"/>
        <v>0</v>
      </c>
      <c r="AS348" s="13" t="b">
        <f t="shared" si="114"/>
        <v>1</v>
      </c>
      <c r="AT348" s="13" t="b">
        <f t="shared" si="115"/>
        <v>1</v>
      </c>
      <c r="AU348" s="13" t="b">
        <f t="shared" si="116"/>
        <v>1</v>
      </c>
      <c r="AV348" s="13" t="b">
        <f t="shared" si="117"/>
        <v>1</v>
      </c>
      <c r="AW348" s="13" t="b">
        <f t="shared" si="118"/>
        <v>1</v>
      </c>
      <c r="AX348" s="13" t="str">
        <f t="shared" si="119"/>
        <v>-</v>
      </c>
      <c r="AY348" s="622">
        <f>IF(AX348="-",0,IF(COUNTIF(AX348:$AX$1022,AX348)&gt;1,1,0))</f>
        <v>0</v>
      </c>
    </row>
    <row r="349" spans="1:51" ht="15.75">
      <c r="A349" s="464">
        <v>327</v>
      </c>
      <c r="B349" s="491"/>
      <c r="C349" s="492"/>
      <c r="D349" s="469"/>
      <c r="E349" s="470"/>
      <c r="F349" s="493"/>
      <c r="G349" s="466"/>
      <c r="H349" s="470"/>
      <c r="I349" s="493"/>
      <c r="J349" s="466"/>
      <c r="K349" s="470"/>
      <c r="L349" s="493"/>
      <c r="M349" s="466"/>
      <c r="N349" s="470"/>
      <c r="O349" s="493"/>
      <c r="P349" s="466"/>
      <c r="Q349" s="470"/>
      <c r="R349" s="493"/>
      <c r="S349" s="466"/>
      <c r="T349" s="470"/>
      <c r="U349" s="493"/>
      <c r="V349" s="466"/>
      <c r="W349" s="470"/>
      <c r="X349" s="493"/>
      <c r="Y349" s="466"/>
      <c r="Z349" s="470"/>
      <c r="AA349" s="494"/>
      <c r="AB349" s="542">
        <f t="shared" si="102"/>
        <v>0</v>
      </c>
      <c r="AC349" s="495">
        <f t="shared" si="102"/>
        <v>0</v>
      </c>
      <c r="AD349" s="496">
        <f t="shared" si="102"/>
        <v>0</v>
      </c>
      <c r="AE349" s="3"/>
      <c r="AF349" s="13" t="b">
        <f t="shared" si="100"/>
        <v>1</v>
      </c>
      <c r="AG349" s="13" t="b">
        <f t="shared" si="101"/>
        <v>1</v>
      </c>
      <c r="AH349" s="13" t="b">
        <f t="shared" si="103"/>
        <v>1</v>
      </c>
      <c r="AI349" s="13" t="b">
        <f t="shared" si="104"/>
        <v>1</v>
      </c>
      <c r="AJ349" s="13" t="b">
        <f t="shared" si="105"/>
        <v>0</v>
      </c>
      <c r="AK349" s="13" t="b">
        <f t="shared" si="106"/>
        <v>0</v>
      </c>
      <c r="AL349" s="13" t="b">
        <f t="shared" si="107"/>
        <v>0</v>
      </c>
      <c r="AM349" s="13" t="b">
        <f t="shared" si="108"/>
        <v>0</v>
      </c>
      <c r="AN349" s="13" t="b">
        <f t="shared" si="109"/>
        <v>0</v>
      </c>
      <c r="AO349" s="13" t="b">
        <f t="shared" si="110"/>
        <v>0</v>
      </c>
      <c r="AP349" s="13" t="b">
        <f t="shared" si="111"/>
        <v>0</v>
      </c>
      <c r="AQ349" s="13" t="b">
        <f t="shared" si="112"/>
        <v>0</v>
      </c>
      <c r="AR349" s="13" t="b">
        <f t="shared" si="113"/>
        <v>0</v>
      </c>
      <c r="AS349" s="13" t="b">
        <f t="shared" si="114"/>
        <v>1</v>
      </c>
      <c r="AT349" s="13" t="b">
        <f t="shared" si="115"/>
        <v>1</v>
      </c>
      <c r="AU349" s="13" t="b">
        <f t="shared" si="116"/>
        <v>1</v>
      </c>
      <c r="AV349" s="13" t="b">
        <f t="shared" si="117"/>
        <v>1</v>
      </c>
      <c r="AW349" s="13" t="b">
        <f t="shared" si="118"/>
        <v>1</v>
      </c>
      <c r="AX349" s="13" t="str">
        <f t="shared" si="119"/>
        <v>-</v>
      </c>
      <c r="AY349" s="622">
        <f>IF(AX349="-",0,IF(COUNTIF(AX349:$AX$1022,AX349)&gt;1,1,0))</f>
        <v>0</v>
      </c>
    </row>
    <row r="350" spans="1:51" ht="15.75">
      <c r="A350" s="464">
        <v>328</v>
      </c>
      <c r="B350" s="491"/>
      <c r="C350" s="492"/>
      <c r="D350" s="469"/>
      <c r="E350" s="470"/>
      <c r="F350" s="493"/>
      <c r="G350" s="466"/>
      <c r="H350" s="470"/>
      <c r="I350" s="493"/>
      <c r="J350" s="466"/>
      <c r="K350" s="470"/>
      <c r="L350" s="493"/>
      <c r="M350" s="466"/>
      <c r="N350" s="470"/>
      <c r="O350" s="493"/>
      <c r="P350" s="466"/>
      <c r="Q350" s="470"/>
      <c r="R350" s="493"/>
      <c r="S350" s="466"/>
      <c r="T350" s="470"/>
      <c r="U350" s="493"/>
      <c r="V350" s="466"/>
      <c r="W350" s="470"/>
      <c r="X350" s="493"/>
      <c r="Y350" s="466"/>
      <c r="Z350" s="470"/>
      <c r="AA350" s="494"/>
      <c r="AB350" s="542">
        <f t="shared" si="102"/>
        <v>0</v>
      </c>
      <c r="AC350" s="495">
        <f t="shared" si="102"/>
        <v>0</v>
      </c>
      <c r="AD350" s="496">
        <f t="shared" si="102"/>
        <v>0</v>
      </c>
      <c r="AE350" s="3"/>
      <c r="AF350" s="13" t="b">
        <f t="shared" si="100"/>
        <v>1</v>
      </c>
      <c r="AG350" s="13" t="b">
        <f t="shared" si="101"/>
        <v>1</v>
      </c>
      <c r="AH350" s="13" t="b">
        <f t="shared" si="103"/>
        <v>1</v>
      </c>
      <c r="AI350" s="13" t="b">
        <f t="shared" si="104"/>
        <v>1</v>
      </c>
      <c r="AJ350" s="13" t="b">
        <f t="shared" si="105"/>
        <v>0</v>
      </c>
      <c r="AK350" s="13" t="b">
        <f t="shared" si="106"/>
        <v>0</v>
      </c>
      <c r="AL350" s="13" t="b">
        <f t="shared" si="107"/>
        <v>0</v>
      </c>
      <c r="AM350" s="13" t="b">
        <f t="shared" si="108"/>
        <v>0</v>
      </c>
      <c r="AN350" s="13" t="b">
        <f t="shared" si="109"/>
        <v>0</v>
      </c>
      <c r="AO350" s="13" t="b">
        <f t="shared" si="110"/>
        <v>0</v>
      </c>
      <c r="AP350" s="13" t="b">
        <f t="shared" si="111"/>
        <v>0</v>
      </c>
      <c r="AQ350" s="13" t="b">
        <f t="shared" si="112"/>
        <v>0</v>
      </c>
      <c r="AR350" s="13" t="b">
        <f t="shared" si="113"/>
        <v>0</v>
      </c>
      <c r="AS350" s="13" t="b">
        <f t="shared" si="114"/>
        <v>1</v>
      </c>
      <c r="AT350" s="13" t="b">
        <f t="shared" si="115"/>
        <v>1</v>
      </c>
      <c r="AU350" s="13" t="b">
        <f t="shared" si="116"/>
        <v>1</v>
      </c>
      <c r="AV350" s="13" t="b">
        <f t="shared" si="117"/>
        <v>1</v>
      </c>
      <c r="AW350" s="13" t="b">
        <f t="shared" si="118"/>
        <v>1</v>
      </c>
      <c r="AX350" s="13" t="str">
        <f t="shared" si="119"/>
        <v>-</v>
      </c>
      <c r="AY350" s="622">
        <f>IF(AX350="-",0,IF(COUNTIF(AX350:$AX$1022,AX350)&gt;1,1,0))</f>
        <v>0</v>
      </c>
    </row>
    <row r="351" spans="1:51" ht="15.75">
      <c r="A351" s="464">
        <v>329</v>
      </c>
      <c r="B351" s="491"/>
      <c r="C351" s="492"/>
      <c r="D351" s="469"/>
      <c r="E351" s="470"/>
      <c r="F351" s="493"/>
      <c r="G351" s="466"/>
      <c r="H351" s="470"/>
      <c r="I351" s="493"/>
      <c r="J351" s="466"/>
      <c r="K351" s="470"/>
      <c r="L351" s="493"/>
      <c r="M351" s="466"/>
      <c r="N351" s="470"/>
      <c r="O351" s="493"/>
      <c r="P351" s="466"/>
      <c r="Q351" s="470"/>
      <c r="R351" s="493"/>
      <c r="S351" s="466"/>
      <c r="T351" s="470"/>
      <c r="U351" s="493"/>
      <c r="V351" s="466"/>
      <c r="W351" s="470"/>
      <c r="X351" s="493"/>
      <c r="Y351" s="466"/>
      <c r="Z351" s="470"/>
      <c r="AA351" s="494"/>
      <c r="AB351" s="542">
        <f t="shared" si="102"/>
        <v>0</v>
      </c>
      <c r="AC351" s="495">
        <f t="shared" si="102"/>
        <v>0</v>
      </c>
      <c r="AD351" s="496">
        <f t="shared" si="102"/>
        <v>0</v>
      </c>
      <c r="AE351" s="3"/>
      <c r="AF351" s="13" t="b">
        <f t="shared" si="100"/>
        <v>1</v>
      </c>
      <c r="AG351" s="13" t="b">
        <f t="shared" si="101"/>
        <v>1</v>
      </c>
      <c r="AH351" s="13" t="b">
        <f t="shared" si="103"/>
        <v>1</v>
      </c>
      <c r="AI351" s="13" t="b">
        <f t="shared" si="104"/>
        <v>1</v>
      </c>
      <c r="AJ351" s="13" t="b">
        <f t="shared" si="105"/>
        <v>0</v>
      </c>
      <c r="AK351" s="13" t="b">
        <f t="shared" si="106"/>
        <v>0</v>
      </c>
      <c r="AL351" s="13" t="b">
        <f t="shared" si="107"/>
        <v>0</v>
      </c>
      <c r="AM351" s="13" t="b">
        <f t="shared" si="108"/>
        <v>0</v>
      </c>
      <c r="AN351" s="13" t="b">
        <f t="shared" si="109"/>
        <v>0</v>
      </c>
      <c r="AO351" s="13" t="b">
        <f t="shared" si="110"/>
        <v>0</v>
      </c>
      <c r="AP351" s="13" t="b">
        <f t="shared" si="111"/>
        <v>0</v>
      </c>
      <c r="AQ351" s="13" t="b">
        <f t="shared" si="112"/>
        <v>0</v>
      </c>
      <c r="AR351" s="13" t="b">
        <f t="shared" si="113"/>
        <v>0</v>
      </c>
      <c r="AS351" s="13" t="b">
        <f t="shared" si="114"/>
        <v>1</v>
      </c>
      <c r="AT351" s="13" t="b">
        <f t="shared" si="115"/>
        <v>1</v>
      </c>
      <c r="AU351" s="13" t="b">
        <f t="shared" si="116"/>
        <v>1</v>
      </c>
      <c r="AV351" s="13" t="b">
        <f t="shared" si="117"/>
        <v>1</v>
      </c>
      <c r="AW351" s="13" t="b">
        <f t="shared" si="118"/>
        <v>1</v>
      </c>
      <c r="AX351" s="13" t="str">
        <f t="shared" si="119"/>
        <v>-</v>
      </c>
      <c r="AY351" s="622">
        <f>IF(AX351="-",0,IF(COUNTIF(AX351:$AX$1022,AX351)&gt;1,1,0))</f>
        <v>0</v>
      </c>
    </row>
    <row r="352" spans="1:51" ht="15.75">
      <c r="A352" s="464">
        <v>330</v>
      </c>
      <c r="B352" s="491"/>
      <c r="C352" s="492"/>
      <c r="D352" s="469"/>
      <c r="E352" s="470"/>
      <c r="F352" s="493"/>
      <c r="G352" s="466"/>
      <c r="H352" s="470"/>
      <c r="I352" s="493"/>
      <c r="J352" s="466"/>
      <c r="K352" s="470"/>
      <c r="L352" s="493"/>
      <c r="M352" s="466"/>
      <c r="N352" s="470"/>
      <c r="O352" s="493"/>
      <c r="P352" s="466"/>
      <c r="Q352" s="470"/>
      <c r="R352" s="493"/>
      <c r="S352" s="466"/>
      <c r="T352" s="470"/>
      <c r="U352" s="493"/>
      <c r="V352" s="466"/>
      <c r="W352" s="470"/>
      <c r="X352" s="493"/>
      <c r="Y352" s="466"/>
      <c r="Z352" s="470"/>
      <c r="AA352" s="494"/>
      <c r="AB352" s="542">
        <f t="shared" si="102"/>
        <v>0</v>
      </c>
      <c r="AC352" s="495">
        <f t="shared" si="102"/>
        <v>0</v>
      </c>
      <c r="AD352" s="496">
        <f t="shared" si="102"/>
        <v>0</v>
      </c>
      <c r="AE352" s="3"/>
      <c r="AF352" s="13" t="b">
        <f t="shared" si="100"/>
        <v>1</v>
      </c>
      <c r="AG352" s="13" t="b">
        <f t="shared" si="101"/>
        <v>1</v>
      </c>
      <c r="AH352" s="13" t="b">
        <f t="shared" si="103"/>
        <v>1</v>
      </c>
      <c r="AI352" s="13" t="b">
        <f t="shared" si="104"/>
        <v>1</v>
      </c>
      <c r="AJ352" s="13" t="b">
        <f t="shared" si="105"/>
        <v>0</v>
      </c>
      <c r="AK352" s="13" t="b">
        <f t="shared" si="106"/>
        <v>0</v>
      </c>
      <c r="AL352" s="13" t="b">
        <f t="shared" si="107"/>
        <v>0</v>
      </c>
      <c r="AM352" s="13" t="b">
        <f t="shared" si="108"/>
        <v>0</v>
      </c>
      <c r="AN352" s="13" t="b">
        <f t="shared" si="109"/>
        <v>0</v>
      </c>
      <c r="AO352" s="13" t="b">
        <f t="shared" si="110"/>
        <v>0</v>
      </c>
      <c r="AP352" s="13" t="b">
        <f t="shared" si="111"/>
        <v>0</v>
      </c>
      <c r="AQ352" s="13" t="b">
        <f t="shared" si="112"/>
        <v>0</v>
      </c>
      <c r="AR352" s="13" t="b">
        <f t="shared" si="113"/>
        <v>0</v>
      </c>
      <c r="AS352" s="13" t="b">
        <f t="shared" si="114"/>
        <v>1</v>
      </c>
      <c r="AT352" s="13" t="b">
        <f t="shared" si="115"/>
        <v>1</v>
      </c>
      <c r="AU352" s="13" t="b">
        <f t="shared" si="116"/>
        <v>1</v>
      </c>
      <c r="AV352" s="13" t="b">
        <f t="shared" si="117"/>
        <v>1</v>
      </c>
      <c r="AW352" s="13" t="b">
        <f t="shared" si="118"/>
        <v>1</v>
      </c>
      <c r="AX352" s="13" t="str">
        <f t="shared" si="119"/>
        <v>-</v>
      </c>
      <c r="AY352" s="622">
        <f>IF(AX352="-",0,IF(COUNTIF(AX352:$AX$1022,AX352)&gt;1,1,0))</f>
        <v>0</v>
      </c>
    </row>
    <row r="353" spans="1:51" ht="15.75">
      <c r="A353" s="464">
        <v>331</v>
      </c>
      <c r="B353" s="491"/>
      <c r="C353" s="492"/>
      <c r="D353" s="469"/>
      <c r="E353" s="470"/>
      <c r="F353" s="493"/>
      <c r="G353" s="466"/>
      <c r="H353" s="470"/>
      <c r="I353" s="493"/>
      <c r="J353" s="466"/>
      <c r="K353" s="470"/>
      <c r="L353" s="493"/>
      <c r="M353" s="466"/>
      <c r="N353" s="470"/>
      <c r="O353" s="493"/>
      <c r="P353" s="466"/>
      <c r="Q353" s="470"/>
      <c r="R353" s="493"/>
      <c r="S353" s="466"/>
      <c r="T353" s="470"/>
      <c r="U353" s="493"/>
      <c r="V353" s="466"/>
      <c r="W353" s="470"/>
      <c r="X353" s="493"/>
      <c r="Y353" s="466"/>
      <c r="Z353" s="470"/>
      <c r="AA353" s="494"/>
      <c r="AB353" s="542">
        <f t="shared" si="102"/>
        <v>0</v>
      </c>
      <c r="AC353" s="495">
        <f t="shared" si="102"/>
        <v>0</v>
      </c>
      <c r="AD353" s="496">
        <f t="shared" si="102"/>
        <v>0</v>
      </c>
      <c r="AE353" s="3"/>
      <c r="AF353" s="13" t="b">
        <f t="shared" si="100"/>
        <v>1</v>
      </c>
      <c r="AG353" s="13" t="b">
        <f t="shared" si="101"/>
        <v>1</v>
      </c>
      <c r="AH353" s="13" t="b">
        <f t="shared" si="103"/>
        <v>1</v>
      </c>
      <c r="AI353" s="13" t="b">
        <f t="shared" si="104"/>
        <v>1</v>
      </c>
      <c r="AJ353" s="13" t="b">
        <f t="shared" si="105"/>
        <v>0</v>
      </c>
      <c r="AK353" s="13" t="b">
        <f t="shared" si="106"/>
        <v>0</v>
      </c>
      <c r="AL353" s="13" t="b">
        <f t="shared" si="107"/>
        <v>0</v>
      </c>
      <c r="AM353" s="13" t="b">
        <f t="shared" si="108"/>
        <v>0</v>
      </c>
      <c r="AN353" s="13" t="b">
        <f t="shared" si="109"/>
        <v>0</v>
      </c>
      <c r="AO353" s="13" t="b">
        <f t="shared" si="110"/>
        <v>0</v>
      </c>
      <c r="AP353" s="13" t="b">
        <f t="shared" si="111"/>
        <v>0</v>
      </c>
      <c r="AQ353" s="13" t="b">
        <f t="shared" si="112"/>
        <v>0</v>
      </c>
      <c r="AR353" s="13" t="b">
        <f t="shared" si="113"/>
        <v>0</v>
      </c>
      <c r="AS353" s="13" t="b">
        <f t="shared" si="114"/>
        <v>1</v>
      </c>
      <c r="AT353" s="13" t="b">
        <f t="shared" si="115"/>
        <v>1</v>
      </c>
      <c r="AU353" s="13" t="b">
        <f t="shared" si="116"/>
        <v>1</v>
      </c>
      <c r="AV353" s="13" t="b">
        <f t="shared" si="117"/>
        <v>1</v>
      </c>
      <c r="AW353" s="13" t="b">
        <f t="shared" si="118"/>
        <v>1</v>
      </c>
      <c r="AX353" s="13" t="str">
        <f t="shared" si="119"/>
        <v>-</v>
      </c>
      <c r="AY353" s="622">
        <f>IF(AX353="-",0,IF(COUNTIF(AX353:$AX$1022,AX353)&gt;1,1,0))</f>
        <v>0</v>
      </c>
    </row>
    <row r="354" spans="1:51" ht="15.75">
      <c r="A354" s="464">
        <v>332</v>
      </c>
      <c r="B354" s="491"/>
      <c r="C354" s="492"/>
      <c r="D354" s="469"/>
      <c r="E354" s="470"/>
      <c r="F354" s="493"/>
      <c r="G354" s="466"/>
      <c r="H354" s="470"/>
      <c r="I354" s="493"/>
      <c r="J354" s="466"/>
      <c r="K354" s="470"/>
      <c r="L354" s="493"/>
      <c r="M354" s="466"/>
      <c r="N354" s="470"/>
      <c r="O354" s="493"/>
      <c r="P354" s="466"/>
      <c r="Q354" s="470"/>
      <c r="R354" s="493"/>
      <c r="S354" s="466"/>
      <c r="T354" s="470"/>
      <c r="U354" s="493"/>
      <c r="V354" s="466"/>
      <c r="W354" s="470"/>
      <c r="X354" s="493"/>
      <c r="Y354" s="466"/>
      <c r="Z354" s="470"/>
      <c r="AA354" s="494"/>
      <c r="AB354" s="542">
        <f t="shared" si="102"/>
        <v>0</v>
      </c>
      <c r="AC354" s="495">
        <f t="shared" si="102"/>
        <v>0</v>
      </c>
      <c r="AD354" s="496">
        <f t="shared" si="102"/>
        <v>0</v>
      </c>
      <c r="AE354" s="3"/>
      <c r="AF354" s="13" t="b">
        <f t="shared" si="100"/>
        <v>1</v>
      </c>
      <c r="AG354" s="13" t="b">
        <f t="shared" si="101"/>
        <v>1</v>
      </c>
      <c r="AH354" s="13" t="b">
        <f t="shared" si="103"/>
        <v>1</v>
      </c>
      <c r="AI354" s="13" t="b">
        <f t="shared" si="104"/>
        <v>1</v>
      </c>
      <c r="AJ354" s="13" t="b">
        <f t="shared" si="105"/>
        <v>0</v>
      </c>
      <c r="AK354" s="13" t="b">
        <f t="shared" si="106"/>
        <v>0</v>
      </c>
      <c r="AL354" s="13" t="b">
        <f t="shared" si="107"/>
        <v>0</v>
      </c>
      <c r="AM354" s="13" t="b">
        <f t="shared" si="108"/>
        <v>0</v>
      </c>
      <c r="AN354" s="13" t="b">
        <f t="shared" si="109"/>
        <v>0</v>
      </c>
      <c r="AO354" s="13" t="b">
        <f t="shared" si="110"/>
        <v>0</v>
      </c>
      <c r="AP354" s="13" t="b">
        <f t="shared" si="111"/>
        <v>0</v>
      </c>
      <c r="AQ354" s="13" t="b">
        <f t="shared" si="112"/>
        <v>0</v>
      </c>
      <c r="AR354" s="13" t="b">
        <f t="shared" si="113"/>
        <v>0</v>
      </c>
      <c r="AS354" s="13" t="b">
        <f t="shared" si="114"/>
        <v>1</v>
      </c>
      <c r="AT354" s="13" t="b">
        <f t="shared" si="115"/>
        <v>1</v>
      </c>
      <c r="AU354" s="13" t="b">
        <f t="shared" si="116"/>
        <v>1</v>
      </c>
      <c r="AV354" s="13" t="b">
        <f t="shared" si="117"/>
        <v>1</v>
      </c>
      <c r="AW354" s="13" t="b">
        <f t="shared" si="118"/>
        <v>1</v>
      </c>
      <c r="AX354" s="13" t="str">
        <f t="shared" si="119"/>
        <v>-</v>
      </c>
      <c r="AY354" s="622">
        <f>IF(AX354="-",0,IF(COUNTIF(AX354:$AX$1022,AX354)&gt;1,1,0))</f>
        <v>0</v>
      </c>
    </row>
    <row r="355" spans="1:51" ht="15.75">
      <c r="A355" s="464">
        <v>333</v>
      </c>
      <c r="B355" s="491"/>
      <c r="C355" s="492"/>
      <c r="D355" s="469"/>
      <c r="E355" s="470"/>
      <c r="F355" s="493"/>
      <c r="G355" s="466"/>
      <c r="H355" s="470"/>
      <c r="I355" s="493"/>
      <c r="J355" s="466"/>
      <c r="K355" s="470"/>
      <c r="L355" s="493"/>
      <c r="M355" s="466"/>
      <c r="N355" s="470"/>
      <c r="O355" s="493"/>
      <c r="P355" s="466"/>
      <c r="Q355" s="470"/>
      <c r="R355" s="493"/>
      <c r="S355" s="466"/>
      <c r="T355" s="470"/>
      <c r="U355" s="493"/>
      <c r="V355" s="466"/>
      <c r="W355" s="470"/>
      <c r="X355" s="493"/>
      <c r="Y355" s="466"/>
      <c r="Z355" s="470"/>
      <c r="AA355" s="494"/>
      <c r="AB355" s="542">
        <f t="shared" si="102"/>
        <v>0</v>
      </c>
      <c r="AC355" s="495">
        <f t="shared" si="102"/>
        <v>0</v>
      </c>
      <c r="AD355" s="496">
        <f t="shared" si="102"/>
        <v>0</v>
      </c>
      <c r="AE355" s="3"/>
      <c r="AF355" s="13" t="b">
        <f t="shared" si="100"/>
        <v>1</v>
      </c>
      <c r="AG355" s="13" t="b">
        <f t="shared" si="101"/>
        <v>1</v>
      </c>
      <c r="AH355" s="13" t="b">
        <f t="shared" si="103"/>
        <v>1</v>
      </c>
      <c r="AI355" s="13" t="b">
        <f t="shared" si="104"/>
        <v>1</v>
      </c>
      <c r="AJ355" s="13" t="b">
        <f t="shared" si="105"/>
        <v>0</v>
      </c>
      <c r="AK355" s="13" t="b">
        <f t="shared" si="106"/>
        <v>0</v>
      </c>
      <c r="AL355" s="13" t="b">
        <f t="shared" si="107"/>
        <v>0</v>
      </c>
      <c r="AM355" s="13" t="b">
        <f t="shared" si="108"/>
        <v>0</v>
      </c>
      <c r="AN355" s="13" t="b">
        <f t="shared" si="109"/>
        <v>0</v>
      </c>
      <c r="AO355" s="13" t="b">
        <f t="shared" si="110"/>
        <v>0</v>
      </c>
      <c r="AP355" s="13" t="b">
        <f t="shared" si="111"/>
        <v>0</v>
      </c>
      <c r="AQ355" s="13" t="b">
        <f t="shared" si="112"/>
        <v>0</v>
      </c>
      <c r="AR355" s="13" t="b">
        <f t="shared" si="113"/>
        <v>0</v>
      </c>
      <c r="AS355" s="13" t="b">
        <f t="shared" si="114"/>
        <v>1</v>
      </c>
      <c r="AT355" s="13" t="b">
        <f t="shared" si="115"/>
        <v>1</v>
      </c>
      <c r="AU355" s="13" t="b">
        <f t="shared" si="116"/>
        <v>1</v>
      </c>
      <c r="AV355" s="13" t="b">
        <f t="shared" si="117"/>
        <v>1</v>
      </c>
      <c r="AW355" s="13" t="b">
        <f t="shared" si="118"/>
        <v>1</v>
      </c>
      <c r="AX355" s="13" t="str">
        <f t="shared" si="119"/>
        <v>-</v>
      </c>
      <c r="AY355" s="622">
        <f>IF(AX355="-",0,IF(COUNTIF(AX355:$AX$1022,AX355)&gt;1,1,0))</f>
        <v>0</v>
      </c>
    </row>
    <row r="356" spans="1:51" ht="15.75">
      <c r="A356" s="464">
        <v>334</v>
      </c>
      <c r="B356" s="491"/>
      <c r="C356" s="492"/>
      <c r="D356" s="469"/>
      <c r="E356" s="470"/>
      <c r="F356" s="493"/>
      <c r="G356" s="466"/>
      <c r="H356" s="470"/>
      <c r="I356" s="493"/>
      <c r="J356" s="466"/>
      <c r="K356" s="470"/>
      <c r="L356" s="493"/>
      <c r="M356" s="466"/>
      <c r="N356" s="470"/>
      <c r="O356" s="493"/>
      <c r="P356" s="466"/>
      <c r="Q356" s="470"/>
      <c r="R356" s="493"/>
      <c r="S356" s="466"/>
      <c r="T356" s="470"/>
      <c r="U356" s="493"/>
      <c r="V356" s="466"/>
      <c r="W356" s="470"/>
      <c r="X356" s="493"/>
      <c r="Y356" s="466"/>
      <c r="Z356" s="470"/>
      <c r="AA356" s="494"/>
      <c r="AB356" s="542">
        <f t="shared" si="102"/>
        <v>0</v>
      </c>
      <c r="AC356" s="495">
        <f t="shared" si="102"/>
        <v>0</v>
      </c>
      <c r="AD356" s="496">
        <f t="shared" si="102"/>
        <v>0</v>
      </c>
      <c r="AE356" s="3"/>
      <c r="AF356" s="13" t="b">
        <f t="shared" si="100"/>
        <v>1</v>
      </c>
      <c r="AG356" s="13" t="b">
        <f t="shared" si="101"/>
        <v>1</v>
      </c>
      <c r="AH356" s="13" t="b">
        <f t="shared" si="103"/>
        <v>1</v>
      </c>
      <c r="AI356" s="13" t="b">
        <f t="shared" si="104"/>
        <v>1</v>
      </c>
      <c r="AJ356" s="13" t="b">
        <f t="shared" si="105"/>
        <v>0</v>
      </c>
      <c r="AK356" s="13" t="b">
        <f t="shared" si="106"/>
        <v>0</v>
      </c>
      <c r="AL356" s="13" t="b">
        <f t="shared" si="107"/>
        <v>0</v>
      </c>
      <c r="AM356" s="13" t="b">
        <f t="shared" si="108"/>
        <v>0</v>
      </c>
      <c r="AN356" s="13" t="b">
        <f t="shared" si="109"/>
        <v>0</v>
      </c>
      <c r="AO356" s="13" t="b">
        <f t="shared" si="110"/>
        <v>0</v>
      </c>
      <c r="AP356" s="13" t="b">
        <f t="shared" si="111"/>
        <v>0</v>
      </c>
      <c r="AQ356" s="13" t="b">
        <f t="shared" si="112"/>
        <v>0</v>
      </c>
      <c r="AR356" s="13" t="b">
        <f t="shared" si="113"/>
        <v>0</v>
      </c>
      <c r="AS356" s="13" t="b">
        <f t="shared" si="114"/>
        <v>1</v>
      </c>
      <c r="AT356" s="13" t="b">
        <f t="shared" si="115"/>
        <v>1</v>
      </c>
      <c r="AU356" s="13" t="b">
        <f t="shared" si="116"/>
        <v>1</v>
      </c>
      <c r="AV356" s="13" t="b">
        <f t="shared" si="117"/>
        <v>1</v>
      </c>
      <c r="AW356" s="13" t="b">
        <f t="shared" si="118"/>
        <v>1</v>
      </c>
      <c r="AX356" s="13" t="str">
        <f t="shared" si="119"/>
        <v>-</v>
      </c>
      <c r="AY356" s="622">
        <f>IF(AX356="-",0,IF(COUNTIF(AX356:$AX$1022,AX356)&gt;1,1,0))</f>
        <v>0</v>
      </c>
    </row>
    <row r="357" spans="1:51" ht="15.75">
      <c r="A357" s="464">
        <v>335</v>
      </c>
      <c r="B357" s="491"/>
      <c r="C357" s="492"/>
      <c r="D357" s="469"/>
      <c r="E357" s="470"/>
      <c r="F357" s="493"/>
      <c r="G357" s="466"/>
      <c r="H357" s="470"/>
      <c r="I357" s="493"/>
      <c r="J357" s="466"/>
      <c r="K357" s="470"/>
      <c r="L357" s="493"/>
      <c r="M357" s="466"/>
      <c r="N357" s="470"/>
      <c r="O357" s="493"/>
      <c r="P357" s="466"/>
      <c r="Q357" s="470"/>
      <c r="R357" s="493"/>
      <c r="S357" s="466"/>
      <c r="T357" s="470"/>
      <c r="U357" s="493"/>
      <c r="V357" s="466"/>
      <c r="W357" s="470"/>
      <c r="X357" s="493"/>
      <c r="Y357" s="466"/>
      <c r="Z357" s="470"/>
      <c r="AA357" s="494"/>
      <c r="AB357" s="542">
        <f t="shared" si="102"/>
        <v>0</v>
      </c>
      <c r="AC357" s="495">
        <f t="shared" si="102"/>
        <v>0</v>
      </c>
      <c r="AD357" s="496">
        <f t="shared" si="102"/>
        <v>0</v>
      </c>
      <c r="AE357" s="3"/>
      <c r="AF357" s="13" t="b">
        <f t="shared" si="100"/>
        <v>1</v>
      </c>
      <c r="AG357" s="13" t="b">
        <f t="shared" si="101"/>
        <v>1</v>
      </c>
      <c r="AH357" s="13" t="b">
        <f t="shared" si="103"/>
        <v>1</v>
      </c>
      <c r="AI357" s="13" t="b">
        <f t="shared" si="104"/>
        <v>1</v>
      </c>
      <c r="AJ357" s="13" t="b">
        <f t="shared" si="105"/>
        <v>0</v>
      </c>
      <c r="AK357" s="13" t="b">
        <f t="shared" si="106"/>
        <v>0</v>
      </c>
      <c r="AL357" s="13" t="b">
        <f t="shared" si="107"/>
        <v>0</v>
      </c>
      <c r="AM357" s="13" t="b">
        <f t="shared" si="108"/>
        <v>0</v>
      </c>
      <c r="AN357" s="13" t="b">
        <f t="shared" si="109"/>
        <v>0</v>
      </c>
      <c r="AO357" s="13" t="b">
        <f t="shared" si="110"/>
        <v>0</v>
      </c>
      <c r="AP357" s="13" t="b">
        <f t="shared" si="111"/>
        <v>0</v>
      </c>
      <c r="AQ357" s="13" t="b">
        <f t="shared" si="112"/>
        <v>0</v>
      </c>
      <c r="AR357" s="13" t="b">
        <f t="shared" si="113"/>
        <v>0</v>
      </c>
      <c r="AS357" s="13" t="b">
        <f t="shared" si="114"/>
        <v>1</v>
      </c>
      <c r="AT357" s="13" t="b">
        <f t="shared" si="115"/>
        <v>1</v>
      </c>
      <c r="AU357" s="13" t="b">
        <f t="shared" si="116"/>
        <v>1</v>
      </c>
      <c r="AV357" s="13" t="b">
        <f t="shared" si="117"/>
        <v>1</v>
      </c>
      <c r="AW357" s="13" t="b">
        <f t="shared" si="118"/>
        <v>1</v>
      </c>
      <c r="AX357" s="13" t="str">
        <f t="shared" si="119"/>
        <v>-</v>
      </c>
      <c r="AY357" s="622">
        <f>IF(AX357="-",0,IF(COUNTIF(AX357:$AX$1022,AX357)&gt;1,1,0))</f>
        <v>0</v>
      </c>
    </row>
    <row r="358" spans="1:51" ht="15.75">
      <c r="A358" s="464">
        <v>336</v>
      </c>
      <c r="B358" s="491"/>
      <c r="C358" s="492"/>
      <c r="D358" s="469"/>
      <c r="E358" s="470"/>
      <c r="F358" s="493"/>
      <c r="G358" s="466"/>
      <c r="H358" s="470"/>
      <c r="I358" s="493"/>
      <c r="J358" s="466"/>
      <c r="K358" s="470"/>
      <c r="L358" s="493"/>
      <c r="M358" s="466"/>
      <c r="N358" s="470"/>
      <c r="O358" s="493"/>
      <c r="P358" s="466"/>
      <c r="Q358" s="470"/>
      <c r="R358" s="493"/>
      <c r="S358" s="466"/>
      <c r="T358" s="470"/>
      <c r="U358" s="493"/>
      <c r="V358" s="466"/>
      <c r="W358" s="470"/>
      <c r="X358" s="493"/>
      <c r="Y358" s="466"/>
      <c r="Z358" s="470"/>
      <c r="AA358" s="494"/>
      <c r="AB358" s="542">
        <f t="shared" si="102"/>
        <v>0</v>
      </c>
      <c r="AC358" s="495">
        <f t="shared" si="102"/>
        <v>0</v>
      </c>
      <c r="AD358" s="496">
        <f t="shared" si="102"/>
        <v>0</v>
      </c>
      <c r="AE358" s="3"/>
      <c r="AF358" s="13" t="b">
        <f t="shared" si="100"/>
        <v>1</v>
      </c>
      <c r="AG358" s="13" t="b">
        <f t="shared" si="101"/>
        <v>1</v>
      </c>
      <c r="AH358" s="13" t="b">
        <f t="shared" si="103"/>
        <v>1</v>
      </c>
      <c r="AI358" s="13" t="b">
        <f t="shared" si="104"/>
        <v>1</v>
      </c>
      <c r="AJ358" s="13" t="b">
        <f t="shared" si="105"/>
        <v>0</v>
      </c>
      <c r="AK358" s="13" t="b">
        <f t="shared" si="106"/>
        <v>0</v>
      </c>
      <c r="AL358" s="13" t="b">
        <f t="shared" si="107"/>
        <v>0</v>
      </c>
      <c r="AM358" s="13" t="b">
        <f t="shared" si="108"/>
        <v>0</v>
      </c>
      <c r="AN358" s="13" t="b">
        <f t="shared" si="109"/>
        <v>0</v>
      </c>
      <c r="AO358" s="13" t="b">
        <f t="shared" si="110"/>
        <v>0</v>
      </c>
      <c r="AP358" s="13" t="b">
        <f t="shared" si="111"/>
        <v>0</v>
      </c>
      <c r="AQ358" s="13" t="b">
        <f t="shared" si="112"/>
        <v>0</v>
      </c>
      <c r="AR358" s="13" t="b">
        <f t="shared" si="113"/>
        <v>0</v>
      </c>
      <c r="AS358" s="13" t="b">
        <f t="shared" si="114"/>
        <v>1</v>
      </c>
      <c r="AT358" s="13" t="b">
        <f t="shared" si="115"/>
        <v>1</v>
      </c>
      <c r="AU358" s="13" t="b">
        <f t="shared" si="116"/>
        <v>1</v>
      </c>
      <c r="AV358" s="13" t="b">
        <f t="shared" si="117"/>
        <v>1</v>
      </c>
      <c r="AW358" s="13" t="b">
        <f t="shared" si="118"/>
        <v>1</v>
      </c>
      <c r="AX358" s="13" t="str">
        <f t="shared" si="119"/>
        <v>-</v>
      </c>
      <c r="AY358" s="622">
        <f>IF(AX358="-",0,IF(COUNTIF(AX358:$AX$1022,AX358)&gt;1,1,0))</f>
        <v>0</v>
      </c>
    </row>
    <row r="359" spans="1:51" ht="15.75">
      <c r="A359" s="464">
        <v>337</v>
      </c>
      <c r="B359" s="491"/>
      <c r="C359" s="492"/>
      <c r="D359" s="469"/>
      <c r="E359" s="470"/>
      <c r="F359" s="493"/>
      <c r="G359" s="466"/>
      <c r="H359" s="470"/>
      <c r="I359" s="493"/>
      <c r="J359" s="466"/>
      <c r="K359" s="470"/>
      <c r="L359" s="493"/>
      <c r="M359" s="466"/>
      <c r="N359" s="470"/>
      <c r="O359" s="493"/>
      <c r="P359" s="466"/>
      <c r="Q359" s="470"/>
      <c r="R359" s="493"/>
      <c r="S359" s="466"/>
      <c r="T359" s="470"/>
      <c r="U359" s="493"/>
      <c r="V359" s="466"/>
      <c r="W359" s="470"/>
      <c r="X359" s="493"/>
      <c r="Y359" s="466"/>
      <c r="Z359" s="470"/>
      <c r="AA359" s="494"/>
      <c r="AB359" s="542">
        <f t="shared" si="102"/>
        <v>0</v>
      </c>
      <c r="AC359" s="495">
        <f t="shared" si="102"/>
        <v>0</v>
      </c>
      <c r="AD359" s="496">
        <f t="shared" si="102"/>
        <v>0</v>
      </c>
      <c r="AE359" s="3"/>
      <c r="AF359" s="13" t="b">
        <f t="shared" si="100"/>
        <v>1</v>
      </c>
      <c r="AG359" s="13" t="b">
        <f t="shared" si="101"/>
        <v>1</v>
      </c>
      <c r="AH359" s="13" t="b">
        <f t="shared" si="103"/>
        <v>1</v>
      </c>
      <c r="AI359" s="13" t="b">
        <f t="shared" si="104"/>
        <v>1</v>
      </c>
      <c r="AJ359" s="13" t="b">
        <f t="shared" si="105"/>
        <v>0</v>
      </c>
      <c r="AK359" s="13" t="b">
        <f t="shared" si="106"/>
        <v>0</v>
      </c>
      <c r="AL359" s="13" t="b">
        <f t="shared" si="107"/>
        <v>0</v>
      </c>
      <c r="AM359" s="13" t="b">
        <f t="shared" si="108"/>
        <v>0</v>
      </c>
      <c r="AN359" s="13" t="b">
        <f t="shared" si="109"/>
        <v>0</v>
      </c>
      <c r="AO359" s="13" t="b">
        <f t="shared" si="110"/>
        <v>0</v>
      </c>
      <c r="AP359" s="13" t="b">
        <f t="shared" si="111"/>
        <v>0</v>
      </c>
      <c r="AQ359" s="13" t="b">
        <f t="shared" si="112"/>
        <v>0</v>
      </c>
      <c r="AR359" s="13" t="b">
        <f t="shared" si="113"/>
        <v>0</v>
      </c>
      <c r="AS359" s="13" t="b">
        <f t="shared" si="114"/>
        <v>1</v>
      </c>
      <c r="AT359" s="13" t="b">
        <f t="shared" si="115"/>
        <v>1</v>
      </c>
      <c r="AU359" s="13" t="b">
        <f t="shared" si="116"/>
        <v>1</v>
      </c>
      <c r="AV359" s="13" t="b">
        <f t="shared" si="117"/>
        <v>1</v>
      </c>
      <c r="AW359" s="13" t="b">
        <f t="shared" si="118"/>
        <v>1</v>
      </c>
      <c r="AX359" s="13" t="str">
        <f t="shared" si="119"/>
        <v>-</v>
      </c>
      <c r="AY359" s="622">
        <f>IF(AX359="-",0,IF(COUNTIF(AX359:$AX$1022,AX359)&gt;1,1,0))</f>
        <v>0</v>
      </c>
    </row>
    <row r="360" spans="1:51" ht="15.75">
      <c r="A360" s="464">
        <v>338</v>
      </c>
      <c r="B360" s="491"/>
      <c r="C360" s="492"/>
      <c r="D360" s="469"/>
      <c r="E360" s="470"/>
      <c r="F360" s="493"/>
      <c r="G360" s="466"/>
      <c r="H360" s="470"/>
      <c r="I360" s="493"/>
      <c r="J360" s="466"/>
      <c r="K360" s="470"/>
      <c r="L360" s="493"/>
      <c r="M360" s="466"/>
      <c r="N360" s="470"/>
      <c r="O360" s="493"/>
      <c r="P360" s="466"/>
      <c r="Q360" s="470"/>
      <c r="R360" s="493"/>
      <c r="S360" s="466"/>
      <c r="T360" s="470"/>
      <c r="U360" s="493"/>
      <c r="V360" s="466"/>
      <c r="W360" s="470"/>
      <c r="X360" s="493"/>
      <c r="Y360" s="466"/>
      <c r="Z360" s="470"/>
      <c r="AA360" s="494"/>
      <c r="AB360" s="542">
        <f t="shared" si="102"/>
        <v>0</v>
      </c>
      <c r="AC360" s="495">
        <f t="shared" si="102"/>
        <v>0</v>
      </c>
      <c r="AD360" s="496">
        <f t="shared" si="102"/>
        <v>0</v>
      </c>
      <c r="AE360" s="3"/>
      <c r="AF360" s="13" t="b">
        <f t="shared" si="100"/>
        <v>1</v>
      </c>
      <c r="AG360" s="13" t="b">
        <f t="shared" si="101"/>
        <v>1</v>
      </c>
      <c r="AH360" s="13" t="b">
        <f t="shared" si="103"/>
        <v>1</v>
      </c>
      <c r="AI360" s="13" t="b">
        <f t="shared" si="104"/>
        <v>1</v>
      </c>
      <c r="AJ360" s="13" t="b">
        <f t="shared" si="105"/>
        <v>0</v>
      </c>
      <c r="AK360" s="13" t="b">
        <f t="shared" si="106"/>
        <v>0</v>
      </c>
      <c r="AL360" s="13" t="b">
        <f t="shared" si="107"/>
        <v>0</v>
      </c>
      <c r="AM360" s="13" t="b">
        <f t="shared" si="108"/>
        <v>0</v>
      </c>
      <c r="AN360" s="13" t="b">
        <f t="shared" si="109"/>
        <v>0</v>
      </c>
      <c r="AO360" s="13" t="b">
        <f t="shared" si="110"/>
        <v>0</v>
      </c>
      <c r="AP360" s="13" t="b">
        <f t="shared" si="111"/>
        <v>0</v>
      </c>
      <c r="AQ360" s="13" t="b">
        <f t="shared" si="112"/>
        <v>0</v>
      </c>
      <c r="AR360" s="13" t="b">
        <f t="shared" si="113"/>
        <v>0</v>
      </c>
      <c r="AS360" s="13" t="b">
        <f t="shared" si="114"/>
        <v>1</v>
      </c>
      <c r="AT360" s="13" t="b">
        <f t="shared" si="115"/>
        <v>1</v>
      </c>
      <c r="AU360" s="13" t="b">
        <f t="shared" si="116"/>
        <v>1</v>
      </c>
      <c r="AV360" s="13" t="b">
        <f t="shared" si="117"/>
        <v>1</v>
      </c>
      <c r="AW360" s="13" t="b">
        <f t="shared" si="118"/>
        <v>1</v>
      </c>
      <c r="AX360" s="13" t="str">
        <f t="shared" si="119"/>
        <v>-</v>
      </c>
      <c r="AY360" s="622">
        <f>IF(AX360="-",0,IF(COUNTIF(AX360:$AX$1022,AX360)&gt;1,1,0))</f>
        <v>0</v>
      </c>
    </row>
    <row r="361" spans="1:51" ht="15.75">
      <c r="A361" s="464">
        <v>339</v>
      </c>
      <c r="B361" s="491"/>
      <c r="C361" s="492"/>
      <c r="D361" s="469"/>
      <c r="E361" s="470"/>
      <c r="F361" s="493"/>
      <c r="G361" s="466"/>
      <c r="H361" s="470"/>
      <c r="I361" s="493"/>
      <c r="J361" s="466"/>
      <c r="K361" s="470"/>
      <c r="L361" s="493"/>
      <c r="M361" s="466"/>
      <c r="N361" s="470"/>
      <c r="O361" s="493"/>
      <c r="P361" s="466"/>
      <c r="Q361" s="470"/>
      <c r="R361" s="493"/>
      <c r="S361" s="466"/>
      <c r="T361" s="470"/>
      <c r="U361" s="493"/>
      <c r="V361" s="466"/>
      <c r="W361" s="470"/>
      <c r="X361" s="493"/>
      <c r="Y361" s="466"/>
      <c r="Z361" s="470"/>
      <c r="AA361" s="494"/>
      <c r="AB361" s="542">
        <f t="shared" si="102"/>
        <v>0</v>
      </c>
      <c r="AC361" s="495">
        <f t="shared" si="102"/>
        <v>0</v>
      </c>
      <c r="AD361" s="496">
        <f t="shared" si="102"/>
        <v>0</v>
      </c>
      <c r="AE361" s="3"/>
      <c r="AF361" s="13" t="b">
        <f t="shared" si="100"/>
        <v>1</v>
      </c>
      <c r="AG361" s="13" t="b">
        <f t="shared" si="101"/>
        <v>1</v>
      </c>
      <c r="AH361" s="13" t="b">
        <f t="shared" si="103"/>
        <v>1</v>
      </c>
      <c r="AI361" s="13" t="b">
        <f t="shared" si="104"/>
        <v>1</v>
      </c>
      <c r="AJ361" s="13" t="b">
        <f t="shared" si="105"/>
        <v>0</v>
      </c>
      <c r="AK361" s="13" t="b">
        <f t="shared" si="106"/>
        <v>0</v>
      </c>
      <c r="AL361" s="13" t="b">
        <f t="shared" si="107"/>
        <v>0</v>
      </c>
      <c r="AM361" s="13" t="b">
        <f t="shared" si="108"/>
        <v>0</v>
      </c>
      <c r="AN361" s="13" t="b">
        <f t="shared" si="109"/>
        <v>0</v>
      </c>
      <c r="AO361" s="13" t="b">
        <f t="shared" si="110"/>
        <v>0</v>
      </c>
      <c r="AP361" s="13" t="b">
        <f t="shared" si="111"/>
        <v>0</v>
      </c>
      <c r="AQ361" s="13" t="b">
        <f t="shared" si="112"/>
        <v>0</v>
      </c>
      <c r="AR361" s="13" t="b">
        <f t="shared" si="113"/>
        <v>0</v>
      </c>
      <c r="AS361" s="13" t="b">
        <f t="shared" si="114"/>
        <v>1</v>
      </c>
      <c r="AT361" s="13" t="b">
        <f t="shared" si="115"/>
        <v>1</v>
      </c>
      <c r="AU361" s="13" t="b">
        <f t="shared" si="116"/>
        <v>1</v>
      </c>
      <c r="AV361" s="13" t="b">
        <f t="shared" si="117"/>
        <v>1</v>
      </c>
      <c r="AW361" s="13" t="b">
        <f t="shared" si="118"/>
        <v>1</v>
      </c>
      <c r="AX361" s="13" t="str">
        <f t="shared" si="119"/>
        <v>-</v>
      </c>
      <c r="AY361" s="622">
        <f>IF(AX361="-",0,IF(COUNTIF(AX361:$AX$1022,AX361)&gt;1,1,0))</f>
        <v>0</v>
      </c>
    </row>
    <row r="362" spans="1:51" ht="15.75">
      <c r="A362" s="464">
        <v>340</v>
      </c>
      <c r="B362" s="491"/>
      <c r="C362" s="492"/>
      <c r="D362" s="469"/>
      <c r="E362" s="470"/>
      <c r="F362" s="493"/>
      <c r="G362" s="466"/>
      <c r="H362" s="470"/>
      <c r="I362" s="493"/>
      <c r="J362" s="466"/>
      <c r="K362" s="470"/>
      <c r="L362" s="493"/>
      <c r="M362" s="466"/>
      <c r="N362" s="470"/>
      <c r="O362" s="493"/>
      <c r="P362" s="466"/>
      <c r="Q362" s="470"/>
      <c r="R362" s="493"/>
      <c r="S362" s="466"/>
      <c r="T362" s="470"/>
      <c r="U362" s="493"/>
      <c r="V362" s="466"/>
      <c r="W362" s="470"/>
      <c r="X362" s="493"/>
      <c r="Y362" s="466"/>
      <c r="Z362" s="470"/>
      <c r="AA362" s="494"/>
      <c r="AB362" s="542">
        <f t="shared" si="102"/>
        <v>0</v>
      </c>
      <c r="AC362" s="495">
        <f t="shared" si="102"/>
        <v>0</v>
      </c>
      <c r="AD362" s="496">
        <f t="shared" si="102"/>
        <v>0</v>
      </c>
      <c r="AE362" s="3"/>
      <c r="AF362" s="13" t="b">
        <f t="shared" si="100"/>
        <v>1</v>
      </c>
      <c r="AG362" s="13" t="b">
        <f t="shared" si="101"/>
        <v>1</v>
      </c>
      <c r="AH362" s="13" t="b">
        <f t="shared" si="103"/>
        <v>1</v>
      </c>
      <c r="AI362" s="13" t="b">
        <f t="shared" si="104"/>
        <v>1</v>
      </c>
      <c r="AJ362" s="13" t="b">
        <f t="shared" si="105"/>
        <v>0</v>
      </c>
      <c r="AK362" s="13" t="b">
        <f t="shared" si="106"/>
        <v>0</v>
      </c>
      <c r="AL362" s="13" t="b">
        <f t="shared" si="107"/>
        <v>0</v>
      </c>
      <c r="AM362" s="13" t="b">
        <f t="shared" si="108"/>
        <v>0</v>
      </c>
      <c r="AN362" s="13" t="b">
        <f t="shared" si="109"/>
        <v>0</v>
      </c>
      <c r="AO362" s="13" t="b">
        <f t="shared" si="110"/>
        <v>0</v>
      </c>
      <c r="AP362" s="13" t="b">
        <f t="shared" si="111"/>
        <v>0</v>
      </c>
      <c r="AQ362" s="13" t="b">
        <f t="shared" si="112"/>
        <v>0</v>
      </c>
      <c r="AR362" s="13" t="b">
        <f t="shared" si="113"/>
        <v>0</v>
      </c>
      <c r="AS362" s="13" t="b">
        <f t="shared" si="114"/>
        <v>1</v>
      </c>
      <c r="AT362" s="13" t="b">
        <f t="shared" si="115"/>
        <v>1</v>
      </c>
      <c r="AU362" s="13" t="b">
        <f t="shared" si="116"/>
        <v>1</v>
      </c>
      <c r="AV362" s="13" t="b">
        <f t="shared" si="117"/>
        <v>1</v>
      </c>
      <c r="AW362" s="13" t="b">
        <f t="shared" si="118"/>
        <v>1</v>
      </c>
      <c r="AX362" s="13" t="str">
        <f t="shared" si="119"/>
        <v>-</v>
      </c>
      <c r="AY362" s="622">
        <f>IF(AX362="-",0,IF(COUNTIF(AX362:$AX$1022,AX362)&gt;1,1,0))</f>
        <v>0</v>
      </c>
    </row>
    <row r="363" spans="1:51" ht="15.75">
      <c r="A363" s="464">
        <v>341</v>
      </c>
      <c r="B363" s="491"/>
      <c r="C363" s="492"/>
      <c r="D363" s="469"/>
      <c r="E363" s="470"/>
      <c r="F363" s="493"/>
      <c r="G363" s="466"/>
      <c r="H363" s="470"/>
      <c r="I363" s="493"/>
      <c r="J363" s="466"/>
      <c r="K363" s="470"/>
      <c r="L363" s="493"/>
      <c r="M363" s="466"/>
      <c r="N363" s="470"/>
      <c r="O363" s="493"/>
      <c r="P363" s="466"/>
      <c r="Q363" s="470"/>
      <c r="R363" s="493"/>
      <c r="S363" s="466"/>
      <c r="T363" s="470"/>
      <c r="U363" s="493"/>
      <c r="V363" s="466"/>
      <c r="W363" s="470"/>
      <c r="X363" s="493"/>
      <c r="Y363" s="466"/>
      <c r="Z363" s="470"/>
      <c r="AA363" s="494"/>
      <c r="AB363" s="542">
        <f t="shared" si="102"/>
        <v>0</v>
      </c>
      <c r="AC363" s="495">
        <f t="shared" si="102"/>
        <v>0</v>
      </c>
      <c r="AD363" s="496">
        <f t="shared" si="102"/>
        <v>0</v>
      </c>
      <c r="AE363" s="3"/>
      <c r="AF363" s="13" t="b">
        <f t="shared" si="100"/>
        <v>1</v>
      </c>
      <c r="AG363" s="13" t="b">
        <f t="shared" si="101"/>
        <v>1</v>
      </c>
      <c r="AH363" s="13" t="b">
        <f t="shared" si="103"/>
        <v>1</v>
      </c>
      <c r="AI363" s="13" t="b">
        <f t="shared" si="104"/>
        <v>1</v>
      </c>
      <c r="AJ363" s="13" t="b">
        <f t="shared" si="105"/>
        <v>0</v>
      </c>
      <c r="AK363" s="13" t="b">
        <f t="shared" si="106"/>
        <v>0</v>
      </c>
      <c r="AL363" s="13" t="b">
        <f t="shared" si="107"/>
        <v>0</v>
      </c>
      <c r="AM363" s="13" t="b">
        <f t="shared" si="108"/>
        <v>0</v>
      </c>
      <c r="AN363" s="13" t="b">
        <f t="shared" si="109"/>
        <v>0</v>
      </c>
      <c r="AO363" s="13" t="b">
        <f t="shared" si="110"/>
        <v>0</v>
      </c>
      <c r="AP363" s="13" t="b">
        <f t="shared" si="111"/>
        <v>0</v>
      </c>
      <c r="AQ363" s="13" t="b">
        <f t="shared" si="112"/>
        <v>0</v>
      </c>
      <c r="AR363" s="13" t="b">
        <f t="shared" si="113"/>
        <v>0</v>
      </c>
      <c r="AS363" s="13" t="b">
        <f t="shared" si="114"/>
        <v>1</v>
      </c>
      <c r="AT363" s="13" t="b">
        <f t="shared" si="115"/>
        <v>1</v>
      </c>
      <c r="AU363" s="13" t="b">
        <f t="shared" si="116"/>
        <v>1</v>
      </c>
      <c r="AV363" s="13" t="b">
        <f t="shared" si="117"/>
        <v>1</v>
      </c>
      <c r="AW363" s="13" t="b">
        <f t="shared" si="118"/>
        <v>1</v>
      </c>
      <c r="AX363" s="13" t="str">
        <f t="shared" si="119"/>
        <v>-</v>
      </c>
      <c r="AY363" s="622">
        <f>IF(AX363="-",0,IF(COUNTIF(AX363:$AX$1022,AX363)&gt;1,1,0))</f>
        <v>0</v>
      </c>
    </row>
    <row r="364" spans="1:51" ht="15.75">
      <c r="A364" s="464">
        <v>342</v>
      </c>
      <c r="B364" s="491"/>
      <c r="C364" s="492"/>
      <c r="D364" s="469"/>
      <c r="E364" s="470"/>
      <c r="F364" s="493"/>
      <c r="G364" s="466"/>
      <c r="H364" s="470"/>
      <c r="I364" s="493"/>
      <c r="J364" s="466"/>
      <c r="K364" s="470"/>
      <c r="L364" s="493"/>
      <c r="M364" s="466"/>
      <c r="N364" s="470"/>
      <c r="O364" s="493"/>
      <c r="P364" s="466"/>
      <c r="Q364" s="470"/>
      <c r="R364" s="493"/>
      <c r="S364" s="466"/>
      <c r="T364" s="470"/>
      <c r="U364" s="493"/>
      <c r="V364" s="466"/>
      <c r="W364" s="470"/>
      <c r="X364" s="493"/>
      <c r="Y364" s="466"/>
      <c r="Z364" s="470"/>
      <c r="AA364" s="494"/>
      <c r="AB364" s="542">
        <f t="shared" si="102"/>
        <v>0</v>
      </c>
      <c r="AC364" s="495">
        <f t="shared" si="102"/>
        <v>0</v>
      </c>
      <c r="AD364" s="496">
        <f t="shared" si="102"/>
        <v>0</v>
      </c>
      <c r="AE364" s="3"/>
      <c r="AF364" s="13" t="b">
        <f t="shared" si="100"/>
        <v>1</v>
      </c>
      <c r="AG364" s="13" t="b">
        <f t="shared" si="101"/>
        <v>1</v>
      </c>
      <c r="AH364" s="13" t="b">
        <f t="shared" si="103"/>
        <v>1</v>
      </c>
      <c r="AI364" s="13" t="b">
        <f t="shared" si="104"/>
        <v>1</v>
      </c>
      <c r="AJ364" s="13" t="b">
        <f t="shared" si="105"/>
        <v>0</v>
      </c>
      <c r="AK364" s="13" t="b">
        <f t="shared" si="106"/>
        <v>0</v>
      </c>
      <c r="AL364" s="13" t="b">
        <f t="shared" si="107"/>
        <v>0</v>
      </c>
      <c r="AM364" s="13" t="b">
        <f t="shared" si="108"/>
        <v>0</v>
      </c>
      <c r="AN364" s="13" t="b">
        <f t="shared" si="109"/>
        <v>0</v>
      </c>
      <c r="AO364" s="13" t="b">
        <f t="shared" si="110"/>
        <v>0</v>
      </c>
      <c r="AP364" s="13" t="b">
        <f t="shared" si="111"/>
        <v>0</v>
      </c>
      <c r="AQ364" s="13" t="b">
        <f t="shared" si="112"/>
        <v>0</v>
      </c>
      <c r="AR364" s="13" t="b">
        <f t="shared" si="113"/>
        <v>0</v>
      </c>
      <c r="AS364" s="13" t="b">
        <f t="shared" si="114"/>
        <v>1</v>
      </c>
      <c r="AT364" s="13" t="b">
        <f t="shared" si="115"/>
        <v>1</v>
      </c>
      <c r="AU364" s="13" t="b">
        <f t="shared" si="116"/>
        <v>1</v>
      </c>
      <c r="AV364" s="13" t="b">
        <f t="shared" si="117"/>
        <v>1</v>
      </c>
      <c r="AW364" s="13" t="b">
        <f t="shared" si="118"/>
        <v>1</v>
      </c>
      <c r="AX364" s="13" t="str">
        <f t="shared" si="119"/>
        <v>-</v>
      </c>
      <c r="AY364" s="622">
        <f>IF(AX364="-",0,IF(COUNTIF(AX364:$AX$1022,AX364)&gt;1,1,0))</f>
        <v>0</v>
      </c>
    </row>
    <row r="365" spans="1:51" ht="15.75">
      <c r="A365" s="464">
        <v>343</v>
      </c>
      <c r="B365" s="491"/>
      <c r="C365" s="492"/>
      <c r="D365" s="469"/>
      <c r="E365" s="470"/>
      <c r="F365" s="493"/>
      <c r="G365" s="466"/>
      <c r="H365" s="470"/>
      <c r="I365" s="493"/>
      <c r="J365" s="466"/>
      <c r="K365" s="470"/>
      <c r="L365" s="493"/>
      <c r="M365" s="466"/>
      <c r="N365" s="470"/>
      <c r="O365" s="493"/>
      <c r="P365" s="466"/>
      <c r="Q365" s="470"/>
      <c r="R365" s="493"/>
      <c r="S365" s="466"/>
      <c r="T365" s="470"/>
      <c r="U365" s="493"/>
      <c r="V365" s="466"/>
      <c r="W365" s="470"/>
      <c r="X365" s="493"/>
      <c r="Y365" s="466"/>
      <c r="Z365" s="470"/>
      <c r="AA365" s="494"/>
      <c r="AB365" s="542">
        <f t="shared" si="102"/>
        <v>0</v>
      </c>
      <c r="AC365" s="495">
        <f t="shared" si="102"/>
        <v>0</v>
      </c>
      <c r="AD365" s="496">
        <f t="shared" si="102"/>
        <v>0</v>
      </c>
      <c r="AE365" s="3"/>
      <c r="AF365" s="13" t="b">
        <f t="shared" si="100"/>
        <v>1</v>
      </c>
      <c r="AG365" s="13" t="b">
        <f t="shared" si="101"/>
        <v>1</v>
      </c>
      <c r="AH365" s="13" t="b">
        <f t="shared" si="103"/>
        <v>1</v>
      </c>
      <c r="AI365" s="13" t="b">
        <f t="shared" si="104"/>
        <v>1</v>
      </c>
      <c r="AJ365" s="13" t="b">
        <f t="shared" si="105"/>
        <v>0</v>
      </c>
      <c r="AK365" s="13" t="b">
        <f t="shared" si="106"/>
        <v>0</v>
      </c>
      <c r="AL365" s="13" t="b">
        <f t="shared" si="107"/>
        <v>0</v>
      </c>
      <c r="AM365" s="13" t="b">
        <f t="shared" si="108"/>
        <v>0</v>
      </c>
      <c r="AN365" s="13" t="b">
        <f t="shared" si="109"/>
        <v>0</v>
      </c>
      <c r="AO365" s="13" t="b">
        <f t="shared" si="110"/>
        <v>0</v>
      </c>
      <c r="AP365" s="13" t="b">
        <f t="shared" si="111"/>
        <v>0</v>
      </c>
      <c r="AQ365" s="13" t="b">
        <f t="shared" si="112"/>
        <v>0</v>
      </c>
      <c r="AR365" s="13" t="b">
        <f t="shared" si="113"/>
        <v>0</v>
      </c>
      <c r="AS365" s="13" t="b">
        <f t="shared" si="114"/>
        <v>1</v>
      </c>
      <c r="AT365" s="13" t="b">
        <f t="shared" si="115"/>
        <v>1</v>
      </c>
      <c r="AU365" s="13" t="b">
        <f t="shared" si="116"/>
        <v>1</v>
      </c>
      <c r="AV365" s="13" t="b">
        <f t="shared" si="117"/>
        <v>1</v>
      </c>
      <c r="AW365" s="13" t="b">
        <f t="shared" si="118"/>
        <v>1</v>
      </c>
      <c r="AX365" s="13" t="str">
        <f t="shared" si="119"/>
        <v>-</v>
      </c>
      <c r="AY365" s="622">
        <f>IF(AX365="-",0,IF(COUNTIF(AX365:$AX$1022,AX365)&gt;1,1,0))</f>
        <v>0</v>
      </c>
    </row>
    <row r="366" spans="1:51" ht="15.75">
      <c r="A366" s="464">
        <v>344</v>
      </c>
      <c r="B366" s="491"/>
      <c r="C366" s="492"/>
      <c r="D366" s="469"/>
      <c r="E366" s="470"/>
      <c r="F366" s="493"/>
      <c r="G366" s="466"/>
      <c r="H366" s="470"/>
      <c r="I366" s="493"/>
      <c r="J366" s="466"/>
      <c r="K366" s="470"/>
      <c r="L366" s="493"/>
      <c r="M366" s="466"/>
      <c r="N366" s="470"/>
      <c r="O366" s="493"/>
      <c r="P366" s="466"/>
      <c r="Q366" s="470"/>
      <c r="R366" s="493"/>
      <c r="S366" s="466"/>
      <c r="T366" s="470"/>
      <c r="U366" s="493"/>
      <c r="V366" s="466"/>
      <c r="W366" s="470"/>
      <c r="X366" s="493"/>
      <c r="Y366" s="466"/>
      <c r="Z366" s="470"/>
      <c r="AA366" s="494"/>
      <c r="AB366" s="542">
        <f t="shared" si="102"/>
        <v>0</v>
      </c>
      <c r="AC366" s="495">
        <f t="shared" si="102"/>
        <v>0</v>
      </c>
      <c r="AD366" s="496">
        <f t="shared" si="102"/>
        <v>0</v>
      </c>
      <c r="AE366" s="3"/>
      <c r="AF366" s="13" t="b">
        <f t="shared" si="100"/>
        <v>1</v>
      </c>
      <c r="AG366" s="13" t="b">
        <f t="shared" si="101"/>
        <v>1</v>
      </c>
      <c r="AH366" s="13" t="b">
        <f t="shared" si="103"/>
        <v>1</v>
      </c>
      <c r="AI366" s="13" t="b">
        <f t="shared" si="104"/>
        <v>1</v>
      </c>
      <c r="AJ366" s="13" t="b">
        <f t="shared" si="105"/>
        <v>0</v>
      </c>
      <c r="AK366" s="13" t="b">
        <f t="shared" si="106"/>
        <v>0</v>
      </c>
      <c r="AL366" s="13" t="b">
        <f t="shared" si="107"/>
        <v>0</v>
      </c>
      <c r="AM366" s="13" t="b">
        <f t="shared" si="108"/>
        <v>0</v>
      </c>
      <c r="AN366" s="13" t="b">
        <f t="shared" si="109"/>
        <v>0</v>
      </c>
      <c r="AO366" s="13" t="b">
        <f t="shared" si="110"/>
        <v>0</v>
      </c>
      <c r="AP366" s="13" t="b">
        <f t="shared" si="111"/>
        <v>0</v>
      </c>
      <c r="AQ366" s="13" t="b">
        <f t="shared" si="112"/>
        <v>0</v>
      </c>
      <c r="AR366" s="13" t="b">
        <f t="shared" si="113"/>
        <v>0</v>
      </c>
      <c r="AS366" s="13" t="b">
        <f t="shared" si="114"/>
        <v>1</v>
      </c>
      <c r="AT366" s="13" t="b">
        <f t="shared" si="115"/>
        <v>1</v>
      </c>
      <c r="AU366" s="13" t="b">
        <f t="shared" si="116"/>
        <v>1</v>
      </c>
      <c r="AV366" s="13" t="b">
        <f t="shared" si="117"/>
        <v>1</v>
      </c>
      <c r="AW366" s="13" t="b">
        <f t="shared" si="118"/>
        <v>1</v>
      </c>
      <c r="AX366" s="13" t="str">
        <f t="shared" si="119"/>
        <v>-</v>
      </c>
      <c r="AY366" s="622">
        <f>IF(AX366="-",0,IF(COUNTIF(AX366:$AX$1022,AX366)&gt;1,1,0))</f>
        <v>0</v>
      </c>
    </row>
    <row r="367" spans="1:51" ht="15.75">
      <c r="A367" s="464">
        <v>345</v>
      </c>
      <c r="B367" s="491"/>
      <c r="C367" s="492"/>
      <c r="D367" s="469"/>
      <c r="E367" s="470"/>
      <c r="F367" s="493"/>
      <c r="G367" s="466"/>
      <c r="H367" s="470"/>
      <c r="I367" s="493"/>
      <c r="J367" s="466"/>
      <c r="K367" s="470"/>
      <c r="L367" s="493"/>
      <c r="M367" s="466"/>
      <c r="N367" s="470"/>
      <c r="O367" s="493"/>
      <c r="P367" s="466"/>
      <c r="Q367" s="470"/>
      <c r="R367" s="493"/>
      <c r="S367" s="466"/>
      <c r="T367" s="470"/>
      <c r="U367" s="493"/>
      <c r="V367" s="466"/>
      <c r="W367" s="470"/>
      <c r="X367" s="493"/>
      <c r="Y367" s="466"/>
      <c r="Z367" s="470"/>
      <c r="AA367" s="494"/>
      <c r="AB367" s="542">
        <f t="shared" si="102"/>
        <v>0</v>
      </c>
      <c r="AC367" s="495">
        <f t="shared" si="102"/>
        <v>0</v>
      </c>
      <c r="AD367" s="496">
        <f t="shared" si="102"/>
        <v>0</v>
      </c>
      <c r="AE367" s="3"/>
      <c r="AF367" s="13" t="b">
        <f t="shared" si="100"/>
        <v>1</v>
      </c>
      <c r="AG367" s="13" t="b">
        <f t="shared" si="101"/>
        <v>1</v>
      </c>
      <c r="AH367" s="13" t="b">
        <f t="shared" si="103"/>
        <v>1</v>
      </c>
      <c r="AI367" s="13" t="b">
        <f t="shared" si="104"/>
        <v>1</v>
      </c>
      <c r="AJ367" s="13" t="b">
        <f t="shared" si="105"/>
        <v>0</v>
      </c>
      <c r="AK367" s="13" t="b">
        <f t="shared" si="106"/>
        <v>0</v>
      </c>
      <c r="AL367" s="13" t="b">
        <f t="shared" si="107"/>
        <v>0</v>
      </c>
      <c r="AM367" s="13" t="b">
        <f t="shared" si="108"/>
        <v>0</v>
      </c>
      <c r="AN367" s="13" t="b">
        <f t="shared" si="109"/>
        <v>0</v>
      </c>
      <c r="AO367" s="13" t="b">
        <f t="shared" si="110"/>
        <v>0</v>
      </c>
      <c r="AP367" s="13" t="b">
        <f t="shared" si="111"/>
        <v>0</v>
      </c>
      <c r="AQ367" s="13" t="b">
        <f t="shared" si="112"/>
        <v>0</v>
      </c>
      <c r="AR367" s="13" t="b">
        <f t="shared" si="113"/>
        <v>0</v>
      </c>
      <c r="AS367" s="13" t="b">
        <f t="shared" si="114"/>
        <v>1</v>
      </c>
      <c r="AT367" s="13" t="b">
        <f t="shared" si="115"/>
        <v>1</v>
      </c>
      <c r="AU367" s="13" t="b">
        <f t="shared" si="116"/>
        <v>1</v>
      </c>
      <c r="AV367" s="13" t="b">
        <f t="shared" si="117"/>
        <v>1</v>
      </c>
      <c r="AW367" s="13" t="b">
        <f t="shared" si="118"/>
        <v>1</v>
      </c>
      <c r="AX367" s="13" t="str">
        <f t="shared" si="119"/>
        <v>-</v>
      </c>
      <c r="AY367" s="622">
        <f>IF(AX367="-",0,IF(COUNTIF(AX367:$AX$1022,AX367)&gt;1,1,0))</f>
        <v>0</v>
      </c>
    </row>
    <row r="368" spans="1:51" ht="15.75">
      <c r="A368" s="464">
        <v>346</v>
      </c>
      <c r="B368" s="491"/>
      <c r="C368" s="492"/>
      <c r="D368" s="469"/>
      <c r="E368" s="470"/>
      <c r="F368" s="493"/>
      <c r="G368" s="466"/>
      <c r="H368" s="470"/>
      <c r="I368" s="493"/>
      <c r="J368" s="466"/>
      <c r="K368" s="470"/>
      <c r="L368" s="493"/>
      <c r="M368" s="466"/>
      <c r="N368" s="470"/>
      <c r="O368" s="493"/>
      <c r="P368" s="466"/>
      <c r="Q368" s="470"/>
      <c r="R368" s="493"/>
      <c r="S368" s="466"/>
      <c r="T368" s="470"/>
      <c r="U368" s="493"/>
      <c r="V368" s="466"/>
      <c r="W368" s="470"/>
      <c r="X368" s="493"/>
      <c r="Y368" s="466"/>
      <c r="Z368" s="470"/>
      <c r="AA368" s="494"/>
      <c r="AB368" s="542">
        <f t="shared" si="102"/>
        <v>0</v>
      </c>
      <c r="AC368" s="495">
        <f t="shared" si="102"/>
        <v>0</v>
      </c>
      <c r="AD368" s="496">
        <f t="shared" si="102"/>
        <v>0</v>
      </c>
      <c r="AE368" s="3"/>
      <c r="AF368" s="13" t="b">
        <f t="shared" si="100"/>
        <v>1</v>
      </c>
      <c r="AG368" s="13" t="b">
        <f t="shared" si="101"/>
        <v>1</v>
      </c>
      <c r="AH368" s="13" t="b">
        <f t="shared" si="103"/>
        <v>1</v>
      </c>
      <c r="AI368" s="13" t="b">
        <f t="shared" si="104"/>
        <v>1</v>
      </c>
      <c r="AJ368" s="13" t="b">
        <f t="shared" si="105"/>
        <v>0</v>
      </c>
      <c r="AK368" s="13" t="b">
        <f t="shared" si="106"/>
        <v>0</v>
      </c>
      <c r="AL368" s="13" t="b">
        <f t="shared" si="107"/>
        <v>0</v>
      </c>
      <c r="AM368" s="13" t="b">
        <f t="shared" si="108"/>
        <v>0</v>
      </c>
      <c r="AN368" s="13" t="b">
        <f t="shared" si="109"/>
        <v>0</v>
      </c>
      <c r="AO368" s="13" t="b">
        <f t="shared" si="110"/>
        <v>0</v>
      </c>
      <c r="AP368" s="13" t="b">
        <f t="shared" si="111"/>
        <v>0</v>
      </c>
      <c r="AQ368" s="13" t="b">
        <f t="shared" si="112"/>
        <v>0</v>
      </c>
      <c r="AR368" s="13" t="b">
        <f t="shared" si="113"/>
        <v>0</v>
      </c>
      <c r="AS368" s="13" t="b">
        <f t="shared" si="114"/>
        <v>1</v>
      </c>
      <c r="AT368" s="13" t="b">
        <f t="shared" si="115"/>
        <v>1</v>
      </c>
      <c r="AU368" s="13" t="b">
        <f t="shared" si="116"/>
        <v>1</v>
      </c>
      <c r="AV368" s="13" t="b">
        <f t="shared" si="117"/>
        <v>1</v>
      </c>
      <c r="AW368" s="13" t="b">
        <f t="shared" si="118"/>
        <v>1</v>
      </c>
      <c r="AX368" s="13" t="str">
        <f t="shared" si="119"/>
        <v>-</v>
      </c>
      <c r="AY368" s="622">
        <f>IF(AX368="-",0,IF(COUNTIF(AX368:$AX$1022,AX368)&gt;1,1,0))</f>
        <v>0</v>
      </c>
    </row>
    <row r="369" spans="1:51" ht="15.75">
      <c r="A369" s="464">
        <v>347</v>
      </c>
      <c r="B369" s="491"/>
      <c r="C369" s="492"/>
      <c r="D369" s="469"/>
      <c r="E369" s="470"/>
      <c r="F369" s="493"/>
      <c r="G369" s="466"/>
      <c r="H369" s="470"/>
      <c r="I369" s="493"/>
      <c r="J369" s="466"/>
      <c r="K369" s="470"/>
      <c r="L369" s="493"/>
      <c r="M369" s="466"/>
      <c r="N369" s="470"/>
      <c r="O369" s="493"/>
      <c r="P369" s="466"/>
      <c r="Q369" s="470"/>
      <c r="R369" s="493"/>
      <c r="S369" s="466"/>
      <c r="T369" s="470"/>
      <c r="U369" s="493"/>
      <c r="V369" s="466"/>
      <c r="W369" s="470"/>
      <c r="X369" s="493"/>
      <c r="Y369" s="466"/>
      <c r="Z369" s="470"/>
      <c r="AA369" s="494"/>
      <c r="AB369" s="542">
        <f t="shared" si="102"/>
        <v>0</v>
      </c>
      <c r="AC369" s="495">
        <f t="shared" si="102"/>
        <v>0</v>
      </c>
      <c r="AD369" s="496">
        <f t="shared" si="102"/>
        <v>0</v>
      </c>
      <c r="AE369" s="3"/>
      <c r="AF369" s="13" t="b">
        <f t="shared" si="100"/>
        <v>1</v>
      </c>
      <c r="AG369" s="13" t="b">
        <f t="shared" si="101"/>
        <v>1</v>
      </c>
      <c r="AH369" s="13" t="b">
        <f t="shared" si="103"/>
        <v>1</v>
      </c>
      <c r="AI369" s="13" t="b">
        <f t="shared" si="104"/>
        <v>1</v>
      </c>
      <c r="AJ369" s="13" t="b">
        <f t="shared" si="105"/>
        <v>0</v>
      </c>
      <c r="AK369" s="13" t="b">
        <f t="shared" si="106"/>
        <v>0</v>
      </c>
      <c r="AL369" s="13" t="b">
        <f t="shared" si="107"/>
        <v>0</v>
      </c>
      <c r="AM369" s="13" t="b">
        <f t="shared" si="108"/>
        <v>0</v>
      </c>
      <c r="AN369" s="13" t="b">
        <f t="shared" si="109"/>
        <v>0</v>
      </c>
      <c r="AO369" s="13" t="b">
        <f t="shared" si="110"/>
        <v>0</v>
      </c>
      <c r="AP369" s="13" t="b">
        <f t="shared" si="111"/>
        <v>0</v>
      </c>
      <c r="AQ369" s="13" t="b">
        <f t="shared" si="112"/>
        <v>0</v>
      </c>
      <c r="AR369" s="13" t="b">
        <f t="shared" si="113"/>
        <v>0</v>
      </c>
      <c r="AS369" s="13" t="b">
        <f t="shared" si="114"/>
        <v>1</v>
      </c>
      <c r="AT369" s="13" t="b">
        <f t="shared" si="115"/>
        <v>1</v>
      </c>
      <c r="AU369" s="13" t="b">
        <f t="shared" si="116"/>
        <v>1</v>
      </c>
      <c r="AV369" s="13" t="b">
        <f t="shared" si="117"/>
        <v>1</v>
      </c>
      <c r="AW369" s="13" t="b">
        <f t="shared" si="118"/>
        <v>1</v>
      </c>
      <c r="AX369" s="13" t="str">
        <f t="shared" si="119"/>
        <v>-</v>
      </c>
      <c r="AY369" s="622">
        <f>IF(AX369="-",0,IF(COUNTIF(AX369:$AX$1022,AX369)&gt;1,1,0))</f>
        <v>0</v>
      </c>
    </row>
    <row r="370" spans="1:51" ht="15.75">
      <c r="A370" s="464">
        <v>348</v>
      </c>
      <c r="B370" s="491"/>
      <c r="C370" s="492"/>
      <c r="D370" s="469"/>
      <c r="E370" s="470"/>
      <c r="F370" s="493"/>
      <c r="G370" s="466"/>
      <c r="H370" s="470"/>
      <c r="I370" s="493"/>
      <c r="J370" s="466"/>
      <c r="K370" s="470"/>
      <c r="L370" s="493"/>
      <c r="M370" s="466"/>
      <c r="N370" s="470"/>
      <c r="O370" s="493"/>
      <c r="P370" s="466"/>
      <c r="Q370" s="470"/>
      <c r="R370" s="493"/>
      <c r="S370" s="466"/>
      <c r="T370" s="470"/>
      <c r="U370" s="493"/>
      <c r="V370" s="466"/>
      <c r="W370" s="470"/>
      <c r="X370" s="493"/>
      <c r="Y370" s="466"/>
      <c r="Z370" s="470"/>
      <c r="AA370" s="494"/>
      <c r="AB370" s="542">
        <f t="shared" si="102"/>
        <v>0</v>
      </c>
      <c r="AC370" s="495">
        <f t="shared" si="102"/>
        <v>0</v>
      </c>
      <c r="AD370" s="496">
        <f t="shared" si="102"/>
        <v>0</v>
      </c>
      <c r="AE370" s="3"/>
      <c r="AF370" s="13" t="b">
        <f t="shared" si="100"/>
        <v>1</v>
      </c>
      <c r="AG370" s="13" t="b">
        <f t="shared" si="101"/>
        <v>1</v>
      </c>
      <c r="AH370" s="13" t="b">
        <f t="shared" si="103"/>
        <v>1</v>
      </c>
      <c r="AI370" s="13" t="b">
        <f t="shared" si="104"/>
        <v>1</v>
      </c>
      <c r="AJ370" s="13" t="b">
        <f t="shared" si="105"/>
        <v>0</v>
      </c>
      <c r="AK370" s="13" t="b">
        <f t="shared" si="106"/>
        <v>0</v>
      </c>
      <c r="AL370" s="13" t="b">
        <f t="shared" si="107"/>
        <v>0</v>
      </c>
      <c r="AM370" s="13" t="b">
        <f t="shared" si="108"/>
        <v>0</v>
      </c>
      <c r="AN370" s="13" t="b">
        <f t="shared" si="109"/>
        <v>0</v>
      </c>
      <c r="AO370" s="13" t="b">
        <f t="shared" si="110"/>
        <v>0</v>
      </c>
      <c r="AP370" s="13" t="b">
        <f t="shared" si="111"/>
        <v>0</v>
      </c>
      <c r="AQ370" s="13" t="b">
        <f t="shared" si="112"/>
        <v>0</v>
      </c>
      <c r="AR370" s="13" t="b">
        <f t="shared" si="113"/>
        <v>0</v>
      </c>
      <c r="AS370" s="13" t="b">
        <f t="shared" si="114"/>
        <v>1</v>
      </c>
      <c r="AT370" s="13" t="b">
        <f t="shared" si="115"/>
        <v>1</v>
      </c>
      <c r="AU370" s="13" t="b">
        <f t="shared" si="116"/>
        <v>1</v>
      </c>
      <c r="AV370" s="13" t="b">
        <f t="shared" si="117"/>
        <v>1</v>
      </c>
      <c r="AW370" s="13" t="b">
        <f t="shared" si="118"/>
        <v>1</v>
      </c>
      <c r="AX370" s="13" t="str">
        <f t="shared" si="119"/>
        <v>-</v>
      </c>
      <c r="AY370" s="622">
        <f>IF(AX370="-",0,IF(COUNTIF(AX370:$AX$1022,AX370)&gt;1,1,0))</f>
        <v>0</v>
      </c>
    </row>
    <row r="371" spans="1:51" ht="15.75">
      <c r="A371" s="464">
        <v>349</v>
      </c>
      <c r="B371" s="491"/>
      <c r="C371" s="492"/>
      <c r="D371" s="469"/>
      <c r="E371" s="470"/>
      <c r="F371" s="493"/>
      <c r="G371" s="466"/>
      <c r="H371" s="470"/>
      <c r="I371" s="493"/>
      <c r="J371" s="466"/>
      <c r="K371" s="470"/>
      <c r="L371" s="493"/>
      <c r="M371" s="466"/>
      <c r="N371" s="470"/>
      <c r="O371" s="493"/>
      <c r="P371" s="466"/>
      <c r="Q371" s="470"/>
      <c r="R371" s="493"/>
      <c r="S371" s="466"/>
      <c r="T371" s="470"/>
      <c r="U371" s="493"/>
      <c r="V371" s="466"/>
      <c r="W371" s="470"/>
      <c r="X371" s="493"/>
      <c r="Y371" s="466"/>
      <c r="Z371" s="470"/>
      <c r="AA371" s="494"/>
      <c r="AB371" s="542">
        <f t="shared" si="102"/>
        <v>0</v>
      </c>
      <c r="AC371" s="495">
        <f t="shared" si="102"/>
        <v>0</v>
      </c>
      <c r="AD371" s="496">
        <f t="shared" si="102"/>
        <v>0</v>
      </c>
      <c r="AE371" s="3"/>
      <c r="AF371" s="13" t="b">
        <f t="shared" si="100"/>
        <v>1</v>
      </c>
      <c r="AG371" s="13" t="b">
        <f t="shared" si="101"/>
        <v>1</v>
      </c>
      <c r="AH371" s="13" t="b">
        <f t="shared" si="103"/>
        <v>1</v>
      </c>
      <c r="AI371" s="13" t="b">
        <f t="shared" si="104"/>
        <v>1</v>
      </c>
      <c r="AJ371" s="13" t="b">
        <f t="shared" si="105"/>
        <v>0</v>
      </c>
      <c r="AK371" s="13" t="b">
        <f t="shared" si="106"/>
        <v>0</v>
      </c>
      <c r="AL371" s="13" t="b">
        <f t="shared" si="107"/>
        <v>0</v>
      </c>
      <c r="AM371" s="13" t="b">
        <f t="shared" si="108"/>
        <v>0</v>
      </c>
      <c r="AN371" s="13" t="b">
        <f t="shared" si="109"/>
        <v>0</v>
      </c>
      <c r="AO371" s="13" t="b">
        <f t="shared" si="110"/>
        <v>0</v>
      </c>
      <c r="AP371" s="13" t="b">
        <f t="shared" si="111"/>
        <v>0</v>
      </c>
      <c r="AQ371" s="13" t="b">
        <f t="shared" si="112"/>
        <v>0</v>
      </c>
      <c r="AR371" s="13" t="b">
        <f t="shared" si="113"/>
        <v>0</v>
      </c>
      <c r="AS371" s="13" t="b">
        <f t="shared" si="114"/>
        <v>1</v>
      </c>
      <c r="AT371" s="13" t="b">
        <f t="shared" si="115"/>
        <v>1</v>
      </c>
      <c r="AU371" s="13" t="b">
        <f t="shared" si="116"/>
        <v>1</v>
      </c>
      <c r="AV371" s="13" t="b">
        <f t="shared" si="117"/>
        <v>1</v>
      </c>
      <c r="AW371" s="13" t="b">
        <f t="shared" si="118"/>
        <v>1</v>
      </c>
      <c r="AX371" s="13" t="str">
        <f t="shared" si="119"/>
        <v>-</v>
      </c>
      <c r="AY371" s="622">
        <f>IF(AX371="-",0,IF(COUNTIF(AX371:$AX$1022,AX371)&gt;1,1,0))</f>
        <v>0</v>
      </c>
    </row>
    <row r="372" spans="1:51" ht="15.75">
      <c r="A372" s="464">
        <v>350</v>
      </c>
      <c r="B372" s="491"/>
      <c r="C372" s="492"/>
      <c r="D372" s="469"/>
      <c r="E372" s="470"/>
      <c r="F372" s="493"/>
      <c r="G372" s="466"/>
      <c r="H372" s="470"/>
      <c r="I372" s="493"/>
      <c r="J372" s="466"/>
      <c r="K372" s="470"/>
      <c r="L372" s="493"/>
      <c r="M372" s="466"/>
      <c r="N372" s="470"/>
      <c r="O372" s="493"/>
      <c r="P372" s="466"/>
      <c r="Q372" s="470"/>
      <c r="R372" s="493"/>
      <c r="S372" s="466"/>
      <c r="T372" s="470"/>
      <c r="U372" s="493"/>
      <c r="V372" s="466"/>
      <c r="W372" s="470"/>
      <c r="X372" s="493"/>
      <c r="Y372" s="466"/>
      <c r="Z372" s="470"/>
      <c r="AA372" s="494"/>
      <c r="AB372" s="542">
        <f t="shared" si="102"/>
        <v>0</v>
      </c>
      <c r="AC372" s="495">
        <f t="shared" si="102"/>
        <v>0</v>
      </c>
      <c r="AD372" s="496">
        <f t="shared" si="102"/>
        <v>0</v>
      </c>
      <c r="AE372" s="3"/>
      <c r="AF372" s="13" t="b">
        <f t="shared" si="100"/>
        <v>1</v>
      </c>
      <c r="AG372" s="13" t="b">
        <f t="shared" si="101"/>
        <v>1</v>
      </c>
      <c r="AH372" s="13" t="b">
        <f t="shared" si="103"/>
        <v>1</v>
      </c>
      <c r="AI372" s="13" t="b">
        <f t="shared" si="104"/>
        <v>1</v>
      </c>
      <c r="AJ372" s="13" t="b">
        <f t="shared" si="105"/>
        <v>0</v>
      </c>
      <c r="AK372" s="13" t="b">
        <f t="shared" si="106"/>
        <v>0</v>
      </c>
      <c r="AL372" s="13" t="b">
        <f t="shared" si="107"/>
        <v>0</v>
      </c>
      <c r="AM372" s="13" t="b">
        <f t="shared" si="108"/>
        <v>0</v>
      </c>
      <c r="AN372" s="13" t="b">
        <f t="shared" si="109"/>
        <v>0</v>
      </c>
      <c r="AO372" s="13" t="b">
        <f t="shared" si="110"/>
        <v>0</v>
      </c>
      <c r="AP372" s="13" t="b">
        <f t="shared" si="111"/>
        <v>0</v>
      </c>
      <c r="AQ372" s="13" t="b">
        <f t="shared" si="112"/>
        <v>0</v>
      </c>
      <c r="AR372" s="13" t="b">
        <f t="shared" si="113"/>
        <v>0</v>
      </c>
      <c r="AS372" s="13" t="b">
        <f t="shared" si="114"/>
        <v>1</v>
      </c>
      <c r="AT372" s="13" t="b">
        <f t="shared" si="115"/>
        <v>1</v>
      </c>
      <c r="AU372" s="13" t="b">
        <f t="shared" si="116"/>
        <v>1</v>
      </c>
      <c r="AV372" s="13" t="b">
        <f t="shared" si="117"/>
        <v>1</v>
      </c>
      <c r="AW372" s="13" t="b">
        <f t="shared" si="118"/>
        <v>1</v>
      </c>
      <c r="AX372" s="13" t="str">
        <f t="shared" si="119"/>
        <v>-</v>
      </c>
      <c r="AY372" s="622">
        <f>IF(AX372="-",0,IF(COUNTIF(AX372:$AX$1022,AX372)&gt;1,1,0))</f>
        <v>0</v>
      </c>
    </row>
    <row r="373" spans="1:51" ht="15.75">
      <c r="A373" s="464">
        <v>351</v>
      </c>
      <c r="B373" s="491"/>
      <c r="C373" s="492"/>
      <c r="D373" s="469"/>
      <c r="E373" s="470"/>
      <c r="F373" s="493"/>
      <c r="G373" s="466"/>
      <c r="H373" s="470"/>
      <c r="I373" s="493"/>
      <c r="J373" s="466"/>
      <c r="K373" s="470"/>
      <c r="L373" s="493"/>
      <c r="M373" s="466"/>
      <c r="N373" s="470"/>
      <c r="O373" s="493"/>
      <c r="P373" s="466"/>
      <c r="Q373" s="470"/>
      <c r="R373" s="493"/>
      <c r="S373" s="466"/>
      <c r="T373" s="470"/>
      <c r="U373" s="493"/>
      <c r="V373" s="466"/>
      <c r="W373" s="470"/>
      <c r="X373" s="493"/>
      <c r="Y373" s="466"/>
      <c r="Z373" s="470"/>
      <c r="AA373" s="494"/>
      <c r="AB373" s="542">
        <f t="shared" si="102"/>
        <v>0</v>
      </c>
      <c r="AC373" s="495">
        <f t="shared" si="102"/>
        <v>0</v>
      </c>
      <c r="AD373" s="496">
        <f t="shared" si="102"/>
        <v>0</v>
      </c>
      <c r="AE373" s="3"/>
      <c r="AF373" s="13" t="b">
        <f t="shared" si="100"/>
        <v>1</v>
      </c>
      <c r="AG373" s="13" t="b">
        <f t="shared" si="101"/>
        <v>1</v>
      </c>
      <c r="AH373" s="13" t="b">
        <f t="shared" si="103"/>
        <v>1</v>
      </c>
      <c r="AI373" s="13" t="b">
        <f t="shared" si="104"/>
        <v>1</v>
      </c>
      <c r="AJ373" s="13" t="b">
        <f t="shared" si="105"/>
        <v>0</v>
      </c>
      <c r="AK373" s="13" t="b">
        <f t="shared" si="106"/>
        <v>0</v>
      </c>
      <c r="AL373" s="13" t="b">
        <f t="shared" si="107"/>
        <v>0</v>
      </c>
      <c r="AM373" s="13" t="b">
        <f t="shared" si="108"/>
        <v>0</v>
      </c>
      <c r="AN373" s="13" t="b">
        <f t="shared" si="109"/>
        <v>0</v>
      </c>
      <c r="AO373" s="13" t="b">
        <f t="shared" si="110"/>
        <v>0</v>
      </c>
      <c r="AP373" s="13" t="b">
        <f t="shared" si="111"/>
        <v>0</v>
      </c>
      <c r="AQ373" s="13" t="b">
        <f t="shared" si="112"/>
        <v>0</v>
      </c>
      <c r="AR373" s="13" t="b">
        <f t="shared" si="113"/>
        <v>0</v>
      </c>
      <c r="AS373" s="13" t="b">
        <f t="shared" si="114"/>
        <v>1</v>
      </c>
      <c r="AT373" s="13" t="b">
        <f t="shared" si="115"/>
        <v>1</v>
      </c>
      <c r="AU373" s="13" t="b">
        <f t="shared" si="116"/>
        <v>1</v>
      </c>
      <c r="AV373" s="13" t="b">
        <f t="shared" si="117"/>
        <v>1</v>
      </c>
      <c r="AW373" s="13" t="b">
        <f t="shared" si="118"/>
        <v>1</v>
      </c>
      <c r="AX373" s="13" t="str">
        <f t="shared" si="119"/>
        <v>-</v>
      </c>
      <c r="AY373" s="622">
        <f>IF(AX373="-",0,IF(COUNTIF(AX373:$AX$1022,AX373)&gt;1,1,0))</f>
        <v>0</v>
      </c>
    </row>
    <row r="374" spans="1:51" ht="15.75">
      <c r="A374" s="464">
        <v>352</v>
      </c>
      <c r="B374" s="491"/>
      <c r="C374" s="492"/>
      <c r="D374" s="469"/>
      <c r="E374" s="470"/>
      <c r="F374" s="493"/>
      <c r="G374" s="466"/>
      <c r="H374" s="470"/>
      <c r="I374" s="493"/>
      <c r="J374" s="466"/>
      <c r="K374" s="470"/>
      <c r="L374" s="493"/>
      <c r="M374" s="466"/>
      <c r="N374" s="470"/>
      <c r="O374" s="493"/>
      <c r="P374" s="466"/>
      <c r="Q374" s="470"/>
      <c r="R374" s="493"/>
      <c r="S374" s="466"/>
      <c r="T374" s="470"/>
      <c r="U374" s="493"/>
      <c r="V374" s="466"/>
      <c r="W374" s="470"/>
      <c r="X374" s="493"/>
      <c r="Y374" s="466"/>
      <c r="Z374" s="470"/>
      <c r="AA374" s="494"/>
      <c r="AB374" s="542">
        <f t="shared" si="102"/>
        <v>0</v>
      </c>
      <c r="AC374" s="495">
        <f t="shared" si="102"/>
        <v>0</v>
      </c>
      <c r="AD374" s="496">
        <f t="shared" si="102"/>
        <v>0</v>
      </c>
      <c r="AE374" s="3"/>
      <c r="AF374" s="13" t="b">
        <f t="shared" si="100"/>
        <v>1</v>
      </c>
      <c r="AG374" s="13" t="b">
        <f t="shared" si="101"/>
        <v>1</v>
      </c>
      <c r="AH374" s="13" t="b">
        <f t="shared" si="103"/>
        <v>1</v>
      </c>
      <c r="AI374" s="13" t="b">
        <f t="shared" si="104"/>
        <v>1</v>
      </c>
      <c r="AJ374" s="13" t="b">
        <f t="shared" si="105"/>
        <v>0</v>
      </c>
      <c r="AK374" s="13" t="b">
        <f t="shared" si="106"/>
        <v>0</v>
      </c>
      <c r="AL374" s="13" t="b">
        <f t="shared" si="107"/>
        <v>0</v>
      </c>
      <c r="AM374" s="13" t="b">
        <f t="shared" si="108"/>
        <v>0</v>
      </c>
      <c r="AN374" s="13" t="b">
        <f t="shared" si="109"/>
        <v>0</v>
      </c>
      <c r="AO374" s="13" t="b">
        <f t="shared" si="110"/>
        <v>0</v>
      </c>
      <c r="AP374" s="13" t="b">
        <f t="shared" si="111"/>
        <v>0</v>
      </c>
      <c r="AQ374" s="13" t="b">
        <f t="shared" si="112"/>
        <v>0</v>
      </c>
      <c r="AR374" s="13" t="b">
        <f t="shared" si="113"/>
        <v>0</v>
      </c>
      <c r="AS374" s="13" t="b">
        <f t="shared" si="114"/>
        <v>1</v>
      </c>
      <c r="AT374" s="13" t="b">
        <f t="shared" si="115"/>
        <v>1</v>
      </c>
      <c r="AU374" s="13" t="b">
        <f t="shared" si="116"/>
        <v>1</v>
      </c>
      <c r="AV374" s="13" t="b">
        <f t="shared" si="117"/>
        <v>1</v>
      </c>
      <c r="AW374" s="13" t="b">
        <f t="shared" si="118"/>
        <v>1</v>
      </c>
      <c r="AX374" s="13" t="str">
        <f t="shared" si="119"/>
        <v>-</v>
      </c>
      <c r="AY374" s="622">
        <f>IF(AX374="-",0,IF(COUNTIF(AX374:$AX$1022,AX374)&gt;1,1,0))</f>
        <v>0</v>
      </c>
    </row>
    <row r="375" spans="1:51" ht="15.75">
      <c r="A375" s="464">
        <v>353</v>
      </c>
      <c r="B375" s="491"/>
      <c r="C375" s="492"/>
      <c r="D375" s="469"/>
      <c r="E375" s="470"/>
      <c r="F375" s="493"/>
      <c r="G375" s="466"/>
      <c r="H375" s="470"/>
      <c r="I375" s="493"/>
      <c r="J375" s="466"/>
      <c r="K375" s="470"/>
      <c r="L375" s="493"/>
      <c r="M375" s="466"/>
      <c r="N375" s="470"/>
      <c r="O375" s="493"/>
      <c r="P375" s="466"/>
      <c r="Q375" s="470"/>
      <c r="R375" s="493"/>
      <c r="S375" s="466"/>
      <c r="T375" s="470"/>
      <c r="U375" s="493"/>
      <c r="V375" s="466"/>
      <c r="W375" s="470"/>
      <c r="X375" s="493"/>
      <c r="Y375" s="466"/>
      <c r="Z375" s="470"/>
      <c r="AA375" s="494"/>
      <c r="AB375" s="542">
        <f t="shared" si="102"/>
        <v>0</v>
      </c>
      <c r="AC375" s="495">
        <f t="shared" si="102"/>
        <v>0</v>
      </c>
      <c r="AD375" s="496">
        <f t="shared" si="102"/>
        <v>0</v>
      </c>
      <c r="AE375" s="3"/>
      <c r="AF375" s="13" t="b">
        <f t="shared" si="100"/>
        <v>1</v>
      </c>
      <c r="AG375" s="13" t="b">
        <f t="shared" si="101"/>
        <v>1</v>
      </c>
      <c r="AH375" s="13" t="b">
        <f t="shared" si="103"/>
        <v>1</v>
      </c>
      <c r="AI375" s="13" t="b">
        <f t="shared" si="104"/>
        <v>1</v>
      </c>
      <c r="AJ375" s="13" t="b">
        <f t="shared" si="105"/>
        <v>0</v>
      </c>
      <c r="AK375" s="13" t="b">
        <f t="shared" si="106"/>
        <v>0</v>
      </c>
      <c r="AL375" s="13" t="b">
        <f t="shared" si="107"/>
        <v>0</v>
      </c>
      <c r="AM375" s="13" t="b">
        <f t="shared" si="108"/>
        <v>0</v>
      </c>
      <c r="AN375" s="13" t="b">
        <f t="shared" si="109"/>
        <v>0</v>
      </c>
      <c r="AO375" s="13" t="b">
        <f t="shared" si="110"/>
        <v>0</v>
      </c>
      <c r="AP375" s="13" t="b">
        <f t="shared" si="111"/>
        <v>0</v>
      </c>
      <c r="AQ375" s="13" t="b">
        <f t="shared" si="112"/>
        <v>0</v>
      </c>
      <c r="AR375" s="13" t="b">
        <f t="shared" si="113"/>
        <v>0</v>
      </c>
      <c r="AS375" s="13" t="b">
        <f t="shared" si="114"/>
        <v>1</v>
      </c>
      <c r="AT375" s="13" t="b">
        <f t="shared" si="115"/>
        <v>1</v>
      </c>
      <c r="AU375" s="13" t="b">
        <f t="shared" si="116"/>
        <v>1</v>
      </c>
      <c r="AV375" s="13" t="b">
        <f t="shared" si="117"/>
        <v>1</v>
      </c>
      <c r="AW375" s="13" t="b">
        <f t="shared" si="118"/>
        <v>1</v>
      </c>
      <c r="AX375" s="13" t="str">
        <f t="shared" si="119"/>
        <v>-</v>
      </c>
      <c r="AY375" s="622">
        <f>IF(AX375="-",0,IF(COUNTIF(AX375:$AX$1022,AX375)&gt;1,1,0))</f>
        <v>0</v>
      </c>
    </row>
    <row r="376" spans="1:51" ht="15.75">
      <c r="A376" s="464">
        <v>354</v>
      </c>
      <c r="B376" s="491"/>
      <c r="C376" s="492"/>
      <c r="D376" s="469"/>
      <c r="E376" s="470"/>
      <c r="F376" s="493"/>
      <c r="G376" s="466"/>
      <c r="H376" s="470"/>
      <c r="I376" s="493"/>
      <c r="J376" s="466"/>
      <c r="K376" s="470"/>
      <c r="L376" s="493"/>
      <c r="M376" s="466"/>
      <c r="N376" s="470"/>
      <c r="O376" s="493"/>
      <c r="P376" s="466"/>
      <c r="Q376" s="470"/>
      <c r="R376" s="493"/>
      <c r="S376" s="466"/>
      <c r="T376" s="470"/>
      <c r="U376" s="493"/>
      <c r="V376" s="466"/>
      <c r="W376" s="470"/>
      <c r="X376" s="493"/>
      <c r="Y376" s="466"/>
      <c r="Z376" s="470"/>
      <c r="AA376" s="494"/>
      <c r="AB376" s="542">
        <f t="shared" si="102"/>
        <v>0</v>
      </c>
      <c r="AC376" s="495">
        <f t="shared" si="102"/>
        <v>0</v>
      </c>
      <c r="AD376" s="496">
        <f t="shared" si="102"/>
        <v>0</v>
      </c>
      <c r="AE376" s="3"/>
      <c r="AF376" s="13" t="b">
        <f t="shared" si="100"/>
        <v>1</v>
      </c>
      <c r="AG376" s="13" t="b">
        <f t="shared" si="101"/>
        <v>1</v>
      </c>
      <c r="AH376" s="13" t="b">
        <f t="shared" si="103"/>
        <v>1</v>
      </c>
      <c r="AI376" s="13" t="b">
        <f t="shared" si="104"/>
        <v>1</v>
      </c>
      <c r="AJ376" s="13" t="b">
        <f t="shared" si="105"/>
        <v>0</v>
      </c>
      <c r="AK376" s="13" t="b">
        <f t="shared" si="106"/>
        <v>0</v>
      </c>
      <c r="AL376" s="13" t="b">
        <f t="shared" si="107"/>
        <v>0</v>
      </c>
      <c r="AM376" s="13" t="b">
        <f t="shared" si="108"/>
        <v>0</v>
      </c>
      <c r="AN376" s="13" t="b">
        <f t="shared" si="109"/>
        <v>0</v>
      </c>
      <c r="AO376" s="13" t="b">
        <f t="shared" si="110"/>
        <v>0</v>
      </c>
      <c r="AP376" s="13" t="b">
        <f t="shared" si="111"/>
        <v>0</v>
      </c>
      <c r="AQ376" s="13" t="b">
        <f t="shared" si="112"/>
        <v>0</v>
      </c>
      <c r="AR376" s="13" t="b">
        <f t="shared" si="113"/>
        <v>0</v>
      </c>
      <c r="AS376" s="13" t="b">
        <f t="shared" si="114"/>
        <v>1</v>
      </c>
      <c r="AT376" s="13" t="b">
        <f t="shared" si="115"/>
        <v>1</v>
      </c>
      <c r="AU376" s="13" t="b">
        <f t="shared" si="116"/>
        <v>1</v>
      </c>
      <c r="AV376" s="13" t="b">
        <f t="shared" si="117"/>
        <v>1</v>
      </c>
      <c r="AW376" s="13" t="b">
        <f t="shared" si="118"/>
        <v>1</v>
      </c>
      <c r="AX376" s="13" t="str">
        <f t="shared" si="119"/>
        <v>-</v>
      </c>
      <c r="AY376" s="622">
        <f>IF(AX376="-",0,IF(COUNTIF(AX376:$AX$1022,AX376)&gt;1,1,0))</f>
        <v>0</v>
      </c>
    </row>
    <row r="377" spans="1:51" ht="15.75">
      <c r="A377" s="464">
        <v>355</v>
      </c>
      <c r="B377" s="491"/>
      <c r="C377" s="492"/>
      <c r="D377" s="469"/>
      <c r="E377" s="470"/>
      <c r="F377" s="493"/>
      <c r="G377" s="466"/>
      <c r="H377" s="470"/>
      <c r="I377" s="493"/>
      <c r="J377" s="466"/>
      <c r="K377" s="470"/>
      <c r="L377" s="493"/>
      <c r="M377" s="466"/>
      <c r="N377" s="470"/>
      <c r="O377" s="493"/>
      <c r="P377" s="466"/>
      <c r="Q377" s="470"/>
      <c r="R377" s="493"/>
      <c r="S377" s="466"/>
      <c r="T377" s="470"/>
      <c r="U377" s="493"/>
      <c r="V377" s="466"/>
      <c r="W377" s="470"/>
      <c r="X377" s="493"/>
      <c r="Y377" s="466"/>
      <c r="Z377" s="470"/>
      <c r="AA377" s="494"/>
      <c r="AB377" s="542">
        <f t="shared" si="102"/>
        <v>0</v>
      </c>
      <c r="AC377" s="495">
        <f t="shared" si="102"/>
        <v>0</v>
      </c>
      <c r="AD377" s="496">
        <f t="shared" si="102"/>
        <v>0</v>
      </c>
      <c r="AE377" s="3"/>
      <c r="AF377" s="13" t="b">
        <f t="shared" si="100"/>
        <v>1</v>
      </c>
      <c r="AG377" s="13" t="b">
        <f t="shared" si="101"/>
        <v>1</v>
      </c>
      <c r="AH377" s="13" t="b">
        <f t="shared" si="103"/>
        <v>1</v>
      </c>
      <c r="AI377" s="13" t="b">
        <f t="shared" si="104"/>
        <v>1</v>
      </c>
      <c r="AJ377" s="13" t="b">
        <f t="shared" si="105"/>
        <v>0</v>
      </c>
      <c r="AK377" s="13" t="b">
        <f t="shared" si="106"/>
        <v>0</v>
      </c>
      <c r="AL377" s="13" t="b">
        <f t="shared" si="107"/>
        <v>0</v>
      </c>
      <c r="AM377" s="13" t="b">
        <f t="shared" si="108"/>
        <v>0</v>
      </c>
      <c r="AN377" s="13" t="b">
        <f t="shared" si="109"/>
        <v>0</v>
      </c>
      <c r="AO377" s="13" t="b">
        <f t="shared" si="110"/>
        <v>0</v>
      </c>
      <c r="AP377" s="13" t="b">
        <f t="shared" si="111"/>
        <v>0</v>
      </c>
      <c r="AQ377" s="13" t="b">
        <f t="shared" si="112"/>
        <v>0</v>
      </c>
      <c r="AR377" s="13" t="b">
        <f t="shared" si="113"/>
        <v>0</v>
      </c>
      <c r="AS377" s="13" t="b">
        <f t="shared" si="114"/>
        <v>1</v>
      </c>
      <c r="AT377" s="13" t="b">
        <f t="shared" si="115"/>
        <v>1</v>
      </c>
      <c r="AU377" s="13" t="b">
        <f t="shared" si="116"/>
        <v>1</v>
      </c>
      <c r="AV377" s="13" t="b">
        <f t="shared" si="117"/>
        <v>1</v>
      </c>
      <c r="AW377" s="13" t="b">
        <f t="shared" si="118"/>
        <v>1</v>
      </c>
      <c r="AX377" s="13" t="str">
        <f t="shared" si="119"/>
        <v>-</v>
      </c>
      <c r="AY377" s="622">
        <f>IF(AX377="-",0,IF(COUNTIF(AX377:$AX$1022,AX377)&gt;1,1,0))</f>
        <v>0</v>
      </c>
    </row>
    <row r="378" spans="1:51" ht="15.75">
      <c r="A378" s="464">
        <v>356</v>
      </c>
      <c r="B378" s="491"/>
      <c r="C378" s="492"/>
      <c r="D378" s="469"/>
      <c r="E378" s="470"/>
      <c r="F378" s="493"/>
      <c r="G378" s="466"/>
      <c r="H378" s="470"/>
      <c r="I378" s="493"/>
      <c r="J378" s="466"/>
      <c r="K378" s="470"/>
      <c r="L378" s="493"/>
      <c r="M378" s="466"/>
      <c r="N378" s="470"/>
      <c r="O378" s="493"/>
      <c r="P378" s="466"/>
      <c r="Q378" s="470"/>
      <c r="R378" s="493"/>
      <c r="S378" s="466"/>
      <c r="T378" s="470"/>
      <c r="U378" s="493"/>
      <c r="V378" s="466"/>
      <c r="W378" s="470"/>
      <c r="X378" s="493"/>
      <c r="Y378" s="466"/>
      <c r="Z378" s="470"/>
      <c r="AA378" s="494"/>
      <c r="AB378" s="542">
        <f t="shared" si="102"/>
        <v>0</v>
      </c>
      <c r="AC378" s="495">
        <f t="shared" si="102"/>
        <v>0</v>
      </c>
      <c r="AD378" s="496">
        <f t="shared" si="102"/>
        <v>0</v>
      </c>
      <c r="AE378" s="3"/>
      <c r="AF378" s="13" t="b">
        <f t="shared" si="100"/>
        <v>1</v>
      </c>
      <c r="AG378" s="13" t="b">
        <f t="shared" si="101"/>
        <v>1</v>
      </c>
      <c r="AH378" s="13" t="b">
        <f t="shared" si="103"/>
        <v>1</v>
      </c>
      <c r="AI378" s="13" t="b">
        <f t="shared" si="104"/>
        <v>1</v>
      </c>
      <c r="AJ378" s="13" t="b">
        <f t="shared" si="105"/>
        <v>0</v>
      </c>
      <c r="AK378" s="13" t="b">
        <f t="shared" si="106"/>
        <v>0</v>
      </c>
      <c r="AL378" s="13" t="b">
        <f t="shared" si="107"/>
        <v>0</v>
      </c>
      <c r="AM378" s="13" t="b">
        <f t="shared" si="108"/>
        <v>0</v>
      </c>
      <c r="AN378" s="13" t="b">
        <f t="shared" si="109"/>
        <v>0</v>
      </c>
      <c r="AO378" s="13" t="b">
        <f t="shared" si="110"/>
        <v>0</v>
      </c>
      <c r="AP378" s="13" t="b">
        <f t="shared" si="111"/>
        <v>0</v>
      </c>
      <c r="AQ378" s="13" t="b">
        <f t="shared" si="112"/>
        <v>0</v>
      </c>
      <c r="AR378" s="13" t="b">
        <f t="shared" si="113"/>
        <v>0</v>
      </c>
      <c r="AS378" s="13" t="b">
        <f t="shared" si="114"/>
        <v>1</v>
      </c>
      <c r="AT378" s="13" t="b">
        <f t="shared" si="115"/>
        <v>1</v>
      </c>
      <c r="AU378" s="13" t="b">
        <f t="shared" si="116"/>
        <v>1</v>
      </c>
      <c r="AV378" s="13" t="b">
        <f t="shared" si="117"/>
        <v>1</v>
      </c>
      <c r="AW378" s="13" t="b">
        <f t="shared" si="118"/>
        <v>1</v>
      </c>
      <c r="AX378" s="13" t="str">
        <f t="shared" si="119"/>
        <v>-</v>
      </c>
      <c r="AY378" s="622">
        <f>IF(AX378="-",0,IF(COUNTIF(AX378:$AX$1022,AX378)&gt;1,1,0))</f>
        <v>0</v>
      </c>
    </row>
    <row r="379" spans="1:51" ht="15.75">
      <c r="A379" s="464">
        <v>357</v>
      </c>
      <c r="B379" s="491"/>
      <c r="C379" s="492"/>
      <c r="D379" s="469"/>
      <c r="E379" s="470"/>
      <c r="F379" s="493"/>
      <c r="G379" s="466"/>
      <c r="H379" s="470"/>
      <c r="I379" s="493"/>
      <c r="J379" s="466"/>
      <c r="K379" s="470"/>
      <c r="L379" s="493"/>
      <c r="M379" s="466"/>
      <c r="N379" s="470"/>
      <c r="O379" s="493"/>
      <c r="P379" s="466"/>
      <c r="Q379" s="470"/>
      <c r="R379" s="493"/>
      <c r="S379" s="466"/>
      <c r="T379" s="470"/>
      <c r="U379" s="493"/>
      <c r="V379" s="466"/>
      <c r="W379" s="470"/>
      <c r="X379" s="493"/>
      <c r="Y379" s="466"/>
      <c r="Z379" s="470"/>
      <c r="AA379" s="494"/>
      <c r="AB379" s="542">
        <f t="shared" si="102"/>
        <v>0</v>
      </c>
      <c r="AC379" s="495">
        <f t="shared" si="102"/>
        <v>0</v>
      </c>
      <c r="AD379" s="496">
        <f t="shared" si="102"/>
        <v>0</v>
      </c>
      <c r="AE379" s="3"/>
      <c r="AF379" s="13" t="b">
        <f t="shared" si="100"/>
        <v>1</v>
      </c>
      <c r="AG379" s="13" t="b">
        <f t="shared" si="101"/>
        <v>1</v>
      </c>
      <c r="AH379" s="13" t="b">
        <f t="shared" si="103"/>
        <v>1</v>
      </c>
      <c r="AI379" s="13" t="b">
        <f t="shared" si="104"/>
        <v>1</v>
      </c>
      <c r="AJ379" s="13" t="b">
        <f t="shared" si="105"/>
        <v>0</v>
      </c>
      <c r="AK379" s="13" t="b">
        <f t="shared" si="106"/>
        <v>0</v>
      </c>
      <c r="AL379" s="13" t="b">
        <f t="shared" si="107"/>
        <v>0</v>
      </c>
      <c r="AM379" s="13" t="b">
        <f t="shared" si="108"/>
        <v>0</v>
      </c>
      <c r="AN379" s="13" t="b">
        <f t="shared" si="109"/>
        <v>0</v>
      </c>
      <c r="AO379" s="13" t="b">
        <f t="shared" si="110"/>
        <v>0</v>
      </c>
      <c r="AP379" s="13" t="b">
        <f t="shared" si="111"/>
        <v>0</v>
      </c>
      <c r="AQ379" s="13" t="b">
        <f t="shared" si="112"/>
        <v>0</v>
      </c>
      <c r="AR379" s="13" t="b">
        <f t="shared" si="113"/>
        <v>0</v>
      </c>
      <c r="AS379" s="13" t="b">
        <f t="shared" si="114"/>
        <v>1</v>
      </c>
      <c r="AT379" s="13" t="b">
        <f t="shared" si="115"/>
        <v>1</v>
      </c>
      <c r="AU379" s="13" t="b">
        <f t="shared" si="116"/>
        <v>1</v>
      </c>
      <c r="AV379" s="13" t="b">
        <f t="shared" si="117"/>
        <v>1</v>
      </c>
      <c r="AW379" s="13" t="b">
        <f t="shared" si="118"/>
        <v>1</v>
      </c>
      <c r="AX379" s="13" t="str">
        <f t="shared" si="119"/>
        <v>-</v>
      </c>
      <c r="AY379" s="622">
        <f>IF(AX379="-",0,IF(COUNTIF(AX379:$AX$1022,AX379)&gt;1,1,0))</f>
        <v>0</v>
      </c>
    </row>
    <row r="380" spans="1:51" ht="15.75">
      <c r="A380" s="464">
        <v>358</v>
      </c>
      <c r="B380" s="491"/>
      <c r="C380" s="492"/>
      <c r="D380" s="469"/>
      <c r="E380" s="470"/>
      <c r="F380" s="493"/>
      <c r="G380" s="466"/>
      <c r="H380" s="470"/>
      <c r="I380" s="493"/>
      <c r="J380" s="466"/>
      <c r="K380" s="470"/>
      <c r="L380" s="493"/>
      <c r="M380" s="466"/>
      <c r="N380" s="470"/>
      <c r="O380" s="493"/>
      <c r="P380" s="466"/>
      <c r="Q380" s="470"/>
      <c r="R380" s="493"/>
      <c r="S380" s="466"/>
      <c r="T380" s="470"/>
      <c r="U380" s="493"/>
      <c r="V380" s="466"/>
      <c r="W380" s="470"/>
      <c r="X380" s="493"/>
      <c r="Y380" s="466"/>
      <c r="Z380" s="470"/>
      <c r="AA380" s="494"/>
      <c r="AB380" s="542">
        <f t="shared" si="102"/>
        <v>0</v>
      </c>
      <c r="AC380" s="495">
        <f t="shared" si="102"/>
        <v>0</v>
      </c>
      <c r="AD380" s="496">
        <f t="shared" si="102"/>
        <v>0</v>
      </c>
      <c r="AE380" s="3"/>
      <c r="AF380" s="13" t="b">
        <f t="shared" si="100"/>
        <v>1</v>
      </c>
      <c r="AG380" s="13" t="b">
        <f t="shared" si="101"/>
        <v>1</v>
      </c>
      <c r="AH380" s="13" t="b">
        <f t="shared" si="103"/>
        <v>1</v>
      </c>
      <c r="AI380" s="13" t="b">
        <f t="shared" si="104"/>
        <v>1</v>
      </c>
      <c r="AJ380" s="13" t="b">
        <f t="shared" si="105"/>
        <v>0</v>
      </c>
      <c r="AK380" s="13" t="b">
        <f t="shared" si="106"/>
        <v>0</v>
      </c>
      <c r="AL380" s="13" t="b">
        <f t="shared" si="107"/>
        <v>0</v>
      </c>
      <c r="AM380" s="13" t="b">
        <f t="shared" si="108"/>
        <v>0</v>
      </c>
      <c r="AN380" s="13" t="b">
        <f t="shared" si="109"/>
        <v>0</v>
      </c>
      <c r="AO380" s="13" t="b">
        <f t="shared" si="110"/>
        <v>0</v>
      </c>
      <c r="AP380" s="13" t="b">
        <f t="shared" si="111"/>
        <v>0</v>
      </c>
      <c r="AQ380" s="13" t="b">
        <f t="shared" si="112"/>
        <v>0</v>
      </c>
      <c r="AR380" s="13" t="b">
        <f t="shared" si="113"/>
        <v>0</v>
      </c>
      <c r="AS380" s="13" t="b">
        <f t="shared" si="114"/>
        <v>1</v>
      </c>
      <c r="AT380" s="13" t="b">
        <f t="shared" si="115"/>
        <v>1</v>
      </c>
      <c r="AU380" s="13" t="b">
        <f t="shared" si="116"/>
        <v>1</v>
      </c>
      <c r="AV380" s="13" t="b">
        <f t="shared" si="117"/>
        <v>1</v>
      </c>
      <c r="AW380" s="13" t="b">
        <f t="shared" si="118"/>
        <v>1</v>
      </c>
      <c r="AX380" s="13" t="str">
        <f t="shared" si="119"/>
        <v>-</v>
      </c>
      <c r="AY380" s="622">
        <f>IF(AX380="-",0,IF(COUNTIF(AX380:$AX$1022,AX380)&gt;1,1,0))</f>
        <v>0</v>
      </c>
    </row>
    <row r="381" spans="1:51" ht="15.75">
      <c r="A381" s="464">
        <v>359</v>
      </c>
      <c r="B381" s="491"/>
      <c r="C381" s="492"/>
      <c r="D381" s="469"/>
      <c r="E381" s="470"/>
      <c r="F381" s="493"/>
      <c r="G381" s="466"/>
      <c r="H381" s="470"/>
      <c r="I381" s="493"/>
      <c r="J381" s="466"/>
      <c r="K381" s="470"/>
      <c r="L381" s="493"/>
      <c r="M381" s="466"/>
      <c r="N381" s="470"/>
      <c r="O381" s="493"/>
      <c r="P381" s="466"/>
      <c r="Q381" s="470"/>
      <c r="R381" s="493"/>
      <c r="S381" s="466"/>
      <c r="T381" s="470"/>
      <c r="U381" s="493"/>
      <c r="V381" s="466"/>
      <c r="W381" s="470"/>
      <c r="X381" s="493"/>
      <c r="Y381" s="466"/>
      <c r="Z381" s="470"/>
      <c r="AA381" s="494"/>
      <c r="AB381" s="542">
        <f t="shared" si="102"/>
        <v>0</v>
      </c>
      <c r="AC381" s="495">
        <f t="shared" si="102"/>
        <v>0</v>
      </c>
      <c r="AD381" s="496">
        <f t="shared" si="102"/>
        <v>0</v>
      </c>
      <c r="AE381" s="3"/>
      <c r="AF381" s="13" t="b">
        <f t="shared" si="100"/>
        <v>1</v>
      </c>
      <c r="AG381" s="13" t="b">
        <f t="shared" si="101"/>
        <v>1</v>
      </c>
      <c r="AH381" s="13" t="b">
        <f t="shared" si="103"/>
        <v>1</v>
      </c>
      <c r="AI381" s="13" t="b">
        <f t="shared" si="104"/>
        <v>1</v>
      </c>
      <c r="AJ381" s="13" t="b">
        <f t="shared" si="105"/>
        <v>0</v>
      </c>
      <c r="AK381" s="13" t="b">
        <f t="shared" si="106"/>
        <v>0</v>
      </c>
      <c r="AL381" s="13" t="b">
        <f t="shared" si="107"/>
        <v>0</v>
      </c>
      <c r="AM381" s="13" t="b">
        <f t="shared" si="108"/>
        <v>0</v>
      </c>
      <c r="AN381" s="13" t="b">
        <f t="shared" si="109"/>
        <v>0</v>
      </c>
      <c r="AO381" s="13" t="b">
        <f t="shared" si="110"/>
        <v>0</v>
      </c>
      <c r="AP381" s="13" t="b">
        <f t="shared" si="111"/>
        <v>0</v>
      </c>
      <c r="AQ381" s="13" t="b">
        <f t="shared" si="112"/>
        <v>0</v>
      </c>
      <c r="AR381" s="13" t="b">
        <f t="shared" si="113"/>
        <v>0</v>
      </c>
      <c r="AS381" s="13" t="b">
        <f t="shared" si="114"/>
        <v>1</v>
      </c>
      <c r="AT381" s="13" t="b">
        <f t="shared" si="115"/>
        <v>1</v>
      </c>
      <c r="AU381" s="13" t="b">
        <f t="shared" si="116"/>
        <v>1</v>
      </c>
      <c r="AV381" s="13" t="b">
        <f t="shared" si="117"/>
        <v>1</v>
      </c>
      <c r="AW381" s="13" t="b">
        <f t="shared" si="118"/>
        <v>1</v>
      </c>
      <c r="AX381" s="13" t="str">
        <f t="shared" si="119"/>
        <v>-</v>
      </c>
      <c r="AY381" s="622">
        <f>IF(AX381="-",0,IF(COUNTIF(AX381:$AX$1022,AX381)&gt;1,1,0))</f>
        <v>0</v>
      </c>
    </row>
    <row r="382" spans="1:51" ht="15.75">
      <c r="A382" s="464">
        <v>360</v>
      </c>
      <c r="B382" s="491"/>
      <c r="C382" s="492"/>
      <c r="D382" s="469"/>
      <c r="E382" s="470"/>
      <c r="F382" s="493"/>
      <c r="G382" s="466"/>
      <c r="H382" s="470"/>
      <c r="I382" s="493"/>
      <c r="J382" s="466"/>
      <c r="K382" s="470"/>
      <c r="L382" s="493"/>
      <c r="M382" s="466"/>
      <c r="N382" s="470"/>
      <c r="O382" s="493"/>
      <c r="P382" s="466"/>
      <c r="Q382" s="470"/>
      <c r="R382" s="493"/>
      <c r="S382" s="466"/>
      <c r="T382" s="470"/>
      <c r="U382" s="493"/>
      <c r="V382" s="466"/>
      <c r="W382" s="470"/>
      <c r="X382" s="493"/>
      <c r="Y382" s="466"/>
      <c r="Z382" s="470"/>
      <c r="AA382" s="494"/>
      <c r="AB382" s="542">
        <f t="shared" si="102"/>
        <v>0</v>
      </c>
      <c r="AC382" s="495">
        <f t="shared" si="102"/>
        <v>0</v>
      </c>
      <c r="AD382" s="496">
        <f t="shared" si="102"/>
        <v>0</v>
      </c>
      <c r="AE382" s="3"/>
      <c r="AF382" s="13" t="b">
        <f t="shared" si="100"/>
        <v>1</v>
      </c>
      <c r="AG382" s="13" t="b">
        <f t="shared" si="101"/>
        <v>1</v>
      </c>
      <c r="AH382" s="13" t="b">
        <f t="shared" si="103"/>
        <v>1</v>
      </c>
      <c r="AI382" s="13" t="b">
        <f t="shared" si="104"/>
        <v>1</v>
      </c>
      <c r="AJ382" s="13" t="b">
        <f t="shared" si="105"/>
        <v>0</v>
      </c>
      <c r="AK382" s="13" t="b">
        <f t="shared" si="106"/>
        <v>0</v>
      </c>
      <c r="AL382" s="13" t="b">
        <f t="shared" si="107"/>
        <v>0</v>
      </c>
      <c r="AM382" s="13" t="b">
        <f t="shared" si="108"/>
        <v>0</v>
      </c>
      <c r="AN382" s="13" t="b">
        <f t="shared" si="109"/>
        <v>0</v>
      </c>
      <c r="AO382" s="13" t="b">
        <f t="shared" si="110"/>
        <v>0</v>
      </c>
      <c r="AP382" s="13" t="b">
        <f t="shared" si="111"/>
        <v>0</v>
      </c>
      <c r="AQ382" s="13" t="b">
        <f t="shared" si="112"/>
        <v>0</v>
      </c>
      <c r="AR382" s="13" t="b">
        <f t="shared" si="113"/>
        <v>0</v>
      </c>
      <c r="AS382" s="13" t="b">
        <f t="shared" si="114"/>
        <v>1</v>
      </c>
      <c r="AT382" s="13" t="b">
        <f t="shared" si="115"/>
        <v>1</v>
      </c>
      <c r="AU382" s="13" t="b">
        <f t="shared" si="116"/>
        <v>1</v>
      </c>
      <c r="AV382" s="13" t="b">
        <f t="shared" si="117"/>
        <v>1</v>
      </c>
      <c r="AW382" s="13" t="b">
        <f t="shared" si="118"/>
        <v>1</v>
      </c>
      <c r="AX382" s="13" t="str">
        <f t="shared" si="119"/>
        <v>-</v>
      </c>
      <c r="AY382" s="622">
        <f>IF(AX382="-",0,IF(COUNTIF(AX382:$AX$1022,AX382)&gt;1,1,0))</f>
        <v>0</v>
      </c>
    </row>
    <row r="383" spans="1:51" ht="15.75">
      <c r="A383" s="464">
        <v>361</v>
      </c>
      <c r="B383" s="491"/>
      <c r="C383" s="492"/>
      <c r="D383" s="469"/>
      <c r="E383" s="470"/>
      <c r="F383" s="493"/>
      <c r="G383" s="466"/>
      <c r="H383" s="470"/>
      <c r="I383" s="493"/>
      <c r="J383" s="466"/>
      <c r="K383" s="470"/>
      <c r="L383" s="493"/>
      <c r="M383" s="466"/>
      <c r="N383" s="470"/>
      <c r="O383" s="493"/>
      <c r="P383" s="466"/>
      <c r="Q383" s="470"/>
      <c r="R383" s="493"/>
      <c r="S383" s="466"/>
      <c r="T383" s="470"/>
      <c r="U383" s="493"/>
      <c r="V383" s="466"/>
      <c r="W383" s="470"/>
      <c r="X383" s="493"/>
      <c r="Y383" s="466"/>
      <c r="Z383" s="470"/>
      <c r="AA383" s="494"/>
      <c r="AB383" s="542">
        <f t="shared" si="102"/>
        <v>0</v>
      </c>
      <c r="AC383" s="495">
        <f t="shared" si="102"/>
        <v>0</v>
      </c>
      <c r="AD383" s="496">
        <f t="shared" si="102"/>
        <v>0</v>
      </c>
      <c r="AE383" s="3"/>
      <c r="AF383" s="13" t="b">
        <f t="shared" si="100"/>
        <v>1</v>
      </c>
      <c r="AG383" s="13" t="b">
        <f t="shared" si="101"/>
        <v>1</v>
      </c>
      <c r="AH383" s="13" t="b">
        <f t="shared" si="103"/>
        <v>1</v>
      </c>
      <c r="AI383" s="13" t="b">
        <f t="shared" si="104"/>
        <v>1</v>
      </c>
      <c r="AJ383" s="13" t="b">
        <f t="shared" si="105"/>
        <v>0</v>
      </c>
      <c r="AK383" s="13" t="b">
        <f t="shared" si="106"/>
        <v>0</v>
      </c>
      <c r="AL383" s="13" t="b">
        <f t="shared" si="107"/>
        <v>0</v>
      </c>
      <c r="AM383" s="13" t="b">
        <f t="shared" si="108"/>
        <v>0</v>
      </c>
      <c r="AN383" s="13" t="b">
        <f t="shared" si="109"/>
        <v>0</v>
      </c>
      <c r="AO383" s="13" t="b">
        <f t="shared" si="110"/>
        <v>0</v>
      </c>
      <c r="AP383" s="13" t="b">
        <f t="shared" si="111"/>
        <v>0</v>
      </c>
      <c r="AQ383" s="13" t="b">
        <f t="shared" si="112"/>
        <v>0</v>
      </c>
      <c r="AR383" s="13" t="b">
        <f t="shared" si="113"/>
        <v>0</v>
      </c>
      <c r="AS383" s="13" t="b">
        <f t="shared" si="114"/>
        <v>1</v>
      </c>
      <c r="AT383" s="13" t="b">
        <f t="shared" si="115"/>
        <v>1</v>
      </c>
      <c r="AU383" s="13" t="b">
        <f t="shared" si="116"/>
        <v>1</v>
      </c>
      <c r="AV383" s="13" t="b">
        <f t="shared" si="117"/>
        <v>1</v>
      </c>
      <c r="AW383" s="13" t="b">
        <f t="shared" si="118"/>
        <v>1</v>
      </c>
      <c r="AX383" s="13" t="str">
        <f t="shared" si="119"/>
        <v>-</v>
      </c>
      <c r="AY383" s="622">
        <f>IF(AX383="-",0,IF(COUNTIF(AX383:$AX$1022,AX383)&gt;1,1,0))</f>
        <v>0</v>
      </c>
    </row>
    <row r="384" spans="1:51" ht="15.75">
      <c r="A384" s="464">
        <v>362</v>
      </c>
      <c r="B384" s="491"/>
      <c r="C384" s="492"/>
      <c r="D384" s="469"/>
      <c r="E384" s="470"/>
      <c r="F384" s="493"/>
      <c r="G384" s="466"/>
      <c r="H384" s="470"/>
      <c r="I384" s="493"/>
      <c r="J384" s="466"/>
      <c r="K384" s="470"/>
      <c r="L384" s="493"/>
      <c r="M384" s="466"/>
      <c r="N384" s="470"/>
      <c r="O384" s="493"/>
      <c r="P384" s="466"/>
      <c r="Q384" s="470"/>
      <c r="R384" s="493"/>
      <c r="S384" s="466"/>
      <c r="T384" s="470"/>
      <c r="U384" s="493"/>
      <c r="V384" s="466"/>
      <c r="W384" s="470"/>
      <c r="X384" s="493"/>
      <c r="Y384" s="466"/>
      <c r="Z384" s="470"/>
      <c r="AA384" s="494"/>
      <c r="AB384" s="542">
        <f t="shared" si="102"/>
        <v>0</v>
      </c>
      <c r="AC384" s="495">
        <f t="shared" si="102"/>
        <v>0</v>
      </c>
      <c r="AD384" s="496">
        <f t="shared" si="102"/>
        <v>0</v>
      </c>
      <c r="AE384" s="3"/>
      <c r="AF384" s="13" t="b">
        <f t="shared" si="100"/>
        <v>1</v>
      </c>
      <c r="AG384" s="13" t="b">
        <f t="shared" si="101"/>
        <v>1</v>
      </c>
      <c r="AH384" s="13" t="b">
        <f t="shared" si="103"/>
        <v>1</v>
      </c>
      <c r="AI384" s="13" t="b">
        <f t="shared" si="104"/>
        <v>1</v>
      </c>
      <c r="AJ384" s="13" t="b">
        <f t="shared" si="105"/>
        <v>0</v>
      </c>
      <c r="AK384" s="13" t="b">
        <f t="shared" si="106"/>
        <v>0</v>
      </c>
      <c r="AL384" s="13" t="b">
        <f t="shared" si="107"/>
        <v>0</v>
      </c>
      <c r="AM384" s="13" t="b">
        <f t="shared" si="108"/>
        <v>0</v>
      </c>
      <c r="AN384" s="13" t="b">
        <f t="shared" si="109"/>
        <v>0</v>
      </c>
      <c r="AO384" s="13" t="b">
        <f t="shared" si="110"/>
        <v>0</v>
      </c>
      <c r="AP384" s="13" t="b">
        <f t="shared" si="111"/>
        <v>0</v>
      </c>
      <c r="AQ384" s="13" t="b">
        <f t="shared" si="112"/>
        <v>0</v>
      </c>
      <c r="AR384" s="13" t="b">
        <f t="shared" si="113"/>
        <v>0</v>
      </c>
      <c r="AS384" s="13" t="b">
        <f t="shared" si="114"/>
        <v>1</v>
      </c>
      <c r="AT384" s="13" t="b">
        <f t="shared" si="115"/>
        <v>1</v>
      </c>
      <c r="AU384" s="13" t="b">
        <f t="shared" si="116"/>
        <v>1</v>
      </c>
      <c r="AV384" s="13" t="b">
        <f t="shared" si="117"/>
        <v>1</v>
      </c>
      <c r="AW384" s="13" t="b">
        <f t="shared" si="118"/>
        <v>1</v>
      </c>
      <c r="AX384" s="13" t="str">
        <f t="shared" si="119"/>
        <v>-</v>
      </c>
      <c r="AY384" s="622">
        <f>IF(AX384="-",0,IF(COUNTIF(AX384:$AX$1022,AX384)&gt;1,1,0))</f>
        <v>0</v>
      </c>
    </row>
    <row r="385" spans="1:51" ht="15.75">
      <c r="A385" s="464">
        <v>363</v>
      </c>
      <c r="B385" s="491"/>
      <c r="C385" s="492"/>
      <c r="D385" s="469"/>
      <c r="E385" s="470"/>
      <c r="F385" s="493"/>
      <c r="G385" s="466"/>
      <c r="H385" s="470"/>
      <c r="I385" s="493"/>
      <c r="J385" s="466"/>
      <c r="K385" s="470"/>
      <c r="L385" s="493"/>
      <c r="M385" s="466"/>
      <c r="N385" s="470"/>
      <c r="O385" s="493"/>
      <c r="P385" s="466"/>
      <c r="Q385" s="470"/>
      <c r="R385" s="493"/>
      <c r="S385" s="466"/>
      <c r="T385" s="470"/>
      <c r="U385" s="493"/>
      <c r="V385" s="466"/>
      <c r="W385" s="470"/>
      <c r="X385" s="493"/>
      <c r="Y385" s="466"/>
      <c r="Z385" s="470"/>
      <c r="AA385" s="494"/>
      <c r="AB385" s="542">
        <f t="shared" si="102"/>
        <v>0</v>
      </c>
      <c r="AC385" s="495">
        <f t="shared" si="102"/>
        <v>0</v>
      </c>
      <c r="AD385" s="496">
        <f t="shared" si="102"/>
        <v>0</v>
      </c>
      <c r="AE385" s="3"/>
      <c r="AF385" s="13" t="b">
        <f t="shared" si="100"/>
        <v>1</v>
      </c>
      <c r="AG385" s="13" t="b">
        <f t="shared" si="101"/>
        <v>1</v>
      </c>
      <c r="AH385" s="13" t="b">
        <f t="shared" si="103"/>
        <v>1</v>
      </c>
      <c r="AI385" s="13" t="b">
        <f t="shared" si="104"/>
        <v>1</v>
      </c>
      <c r="AJ385" s="13" t="b">
        <f t="shared" si="105"/>
        <v>0</v>
      </c>
      <c r="AK385" s="13" t="b">
        <f t="shared" si="106"/>
        <v>0</v>
      </c>
      <c r="AL385" s="13" t="b">
        <f t="shared" si="107"/>
        <v>0</v>
      </c>
      <c r="AM385" s="13" t="b">
        <f t="shared" si="108"/>
        <v>0</v>
      </c>
      <c r="AN385" s="13" t="b">
        <f t="shared" si="109"/>
        <v>0</v>
      </c>
      <c r="AO385" s="13" t="b">
        <f t="shared" si="110"/>
        <v>0</v>
      </c>
      <c r="AP385" s="13" t="b">
        <f t="shared" si="111"/>
        <v>0</v>
      </c>
      <c r="AQ385" s="13" t="b">
        <f t="shared" si="112"/>
        <v>0</v>
      </c>
      <c r="AR385" s="13" t="b">
        <f t="shared" si="113"/>
        <v>0</v>
      </c>
      <c r="AS385" s="13" t="b">
        <f t="shared" si="114"/>
        <v>1</v>
      </c>
      <c r="AT385" s="13" t="b">
        <f t="shared" si="115"/>
        <v>1</v>
      </c>
      <c r="AU385" s="13" t="b">
        <f t="shared" si="116"/>
        <v>1</v>
      </c>
      <c r="AV385" s="13" t="b">
        <f t="shared" si="117"/>
        <v>1</v>
      </c>
      <c r="AW385" s="13" t="b">
        <f t="shared" si="118"/>
        <v>1</v>
      </c>
      <c r="AX385" s="13" t="str">
        <f t="shared" si="119"/>
        <v>-</v>
      </c>
      <c r="AY385" s="622">
        <f>IF(AX385="-",0,IF(COUNTIF(AX385:$AX$1022,AX385)&gt;1,1,0))</f>
        <v>0</v>
      </c>
    </row>
    <row r="386" spans="1:51" ht="15.75">
      <c r="A386" s="464">
        <v>364</v>
      </c>
      <c r="B386" s="491"/>
      <c r="C386" s="492"/>
      <c r="D386" s="469"/>
      <c r="E386" s="470"/>
      <c r="F386" s="493"/>
      <c r="G386" s="466"/>
      <c r="H386" s="470"/>
      <c r="I386" s="493"/>
      <c r="J386" s="466"/>
      <c r="K386" s="470"/>
      <c r="L386" s="493"/>
      <c r="M386" s="466"/>
      <c r="N386" s="470"/>
      <c r="O386" s="493"/>
      <c r="P386" s="466"/>
      <c r="Q386" s="470"/>
      <c r="R386" s="493"/>
      <c r="S386" s="466"/>
      <c r="T386" s="470"/>
      <c r="U386" s="493"/>
      <c r="V386" s="466"/>
      <c r="W386" s="470"/>
      <c r="X386" s="493"/>
      <c r="Y386" s="466"/>
      <c r="Z386" s="470"/>
      <c r="AA386" s="494"/>
      <c r="AB386" s="542">
        <f t="shared" si="102"/>
        <v>0</v>
      </c>
      <c r="AC386" s="495">
        <f t="shared" si="102"/>
        <v>0</v>
      </c>
      <c r="AD386" s="496">
        <f t="shared" si="102"/>
        <v>0</v>
      </c>
      <c r="AE386" s="3"/>
      <c r="AF386" s="13" t="b">
        <f t="shared" si="100"/>
        <v>1</v>
      </c>
      <c r="AG386" s="13" t="b">
        <f t="shared" si="101"/>
        <v>1</v>
      </c>
      <c r="AH386" s="13" t="b">
        <f t="shared" si="103"/>
        <v>1</v>
      </c>
      <c r="AI386" s="13" t="b">
        <f t="shared" si="104"/>
        <v>1</v>
      </c>
      <c r="AJ386" s="13" t="b">
        <f t="shared" si="105"/>
        <v>0</v>
      </c>
      <c r="AK386" s="13" t="b">
        <f t="shared" si="106"/>
        <v>0</v>
      </c>
      <c r="AL386" s="13" t="b">
        <f t="shared" si="107"/>
        <v>0</v>
      </c>
      <c r="AM386" s="13" t="b">
        <f t="shared" si="108"/>
        <v>0</v>
      </c>
      <c r="AN386" s="13" t="b">
        <f t="shared" si="109"/>
        <v>0</v>
      </c>
      <c r="AO386" s="13" t="b">
        <f t="shared" si="110"/>
        <v>0</v>
      </c>
      <c r="AP386" s="13" t="b">
        <f t="shared" si="111"/>
        <v>0</v>
      </c>
      <c r="AQ386" s="13" t="b">
        <f t="shared" si="112"/>
        <v>0</v>
      </c>
      <c r="AR386" s="13" t="b">
        <f t="shared" si="113"/>
        <v>0</v>
      </c>
      <c r="AS386" s="13" t="b">
        <f t="shared" si="114"/>
        <v>1</v>
      </c>
      <c r="AT386" s="13" t="b">
        <f t="shared" si="115"/>
        <v>1</v>
      </c>
      <c r="AU386" s="13" t="b">
        <f t="shared" si="116"/>
        <v>1</v>
      </c>
      <c r="AV386" s="13" t="b">
        <f t="shared" si="117"/>
        <v>1</v>
      </c>
      <c r="AW386" s="13" t="b">
        <f t="shared" si="118"/>
        <v>1</v>
      </c>
      <c r="AX386" s="13" t="str">
        <f t="shared" si="119"/>
        <v>-</v>
      </c>
      <c r="AY386" s="622">
        <f>IF(AX386="-",0,IF(COUNTIF(AX386:$AX$1022,AX386)&gt;1,1,0))</f>
        <v>0</v>
      </c>
    </row>
    <row r="387" spans="1:51" ht="15.75">
      <c r="A387" s="464">
        <v>365</v>
      </c>
      <c r="B387" s="491"/>
      <c r="C387" s="492"/>
      <c r="D387" s="469"/>
      <c r="E387" s="470"/>
      <c r="F387" s="493"/>
      <c r="G387" s="466"/>
      <c r="H387" s="470"/>
      <c r="I387" s="493"/>
      <c r="J387" s="466"/>
      <c r="K387" s="470"/>
      <c r="L387" s="493"/>
      <c r="M387" s="466"/>
      <c r="N387" s="470"/>
      <c r="O387" s="493"/>
      <c r="P387" s="466"/>
      <c r="Q387" s="470"/>
      <c r="R387" s="493"/>
      <c r="S387" s="466"/>
      <c r="T387" s="470"/>
      <c r="U387" s="493"/>
      <c r="V387" s="466"/>
      <c r="W387" s="470"/>
      <c r="X387" s="493"/>
      <c r="Y387" s="466"/>
      <c r="Z387" s="470"/>
      <c r="AA387" s="494"/>
      <c r="AB387" s="542">
        <f t="shared" si="102"/>
        <v>0</v>
      </c>
      <c r="AC387" s="495">
        <f t="shared" si="102"/>
        <v>0</v>
      </c>
      <c r="AD387" s="496">
        <f t="shared" si="102"/>
        <v>0</v>
      </c>
      <c r="AE387" s="3"/>
      <c r="AF387" s="13" t="b">
        <f t="shared" si="100"/>
        <v>1</v>
      </c>
      <c r="AG387" s="13" t="b">
        <f t="shared" si="101"/>
        <v>1</v>
      </c>
      <c r="AH387" s="13" t="b">
        <f t="shared" si="103"/>
        <v>1</v>
      </c>
      <c r="AI387" s="13" t="b">
        <f t="shared" si="104"/>
        <v>1</v>
      </c>
      <c r="AJ387" s="13" t="b">
        <f t="shared" si="105"/>
        <v>0</v>
      </c>
      <c r="AK387" s="13" t="b">
        <f t="shared" si="106"/>
        <v>0</v>
      </c>
      <c r="AL387" s="13" t="b">
        <f t="shared" si="107"/>
        <v>0</v>
      </c>
      <c r="AM387" s="13" t="b">
        <f t="shared" si="108"/>
        <v>0</v>
      </c>
      <c r="AN387" s="13" t="b">
        <f t="shared" si="109"/>
        <v>0</v>
      </c>
      <c r="AO387" s="13" t="b">
        <f t="shared" si="110"/>
        <v>0</v>
      </c>
      <c r="AP387" s="13" t="b">
        <f t="shared" si="111"/>
        <v>0</v>
      </c>
      <c r="AQ387" s="13" t="b">
        <f t="shared" si="112"/>
        <v>0</v>
      </c>
      <c r="AR387" s="13" t="b">
        <f t="shared" si="113"/>
        <v>0</v>
      </c>
      <c r="AS387" s="13" t="b">
        <f t="shared" si="114"/>
        <v>1</v>
      </c>
      <c r="AT387" s="13" t="b">
        <f t="shared" si="115"/>
        <v>1</v>
      </c>
      <c r="AU387" s="13" t="b">
        <f t="shared" si="116"/>
        <v>1</v>
      </c>
      <c r="AV387" s="13" t="b">
        <f t="shared" si="117"/>
        <v>1</v>
      </c>
      <c r="AW387" s="13" t="b">
        <f t="shared" si="118"/>
        <v>1</v>
      </c>
      <c r="AX387" s="13" t="str">
        <f t="shared" si="119"/>
        <v>-</v>
      </c>
      <c r="AY387" s="622">
        <f>IF(AX387="-",0,IF(COUNTIF(AX387:$AX$1022,AX387)&gt;1,1,0))</f>
        <v>0</v>
      </c>
    </row>
    <row r="388" spans="1:51" ht="15.75">
      <c r="A388" s="464">
        <v>366</v>
      </c>
      <c r="B388" s="491"/>
      <c r="C388" s="492"/>
      <c r="D388" s="469"/>
      <c r="E388" s="470"/>
      <c r="F388" s="493"/>
      <c r="G388" s="466"/>
      <c r="H388" s="470"/>
      <c r="I388" s="493"/>
      <c r="J388" s="466"/>
      <c r="K388" s="470"/>
      <c r="L388" s="493"/>
      <c r="M388" s="466"/>
      <c r="N388" s="470"/>
      <c r="O388" s="493"/>
      <c r="P388" s="466"/>
      <c r="Q388" s="470"/>
      <c r="R388" s="493"/>
      <c r="S388" s="466"/>
      <c r="T388" s="470"/>
      <c r="U388" s="493"/>
      <c r="V388" s="466"/>
      <c r="W388" s="470"/>
      <c r="X388" s="493"/>
      <c r="Y388" s="466"/>
      <c r="Z388" s="470"/>
      <c r="AA388" s="494"/>
      <c r="AB388" s="542">
        <f t="shared" si="102"/>
        <v>0</v>
      </c>
      <c r="AC388" s="495">
        <f t="shared" si="102"/>
        <v>0</v>
      </c>
      <c r="AD388" s="496">
        <f t="shared" si="102"/>
        <v>0</v>
      </c>
      <c r="AE388" s="3"/>
      <c r="AF388" s="13" t="b">
        <f t="shared" si="100"/>
        <v>1</v>
      </c>
      <c r="AG388" s="13" t="b">
        <f t="shared" si="101"/>
        <v>1</v>
      </c>
      <c r="AH388" s="13" t="b">
        <f t="shared" si="103"/>
        <v>1</v>
      </c>
      <c r="AI388" s="13" t="b">
        <f t="shared" si="104"/>
        <v>1</v>
      </c>
      <c r="AJ388" s="13" t="b">
        <f t="shared" si="105"/>
        <v>0</v>
      </c>
      <c r="AK388" s="13" t="b">
        <f t="shared" si="106"/>
        <v>0</v>
      </c>
      <c r="AL388" s="13" t="b">
        <f t="shared" si="107"/>
        <v>0</v>
      </c>
      <c r="AM388" s="13" t="b">
        <f t="shared" si="108"/>
        <v>0</v>
      </c>
      <c r="AN388" s="13" t="b">
        <f t="shared" si="109"/>
        <v>0</v>
      </c>
      <c r="AO388" s="13" t="b">
        <f t="shared" si="110"/>
        <v>0</v>
      </c>
      <c r="AP388" s="13" t="b">
        <f t="shared" si="111"/>
        <v>0</v>
      </c>
      <c r="AQ388" s="13" t="b">
        <f t="shared" si="112"/>
        <v>0</v>
      </c>
      <c r="AR388" s="13" t="b">
        <f t="shared" si="113"/>
        <v>0</v>
      </c>
      <c r="AS388" s="13" t="b">
        <f t="shared" si="114"/>
        <v>1</v>
      </c>
      <c r="AT388" s="13" t="b">
        <f t="shared" si="115"/>
        <v>1</v>
      </c>
      <c r="AU388" s="13" t="b">
        <f t="shared" si="116"/>
        <v>1</v>
      </c>
      <c r="AV388" s="13" t="b">
        <f t="shared" si="117"/>
        <v>1</v>
      </c>
      <c r="AW388" s="13" t="b">
        <f t="shared" si="118"/>
        <v>1</v>
      </c>
      <c r="AX388" s="13" t="str">
        <f t="shared" si="119"/>
        <v>-</v>
      </c>
      <c r="AY388" s="622">
        <f>IF(AX388="-",0,IF(COUNTIF(AX388:$AX$1022,AX388)&gt;1,1,0))</f>
        <v>0</v>
      </c>
    </row>
    <row r="389" spans="1:51" ht="15.75">
      <c r="A389" s="464">
        <v>367</v>
      </c>
      <c r="B389" s="491"/>
      <c r="C389" s="492"/>
      <c r="D389" s="469"/>
      <c r="E389" s="470"/>
      <c r="F389" s="493"/>
      <c r="G389" s="466"/>
      <c r="H389" s="470"/>
      <c r="I389" s="493"/>
      <c r="J389" s="466"/>
      <c r="K389" s="470"/>
      <c r="L389" s="493"/>
      <c r="M389" s="466"/>
      <c r="N389" s="470"/>
      <c r="O389" s="493"/>
      <c r="P389" s="466"/>
      <c r="Q389" s="470"/>
      <c r="R389" s="493"/>
      <c r="S389" s="466"/>
      <c r="T389" s="470"/>
      <c r="U389" s="493"/>
      <c r="V389" s="466"/>
      <c r="W389" s="470"/>
      <c r="X389" s="493"/>
      <c r="Y389" s="466"/>
      <c r="Z389" s="470"/>
      <c r="AA389" s="494"/>
      <c r="AB389" s="542">
        <f t="shared" si="102"/>
        <v>0</v>
      </c>
      <c r="AC389" s="495">
        <f t="shared" si="102"/>
        <v>0</v>
      </c>
      <c r="AD389" s="496">
        <f t="shared" si="102"/>
        <v>0</v>
      </c>
      <c r="AE389" s="3"/>
      <c r="AF389" s="13" t="b">
        <f t="shared" si="100"/>
        <v>1</v>
      </c>
      <c r="AG389" s="13" t="b">
        <f t="shared" si="101"/>
        <v>1</v>
      </c>
      <c r="AH389" s="13" t="b">
        <f t="shared" si="103"/>
        <v>1</v>
      </c>
      <c r="AI389" s="13" t="b">
        <f t="shared" si="104"/>
        <v>1</v>
      </c>
      <c r="AJ389" s="13" t="b">
        <f t="shared" si="105"/>
        <v>0</v>
      </c>
      <c r="AK389" s="13" t="b">
        <f t="shared" si="106"/>
        <v>0</v>
      </c>
      <c r="AL389" s="13" t="b">
        <f t="shared" si="107"/>
        <v>0</v>
      </c>
      <c r="AM389" s="13" t="b">
        <f t="shared" si="108"/>
        <v>0</v>
      </c>
      <c r="AN389" s="13" t="b">
        <f t="shared" si="109"/>
        <v>0</v>
      </c>
      <c r="AO389" s="13" t="b">
        <f t="shared" si="110"/>
        <v>0</v>
      </c>
      <c r="AP389" s="13" t="b">
        <f t="shared" si="111"/>
        <v>0</v>
      </c>
      <c r="AQ389" s="13" t="b">
        <f t="shared" si="112"/>
        <v>0</v>
      </c>
      <c r="AR389" s="13" t="b">
        <f t="shared" si="113"/>
        <v>0</v>
      </c>
      <c r="AS389" s="13" t="b">
        <f t="shared" si="114"/>
        <v>1</v>
      </c>
      <c r="AT389" s="13" t="b">
        <f t="shared" si="115"/>
        <v>1</v>
      </c>
      <c r="AU389" s="13" t="b">
        <f t="shared" si="116"/>
        <v>1</v>
      </c>
      <c r="AV389" s="13" t="b">
        <f t="shared" si="117"/>
        <v>1</v>
      </c>
      <c r="AW389" s="13" t="b">
        <f t="shared" si="118"/>
        <v>1</v>
      </c>
      <c r="AX389" s="13" t="str">
        <f t="shared" si="119"/>
        <v>-</v>
      </c>
      <c r="AY389" s="622">
        <f>IF(AX389="-",0,IF(COUNTIF(AX389:$AX$1022,AX389)&gt;1,1,0))</f>
        <v>0</v>
      </c>
    </row>
    <row r="390" spans="1:51" ht="15.75">
      <c r="A390" s="464">
        <v>368</v>
      </c>
      <c r="B390" s="491"/>
      <c r="C390" s="492"/>
      <c r="D390" s="469"/>
      <c r="E390" s="470"/>
      <c r="F390" s="493"/>
      <c r="G390" s="466"/>
      <c r="H390" s="470"/>
      <c r="I390" s="493"/>
      <c r="J390" s="466"/>
      <c r="K390" s="470"/>
      <c r="L390" s="493"/>
      <c r="M390" s="466"/>
      <c r="N390" s="470"/>
      <c r="O390" s="493"/>
      <c r="P390" s="466"/>
      <c r="Q390" s="470"/>
      <c r="R390" s="493"/>
      <c r="S390" s="466"/>
      <c r="T390" s="470"/>
      <c r="U390" s="493"/>
      <c r="V390" s="466"/>
      <c r="W390" s="470"/>
      <c r="X390" s="493"/>
      <c r="Y390" s="466"/>
      <c r="Z390" s="470"/>
      <c r="AA390" s="494"/>
      <c r="AB390" s="542">
        <f t="shared" si="102"/>
        <v>0</v>
      </c>
      <c r="AC390" s="495">
        <f t="shared" si="102"/>
        <v>0</v>
      </c>
      <c r="AD390" s="496">
        <f t="shared" si="102"/>
        <v>0</v>
      </c>
      <c r="AE390" s="3"/>
      <c r="AF390" s="13" t="b">
        <f t="shared" si="100"/>
        <v>1</v>
      </c>
      <c r="AG390" s="13" t="b">
        <f t="shared" si="101"/>
        <v>1</v>
      </c>
      <c r="AH390" s="13" t="b">
        <f t="shared" si="103"/>
        <v>1</v>
      </c>
      <c r="AI390" s="13" t="b">
        <f t="shared" si="104"/>
        <v>1</v>
      </c>
      <c r="AJ390" s="13" t="b">
        <f t="shared" si="105"/>
        <v>0</v>
      </c>
      <c r="AK390" s="13" t="b">
        <f t="shared" si="106"/>
        <v>0</v>
      </c>
      <c r="AL390" s="13" t="b">
        <f t="shared" si="107"/>
        <v>0</v>
      </c>
      <c r="AM390" s="13" t="b">
        <f t="shared" si="108"/>
        <v>0</v>
      </c>
      <c r="AN390" s="13" t="b">
        <f t="shared" si="109"/>
        <v>0</v>
      </c>
      <c r="AO390" s="13" t="b">
        <f t="shared" si="110"/>
        <v>0</v>
      </c>
      <c r="AP390" s="13" t="b">
        <f t="shared" si="111"/>
        <v>0</v>
      </c>
      <c r="AQ390" s="13" t="b">
        <f t="shared" si="112"/>
        <v>0</v>
      </c>
      <c r="AR390" s="13" t="b">
        <f t="shared" si="113"/>
        <v>0</v>
      </c>
      <c r="AS390" s="13" t="b">
        <f t="shared" si="114"/>
        <v>1</v>
      </c>
      <c r="AT390" s="13" t="b">
        <f t="shared" si="115"/>
        <v>1</v>
      </c>
      <c r="AU390" s="13" t="b">
        <f t="shared" si="116"/>
        <v>1</v>
      </c>
      <c r="AV390" s="13" t="b">
        <f t="shared" si="117"/>
        <v>1</v>
      </c>
      <c r="AW390" s="13" t="b">
        <f t="shared" si="118"/>
        <v>1</v>
      </c>
      <c r="AX390" s="13" t="str">
        <f t="shared" si="119"/>
        <v>-</v>
      </c>
      <c r="AY390" s="622">
        <f>IF(AX390="-",0,IF(COUNTIF(AX390:$AX$1022,AX390)&gt;1,1,0))</f>
        <v>0</v>
      </c>
    </row>
    <row r="391" spans="1:51" ht="15.75">
      <c r="A391" s="464">
        <v>369</v>
      </c>
      <c r="B391" s="491"/>
      <c r="C391" s="492"/>
      <c r="D391" s="469"/>
      <c r="E391" s="470"/>
      <c r="F391" s="493"/>
      <c r="G391" s="466"/>
      <c r="H391" s="470"/>
      <c r="I391" s="493"/>
      <c r="J391" s="466"/>
      <c r="K391" s="470"/>
      <c r="L391" s="493"/>
      <c r="M391" s="466"/>
      <c r="N391" s="470"/>
      <c r="O391" s="493"/>
      <c r="P391" s="466"/>
      <c r="Q391" s="470"/>
      <c r="R391" s="493"/>
      <c r="S391" s="466"/>
      <c r="T391" s="470"/>
      <c r="U391" s="493"/>
      <c r="V391" s="466"/>
      <c r="W391" s="470"/>
      <c r="X391" s="493"/>
      <c r="Y391" s="466"/>
      <c r="Z391" s="470"/>
      <c r="AA391" s="494"/>
      <c r="AB391" s="542">
        <f t="shared" si="102"/>
        <v>0</v>
      </c>
      <c r="AC391" s="495">
        <f t="shared" si="102"/>
        <v>0</v>
      </c>
      <c r="AD391" s="496">
        <f t="shared" si="102"/>
        <v>0</v>
      </c>
      <c r="AE391" s="3"/>
      <c r="AF391" s="13" t="b">
        <f t="shared" si="100"/>
        <v>1</v>
      </c>
      <c r="AG391" s="13" t="b">
        <f t="shared" si="101"/>
        <v>1</v>
      </c>
      <c r="AH391" s="13" t="b">
        <f t="shared" si="103"/>
        <v>1</v>
      </c>
      <c r="AI391" s="13" t="b">
        <f t="shared" si="104"/>
        <v>1</v>
      </c>
      <c r="AJ391" s="13" t="b">
        <f t="shared" si="105"/>
        <v>0</v>
      </c>
      <c r="AK391" s="13" t="b">
        <f t="shared" si="106"/>
        <v>0</v>
      </c>
      <c r="AL391" s="13" t="b">
        <f t="shared" si="107"/>
        <v>0</v>
      </c>
      <c r="AM391" s="13" t="b">
        <f t="shared" si="108"/>
        <v>0</v>
      </c>
      <c r="AN391" s="13" t="b">
        <f t="shared" si="109"/>
        <v>0</v>
      </c>
      <c r="AO391" s="13" t="b">
        <f t="shared" si="110"/>
        <v>0</v>
      </c>
      <c r="AP391" s="13" t="b">
        <f t="shared" si="111"/>
        <v>0</v>
      </c>
      <c r="AQ391" s="13" t="b">
        <f t="shared" si="112"/>
        <v>0</v>
      </c>
      <c r="AR391" s="13" t="b">
        <f t="shared" si="113"/>
        <v>0</v>
      </c>
      <c r="AS391" s="13" t="b">
        <f t="shared" si="114"/>
        <v>1</v>
      </c>
      <c r="AT391" s="13" t="b">
        <f t="shared" si="115"/>
        <v>1</v>
      </c>
      <c r="AU391" s="13" t="b">
        <f t="shared" si="116"/>
        <v>1</v>
      </c>
      <c r="AV391" s="13" t="b">
        <f t="shared" si="117"/>
        <v>1</v>
      </c>
      <c r="AW391" s="13" t="b">
        <f t="shared" si="118"/>
        <v>1</v>
      </c>
      <c r="AX391" s="13" t="str">
        <f t="shared" si="119"/>
        <v>-</v>
      </c>
      <c r="AY391" s="622">
        <f>IF(AX391="-",0,IF(COUNTIF(AX391:$AX$1022,AX391)&gt;1,1,0))</f>
        <v>0</v>
      </c>
    </row>
    <row r="392" spans="1:51" ht="15.75">
      <c r="A392" s="464">
        <v>370</v>
      </c>
      <c r="B392" s="491"/>
      <c r="C392" s="492"/>
      <c r="D392" s="469"/>
      <c r="E392" s="470"/>
      <c r="F392" s="493"/>
      <c r="G392" s="466"/>
      <c r="H392" s="470"/>
      <c r="I392" s="493"/>
      <c r="J392" s="466"/>
      <c r="K392" s="470"/>
      <c r="L392" s="493"/>
      <c r="M392" s="466"/>
      <c r="N392" s="470"/>
      <c r="O392" s="493"/>
      <c r="P392" s="466"/>
      <c r="Q392" s="470"/>
      <c r="R392" s="493"/>
      <c r="S392" s="466"/>
      <c r="T392" s="470"/>
      <c r="U392" s="493"/>
      <c r="V392" s="466"/>
      <c r="W392" s="470"/>
      <c r="X392" s="493"/>
      <c r="Y392" s="466"/>
      <c r="Z392" s="470"/>
      <c r="AA392" s="494"/>
      <c r="AB392" s="542">
        <f t="shared" si="102"/>
        <v>0</v>
      </c>
      <c r="AC392" s="495">
        <f t="shared" si="102"/>
        <v>0</v>
      </c>
      <c r="AD392" s="496">
        <f t="shared" si="102"/>
        <v>0</v>
      </c>
      <c r="AE392" s="3"/>
      <c r="AF392" s="13" t="b">
        <f t="shared" si="100"/>
        <v>1</v>
      </c>
      <c r="AG392" s="13" t="b">
        <f t="shared" si="101"/>
        <v>1</v>
      </c>
      <c r="AH392" s="13" t="b">
        <f t="shared" si="103"/>
        <v>1</v>
      </c>
      <c r="AI392" s="13" t="b">
        <f t="shared" si="104"/>
        <v>1</v>
      </c>
      <c r="AJ392" s="13" t="b">
        <f t="shared" si="105"/>
        <v>0</v>
      </c>
      <c r="AK392" s="13" t="b">
        <f t="shared" si="106"/>
        <v>0</v>
      </c>
      <c r="AL392" s="13" t="b">
        <f t="shared" si="107"/>
        <v>0</v>
      </c>
      <c r="AM392" s="13" t="b">
        <f t="shared" si="108"/>
        <v>0</v>
      </c>
      <c r="AN392" s="13" t="b">
        <f t="shared" si="109"/>
        <v>0</v>
      </c>
      <c r="AO392" s="13" t="b">
        <f t="shared" si="110"/>
        <v>0</v>
      </c>
      <c r="AP392" s="13" t="b">
        <f t="shared" si="111"/>
        <v>0</v>
      </c>
      <c r="AQ392" s="13" t="b">
        <f t="shared" si="112"/>
        <v>0</v>
      </c>
      <c r="AR392" s="13" t="b">
        <f t="shared" si="113"/>
        <v>0</v>
      </c>
      <c r="AS392" s="13" t="b">
        <f t="shared" si="114"/>
        <v>1</v>
      </c>
      <c r="AT392" s="13" t="b">
        <f t="shared" si="115"/>
        <v>1</v>
      </c>
      <c r="AU392" s="13" t="b">
        <f t="shared" si="116"/>
        <v>1</v>
      </c>
      <c r="AV392" s="13" t="b">
        <f t="shared" si="117"/>
        <v>1</v>
      </c>
      <c r="AW392" s="13" t="b">
        <f t="shared" si="118"/>
        <v>1</v>
      </c>
      <c r="AX392" s="13" t="str">
        <f t="shared" si="119"/>
        <v>-</v>
      </c>
      <c r="AY392" s="622">
        <f>IF(AX392="-",0,IF(COUNTIF(AX392:$AX$1022,AX392)&gt;1,1,0))</f>
        <v>0</v>
      </c>
    </row>
    <row r="393" spans="1:51" ht="15.75">
      <c r="A393" s="464">
        <v>371</v>
      </c>
      <c r="B393" s="491"/>
      <c r="C393" s="492"/>
      <c r="D393" s="469"/>
      <c r="E393" s="470"/>
      <c r="F393" s="493"/>
      <c r="G393" s="466"/>
      <c r="H393" s="470"/>
      <c r="I393" s="493"/>
      <c r="J393" s="466"/>
      <c r="K393" s="470"/>
      <c r="L393" s="493"/>
      <c r="M393" s="466"/>
      <c r="N393" s="470"/>
      <c r="O393" s="493"/>
      <c r="P393" s="466"/>
      <c r="Q393" s="470"/>
      <c r="R393" s="493"/>
      <c r="S393" s="466"/>
      <c r="T393" s="470"/>
      <c r="U393" s="493"/>
      <c r="V393" s="466"/>
      <c r="W393" s="470"/>
      <c r="X393" s="493"/>
      <c r="Y393" s="466"/>
      <c r="Z393" s="470"/>
      <c r="AA393" s="494"/>
      <c r="AB393" s="542">
        <f t="shared" si="102"/>
        <v>0</v>
      </c>
      <c r="AC393" s="495">
        <f t="shared" si="102"/>
        <v>0</v>
      </c>
      <c r="AD393" s="496">
        <f t="shared" si="102"/>
        <v>0</v>
      </c>
      <c r="AE393" s="3"/>
      <c r="AF393" s="13" t="b">
        <f t="shared" si="100"/>
        <v>1</v>
      </c>
      <c r="AG393" s="13" t="b">
        <f t="shared" si="101"/>
        <v>1</v>
      </c>
      <c r="AH393" s="13" t="b">
        <f t="shared" si="103"/>
        <v>1</v>
      </c>
      <c r="AI393" s="13" t="b">
        <f t="shared" si="104"/>
        <v>1</v>
      </c>
      <c r="AJ393" s="13" t="b">
        <f t="shared" si="105"/>
        <v>0</v>
      </c>
      <c r="AK393" s="13" t="b">
        <f t="shared" si="106"/>
        <v>0</v>
      </c>
      <c r="AL393" s="13" t="b">
        <f t="shared" si="107"/>
        <v>0</v>
      </c>
      <c r="AM393" s="13" t="b">
        <f t="shared" si="108"/>
        <v>0</v>
      </c>
      <c r="AN393" s="13" t="b">
        <f t="shared" si="109"/>
        <v>0</v>
      </c>
      <c r="AO393" s="13" t="b">
        <f t="shared" si="110"/>
        <v>0</v>
      </c>
      <c r="AP393" s="13" t="b">
        <f t="shared" si="111"/>
        <v>0</v>
      </c>
      <c r="AQ393" s="13" t="b">
        <f t="shared" si="112"/>
        <v>0</v>
      </c>
      <c r="AR393" s="13" t="b">
        <f t="shared" si="113"/>
        <v>0</v>
      </c>
      <c r="AS393" s="13" t="b">
        <f t="shared" si="114"/>
        <v>1</v>
      </c>
      <c r="AT393" s="13" t="b">
        <f t="shared" si="115"/>
        <v>1</v>
      </c>
      <c r="AU393" s="13" t="b">
        <f t="shared" si="116"/>
        <v>1</v>
      </c>
      <c r="AV393" s="13" t="b">
        <f t="shared" si="117"/>
        <v>1</v>
      </c>
      <c r="AW393" s="13" t="b">
        <f t="shared" si="118"/>
        <v>1</v>
      </c>
      <c r="AX393" s="13" t="str">
        <f t="shared" si="119"/>
        <v>-</v>
      </c>
      <c r="AY393" s="622">
        <f>IF(AX393="-",0,IF(COUNTIF(AX393:$AX$1022,AX393)&gt;1,1,0))</f>
        <v>0</v>
      </c>
    </row>
    <row r="394" spans="1:51" ht="15.75">
      <c r="A394" s="464">
        <v>372</v>
      </c>
      <c r="B394" s="491"/>
      <c r="C394" s="492"/>
      <c r="D394" s="469"/>
      <c r="E394" s="470"/>
      <c r="F394" s="493"/>
      <c r="G394" s="466"/>
      <c r="H394" s="470"/>
      <c r="I394" s="493"/>
      <c r="J394" s="466"/>
      <c r="K394" s="470"/>
      <c r="L394" s="493"/>
      <c r="M394" s="466"/>
      <c r="N394" s="470"/>
      <c r="O394" s="493"/>
      <c r="P394" s="466"/>
      <c r="Q394" s="470"/>
      <c r="R394" s="493"/>
      <c r="S394" s="466"/>
      <c r="T394" s="470"/>
      <c r="U394" s="493"/>
      <c r="V394" s="466"/>
      <c r="W394" s="470"/>
      <c r="X394" s="493"/>
      <c r="Y394" s="466"/>
      <c r="Z394" s="470"/>
      <c r="AA394" s="494"/>
      <c r="AB394" s="542">
        <f t="shared" si="102"/>
        <v>0</v>
      </c>
      <c r="AC394" s="495">
        <f t="shared" si="102"/>
        <v>0</v>
      </c>
      <c r="AD394" s="496">
        <f t="shared" si="102"/>
        <v>0</v>
      </c>
      <c r="AE394" s="3"/>
      <c r="AF394" s="13" t="b">
        <f t="shared" si="100"/>
        <v>1</v>
      </c>
      <c r="AG394" s="13" t="b">
        <f t="shared" si="101"/>
        <v>1</v>
      </c>
      <c r="AH394" s="13" t="b">
        <f t="shared" si="103"/>
        <v>1</v>
      </c>
      <c r="AI394" s="13" t="b">
        <f t="shared" si="104"/>
        <v>1</v>
      </c>
      <c r="AJ394" s="13" t="b">
        <f t="shared" si="105"/>
        <v>0</v>
      </c>
      <c r="AK394" s="13" t="b">
        <f t="shared" si="106"/>
        <v>0</v>
      </c>
      <c r="AL394" s="13" t="b">
        <f t="shared" si="107"/>
        <v>0</v>
      </c>
      <c r="AM394" s="13" t="b">
        <f t="shared" si="108"/>
        <v>0</v>
      </c>
      <c r="AN394" s="13" t="b">
        <f t="shared" si="109"/>
        <v>0</v>
      </c>
      <c r="AO394" s="13" t="b">
        <f t="shared" si="110"/>
        <v>0</v>
      </c>
      <c r="AP394" s="13" t="b">
        <f t="shared" si="111"/>
        <v>0</v>
      </c>
      <c r="AQ394" s="13" t="b">
        <f t="shared" si="112"/>
        <v>0</v>
      </c>
      <c r="AR394" s="13" t="b">
        <f t="shared" si="113"/>
        <v>0</v>
      </c>
      <c r="AS394" s="13" t="b">
        <f t="shared" si="114"/>
        <v>1</v>
      </c>
      <c r="AT394" s="13" t="b">
        <f t="shared" si="115"/>
        <v>1</v>
      </c>
      <c r="AU394" s="13" t="b">
        <f t="shared" si="116"/>
        <v>1</v>
      </c>
      <c r="AV394" s="13" t="b">
        <f t="shared" si="117"/>
        <v>1</v>
      </c>
      <c r="AW394" s="13" t="b">
        <f t="shared" si="118"/>
        <v>1</v>
      </c>
      <c r="AX394" s="13" t="str">
        <f t="shared" si="119"/>
        <v>-</v>
      </c>
      <c r="AY394" s="622">
        <f>IF(AX394="-",0,IF(COUNTIF(AX394:$AX$1022,AX394)&gt;1,1,0))</f>
        <v>0</v>
      </c>
    </row>
    <row r="395" spans="1:51" ht="15.75">
      <c r="A395" s="464">
        <v>373</v>
      </c>
      <c r="B395" s="491"/>
      <c r="C395" s="492"/>
      <c r="D395" s="469"/>
      <c r="E395" s="470"/>
      <c r="F395" s="493"/>
      <c r="G395" s="466"/>
      <c r="H395" s="470"/>
      <c r="I395" s="493"/>
      <c r="J395" s="466"/>
      <c r="K395" s="470"/>
      <c r="L395" s="493"/>
      <c r="M395" s="466"/>
      <c r="N395" s="470"/>
      <c r="O395" s="493"/>
      <c r="P395" s="466"/>
      <c r="Q395" s="470"/>
      <c r="R395" s="493"/>
      <c r="S395" s="466"/>
      <c r="T395" s="470"/>
      <c r="U395" s="493"/>
      <c r="V395" s="466"/>
      <c r="W395" s="470"/>
      <c r="X395" s="493"/>
      <c r="Y395" s="466"/>
      <c r="Z395" s="470"/>
      <c r="AA395" s="494"/>
      <c r="AB395" s="542">
        <f t="shared" si="102"/>
        <v>0</v>
      </c>
      <c r="AC395" s="495">
        <f t="shared" si="102"/>
        <v>0</v>
      </c>
      <c r="AD395" s="496">
        <f t="shared" si="102"/>
        <v>0</v>
      </c>
      <c r="AE395" s="3"/>
      <c r="AF395" s="13" t="b">
        <f t="shared" si="100"/>
        <v>1</v>
      </c>
      <c r="AG395" s="13" t="b">
        <f t="shared" si="101"/>
        <v>1</v>
      </c>
      <c r="AH395" s="13" t="b">
        <f t="shared" si="103"/>
        <v>1</v>
      </c>
      <c r="AI395" s="13" t="b">
        <f t="shared" si="104"/>
        <v>1</v>
      </c>
      <c r="AJ395" s="13" t="b">
        <f t="shared" si="105"/>
        <v>0</v>
      </c>
      <c r="AK395" s="13" t="b">
        <f t="shared" si="106"/>
        <v>0</v>
      </c>
      <c r="AL395" s="13" t="b">
        <f t="shared" si="107"/>
        <v>0</v>
      </c>
      <c r="AM395" s="13" t="b">
        <f t="shared" si="108"/>
        <v>0</v>
      </c>
      <c r="AN395" s="13" t="b">
        <f t="shared" si="109"/>
        <v>0</v>
      </c>
      <c r="AO395" s="13" t="b">
        <f t="shared" si="110"/>
        <v>0</v>
      </c>
      <c r="AP395" s="13" t="b">
        <f t="shared" si="111"/>
        <v>0</v>
      </c>
      <c r="AQ395" s="13" t="b">
        <f t="shared" si="112"/>
        <v>0</v>
      </c>
      <c r="AR395" s="13" t="b">
        <f t="shared" si="113"/>
        <v>0</v>
      </c>
      <c r="AS395" s="13" t="b">
        <f t="shared" si="114"/>
        <v>1</v>
      </c>
      <c r="AT395" s="13" t="b">
        <f t="shared" si="115"/>
        <v>1</v>
      </c>
      <c r="AU395" s="13" t="b">
        <f t="shared" si="116"/>
        <v>1</v>
      </c>
      <c r="AV395" s="13" t="b">
        <f t="shared" si="117"/>
        <v>1</v>
      </c>
      <c r="AW395" s="13" t="b">
        <f t="shared" si="118"/>
        <v>1</v>
      </c>
      <c r="AX395" s="13" t="str">
        <f t="shared" si="119"/>
        <v>-</v>
      </c>
      <c r="AY395" s="622">
        <f>IF(AX395="-",0,IF(COUNTIF(AX395:$AX$1022,AX395)&gt;1,1,0))</f>
        <v>0</v>
      </c>
    </row>
    <row r="396" spans="1:51" ht="15.75">
      <c r="A396" s="464">
        <v>374</v>
      </c>
      <c r="B396" s="491"/>
      <c r="C396" s="492"/>
      <c r="D396" s="469"/>
      <c r="E396" s="470"/>
      <c r="F396" s="493"/>
      <c r="G396" s="466"/>
      <c r="H396" s="470"/>
      <c r="I396" s="493"/>
      <c r="J396" s="466"/>
      <c r="K396" s="470"/>
      <c r="L396" s="493"/>
      <c r="M396" s="466"/>
      <c r="N396" s="470"/>
      <c r="O396" s="493"/>
      <c r="P396" s="466"/>
      <c r="Q396" s="470"/>
      <c r="R396" s="493"/>
      <c r="S396" s="466"/>
      <c r="T396" s="470"/>
      <c r="U396" s="493"/>
      <c r="V396" s="466"/>
      <c r="W396" s="470"/>
      <c r="X396" s="493"/>
      <c r="Y396" s="466"/>
      <c r="Z396" s="470"/>
      <c r="AA396" s="494"/>
      <c r="AB396" s="542">
        <f t="shared" si="102"/>
        <v>0</v>
      </c>
      <c r="AC396" s="495">
        <f t="shared" si="102"/>
        <v>0</v>
      </c>
      <c r="AD396" s="496">
        <f t="shared" si="102"/>
        <v>0</v>
      </c>
      <c r="AE396" s="3"/>
      <c r="AF396" s="13" t="b">
        <f t="shared" si="100"/>
        <v>1</v>
      </c>
      <c r="AG396" s="13" t="b">
        <f t="shared" si="101"/>
        <v>1</v>
      </c>
      <c r="AH396" s="13" t="b">
        <f t="shared" si="103"/>
        <v>1</v>
      </c>
      <c r="AI396" s="13" t="b">
        <f t="shared" si="104"/>
        <v>1</v>
      </c>
      <c r="AJ396" s="13" t="b">
        <f t="shared" si="105"/>
        <v>0</v>
      </c>
      <c r="AK396" s="13" t="b">
        <f t="shared" si="106"/>
        <v>0</v>
      </c>
      <c r="AL396" s="13" t="b">
        <f t="shared" si="107"/>
        <v>0</v>
      </c>
      <c r="AM396" s="13" t="b">
        <f t="shared" si="108"/>
        <v>0</v>
      </c>
      <c r="AN396" s="13" t="b">
        <f t="shared" si="109"/>
        <v>0</v>
      </c>
      <c r="AO396" s="13" t="b">
        <f t="shared" si="110"/>
        <v>0</v>
      </c>
      <c r="AP396" s="13" t="b">
        <f t="shared" si="111"/>
        <v>0</v>
      </c>
      <c r="AQ396" s="13" t="b">
        <f t="shared" si="112"/>
        <v>0</v>
      </c>
      <c r="AR396" s="13" t="b">
        <f t="shared" si="113"/>
        <v>0</v>
      </c>
      <c r="AS396" s="13" t="b">
        <f t="shared" si="114"/>
        <v>1</v>
      </c>
      <c r="AT396" s="13" t="b">
        <f t="shared" si="115"/>
        <v>1</v>
      </c>
      <c r="AU396" s="13" t="b">
        <f t="shared" si="116"/>
        <v>1</v>
      </c>
      <c r="AV396" s="13" t="b">
        <f t="shared" si="117"/>
        <v>1</v>
      </c>
      <c r="AW396" s="13" t="b">
        <f t="shared" si="118"/>
        <v>1</v>
      </c>
      <c r="AX396" s="13" t="str">
        <f t="shared" si="119"/>
        <v>-</v>
      </c>
      <c r="AY396" s="622">
        <f>IF(AX396="-",0,IF(COUNTIF(AX396:$AX$1022,AX396)&gt;1,1,0))</f>
        <v>0</v>
      </c>
    </row>
    <row r="397" spans="1:51" ht="15.75">
      <c r="A397" s="464">
        <v>375</v>
      </c>
      <c r="B397" s="491"/>
      <c r="C397" s="492"/>
      <c r="D397" s="469"/>
      <c r="E397" s="470"/>
      <c r="F397" s="493"/>
      <c r="G397" s="466"/>
      <c r="H397" s="470"/>
      <c r="I397" s="493"/>
      <c r="J397" s="466"/>
      <c r="K397" s="470"/>
      <c r="L397" s="493"/>
      <c r="M397" s="466"/>
      <c r="N397" s="470"/>
      <c r="O397" s="493"/>
      <c r="P397" s="466"/>
      <c r="Q397" s="470"/>
      <c r="R397" s="493"/>
      <c r="S397" s="466"/>
      <c r="T397" s="470"/>
      <c r="U397" s="493"/>
      <c r="V397" s="466"/>
      <c r="W397" s="470"/>
      <c r="X397" s="493"/>
      <c r="Y397" s="466"/>
      <c r="Z397" s="470"/>
      <c r="AA397" s="494"/>
      <c r="AB397" s="542">
        <f t="shared" si="102"/>
        <v>0</v>
      </c>
      <c r="AC397" s="495">
        <f t="shared" si="102"/>
        <v>0</v>
      </c>
      <c r="AD397" s="496">
        <f t="shared" si="102"/>
        <v>0</v>
      </c>
      <c r="AE397" s="3"/>
      <c r="AF397" s="13" t="b">
        <f t="shared" si="100"/>
        <v>1</v>
      </c>
      <c r="AG397" s="13" t="b">
        <f t="shared" si="101"/>
        <v>1</v>
      </c>
      <c r="AH397" s="13" t="b">
        <f t="shared" si="103"/>
        <v>1</v>
      </c>
      <c r="AI397" s="13" t="b">
        <f t="shared" si="104"/>
        <v>1</v>
      </c>
      <c r="AJ397" s="13" t="b">
        <f t="shared" si="105"/>
        <v>0</v>
      </c>
      <c r="AK397" s="13" t="b">
        <f t="shared" si="106"/>
        <v>0</v>
      </c>
      <c r="AL397" s="13" t="b">
        <f t="shared" si="107"/>
        <v>0</v>
      </c>
      <c r="AM397" s="13" t="b">
        <f t="shared" si="108"/>
        <v>0</v>
      </c>
      <c r="AN397" s="13" t="b">
        <f t="shared" si="109"/>
        <v>0</v>
      </c>
      <c r="AO397" s="13" t="b">
        <f t="shared" si="110"/>
        <v>0</v>
      </c>
      <c r="AP397" s="13" t="b">
        <f t="shared" si="111"/>
        <v>0</v>
      </c>
      <c r="AQ397" s="13" t="b">
        <f t="shared" si="112"/>
        <v>0</v>
      </c>
      <c r="AR397" s="13" t="b">
        <f t="shared" si="113"/>
        <v>0</v>
      </c>
      <c r="AS397" s="13" t="b">
        <f t="shared" si="114"/>
        <v>1</v>
      </c>
      <c r="AT397" s="13" t="b">
        <f t="shared" si="115"/>
        <v>1</v>
      </c>
      <c r="AU397" s="13" t="b">
        <f t="shared" si="116"/>
        <v>1</v>
      </c>
      <c r="AV397" s="13" t="b">
        <f t="shared" si="117"/>
        <v>1</v>
      </c>
      <c r="AW397" s="13" t="b">
        <f t="shared" si="118"/>
        <v>1</v>
      </c>
      <c r="AX397" s="13" t="str">
        <f t="shared" si="119"/>
        <v>-</v>
      </c>
      <c r="AY397" s="622">
        <f>IF(AX397="-",0,IF(COUNTIF(AX397:$AX$1022,AX397)&gt;1,1,0))</f>
        <v>0</v>
      </c>
    </row>
    <row r="398" spans="1:51" ht="15.75">
      <c r="A398" s="464">
        <v>376</v>
      </c>
      <c r="B398" s="491"/>
      <c r="C398" s="492"/>
      <c r="D398" s="469"/>
      <c r="E398" s="470"/>
      <c r="F398" s="493"/>
      <c r="G398" s="466"/>
      <c r="H398" s="470"/>
      <c r="I398" s="493"/>
      <c r="J398" s="466"/>
      <c r="K398" s="470"/>
      <c r="L398" s="493"/>
      <c r="M398" s="466"/>
      <c r="N398" s="470"/>
      <c r="O398" s="493"/>
      <c r="P398" s="466"/>
      <c r="Q398" s="470"/>
      <c r="R398" s="493"/>
      <c r="S398" s="466"/>
      <c r="T398" s="470"/>
      <c r="U398" s="493"/>
      <c r="V398" s="466"/>
      <c r="W398" s="470"/>
      <c r="X398" s="493"/>
      <c r="Y398" s="466"/>
      <c r="Z398" s="470"/>
      <c r="AA398" s="494"/>
      <c r="AB398" s="542">
        <f t="shared" si="102"/>
        <v>0</v>
      </c>
      <c r="AC398" s="495">
        <f t="shared" si="102"/>
        <v>0</v>
      </c>
      <c r="AD398" s="496">
        <f t="shared" si="102"/>
        <v>0</v>
      </c>
      <c r="AE398" s="3"/>
      <c r="AF398" s="13" t="b">
        <f t="shared" si="100"/>
        <v>1</v>
      </c>
      <c r="AG398" s="13" t="b">
        <f t="shared" si="101"/>
        <v>1</v>
      </c>
      <c r="AH398" s="13" t="b">
        <f t="shared" si="103"/>
        <v>1</v>
      </c>
      <c r="AI398" s="13" t="b">
        <f t="shared" si="104"/>
        <v>1</v>
      </c>
      <c r="AJ398" s="13" t="b">
        <f t="shared" si="105"/>
        <v>0</v>
      </c>
      <c r="AK398" s="13" t="b">
        <f t="shared" si="106"/>
        <v>0</v>
      </c>
      <c r="AL398" s="13" t="b">
        <f t="shared" si="107"/>
        <v>0</v>
      </c>
      <c r="AM398" s="13" t="b">
        <f t="shared" si="108"/>
        <v>0</v>
      </c>
      <c r="AN398" s="13" t="b">
        <f t="shared" si="109"/>
        <v>0</v>
      </c>
      <c r="AO398" s="13" t="b">
        <f t="shared" si="110"/>
        <v>0</v>
      </c>
      <c r="AP398" s="13" t="b">
        <f t="shared" si="111"/>
        <v>0</v>
      </c>
      <c r="AQ398" s="13" t="b">
        <f t="shared" si="112"/>
        <v>0</v>
      </c>
      <c r="AR398" s="13" t="b">
        <f t="shared" si="113"/>
        <v>0</v>
      </c>
      <c r="AS398" s="13" t="b">
        <f t="shared" si="114"/>
        <v>1</v>
      </c>
      <c r="AT398" s="13" t="b">
        <f t="shared" si="115"/>
        <v>1</v>
      </c>
      <c r="AU398" s="13" t="b">
        <f t="shared" si="116"/>
        <v>1</v>
      </c>
      <c r="AV398" s="13" t="b">
        <f t="shared" si="117"/>
        <v>1</v>
      </c>
      <c r="AW398" s="13" t="b">
        <f t="shared" si="118"/>
        <v>1</v>
      </c>
      <c r="AX398" s="13" t="str">
        <f t="shared" si="119"/>
        <v>-</v>
      </c>
      <c r="AY398" s="622">
        <f>IF(AX398="-",0,IF(COUNTIF(AX398:$AX$1022,AX398)&gt;1,1,0))</f>
        <v>0</v>
      </c>
    </row>
    <row r="399" spans="1:51" ht="15.75">
      <c r="A399" s="464">
        <v>377</v>
      </c>
      <c r="B399" s="491"/>
      <c r="C399" s="492"/>
      <c r="D399" s="469"/>
      <c r="E399" s="470"/>
      <c r="F399" s="493"/>
      <c r="G399" s="466"/>
      <c r="H399" s="470"/>
      <c r="I399" s="493"/>
      <c r="J399" s="466"/>
      <c r="K399" s="470"/>
      <c r="L399" s="493"/>
      <c r="M399" s="466"/>
      <c r="N399" s="470"/>
      <c r="O399" s="493"/>
      <c r="P399" s="466"/>
      <c r="Q399" s="470"/>
      <c r="R399" s="493"/>
      <c r="S399" s="466"/>
      <c r="T399" s="470"/>
      <c r="U399" s="493"/>
      <c r="V399" s="466"/>
      <c r="W399" s="470"/>
      <c r="X399" s="493"/>
      <c r="Y399" s="466"/>
      <c r="Z399" s="470"/>
      <c r="AA399" s="494"/>
      <c r="AB399" s="542">
        <f t="shared" si="102"/>
        <v>0</v>
      </c>
      <c r="AC399" s="495">
        <f t="shared" si="102"/>
        <v>0</v>
      </c>
      <c r="AD399" s="496">
        <f t="shared" si="102"/>
        <v>0</v>
      </c>
      <c r="AE399" s="3"/>
      <c r="AF399" s="13" t="b">
        <f t="shared" si="100"/>
        <v>1</v>
      </c>
      <c r="AG399" s="13" t="b">
        <f t="shared" si="101"/>
        <v>1</v>
      </c>
      <c r="AH399" s="13" t="b">
        <f t="shared" si="103"/>
        <v>1</v>
      </c>
      <c r="AI399" s="13" t="b">
        <f t="shared" si="104"/>
        <v>1</v>
      </c>
      <c r="AJ399" s="13" t="b">
        <f t="shared" si="105"/>
        <v>0</v>
      </c>
      <c r="AK399" s="13" t="b">
        <f t="shared" si="106"/>
        <v>0</v>
      </c>
      <c r="AL399" s="13" t="b">
        <f t="shared" si="107"/>
        <v>0</v>
      </c>
      <c r="AM399" s="13" t="b">
        <f t="shared" si="108"/>
        <v>0</v>
      </c>
      <c r="AN399" s="13" t="b">
        <f t="shared" si="109"/>
        <v>0</v>
      </c>
      <c r="AO399" s="13" t="b">
        <f t="shared" si="110"/>
        <v>0</v>
      </c>
      <c r="AP399" s="13" t="b">
        <f t="shared" si="111"/>
        <v>0</v>
      </c>
      <c r="AQ399" s="13" t="b">
        <f t="shared" si="112"/>
        <v>0</v>
      </c>
      <c r="AR399" s="13" t="b">
        <f t="shared" si="113"/>
        <v>0</v>
      </c>
      <c r="AS399" s="13" t="b">
        <f t="shared" si="114"/>
        <v>1</v>
      </c>
      <c r="AT399" s="13" t="b">
        <f t="shared" si="115"/>
        <v>1</v>
      </c>
      <c r="AU399" s="13" t="b">
        <f t="shared" si="116"/>
        <v>1</v>
      </c>
      <c r="AV399" s="13" t="b">
        <f t="shared" si="117"/>
        <v>1</v>
      </c>
      <c r="AW399" s="13" t="b">
        <f t="shared" si="118"/>
        <v>1</v>
      </c>
      <c r="AX399" s="13" t="str">
        <f t="shared" si="119"/>
        <v>-</v>
      </c>
      <c r="AY399" s="622">
        <f>IF(AX399="-",0,IF(COUNTIF(AX399:$AX$1022,AX399)&gt;1,1,0))</f>
        <v>0</v>
      </c>
    </row>
    <row r="400" spans="1:51" ht="15.75">
      <c r="A400" s="464">
        <v>378</v>
      </c>
      <c r="B400" s="491"/>
      <c r="C400" s="492"/>
      <c r="D400" s="469"/>
      <c r="E400" s="470"/>
      <c r="F400" s="493"/>
      <c r="G400" s="466"/>
      <c r="H400" s="470"/>
      <c r="I400" s="493"/>
      <c r="J400" s="466"/>
      <c r="K400" s="470"/>
      <c r="L400" s="493"/>
      <c r="M400" s="466"/>
      <c r="N400" s="470"/>
      <c r="O400" s="493"/>
      <c r="P400" s="466"/>
      <c r="Q400" s="470"/>
      <c r="R400" s="493"/>
      <c r="S400" s="466"/>
      <c r="T400" s="470"/>
      <c r="U400" s="493"/>
      <c r="V400" s="466"/>
      <c r="W400" s="470"/>
      <c r="X400" s="493"/>
      <c r="Y400" s="466"/>
      <c r="Z400" s="470"/>
      <c r="AA400" s="494"/>
      <c r="AB400" s="542">
        <f t="shared" si="102"/>
        <v>0</v>
      </c>
      <c r="AC400" s="495">
        <f t="shared" si="102"/>
        <v>0</v>
      </c>
      <c r="AD400" s="496">
        <f t="shared" si="102"/>
        <v>0</v>
      </c>
      <c r="AE400" s="3"/>
      <c r="AF400" s="13" t="b">
        <f t="shared" si="100"/>
        <v>1</v>
      </c>
      <c r="AG400" s="13" t="b">
        <f t="shared" si="101"/>
        <v>1</v>
      </c>
      <c r="AH400" s="13" t="b">
        <f t="shared" si="103"/>
        <v>1</v>
      </c>
      <c r="AI400" s="13" t="b">
        <f t="shared" si="104"/>
        <v>1</v>
      </c>
      <c r="AJ400" s="13" t="b">
        <f t="shared" si="105"/>
        <v>0</v>
      </c>
      <c r="AK400" s="13" t="b">
        <f t="shared" si="106"/>
        <v>0</v>
      </c>
      <c r="AL400" s="13" t="b">
        <f t="shared" si="107"/>
        <v>0</v>
      </c>
      <c r="AM400" s="13" t="b">
        <f t="shared" si="108"/>
        <v>0</v>
      </c>
      <c r="AN400" s="13" t="b">
        <f t="shared" si="109"/>
        <v>0</v>
      </c>
      <c r="AO400" s="13" t="b">
        <f t="shared" si="110"/>
        <v>0</v>
      </c>
      <c r="AP400" s="13" t="b">
        <f t="shared" si="111"/>
        <v>0</v>
      </c>
      <c r="AQ400" s="13" t="b">
        <f t="shared" si="112"/>
        <v>0</v>
      </c>
      <c r="AR400" s="13" t="b">
        <f t="shared" si="113"/>
        <v>0</v>
      </c>
      <c r="AS400" s="13" t="b">
        <f t="shared" si="114"/>
        <v>1</v>
      </c>
      <c r="AT400" s="13" t="b">
        <f t="shared" si="115"/>
        <v>1</v>
      </c>
      <c r="AU400" s="13" t="b">
        <f t="shared" si="116"/>
        <v>1</v>
      </c>
      <c r="AV400" s="13" t="b">
        <f t="shared" si="117"/>
        <v>1</v>
      </c>
      <c r="AW400" s="13" t="b">
        <f t="shared" si="118"/>
        <v>1</v>
      </c>
      <c r="AX400" s="13" t="str">
        <f t="shared" si="119"/>
        <v>-</v>
      </c>
      <c r="AY400" s="622">
        <f>IF(AX400="-",0,IF(COUNTIF(AX400:$AX$1022,AX400)&gt;1,1,0))</f>
        <v>0</v>
      </c>
    </row>
    <row r="401" spans="1:51" ht="15.75">
      <c r="A401" s="464">
        <v>379</v>
      </c>
      <c r="B401" s="491"/>
      <c r="C401" s="492"/>
      <c r="D401" s="469"/>
      <c r="E401" s="470"/>
      <c r="F401" s="493"/>
      <c r="G401" s="466"/>
      <c r="H401" s="470"/>
      <c r="I401" s="493"/>
      <c r="J401" s="466"/>
      <c r="K401" s="470"/>
      <c r="L401" s="493"/>
      <c r="M401" s="466"/>
      <c r="N401" s="470"/>
      <c r="O401" s="493"/>
      <c r="P401" s="466"/>
      <c r="Q401" s="470"/>
      <c r="R401" s="493"/>
      <c r="S401" s="466"/>
      <c r="T401" s="470"/>
      <c r="U401" s="493"/>
      <c r="V401" s="466"/>
      <c r="W401" s="470"/>
      <c r="X401" s="493"/>
      <c r="Y401" s="466"/>
      <c r="Z401" s="470"/>
      <c r="AA401" s="494"/>
      <c r="AB401" s="542">
        <f t="shared" si="102"/>
        <v>0</v>
      </c>
      <c r="AC401" s="495">
        <f t="shared" si="102"/>
        <v>0</v>
      </c>
      <c r="AD401" s="496">
        <f t="shared" si="102"/>
        <v>0</v>
      </c>
      <c r="AE401" s="3"/>
      <c r="AF401" s="13" t="b">
        <f t="shared" si="100"/>
        <v>1</v>
      </c>
      <c r="AG401" s="13" t="b">
        <f t="shared" si="101"/>
        <v>1</v>
      </c>
      <c r="AH401" s="13" t="b">
        <f t="shared" si="103"/>
        <v>1</v>
      </c>
      <c r="AI401" s="13" t="b">
        <f t="shared" si="104"/>
        <v>1</v>
      </c>
      <c r="AJ401" s="13" t="b">
        <f t="shared" si="105"/>
        <v>0</v>
      </c>
      <c r="AK401" s="13" t="b">
        <f t="shared" si="106"/>
        <v>0</v>
      </c>
      <c r="AL401" s="13" t="b">
        <f t="shared" si="107"/>
        <v>0</v>
      </c>
      <c r="AM401" s="13" t="b">
        <f t="shared" si="108"/>
        <v>0</v>
      </c>
      <c r="AN401" s="13" t="b">
        <f t="shared" si="109"/>
        <v>0</v>
      </c>
      <c r="AO401" s="13" t="b">
        <f t="shared" si="110"/>
        <v>0</v>
      </c>
      <c r="AP401" s="13" t="b">
        <f t="shared" si="111"/>
        <v>0</v>
      </c>
      <c r="AQ401" s="13" t="b">
        <f t="shared" si="112"/>
        <v>0</v>
      </c>
      <c r="AR401" s="13" t="b">
        <f t="shared" si="113"/>
        <v>0</v>
      </c>
      <c r="AS401" s="13" t="b">
        <f t="shared" si="114"/>
        <v>1</v>
      </c>
      <c r="AT401" s="13" t="b">
        <f t="shared" si="115"/>
        <v>1</v>
      </c>
      <c r="AU401" s="13" t="b">
        <f t="shared" si="116"/>
        <v>1</v>
      </c>
      <c r="AV401" s="13" t="b">
        <f t="shared" si="117"/>
        <v>1</v>
      </c>
      <c r="AW401" s="13" t="b">
        <f t="shared" si="118"/>
        <v>1</v>
      </c>
      <c r="AX401" s="13" t="str">
        <f t="shared" si="119"/>
        <v>-</v>
      </c>
      <c r="AY401" s="622">
        <f>IF(AX401="-",0,IF(COUNTIF(AX401:$AX$1022,AX401)&gt;1,1,0))</f>
        <v>0</v>
      </c>
    </row>
    <row r="402" spans="1:51" ht="15.75">
      <c r="A402" s="464">
        <v>380</v>
      </c>
      <c r="B402" s="491"/>
      <c r="C402" s="492"/>
      <c r="D402" s="469"/>
      <c r="E402" s="470"/>
      <c r="F402" s="493"/>
      <c r="G402" s="466"/>
      <c r="H402" s="470"/>
      <c r="I402" s="493"/>
      <c r="J402" s="466"/>
      <c r="K402" s="470"/>
      <c r="L402" s="493"/>
      <c r="M402" s="466"/>
      <c r="N402" s="470"/>
      <c r="O402" s="493"/>
      <c r="P402" s="466"/>
      <c r="Q402" s="470"/>
      <c r="R402" s="493"/>
      <c r="S402" s="466"/>
      <c r="T402" s="470"/>
      <c r="U402" s="493"/>
      <c r="V402" s="466"/>
      <c r="W402" s="470"/>
      <c r="X402" s="493"/>
      <c r="Y402" s="466"/>
      <c r="Z402" s="470"/>
      <c r="AA402" s="494"/>
      <c r="AB402" s="542">
        <f t="shared" si="102"/>
        <v>0</v>
      </c>
      <c r="AC402" s="495">
        <f t="shared" si="102"/>
        <v>0</v>
      </c>
      <c r="AD402" s="496">
        <f t="shared" si="102"/>
        <v>0</v>
      </c>
      <c r="AE402" s="3"/>
      <c r="AF402" s="13" t="b">
        <f t="shared" si="100"/>
        <v>1</v>
      </c>
      <c r="AG402" s="13" t="b">
        <f t="shared" si="101"/>
        <v>1</v>
      </c>
      <c r="AH402" s="13" t="b">
        <f t="shared" si="103"/>
        <v>1</v>
      </c>
      <c r="AI402" s="13" t="b">
        <f t="shared" si="104"/>
        <v>1</v>
      </c>
      <c r="AJ402" s="13" t="b">
        <f t="shared" si="105"/>
        <v>0</v>
      </c>
      <c r="AK402" s="13" t="b">
        <f t="shared" si="106"/>
        <v>0</v>
      </c>
      <c r="AL402" s="13" t="b">
        <f t="shared" si="107"/>
        <v>0</v>
      </c>
      <c r="AM402" s="13" t="b">
        <f t="shared" si="108"/>
        <v>0</v>
      </c>
      <c r="AN402" s="13" t="b">
        <f t="shared" si="109"/>
        <v>0</v>
      </c>
      <c r="AO402" s="13" t="b">
        <f t="shared" si="110"/>
        <v>0</v>
      </c>
      <c r="AP402" s="13" t="b">
        <f t="shared" si="111"/>
        <v>0</v>
      </c>
      <c r="AQ402" s="13" t="b">
        <f t="shared" si="112"/>
        <v>0</v>
      </c>
      <c r="AR402" s="13" t="b">
        <f t="shared" si="113"/>
        <v>0</v>
      </c>
      <c r="AS402" s="13" t="b">
        <f t="shared" si="114"/>
        <v>1</v>
      </c>
      <c r="AT402" s="13" t="b">
        <f t="shared" si="115"/>
        <v>1</v>
      </c>
      <c r="AU402" s="13" t="b">
        <f t="shared" si="116"/>
        <v>1</v>
      </c>
      <c r="AV402" s="13" t="b">
        <f t="shared" si="117"/>
        <v>1</v>
      </c>
      <c r="AW402" s="13" t="b">
        <f t="shared" si="118"/>
        <v>1</v>
      </c>
      <c r="AX402" s="13" t="str">
        <f t="shared" si="119"/>
        <v>-</v>
      </c>
      <c r="AY402" s="622">
        <f>IF(AX402="-",0,IF(COUNTIF(AX402:$AX$1022,AX402)&gt;1,1,0))</f>
        <v>0</v>
      </c>
    </row>
    <row r="403" spans="1:51" ht="15.75">
      <c r="A403" s="464">
        <v>381</v>
      </c>
      <c r="B403" s="491"/>
      <c r="C403" s="492"/>
      <c r="D403" s="469"/>
      <c r="E403" s="470"/>
      <c r="F403" s="493"/>
      <c r="G403" s="466"/>
      <c r="H403" s="470"/>
      <c r="I403" s="493"/>
      <c r="J403" s="466"/>
      <c r="K403" s="470"/>
      <c r="L403" s="493"/>
      <c r="M403" s="466"/>
      <c r="N403" s="470"/>
      <c r="O403" s="493"/>
      <c r="P403" s="466"/>
      <c r="Q403" s="470"/>
      <c r="R403" s="493"/>
      <c r="S403" s="466"/>
      <c r="T403" s="470"/>
      <c r="U403" s="493"/>
      <c r="V403" s="466"/>
      <c r="W403" s="470"/>
      <c r="X403" s="493"/>
      <c r="Y403" s="466"/>
      <c r="Z403" s="470"/>
      <c r="AA403" s="494"/>
      <c r="AB403" s="542">
        <f t="shared" si="102"/>
        <v>0</v>
      </c>
      <c r="AC403" s="495">
        <f t="shared" si="102"/>
        <v>0</v>
      </c>
      <c r="AD403" s="496">
        <f t="shared" si="102"/>
        <v>0</v>
      </c>
      <c r="AE403" s="3"/>
      <c r="AF403" s="13" t="b">
        <f t="shared" si="100"/>
        <v>1</v>
      </c>
      <c r="AG403" s="13" t="b">
        <f t="shared" si="101"/>
        <v>1</v>
      </c>
      <c r="AH403" s="13" t="b">
        <f t="shared" si="103"/>
        <v>1</v>
      </c>
      <c r="AI403" s="13" t="b">
        <f t="shared" si="104"/>
        <v>1</v>
      </c>
      <c r="AJ403" s="13" t="b">
        <f t="shared" si="105"/>
        <v>0</v>
      </c>
      <c r="AK403" s="13" t="b">
        <f t="shared" si="106"/>
        <v>0</v>
      </c>
      <c r="AL403" s="13" t="b">
        <f t="shared" si="107"/>
        <v>0</v>
      </c>
      <c r="AM403" s="13" t="b">
        <f t="shared" si="108"/>
        <v>0</v>
      </c>
      <c r="AN403" s="13" t="b">
        <f t="shared" si="109"/>
        <v>0</v>
      </c>
      <c r="AO403" s="13" t="b">
        <f t="shared" si="110"/>
        <v>0</v>
      </c>
      <c r="AP403" s="13" t="b">
        <f t="shared" si="111"/>
        <v>0</v>
      </c>
      <c r="AQ403" s="13" t="b">
        <f t="shared" si="112"/>
        <v>0</v>
      </c>
      <c r="AR403" s="13" t="b">
        <f t="shared" si="113"/>
        <v>0</v>
      </c>
      <c r="AS403" s="13" t="b">
        <f t="shared" si="114"/>
        <v>1</v>
      </c>
      <c r="AT403" s="13" t="b">
        <f t="shared" si="115"/>
        <v>1</v>
      </c>
      <c r="AU403" s="13" t="b">
        <f t="shared" si="116"/>
        <v>1</v>
      </c>
      <c r="AV403" s="13" t="b">
        <f t="shared" si="117"/>
        <v>1</v>
      </c>
      <c r="AW403" s="13" t="b">
        <f t="shared" si="118"/>
        <v>1</v>
      </c>
      <c r="AX403" s="13" t="str">
        <f t="shared" si="119"/>
        <v>-</v>
      </c>
      <c r="AY403" s="622">
        <f>IF(AX403="-",0,IF(COUNTIF(AX403:$AX$1022,AX403)&gt;1,1,0))</f>
        <v>0</v>
      </c>
    </row>
    <row r="404" spans="1:51" ht="15.75">
      <c r="A404" s="464">
        <v>382</v>
      </c>
      <c r="B404" s="491"/>
      <c r="C404" s="492"/>
      <c r="D404" s="469"/>
      <c r="E404" s="470"/>
      <c r="F404" s="493"/>
      <c r="G404" s="466"/>
      <c r="H404" s="470"/>
      <c r="I404" s="493"/>
      <c r="J404" s="466"/>
      <c r="K404" s="470"/>
      <c r="L404" s="493"/>
      <c r="M404" s="466"/>
      <c r="N404" s="470"/>
      <c r="O404" s="493"/>
      <c r="P404" s="466"/>
      <c r="Q404" s="470"/>
      <c r="R404" s="493"/>
      <c r="S404" s="466"/>
      <c r="T404" s="470"/>
      <c r="U404" s="493"/>
      <c r="V404" s="466"/>
      <c r="W404" s="470"/>
      <c r="X404" s="493"/>
      <c r="Y404" s="466"/>
      <c r="Z404" s="470"/>
      <c r="AA404" s="494"/>
      <c r="AB404" s="542">
        <f t="shared" si="102"/>
        <v>0</v>
      </c>
      <c r="AC404" s="495">
        <f t="shared" si="102"/>
        <v>0</v>
      </c>
      <c r="AD404" s="496">
        <f t="shared" si="102"/>
        <v>0</v>
      </c>
      <c r="AE404" s="3"/>
      <c r="AF404" s="13" t="b">
        <f t="shared" si="100"/>
        <v>1</v>
      </c>
      <c r="AG404" s="13" t="b">
        <f t="shared" si="101"/>
        <v>1</v>
      </c>
      <c r="AH404" s="13" t="b">
        <f t="shared" si="103"/>
        <v>1</v>
      </c>
      <c r="AI404" s="13" t="b">
        <f t="shared" si="104"/>
        <v>1</v>
      </c>
      <c r="AJ404" s="13" t="b">
        <f t="shared" si="105"/>
        <v>0</v>
      </c>
      <c r="AK404" s="13" t="b">
        <f t="shared" si="106"/>
        <v>0</v>
      </c>
      <c r="AL404" s="13" t="b">
        <f t="shared" si="107"/>
        <v>0</v>
      </c>
      <c r="AM404" s="13" t="b">
        <f t="shared" si="108"/>
        <v>0</v>
      </c>
      <c r="AN404" s="13" t="b">
        <f t="shared" si="109"/>
        <v>0</v>
      </c>
      <c r="AO404" s="13" t="b">
        <f t="shared" si="110"/>
        <v>0</v>
      </c>
      <c r="AP404" s="13" t="b">
        <f t="shared" si="111"/>
        <v>0</v>
      </c>
      <c r="AQ404" s="13" t="b">
        <f t="shared" si="112"/>
        <v>0</v>
      </c>
      <c r="AR404" s="13" t="b">
        <f t="shared" si="113"/>
        <v>0</v>
      </c>
      <c r="AS404" s="13" t="b">
        <f t="shared" si="114"/>
        <v>1</v>
      </c>
      <c r="AT404" s="13" t="b">
        <f t="shared" si="115"/>
        <v>1</v>
      </c>
      <c r="AU404" s="13" t="b">
        <f t="shared" si="116"/>
        <v>1</v>
      </c>
      <c r="AV404" s="13" t="b">
        <f t="shared" si="117"/>
        <v>1</v>
      </c>
      <c r="AW404" s="13" t="b">
        <f t="shared" si="118"/>
        <v>1</v>
      </c>
      <c r="AX404" s="13" t="str">
        <f t="shared" si="119"/>
        <v>-</v>
      </c>
      <c r="AY404" s="622">
        <f>IF(AX404="-",0,IF(COUNTIF(AX404:$AX$1022,AX404)&gt;1,1,0))</f>
        <v>0</v>
      </c>
    </row>
    <row r="405" spans="1:51" ht="15.75">
      <c r="A405" s="464">
        <v>383</v>
      </c>
      <c r="B405" s="491"/>
      <c r="C405" s="492"/>
      <c r="D405" s="469"/>
      <c r="E405" s="470"/>
      <c r="F405" s="493"/>
      <c r="G405" s="466"/>
      <c r="H405" s="470"/>
      <c r="I405" s="493"/>
      <c r="J405" s="466"/>
      <c r="K405" s="470"/>
      <c r="L405" s="493"/>
      <c r="M405" s="466"/>
      <c r="N405" s="470"/>
      <c r="O405" s="493"/>
      <c r="P405" s="466"/>
      <c r="Q405" s="470"/>
      <c r="R405" s="493"/>
      <c r="S405" s="466"/>
      <c r="T405" s="470"/>
      <c r="U405" s="493"/>
      <c r="V405" s="466"/>
      <c r="W405" s="470"/>
      <c r="X405" s="493"/>
      <c r="Y405" s="466"/>
      <c r="Z405" s="470"/>
      <c r="AA405" s="494"/>
      <c r="AB405" s="542">
        <f t="shared" si="102"/>
        <v>0</v>
      </c>
      <c r="AC405" s="495">
        <f t="shared" si="102"/>
        <v>0</v>
      </c>
      <c r="AD405" s="496">
        <f t="shared" si="102"/>
        <v>0</v>
      </c>
      <c r="AE405" s="3"/>
      <c r="AF405" s="13" t="b">
        <f t="shared" si="100"/>
        <v>1</v>
      </c>
      <c r="AG405" s="13" t="b">
        <f t="shared" si="101"/>
        <v>1</v>
      </c>
      <c r="AH405" s="13" t="b">
        <f t="shared" si="103"/>
        <v>1</v>
      </c>
      <c r="AI405" s="13" t="b">
        <f t="shared" si="104"/>
        <v>1</v>
      </c>
      <c r="AJ405" s="13" t="b">
        <f t="shared" si="105"/>
        <v>0</v>
      </c>
      <c r="AK405" s="13" t="b">
        <f t="shared" si="106"/>
        <v>0</v>
      </c>
      <c r="AL405" s="13" t="b">
        <f t="shared" si="107"/>
        <v>0</v>
      </c>
      <c r="AM405" s="13" t="b">
        <f t="shared" si="108"/>
        <v>0</v>
      </c>
      <c r="AN405" s="13" t="b">
        <f t="shared" si="109"/>
        <v>0</v>
      </c>
      <c r="AO405" s="13" t="b">
        <f t="shared" si="110"/>
        <v>0</v>
      </c>
      <c r="AP405" s="13" t="b">
        <f t="shared" si="111"/>
        <v>0</v>
      </c>
      <c r="AQ405" s="13" t="b">
        <f t="shared" si="112"/>
        <v>0</v>
      </c>
      <c r="AR405" s="13" t="b">
        <f t="shared" si="113"/>
        <v>0</v>
      </c>
      <c r="AS405" s="13" t="b">
        <f t="shared" si="114"/>
        <v>1</v>
      </c>
      <c r="AT405" s="13" t="b">
        <f t="shared" si="115"/>
        <v>1</v>
      </c>
      <c r="AU405" s="13" t="b">
        <f t="shared" si="116"/>
        <v>1</v>
      </c>
      <c r="AV405" s="13" t="b">
        <f t="shared" si="117"/>
        <v>1</v>
      </c>
      <c r="AW405" s="13" t="b">
        <f t="shared" si="118"/>
        <v>1</v>
      </c>
      <c r="AX405" s="13" t="str">
        <f t="shared" si="119"/>
        <v>-</v>
      </c>
      <c r="AY405" s="622">
        <f>IF(AX405="-",0,IF(COUNTIF(AX405:$AX$1022,AX405)&gt;1,1,0))</f>
        <v>0</v>
      </c>
    </row>
    <row r="406" spans="1:51" ht="15.75">
      <c r="A406" s="464">
        <v>384</v>
      </c>
      <c r="B406" s="491"/>
      <c r="C406" s="492"/>
      <c r="D406" s="469"/>
      <c r="E406" s="470"/>
      <c r="F406" s="493"/>
      <c r="G406" s="466"/>
      <c r="H406" s="470"/>
      <c r="I406" s="493"/>
      <c r="J406" s="466"/>
      <c r="K406" s="470"/>
      <c r="L406" s="493"/>
      <c r="M406" s="466"/>
      <c r="N406" s="470"/>
      <c r="O406" s="493"/>
      <c r="P406" s="466"/>
      <c r="Q406" s="470"/>
      <c r="R406" s="493"/>
      <c r="S406" s="466"/>
      <c r="T406" s="470"/>
      <c r="U406" s="493"/>
      <c r="V406" s="466"/>
      <c r="W406" s="470"/>
      <c r="X406" s="493"/>
      <c r="Y406" s="466"/>
      <c r="Z406" s="470"/>
      <c r="AA406" s="494"/>
      <c r="AB406" s="542">
        <f t="shared" si="102"/>
        <v>0</v>
      </c>
      <c r="AC406" s="495">
        <f t="shared" si="102"/>
        <v>0</v>
      </c>
      <c r="AD406" s="496">
        <f t="shared" si="102"/>
        <v>0</v>
      </c>
      <c r="AE406" s="3"/>
      <c r="AF406" s="13" t="b">
        <f t="shared" si="100"/>
        <v>1</v>
      </c>
      <c r="AG406" s="13" t="b">
        <f t="shared" si="101"/>
        <v>1</v>
      </c>
      <c r="AH406" s="13" t="b">
        <f t="shared" si="103"/>
        <v>1</v>
      </c>
      <c r="AI406" s="13" t="b">
        <f t="shared" si="104"/>
        <v>1</v>
      </c>
      <c r="AJ406" s="13" t="b">
        <f t="shared" si="105"/>
        <v>0</v>
      </c>
      <c r="AK406" s="13" t="b">
        <f t="shared" si="106"/>
        <v>0</v>
      </c>
      <c r="AL406" s="13" t="b">
        <f t="shared" si="107"/>
        <v>0</v>
      </c>
      <c r="AM406" s="13" t="b">
        <f t="shared" si="108"/>
        <v>0</v>
      </c>
      <c r="AN406" s="13" t="b">
        <f t="shared" si="109"/>
        <v>0</v>
      </c>
      <c r="AO406" s="13" t="b">
        <f t="shared" si="110"/>
        <v>0</v>
      </c>
      <c r="AP406" s="13" t="b">
        <f t="shared" si="111"/>
        <v>0</v>
      </c>
      <c r="AQ406" s="13" t="b">
        <f t="shared" si="112"/>
        <v>0</v>
      </c>
      <c r="AR406" s="13" t="b">
        <f t="shared" si="113"/>
        <v>0</v>
      </c>
      <c r="AS406" s="13" t="b">
        <f t="shared" si="114"/>
        <v>1</v>
      </c>
      <c r="AT406" s="13" t="b">
        <f t="shared" si="115"/>
        <v>1</v>
      </c>
      <c r="AU406" s="13" t="b">
        <f t="shared" si="116"/>
        <v>1</v>
      </c>
      <c r="AV406" s="13" t="b">
        <f t="shared" si="117"/>
        <v>1</v>
      </c>
      <c r="AW406" s="13" t="b">
        <f t="shared" si="118"/>
        <v>1</v>
      </c>
      <c r="AX406" s="13" t="str">
        <f t="shared" si="119"/>
        <v>-</v>
      </c>
      <c r="AY406" s="622">
        <f>IF(AX406="-",0,IF(COUNTIF(AX406:$AX$1022,AX406)&gt;1,1,0))</f>
        <v>0</v>
      </c>
    </row>
    <row r="407" spans="1:51" ht="15.75">
      <c r="A407" s="464">
        <v>385</v>
      </c>
      <c r="B407" s="491"/>
      <c r="C407" s="492"/>
      <c r="D407" s="469"/>
      <c r="E407" s="470"/>
      <c r="F407" s="493"/>
      <c r="G407" s="466"/>
      <c r="H407" s="470"/>
      <c r="I407" s="493"/>
      <c r="J407" s="466"/>
      <c r="K407" s="470"/>
      <c r="L407" s="493"/>
      <c r="M407" s="466"/>
      <c r="N407" s="470"/>
      <c r="O407" s="493"/>
      <c r="P407" s="466"/>
      <c r="Q407" s="470"/>
      <c r="R407" s="493"/>
      <c r="S407" s="466"/>
      <c r="T407" s="470"/>
      <c r="U407" s="493"/>
      <c r="V407" s="466"/>
      <c r="W407" s="470"/>
      <c r="X407" s="493"/>
      <c r="Y407" s="466"/>
      <c r="Z407" s="470"/>
      <c r="AA407" s="494"/>
      <c r="AB407" s="542">
        <f t="shared" si="102"/>
        <v>0</v>
      </c>
      <c r="AC407" s="495">
        <f t="shared" si="102"/>
        <v>0</v>
      </c>
      <c r="AD407" s="496">
        <f t="shared" si="102"/>
        <v>0</v>
      </c>
      <c r="AE407" s="3"/>
      <c r="AF407" s="13" t="b">
        <f t="shared" ref="AF407:AF470" si="120">IF(B407="",TRUE,(IF(ISNUMBER(MATCH(B407,List_Countries,0)),TRUE,FALSE)))</f>
        <v>1</v>
      </c>
      <c r="AG407" s="13" t="b">
        <f t="shared" ref="AG407:AG470" si="121">IF(C407="",TRUE,(IF(ISNUMBER(MATCH(C407,List_ClientCategorization,0)),TRUE,FALSE)))</f>
        <v>1</v>
      </c>
      <c r="AH407" s="13" t="b">
        <f t="shared" si="103"/>
        <v>1</v>
      </c>
      <c r="AI407" s="13" t="b">
        <f t="shared" si="104"/>
        <v>1</v>
      </c>
      <c r="AJ407" s="13" t="b">
        <f t="shared" si="105"/>
        <v>0</v>
      </c>
      <c r="AK407" s="13" t="b">
        <f t="shared" si="106"/>
        <v>0</v>
      </c>
      <c r="AL407" s="13" t="b">
        <f t="shared" si="107"/>
        <v>0</v>
      </c>
      <c r="AM407" s="13" t="b">
        <f t="shared" si="108"/>
        <v>0</v>
      </c>
      <c r="AN407" s="13" t="b">
        <f t="shared" si="109"/>
        <v>0</v>
      </c>
      <c r="AO407" s="13" t="b">
        <f t="shared" si="110"/>
        <v>0</v>
      </c>
      <c r="AP407" s="13" t="b">
        <f t="shared" si="111"/>
        <v>0</v>
      </c>
      <c r="AQ407" s="13" t="b">
        <f t="shared" si="112"/>
        <v>0</v>
      </c>
      <c r="AR407" s="13" t="b">
        <f t="shared" si="113"/>
        <v>0</v>
      </c>
      <c r="AS407" s="13" t="b">
        <f t="shared" si="114"/>
        <v>1</v>
      </c>
      <c r="AT407" s="13" t="b">
        <f t="shared" si="115"/>
        <v>1</v>
      </c>
      <c r="AU407" s="13" t="b">
        <f t="shared" si="116"/>
        <v>1</v>
      </c>
      <c r="AV407" s="13" t="b">
        <f t="shared" si="117"/>
        <v>1</v>
      </c>
      <c r="AW407" s="13" t="b">
        <f t="shared" si="118"/>
        <v>1</v>
      </c>
      <c r="AX407" s="13" t="str">
        <f t="shared" si="119"/>
        <v>-</v>
      </c>
      <c r="AY407" s="622">
        <f>IF(AX407="-",0,IF(COUNTIF(AX407:$AX$1022,AX407)&gt;1,1,0))</f>
        <v>0</v>
      </c>
    </row>
    <row r="408" spans="1:51" ht="15.75">
      <c r="A408" s="464">
        <v>386</v>
      </c>
      <c r="B408" s="491"/>
      <c r="C408" s="492"/>
      <c r="D408" s="469"/>
      <c r="E408" s="470"/>
      <c r="F408" s="493"/>
      <c r="G408" s="466"/>
      <c r="H408" s="470"/>
      <c r="I408" s="493"/>
      <c r="J408" s="466"/>
      <c r="K408" s="470"/>
      <c r="L408" s="493"/>
      <c r="M408" s="466"/>
      <c r="N408" s="470"/>
      <c r="O408" s="493"/>
      <c r="P408" s="466"/>
      <c r="Q408" s="470"/>
      <c r="R408" s="493"/>
      <c r="S408" s="466"/>
      <c r="T408" s="470"/>
      <c r="U408" s="493"/>
      <c r="V408" s="466"/>
      <c r="W408" s="470"/>
      <c r="X408" s="493"/>
      <c r="Y408" s="466"/>
      <c r="Z408" s="470"/>
      <c r="AA408" s="494"/>
      <c r="AB408" s="542">
        <f t="shared" ref="AB408:AD471" si="122">D408+G408+J408+M408+P408+S408+V408+Y408</f>
        <v>0</v>
      </c>
      <c r="AC408" s="495">
        <f t="shared" si="122"/>
        <v>0</v>
      </c>
      <c r="AD408" s="496">
        <f t="shared" si="122"/>
        <v>0</v>
      </c>
      <c r="AE408" s="3"/>
      <c r="AF408" s="13" t="b">
        <f t="shared" si="120"/>
        <v>1</v>
      </c>
      <c r="AG408" s="13" t="b">
        <f t="shared" si="121"/>
        <v>1</v>
      </c>
      <c r="AH408" s="13" t="b">
        <f t="shared" ref="AH408:AH471" si="123">IF(OR(AND(B408="",C408="",AB408=0,AC408=0,AD408=0),AND(B408&lt;&gt;"",C408&lt;&gt;"",AB408&gt;0)),TRUE,FALSE)</f>
        <v>1</v>
      </c>
      <c r="AI408" s="13" t="b">
        <f t="shared" ref="AI408:AI471" si="124">IF(AND(OR(B408="",C408=""),AB408&gt;0),FALSE,TRUE)</f>
        <v>1</v>
      </c>
      <c r="AJ408" s="13" t="b">
        <f t="shared" ref="AJ408:AJ471" si="125">IF(AND(D408&gt;0,E408&lt;&gt;"",F408&lt;&gt;""),TRUE,FALSE)</f>
        <v>0</v>
      </c>
      <c r="AK408" s="13" t="b">
        <f t="shared" ref="AK408:AK471" si="126">IF(AND(G408&gt;0,H408&lt;&gt;"",I408&lt;&gt;""),TRUE,FALSE)</f>
        <v>0</v>
      </c>
      <c r="AL408" s="13" t="b">
        <f t="shared" ref="AL408:AL471" si="127">IF(AND(J408&gt;0,K408&lt;&gt;"",L408&lt;&gt;""),TRUE,FALSE)</f>
        <v>0</v>
      </c>
      <c r="AM408" s="13" t="b">
        <f t="shared" ref="AM408:AM471" si="128">IF(AND(M408&gt;0,N408&lt;&gt;"",O408&lt;&gt;""),TRUE,FALSE)</f>
        <v>0</v>
      </c>
      <c r="AN408" s="13" t="b">
        <f t="shared" ref="AN408:AN471" si="129">IF(AND(P408&gt;0,Q408&lt;&gt;"",R408&lt;&gt;""),TRUE,FALSE)</f>
        <v>0</v>
      </c>
      <c r="AO408" s="13" t="b">
        <f t="shared" ref="AO408:AO471" si="130">IF(AND(S408&gt;0,T408&lt;&gt;"",U408&lt;&gt;""),TRUE,FALSE)</f>
        <v>0</v>
      </c>
      <c r="AP408" s="13" t="b">
        <f t="shared" ref="AP408:AP471" si="131">IF(AND(V408&gt;0,W408&lt;&gt;"",X408&lt;&gt;""),TRUE,FALSE)</f>
        <v>0</v>
      </c>
      <c r="AQ408" s="13" t="b">
        <f t="shared" ref="AQ408:AQ471" si="132">IF(AND(Y408&gt;0,Z408&lt;&gt;"",AA408&lt;&gt;""),TRUE,FALSE)</f>
        <v>0</v>
      </c>
      <c r="AR408" s="13" t="b">
        <f t="shared" ref="AR408:AR471" si="133">IF(OR(AJ408=TRUE,AK408=TRUE,AL408=TRUE,AM408=TRUE,AN408=TRUE,AO408=TRUE,AP408=TRUE,AQ408=TRUE),TRUE,FALSE)</f>
        <v>0</v>
      </c>
      <c r="AS408" s="13" t="b">
        <f t="shared" ref="AS408:AS471" si="134">IF(OR(AND(B408&lt;&gt;"",C408&lt;&gt;"",AR408=TRUE),AND(B408="",C408="",AR408=FALSE)),TRUE,FALSE)</f>
        <v>1</v>
      </c>
      <c r="AT408" s="13" t="b">
        <f t="shared" ref="AT408:AT471" si="135">IF(AND(B408&lt;&gt;"",C408&lt;&gt;""),TRUE,IF(OR(D408&lt;&gt;"",E408&lt;&gt;"",F408&lt;&gt;"",G408&lt;&gt;"",H408&lt;&gt;"",I408&lt;&gt;"",J408&lt;&gt;"",K408&lt;&gt;"",L408&lt;&gt;"",M408&lt;&gt;"",N408&lt;&gt;"",O408&lt;&gt;"",P408&lt;&gt;"",Q408&lt;&gt;"",R408&lt;&gt;"",S408&lt;&gt;"",T408&lt;&gt;"",U408&lt;&gt;"",V408&lt;&gt;"",W408&lt;&gt;"",X408&lt;&gt;"",Y408&lt;&gt;"",Z408&lt;&gt;"",AA408&lt;&gt;""),FALSE,TRUE))</f>
        <v>1</v>
      </c>
      <c r="AU408" s="13" t="b">
        <f t="shared" ref="AU408:AU471" si="136">IF(OR(AND(E408&gt;0,F408=0),AND(H408&gt;0,I408=0),AND(K408&gt;0,L408=0),AND(N408&gt;0,O408=0),AND(Q408&gt;0,R408=0),AND(T408&gt;0,U408=0),AND(W408&gt;0,X408=0),AND(Z408&gt;0,AA408=0)),FALSE,TRUE)</f>
        <v>1</v>
      </c>
      <c r="AV408" s="13" t="b">
        <f t="shared" ref="AV408:AV471" si="137">IF(OR(AND(E408=0,F408&gt;0),AND(H408=0,I408&gt;0),AND(K408=0,L408&gt;0),AND(N408=0,O408&gt;0),AND(Q408=0,R408&gt;0),AND(T408=0,U408&gt;0),AND(W408=0,X408&gt;0),AND(Z408=0,AA408&gt;0)),FALSE,TRUE)</f>
        <v>1</v>
      </c>
      <c r="AW408" s="13" t="b">
        <f t="shared" ref="AW408:AW471" si="138">IF(OR(AND(D408=0,E408&gt;0),AND(G408=0,H408&gt;0),AND(J408=0,K408&gt;0),AND(M408=0,N408&gt;0),AND(P408=0,Q408&gt;0),AND(S408=0,T408&gt;0),AND(V408=0,W408&gt;0),AND(Y408=0,Z408&gt;0)),FALSE,TRUE)</f>
        <v>1</v>
      </c>
      <c r="AX408" s="13" t="str">
        <f t="shared" ref="AX408:AX471" si="139">CONCATENATE(B408,"-",C408)</f>
        <v>-</v>
      </c>
      <c r="AY408" s="622">
        <f>IF(AX408="-",0,IF(COUNTIF(AX408:$AX$1022,AX408)&gt;1,1,0))</f>
        <v>0</v>
      </c>
    </row>
    <row r="409" spans="1:51" ht="15.75">
      <c r="A409" s="464">
        <v>387</v>
      </c>
      <c r="B409" s="491"/>
      <c r="C409" s="492"/>
      <c r="D409" s="469"/>
      <c r="E409" s="470"/>
      <c r="F409" s="493"/>
      <c r="G409" s="466"/>
      <c r="H409" s="470"/>
      <c r="I409" s="493"/>
      <c r="J409" s="466"/>
      <c r="K409" s="470"/>
      <c r="L409" s="493"/>
      <c r="M409" s="466"/>
      <c r="N409" s="470"/>
      <c r="O409" s="493"/>
      <c r="P409" s="466"/>
      <c r="Q409" s="470"/>
      <c r="R409" s="493"/>
      <c r="S409" s="466"/>
      <c r="T409" s="470"/>
      <c r="U409" s="493"/>
      <c r="V409" s="466"/>
      <c r="W409" s="470"/>
      <c r="X409" s="493"/>
      <c r="Y409" s="466"/>
      <c r="Z409" s="470"/>
      <c r="AA409" s="494"/>
      <c r="AB409" s="542">
        <f t="shared" si="122"/>
        <v>0</v>
      </c>
      <c r="AC409" s="495">
        <f t="shared" si="122"/>
        <v>0</v>
      </c>
      <c r="AD409" s="496">
        <f t="shared" si="122"/>
        <v>0</v>
      </c>
      <c r="AE409" s="3"/>
      <c r="AF409" s="13" t="b">
        <f t="shared" si="120"/>
        <v>1</v>
      </c>
      <c r="AG409" s="13" t="b">
        <f t="shared" si="121"/>
        <v>1</v>
      </c>
      <c r="AH409" s="13" t="b">
        <f t="shared" si="123"/>
        <v>1</v>
      </c>
      <c r="AI409" s="13" t="b">
        <f t="shared" si="124"/>
        <v>1</v>
      </c>
      <c r="AJ409" s="13" t="b">
        <f t="shared" si="125"/>
        <v>0</v>
      </c>
      <c r="AK409" s="13" t="b">
        <f t="shared" si="126"/>
        <v>0</v>
      </c>
      <c r="AL409" s="13" t="b">
        <f t="shared" si="127"/>
        <v>0</v>
      </c>
      <c r="AM409" s="13" t="b">
        <f t="shared" si="128"/>
        <v>0</v>
      </c>
      <c r="AN409" s="13" t="b">
        <f t="shared" si="129"/>
        <v>0</v>
      </c>
      <c r="AO409" s="13" t="b">
        <f t="shared" si="130"/>
        <v>0</v>
      </c>
      <c r="AP409" s="13" t="b">
        <f t="shared" si="131"/>
        <v>0</v>
      </c>
      <c r="AQ409" s="13" t="b">
        <f t="shared" si="132"/>
        <v>0</v>
      </c>
      <c r="AR409" s="13" t="b">
        <f t="shared" si="133"/>
        <v>0</v>
      </c>
      <c r="AS409" s="13" t="b">
        <f t="shared" si="134"/>
        <v>1</v>
      </c>
      <c r="AT409" s="13" t="b">
        <f t="shared" si="135"/>
        <v>1</v>
      </c>
      <c r="AU409" s="13" t="b">
        <f t="shared" si="136"/>
        <v>1</v>
      </c>
      <c r="AV409" s="13" t="b">
        <f t="shared" si="137"/>
        <v>1</v>
      </c>
      <c r="AW409" s="13" t="b">
        <f t="shared" si="138"/>
        <v>1</v>
      </c>
      <c r="AX409" s="13" t="str">
        <f t="shared" si="139"/>
        <v>-</v>
      </c>
      <c r="AY409" s="622">
        <f>IF(AX409="-",0,IF(COUNTIF(AX409:$AX$1022,AX409)&gt;1,1,0))</f>
        <v>0</v>
      </c>
    </row>
    <row r="410" spans="1:51" ht="15.75">
      <c r="A410" s="464">
        <v>388</v>
      </c>
      <c r="B410" s="491"/>
      <c r="C410" s="492"/>
      <c r="D410" s="469"/>
      <c r="E410" s="470"/>
      <c r="F410" s="493"/>
      <c r="G410" s="466"/>
      <c r="H410" s="470"/>
      <c r="I410" s="493"/>
      <c r="J410" s="466"/>
      <c r="K410" s="470"/>
      <c r="L410" s="493"/>
      <c r="M410" s="466"/>
      <c r="N410" s="470"/>
      <c r="O410" s="493"/>
      <c r="P410" s="466"/>
      <c r="Q410" s="470"/>
      <c r="R410" s="493"/>
      <c r="S410" s="466"/>
      <c r="T410" s="470"/>
      <c r="U410" s="493"/>
      <c r="V410" s="466"/>
      <c r="W410" s="470"/>
      <c r="X410" s="493"/>
      <c r="Y410" s="466"/>
      <c r="Z410" s="470"/>
      <c r="AA410" s="494"/>
      <c r="AB410" s="542">
        <f t="shared" si="122"/>
        <v>0</v>
      </c>
      <c r="AC410" s="495">
        <f t="shared" si="122"/>
        <v>0</v>
      </c>
      <c r="AD410" s="496">
        <f t="shared" si="122"/>
        <v>0</v>
      </c>
      <c r="AE410" s="3"/>
      <c r="AF410" s="13" t="b">
        <f t="shared" si="120"/>
        <v>1</v>
      </c>
      <c r="AG410" s="13" t="b">
        <f t="shared" si="121"/>
        <v>1</v>
      </c>
      <c r="AH410" s="13" t="b">
        <f t="shared" si="123"/>
        <v>1</v>
      </c>
      <c r="AI410" s="13" t="b">
        <f t="shared" si="124"/>
        <v>1</v>
      </c>
      <c r="AJ410" s="13" t="b">
        <f t="shared" si="125"/>
        <v>0</v>
      </c>
      <c r="AK410" s="13" t="b">
        <f t="shared" si="126"/>
        <v>0</v>
      </c>
      <c r="AL410" s="13" t="b">
        <f t="shared" si="127"/>
        <v>0</v>
      </c>
      <c r="AM410" s="13" t="b">
        <f t="shared" si="128"/>
        <v>0</v>
      </c>
      <c r="AN410" s="13" t="b">
        <f t="shared" si="129"/>
        <v>0</v>
      </c>
      <c r="AO410" s="13" t="b">
        <f t="shared" si="130"/>
        <v>0</v>
      </c>
      <c r="AP410" s="13" t="b">
        <f t="shared" si="131"/>
        <v>0</v>
      </c>
      <c r="AQ410" s="13" t="b">
        <f t="shared" si="132"/>
        <v>0</v>
      </c>
      <c r="AR410" s="13" t="b">
        <f t="shared" si="133"/>
        <v>0</v>
      </c>
      <c r="AS410" s="13" t="b">
        <f t="shared" si="134"/>
        <v>1</v>
      </c>
      <c r="AT410" s="13" t="b">
        <f t="shared" si="135"/>
        <v>1</v>
      </c>
      <c r="AU410" s="13" t="b">
        <f t="shared" si="136"/>
        <v>1</v>
      </c>
      <c r="AV410" s="13" t="b">
        <f t="shared" si="137"/>
        <v>1</v>
      </c>
      <c r="AW410" s="13" t="b">
        <f t="shared" si="138"/>
        <v>1</v>
      </c>
      <c r="AX410" s="13" t="str">
        <f t="shared" si="139"/>
        <v>-</v>
      </c>
      <c r="AY410" s="622">
        <f>IF(AX410="-",0,IF(COUNTIF(AX410:$AX$1022,AX410)&gt;1,1,0))</f>
        <v>0</v>
      </c>
    </row>
    <row r="411" spans="1:51" ht="15.75">
      <c r="A411" s="464">
        <v>389</v>
      </c>
      <c r="B411" s="491"/>
      <c r="C411" s="492"/>
      <c r="D411" s="469"/>
      <c r="E411" s="470"/>
      <c r="F411" s="493"/>
      <c r="G411" s="466"/>
      <c r="H411" s="470"/>
      <c r="I411" s="493"/>
      <c r="J411" s="466"/>
      <c r="K411" s="470"/>
      <c r="L411" s="493"/>
      <c r="M411" s="466"/>
      <c r="N411" s="470"/>
      <c r="O411" s="493"/>
      <c r="P411" s="466"/>
      <c r="Q411" s="470"/>
      <c r="R411" s="493"/>
      <c r="S411" s="466"/>
      <c r="T411" s="470"/>
      <c r="U411" s="493"/>
      <c r="V411" s="466"/>
      <c r="W411" s="470"/>
      <c r="X411" s="493"/>
      <c r="Y411" s="466"/>
      <c r="Z411" s="470"/>
      <c r="AA411" s="494"/>
      <c r="AB411" s="542">
        <f t="shared" si="122"/>
        <v>0</v>
      </c>
      <c r="AC411" s="495">
        <f t="shared" si="122"/>
        <v>0</v>
      </c>
      <c r="AD411" s="496">
        <f t="shared" si="122"/>
        <v>0</v>
      </c>
      <c r="AE411" s="3"/>
      <c r="AF411" s="13" t="b">
        <f t="shared" si="120"/>
        <v>1</v>
      </c>
      <c r="AG411" s="13" t="b">
        <f t="shared" si="121"/>
        <v>1</v>
      </c>
      <c r="AH411" s="13" t="b">
        <f t="shared" si="123"/>
        <v>1</v>
      </c>
      <c r="AI411" s="13" t="b">
        <f t="shared" si="124"/>
        <v>1</v>
      </c>
      <c r="AJ411" s="13" t="b">
        <f t="shared" si="125"/>
        <v>0</v>
      </c>
      <c r="AK411" s="13" t="b">
        <f t="shared" si="126"/>
        <v>0</v>
      </c>
      <c r="AL411" s="13" t="b">
        <f t="shared" si="127"/>
        <v>0</v>
      </c>
      <c r="AM411" s="13" t="b">
        <f t="shared" si="128"/>
        <v>0</v>
      </c>
      <c r="AN411" s="13" t="b">
        <f t="shared" si="129"/>
        <v>0</v>
      </c>
      <c r="AO411" s="13" t="b">
        <f t="shared" si="130"/>
        <v>0</v>
      </c>
      <c r="AP411" s="13" t="b">
        <f t="shared" si="131"/>
        <v>0</v>
      </c>
      <c r="AQ411" s="13" t="b">
        <f t="shared" si="132"/>
        <v>0</v>
      </c>
      <c r="AR411" s="13" t="b">
        <f t="shared" si="133"/>
        <v>0</v>
      </c>
      <c r="AS411" s="13" t="b">
        <f t="shared" si="134"/>
        <v>1</v>
      </c>
      <c r="AT411" s="13" t="b">
        <f t="shared" si="135"/>
        <v>1</v>
      </c>
      <c r="AU411" s="13" t="b">
        <f t="shared" si="136"/>
        <v>1</v>
      </c>
      <c r="AV411" s="13" t="b">
        <f t="shared" si="137"/>
        <v>1</v>
      </c>
      <c r="AW411" s="13" t="b">
        <f t="shared" si="138"/>
        <v>1</v>
      </c>
      <c r="AX411" s="13" t="str">
        <f t="shared" si="139"/>
        <v>-</v>
      </c>
      <c r="AY411" s="622">
        <f>IF(AX411="-",0,IF(COUNTIF(AX411:$AX$1022,AX411)&gt;1,1,0))</f>
        <v>0</v>
      </c>
    </row>
    <row r="412" spans="1:51" ht="15.75">
      <c r="A412" s="464">
        <v>390</v>
      </c>
      <c r="B412" s="491"/>
      <c r="C412" s="492"/>
      <c r="D412" s="469"/>
      <c r="E412" s="470"/>
      <c r="F412" s="493"/>
      <c r="G412" s="466"/>
      <c r="H412" s="470"/>
      <c r="I412" s="493"/>
      <c r="J412" s="466"/>
      <c r="K412" s="470"/>
      <c r="L412" s="493"/>
      <c r="M412" s="466"/>
      <c r="N412" s="470"/>
      <c r="O412" s="493"/>
      <c r="P412" s="466"/>
      <c r="Q412" s="470"/>
      <c r="R412" s="493"/>
      <c r="S412" s="466"/>
      <c r="T412" s="470"/>
      <c r="U412" s="493"/>
      <c r="V412" s="466"/>
      <c r="W412" s="470"/>
      <c r="X412" s="493"/>
      <c r="Y412" s="466"/>
      <c r="Z412" s="470"/>
      <c r="AA412" s="494"/>
      <c r="AB412" s="542">
        <f t="shared" si="122"/>
        <v>0</v>
      </c>
      <c r="AC412" s="495">
        <f t="shared" si="122"/>
        <v>0</v>
      </c>
      <c r="AD412" s="496">
        <f t="shared" si="122"/>
        <v>0</v>
      </c>
      <c r="AE412" s="3"/>
      <c r="AF412" s="13" t="b">
        <f t="shared" si="120"/>
        <v>1</v>
      </c>
      <c r="AG412" s="13" t="b">
        <f t="shared" si="121"/>
        <v>1</v>
      </c>
      <c r="AH412" s="13" t="b">
        <f t="shared" si="123"/>
        <v>1</v>
      </c>
      <c r="AI412" s="13" t="b">
        <f t="shared" si="124"/>
        <v>1</v>
      </c>
      <c r="AJ412" s="13" t="b">
        <f t="shared" si="125"/>
        <v>0</v>
      </c>
      <c r="AK412" s="13" t="b">
        <f t="shared" si="126"/>
        <v>0</v>
      </c>
      <c r="AL412" s="13" t="b">
        <f t="shared" si="127"/>
        <v>0</v>
      </c>
      <c r="AM412" s="13" t="b">
        <f t="shared" si="128"/>
        <v>0</v>
      </c>
      <c r="AN412" s="13" t="b">
        <f t="shared" si="129"/>
        <v>0</v>
      </c>
      <c r="AO412" s="13" t="b">
        <f t="shared" si="130"/>
        <v>0</v>
      </c>
      <c r="AP412" s="13" t="b">
        <f t="shared" si="131"/>
        <v>0</v>
      </c>
      <c r="AQ412" s="13" t="b">
        <f t="shared" si="132"/>
        <v>0</v>
      </c>
      <c r="AR412" s="13" t="b">
        <f t="shared" si="133"/>
        <v>0</v>
      </c>
      <c r="AS412" s="13" t="b">
        <f t="shared" si="134"/>
        <v>1</v>
      </c>
      <c r="AT412" s="13" t="b">
        <f t="shared" si="135"/>
        <v>1</v>
      </c>
      <c r="AU412" s="13" t="b">
        <f t="shared" si="136"/>
        <v>1</v>
      </c>
      <c r="AV412" s="13" t="b">
        <f t="shared" si="137"/>
        <v>1</v>
      </c>
      <c r="AW412" s="13" t="b">
        <f t="shared" si="138"/>
        <v>1</v>
      </c>
      <c r="AX412" s="13" t="str">
        <f t="shared" si="139"/>
        <v>-</v>
      </c>
      <c r="AY412" s="622">
        <f>IF(AX412="-",0,IF(COUNTIF(AX412:$AX$1022,AX412)&gt;1,1,0))</f>
        <v>0</v>
      </c>
    </row>
    <row r="413" spans="1:51" ht="15.75">
      <c r="A413" s="464">
        <v>391</v>
      </c>
      <c r="B413" s="491"/>
      <c r="C413" s="492"/>
      <c r="D413" s="469"/>
      <c r="E413" s="470"/>
      <c r="F413" s="493"/>
      <c r="G413" s="466"/>
      <c r="H413" s="470"/>
      <c r="I413" s="493"/>
      <c r="J413" s="466"/>
      <c r="K413" s="470"/>
      <c r="L413" s="493"/>
      <c r="M413" s="466"/>
      <c r="N413" s="470"/>
      <c r="O413" s="493"/>
      <c r="P413" s="466"/>
      <c r="Q413" s="470"/>
      <c r="R413" s="493"/>
      <c r="S413" s="466"/>
      <c r="T413" s="470"/>
      <c r="U413" s="493"/>
      <c r="V413" s="466"/>
      <c r="W413" s="470"/>
      <c r="X413" s="493"/>
      <c r="Y413" s="466"/>
      <c r="Z413" s="470"/>
      <c r="AA413" s="494"/>
      <c r="AB413" s="542">
        <f t="shared" si="122"/>
        <v>0</v>
      </c>
      <c r="AC413" s="495">
        <f t="shared" si="122"/>
        <v>0</v>
      </c>
      <c r="AD413" s="496">
        <f t="shared" si="122"/>
        <v>0</v>
      </c>
      <c r="AE413" s="3"/>
      <c r="AF413" s="13" t="b">
        <f t="shared" si="120"/>
        <v>1</v>
      </c>
      <c r="AG413" s="13" t="b">
        <f t="shared" si="121"/>
        <v>1</v>
      </c>
      <c r="AH413" s="13" t="b">
        <f t="shared" si="123"/>
        <v>1</v>
      </c>
      <c r="AI413" s="13" t="b">
        <f t="shared" si="124"/>
        <v>1</v>
      </c>
      <c r="AJ413" s="13" t="b">
        <f t="shared" si="125"/>
        <v>0</v>
      </c>
      <c r="AK413" s="13" t="b">
        <f t="shared" si="126"/>
        <v>0</v>
      </c>
      <c r="AL413" s="13" t="b">
        <f t="shared" si="127"/>
        <v>0</v>
      </c>
      <c r="AM413" s="13" t="b">
        <f t="shared" si="128"/>
        <v>0</v>
      </c>
      <c r="AN413" s="13" t="b">
        <f t="shared" si="129"/>
        <v>0</v>
      </c>
      <c r="AO413" s="13" t="b">
        <f t="shared" si="130"/>
        <v>0</v>
      </c>
      <c r="AP413" s="13" t="b">
        <f t="shared" si="131"/>
        <v>0</v>
      </c>
      <c r="AQ413" s="13" t="b">
        <f t="shared" si="132"/>
        <v>0</v>
      </c>
      <c r="AR413" s="13" t="b">
        <f t="shared" si="133"/>
        <v>0</v>
      </c>
      <c r="AS413" s="13" t="b">
        <f t="shared" si="134"/>
        <v>1</v>
      </c>
      <c r="AT413" s="13" t="b">
        <f t="shared" si="135"/>
        <v>1</v>
      </c>
      <c r="AU413" s="13" t="b">
        <f t="shared" si="136"/>
        <v>1</v>
      </c>
      <c r="AV413" s="13" t="b">
        <f t="shared" si="137"/>
        <v>1</v>
      </c>
      <c r="AW413" s="13" t="b">
        <f t="shared" si="138"/>
        <v>1</v>
      </c>
      <c r="AX413" s="13" t="str">
        <f t="shared" si="139"/>
        <v>-</v>
      </c>
      <c r="AY413" s="622">
        <f>IF(AX413="-",0,IF(COUNTIF(AX413:$AX$1022,AX413)&gt;1,1,0))</f>
        <v>0</v>
      </c>
    </row>
    <row r="414" spans="1:51" ht="15.75">
      <c r="A414" s="464">
        <v>392</v>
      </c>
      <c r="B414" s="491"/>
      <c r="C414" s="492"/>
      <c r="D414" s="469"/>
      <c r="E414" s="470"/>
      <c r="F414" s="493"/>
      <c r="G414" s="466"/>
      <c r="H414" s="470"/>
      <c r="I414" s="493"/>
      <c r="J414" s="466"/>
      <c r="K414" s="470"/>
      <c r="L414" s="493"/>
      <c r="M414" s="466"/>
      <c r="N414" s="470"/>
      <c r="O414" s="493"/>
      <c r="P414" s="466"/>
      <c r="Q414" s="470"/>
      <c r="R414" s="493"/>
      <c r="S414" s="466"/>
      <c r="T414" s="470"/>
      <c r="U414" s="493"/>
      <c r="V414" s="466"/>
      <c r="W414" s="470"/>
      <c r="X414" s="493"/>
      <c r="Y414" s="466"/>
      <c r="Z414" s="470"/>
      <c r="AA414" s="494"/>
      <c r="AB414" s="542">
        <f t="shared" si="122"/>
        <v>0</v>
      </c>
      <c r="AC414" s="495">
        <f t="shared" si="122"/>
        <v>0</v>
      </c>
      <c r="AD414" s="496">
        <f t="shared" si="122"/>
        <v>0</v>
      </c>
      <c r="AE414" s="3"/>
      <c r="AF414" s="13" t="b">
        <f t="shared" si="120"/>
        <v>1</v>
      </c>
      <c r="AG414" s="13" t="b">
        <f t="shared" si="121"/>
        <v>1</v>
      </c>
      <c r="AH414" s="13" t="b">
        <f t="shared" si="123"/>
        <v>1</v>
      </c>
      <c r="AI414" s="13" t="b">
        <f t="shared" si="124"/>
        <v>1</v>
      </c>
      <c r="AJ414" s="13" t="b">
        <f t="shared" si="125"/>
        <v>0</v>
      </c>
      <c r="AK414" s="13" t="b">
        <f t="shared" si="126"/>
        <v>0</v>
      </c>
      <c r="AL414" s="13" t="b">
        <f t="shared" si="127"/>
        <v>0</v>
      </c>
      <c r="AM414" s="13" t="b">
        <f t="shared" si="128"/>
        <v>0</v>
      </c>
      <c r="AN414" s="13" t="b">
        <f t="shared" si="129"/>
        <v>0</v>
      </c>
      <c r="AO414" s="13" t="b">
        <f t="shared" si="130"/>
        <v>0</v>
      </c>
      <c r="AP414" s="13" t="b">
        <f t="shared" si="131"/>
        <v>0</v>
      </c>
      <c r="AQ414" s="13" t="b">
        <f t="shared" si="132"/>
        <v>0</v>
      </c>
      <c r="AR414" s="13" t="b">
        <f t="shared" si="133"/>
        <v>0</v>
      </c>
      <c r="AS414" s="13" t="b">
        <f t="shared" si="134"/>
        <v>1</v>
      </c>
      <c r="AT414" s="13" t="b">
        <f t="shared" si="135"/>
        <v>1</v>
      </c>
      <c r="AU414" s="13" t="b">
        <f t="shared" si="136"/>
        <v>1</v>
      </c>
      <c r="AV414" s="13" t="b">
        <f t="shared" si="137"/>
        <v>1</v>
      </c>
      <c r="AW414" s="13" t="b">
        <f t="shared" si="138"/>
        <v>1</v>
      </c>
      <c r="AX414" s="13" t="str">
        <f t="shared" si="139"/>
        <v>-</v>
      </c>
      <c r="AY414" s="622">
        <f>IF(AX414="-",0,IF(COUNTIF(AX414:$AX$1022,AX414)&gt;1,1,0))</f>
        <v>0</v>
      </c>
    </row>
    <row r="415" spans="1:51" ht="15.75">
      <c r="A415" s="464">
        <v>393</v>
      </c>
      <c r="B415" s="491"/>
      <c r="C415" s="492"/>
      <c r="D415" s="469"/>
      <c r="E415" s="470"/>
      <c r="F415" s="493"/>
      <c r="G415" s="466"/>
      <c r="H415" s="470"/>
      <c r="I415" s="493"/>
      <c r="J415" s="466"/>
      <c r="K415" s="470"/>
      <c r="L415" s="493"/>
      <c r="M415" s="466"/>
      <c r="N415" s="470"/>
      <c r="O415" s="493"/>
      <c r="P415" s="466"/>
      <c r="Q415" s="470"/>
      <c r="R415" s="493"/>
      <c r="S415" s="466"/>
      <c r="T415" s="470"/>
      <c r="U415" s="493"/>
      <c r="V415" s="466"/>
      <c r="W415" s="470"/>
      <c r="X415" s="493"/>
      <c r="Y415" s="466"/>
      <c r="Z415" s="470"/>
      <c r="AA415" s="494"/>
      <c r="AB415" s="542">
        <f t="shared" si="122"/>
        <v>0</v>
      </c>
      <c r="AC415" s="495">
        <f t="shared" si="122"/>
        <v>0</v>
      </c>
      <c r="AD415" s="496">
        <f t="shared" si="122"/>
        <v>0</v>
      </c>
      <c r="AE415" s="3"/>
      <c r="AF415" s="13" t="b">
        <f t="shared" si="120"/>
        <v>1</v>
      </c>
      <c r="AG415" s="13" t="b">
        <f t="shared" si="121"/>
        <v>1</v>
      </c>
      <c r="AH415" s="13" t="b">
        <f t="shared" si="123"/>
        <v>1</v>
      </c>
      <c r="AI415" s="13" t="b">
        <f t="shared" si="124"/>
        <v>1</v>
      </c>
      <c r="AJ415" s="13" t="b">
        <f t="shared" si="125"/>
        <v>0</v>
      </c>
      <c r="AK415" s="13" t="b">
        <f t="shared" si="126"/>
        <v>0</v>
      </c>
      <c r="AL415" s="13" t="b">
        <f t="shared" si="127"/>
        <v>0</v>
      </c>
      <c r="AM415" s="13" t="b">
        <f t="shared" si="128"/>
        <v>0</v>
      </c>
      <c r="AN415" s="13" t="b">
        <f t="shared" si="129"/>
        <v>0</v>
      </c>
      <c r="AO415" s="13" t="b">
        <f t="shared" si="130"/>
        <v>0</v>
      </c>
      <c r="AP415" s="13" t="b">
        <f t="shared" si="131"/>
        <v>0</v>
      </c>
      <c r="AQ415" s="13" t="b">
        <f t="shared" si="132"/>
        <v>0</v>
      </c>
      <c r="AR415" s="13" t="b">
        <f t="shared" si="133"/>
        <v>0</v>
      </c>
      <c r="AS415" s="13" t="b">
        <f t="shared" si="134"/>
        <v>1</v>
      </c>
      <c r="AT415" s="13" t="b">
        <f t="shared" si="135"/>
        <v>1</v>
      </c>
      <c r="AU415" s="13" t="b">
        <f t="shared" si="136"/>
        <v>1</v>
      </c>
      <c r="AV415" s="13" t="b">
        <f t="shared" si="137"/>
        <v>1</v>
      </c>
      <c r="AW415" s="13" t="b">
        <f t="shared" si="138"/>
        <v>1</v>
      </c>
      <c r="AX415" s="13" t="str">
        <f t="shared" si="139"/>
        <v>-</v>
      </c>
      <c r="AY415" s="622">
        <f>IF(AX415="-",0,IF(COUNTIF(AX415:$AX$1022,AX415)&gt;1,1,0))</f>
        <v>0</v>
      </c>
    </row>
    <row r="416" spans="1:51" ht="15.75">
      <c r="A416" s="464">
        <v>394</v>
      </c>
      <c r="B416" s="491"/>
      <c r="C416" s="492"/>
      <c r="D416" s="469"/>
      <c r="E416" s="470"/>
      <c r="F416" s="493"/>
      <c r="G416" s="466"/>
      <c r="H416" s="470"/>
      <c r="I416" s="493"/>
      <c r="J416" s="466"/>
      <c r="K416" s="470"/>
      <c r="L416" s="493"/>
      <c r="M416" s="466"/>
      <c r="N416" s="470"/>
      <c r="O416" s="493"/>
      <c r="P416" s="466"/>
      <c r="Q416" s="470"/>
      <c r="R416" s="493"/>
      <c r="S416" s="466"/>
      <c r="T416" s="470"/>
      <c r="U416" s="493"/>
      <c r="V416" s="466"/>
      <c r="W416" s="470"/>
      <c r="X416" s="493"/>
      <c r="Y416" s="466"/>
      <c r="Z416" s="470"/>
      <c r="AA416" s="494"/>
      <c r="AB416" s="542">
        <f t="shared" si="122"/>
        <v>0</v>
      </c>
      <c r="AC416" s="495">
        <f t="shared" si="122"/>
        <v>0</v>
      </c>
      <c r="AD416" s="496">
        <f t="shared" si="122"/>
        <v>0</v>
      </c>
      <c r="AE416" s="3"/>
      <c r="AF416" s="13" t="b">
        <f t="shared" si="120"/>
        <v>1</v>
      </c>
      <c r="AG416" s="13" t="b">
        <f t="shared" si="121"/>
        <v>1</v>
      </c>
      <c r="AH416" s="13" t="b">
        <f t="shared" si="123"/>
        <v>1</v>
      </c>
      <c r="AI416" s="13" t="b">
        <f t="shared" si="124"/>
        <v>1</v>
      </c>
      <c r="AJ416" s="13" t="b">
        <f t="shared" si="125"/>
        <v>0</v>
      </c>
      <c r="AK416" s="13" t="b">
        <f t="shared" si="126"/>
        <v>0</v>
      </c>
      <c r="AL416" s="13" t="b">
        <f t="shared" si="127"/>
        <v>0</v>
      </c>
      <c r="AM416" s="13" t="b">
        <f t="shared" si="128"/>
        <v>0</v>
      </c>
      <c r="AN416" s="13" t="b">
        <f t="shared" si="129"/>
        <v>0</v>
      </c>
      <c r="AO416" s="13" t="b">
        <f t="shared" si="130"/>
        <v>0</v>
      </c>
      <c r="AP416" s="13" t="b">
        <f t="shared" si="131"/>
        <v>0</v>
      </c>
      <c r="AQ416" s="13" t="b">
        <f t="shared" si="132"/>
        <v>0</v>
      </c>
      <c r="AR416" s="13" t="b">
        <f t="shared" si="133"/>
        <v>0</v>
      </c>
      <c r="AS416" s="13" t="b">
        <f t="shared" si="134"/>
        <v>1</v>
      </c>
      <c r="AT416" s="13" t="b">
        <f t="shared" si="135"/>
        <v>1</v>
      </c>
      <c r="AU416" s="13" t="b">
        <f t="shared" si="136"/>
        <v>1</v>
      </c>
      <c r="AV416" s="13" t="b">
        <f t="shared" si="137"/>
        <v>1</v>
      </c>
      <c r="AW416" s="13" t="b">
        <f t="shared" si="138"/>
        <v>1</v>
      </c>
      <c r="AX416" s="13" t="str">
        <f t="shared" si="139"/>
        <v>-</v>
      </c>
      <c r="AY416" s="622">
        <f>IF(AX416="-",0,IF(COUNTIF(AX416:$AX$1022,AX416)&gt;1,1,0))</f>
        <v>0</v>
      </c>
    </row>
    <row r="417" spans="1:51" ht="15.75">
      <c r="A417" s="464">
        <v>395</v>
      </c>
      <c r="B417" s="491"/>
      <c r="C417" s="492"/>
      <c r="D417" s="469"/>
      <c r="E417" s="470"/>
      <c r="F417" s="493"/>
      <c r="G417" s="466"/>
      <c r="H417" s="470"/>
      <c r="I417" s="493"/>
      <c r="J417" s="466"/>
      <c r="K417" s="470"/>
      <c r="L417" s="493"/>
      <c r="M417" s="466"/>
      <c r="N417" s="470"/>
      <c r="O417" s="493"/>
      <c r="P417" s="466"/>
      <c r="Q417" s="470"/>
      <c r="R417" s="493"/>
      <c r="S417" s="466"/>
      <c r="T417" s="470"/>
      <c r="U417" s="493"/>
      <c r="V417" s="466"/>
      <c r="W417" s="470"/>
      <c r="X417" s="493"/>
      <c r="Y417" s="466"/>
      <c r="Z417" s="470"/>
      <c r="AA417" s="494"/>
      <c r="AB417" s="542">
        <f t="shared" si="122"/>
        <v>0</v>
      </c>
      <c r="AC417" s="495">
        <f t="shared" si="122"/>
        <v>0</v>
      </c>
      <c r="AD417" s="496">
        <f t="shared" si="122"/>
        <v>0</v>
      </c>
      <c r="AE417" s="3"/>
      <c r="AF417" s="13" t="b">
        <f t="shared" si="120"/>
        <v>1</v>
      </c>
      <c r="AG417" s="13" t="b">
        <f t="shared" si="121"/>
        <v>1</v>
      </c>
      <c r="AH417" s="13" t="b">
        <f t="shared" si="123"/>
        <v>1</v>
      </c>
      <c r="AI417" s="13" t="b">
        <f t="shared" si="124"/>
        <v>1</v>
      </c>
      <c r="AJ417" s="13" t="b">
        <f t="shared" si="125"/>
        <v>0</v>
      </c>
      <c r="AK417" s="13" t="b">
        <f t="shared" si="126"/>
        <v>0</v>
      </c>
      <c r="AL417" s="13" t="b">
        <f t="shared" si="127"/>
        <v>0</v>
      </c>
      <c r="AM417" s="13" t="b">
        <f t="shared" si="128"/>
        <v>0</v>
      </c>
      <c r="AN417" s="13" t="b">
        <f t="shared" si="129"/>
        <v>0</v>
      </c>
      <c r="AO417" s="13" t="b">
        <f t="shared" si="130"/>
        <v>0</v>
      </c>
      <c r="AP417" s="13" t="b">
        <f t="shared" si="131"/>
        <v>0</v>
      </c>
      <c r="AQ417" s="13" t="b">
        <f t="shared" si="132"/>
        <v>0</v>
      </c>
      <c r="AR417" s="13" t="b">
        <f t="shared" si="133"/>
        <v>0</v>
      </c>
      <c r="AS417" s="13" t="b">
        <f t="shared" si="134"/>
        <v>1</v>
      </c>
      <c r="AT417" s="13" t="b">
        <f t="shared" si="135"/>
        <v>1</v>
      </c>
      <c r="AU417" s="13" t="b">
        <f t="shared" si="136"/>
        <v>1</v>
      </c>
      <c r="AV417" s="13" t="b">
        <f t="shared" si="137"/>
        <v>1</v>
      </c>
      <c r="AW417" s="13" t="b">
        <f t="shared" si="138"/>
        <v>1</v>
      </c>
      <c r="AX417" s="13" t="str">
        <f t="shared" si="139"/>
        <v>-</v>
      </c>
      <c r="AY417" s="622">
        <f>IF(AX417="-",0,IF(COUNTIF(AX417:$AX$1022,AX417)&gt;1,1,0))</f>
        <v>0</v>
      </c>
    </row>
    <row r="418" spans="1:51" ht="15.75">
      <c r="A418" s="464">
        <v>396</v>
      </c>
      <c r="B418" s="491"/>
      <c r="C418" s="492"/>
      <c r="D418" s="469"/>
      <c r="E418" s="470"/>
      <c r="F418" s="493"/>
      <c r="G418" s="466"/>
      <c r="H418" s="470"/>
      <c r="I418" s="493"/>
      <c r="J418" s="466"/>
      <c r="K418" s="470"/>
      <c r="L418" s="493"/>
      <c r="M418" s="466"/>
      <c r="N418" s="470"/>
      <c r="O418" s="493"/>
      <c r="P418" s="466"/>
      <c r="Q418" s="470"/>
      <c r="R418" s="493"/>
      <c r="S418" s="466"/>
      <c r="T418" s="470"/>
      <c r="U418" s="493"/>
      <c r="V418" s="466"/>
      <c r="W418" s="470"/>
      <c r="X418" s="493"/>
      <c r="Y418" s="466"/>
      <c r="Z418" s="470"/>
      <c r="AA418" s="494"/>
      <c r="AB418" s="542">
        <f t="shared" si="122"/>
        <v>0</v>
      </c>
      <c r="AC418" s="495">
        <f t="shared" si="122"/>
        <v>0</v>
      </c>
      <c r="AD418" s="496">
        <f t="shared" si="122"/>
        <v>0</v>
      </c>
      <c r="AE418" s="3"/>
      <c r="AF418" s="13" t="b">
        <f t="shared" si="120"/>
        <v>1</v>
      </c>
      <c r="AG418" s="13" t="b">
        <f t="shared" si="121"/>
        <v>1</v>
      </c>
      <c r="AH418" s="13" t="b">
        <f t="shared" si="123"/>
        <v>1</v>
      </c>
      <c r="AI418" s="13" t="b">
        <f t="shared" si="124"/>
        <v>1</v>
      </c>
      <c r="AJ418" s="13" t="b">
        <f t="shared" si="125"/>
        <v>0</v>
      </c>
      <c r="AK418" s="13" t="b">
        <f t="shared" si="126"/>
        <v>0</v>
      </c>
      <c r="AL418" s="13" t="b">
        <f t="shared" si="127"/>
        <v>0</v>
      </c>
      <c r="AM418" s="13" t="b">
        <f t="shared" si="128"/>
        <v>0</v>
      </c>
      <c r="AN418" s="13" t="b">
        <f t="shared" si="129"/>
        <v>0</v>
      </c>
      <c r="AO418" s="13" t="b">
        <f t="shared" si="130"/>
        <v>0</v>
      </c>
      <c r="AP418" s="13" t="b">
        <f t="shared" si="131"/>
        <v>0</v>
      </c>
      <c r="AQ418" s="13" t="b">
        <f t="shared" si="132"/>
        <v>0</v>
      </c>
      <c r="AR418" s="13" t="b">
        <f t="shared" si="133"/>
        <v>0</v>
      </c>
      <c r="AS418" s="13" t="b">
        <f t="shared" si="134"/>
        <v>1</v>
      </c>
      <c r="AT418" s="13" t="b">
        <f t="shared" si="135"/>
        <v>1</v>
      </c>
      <c r="AU418" s="13" t="b">
        <f t="shared" si="136"/>
        <v>1</v>
      </c>
      <c r="AV418" s="13" t="b">
        <f t="shared" si="137"/>
        <v>1</v>
      </c>
      <c r="AW418" s="13" t="b">
        <f t="shared" si="138"/>
        <v>1</v>
      </c>
      <c r="AX418" s="13" t="str">
        <f t="shared" si="139"/>
        <v>-</v>
      </c>
      <c r="AY418" s="622">
        <f>IF(AX418="-",0,IF(COUNTIF(AX418:$AX$1022,AX418)&gt;1,1,0))</f>
        <v>0</v>
      </c>
    </row>
    <row r="419" spans="1:51" ht="15.75">
      <c r="A419" s="464">
        <v>397</v>
      </c>
      <c r="B419" s="491"/>
      <c r="C419" s="492"/>
      <c r="D419" s="469"/>
      <c r="E419" s="470"/>
      <c r="F419" s="493"/>
      <c r="G419" s="466"/>
      <c r="H419" s="470"/>
      <c r="I419" s="493"/>
      <c r="J419" s="466"/>
      <c r="K419" s="470"/>
      <c r="L419" s="493"/>
      <c r="M419" s="466"/>
      <c r="N419" s="470"/>
      <c r="O419" s="493"/>
      <c r="P419" s="466"/>
      <c r="Q419" s="470"/>
      <c r="R419" s="493"/>
      <c r="S419" s="466"/>
      <c r="T419" s="470"/>
      <c r="U419" s="493"/>
      <c r="V419" s="466"/>
      <c r="W419" s="470"/>
      <c r="X419" s="493"/>
      <c r="Y419" s="466"/>
      <c r="Z419" s="470"/>
      <c r="AA419" s="494"/>
      <c r="AB419" s="542">
        <f t="shared" si="122"/>
        <v>0</v>
      </c>
      <c r="AC419" s="495">
        <f t="shared" si="122"/>
        <v>0</v>
      </c>
      <c r="AD419" s="496">
        <f t="shared" si="122"/>
        <v>0</v>
      </c>
      <c r="AE419" s="3"/>
      <c r="AF419" s="13" t="b">
        <f t="shared" si="120"/>
        <v>1</v>
      </c>
      <c r="AG419" s="13" t="b">
        <f t="shared" si="121"/>
        <v>1</v>
      </c>
      <c r="AH419" s="13" t="b">
        <f t="shared" si="123"/>
        <v>1</v>
      </c>
      <c r="AI419" s="13" t="b">
        <f t="shared" si="124"/>
        <v>1</v>
      </c>
      <c r="AJ419" s="13" t="b">
        <f t="shared" si="125"/>
        <v>0</v>
      </c>
      <c r="AK419" s="13" t="b">
        <f t="shared" si="126"/>
        <v>0</v>
      </c>
      <c r="AL419" s="13" t="b">
        <f t="shared" si="127"/>
        <v>0</v>
      </c>
      <c r="AM419" s="13" t="b">
        <f t="shared" si="128"/>
        <v>0</v>
      </c>
      <c r="AN419" s="13" t="b">
        <f t="shared" si="129"/>
        <v>0</v>
      </c>
      <c r="AO419" s="13" t="b">
        <f t="shared" si="130"/>
        <v>0</v>
      </c>
      <c r="AP419" s="13" t="b">
        <f t="shared" si="131"/>
        <v>0</v>
      </c>
      <c r="AQ419" s="13" t="b">
        <f t="shared" si="132"/>
        <v>0</v>
      </c>
      <c r="AR419" s="13" t="b">
        <f t="shared" si="133"/>
        <v>0</v>
      </c>
      <c r="AS419" s="13" t="b">
        <f t="shared" si="134"/>
        <v>1</v>
      </c>
      <c r="AT419" s="13" t="b">
        <f t="shared" si="135"/>
        <v>1</v>
      </c>
      <c r="AU419" s="13" t="b">
        <f t="shared" si="136"/>
        <v>1</v>
      </c>
      <c r="AV419" s="13" t="b">
        <f t="shared" si="137"/>
        <v>1</v>
      </c>
      <c r="AW419" s="13" t="b">
        <f t="shared" si="138"/>
        <v>1</v>
      </c>
      <c r="AX419" s="13" t="str">
        <f t="shared" si="139"/>
        <v>-</v>
      </c>
      <c r="AY419" s="622">
        <f>IF(AX419="-",0,IF(COUNTIF(AX419:$AX$1022,AX419)&gt;1,1,0))</f>
        <v>0</v>
      </c>
    </row>
    <row r="420" spans="1:51" ht="15.75">
      <c r="A420" s="464">
        <v>398</v>
      </c>
      <c r="B420" s="491"/>
      <c r="C420" s="492"/>
      <c r="D420" s="469"/>
      <c r="E420" s="470"/>
      <c r="F420" s="493"/>
      <c r="G420" s="466"/>
      <c r="H420" s="470"/>
      <c r="I420" s="493"/>
      <c r="J420" s="466"/>
      <c r="K420" s="470"/>
      <c r="L420" s="493"/>
      <c r="M420" s="466"/>
      <c r="N420" s="470"/>
      <c r="O420" s="493"/>
      <c r="P420" s="466"/>
      <c r="Q420" s="470"/>
      <c r="R420" s="493"/>
      <c r="S420" s="466"/>
      <c r="T420" s="470"/>
      <c r="U420" s="493"/>
      <c r="V420" s="466"/>
      <c r="W420" s="470"/>
      <c r="X420" s="493"/>
      <c r="Y420" s="466"/>
      <c r="Z420" s="470"/>
      <c r="AA420" s="494"/>
      <c r="AB420" s="542">
        <f t="shared" si="122"/>
        <v>0</v>
      </c>
      <c r="AC420" s="495">
        <f t="shared" si="122"/>
        <v>0</v>
      </c>
      <c r="AD420" s="496">
        <f t="shared" si="122"/>
        <v>0</v>
      </c>
      <c r="AE420" s="3"/>
      <c r="AF420" s="13" t="b">
        <f t="shared" si="120"/>
        <v>1</v>
      </c>
      <c r="AG420" s="13" t="b">
        <f t="shared" si="121"/>
        <v>1</v>
      </c>
      <c r="AH420" s="13" t="b">
        <f t="shared" si="123"/>
        <v>1</v>
      </c>
      <c r="AI420" s="13" t="b">
        <f t="shared" si="124"/>
        <v>1</v>
      </c>
      <c r="AJ420" s="13" t="b">
        <f t="shared" si="125"/>
        <v>0</v>
      </c>
      <c r="AK420" s="13" t="b">
        <f t="shared" si="126"/>
        <v>0</v>
      </c>
      <c r="AL420" s="13" t="b">
        <f t="shared" si="127"/>
        <v>0</v>
      </c>
      <c r="AM420" s="13" t="b">
        <f t="shared" si="128"/>
        <v>0</v>
      </c>
      <c r="AN420" s="13" t="b">
        <f t="shared" si="129"/>
        <v>0</v>
      </c>
      <c r="AO420" s="13" t="b">
        <f t="shared" si="130"/>
        <v>0</v>
      </c>
      <c r="AP420" s="13" t="b">
        <f t="shared" si="131"/>
        <v>0</v>
      </c>
      <c r="AQ420" s="13" t="b">
        <f t="shared" si="132"/>
        <v>0</v>
      </c>
      <c r="AR420" s="13" t="b">
        <f t="shared" si="133"/>
        <v>0</v>
      </c>
      <c r="AS420" s="13" t="b">
        <f t="shared" si="134"/>
        <v>1</v>
      </c>
      <c r="AT420" s="13" t="b">
        <f t="shared" si="135"/>
        <v>1</v>
      </c>
      <c r="AU420" s="13" t="b">
        <f t="shared" si="136"/>
        <v>1</v>
      </c>
      <c r="AV420" s="13" t="b">
        <f t="shared" si="137"/>
        <v>1</v>
      </c>
      <c r="AW420" s="13" t="b">
        <f t="shared" si="138"/>
        <v>1</v>
      </c>
      <c r="AX420" s="13" t="str">
        <f t="shared" si="139"/>
        <v>-</v>
      </c>
      <c r="AY420" s="622">
        <f>IF(AX420="-",0,IF(COUNTIF(AX420:$AX$1022,AX420)&gt;1,1,0))</f>
        <v>0</v>
      </c>
    </row>
    <row r="421" spans="1:51" ht="15.75">
      <c r="A421" s="464">
        <v>399</v>
      </c>
      <c r="B421" s="491"/>
      <c r="C421" s="492"/>
      <c r="D421" s="469"/>
      <c r="E421" s="470"/>
      <c r="F421" s="493"/>
      <c r="G421" s="466"/>
      <c r="H421" s="470"/>
      <c r="I421" s="493"/>
      <c r="J421" s="466"/>
      <c r="K421" s="470"/>
      <c r="L421" s="493"/>
      <c r="M421" s="466"/>
      <c r="N421" s="470"/>
      <c r="O421" s="493"/>
      <c r="P421" s="466"/>
      <c r="Q421" s="470"/>
      <c r="R421" s="493"/>
      <c r="S421" s="466"/>
      <c r="T421" s="470"/>
      <c r="U421" s="493"/>
      <c r="V421" s="466"/>
      <c r="W421" s="470"/>
      <c r="X421" s="493"/>
      <c r="Y421" s="466"/>
      <c r="Z421" s="470"/>
      <c r="AA421" s="494"/>
      <c r="AB421" s="542">
        <f t="shared" si="122"/>
        <v>0</v>
      </c>
      <c r="AC421" s="495">
        <f t="shared" si="122"/>
        <v>0</v>
      </c>
      <c r="AD421" s="496">
        <f t="shared" si="122"/>
        <v>0</v>
      </c>
      <c r="AE421" s="3"/>
      <c r="AF421" s="13" t="b">
        <f t="shared" si="120"/>
        <v>1</v>
      </c>
      <c r="AG421" s="13" t="b">
        <f t="shared" si="121"/>
        <v>1</v>
      </c>
      <c r="AH421" s="13" t="b">
        <f t="shared" si="123"/>
        <v>1</v>
      </c>
      <c r="AI421" s="13" t="b">
        <f t="shared" si="124"/>
        <v>1</v>
      </c>
      <c r="AJ421" s="13" t="b">
        <f t="shared" si="125"/>
        <v>0</v>
      </c>
      <c r="AK421" s="13" t="b">
        <f t="shared" si="126"/>
        <v>0</v>
      </c>
      <c r="AL421" s="13" t="b">
        <f t="shared" si="127"/>
        <v>0</v>
      </c>
      <c r="AM421" s="13" t="b">
        <f t="shared" si="128"/>
        <v>0</v>
      </c>
      <c r="AN421" s="13" t="b">
        <f t="shared" si="129"/>
        <v>0</v>
      </c>
      <c r="AO421" s="13" t="b">
        <f t="shared" si="130"/>
        <v>0</v>
      </c>
      <c r="AP421" s="13" t="b">
        <f t="shared" si="131"/>
        <v>0</v>
      </c>
      <c r="AQ421" s="13" t="b">
        <f t="shared" si="132"/>
        <v>0</v>
      </c>
      <c r="AR421" s="13" t="b">
        <f t="shared" si="133"/>
        <v>0</v>
      </c>
      <c r="AS421" s="13" t="b">
        <f t="shared" si="134"/>
        <v>1</v>
      </c>
      <c r="AT421" s="13" t="b">
        <f t="shared" si="135"/>
        <v>1</v>
      </c>
      <c r="AU421" s="13" t="b">
        <f t="shared" si="136"/>
        <v>1</v>
      </c>
      <c r="AV421" s="13" t="b">
        <f t="shared" si="137"/>
        <v>1</v>
      </c>
      <c r="AW421" s="13" t="b">
        <f t="shared" si="138"/>
        <v>1</v>
      </c>
      <c r="AX421" s="13" t="str">
        <f t="shared" si="139"/>
        <v>-</v>
      </c>
      <c r="AY421" s="622">
        <f>IF(AX421="-",0,IF(COUNTIF(AX421:$AX$1022,AX421)&gt;1,1,0))</f>
        <v>0</v>
      </c>
    </row>
    <row r="422" spans="1:51" ht="15.75">
      <c r="A422" s="464">
        <v>400</v>
      </c>
      <c r="B422" s="491"/>
      <c r="C422" s="492"/>
      <c r="D422" s="469"/>
      <c r="E422" s="470"/>
      <c r="F422" s="493"/>
      <c r="G422" s="466"/>
      <c r="H422" s="470"/>
      <c r="I422" s="493"/>
      <c r="J422" s="466"/>
      <c r="K422" s="470"/>
      <c r="L422" s="493"/>
      <c r="M422" s="466"/>
      <c r="N422" s="470"/>
      <c r="O422" s="493"/>
      <c r="P422" s="466"/>
      <c r="Q422" s="470"/>
      <c r="R422" s="493"/>
      <c r="S422" s="466"/>
      <c r="T422" s="470"/>
      <c r="U422" s="493"/>
      <c r="V422" s="466"/>
      <c r="W422" s="470"/>
      <c r="X422" s="493"/>
      <c r="Y422" s="466"/>
      <c r="Z422" s="470"/>
      <c r="AA422" s="494"/>
      <c r="AB422" s="542">
        <f t="shared" si="122"/>
        <v>0</v>
      </c>
      <c r="AC422" s="495">
        <f t="shared" si="122"/>
        <v>0</v>
      </c>
      <c r="AD422" s="496">
        <f t="shared" si="122"/>
        <v>0</v>
      </c>
      <c r="AE422" s="3"/>
      <c r="AF422" s="13" t="b">
        <f t="shared" si="120"/>
        <v>1</v>
      </c>
      <c r="AG422" s="13" t="b">
        <f t="shared" si="121"/>
        <v>1</v>
      </c>
      <c r="AH422" s="13" t="b">
        <f t="shared" si="123"/>
        <v>1</v>
      </c>
      <c r="AI422" s="13" t="b">
        <f t="shared" si="124"/>
        <v>1</v>
      </c>
      <c r="AJ422" s="13" t="b">
        <f t="shared" si="125"/>
        <v>0</v>
      </c>
      <c r="AK422" s="13" t="b">
        <f t="shared" si="126"/>
        <v>0</v>
      </c>
      <c r="AL422" s="13" t="b">
        <f t="shared" si="127"/>
        <v>0</v>
      </c>
      <c r="AM422" s="13" t="b">
        <f t="shared" si="128"/>
        <v>0</v>
      </c>
      <c r="AN422" s="13" t="b">
        <f t="shared" si="129"/>
        <v>0</v>
      </c>
      <c r="AO422" s="13" t="b">
        <f t="shared" si="130"/>
        <v>0</v>
      </c>
      <c r="AP422" s="13" t="b">
        <f t="shared" si="131"/>
        <v>0</v>
      </c>
      <c r="AQ422" s="13" t="b">
        <f t="shared" si="132"/>
        <v>0</v>
      </c>
      <c r="AR422" s="13" t="b">
        <f t="shared" si="133"/>
        <v>0</v>
      </c>
      <c r="AS422" s="13" t="b">
        <f t="shared" si="134"/>
        <v>1</v>
      </c>
      <c r="AT422" s="13" t="b">
        <f t="shared" si="135"/>
        <v>1</v>
      </c>
      <c r="AU422" s="13" t="b">
        <f t="shared" si="136"/>
        <v>1</v>
      </c>
      <c r="AV422" s="13" t="b">
        <f t="shared" si="137"/>
        <v>1</v>
      </c>
      <c r="AW422" s="13" t="b">
        <f t="shared" si="138"/>
        <v>1</v>
      </c>
      <c r="AX422" s="13" t="str">
        <f t="shared" si="139"/>
        <v>-</v>
      </c>
      <c r="AY422" s="622">
        <f>IF(AX422="-",0,IF(COUNTIF(AX422:$AX$1022,AX422)&gt;1,1,0))</f>
        <v>0</v>
      </c>
    </row>
    <row r="423" spans="1:51" ht="15.75">
      <c r="A423" s="464">
        <v>401</v>
      </c>
      <c r="B423" s="491"/>
      <c r="C423" s="492"/>
      <c r="D423" s="469"/>
      <c r="E423" s="470"/>
      <c r="F423" s="493"/>
      <c r="G423" s="466"/>
      <c r="H423" s="470"/>
      <c r="I423" s="493"/>
      <c r="J423" s="466"/>
      <c r="K423" s="470"/>
      <c r="L423" s="493"/>
      <c r="M423" s="466"/>
      <c r="N423" s="470"/>
      <c r="O423" s="493"/>
      <c r="P423" s="466"/>
      <c r="Q423" s="470"/>
      <c r="R423" s="493"/>
      <c r="S423" s="466"/>
      <c r="T423" s="470"/>
      <c r="U423" s="493"/>
      <c r="V423" s="466"/>
      <c r="W423" s="470"/>
      <c r="X423" s="493"/>
      <c r="Y423" s="466"/>
      <c r="Z423" s="470"/>
      <c r="AA423" s="494"/>
      <c r="AB423" s="542">
        <f t="shared" si="122"/>
        <v>0</v>
      </c>
      <c r="AC423" s="495">
        <f t="shared" si="122"/>
        <v>0</v>
      </c>
      <c r="AD423" s="496">
        <f t="shared" si="122"/>
        <v>0</v>
      </c>
      <c r="AE423" s="3"/>
      <c r="AF423" s="13" t="b">
        <f t="shared" si="120"/>
        <v>1</v>
      </c>
      <c r="AG423" s="13" t="b">
        <f t="shared" si="121"/>
        <v>1</v>
      </c>
      <c r="AH423" s="13" t="b">
        <f t="shared" si="123"/>
        <v>1</v>
      </c>
      <c r="AI423" s="13" t="b">
        <f t="shared" si="124"/>
        <v>1</v>
      </c>
      <c r="AJ423" s="13" t="b">
        <f t="shared" si="125"/>
        <v>0</v>
      </c>
      <c r="AK423" s="13" t="b">
        <f t="shared" si="126"/>
        <v>0</v>
      </c>
      <c r="AL423" s="13" t="b">
        <f t="shared" si="127"/>
        <v>0</v>
      </c>
      <c r="AM423" s="13" t="b">
        <f t="shared" si="128"/>
        <v>0</v>
      </c>
      <c r="AN423" s="13" t="b">
        <f t="shared" si="129"/>
        <v>0</v>
      </c>
      <c r="AO423" s="13" t="b">
        <f t="shared" si="130"/>
        <v>0</v>
      </c>
      <c r="AP423" s="13" t="b">
        <f t="shared" si="131"/>
        <v>0</v>
      </c>
      <c r="AQ423" s="13" t="b">
        <f t="shared" si="132"/>
        <v>0</v>
      </c>
      <c r="AR423" s="13" t="b">
        <f t="shared" si="133"/>
        <v>0</v>
      </c>
      <c r="AS423" s="13" t="b">
        <f t="shared" si="134"/>
        <v>1</v>
      </c>
      <c r="AT423" s="13" t="b">
        <f t="shared" si="135"/>
        <v>1</v>
      </c>
      <c r="AU423" s="13" t="b">
        <f t="shared" si="136"/>
        <v>1</v>
      </c>
      <c r="AV423" s="13" t="b">
        <f t="shared" si="137"/>
        <v>1</v>
      </c>
      <c r="AW423" s="13" t="b">
        <f t="shared" si="138"/>
        <v>1</v>
      </c>
      <c r="AX423" s="13" t="str">
        <f t="shared" si="139"/>
        <v>-</v>
      </c>
      <c r="AY423" s="622">
        <f>IF(AX423="-",0,IF(COUNTIF(AX423:$AX$1022,AX423)&gt;1,1,0))</f>
        <v>0</v>
      </c>
    </row>
    <row r="424" spans="1:51" ht="15.75">
      <c r="A424" s="464">
        <v>402</v>
      </c>
      <c r="B424" s="491"/>
      <c r="C424" s="492"/>
      <c r="D424" s="469"/>
      <c r="E424" s="470"/>
      <c r="F424" s="493"/>
      <c r="G424" s="466"/>
      <c r="H424" s="470"/>
      <c r="I424" s="493"/>
      <c r="J424" s="466"/>
      <c r="K424" s="470"/>
      <c r="L424" s="493"/>
      <c r="M424" s="466"/>
      <c r="N424" s="470"/>
      <c r="O424" s="493"/>
      <c r="P424" s="466"/>
      <c r="Q424" s="470"/>
      <c r="R424" s="493"/>
      <c r="S424" s="466"/>
      <c r="T424" s="470"/>
      <c r="U424" s="493"/>
      <c r="V424" s="466"/>
      <c r="W424" s="470"/>
      <c r="X424" s="493"/>
      <c r="Y424" s="466"/>
      <c r="Z424" s="470"/>
      <c r="AA424" s="494"/>
      <c r="AB424" s="542">
        <f t="shared" si="122"/>
        <v>0</v>
      </c>
      <c r="AC424" s="495">
        <f t="shared" si="122"/>
        <v>0</v>
      </c>
      <c r="AD424" s="496">
        <f t="shared" si="122"/>
        <v>0</v>
      </c>
      <c r="AE424" s="3"/>
      <c r="AF424" s="13" t="b">
        <f t="shared" si="120"/>
        <v>1</v>
      </c>
      <c r="AG424" s="13" t="b">
        <f t="shared" si="121"/>
        <v>1</v>
      </c>
      <c r="AH424" s="13" t="b">
        <f t="shared" si="123"/>
        <v>1</v>
      </c>
      <c r="AI424" s="13" t="b">
        <f t="shared" si="124"/>
        <v>1</v>
      </c>
      <c r="AJ424" s="13" t="b">
        <f t="shared" si="125"/>
        <v>0</v>
      </c>
      <c r="AK424" s="13" t="b">
        <f t="shared" si="126"/>
        <v>0</v>
      </c>
      <c r="AL424" s="13" t="b">
        <f t="shared" si="127"/>
        <v>0</v>
      </c>
      <c r="AM424" s="13" t="b">
        <f t="shared" si="128"/>
        <v>0</v>
      </c>
      <c r="AN424" s="13" t="b">
        <f t="shared" si="129"/>
        <v>0</v>
      </c>
      <c r="AO424" s="13" t="b">
        <f t="shared" si="130"/>
        <v>0</v>
      </c>
      <c r="AP424" s="13" t="b">
        <f t="shared" si="131"/>
        <v>0</v>
      </c>
      <c r="AQ424" s="13" t="b">
        <f t="shared" si="132"/>
        <v>0</v>
      </c>
      <c r="AR424" s="13" t="b">
        <f t="shared" si="133"/>
        <v>0</v>
      </c>
      <c r="AS424" s="13" t="b">
        <f t="shared" si="134"/>
        <v>1</v>
      </c>
      <c r="AT424" s="13" t="b">
        <f t="shared" si="135"/>
        <v>1</v>
      </c>
      <c r="AU424" s="13" t="b">
        <f t="shared" si="136"/>
        <v>1</v>
      </c>
      <c r="AV424" s="13" t="b">
        <f t="shared" si="137"/>
        <v>1</v>
      </c>
      <c r="AW424" s="13" t="b">
        <f t="shared" si="138"/>
        <v>1</v>
      </c>
      <c r="AX424" s="13" t="str">
        <f t="shared" si="139"/>
        <v>-</v>
      </c>
      <c r="AY424" s="622">
        <f>IF(AX424="-",0,IF(COUNTIF(AX424:$AX$1022,AX424)&gt;1,1,0))</f>
        <v>0</v>
      </c>
    </row>
    <row r="425" spans="1:51" ht="15.75">
      <c r="A425" s="464">
        <v>403</v>
      </c>
      <c r="B425" s="491"/>
      <c r="C425" s="492"/>
      <c r="D425" s="469"/>
      <c r="E425" s="470"/>
      <c r="F425" s="493"/>
      <c r="G425" s="466"/>
      <c r="H425" s="470"/>
      <c r="I425" s="493"/>
      <c r="J425" s="466"/>
      <c r="K425" s="470"/>
      <c r="L425" s="493"/>
      <c r="M425" s="466"/>
      <c r="N425" s="470"/>
      <c r="O425" s="493"/>
      <c r="P425" s="466"/>
      <c r="Q425" s="470"/>
      <c r="R425" s="493"/>
      <c r="S425" s="466"/>
      <c r="T425" s="470"/>
      <c r="U425" s="493"/>
      <c r="V425" s="466"/>
      <c r="W425" s="470"/>
      <c r="X425" s="493"/>
      <c r="Y425" s="466"/>
      <c r="Z425" s="470"/>
      <c r="AA425" s="494"/>
      <c r="AB425" s="542">
        <f t="shared" si="122"/>
        <v>0</v>
      </c>
      <c r="AC425" s="495">
        <f t="shared" si="122"/>
        <v>0</v>
      </c>
      <c r="AD425" s="496">
        <f t="shared" si="122"/>
        <v>0</v>
      </c>
      <c r="AE425" s="3"/>
      <c r="AF425" s="13" t="b">
        <f t="shared" si="120"/>
        <v>1</v>
      </c>
      <c r="AG425" s="13" t="b">
        <f t="shared" si="121"/>
        <v>1</v>
      </c>
      <c r="AH425" s="13" t="b">
        <f t="shared" si="123"/>
        <v>1</v>
      </c>
      <c r="AI425" s="13" t="b">
        <f t="shared" si="124"/>
        <v>1</v>
      </c>
      <c r="AJ425" s="13" t="b">
        <f t="shared" si="125"/>
        <v>0</v>
      </c>
      <c r="AK425" s="13" t="b">
        <f t="shared" si="126"/>
        <v>0</v>
      </c>
      <c r="AL425" s="13" t="b">
        <f t="shared" si="127"/>
        <v>0</v>
      </c>
      <c r="AM425" s="13" t="b">
        <f t="shared" si="128"/>
        <v>0</v>
      </c>
      <c r="AN425" s="13" t="b">
        <f t="shared" si="129"/>
        <v>0</v>
      </c>
      <c r="AO425" s="13" t="b">
        <f t="shared" si="130"/>
        <v>0</v>
      </c>
      <c r="AP425" s="13" t="b">
        <f t="shared" si="131"/>
        <v>0</v>
      </c>
      <c r="AQ425" s="13" t="b">
        <f t="shared" si="132"/>
        <v>0</v>
      </c>
      <c r="AR425" s="13" t="b">
        <f t="shared" si="133"/>
        <v>0</v>
      </c>
      <c r="AS425" s="13" t="b">
        <f t="shared" si="134"/>
        <v>1</v>
      </c>
      <c r="AT425" s="13" t="b">
        <f t="shared" si="135"/>
        <v>1</v>
      </c>
      <c r="AU425" s="13" t="b">
        <f t="shared" si="136"/>
        <v>1</v>
      </c>
      <c r="AV425" s="13" t="b">
        <f t="shared" si="137"/>
        <v>1</v>
      </c>
      <c r="AW425" s="13" t="b">
        <f t="shared" si="138"/>
        <v>1</v>
      </c>
      <c r="AX425" s="13" t="str">
        <f t="shared" si="139"/>
        <v>-</v>
      </c>
      <c r="AY425" s="622">
        <f>IF(AX425="-",0,IF(COUNTIF(AX425:$AX$1022,AX425)&gt;1,1,0))</f>
        <v>0</v>
      </c>
    </row>
    <row r="426" spans="1:51" ht="15.75">
      <c r="A426" s="464">
        <v>404</v>
      </c>
      <c r="B426" s="491"/>
      <c r="C426" s="492"/>
      <c r="D426" s="469"/>
      <c r="E426" s="470"/>
      <c r="F426" s="493"/>
      <c r="G426" s="466"/>
      <c r="H426" s="470"/>
      <c r="I426" s="493"/>
      <c r="J426" s="466"/>
      <c r="K426" s="470"/>
      <c r="L426" s="493"/>
      <c r="M426" s="466"/>
      <c r="N426" s="470"/>
      <c r="O426" s="493"/>
      <c r="P426" s="466"/>
      <c r="Q426" s="470"/>
      <c r="R426" s="493"/>
      <c r="S426" s="466"/>
      <c r="T426" s="470"/>
      <c r="U426" s="493"/>
      <c r="V426" s="466"/>
      <c r="W426" s="470"/>
      <c r="X426" s="493"/>
      <c r="Y426" s="466"/>
      <c r="Z426" s="470"/>
      <c r="AA426" s="494"/>
      <c r="AB426" s="542">
        <f t="shared" si="122"/>
        <v>0</v>
      </c>
      <c r="AC426" s="495">
        <f t="shared" si="122"/>
        <v>0</v>
      </c>
      <c r="AD426" s="496">
        <f t="shared" si="122"/>
        <v>0</v>
      </c>
      <c r="AE426" s="3"/>
      <c r="AF426" s="13" t="b">
        <f t="shared" si="120"/>
        <v>1</v>
      </c>
      <c r="AG426" s="13" t="b">
        <f t="shared" si="121"/>
        <v>1</v>
      </c>
      <c r="AH426" s="13" t="b">
        <f t="shared" si="123"/>
        <v>1</v>
      </c>
      <c r="AI426" s="13" t="b">
        <f t="shared" si="124"/>
        <v>1</v>
      </c>
      <c r="AJ426" s="13" t="b">
        <f t="shared" si="125"/>
        <v>0</v>
      </c>
      <c r="AK426" s="13" t="b">
        <f t="shared" si="126"/>
        <v>0</v>
      </c>
      <c r="AL426" s="13" t="b">
        <f t="shared" si="127"/>
        <v>0</v>
      </c>
      <c r="AM426" s="13" t="b">
        <f t="shared" si="128"/>
        <v>0</v>
      </c>
      <c r="AN426" s="13" t="b">
        <f t="shared" si="129"/>
        <v>0</v>
      </c>
      <c r="AO426" s="13" t="b">
        <f t="shared" si="130"/>
        <v>0</v>
      </c>
      <c r="AP426" s="13" t="b">
        <f t="shared" si="131"/>
        <v>0</v>
      </c>
      <c r="AQ426" s="13" t="b">
        <f t="shared" si="132"/>
        <v>0</v>
      </c>
      <c r="AR426" s="13" t="b">
        <f t="shared" si="133"/>
        <v>0</v>
      </c>
      <c r="AS426" s="13" t="b">
        <f t="shared" si="134"/>
        <v>1</v>
      </c>
      <c r="AT426" s="13" t="b">
        <f t="shared" si="135"/>
        <v>1</v>
      </c>
      <c r="AU426" s="13" t="b">
        <f t="shared" si="136"/>
        <v>1</v>
      </c>
      <c r="AV426" s="13" t="b">
        <f t="shared" si="137"/>
        <v>1</v>
      </c>
      <c r="AW426" s="13" t="b">
        <f t="shared" si="138"/>
        <v>1</v>
      </c>
      <c r="AX426" s="13" t="str">
        <f t="shared" si="139"/>
        <v>-</v>
      </c>
      <c r="AY426" s="622">
        <f>IF(AX426="-",0,IF(COUNTIF(AX426:$AX$1022,AX426)&gt;1,1,0))</f>
        <v>0</v>
      </c>
    </row>
    <row r="427" spans="1:51" ht="15.75">
      <c r="A427" s="464">
        <v>405</v>
      </c>
      <c r="B427" s="491"/>
      <c r="C427" s="492"/>
      <c r="D427" s="469"/>
      <c r="E427" s="470"/>
      <c r="F427" s="493"/>
      <c r="G427" s="466"/>
      <c r="H427" s="470"/>
      <c r="I427" s="493"/>
      <c r="J427" s="466"/>
      <c r="K427" s="470"/>
      <c r="L427" s="493"/>
      <c r="M427" s="466"/>
      <c r="N427" s="470"/>
      <c r="O427" s="493"/>
      <c r="P427" s="466"/>
      <c r="Q427" s="470"/>
      <c r="R427" s="493"/>
      <c r="S427" s="466"/>
      <c r="T427" s="470"/>
      <c r="U427" s="493"/>
      <c r="V427" s="466"/>
      <c r="W427" s="470"/>
      <c r="X427" s="493"/>
      <c r="Y427" s="466"/>
      <c r="Z427" s="470"/>
      <c r="AA427" s="494"/>
      <c r="AB427" s="542">
        <f t="shared" si="122"/>
        <v>0</v>
      </c>
      <c r="AC427" s="495">
        <f t="shared" si="122"/>
        <v>0</v>
      </c>
      <c r="AD427" s="496">
        <f t="shared" si="122"/>
        <v>0</v>
      </c>
      <c r="AE427" s="3"/>
      <c r="AF427" s="13" t="b">
        <f t="shared" si="120"/>
        <v>1</v>
      </c>
      <c r="AG427" s="13" t="b">
        <f t="shared" si="121"/>
        <v>1</v>
      </c>
      <c r="AH427" s="13" t="b">
        <f t="shared" si="123"/>
        <v>1</v>
      </c>
      <c r="AI427" s="13" t="b">
        <f t="shared" si="124"/>
        <v>1</v>
      </c>
      <c r="AJ427" s="13" t="b">
        <f t="shared" si="125"/>
        <v>0</v>
      </c>
      <c r="AK427" s="13" t="b">
        <f t="shared" si="126"/>
        <v>0</v>
      </c>
      <c r="AL427" s="13" t="b">
        <f t="shared" si="127"/>
        <v>0</v>
      </c>
      <c r="AM427" s="13" t="b">
        <f t="shared" si="128"/>
        <v>0</v>
      </c>
      <c r="AN427" s="13" t="b">
        <f t="shared" si="129"/>
        <v>0</v>
      </c>
      <c r="AO427" s="13" t="b">
        <f t="shared" si="130"/>
        <v>0</v>
      </c>
      <c r="AP427" s="13" t="b">
        <f t="shared" si="131"/>
        <v>0</v>
      </c>
      <c r="AQ427" s="13" t="b">
        <f t="shared" si="132"/>
        <v>0</v>
      </c>
      <c r="AR427" s="13" t="b">
        <f t="shared" si="133"/>
        <v>0</v>
      </c>
      <c r="AS427" s="13" t="b">
        <f t="shared" si="134"/>
        <v>1</v>
      </c>
      <c r="AT427" s="13" t="b">
        <f t="shared" si="135"/>
        <v>1</v>
      </c>
      <c r="AU427" s="13" t="b">
        <f t="shared" si="136"/>
        <v>1</v>
      </c>
      <c r="AV427" s="13" t="b">
        <f t="shared" si="137"/>
        <v>1</v>
      </c>
      <c r="AW427" s="13" t="b">
        <f t="shared" si="138"/>
        <v>1</v>
      </c>
      <c r="AX427" s="13" t="str">
        <f t="shared" si="139"/>
        <v>-</v>
      </c>
      <c r="AY427" s="622">
        <f>IF(AX427="-",0,IF(COUNTIF(AX427:$AX$1022,AX427)&gt;1,1,0))</f>
        <v>0</v>
      </c>
    </row>
    <row r="428" spans="1:51" ht="15.75">
      <c r="A428" s="464">
        <v>406</v>
      </c>
      <c r="B428" s="491"/>
      <c r="C428" s="492"/>
      <c r="D428" s="469"/>
      <c r="E428" s="470"/>
      <c r="F428" s="493"/>
      <c r="G428" s="466"/>
      <c r="H428" s="470"/>
      <c r="I428" s="493"/>
      <c r="J428" s="466"/>
      <c r="K428" s="470"/>
      <c r="L428" s="493"/>
      <c r="M428" s="466"/>
      <c r="N428" s="470"/>
      <c r="O428" s="493"/>
      <c r="P428" s="466"/>
      <c r="Q428" s="470"/>
      <c r="R428" s="493"/>
      <c r="S428" s="466"/>
      <c r="T428" s="470"/>
      <c r="U428" s="493"/>
      <c r="V428" s="466"/>
      <c r="W428" s="470"/>
      <c r="X428" s="493"/>
      <c r="Y428" s="466"/>
      <c r="Z428" s="470"/>
      <c r="AA428" s="494"/>
      <c r="AB428" s="542">
        <f t="shared" si="122"/>
        <v>0</v>
      </c>
      <c r="AC428" s="495">
        <f t="shared" si="122"/>
        <v>0</v>
      </c>
      <c r="AD428" s="496">
        <f t="shared" si="122"/>
        <v>0</v>
      </c>
      <c r="AE428" s="3"/>
      <c r="AF428" s="13" t="b">
        <f t="shared" si="120"/>
        <v>1</v>
      </c>
      <c r="AG428" s="13" t="b">
        <f t="shared" si="121"/>
        <v>1</v>
      </c>
      <c r="AH428" s="13" t="b">
        <f t="shared" si="123"/>
        <v>1</v>
      </c>
      <c r="AI428" s="13" t="b">
        <f t="shared" si="124"/>
        <v>1</v>
      </c>
      <c r="AJ428" s="13" t="b">
        <f t="shared" si="125"/>
        <v>0</v>
      </c>
      <c r="AK428" s="13" t="b">
        <f t="shared" si="126"/>
        <v>0</v>
      </c>
      <c r="AL428" s="13" t="b">
        <f t="shared" si="127"/>
        <v>0</v>
      </c>
      <c r="AM428" s="13" t="b">
        <f t="shared" si="128"/>
        <v>0</v>
      </c>
      <c r="AN428" s="13" t="b">
        <f t="shared" si="129"/>
        <v>0</v>
      </c>
      <c r="AO428" s="13" t="b">
        <f t="shared" si="130"/>
        <v>0</v>
      </c>
      <c r="AP428" s="13" t="b">
        <f t="shared" si="131"/>
        <v>0</v>
      </c>
      <c r="AQ428" s="13" t="b">
        <f t="shared" si="132"/>
        <v>0</v>
      </c>
      <c r="AR428" s="13" t="b">
        <f t="shared" si="133"/>
        <v>0</v>
      </c>
      <c r="AS428" s="13" t="b">
        <f t="shared" si="134"/>
        <v>1</v>
      </c>
      <c r="AT428" s="13" t="b">
        <f t="shared" si="135"/>
        <v>1</v>
      </c>
      <c r="AU428" s="13" t="b">
        <f t="shared" si="136"/>
        <v>1</v>
      </c>
      <c r="AV428" s="13" t="b">
        <f t="shared" si="137"/>
        <v>1</v>
      </c>
      <c r="AW428" s="13" t="b">
        <f t="shared" si="138"/>
        <v>1</v>
      </c>
      <c r="AX428" s="13" t="str">
        <f t="shared" si="139"/>
        <v>-</v>
      </c>
      <c r="AY428" s="622">
        <f>IF(AX428="-",0,IF(COUNTIF(AX428:$AX$1022,AX428)&gt;1,1,0))</f>
        <v>0</v>
      </c>
    </row>
    <row r="429" spans="1:51" ht="15.75">
      <c r="A429" s="464">
        <v>407</v>
      </c>
      <c r="B429" s="491"/>
      <c r="C429" s="492"/>
      <c r="D429" s="469"/>
      <c r="E429" s="470"/>
      <c r="F429" s="493"/>
      <c r="G429" s="466"/>
      <c r="H429" s="470"/>
      <c r="I429" s="493"/>
      <c r="J429" s="466"/>
      <c r="K429" s="470"/>
      <c r="L429" s="493"/>
      <c r="M429" s="466"/>
      <c r="N429" s="470"/>
      <c r="O429" s="493"/>
      <c r="P429" s="466"/>
      <c r="Q429" s="470"/>
      <c r="R429" s="493"/>
      <c r="S429" s="466"/>
      <c r="T429" s="470"/>
      <c r="U429" s="493"/>
      <c r="V429" s="466"/>
      <c r="W429" s="470"/>
      <c r="X429" s="493"/>
      <c r="Y429" s="466"/>
      <c r="Z429" s="470"/>
      <c r="AA429" s="494"/>
      <c r="AB429" s="542">
        <f t="shared" si="122"/>
        <v>0</v>
      </c>
      <c r="AC429" s="495">
        <f t="shared" si="122"/>
        <v>0</v>
      </c>
      <c r="AD429" s="496">
        <f t="shared" si="122"/>
        <v>0</v>
      </c>
      <c r="AE429" s="3"/>
      <c r="AF429" s="13" t="b">
        <f t="shared" si="120"/>
        <v>1</v>
      </c>
      <c r="AG429" s="13" t="b">
        <f t="shared" si="121"/>
        <v>1</v>
      </c>
      <c r="AH429" s="13" t="b">
        <f t="shared" si="123"/>
        <v>1</v>
      </c>
      <c r="AI429" s="13" t="b">
        <f t="shared" si="124"/>
        <v>1</v>
      </c>
      <c r="AJ429" s="13" t="b">
        <f t="shared" si="125"/>
        <v>0</v>
      </c>
      <c r="AK429" s="13" t="b">
        <f t="shared" si="126"/>
        <v>0</v>
      </c>
      <c r="AL429" s="13" t="b">
        <f t="shared" si="127"/>
        <v>0</v>
      </c>
      <c r="AM429" s="13" t="b">
        <f t="shared" si="128"/>
        <v>0</v>
      </c>
      <c r="AN429" s="13" t="b">
        <f t="shared" si="129"/>
        <v>0</v>
      </c>
      <c r="AO429" s="13" t="b">
        <f t="shared" si="130"/>
        <v>0</v>
      </c>
      <c r="AP429" s="13" t="b">
        <f t="shared" si="131"/>
        <v>0</v>
      </c>
      <c r="AQ429" s="13" t="b">
        <f t="shared" si="132"/>
        <v>0</v>
      </c>
      <c r="AR429" s="13" t="b">
        <f t="shared" si="133"/>
        <v>0</v>
      </c>
      <c r="AS429" s="13" t="b">
        <f t="shared" si="134"/>
        <v>1</v>
      </c>
      <c r="AT429" s="13" t="b">
        <f t="shared" si="135"/>
        <v>1</v>
      </c>
      <c r="AU429" s="13" t="b">
        <f t="shared" si="136"/>
        <v>1</v>
      </c>
      <c r="AV429" s="13" t="b">
        <f t="shared" si="137"/>
        <v>1</v>
      </c>
      <c r="AW429" s="13" t="b">
        <f t="shared" si="138"/>
        <v>1</v>
      </c>
      <c r="AX429" s="13" t="str">
        <f t="shared" si="139"/>
        <v>-</v>
      </c>
      <c r="AY429" s="622">
        <f>IF(AX429="-",0,IF(COUNTIF(AX429:$AX$1022,AX429)&gt;1,1,0))</f>
        <v>0</v>
      </c>
    </row>
    <row r="430" spans="1:51" ht="15.75">
      <c r="A430" s="464">
        <v>408</v>
      </c>
      <c r="B430" s="491"/>
      <c r="C430" s="492"/>
      <c r="D430" s="469"/>
      <c r="E430" s="470"/>
      <c r="F430" s="493"/>
      <c r="G430" s="466"/>
      <c r="H430" s="470"/>
      <c r="I430" s="493"/>
      <c r="J430" s="466"/>
      <c r="K430" s="470"/>
      <c r="L430" s="493"/>
      <c r="M430" s="466"/>
      <c r="N430" s="470"/>
      <c r="O430" s="493"/>
      <c r="P430" s="466"/>
      <c r="Q430" s="470"/>
      <c r="R430" s="493"/>
      <c r="S430" s="466"/>
      <c r="T430" s="470"/>
      <c r="U430" s="493"/>
      <c r="V430" s="466"/>
      <c r="W430" s="470"/>
      <c r="X430" s="493"/>
      <c r="Y430" s="466"/>
      <c r="Z430" s="470"/>
      <c r="AA430" s="494"/>
      <c r="AB430" s="542">
        <f t="shared" si="122"/>
        <v>0</v>
      </c>
      <c r="AC430" s="495">
        <f t="shared" si="122"/>
        <v>0</v>
      </c>
      <c r="AD430" s="496">
        <f t="shared" si="122"/>
        <v>0</v>
      </c>
      <c r="AE430" s="3"/>
      <c r="AF430" s="13" t="b">
        <f t="shared" si="120"/>
        <v>1</v>
      </c>
      <c r="AG430" s="13" t="b">
        <f t="shared" si="121"/>
        <v>1</v>
      </c>
      <c r="AH430" s="13" t="b">
        <f t="shared" si="123"/>
        <v>1</v>
      </c>
      <c r="AI430" s="13" t="b">
        <f t="shared" si="124"/>
        <v>1</v>
      </c>
      <c r="AJ430" s="13" t="b">
        <f t="shared" si="125"/>
        <v>0</v>
      </c>
      <c r="AK430" s="13" t="b">
        <f t="shared" si="126"/>
        <v>0</v>
      </c>
      <c r="AL430" s="13" t="b">
        <f t="shared" si="127"/>
        <v>0</v>
      </c>
      <c r="AM430" s="13" t="b">
        <f t="shared" si="128"/>
        <v>0</v>
      </c>
      <c r="AN430" s="13" t="b">
        <f t="shared" si="129"/>
        <v>0</v>
      </c>
      <c r="AO430" s="13" t="b">
        <f t="shared" si="130"/>
        <v>0</v>
      </c>
      <c r="AP430" s="13" t="b">
        <f t="shared" si="131"/>
        <v>0</v>
      </c>
      <c r="AQ430" s="13" t="b">
        <f t="shared" si="132"/>
        <v>0</v>
      </c>
      <c r="AR430" s="13" t="b">
        <f t="shared" si="133"/>
        <v>0</v>
      </c>
      <c r="AS430" s="13" t="b">
        <f t="shared" si="134"/>
        <v>1</v>
      </c>
      <c r="AT430" s="13" t="b">
        <f t="shared" si="135"/>
        <v>1</v>
      </c>
      <c r="AU430" s="13" t="b">
        <f t="shared" si="136"/>
        <v>1</v>
      </c>
      <c r="AV430" s="13" t="b">
        <f t="shared" si="137"/>
        <v>1</v>
      </c>
      <c r="AW430" s="13" t="b">
        <f t="shared" si="138"/>
        <v>1</v>
      </c>
      <c r="AX430" s="13" t="str">
        <f t="shared" si="139"/>
        <v>-</v>
      </c>
      <c r="AY430" s="622">
        <f>IF(AX430="-",0,IF(COUNTIF(AX430:$AX$1022,AX430)&gt;1,1,0))</f>
        <v>0</v>
      </c>
    </row>
    <row r="431" spans="1:51" ht="15.75">
      <c r="A431" s="464">
        <v>409</v>
      </c>
      <c r="B431" s="491"/>
      <c r="C431" s="492"/>
      <c r="D431" s="469"/>
      <c r="E431" s="470"/>
      <c r="F431" s="493"/>
      <c r="G431" s="466"/>
      <c r="H431" s="470"/>
      <c r="I431" s="493"/>
      <c r="J431" s="466"/>
      <c r="K431" s="470"/>
      <c r="L431" s="493"/>
      <c r="M431" s="466"/>
      <c r="N431" s="470"/>
      <c r="O431" s="493"/>
      <c r="P431" s="466"/>
      <c r="Q431" s="470"/>
      <c r="R431" s="493"/>
      <c r="S431" s="466"/>
      <c r="T431" s="470"/>
      <c r="U431" s="493"/>
      <c r="V431" s="466"/>
      <c r="W431" s="470"/>
      <c r="X431" s="493"/>
      <c r="Y431" s="466"/>
      <c r="Z431" s="470"/>
      <c r="AA431" s="494"/>
      <c r="AB431" s="542">
        <f t="shared" si="122"/>
        <v>0</v>
      </c>
      <c r="AC431" s="495">
        <f t="shared" si="122"/>
        <v>0</v>
      </c>
      <c r="AD431" s="496">
        <f t="shared" si="122"/>
        <v>0</v>
      </c>
      <c r="AE431" s="3"/>
      <c r="AF431" s="13" t="b">
        <f t="shared" si="120"/>
        <v>1</v>
      </c>
      <c r="AG431" s="13" t="b">
        <f t="shared" si="121"/>
        <v>1</v>
      </c>
      <c r="AH431" s="13" t="b">
        <f t="shared" si="123"/>
        <v>1</v>
      </c>
      <c r="AI431" s="13" t="b">
        <f t="shared" si="124"/>
        <v>1</v>
      </c>
      <c r="AJ431" s="13" t="b">
        <f t="shared" si="125"/>
        <v>0</v>
      </c>
      <c r="AK431" s="13" t="b">
        <f t="shared" si="126"/>
        <v>0</v>
      </c>
      <c r="AL431" s="13" t="b">
        <f t="shared" si="127"/>
        <v>0</v>
      </c>
      <c r="AM431" s="13" t="b">
        <f t="shared" si="128"/>
        <v>0</v>
      </c>
      <c r="AN431" s="13" t="b">
        <f t="shared" si="129"/>
        <v>0</v>
      </c>
      <c r="AO431" s="13" t="b">
        <f t="shared" si="130"/>
        <v>0</v>
      </c>
      <c r="AP431" s="13" t="b">
        <f t="shared" si="131"/>
        <v>0</v>
      </c>
      <c r="AQ431" s="13" t="b">
        <f t="shared" si="132"/>
        <v>0</v>
      </c>
      <c r="AR431" s="13" t="b">
        <f t="shared" si="133"/>
        <v>0</v>
      </c>
      <c r="AS431" s="13" t="b">
        <f t="shared" si="134"/>
        <v>1</v>
      </c>
      <c r="AT431" s="13" t="b">
        <f t="shared" si="135"/>
        <v>1</v>
      </c>
      <c r="AU431" s="13" t="b">
        <f t="shared" si="136"/>
        <v>1</v>
      </c>
      <c r="AV431" s="13" t="b">
        <f t="shared" si="137"/>
        <v>1</v>
      </c>
      <c r="AW431" s="13" t="b">
        <f t="shared" si="138"/>
        <v>1</v>
      </c>
      <c r="AX431" s="13" t="str">
        <f t="shared" si="139"/>
        <v>-</v>
      </c>
      <c r="AY431" s="622">
        <f>IF(AX431="-",0,IF(COUNTIF(AX431:$AX$1022,AX431)&gt;1,1,0))</f>
        <v>0</v>
      </c>
    </row>
    <row r="432" spans="1:51" ht="15.75">
      <c r="A432" s="464">
        <v>410</v>
      </c>
      <c r="B432" s="491"/>
      <c r="C432" s="492"/>
      <c r="D432" s="469"/>
      <c r="E432" s="470"/>
      <c r="F432" s="493"/>
      <c r="G432" s="466"/>
      <c r="H432" s="470"/>
      <c r="I432" s="493"/>
      <c r="J432" s="466"/>
      <c r="K432" s="470"/>
      <c r="L432" s="493"/>
      <c r="M432" s="466"/>
      <c r="N432" s="470"/>
      <c r="O432" s="493"/>
      <c r="P432" s="466"/>
      <c r="Q432" s="470"/>
      <c r="R432" s="493"/>
      <c r="S432" s="466"/>
      <c r="T432" s="470"/>
      <c r="U432" s="493"/>
      <c r="V432" s="466"/>
      <c r="W432" s="470"/>
      <c r="X432" s="493"/>
      <c r="Y432" s="466"/>
      <c r="Z432" s="470"/>
      <c r="AA432" s="494"/>
      <c r="AB432" s="542">
        <f t="shared" si="122"/>
        <v>0</v>
      </c>
      <c r="AC432" s="495">
        <f t="shared" si="122"/>
        <v>0</v>
      </c>
      <c r="AD432" s="496">
        <f t="shared" si="122"/>
        <v>0</v>
      </c>
      <c r="AE432" s="3"/>
      <c r="AF432" s="13" t="b">
        <f t="shared" si="120"/>
        <v>1</v>
      </c>
      <c r="AG432" s="13" t="b">
        <f t="shared" si="121"/>
        <v>1</v>
      </c>
      <c r="AH432" s="13" t="b">
        <f t="shared" si="123"/>
        <v>1</v>
      </c>
      <c r="AI432" s="13" t="b">
        <f t="shared" si="124"/>
        <v>1</v>
      </c>
      <c r="AJ432" s="13" t="b">
        <f t="shared" si="125"/>
        <v>0</v>
      </c>
      <c r="AK432" s="13" t="b">
        <f t="shared" si="126"/>
        <v>0</v>
      </c>
      <c r="AL432" s="13" t="b">
        <f t="shared" si="127"/>
        <v>0</v>
      </c>
      <c r="AM432" s="13" t="b">
        <f t="shared" si="128"/>
        <v>0</v>
      </c>
      <c r="AN432" s="13" t="b">
        <f t="shared" si="129"/>
        <v>0</v>
      </c>
      <c r="AO432" s="13" t="b">
        <f t="shared" si="130"/>
        <v>0</v>
      </c>
      <c r="AP432" s="13" t="b">
        <f t="shared" si="131"/>
        <v>0</v>
      </c>
      <c r="AQ432" s="13" t="b">
        <f t="shared" si="132"/>
        <v>0</v>
      </c>
      <c r="AR432" s="13" t="b">
        <f t="shared" si="133"/>
        <v>0</v>
      </c>
      <c r="AS432" s="13" t="b">
        <f t="shared" si="134"/>
        <v>1</v>
      </c>
      <c r="AT432" s="13" t="b">
        <f t="shared" si="135"/>
        <v>1</v>
      </c>
      <c r="AU432" s="13" t="b">
        <f t="shared" si="136"/>
        <v>1</v>
      </c>
      <c r="AV432" s="13" t="b">
        <f t="shared" si="137"/>
        <v>1</v>
      </c>
      <c r="AW432" s="13" t="b">
        <f t="shared" si="138"/>
        <v>1</v>
      </c>
      <c r="AX432" s="13" t="str">
        <f t="shared" si="139"/>
        <v>-</v>
      </c>
      <c r="AY432" s="622">
        <f>IF(AX432="-",0,IF(COUNTIF(AX432:$AX$1022,AX432)&gt;1,1,0))</f>
        <v>0</v>
      </c>
    </row>
    <row r="433" spans="1:51" ht="15.75">
      <c r="A433" s="464">
        <v>411</v>
      </c>
      <c r="B433" s="491"/>
      <c r="C433" s="492"/>
      <c r="D433" s="469"/>
      <c r="E433" s="470"/>
      <c r="F433" s="493"/>
      <c r="G433" s="466"/>
      <c r="H433" s="470"/>
      <c r="I433" s="493"/>
      <c r="J433" s="466"/>
      <c r="K433" s="470"/>
      <c r="L433" s="493"/>
      <c r="M433" s="466"/>
      <c r="N433" s="470"/>
      <c r="O433" s="493"/>
      <c r="P433" s="466"/>
      <c r="Q433" s="470"/>
      <c r="R433" s="493"/>
      <c r="S433" s="466"/>
      <c r="T433" s="470"/>
      <c r="U433" s="493"/>
      <c r="V433" s="466"/>
      <c r="W433" s="470"/>
      <c r="X433" s="493"/>
      <c r="Y433" s="466"/>
      <c r="Z433" s="470"/>
      <c r="AA433" s="494"/>
      <c r="AB433" s="542">
        <f t="shared" si="122"/>
        <v>0</v>
      </c>
      <c r="AC433" s="495">
        <f t="shared" si="122"/>
        <v>0</v>
      </c>
      <c r="AD433" s="496">
        <f t="shared" si="122"/>
        <v>0</v>
      </c>
      <c r="AE433" s="3"/>
      <c r="AF433" s="13" t="b">
        <f t="shared" si="120"/>
        <v>1</v>
      </c>
      <c r="AG433" s="13" t="b">
        <f t="shared" si="121"/>
        <v>1</v>
      </c>
      <c r="AH433" s="13" t="b">
        <f t="shared" si="123"/>
        <v>1</v>
      </c>
      <c r="AI433" s="13" t="b">
        <f t="shared" si="124"/>
        <v>1</v>
      </c>
      <c r="AJ433" s="13" t="b">
        <f t="shared" si="125"/>
        <v>0</v>
      </c>
      <c r="AK433" s="13" t="b">
        <f t="shared" si="126"/>
        <v>0</v>
      </c>
      <c r="AL433" s="13" t="b">
        <f t="shared" si="127"/>
        <v>0</v>
      </c>
      <c r="AM433" s="13" t="b">
        <f t="shared" si="128"/>
        <v>0</v>
      </c>
      <c r="AN433" s="13" t="b">
        <f t="shared" si="129"/>
        <v>0</v>
      </c>
      <c r="AO433" s="13" t="b">
        <f t="shared" si="130"/>
        <v>0</v>
      </c>
      <c r="AP433" s="13" t="b">
        <f t="shared" si="131"/>
        <v>0</v>
      </c>
      <c r="AQ433" s="13" t="b">
        <f t="shared" si="132"/>
        <v>0</v>
      </c>
      <c r="AR433" s="13" t="b">
        <f t="shared" si="133"/>
        <v>0</v>
      </c>
      <c r="AS433" s="13" t="b">
        <f t="shared" si="134"/>
        <v>1</v>
      </c>
      <c r="AT433" s="13" t="b">
        <f t="shared" si="135"/>
        <v>1</v>
      </c>
      <c r="AU433" s="13" t="b">
        <f t="shared" si="136"/>
        <v>1</v>
      </c>
      <c r="AV433" s="13" t="b">
        <f t="shared" si="137"/>
        <v>1</v>
      </c>
      <c r="AW433" s="13" t="b">
        <f t="shared" si="138"/>
        <v>1</v>
      </c>
      <c r="AX433" s="13" t="str">
        <f t="shared" si="139"/>
        <v>-</v>
      </c>
      <c r="AY433" s="622">
        <f>IF(AX433="-",0,IF(COUNTIF(AX433:$AX$1022,AX433)&gt;1,1,0))</f>
        <v>0</v>
      </c>
    </row>
    <row r="434" spans="1:51" ht="15.75">
      <c r="A434" s="464">
        <v>412</v>
      </c>
      <c r="B434" s="491"/>
      <c r="C434" s="492"/>
      <c r="D434" s="469"/>
      <c r="E434" s="470"/>
      <c r="F434" s="493"/>
      <c r="G434" s="466"/>
      <c r="H434" s="470"/>
      <c r="I434" s="493"/>
      <c r="J434" s="466"/>
      <c r="K434" s="470"/>
      <c r="L434" s="493"/>
      <c r="M434" s="466"/>
      <c r="N434" s="470"/>
      <c r="O434" s="493"/>
      <c r="P434" s="466"/>
      <c r="Q434" s="470"/>
      <c r="R434" s="493"/>
      <c r="S434" s="466"/>
      <c r="T434" s="470"/>
      <c r="U434" s="493"/>
      <c r="V434" s="466"/>
      <c r="W434" s="470"/>
      <c r="X434" s="493"/>
      <c r="Y434" s="466"/>
      <c r="Z434" s="470"/>
      <c r="AA434" s="494"/>
      <c r="AB434" s="542">
        <f t="shared" si="122"/>
        <v>0</v>
      </c>
      <c r="AC434" s="495">
        <f t="shared" si="122"/>
        <v>0</v>
      </c>
      <c r="AD434" s="496">
        <f t="shared" si="122"/>
        <v>0</v>
      </c>
      <c r="AE434" s="3"/>
      <c r="AF434" s="13" t="b">
        <f t="shared" si="120"/>
        <v>1</v>
      </c>
      <c r="AG434" s="13" t="b">
        <f t="shared" si="121"/>
        <v>1</v>
      </c>
      <c r="AH434" s="13" t="b">
        <f t="shared" si="123"/>
        <v>1</v>
      </c>
      <c r="AI434" s="13" t="b">
        <f t="shared" si="124"/>
        <v>1</v>
      </c>
      <c r="AJ434" s="13" t="b">
        <f t="shared" si="125"/>
        <v>0</v>
      </c>
      <c r="AK434" s="13" t="b">
        <f t="shared" si="126"/>
        <v>0</v>
      </c>
      <c r="AL434" s="13" t="b">
        <f t="shared" si="127"/>
        <v>0</v>
      </c>
      <c r="AM434" s="13" t="b">
        <f t="shared" si="128"/>
        <v>0</v>
      </c>
      <c r="AN434" s="13" t="b">
        <f t="shared" si="129"/>
        <v>0</v>
      </c>
      <c r="AO434" s="13" t="b">
        <f t="shared" si="130"/>
        <v>0</v>
      </c>
      <c r="AP434" s="13" t="b">
        <f t="shared" si="131"/>
        <v>0</v>
      </c>
      <c r="AQ434" s="13" t="b">
        <f t="shared" si="132"/>
        <v>0</v>
      </c>
      <c r="AR434" s="13" t="b">
        <f t="shared" si="133"/>
        <v>0</v>
      </c>
      <c r="AS434" s="13" t="b">
        <f t="shared" si="134"/>
        <v>1</v>
      </c>
      <c r="AT434" s="13" t="b">
        <f t="shared" si="135"/>
        <v>1</v>
      </c>
      <c r="AU434" s="13" t="b">
        <f t="shared" si="136"/>
        <v>1</v>
      </c>
      <c r="AV434" s="13" t="b">
        <f t="shared" si="137"/>
        <v>1</v>
      </c>
      <c r="AW434" s="13" t="b">
        <f t="shared" si="138"/>
        <v>1</v>
      </c>
      <c r="AX434" s="13" t="str">
        <f t="shared" si="139"/>
        <v>-</v>
      </c>
      <c r="AY434" s="622">
        <f>IF(AX434="-",0,IF(COUNTIF(AX434:$AX$1022,AX434)&gt;1,1,0))</f>
        <v>0</v>
      </c>
    </row>
    <row r="435" spans="1:51" ht="15.75">
      <c r="A435" s="464">
        <v>413</v>
      </c>
      <c r="B435" s="491"/>
      <c r="C435" s="492"/>
      <c r="D435" s="469"/>
      <c r="E435" s="470"/>
      <c r="F435" s="493"/>
      <c r="G435" s="466"/>
      <c r="H435" s="470"/>
      <c r="I435" s="493"/>
      <c r="J435" s="466"/>
      <c r="K435" s="470"/>
      <c r="L435" s="493"/>
      <c r="M435" s="466"/>
      <c r="N435" s="470"/>
      <c r="O435" s="493"/>
      <c r="P435" s="466"/>
      <c r="Q435" s="470"/>
      <c r="R435" s="493"/>
      <c r="S435" s="466"/>
      <c r="T435" s="470"/>
      <c r="U435" s="493"/>
      <c r="V435" s="466"/>
      <c r="W435" s="470"/>
      <c r="X435" s="493"/>
      <c r="Y435" s="466"/>
      <c r="Z435" s="470"/>
      <c r="AA435" s="494"/>
      <c r="AB435" s="542">
        <f t="shared" si="122"/>
        <v>0</v>
      </c>
      <c r="AC435" s="495">
        <f t="shared" si="122"/>
        <v>0</v>
      </c>
      <c r="AD435" s="496">
        <f t="shared" si="122"/>
        <v>0</v>
      </c>
      <c r="AE435" s="3"/>
      <c r="AF435" s="13" t="b">
        <f t="shared" si="120"/>
        <v>1</v>
      </c>
      <c r="AG435" s="13" t="b">
        <f t="shared" si="121"/>
        <v>1</v>
      </c>
      <c r="AH435" s="13" t="b">
        <f t="shared" si="123"/>
        <v>1</v>
      </c>
      <c r="AI435" s="13" t="b">
        <f t="shared" si="124"/>
        <v>1</v>
      </c>
      <c r="AJ435" s="13" t="b">
        <f t="shared" si="125"/>
        <v>0</v>
      </c>
      <c r="AK435" s="13" t="b">
        <f t="shared" si="126"/>
        <v>0</v>
      </c>
      <c r="AL435" s="13" t="b">
        <f t="shared" si="127"/>
        <v>0</v>
      </c>
      <c r="AM435" s="13" t="b">
        <f t="shared" si="128"/>
        <v>0</v>
      </c>
      <c r="AN435" s="13" t="b">
        <f t="shared" si="129"/>
        <v>0</v>
      </c>
      <c r="AO435" s="13" t="b">
        <f t="shared" si="130"/>
        <v>0</v>
      </c>
      <c r="AP435" s="13" t="b">
        <f t="shared" si="131"/>
        <v>0</v>
      </c>
      <c r="AQ435" s="13" t="b">
        <f t="shared" si="132"/>
        <v>0</v>
      </c>
      <c r="AR435" s="13" t="b">
        <f t="shared" si="133"/>
        <v>0</v>
      </c>
      <c r="AS435" s="13" t="b">
        <f t="shared" si="134"/>
        <v>1</v>
      </c>
      <c r="AT435" s="13" t="b">
        <f t="shared" si="135"/>
        <v>1</v>
      </c>
      <c r="AU435" s="13" t="b">
        <f t="shared" si="136"/>
        <v>1</v>
      </c>
      <c r="AV435" s="13" t="b">
        <f t="shared" si="137"/>
        <v>1</v>
      </c>
      <c r="AW435" s="13" t="b">
        <f t="shared" si="138"/>
        <v>1</v>
      </c>
      <c r="AX435" s="13" t="str">
        <f t="shared" si="139"/>
        <v>-</v>
      </c>
      <c r="AY435" s="622">
        <f>IF(AX435="-",0,IF(COUNTIF(AX435:$AX$1022,AX435)&gt;1,1,0))</f>
        <v>0</v>
      </c>
    </row>
    <row r="436" spans="1:51" ht="15.75">
      <c r="A436" s="464">
        <v>414</v>
      </c>
      <c r="B436" s="491"/>
      <c r="C436" s="492"/>
      <c r="D436" s="469"/>
      <c r="E436" s="470"/>
      <c r="F436" s="493"/>
      <c r="G436" s="466"/>
      <c r="H436" s="470"/>
      <c r="I436" s="493"/>
      <c r="J436" s="466"/>
      <c r="K436" s="470"/>
      <c r="L436" s="493"/>
      <c r="M436" s="466"/>
      <c r="N436" s="470"/>
      <c r="O436" s="493"/>
      <c r="P436" s="466"/>
      <c r="Q436" s="470"/>
      <c r="R436" s="493"/>
      <c r="S436" s="466"/>
      <c r="T436" s="470"/>
      <c r="U436" s="493"/>
      <c r="V436" s="466"/>
      <c r="W436" s="470"/>
      <c r="X436" s="493"/>
      <c r="Y436" s="466"/>
      <c r="Z436" s="470"/>
      <c r="AA436" s="494"/>
      <c r="AB436" s="542">
        <f t="shared" si="122"/>
        <v>0</v>
      </c>
      <c r="AC436" s="495">
        <f t="shared" si="122"/>
        <v>0</v>
      </c>
      <c r="AD436" s="496">
        <f t="shared" si="122"/>
        <v>0</v>
      </c>
      <c r="AE436" s="3"/>
      <c r="AF436" s="13" t="b">
        <f t="shared" si="120"/>
        <v>1</v>
      </c>
      <c r="AG436" s="13" t="b">
        <f t="shared" si="121"/>
        <v>1</v>
      </c>
      <c r="AH436" s="13" t="b">
        <f t="shared" si="123"/>
        <v>1</v>
      </c>
      <c r="AI436" s="13" t="b">
        <f t="shared" si="124"/>
        <v>1</v>
      </c>
      <c r="AJ436" s="13" t="b">
        <f t="shared" si="125"/>
        <v>0</v>
      </c>
      <c r="AK436" s="13" t="b">
        <f t="shared" si="126"/>
        <v>0</v>
      </c>
      <c r="AL436" s="13" t="b">
        <f t="shared" si="127"/>
        <v>0</v>
      </c>
      <c r="AM436" s="13" t="b">
        <f t="shared" si="128"/>
        <v>0</v>
      </c>
      <c r="AN436" s="13" t="b">
        <f t="shared" si="129"/>
        <v>0</v>
      </c>
      <c r="AO436" s="13" t="b">
        <f t="shared" si="130"/>
        <v>0</v>
      </c>
      <c r="AP436" s="13" t="b">
        <f t="shared" si="131"/>
        <v>0</v>
      </c>
      <c r="AQ436" s="13" t="b">
        <f t="shared" si="132"/>
        <v>0</v>
      </c>
      <c r="AR436" s="13" t="b">
        <f t="shared" si="133"/>
        <v>0</v>
      </c>
      <c r="AS436" s="13" t="b">
        <f t="shared" si="134"/>
        <v>1</v>
      </c>
      <c r="AT436" s="13" t="b">
        <f t="shared" si="135"/>
        <v>1</v>
      </c>
      <c r="AU436" s="13" t="b">
        <f t="shared" si="136"/>
        <v>1</v>
      </c>
      <c r="AV436" s="13" t="b">
        <f t="shared" si="137"/>
        <v>1</v>
      </c>
      <c r="AW436" s="13" t="b">
        <f t="shared" si="138"/>
        <v>1</v>
      </c>
      <c r="AX436" s="13" t="str">
        <f t="shared" si="139"/>
        <v>-</v>
      </c>
      <c r="AY436" s="622">
        <f>IF(AX436="-",0,IF(COUNTIF(AX436:$AX$1022,AX436)&gt;1,1,0))</f>
        <v>0</v>
      </c>
    </row>
    <row r="437" spans="1:51" ht="15.75">
      <c r="A437" s="464">
        <v>415</v>
      </c>
      <c r="B437" s="491"/>
      <c r="C437" s="492"/>
      <c r="D437" s="469"/>
      <c r="E437" s="470"/>
      <c r="F437" s="493"/>
      <c r="G437" s="466"/>
      <c r="H437" s="470"/>
      <c r="I437" s="493"/>
      <c r="J437" s="466"/>
      <c r="K437" s="470"/>
      <c r="L437" s="493"/>
      <c r="M437" s="466"/>
      <c r="N437" s="470"/>
      <c r="O437" s="493"/>
      <c r="P437" s="466"/>
      <c r="Q437" s="470"/>
      <c r="R437" s="493"/>
      <c r="S437" s="466"/>
      <c r="T437" s="470"/>
      <c r="U437" s="493"/>
      <c r="V437" s="466"/>
      <c r="W437" s="470"/>
      <c r="X437" s="493"/>
      <c r="Y437" s="466"/>
      <c r="Z437" s="470"/>
      <c r="AA437" s="494"/>
      <c r="AB437" s="542">
        <f t="shared" si="122"/>
        <v>0</v>
      </c>
      <c r="AC437" s="495">
        <f t="shared" si="122"/>
        <v>0</v>
      </c>
      <c r="AD437" s="496">
        <f t="shared" si="122"/>
        <v>0</v>
      </c>
      <c r="AE437" s="3"/>
      <c r="AF437" s="13" t="b">
        <f t="shared" si="120"/>
        <v>1</v>
      </c>
      <c r="AG437" s="13" t="b">
        <f t="shared" si="121"/>
        <v>1</v>
      </c>
      <c r="AH437" s="13" t="b">
        <f t="shared" si="123"/>
        <v>1</v>
      </c>
      <c r="AI437" s="13" t="b">
        <f t="shared" si="124"/>
        <v>1</v>
      </c>
      <c r="AJ437" s="13" t="b">
        <f t="shared" si="125"/>
        <v>0</v>
      </c>
      <c r="AK437" s="13" t="b">
        <f t="shared" si="126"/>
        <v>0</v>
      </c>
      <c r="AL437" s="13" t="b">
        <f t="shared" si="127"/>
        <v>0</v>
      </c>
      <c r="AM437" s="13" t="b">
        <f t="shared" si="128"/>
        <v>0</v>
      </c>
      <c r="AN437" s="13" t="b">
        <f t="shared" si="129"/>
        <v>0</v>
      </c>
      <c r="AO437" s="13" t="b">
        <f t="shared" si="130"/>
        <v>0</v>
      </c>
      <c r="AP437" s="13" t="b">
        <f t="shared" si="131"/>
        <v>0</v>
      </c>
      <c r="AQ437" s="13" t="b">
        <f t="shared" si="132"/>
        <v>0</v>
      </c>
      <c r="AR437" s="13" t="b">
        <f t="shared" si="133"/>
        <v>0</v>
      </c>
      <c r="AS437" s="13" t="b">
        <f t="shared" si="134"/>
        <v>1</v>
      </c>
      <c r="AT437" s="13" t="b">
        <f t="shared" si="135"/>
        <v>1</v>
      </c>
      <c r="AU437" s="13" t="b">
        <f t="shared" si="136"/>
        <v>1</v>
      </c>
      <c r="AV437" s="13" t="b">
        <f t="shared" si="137"/>
        <v>1</v>
      </c>
      <c r="AW437" s="13" t="b">
        <f t="shared" si="138"/>
        <v>1</v>
      </c>
      <c r="AX437" s="13" t="str">
        <f t="shared" si="139"/>
        <v>-</v>
      </c>
      <c r="AY437" s="622">
        <f>IF(AX437="-",0,IF(COUNTIF(AX437:$AX$1022,AX437)&gt;1,1,0))</f>
        <v>0</v>
      </c>
    </row>
    <row r="438" spans="1:51" ht="15.75">
      <c r="A438" s="464">
        <v>416</v>
      </c>
      <c r="B438" s="491"/>
      <c r="C438" s="492"/>
      <c r="D438" s="469"/>
      <c r="E438" s="470"/>
      <c r="F438" s="493"/>
      <c r="G438" s="466"/>
      <c r="H438" s="470"/>
      <c r="I438" s="493"/>
      <c r="J438" s="466"/>
      <c r="K438" s="470"/>
      <c r="L438" s="493"/>
      <c r="M438" s="466"/>
      <c r="N438" s="470"/>
      <c r="O438" s="493"/>
      <c r="P438" s="466"/>
      <c r="Q438" s="470"/>
      <c r="R438" s="493"/>
      <c r="S438" s="466"/>
      <c r="T438" s="470"/>
      <c r="U438" s="493"/>
      <c r="V438" s="466"/>
      <c r="W438" s="470"/>
      <c r="X438" s="493"/>
      <c r="Y438" s="466"/>
      <c r="Z438" s="470"/>
      <c r="AA438" s="494"/>
      <c r="AB438" s="542">
        <f t="shared" si="122"/>
        <v>0</v>
      </c>
      <c r="AC438" s="495">
        <f t="shared" si="122"/>
        <v>0</v>
      </c>
      <c r="AD438" s="496">
        <f t="shared" si="122"/>
        <v>0</v>
      </c>
      <c r="AE438" s="3"/>
      <c r="AF438" s="13" t="b">
        <f t="shared" si="120"/>
        <v>1</v>
      </c>
      <c r="AG438" s="13" t="b">
        <f t="shared" si="121"/>
        <v>1</v>
      </c>
      <c r="AH438" s="13" t="b">
        <f t="shared" si="123"/>
        <v>1</v>
      </c>
      <c r="AI438" s="13" t="b">
        <f t="shared" si="124"/>
        <v>1</v>
      </c>
      <c r="AJ438" s="13" t="b">
        <f t="shared" si="125"/>
        <v>0</v>
      </c>
      <c r="AK438" s="13" t="b">
        <f t="shared" si="126"/>
        <v>0</v>
      </c>
      <c r="AL438" s="13" t="b">
        <f t="shared" si="127"/>
        <v>0</v>
      </c>
      <c r="AM438" s="13" t="b">
        <f t="shared" si="128"/>
        <v>0</v>
      </c>
      <c r="AN438" s="13" t="b">
        <f t="shared" si="129"/>
        <v>0</v>
      </c>
      <c r="AO438" s="13" t="b">
        <f t="shared" si="130"/>
        <v>0</v>
      </c>
      <c r="AP438" s="13" t="b">
        <f t="shared" si="131"/>
        <v>0</v>
      </c>
      <c r="AQ438" s="13" t="b">
        <f t="shared" si="132"/>
        <v>0</v>
      </c>
      <c r="AR438" s="13" t="b">
        <f t="shared" si="133"/>
        <v>0</v>
      </c>
      <c r="AS438" s="13" t="b">
        <f t="shared" si="134"/>
        <v>1</v>
      </c>
      <c r="AT438" s="13" t="b">
        <f t="shared" si="135"/>
        <v>1</v>
      </c>
      <c r="AU438" s="13" t="b">
        <f t="shared" si="136"/>
        <v>1</v>
      </c>
      <c r="AV438" s="13" t="b">
        <f t="shared" si="137"/>
        <v>1</v>
      </c>
      <c r="AW438" s="13" t="b">
        <f t="shared" si="138"/>
        <v>1</v>
      </c>
      <c r="AX438" s="13" t="str">
        <f t="shared" si="139"/>
        <v>-</v>
      </c>
      <c r="AY438" s="622">
        <f>IF(AX438="-",0,IF(COUNTIF(AX438:$AX$1022,AX438)&gt;1,1,0))</f>
        <v>0</v>
      </c>
    </row>
    <row r="439" spans="1:51" ht="15.75">
      <c r="A439" s="464">
        <v>417</v>
      </c>
      <c r="B439" s="491"/>
      <c r="C439" s="492"/>
      <c r="D439" s="469"/>
      <c r="E439" s="470"/>
      <c r="F439" s="493"/>
      <c r="G439" s="466"/>
      <c r="H439" s="470"/>
      <c r="I439" s="493"/>
      <c r="J439" s="466"/>
      <c r="K439" s="470"/>
      <c r="L439" s="493"/>
      <c r="M439" s="466"/>
      <c r="N439" s="470"/>
      <c r="O439" s="493"/>
      <c r="P439" s="466"/>
      <c r="Q439" s="470"/>
      <c r="R439" s="493"/>
      <c r="S439" s="466"/>
      <c r="T439" s="470"/>
      <c r="U439" s="493"/>
      <c r="V439" s="466"/>
      <c r="W439" s="470"/>
      <c r="X439" s="493"/>
      <c r="Y439" s="466"/>
      <c r="Z439" s="470"/>
      <c r="AA439" s="494"/>
      <c r="AB439" s="542">
        <f t="shared" si="122"/>
        <v>0</v>
      </c>
      <c r="AC439" s="495">
        <f t="shared" si="122"/>
        <v>0</v>
      </c>
      <c r="AD439" s="496">
        <f t="shared" si="122"/>
        <v>0</v>
      </c>
      <c r="AE439" s="3"/>
      <c r="AF439" s="13" t="b">
        <f t="shared" si="120"/>
        <v>1</v>
      </c>
      <c r="AG439" s="13" t="b">
        <f t="shared" si="121"/>
        <v>1</v>
      </c>
      <c r="AH439" s="13" t="b">
        <f t="shared" si="123"/>
        <v>1</v>
      </c>
      <c r="AI439" s="13" t="b">
        <f t="shared" si="124"/>
        <v>1</v>
      </c>
      <c r="AJ439" s="13" t="b">
        <f t="shared" si="125"/>
        <v>0</v>
      </c>
      <c r="AK439" s="13" t="b">
        <f t="shared" si="126"/>
        <v>0</v>
      </c>
      <c r="AL439" s="13" t="b">
        <f t="shared" si="127"/>
        <v>0</v>
      </c>
      <c r="AM439" s="13" t="b">
        <f t="shared" si="128"/>
        <v>0</v>
      </c>
      <c r="AN439" s="13" t="b">
        <f t="shared" si="129"/>
        <v>0</v>
      </c>
      <c r="AO439" s="13" t="b">
        <f t="shared" si="130"/>
        <v>0</v>
      </c>
      <c r="AP439" s="13" t="b">
        <f t="shared" si="131"/>
        <v>0</v>
      </c>
      <c r="AQ439" s="13" t="b">
        <f t="shared" si="132"/>
        <v>0</v>
      </c>
      <c r="AR439" s="13" t="b">
        <f t="shared" si="133"/>
        <v>0</v>
      </c>
      <c r="AS439" s="13" t="b">
        <f t="shared" si="134"/>
        <v>1</v>
      </c>
      <c r="AT439" s="13" t="b">
        <f t="shared" si="135"/>
        <v>1</v>
      </c>
      <c r="AU439" s="13" t="b">
        <f t="shared" si="136"/>
        <v>1</v>
      </c>
      <c r="AV439" s="13" t="b">
        <f t="shared" si="137"/>
        <v>1</v>
      </c>
      <c r="AW439" s="13" t="b">
        <f t="shared" si="138"/>
        <v>1</v>
      </c>
      <c r="AX439" s="13" t="str">
        <f t="shared" si="139"/>
        <v>-</v>
      </c>
      <c r="AY439" s="622">
        <f>IF(AX439="-",0,IF(COUNTIF(AX439:$AX$1022,AX439)&gt;1,1,0))</f>
        <v>0</v>
      </c>
    </row>
    <row r="440" spans="1:51" ht="15.75">
      <c r="A440" s="464">
        <v>418</v>
      </c>
      <c r="B440" s="491"/>
      <c r="C440" s="492"/>
      <c r="D440" s="469"/>
      <c r="E440" s="470"/>
      <c r="F440" s="493"/>
      <c r="G440" s="466"/>
      <c r="H440" s="470"/>
      <c r="I440" s="493"/>
      <c r="J440" s="466"/>
      <c r="K440" s="470"/>
      <c r="L440" s="493"/>
      <c r="M440" s="466"/>
      <c r="N440" s="470"/>
      <c r="O440" s="493"/>
      <c r="P440" s="466"/>
      <c r="Q440" s="470"/>
      <c r="R440" s="493"/>
      <c r="S440" s="466"/>
      <c r="T440" s="470"/>
      <c r="U440" s="493"/>
      <c r="V440" s="466"/>
      <c r="W440" s="470"/>
      <c r="X440" s="493"/>
      <c r="Y440" s="466"/>
      <c r="Z440" s="470"/>
      <c r="AA440" s="494"/>
      <c r="AB440" s="542">
        <f t="shared" si="122"/>
        <v>0</v>
      </c>
      <c r="AC440" s="495">
        <f t="shared" si="122"/>
        <v>0</v>
      </c>
      <c r="AD440" s="496">
        <f t="shared" si="122"/>
        <v>0</v>
      </c>
      <c r="AE440" s="3"/>
      <c r="AF440" s="13" t="b">
        <f t="shared" si="120"/>
        <v>1</v>
      </c>
      <c r="AG440" s="13" t="b">
        <f t="shared" si="121"/>
        <v>1</v>
      </c>
      <c r="AH440" s="13" t="b">
        <f t="shared" si="123"/>
        <v>1</v>
      </c>
      <c r="AI440" s="13" t="b">
        <f t="shared" si="124"/>
        <v>1</v>
      </c>
      <c r="AJ440" s="13" t="b">
        <f t="shared" si="125"/>
        <v>0</v>
      </c>
      <c r="AK440" s="13" t="b">
        <f t="shared" si="126"/>
        <v>0</v>
      </c>
      <c r="AL440" s="13" t="b">
        <f t="shared" si="127"/>
        <v>0</v>
      </c>
      <c r="AM440" s="13" t="b">
        <f t="shared" si="128"/>
        <v>0</v>
      </c>
      <c r="AN440" s="13" t="b">
        <f t="shared" si="129"/>
        <v>0</v>
      </c>
      <c r="AO440" s="13" t="b">
        <f t="shared" si="130"/>
        <v>0</v>
      </c>
      <c r="AP440" s="13" t="b">
        <f t="shared" si="131"/>
        <v>0</v>
      </c>
      <c r="AQ440" s="13" t="b">
        <f t="shared" si="132"/>
        <v>0</v>
      </c>
      <c r="AR440" s="13" t="b">
        <f t="shared" si="133"/>
        <v>0</v>
      </c>
      <c r="AS440" s="13" t="b">
        <f t="shared" si="134"/>
        <v>1</v>
      </c>
      <c r="AT440" s="13" t="b">
        <f t="shared" si="135"/>
        <v>1</v>
      </c>
      <c r="AU440" s="13" t="b">
        <f t="shared" si="136"/>
        <v>1</v>
      </c>
      <c r="AV440" s="13" t="b">
        <f t="shared" si="137"/>
        <v>1</v>
      </c>
      <c r="AW440" s="13" t="b">
        <f t="shared" si="138"/>
        <v>1</v>
      </c>
      <c r="AX440" s="13" t="str">
        <f t="shared" si="139"/>
        <v>-</v>
      </c>
      <c r="AY440" s="622">
        <f>IF(AX440="-",0,IF(COUNTIF(AX440:$AX$1022,AX440)&gt;1,1,0))</f>
        <v>0</v>
      </c>
    </row>
    <row r="441" spans="1:51" ht="15.75">
      <c r="A441" s="464">
        <v>419</v>
      </c>
      <c r="B441" s="491"/>
      <c r="C441" s="492"/>
      <c r="D441" s="469"/>
      <c r="E441" s="470"/>
      <c r="F441" s="493"/>
      <c r="G441" s="466"/>
      <c r="H441" s="470"/>
      <c r="I441" s="493"/>
      <c r="J441" s="466"/>
      <c r="K441" s="470"/>
      <c r="L441" s="493"/>
      <c r="M441" s="466"/>
      <c r="N441" s="470"/>
      <c r="O441" s="493"/>
      <c r="P441" s="466"/>
      <c r="Q441" s="470"/>
      <c r="R441" s="493"/>
      <c r="S441" s="466"/>
      <c r="T441" s="470"/>
      <c r="U441" s="493"/>
      <c r="V441" s="466"/>
      <c r="W441" s="470"/>
      <c r="X441" s="493"/>
      <c r="Y441" s="466"/>
      <c r="Z441" s="470"/>
      <c r="AA441" s="494"/>
      <c r="AB441" s="542">
        <f t="shared" si="122"/>
        <v>0</v>
      </c>
      <c r="AC441" s="495">
        <f t="shared" si="122"/>
        <v>0</v>
      </c>
      <c r="AD441" s="496">
        <f t="shared" si="122"/>
        <v>0</v>
      </c>
      <c r="AE441" s="3"/>
      <c r="AF441" s="13" t="b">
        <f t="shared" si="120"/>
        <v>1</v>
      </c>
      <c r="AG441" s="13" t="b">
        <f t="shared" si="121"/>
        <v>1</v>
      </c>
      <c r="AH441" s="13" t="b">
        <f t="shared" si="123"/>
        <v>1</v>
      </c>
      <c r="AI441" s="13" t="b">
        <f t="shared" si="124"/>
        <v>1</v>
      </c>
      <c r="AJ441" s="13" t="b">
        <f t="shared" si="125"/>
        <v>0</v>
      </c>
      <c r="AK441" s="13" t="b">
        <f t="shared" si="126"/>
        <v>0</v>
      </c>
      <c r="AL441" s="13" t="b">
        <f t="shared" si="127"/>
        <v>0</v>
      </c>
      <c r="AM441" s="13" t="b">
        <f t="shared" si="128"/>
        <v>0</v>
      </c>
      <c r="AN441" s="13" t="b">
        <f t="shared" si="129"/>
        <v>0</v>
      </c>
      <c r="AO441" s="13" t="b">
        <f t="shared" si="130"/>
        <v>0</v>
      </c>
      <c r="AP441" s="13" t="b">
        <f t="shared" si="131"/>
        <v>0</v>
      </c>
      <c r="AQ441" s="13" t="b">
        <f t="shared" si="132"/>
        <v>0</v>
      </c>
      <c r="AR441" s="13" t="b">
        <f t="shared" si="133"/>
        <v>0</v>
      </c>
      <c r="AS441" s="13" t="b">
        <f t="shared" si="134"/>
        <v>1</v>
      </c>
      <c r="AT441" s="13" t="b">
        <f t="shared" si="135"/>
        <v>1</v>
      </c>
      <c r="AU441" s="13" t="b">
        <f t="shared" si="136"/>
        <v>1</v>
      </c>
      <c r="AV441" s="13" t="b">
        <f t="shared" si="137"/>
        <v>1</v>
      </c>
      <c r="AW441" s="13" t="b">
        <f t="shared" si="138"/>
        <v>1</v>
      </c>
      <c r="AX441" s="13" t="str">
        <f t="shared" si="139"/>
        <v>-</v>
      </c>
      <c r="AY441" s="622">
        <f>IF(AX441="-",0,IF(COUNTIF(AX441:$AX$1022,AX441)&gt;1,1,0))</f>
        <v>0</v>
      </c>
    </row>
    <row r="442" spans="1:51" ht="15.75">
      <c r="A442" s="464">
        <v>420</v>
      </c>
      <c r="B442" s="491"/>
      <c r="C442" s="492"/>
      <c r="D442" s="469"/>
      <c r="E442" s="470"/>
      <c r="F442" s="493"/>
      <c r="G442" s="466"/>
      <c r="H442" s="470"/>
      <c r="I442" s="493"/>
      <c r="J442" s="466"/>
      <c r="K442" s="470"/>
      <c r="L442" s="493"/>
      <c r="M442" s="466"/>
      <c r="N442" s="470"/>
      <c r="O442" s="493"/>
      <c r="P442" s="466"/>
      <c r="Q442" s="470"/>
      <c r="R442" s="493"/>
      <c r="S442" s="466"/>
      <c r="T442" s="470"/>
      <c r="U442" s="493"/>
      <c r="V442" s="466"/>
      <c r="W442" s="470"/>
      <c r="X442" s="493"/>
      <c r="Y442" s="466"/>
      <c r="Z442" s="470"/>
      <c r="AA442" s="494"/>
      <c r="AB442" s="542">
        <f t="shared" si="122"/>
        <v>0</v>
      </c>
      <c r="AC442" s="495">
        <f t="shared" si="122"/>
        <v>0</v>
      </c>
      <c r="AD442" s="496">
        <f t="shared" si="122"/>
        <v>0</v>
      </c>
      <c r="AE442" s="3"/>
      <c r="AF442" s="13" t="b">
        <f t="shared" si="120"/>
        <v>1</v>
      </c>
      <c r="AG442" s="13" t="b">
        <f t="shared" si="121"/>
        <v>1</v>
      </c>
      <c r="AH442" s="13" t="b">
        <f t="shared" si="123"/>
        <v>1</v>
      </c>
      <c r="AI442" s="13" t="b">
        <f t="shared" si="124"/>
        <v>1</v>
      </c>
      <c r="AJ442" s="13" t="b">
        <f t="shared" si="125"/>
        <v>0</v>
      </c>
      <c r="AK442" s="13" t="b">
        <f t="shared" si="126"/>
        <v>0</v>
      </c>
      <c r="AL442" s="13" t="b">
        <f t="shared" si="127"/>
        <v>0</v>
      </c>
      <c r="AM442" s="13" t="b">
        <f t="shared" si="128"/>
        <v>0</v>
      </c>
      <c r="AN442" s="13" t="b">
        <f t="shared" si="129"/>
        <v>0</v>
      </c>
      <c r="AO442" s="13" t="b">
        <f t="shared" si="130"/>
        <v>0</v>
      </c>
      <c r="AP442" s="13" t="b">
        <f t="shared" si="131"/>
        <v>0</v>
      </c>
      <c r="AQ442" s="13" t="b">
        <f t="shared" si="132"/>
        <v>0</v>
      </c>
      <c r="AR442" s="13" t="b">
        <f t="shared" si="133"/>
        <v>0</v>
      </c>
      <c r="AS442" s="13" t="b">
        <f t="shared" si="134"/>
        <v>1</v>
      </c>
      <c r="AT442" s="13" t="b">
        <f t="shared" si="135"/>
        <v>1</v>
      </c>
      <c r="AU442" s="13" t="b">
        <f t="shared" si="136"/>
        <v>1</v>
      </c>
      <c r="AV442" s="13" t="b">
        <f t="shared" si="137"/>
        <v>1</v>
      </c>
      <c r="AW442" s="13" t="b">
        <f t="shared" si="138"/>
        <v>1</v>
      </c>
      <c r="AX442" s="13" t="str">
        <f t="shared" si="139"/>
        <v>-</v>
      </c>
      <c r="AY442" s="622">
        <f>IF(AX442="-",0,IF(COUNTIF(AX442:$AX$1022,AX442)&gt;1,1,0))</f>
        <v>0</v>
      </c>
    </row>
    <row r="443" spans="1:51" ht="15.75">
      <c r="A443" s="464">
        <v>421</v>
      </c>
      <c r="B443" s="491"/>
      <c r="C443" s="492"/>
      <c r="D443" s="469"/>
      <c r="E443" s="470"/>
      <c r="F443" s="493"/>
      <c r="G443" s="466"/>
      <c r="H443" s="470"/>
      <c r="I443" s="493"/>
      <c r="J443" s="466"/>
      <c r="K443" s="470"/>
      <c r="L443" s="493"/>
      <c r="M443" s="466"/>
      <c r="N443" s="470"/>
      <c r="O443" s="493"/>
      <c r="P443" s="466"/>
      <c r="Q443" s="470"/>
      <c r="R443" s="493"/>
      <c r="S443" s="466"/>
      <c r="T443" s="470"/>
      <c r="U443" s="493"/>
      <c r="V443" s="466"/>
      <c r="W443" s="470"/>
      <c r="X443" s="493"/>
      <c r="Y443" s="466"/>
      <c r="Z443" s="470"/>
      <c r="AA443" s="494"/>
      <c r="AB443" s="542">
        <f t="shared" si="122"/>
        <v>0</v>
      </c>
      <c r="AC443" s="495">
        <f t="shared" si="122"/>
        <v>0</v>
      </c>
      <c r="AD443" s="496">
        <f t="shared" si="122"/>
        <v>0</v>
      </c>
      <c r="AE443" s="3"/>
      <c r="AF443" s="13" t="b">
        <f t="shared" si="120"/>
        <v>1</v>
      </c>
      <c r="AG443" s="13" t="b">
        <f t="shared" si="121"/>
        <v>1</v>
      </c>
      <c r="AH443" s="13" t="b">
        <f t="shared" si="123"/>
        <v>1</v>
      </c>
      <c r="AI443" s="13" t="b">
        <f t="shared" si="124"/>
        <v>1</v>
      </c>
      <c r="AJ443" s="13" t="b">
        <f t="shared" si="125"/>
        <v>0</v>
      </c>
      <c r="AK443" s="13" t="b">
        <f t="shared" si="126"/>
        <v>0</v>
      </c>
      <c r="AL443" s="13" t="b">
        <f t="shared" si="127"/>
        <v>0</v>
      </c>
      <c r="AM443" s="13" t="b">
        <f t="shared" si="128"/>
        <v>0</v>
      </c>
      <c r="AN443" s="13" t="b">
        <f t="shared" si="129"/>
        <v>0</v>
      </c>
      <c r="AO443" s="13" t="b">
        <f t="shared" si="130"/>
        <v>0</v>
      </c>
      <c r="AP443" s="13" t="b">
        <f t="shared" si="131"/>
        <v>0</v>
      </c>
      <c r="AQ443" s="13" t="b">
        <f t="shared" si="132"/>
        <v>0</v>
      </c>
      <c r="AR443" s="13" t="b">
        <f t="shared" si="133"/>
        <v>0</v>
      </c>
      <c r="AS443" s="13" t="b">
        <f t="shared" si="134"/>
        <v>1</v>
      </c>
      <c r="AT443" s="13" t="b">
        <f t="shared" si="135"/>
        <v>1</v>
      </c>
      <c r="AU443" s="13" t="b">
        <f t="shared" si="136"/>
        <v>1</v>
      </c>
      <c r="AV443" s="13" t="b">
        <f t="shared" si="137"/>
        <v>1</v>
      </c>
      <c r="AW443" s="13" t="b">
        <f t="shared" si="138"/>
        <v>1</v>
      </c>
      <c r="AX443" s="13" t="str">
        <f t="shared" si="139"/>
        <v>-</v>
      </c>
      <c r="AY443" s="622">
        <f>IF(AX443="-",0,IF(COUNTIF(AX443:$AX$1022,AX443)&gt;1,1,0))</f>
        <v>0</v>
      </c>
    </row>
    <row r="444" spans="1:51" ht="15.75">
      <c r="A444" s="464">
        <v>422</v>
      </c>
      <c r="B444" s="491"/>
      <c r="C444" s="492"/>
      <c r="D444" s="469"/>
      <c r="E444" s="470"/>
      <c r="F444" s="493"/>
      <c r="G444" s="466"/>
      <c r="H444" s="470"/>
      <c r="I444" s="493"/>
      <c r="J444" s="466"/>
      <c r="K444" s="470"/>
      <c r="L444" s="493"/>
      <c r="M444" s="466"/>
      <c r="N444" s="470"/>
      <c r="O444" s="493"/>
      <c r="P444" s="466"/>
      <c r="Q444" s="470"/>
      <c r="R444" s="493"/>
      <c r="S444" s="466"/>
      <c r="T444" s="470"/>
      <c r="U444" s="493"/>
      <c r="V444" s="466"/>
      <c r="W444" s="470"/>
      <c r="X444" s="493"/>
      <c r="Y444" s="466"/>
      <c r="Z444" s="470"/>
      <c r="AA444" s="494"/>
      <c r="AB444" s="542">
        <f t="shared" si="122"/>
        <v>0</v>
      </c>
      <c r="AC444" s="495">
        <f t="shared" si="122"/>
        <v>0</v>
      </c>
      <c r="AD444" s="496">
        <f t="shared" si="122"/>
        <v>0</v>
      </c>
      <c r="AE444" s="3"/>
      <c r="AF444" s="13" t="b">
        <f t="shared" si="120"/>
        <v>1</v>
      </c>
      <c r="AG444" s="13" t="b">
        <f t="shared" si="121"/>
        <v>1</v>
      </c>
      <c r="AH444" s="13" t="b">
        <f t="shared" si="123"/>
        <v>1</v>
      </c>
      <c r="AI444" s="13" t="b">
        <f t="shared" si="124"/>
        <v>1</v>
      </c>
      <c r="AJ444" s="13" t="b">
        <f t="shared" si="125"/>
        <v>0</v>
      </c>
      <c r="AK444" s="13" t="b">
        <f t="shared" si="126"/>
        <v>0</v>
      </c>
      <c r="AL444" s="13" t="b">
        <f t="shared" si="127"/>
        <v>0</v>
      </c>
      <c r="AM444" s="13" t="b">
        <f t="shared" si="128"/>
        <v>0</v>
      </c>
      <c r="AN444" s="13" t="b">
        <f t="shared" si="129"/>
        <v>0</v>
      </c>
      <c r="AO444" s="13" t="b">
        <f t="shared" si="130"/>
        <v>0</v>
      </c>
      <c r="AP444" s="13" t="b">
        <f t="shared" si="131"/>
        <v>0</v>
      </c>
      <c r="AQ444" s="13" t="b">
        <f t="shared" si="132"/>
        <v>0</v>
      </c>
      <c r="AR444" s="13" t="b">
        <f t="shared" si="133"/>
        <v>0</v>
      </c>
      <c r="AS444" s="13" t="b">
        <f t="shared" si="134"/>
        <v>1</v>
      </c>
      <c r="AT444" s="13" t="b">
        <f t="shared" si="135"/>
        <v>1</v>
      </c>
      <c r="AU444" s="13" t="b">
        <f t="shared" si="136"/>
        <v>1</v>
      </c>
      <c r="AV444" s="13" t="b">
        <f t="shared" si="137"/>
        <v>1</v>
      </c>
      <c r="AW444" s="13" t="b">
        <f t="shared" si="138"/>
        <v>1</v>
      </c>
      <c r="AX444" s="13" t="str">
        <f t="shared" si="139"/>
        <v>-</v>
      </c>
      <c r="AY444" s="622">
        <f>IF(AX444="-",0,IF(COUNTIF(AX444:$AX$1022,AX444)&gt;1,1,0))</f>
        <v>0</v>
      </c>
    </row>
    <row r="445" spans="1:51" ht="15.75">
      <c r="A445" s="464">
        <v>423</v>
      </c>
      <c r="B445" s="491"/>
      <c r="C445" s="492"/>
      <c r="D445" s="469"/>
      <c r="E445" s="470"/>
      <c r="F445" s="493"/>
      <c r="G445" s="466"/>
      <c r="H445" s="470"/>
      <c r="I445" s="493"/>
      <c r="J445" s="466"/>
      <c r="K445" s="470"/>
      <c r="L445" s="493"/>
      <c r="M445" s="466"/>
      <c r="N445" s="470"/>
      <c r="O445" s="493"/>
      <c r="P445" s="466"/>
      <c r="Q445" s="470"/>
      <c r="R445" s="493"/>
      <c r="S445" s="466"/>
      <c r="T445" s="470"/>
      <c r="U445" s="493"/>
      <c r="V445" s="466"/>
      <c r="W445" s="470"/>
      <c r="X445" s="493"/>
      <c r="Y445" s="466"/>
      <c r="Z445" s="470"/>
      <c r="AA445" s="494"/>
      <c r="AB445" s="542">
        <f t="shared" si="122"/>
        <v>0</v>
      </c>
      <c r="AC445" s="495">
        <f t="shared" si="122"/>
        <v>0</v>
      </c>
      <c r="AD445" s="496">
        <f t="shared" si="122"/>
        <v>0</v>
      </c>
      <c r="AE445" s="3"/>
      <c r="AF445" s="13" t="b">
        <f t="shared" si="120"/>
        <v>1</v>
      </c>
      <c r="AG445" s="13" t="b">
        <f t="shared" si="121"/>
        <v>1</v>
      </c>
      <c r="AH445" s="13" t="b">
        <f t="shared" si="123"/>
        <v>1</v>
      </c>
      <c r="AI445" s="13" t="b">
        <f t="shared" si="124"/>
        <v>1</v>
      </c>
      <c r="AJ445" s="13" t="b">
        <f t="shared" si="125"/>
        <v>0</v>
      </c>
      <c r="AK445" s="13" t="b">
        <f t="shared" si="126"/>
        <v>0</v>
      </c>
      <c r="AL445" s="13" t="b">
        <f t="shared" si="127"/>
        <v>0</v>
      </c>
      <c r="AM445" s="13" t="b">
        <f t="shared" si="128"/>
        <v>0</v>
      </c>
      <c r="AN445" s="13" t="b">
        <f t="shared" si="129"/>
        <v>0</v>
      </c>
      <c r="AO445" s="13" t="b">
        <f t="shared" si="130"/>
        <v>0</v>
      </c>
      <c r="AP445" s="13" t="b">
        <f t="shared" si="131"/>
        <v>0</v>
      </c>
      <c r="AQ445" s="13" t="b">
        <f t="shared" si="132"/>
        <v>0</v>
      </c>
      <c r="AR445" s="13" t="b">
        <f t="shared" si="133"/>
        <v>0</v>
      </c>
      <c r="AS445" s="13" t="b">
        <f t="shared" si="134"/>
        <v>1</v>
      </c>
      <c r="AT445" s="13" t="b">
        <f t="shared" si="135"/>
        <v>1</v>
      </c>
      <c r="AU445" s="13" t="b">
        <f t="shared" si="136"/>
        <v>1</v>
      </c>
      <c r="AV445" s="13" t="b">
        <f t="shared" si="137"/>
        <v>1</v>
      </c>
      <c r="AW445" s="13" t="b">
        <f t="shared" si="138"/>
        <v>1</v>
      </c>
      <c r="AX445" s="13" t="str">
        <f t="shared" si="139"/>
        <v>-</v>
      </c>
      <c r="AY445" s="622">
        <f>IF(AX445="-",0,IF(COUNTIF(AX445:$AX$1022,AX445)&gt;1,1,0))</f>
        <v>0</v>
      </c>
    </row>
    <row r="446" spans="1:51" ht="15.75">
      <c r="A446" s="464">
        <v>424</v>
      </c>
      <c r="B446" s="491"/>
      <c r="C446" s="492"/>
      <c r="D446" s="469"/>
      <c r="E446" s="470"/>
      <c r="F446" s="493"/>
      <c r="G446" s="466"/>
      <c r="H446" s="470"/>
      <c r="I446" s="493"/>
      <c r="J446" s="466"/>
      <c r="K446" s="470"/>
      <c r="L446" s="493"/>
      <c r="M446" s="466"/>
      <c r="N446" s="470"/>
      <c r="O446" s="493"/>
      <c r="P446" s="466"/>
      <c r="Q446" s="470"/>
      <c r="R446" s="493"/>
      <c r="S446" s="466"/>
      <c r="T446" s="470"/>
      <c r="U446" s="493"/>
      <c r="V446" s="466"/>
      <c r="W446" s="470"/>
      <c r="X446" s="493"/>
      <c r="Y446" s="466"/>
      <c r="Z446" s="470"/>
      <c r="AA446" s="494"/>
      <c r="AB446" s="542">
        <f t="shared" si="122"/>
        <v>0</v>
      </c>
      <c r="AC446" s="495">
        <f t="shared" si="122"/>
        <v>0</v>
      </c>
      <c r="AD446" s="496">
        <f t="shared" si="122"/>
        <v>0</v>
      </c>
      <c r="AE446" s="3"/>
      <c r="AF446" s="13" t="b">
        <f t="shared" si="120"/>
        <v>1</v>
      </c>
      <c r="AG446" s="13" t="b">
        <f t="shared" si="121"/>
        <v>1</v>
      </c>
      <c r="AH446" s="13" t="b">
        <f t="shared" si="123"/>
        <v>1</v>
      </c>
      <c r="AI446" s="13" t="b">
        <f t="shared" si="124"/>
        <v>1</v>
      </c>
      <c r="AJ446" s="13" t="b">
        <f t="shared" si="125"/>
        <v>0</v>
      </c>
      <c r="AK446" s="13" t="b">
        <f t="shared" si="126"/>
        <v>0</v>
      </c>
      <c r="AL446" s="13" t="b">
        <f t="shared" si="127"/>
        <v>0</v>
      </c>
      <c r="AM446" s="13" t="b">
        <f t="shared" si="128"/>
        <v>0</v>
      </c>
      <c r="AN446" s="13" t="b">
        <f t="shared" si="129"/>
        <v>0</v>
      </c>
      <c r="AO446" s="13" t="b">
        <f t="shared" si="130"/>
        <v>0</v>
      </c>
      <c r="AP446" s="13" t="b">
        <f t="shared" si="131"/>
        <v>0</v>
      </c>
      <c r="AQ446" s="13" t="b">
        <f t="shared" si="132"/>
        <v>0</v>
      </c>
      <c r="AR446" s="13" t="b">
        <f t="shared" si="133"/>
        <v>0</v>
      </c>
      <c r="AS446" s="13" t="b">
        <f t="shared" si="134"/>
        <v>1</v>
      </c>
      <c r="AT446" s="13" t="b">
        <f t="shared" si="135"/>
        <v>1</v>
      </c>
      <c r="AU446" s="13" t="b">
        <f t="shared" si="136"/>
        <v>1</v>
      </c>
      <c r="AV446" s="13" t="b">
        <f t="shared" si="137"/>
        <v>1</v>
      </c>
      <c r="AW446" s="13" t="b">
        <f t="shared" si="138"/>
        <v>1</v>
      </c>
      <c r="AX446" s="13" t="str">
        <f t="shared" si="139"/>
        <v>-</v>
      </c>
      <c r="AY446" s="622">
        <f>IF(AX446="-",0,IF(COUNTIF(AX446:$AX$1022,AX446)&gt;1,1,0))</f>
        <v>0</v>
      </c>
    </row>
    <row r="447" spans="1:51" ht="15.75">
      <c r="A447" s="464">
        <v>425</v>
      </c>
      <c r="B447" s="491"/>
      <c r="C447" s="492"/>
      <c r="D447" s="469"/>
      <c r="E447" s="470"/>
      <c r="F447" s="493"/>
      <c r="G447" s="466"/>
      <c r="H447" s="470"/>
      <c r="I447" s="493"/>
      <c r="J447" s="466"/>
      <c r="K447" s="470"/>
      <c r="L447" s="493"/>
      <c r="M447" s="466"/>
      <c r="N447" s="470"/>
      <c r="O447" s="493"/>
      <c r="P447" s="466"/>
      <c r="Q447" s="470"/>
      <c r="R447" s="493"/>
      <c r="S447" s="466"/>
      <c r="T447" s="470"/>
      <c r="U447" s="493"/>
      <c r="V447" s="466"/>
      <c r="W447" s="470"/>
      <c r="X447" s="493"/>
      <c r="Y447" s="466"/>
      <c r="Z447" s="470"/>
      <c r="AA447" s="494"/>
      <c r="AB447" s="542">
        <f t="shared" si="122"/>
        <v>0</v>
      </c>
      <c r="AC447" s="495">
        <f t="shared" si="122"/>
        <v>0</v>
      </c>
      <c r="AD447" s="496">
        <f t="shared" si="122"/>
        <v>0</v>
      </c>
      <c r="AE447" s="3"/>
      <c r="AF447" s="13" t="b">
        <f t="shared" si="120"/>
        <v>1</v>
      </c>
      <c r="AG447" s="13" t="b">
        <f t="shared" si="121"/>
        <v>1</v>
      </c>
      <c r="AH447" s="13" t="b">
        <f t="shared" si="123"/>
        <v>1</v>
      </c>
      <c r="AI447" s="13" t="b">
        <f t="shared" si="124"/>
        <v>1</v>
      </c>
      <c r="AJ447" s="13" t="b">
        <f t="shared" si="125"/>
        <v>0</v>
      </c>
      <c r="AK447" s="13" t="b">
        <f t="shared" si="126"/>
        <v>0</v>
      </c>
      <c r="AL447" s="13" t="b">
        <f t="shared" si="127"/>
        <v>0</v>
      </c>
      <c r="AM447" s="13" t="b">
        <f t="shared" si="128"/>
        <v>0</v>
      </c>
      <c r="AN447" s="13" t="b">
        <f t="shared" si="129"/>
        <v>0</v>
      </c>
      <c r="AO447" s="13" t="b">
        <f t="shared" si="130"/>
        <v>0</v>
      </c>
      <c r="AP447" s="13" t="b">
        <f t="shared" si="131"/>
        <v>0</v>
      </c>
      <c r="AQ447" s="13" t="b">
        <f t="shared" si="132"/>
        <v>0</v>
      </c>
      <c r="AR447" s="13" t="b">
        <f t="shared" si="133"/>
        <v>0</v>
      </c>
      <c r="AS447" s="13" t="b">
        <f t="shared" si="134"/>
        <v>1</v>
      </c>
      <c r="AT447" s="13" t="b">
        <f t="shared" si="135"/>
        <v>1</v>
      </c>
      <c r="AU447" s="13" t="b">
        <f t="shared" si="136"/>
        <v>1</v>
      </c>
      <c r="AV447" s="13" t="b">
        <f t="shared" si="137"/>
        <v>1</v>
      </c>
      <c r="AW447" s="13" t="b">
        <f t="shared" si="138"/>
        <v>1</v>
      </c>
      <c r="AX447" s="13" t="str">
        <f t="shared" si="139"/>
        <v>-</v>
      </c>
      <c r="AY447" s="622">
        <f>IF(AX447="-",0,IF(COUNTIF(AX447:$AX$1022,AX447)&gt;1,1,0))</f>
        <v>0</v>
      </c>
    </row>
    <row r="448" spans="1:51" ht="15.75">
      <c r="A448" s="464">
        <v>426</v>
      </c>
      <c r="B448" s="491"/>
      <c r="C448" s="492"/>
      <c r="D448" s="469"/>
      <c r="E448" s="470"/>
      <c r="F448" s="493"/>
      <c r="G448" s="466"/>
      <c r="H448" s="470"/>
      <c r="I448" s="493"/>
      <c r="J448" s="466"/>
      <c r="K448" s="470"/>
      <c r="L448" s="493"/>
      <c r="M448" s="466"/>
      <c r="N448" s="470"/>
      <c r="O448" s="493"/>
      <c r="P448" s="466"/>
      <c r="Q448" s="470"/>
      <c r="R448" s="493"/>
      <c r="S448" s="466"/>
      <c r="T448" s="470"/>
      <c r="U448" s="493"/>
      <c r="V448" s="466"/>
      <c r="W448" s="470"/>
      <c r="X448" s="493"/>
      <c r="Y448" s="466"/>
      <c r="Z448" s="470"/>
      <c r="AA448" s="494"/>
      <c r="AB448" s="542">
        <f t="shared" si="122"/>
        <v>0</v>
      </c>
      <c r="AC448" s="495">
        <f t="shared" si="122"/>
        <v>0</v>
      </c>
      <c r="AD448" s="496">
        <f t="shared" si="122"/>
        <v>0</v>
      </c>
      <c r="AE448" s="3"/>
      <c r="AF448" s="13" t="b">
        <f t="shared" si="120"/>
        <v>1</v>
      </c>
      <c r="AG448" s="13" t="b">
        <f t="shared" si="121"/>
        <v>1</v>
      </c>
      <c r="AH448" s="13" t="b">
        <f t="shared" si="123"/>
        <v>1</v>
      </c>
      <c r="AI448" s="13" t="b">
        <f t="shared" si="124"/>
        <v>1</v>
      </c>
      <c r="AJ448" s="13" t="b">
        <f t="shared" si="125"/>
        <v>0</v>
      </c>
      <c r="AK448" s="13" t="b">
        <f t="shared" si="126"/>
        <v>0</v>
      </c>
      <c r="AL448" s="13" t="b">
        <f t="shared" si="127"/>
        <v>0</v>
      </c>
      <c r="AM448" s="13" t="b">
        <f t="shared" si="128"/>
        <v>0</v>
      </c>
      <c r="AN448" s="13" t="b">
        <f t="shared" si="129"/>
        <v>0</v>
      </c>
      <c r="AO448" s="13" t="b">
        <f t="shared" si="130"/>
        <v>0</v>
      </c>
      <c r="AP448" s="13" t="b">
        <f t="shared" si="131"/>
        <v>0</v>
      </c>
      <c r="AQ448" s="13" t="b">
        <f t="shared" si="132"/>
        <v>0</v>
      </c>
      <c r="AR448" s="13" t="b">
        <f t="shared" si="133"/>
        <v>0</v>
      </c>
      <c r="AS448" s="13" t="b">
        <f t="shared" si="134"/>
        <v>1</v>
      </c>
      <c r="AT448" s="13" t="b">
        <f t="shared" si="135"/>
        <v>1</v>
      </c>
      <c r="AU448" s="13" t="b">
        <f t="shared" si="136"/>
        <v>1</v>
      </c>
      <c r="AV448" s="13" t="b">
        <f t="shared" si="137"/>
        <v>1</v>
      </c>
      <c r="AW448" s="13" t="b">
        <f t="shared" si="138"/>
        <v>1</v>
      </c>
      <c r="AX448" s="13" t="str">
        <f t="shared" si="139"/>
        <v>-</v>
      </c>
      <c r="AY448" s="622">
        <f>IF(AX448="-",0,IF(COUNTIF(AX448:$AX$1022,AX448)&gt;1,1,0))</f>
        <v>0</v>
      </c>
    </row>
    <row r="449" spans="1:51" ht="15.75">
      <c r="A449" s="464">
        <v>427</v>
      </c>
      <c r="B449" s="491"/>
      <c r="C449" s="492"/>
      <c r="D449" s="469"/>
      <c r="E449" s="470"/>
      <c r="F449" s="493"/>
      <c r="G449" s="466"/>
      <c r="H449" s="470"/>
      <c r="I449" s="493"/>
      <c r="J449" s="466"/>
      <c r="K449" s="470"/>
      <c r="L449" s="493"/>
      <c r="M449" s="466"/>
      <c r="N449" s="470"/>
      <c r="O449" s="493"/>
      <c r="P449" s="466"/>
      <c r="Q449" s="470"/>
      <c r="R449" s="493"/>
      <c r="S449" s="466"/>
      <c r="T449" s="470"/>
      <c r="U449" s="493"/>
      <c r="V449" s="466"/>
      <c r="W449" s="470"/>
      <c r="X449" s="493"/>
      <c r="Y449" s="466"/>
      <c r="Z449" s="470"/>
      <c r="AA449" s="494"/>
      <c r="AB449" s="542">
        <f t="shared" si="122"/>
        <v>0</v>
      </c>
      <c r="AC449" s="495">
        <f t="shared" si="122"/>
        <v>0</v>
      </c>
      <c r="AD449" s="496">
        <f t="shared" si="122"/>
        <v>0</v>
      </c>
      <c r="AE449" s="3"/>
      <c r="AF449" s="13" t="b">
        <f t="shared" si="120"/>
        <v>1</v>
      </c>
      <c r="AG449" s="13" t="b">
        <f t="shared" si="121"/>
        <v>1</v>
      </c>
      <c r="AH449" s="13" t="b">
        <f t="shared" si="123"/>
        <v>1</v>
      </c>
      <c r="AI449" s="13" t="b">
        <f t="shared" si="124"/>
        <v>1</v>
      </c>
      <c r="AJ449" s="13" t="b">
        <f t="shared" si="125"/>
        <v>0</v>
      </c>
      <c r="AK449" s="13" t="b">
        <f t="shared" si="126"/>
        <v>0</v>
      </c>
      <c r="AL449" s="13" t="b">
        <f t="shared" si="127"/>
        <v>0</v>
      </c>
      <c r="AM449" s="13" t="b">
        <f t="shared" si="128"/>
        <v>0</v>
      </c>
      <c r="AN449" s="13" t="b">
        <f t="shared" si="129"/>
        <v>0</v>
      </c>
      <c r="AO449" s="13" t="b">
        <f t="shared" si="130"/>
        <v>0</v>
      </c>
      <c r="AP449" s="13" t="b">
        <f t="shared" si="131"/>
        <v>0</v>
      </c>
      <c r="AQ449" s="13" t="b">
        <f t="shared" si="132"/>
        <v>0</v>
      </c>
      <c r="AR449" s="13" t="b">
        <f t="shared" si="133"/>
        <v>0</v>
      </c>
      <c r="AS449" s="13" t="b">
        <f t="shared" si="134"/>
        <v>1</v>
      </c>
      <c r="AT449" s="13" t="b">
        <f t="shared" si="135"/>
        <v>1</v>
      </c>
      <c r="AU449" s="13" t="b">
        <f t="shared" si="136"/>
        <v>1</v>
      </c>
      <c r="AV449" s="13" t="b">
        <f t="shared" si="137"/>
        <v>1</v>
      </c>
      <c r="AW449" s="13" t="b">
        <f t="shared" si="138"/>
        <v>1</v>
      </c>
      <c r="AX449" s="13" t="str">
        <f t="shared" si="139"/>
        <v>-</v>
      </c>
      <c r="AY449" s="622">
        <f>IF(AX449="-",0,IF(COUNTIF(AX449:$AX$1022,AX449)&gt;1,1,0))</f>
        <v>0</v>
      </c>
    </row>
    <row r="450" spans="1:51" ht="15.75">
      <c r="A450" s="464">
        <v>428</v>
      </c>
      <c r="B450" s="491"/>
      <c r="C450" s="492"/>
      <c r="D450" s="469"/>
      <c r="E450" s="470"/>
      <c r="F450" s="493"/>
      <c r="G450" s="466"/>
      <c r="H450" s="470"/>
      <c r="I450" s="493"/>
      <c r="J450" s="466"/>
      <c r="K450" s="470"/>
      <c r="L450" s="493"/>
      <c r="M450" s="466"/>
      <c r="N450" s="470"/>
      <c r="O450" s="493"/>
      <c r="P450" s="466"/>
      <c r="Q450" s="470"/>
      <c r="R450" s="493"/>
      <c r="S450" s="466"/>
      <c r="T450" s="470"/>
      <c r="U450" s="493"/>
      <c r="V450" s="466"/>
      <c r="W450" s="470"/>
      <c r="X450" s="493"/>
      <c r="Y450" s="466"/>
      <c r="Z450" s="470"/>
      <c r="AA450" s="494"/>
      <c r="AB450" s="542">
        <f t="shared" si="122"/>
        <v>0</v>
      </c>
      <c r="AC450" s="495">
        <f t="shared" si="122"/>
        <v>0</v>
      </c>
      <c r="AD450" s="496">
        <f t="shared" si="122"/>
        <v>0</v>
      </c>
      <c r="AE450" s="3"/>
      <c r="AF450" s="13" t="b">
        <f t="shared" si="120"/>
        <v>1</v>
      </c>
      <c r="AG450" s="13" t="b">
        <f t="shared" si="121"/>
        <v>1</v>
      </c>
      <c r="AH450" s="13" t="b">
        <f t="shared" si="123"/>
        <v>1</v>
      </c>
      <c r="AI450" s="13" t="b">
        <f t="shared" si="124"/>
        <v>1</v>
      </c>
      <c r="AJ450" s="13" t="b">
        <f t="shared" si="125"/>
        <v>0</v>
      </c>
      <c r="AK450" s="13" t="b">
        <f t="shared" si="126"/>
        <v>0</v>
      </c>
      <c r="AL450" s="13" t="b">
        <f t="shared" si="127"/>
        <v>0</v>
      </c>
      <c r="AM450" s="13" t="b">
        <f t="shared" si="128"/>
        <v>0</v>
      </c>
      <c r="AN450" s="13" t="b">
        <f t="shared" si="129"/>
        <v>0</v>
      </c>
      <c r="AO450" s="13" t="b">
        <f t="shared" si="130"/>
        <v>0</v>
      </c>
      <c r="AP450" s="13" t="b">
        <f t="shared" si="131"/>
        <v>0</v>
      </c>
      <c r="AQ450" s="13" t="b">
        <f t="shared" si="132"/>
        <v>0</v>
      </c>
      <c r="AR450" s="13" t="b">
        <f t="shared" si="133"/>
        <v>0</v>
      </c>
      <c r="AS450" s="13" t="b">
        <f t="shared" si="134"/>
        <v>1</v>
      </c>
      <c r="AT450" s="13" t="b">
        <f t="shared" si="135"/>
        <v>1</v>
      </c>
      <c r="AU450" s="13" t="b">
        <f t="shared" si="136"/>
        <v>1</v>
      </c>
      <c r="AV450" s="13" t="b">
        <f t="shared" si="137"/>
        <v>1</v>
      </c>
      <c r="AW450" s="13" t="b">
        <f t="shared" si="138"/>
        <v>1</v>
      </c>
      <c r="AX450" s="13" t="str">
        <f t="shared" si="139"/>
        <v>-</v>
      </c>
      <c r="AY450" s="622">
        <f>IF(AX450="-",0,IF(COUNTIF(AX450:$AX$1022,AX450)&gt;1,1,0))</f>
        <v>0</v>
      </c>
    </row>
    <row r="451" spans="1:51" ht="15.75">
      <c r="A451" s="464">
        <v>429</v>
      </c>
      <c r="B451" s="491"/>
      <c r="C451" s="492"/>
      <c r="D451" s="469"/>
      <c r="E451" s="470"/>
      <c r="F451" s="493"/>
      <c r="G451" s="466"/>
      <c r="H451" s="470"/>
      <c r="I451" s="493"/>
      <c r="J451" s="466"/>
      <c r="K451" s="470"/>
      <c r="L451" s="493"/>
      <c r="M451" s="466"/>
      <c r="N451" s="470"/>
      <c r="O451" s="493"/>
      <c r="P451" s="466"/>
      <c r="Q451" s="470"/>
      <c r="R451" s="493"/>
      <c r="S451" s="466"/>
      <c r="T451" s="470"/>
      <c r="U451" s="493"/>
      <c r="V451" s="466"/>
      <c r="W451" s="470"/>
      <c r="X451" s="493"/>
      <c r="Y451" s="466"/>
      <c r="Z451" s="470"/>
      <c r="AA451" s="494"/>
      <c r="AB451" s="542">
        <f t="shared" si="122"/>
        <v>0</v>
      </c>
      <c r="AC451" s="495">
        <f t="shared" si="122"/>
        <v>0</v>
      </c>
      <c r="AD451" s="496">
        <f t="shared" si="122"/>
        <v>0</v>
      </c>
      <c r="AE451" s="3"/>
      <c r="AF451" s="13" t="b">
        <f t="shared" si="120"/>
        <v>1</v>
      </c>
      <c r="AG451" s="13" t="b">
        <f t="shared" si="121"/>
        <v>1</v>
      </c>
      <c r="AH451" s="13" t="b">
        <f t="shared" si="123"/>
        <v>1</v>
      </c>
      <c r="AI451" s="13" t="b">
        <f t="shared" si="124"/>
        <v>1</v>
      </c>
      <c r="AJ451" s="13" t="b">
        <f t="shared" si="125"/>
        <v>0</v>
      </c>
      <c r="AK451" s="13" t="b">
        <f t="shared" si="126"/>
        <v>0</v>
      </c>
      <c r="AL451" s="13" t="b">
        <f t="shared" si="127"/>
        <v>0</v>
      </c>
      <c r="AM451" s="13" t="b">
        <f t="shared" si="128"/>
        <v>0</v>
      </c>
      <c r="AN451" s="13" t="b">
        <f t="shared" si="129"/>
        <v>0</v>
      </c>
      <c r="AO451" s="13" t="b">
        <f t="shared" si="130"/>
        <v>0</v>
      </c>
      <c r="AP451" s="13" t="b">
        <f t="shared" si="131"/>
        <v>0</v>
      </c>
      <c r="AQ451" s="13" t="b">
        <f t="shared" si="132"/>
        <v>0</v>
      </c>
      <c r="AR451" s="13" t="b">
        <f t="shared" si="133"/>
        <v>0</v>
      </c>
      <c r="AS451" s="13" t="b">
        <f t="shared" si="134"/>
        <v>1</v>
      </c>
      <c r="AT451" s="13" t="b">
        <f t="shared" si="135"/>
        <v>1</v>
      </c>
      <c r="AU451" s="13" t="b">
        <f t="shared" si="136"/>
        <v>1</v>
      </c>
      <c r="AV451" s="13" t="b">
        <f t="shared" si="137"/>
        <v>1</v>
      </c>
      <c r="AW451" s="13" t="b">
        <f t="shared" si="138"/>
        <v>1</v>
      </c>
      <c r="AX451" s="13" t="str">
        <f t="shared" si="139"/>
        <v>-</v>
      </c>
      <c r="AY451" s="622">
        <f>IF(AX451="-",0,IF(COUNTIF(AX451:$AX$1022,AX451)&gt;1,1,0))</f>
        <v>0</v>
      </c>
    </row>
    <row r="452" spans="1:51" ht="15.75">
      <c r="A452" s="464">
        <v>430</v>
      </c>
      <c r="B452" s="491"/>
      <c r="C452" s="492"/>
      <c r="D452" s="469"/>
      <c r="E452" s="470"/>
      <c r="F452" s="493"/>
      <c r="G452" s="466"/>
      <c r="H452" s="470"/>
      <c r="I452" s="493"/>
      <c r="J452" s="466"/>
      <c r="K452" s="470"/>
      <c r="L452" s="493"/>
      <c r="M452" s="466"/>
      <c r="N452" s="470"/>
      <c r="O452" s="493"/>
      <c r="P452" s="466"/>
      <c r="Q452" s="470"/>
      <c r="R452" s="493"/>
      <c r="S452" s="466"/>
      <c r="T452" s="470"/>
      <c r="U452" s="493"/>
      <c r="V452" s="466"/>
      <c r="W452" s="470"/>
      <c r="X452" s="493"/>
      <c r="Y452" s="466"/>
      <c r="Z452" s="470"/>
      <c r="AA452" s="494"/>
      <c r="AB452" s="542">
        <f t="shared" si="122"/>
        <v>0</v>
      </c>
      <c r="AC452" s="495">
        <f t="shared" si="122"/>
        <v>0</v>
      </c>
      <c r="AD452" s="496">
        <f t="shared" si="122"/>
        <v>0</v>
      </c>
      <c r="AE452" s="3"/>
      <c r="AF452" s="13" t="b">
        <f t="shared" si="120"/>
        <v>1</v>
      </c>
      <c r="AG452" s="13" t="b">
        <f t="shared" si="121"/>
        <v>1</v>
      </c>
      <c r="AH452" s="13" t="b">
        <f t="shared" si="123"/>
        <v>1</v>
      </c>
      <c r="AI452" s="13" t="b">
        <f t="shared" si="124"/>
        <v>1</v>
      </c>
      <c r="AJ452" s="13" t="b">
        <f t="shared" si="125"/>
        <v>0</v>
      </c>
      <c r="AK452" s="13" t="b">
        <f t="shared" si="126"/>
        <v>0</v>
      </c>
      <c r="AL452" s="13" t="b">
        <f t="shared" si="127"/>
        <v>0</v>
      </c>
      <c r="AM452" s="13" t="b">
        <f t="shared" si="128"/>
        <v>0</v>
      </c>
      <c r="AN452" s="13" t="b">
        <f t="shared" si="129"/>
        <v>0</v>
      </c>
      <c r="AO452" s="13" t="b">
        <f t="shared" si="130"/>
        <v>0</v>
      </c>
      <c r="AP452" s="13" t="b">
        <f t="shared" si="131"/>
        <v>0</v>
      </c>
      <c r="AQ452" s="13" t="b">
        <f t="shared" si="132"/>
        <v>0</v>
      </c>
      <c r="AR452" s="13" t="b">
        <f t="shared" si="133"/>
        <v>0</v>
      </c>
      <c r="AS452" s="13" t="b">
        <f t="shared" si="134"/>
        <v>1</v>
      </c>
      <c r="AT452" s="13" t="b">
        <f t="shared" si="135"/>
        <v>1</v>
      </c>
      <c r="AU452" s="13" t="b">
        <f t="shared" si="136"/>
        <v>1</v>
      </c>
      <c r="AV452" s="13" t="b">
        <f t="shared" si="137"/>
        <v>1</v>
      </c>
      <c r="AW452" s="13" t="b">
        <f t="shared" si="138"/>
        <v>1</v>
      </c>
      <c r="AX452" s="13" t="str">
        <f t="shared" si="139"/>
        <v>-</v>
      </c>
      <c r="AY452" s="622">
        <f>IF(AX452="-",0,IF(COUNTIF(AX452:$AX$1022,AX452)&gt;1,1,0))</f>
        <v>0</v>
      </c>
    </row>
    <row r="453" spans="1:51" ht="15.75">
      <c r="A453" s="464">
        <v>431</v>
      </c>
      <c r="B453" s="491"/>
      <c r="C453" s="492"/>
      <c r="D453" s="469"/>
      <c r="E453" s="470"/>
      <c r="F453" s="493"/>
      <c r="G453" s="466"/>
      <c r="H453" s="470"/>
      <c r="I453" s="493"/>
      <c r="J453" s="466"/>
      <c r="K453" s="470"/>
      <c r="L453" s="493"/>
      <c r="M453" s="466"/>
      <c r="N453" s="470"/>
      <c r="O453" s="493"/>
      <c r="P453" s="466"/>
      <c r="Q453" s="470"/>
      <c r="R453" s="493"/>
      <c r="S453" s="466"/>
      <c r="T453" s="470"/>
      <c r="U453" s="493"/>
      <c r="V453" s="466"/>
      <c r="W453" s="470"/>
      <c r="X453" s="493"/>
      <c r="Y453" s="466"/>
      <c r="Z453" s="470"/>
      <c r="AA453" s="494"/>
      <c r="AB453" s="542">
        <f t="shared" si="122"/>
        <v>0</v>
      </c>
      <c r="AC453" s="495">
        <f t="shared" si="122"/>
        <v>0</v>
      </c>
      <c r="AD453" s="496">
        <f t="shared" si="122"/>
        <v>0</v>
      </c>
      <c r="AE453" s="3"/>
      <c r="AF453" s="13" t="b">
        <f t="shared" si="120"/>
        <v>1</v>
      </c>
      <c r="AG453" s="13" t="b">
        <f t="shared" si="121"/>
        <v>1</v>
      </c>
      <c r="AH453" s="13" t="b">
        <f t="shared" si="123"/>
        <v>1</v>
      </c>
      <c r="AI453" s="13" t="b">
        <f t="shared" si="124"/>
        <v>1</v>
      </c>
      <c r="AJ453" s="13" t="b">
        <f t="shared" si="125"/>
        <v>0</v>
      </c>
      <c r="AK453" s="13" t="b">
        <f t="shared" si="126"/>
        <v>0</v>
      </c>
      <c r="AL453" s="13" t="b">
        <f t="shared" si="127"/>
        <v>0</v>
      </c>
      <c r="AM453" s="13" t="b">
        <f t="shared" si="128"/>
        <v>0</v>
      </c>
      <c r="AN453" s="13" t="b">
        <f t="shared" si="129"/>
        <v>0</v>
      </c>
      <c r="AO453" s="13" t="b">
        <f t="shared" si="130"/>
        <v>0</v>
      </c>
      <c r="AP453" s="13" t="b">
        <f t="shared" si="131"/>
        <v>0</v>
      </c>
      <c r="AQ453" s="13" t="b">
        <f t="shared" si="132"/>
        <v>0</v>
      </c>
      <c r="AR453" s="13" t="b">
        <f t="shared" si="133"/>
        <v>0</v>
      </c>
      <c r="AS453" s="13" t="b">
        <f t="shared" si="134"/>
        <v>1</v>
      </c>
      <c r="AT453" s="13" t="b">
        <f t="shared" si="135"/>
        <v>1</v>
      </c>
      <c r="AU453" s="13" t="b">
        <f t="shared" si="136"/>
        <v>1</v>
      </c>
      <c r="AV453" s="13" t="b">
        <f t="shared" si="137"/>
        <v>1</v>
      </c>
      <c r="AW453" s="13" t="b">
        <f t="shared" si="138"/>
        <v>1</v>
      </c>
      <c r="AX453" s="13" t="str">
        <f t="shared" si="139"/>
        <v>-</v>
      </c>
      <c r="AY453" s="622">
        <f>IF(AX453="-",0,IF(COUNTIF(AX453:$AX$1022,AX453)&gt;1,1,0))</f>
        <v>0</v>
      </c>
    </row>
    <row r="454" spans="1:51" ht="15.75">
      <c r="A454" s="464">
        <v>432</v>
      </c>
      <c r="B454" s="491"/>
      <c r="C454" s="492"/>
      <c r="D454" s="469"/>
      <c r="E454" s="470"/>
      <c r="F454" s="493"/>
      <c r="G454" s="466"/>
      <c r="H454" s="470"/>
      <c r="I454" s="493"/>
      <c r="J454" s="466"/>
      <c r="K454" s="470"/>
      <c r="L454" s="493"/>
      <c r="M454" s="466"/>
      <c r="N454" s="470"/>
      <c r="O454" s="493"/>
      <c r="P454" s="466"/>
      <c r="Q454" s="470"/>
      <c r="R454" s="493"/>
      <c r="S454" s="466"/>
      <c r="T454" s="470"/>
      <c r="U454" s="493"/>
      <c r="V454" s="466"/>
      <c r="W454" s="470"/>
      <c r="X454" s="493"/>
      <c r="Y454" s="466"/>
      <c r="Z454" s="470"/>
      <c r="AA454" s="494"/>
      <c r="AB454" s="542">
        <f t="shared" si="122"/>
        <v>0</v>
      </c>
      <c r="AC454" s="495">
        <f t="shared" si="122"/>
        <v>0</v>
      </c>
      <c r="AD454" s="496">
        <f t="shared" si="122"/>
        <v>0</v>
      </c>
      <c r="AE454" s="3"/>
      <c r="AF454" s="13" t="b">
        <f t="shared" si="120"/>
        <v>1</v>
      </c>
      <c r="AG454" s="13" t="b">
        <f t="shared" si="121"/>
        <v>1</v>
      </c>
      <c r="AH454" s="13" t="b">
        <f t="shared" si="123"/>
        <v>1</v>
      </c>
      <c r="AI454" s="13" t="b">
        <f t="shared" si="124"/>
        <v>1</v>
      </c>
      <c r="AJ454" s="13" t="b">
        <f t="shared" si="125"/>
        <v>0</v>
      </c>
      <c r="AK454" s="13" t="b">
        <f t="shared" si="126"/>
        <v>0</v>
      </c>
      <c r="AL454" s="13" t="b">
        <f t="shared" si="127"/>
        <v>0</v>
      </c>
      <c r="AM454" s="13" t="b">
        <f t="shared" si="128"/>
        <v>0</v>
      </c>
      <c r="AN454" s="13" t="b">
        <f t="shared" si="129"/>
        <v>0</v>
      </c>
      <c r="AO454" s="13" t="b">
        <f t="shared" si="130"/>
        <v>0</v>
      </c>
      <c r="AP454" s="13" t="b">
        <f t="shared" si="131"/>
        <v>0</v>
      </c>
      <c r="AQ454" s="13" t="b">
        <f t="shared" si="132"/>
        <v>0</v>
      </c>
      <c r="AR454" s="13" t="b">
        <f t="shared" si="133"/>
        <v>0</v>
      </c>
      <c r="AS454" s="13" t="b">
        <f t="shared" si="134"/>
        <v>1</v>
      </c>
      <c r="AT454" s="13" t="b">
        <f t="shared" si="135"/>
        <v>1</v>
      </c>
      <c r="AU454" s="13" t="b">
        <f t="shared" si="136"/>
        <v>1</v>
      </c>
      <c r="AV454" s="13" t="b">
        <f t="shared" si="137"/>
        <v>1</v>
      </c>
      <c r="AW454" s="13" t="b">
        <f t="shared" si="138"/>
        <v>1</v>
      </c>
      <c r="AX454" s="13" t="str">
        <f t="shared" si="139"/>
        <v>-</v>
      </c>
      <c r="AY454" s="622">
        <f>IF(AX454="-",0,IF(COUNTIF(AX454:$AX$1022,AX454)&gt;1,1,0))</f>
        <v>0</v>
      </c>
    </row>
    <row r="455" spans="1:51" ht="15.75">
      <c r="A455" s="464">
        <v>433</v>
      </c>
      <c r="B455" s="491"/>
      <c r="C455" s="492"/>
      <c r="D455" s="469"/>
      <c r="E455" s="470"/>
      <c r="F455" s="493"/>
      <c r="G455" s="466"/>
      <c r="H455" s="470"/>
      <c r="I455" s="493"/>
      <c r="J455" s="466"/>
      <c r="K455" s="470"/>
      <c r="L455" s="493"/>
      <c r="M455" s="466"/>
      <c r="N455" s="470"/>
      <c r="O455" s="493"/>
      <c r="P455" s="466"/>
      <c r="Q455" s="470"/>
      <c r="R455" s="493"/>
      <c r="S455" s="466"/>
      <c r="T455" s="470"/>
      <c r="U455" s="493"/>
      <c r="V455" s="466"/>
      <c r="W455" s="470"/>
      <c r="X455" s="493"/>
      <c r="Y455" s="466"/>
      <c r="Z455" s="470"/>
      <c r="AA455" s="494"/>
      <c r="AB455" s="542">
        <f t="shared" si="122"/>
        <v>0</v>
      </c>
      <c r="AC455" s="495">
        <f t="shared" si="122"/>
        <v>0</v>
      </c>
      <c r="AD455" s="496">
        <f t="shared" si="122"/>
        <v>0</v>
      </c>
      <c r="AE455" s="3"/>
      <c r="AF455" s="13" t="b">
        <f t="shared" si="120"/>
        <v>1</v>
      </c>
      <c r="AG455" s="13" t="b">
        <f t="shared" si="121"/>
        <v>1</v>
      </c>
      <c r="AH455" s="13" t="b">
        <f t="shared" si="123"/>
        <v>1</v>
      </c>
      <c r="AI455" s="13" t="b">
        <f t="shared" si="124"/>
        <v>1</v>
      </c>
      <c r="AJ455" s="13" t="b">
        <f t="shared" si="125"/>
        <v>0</v>
      </c>
      <c r="AK455" s="13" t="b">
        <f t="shared" si="126"/>
        <v>0</v>
      </c>
      <c r="AL455" s="13" t="b">
        <f t="shared" si="127"/>
        <v>0</v>
      </c>
      <c r="AM455" s="13" t="b">
        <f t="shared" si="128"/>
        <v>0</v>
      </c>
      <c r="AN455" s="13" t="b">
        <f t="shared" si="129"/>
        <v>0</v>
      </c>
      <c r="AO455" s="13" t="b">
        <f t="shared" si="130"/>
        <v>0</v>
      </c>
      <c r="AP455" s="13" t="b">
        <f t="shared" si="131"/>
        <v>0</v>
      </c>
      <c r="AQ455" s="13" t="b">
        <f t="shared" si="132"/>
        <v>0</v>
      </c>
      <c r="AR455" s="13" t="b">
        <f t="shared" si="133"/>
        <v>0</v>
      </c>
      <c r="AS455" s="13" t="b">
        <f t="shared" si="134"/>
        <v>1</v>
      </c>
      <c r="AT455" s="13" t="b">
        <f t="shared" si="135"/>
        <v>1</v>
      </c>
      <c r="AU455" s="13" t="b">
        <f t="shared" si="136"/>
        <v>1</v>
      </c>
      <c r="AV455" s="13" t="b">
        <f t="shared" si="137"/>
        <v>1</v>
      </c>
      <c r="AW455" s="13" t="b">
        <f t="shared" si="138"/>
        <v>1</v>
      </c>
      <c r="AX455" s="13" t="str">
        <f t="shared" si="139"/>
        <v>-</v>
      </c>
      <c r="AY455" s="622">
        <f>IF(AX455="-",0,IF(COUNTIF(AX455:$AX$1022,AX455)&gt;1,1,0))</f>
        <v>0</v>
      </c>
    </row>
    <row r="456" spans="1:51" ht="15.75">
      <c r="A456" s="464">
        <v>434</v>
      </c>
      <c r="B456" s="491"/>
      <c r="C456" s="492"/>
      <c r="D456" s="469"/>
      <c r="E456" s="470"/>
      <c r="F456" s="493"/>
      <c r="G456" s="466"/>
      <c r="H456" s="470"/>
      <c r="I456" s="493"/>
      <c r="J456" s="466"/>
      <c r="K456" s="470"/>
      <c r="L456" s="493"/>
      <c r="M456" s="466"/>
      <c r="N456" s="470"/>
      <c r="O456" s="493"/>
      <c r="P456" s="466"/>
      <c r="Q456" s="470"/>
      <c r="R456" s="493"/>
      <c r="S456" s="466"/>
      <c r="T456" s="470"/>
      <c r="U456" s="493"/>
      <c r="V456" s="466"/>
      <c r="W456" s="470"/>
      <c r="X456" s="493"/>
      <c r="Y456" s="466"/>
      <c r="Z456" s="470"/>
      <c r="AA456" s="494"/>
      <c r="AB456" s="542">
        <f t="shared" si="122"/>
        <v>0</v>
      </c>
      <c r="AC456" s="495">
        <f t="shared" si="122"/>
        <v>0</v>
      </c>
      <c r="AD456" s="496">
        <f t="shared" si="122"/>
        <v>0</v>
      </c>
      <c r="AE456" s="3"/>
      <c r="AF456" s="13" t="b">
        <f t="shared" si="120"/>
        <v>1</v>
      </c>
      <c r="AG456" s="13" t="b">
        <f t="shared" si="121"/>
        <v>1</v>
      </c>
      <c r="AH456" s="13" t="b">
        <f t="shared" si="123"/>
        <v>1</v>
      </c>
      <c r="AI456" s="13" t="b">
        <f t="shared" si="124"/>
        <v>1</v>
      </c>
      <c r="AJ456" s="13" t="b">
        <f t="shared" si="125"/>
        <v>0</v>
      </c>
      <c r="AK456" s="13" t="b">
        <f t="shared" si="126"/>
        <v>0</v>
      </c>
      <c r="AL456" s="13" t="b">
        <f t="shared" si="127"/>
        <v>0</v>
      </c>
      <c r="AM456" s="13" t="b">
        <f t="shared" si="128"/>
        <v>0</v>
      </c>
      <c r="AN456" s="13" t="b">
        <f t="shared" si="129"/>
        <v>0</v>
      </c>
      <c r="AO456" s="13" t="b">
        <f t="shared" si="130"/>
        <v>0</v>
      </c>
      <c r="AP456" s="13" t="b">
        <f t="shared" si="131"/>
        <v>0</v>
      </c>
      <c r="AQ456" s="13" t="b">
        <f t="shared" si="132"/>
        <v>0</v>
      </c>
      <c r="AR456" s="13" t="b">
        <f t="shared" si="133"/>
        <v>0</v>
      </c>
      <c r="AS456" s="13" t="b">
        <f t="shared" si="134"/>
        <v>1</v>
      </c>
      <c r="AT456" s="13" t="b">
        <f t="shared" si="135"/>
        <v>1</v>
      </c>
      <c r="AU456" s="13" t="b">
        <f t="shared" si="136"/>
        <v>1</v>
      </c>
      <c r="AV456" s="13" t="b">
        <f t="shared" si="137"/>
        <v>1</v>
      </c>
      <c r="AW456" s="13" t="b">
        <f t="shared" si="138"/>
        <v>1</v>
      </c>
      <c r="AX456" s="13" t="str">
        <f t="shared" si="139"/>
        <v>-</v>
      </c>
      <c r="AY456" s="622">
        <f>IF(AX456="-",0,IF(COUNTIF(AX456:$AX$1022,AX456)&gt;1,1,0))</f>
        <v>0</v>
      </c>
    </row>
    <row r="457" spans="1:51" ht="15.75">
      <c r="A457" s="464">
        <v>435</v>
      </c>
      <c r="B457" s="491"/>
      <c r="C457" s="492"/>
      <c r="D457" s="469"/>
      <c r="E457" s="470"/>
      <c r="F457" s="493"/>
      <c r="G457" s="466"/>
      <c r="H457" s="470"/>
      <c r="I457" s="493"/>
      <c r="J457" s="466"/>
      <c r="K457" s="470"/>
      <c r="L457" s="493"/>
      <c r="M457" s="466"/>
      <c r="N457" s="470"/>
      <c r="O457" s="493"/>
      <c r="P457" s="466"/>
      <c r="Q457" s="470"/>
      <c r="R457" s="493"/>
      <c r="S457" s="466"/>
      <c r="T457" s="470"/>
      <c r="U457" s="493"/>
      <c r="V457" s="466"/>
      <c r="W457" s="470"/>
      <c r="X457" s="493"/>
      <c r="Y457" s="466"/>
      <c r="Z457" s="470"/>
      <c r="AA457" s="494"/>
      <c r="AB457" s="542">
        <f t="shared" si="122"/>
        <v>0</v>
      </c>
      <c r="AC457" s="495">
        <f t="shared" si="122"/>
        <v>0</v>
      </c>
      <c r="AD457" s="496">
        <f t="shared" si="122"/>
        <v>0</v>
      </c>
      <c r="AE457" s="3"/>
      <c r="AF457" s="13" t="b">
        <f t="shared" si="120"/>
        <v>1</v>
      </c>
      <c r="AG457" s="13" t="b">
        <f t="shared" si="121"/>
        <v>1</v>
      </c>
      <c r="AH457" s="13" t="b">
        <f t="shared" si="123"/>
        <v>1</v>
      </c>
      <c r="AI457" s="13" t="b">
        <f t="shared" si="124"/>
        <v>1</v>
      </c>
      <c r="AJ457" s="13" t="b">
        <f t="shared" si="125"/>
        <v>0</v>
      </c>
      <c r="AK457" s="13" t="b">
        <f t="shared" si="126"/>
        <v>0</v>
      </c>
      <c r="AL457" s="13" t="b">
        <f t="shared" si="127"/>
        <v>0</v>
      </c>
      <c r="AM457" s="13" t="b">
        <f t="shared" si="128"/>
        <v>0</v>
      </c>
      <c r="AN457" s="13" t="b">
        <f t="shared" si="129"/>
        <v>0</v>
      </c>
      <c r="AO457" s="13" t="b">
        <f t="shared" si="130"/>
        <v>0</v>
      </c>
      <c r="AP457" s="13" t="b">
        <f t="shared" si="131"/>
        <v>0</v>
      </c>
      <c r="AQ457" s="13" t="b">
        <f t="shared" si="132"/>
        <v>0</v>
      </c>
      <c r="AR457" s="13" t="b">
        <f t="shared" si="133"/>
        <v>0</v>
      </c>
      <c r="AS457" s="13" t="b">
        <f t="shared" si="134"/>
        <v>1</v>
      </c>
      <c r="AT457" s="13" t="b">
        <f t="shared" si="135"/>
        <v>1</v>
      </c>
      <c r="AU457" s="13" t="b">
        <f t="shared" si="136"/>
        <v>1</v>
      </c>
      <c r="AV457" s="13" t="b">
        <f t="shared" si="137"/>
        <v>1</v>
      </c>
      <c r="AW457" s="13" t="b">
        <f t="shared" si="138"/>
        <v>1</v>
      </c>
      <c r="AX457" s="13" t="str">
        <f t="shared" si="139"/>
        <v>-</v>
      </c>
      <c r="AY457" s="622">
        <f>IF(AX457="-",0,IF(COUNTIF(AX457:$AX$1022,AX457)&gt;1,1,0))</f>
        <v>0</v>
      </c>
    </row>
    <row r="458" spans="1:51" ht="15.75">
      <c r="A458" s="464">
        <v>436</v>
      </c>
      <c r="B458" s="491"/>
      <c r="C458" s="492"/>
      <c r="D458" s="469"/>
      <c r="E458" s="470"/>
      <c r="F458" s="493"/>
      <c r="G458" s="466"/>
      <c r="H458" s="470"/>
      <c r="I458" s="493"/>
      <c r="J458" s="466"/>
      <c r="K458" s="470"/>
      <c r="L458" s="493"/>
      <c r="M458" s="466"/>
      <c r="N458" s="470"/>
      <c r="O458" s="493"/>
      <c r="P458" s="466"/>
      <c r="Q458" s="470"/>
      <c r="R458" s="493"/>
      <c r="S458" s="466"/>
      <c r="T458" s="470"/>
      <c r="U458" s="493"/>
      <c r="V458" s="466"/>
      <c r="W458" s="470"/>
      <c r="X458" s="493"/>
      <c r="Y458" s="466"/>
      <c r="Z458" s="470"/>
      <c r="AA458" s="494"/>
      <c r="AB458" s="542">
        <f t="shared" si="122"/>
        <v>0</v>
      </c>
      <c r="AC458" s="495">
        <f t="shared" si="122"/>
        <v>0</v>
      </c>
      <c r="AD458" s="496">
        <f t="shared" si="122"/>
        <v>0</v>
      </c>
      <c r="AE458" s="3"/>
      <c r="AF458" s="13" t="b">
        <f t="shared" si="120"/>
        <v>1</v>
      </c>
      <c r="AG458" s="13" t="b">
        <f t="shared" si="121"/>
        <v>1</v>
      </c>
      <c r="AH458" s="13" t="b">
        <f t="shared" si="123"/>
        <v>1</v>
      </c>
      <c r="AI458" s="13" t="b">
        <f t="shared" si="124"/>
        <v>1</v>
      </c>
      <c r="AJ458" s="13" t="b">
        <f t="shared" si="125"/>
        <v>0</v>
      </c>
      <c r="AK458" s="13" t="b">
        <f t="shared" si="126"/>
        <v>0</v>
      </c>
      <c r="AL458" s="13" t="b">
        <f t="shared" si="127"/>
        <v>0</v>
      </c>
      <c r="AM458" s="13" t="b">
        <f t="shared" si="128"/>
        <v>0</v>
      </c>
      <c r="AN458" s="13" t="b">
        <f t="shared" si="129"/>
        <v>0</v>
      </c>
      <c r="AO458" s="13" t="b">
        <f t="shared" si="130"/>
        <v>0</v>
      </c>
      <c r="AP458" s="13" t="b">
        <f t="shared" si="131"/>
        <v>0</v>
      </c>
      <c r="AQ458" s="13" t="b">
        <f t="shared" si="132"/>
        <v>0</v>
      </c>
      <c r="AR458" s="13" t="b">
        <f t="shared" si="133"/>
        <v>0</v>
      </c>
      <c r="AS458" s="13" t="b">
        <f t="shared" si="134"/>
        <v>1</v>
      </c>
      <c r="AT458" s="13" t="b">
        <f t="shared" si="135"/>
        <v>1</v>
      </c>
      <c r="AU458" s="13" t="b">
        <f t="shared" si="136"/>
        <v>1</v>
      </c>
      <c r="AV458" s="13" t="b">
        <f t="shared" si="137"/>
        <v>1</v>
      </c>
      <c r="AW458" s="13" t="b">
        <f t="shared" si="138"/>
        <v>1</v>
      </c>
      <c r="AX458" s="13" t="str">
        <f t="shared" si="139"/>
        <v>-</v>
      </c>
      <c r="AY458" s="622">
        <f>IF(AX458="-",0,IF(COUNTIF(AX458:$AX$1022,AX458)&gt;1,1,0))</f>
        <v>0</v>
      </c>
    </row>
    <row r="459" spans="1:51" ht="15.75">
      <c r="A459" s="464">
        <v>437</v>
      </c>
      <c r="B459" s="491"/>
      <c r="C459" s="492"/>
      <c r="D459" s="469"/>
      <c r="E459" s="470"/>
      <c r="F459" s="493"/>
      <c r="G459" s="466"/>
      <c r="H459" s="470"/>
      <c r="I459" s="493"/>
      <c r="J459" s="466"/>
      <c r="K459" s="470"/>
      <c r="L459" s="493"/>
      <c r="M459" s="466"/>
      <c r="N459" s="470"/>
      <c r="O459" s="493"/>
      <c r="P459" s="466"/>
      <c r="Q459" s="470"/>
      <c r="R459" s="493"/>
      <c r="S459" s="466"/>
      <c r="T459" s="470"/>
      <c r="U459" s="493"/>
      <c r="V459" s="466"/>
      <c r="W459" s="470"/>
      <c r="X459" s="493"/>
      <c r="Y459" s="466"/>
      <c r="Z459" s="470"/>
      <c r="AA459" s="494"/>
      <c r="AB459" s="542">
        <f t="shared" si="122"/>
        <v>0</v>
      </c>
      <c r="AC459" s="495">
        <f t="shared" si="122"/>
        <v>0</v>
      </c>
      <c r="AD459" s="496">
        <f t="shared" si="122"/>
        <v>0</v>
      </c>
      <c r="AE459" s="3"/>
      <c r="AF459" s="13" t="b">
        <f t="shared" si="120"/>
        <v>1</v>
      </c>
      <c r="AG459" s="13" t="b">
        <f t="shared" si="121"/>
        <v>1</v>
      </c>
      <c r="AH459" s="13" t="b">
        <f t="shared" si="123"/>
        <v>1</v>
      </c>
      <c r="AI459" s="13" t="b">
        <f t="shared" si="124"/>
        <v>1</v>
      </c>
      <c r="AJ459" s="13" t="b">
        <f t="shared" si="125"/>
        <v>0</v>
      </c>
      <c r="AK459" s="13" t="b">
        <f t="shared" si="126"/>
        <v>0</v>
      </c>
      <c r="AL459" s="13" t="b">
        <f t="shared" si="127"/>
        <v>0</v>
      </c>
      <c r="AM459" s="13" t="b">
        <f t="shared" si="128"/>
        <v>0</v>
      </c>
      <c r="AN459" s="13" t="b">
        <f t="shared" si="129"/>
        <v>0</v>
      </c>
      <c r="AO459" s="13" t="b">
        <f t="shared" si="130"/>
        <v>0</v>
      </c>
      <c r="AP459" s="13" t="b">
        <f t="shared" si="131"/>
        <v>0</v>
      </c>
      <c r="AQ459" s="13" t="b">
        <f t="shared" si="132"/>
        <v>0</v>
      </c>
      <c r="AR459" s="13" t="b">
        <f t="shared" si="133"/>
        <v>0</v>
      </c>
      <c r="AS459" s="13" t="b">
        <f t="shared" si="134"/>
        <v>1</v>
      </c>
      <c r="AT459" s="13" t="b">
        <f t="shared" si="135"/>
        <v>1</v>
      </c>
      <c r="AU459" s="13" t="b">
        <f t="shared" si="136"/>
        <v>1</v>
      </c>
      <c r="AV459" s="13" t="b">
        <f t="shared" si="137"/>
        <v>1</v>
      </c>
      <c r="AW459" s="13" t="b">
        <f t="shared" si="138"/>
        <v>1</v>
      </c>
      <c r="AX459" s="13" t="str">
        <f t="shared" si="139"/>
        <v>-</v>
      </c>
      <c r="AY459" s="622">
        <f>IF(AX459="-",0,IF(COUNTIF(AX459:$AX$1022,AX459)&gt;1,1,0))</f>
        <v>0</v>
      </c>
    </row>
    <row r="460" spans="1:51" ht="15.75">
      <c r="A460" s="464">
        <v>438</v>
      </c>
      <c r="B460" s="491"/>
      <c r="C460" s="492"/>
      <c r="D460" s="469"/>
      <c r="E460" s="470"/>
      <c r="F460" s="493"/>
      <c r="G460" s="466"/>
      <c r="H460" s="470"/>
      <c r="I460" s="493"/>
      <c r="J460" s="466"/>
      <c r="K460" s="470"/>
      <c r="L460" s="493"/>
      <c r="M460" s="466"/>
      <c r="N460" s="470"/>
      <c r="O460" s="493"/>
      <c r="P460" s="466"/>
      <c r="Q460" s="470"/>
      <c r="R460" s="493"/>
      <c r="S460" s="466"/>
      <c r="T460" s="470"/>
      <c r="U460" s="493"/>
      <c r="V460" s="466"/>
      <c r="W460" s="470"/>
      <c r="X460" s="493"/>
      <c r="Y460" s="466"/>
      <c r="Z460" s="470"/>
      <c r="AA460" s="494"/>
      <c r="AB460" s="542">
        <f t="shared" si="122"/>
        <v>0</v>
      </c>
      <c r="AC460" s="495">
        <f t="shared" si="122"/>
        <v>0</v>
      </c>
      <c r="AD460" s="496">
        <f t="shared" si="122"/>
        <v>0</v>
      </c>
      <c r="AE460" s="3"/>
      <c r="AF460" s="13" t="b">
        <f t="shared" si="120"/>
        <v>1</v>
      </c>
      <c r="AG460" s="13" t="b">
        <f t="shared" si="121"/>
        <v>1</v>
      </c>
      <c r="AH460" s="13" t="b">
        <f t="shared" si="123"/>
        <v>1</v>
      </c>
      <c r="AI460" s="13" t="b">
        <f t="shared" si="124"/>
        <v>1</v>
      </c>
      <c r="AJ460" s="13" t="b">
        <f t="shared" si="125"/>
        <v>0</v>
      </c>
      <c r="AK460" s="13" t="b">
        <f t="shared" si="126"/>
        <v>0</v>
      </c>
      <c r="AL460" s="13" t="b">
        <f t="shared" si="127"/>
        <v>0</v>
      </c>
      <c r="AM460" s="13" t="b">
        <f t="shared" si="128"/>
        <v>0</v>
      </c>
      <c r="AN460" s="13" t="b">
        <f t="shared" si="129"/>
        <v>0</v>
      </c>
      <c r="AO460" s="13" t="b">
        <f t="shared" si="130"/>
        <v>0</v>
      </c>
      <c r="AP460" s="13" t="b">
        <f t="shared" si="131"/>
        <v>0</v>
      </c>
      <c r="AQ460" s="13" t="b">
        <f t="shared" si="132"/>
        <v>0</v>
      </c>
      <c r="AR460" s="13" t="b">
        <f t="shared" si="133"/>
        <v>0</v>
      </c>
      <c r="AS460" s="13" t="b">
        <f t="shared" si="134"/>
        <v>1</v>
      </c>
      <c r="AT460" s="13" t="b">
        <f t="shared" si="135"/>
        <v>1</v>
      </c>
      <c r="AU460" s="13" t="b">
        <f t="shared" si="136"/>
        <v>1</v>
      </c>
      <c r="AV460" s="13" t="b">
        <f t="shared" si="137"/>
        <v>1</v>
      </c>
      <c r="AW460" s="13" t="b">
        <f t="shared" si="138"/>
        <v>1</v>
      </c>
      <c r="AX460" s="13" t="str">
        <f t="shared" si="139"/>
        <v>-</v>
      </c>
      <c r="AY460" s="622">
        <f>IF(AX460="-",0,IF(COUNTIF(AX460:$AX$1022,AX460)&gt;1,1,0))</f>
        <v>0</v>
      </c>
    </row>
    <row r="461" spans="1:51" ht="15.75">
      <c r="A461" s="464">
        <v>439</v>
      </c>
      <c r="B461" s="491"/>
      <c r="C461" s="492"/>
      <c r="D461" s="469"/>
      <c r="E461" s="470"/>
      <c r="F461" s="493"/>
      <c r="G461" s="466"/>
      <c r="H461" s="470"/>
      <c r="I461" s="493"/>
      <c r="J461" s="466"/>
      <c r="K461" s="470"/>
      <c r="L461" s="493"/>
      <c r="M461" s="466"/>
      <c r="N461" s="470"/>
      <c r="O461" s="493"/>
      <c r="P461" s="466"/>
      <c r="Q461" s="470"/>
      <c r="R461" s="493"/>
      <c r="S461" s="466"/>
      <c r="T461" s="470"/>
      <c r="U461" s="493"/>
      <c r="V461" s="466"/>
      <c r="W461" s="470"/>
      <c r="X461" s="493"/>
      <c r="Y461" s="466"/>
      <c r="Z461" s="470"/>
      <c r="AA461" s="494"/>
      <c r="AB461" s="542">
        <f t="shared" si="122"/>
        <v>0</v>
      </c>
      <c r="AC461" s="495">
        <f t="shared" si="122"/>
        <v>0</v>
      </c>
      <c r="AD461" s="496">
        <f t="shared" si="122"/>
        <v>0</v>
      </c>
      <c r="AE461" s="3"/>
      <c r="AF461" s="13" t="b">
        <f t="shared" si="120"/>
        <v>1</v>
      </c>
      <c r="AG461" s="13" t="b">
        <f t="shared" si="121"/>
        <v>1</v>
      </c>
      <c r="AH461" s="13" t="b">
        <f t="shared" si="123"/>
        <v>1</v>
      </c>
      <c r="AI461" s="13" t="b">
        <f t="shared" si="124"/>
        <v>1</v>
      </c>
      <c r="AJ461" s="13" t="b">
        <f t="shared" si="125"/>
        <v>0</v>
      </c>
      <c r="AK461" s="13" t="b">
        <f t="shared" si="126"/>
        <v>0</v>
      </c>
      <c r="AL461" s="13" t="b">
        <f t="shared" si="127"/>
        <v>0</v>
      </c>
      <c r="AM461" s="13" t="b">
        <f t="shared" si="128"/>
        <v>0</v>
      </c>
      <c r="AN461" s="13" t="b">
        <f t="shared" si="129"/>
        <v>0</v>
      </c>
      <c r="AO461" s="13" t="b">
        <f t="shared" si="130"/>
        <v>0</v>
      </c>
      <c r="AP461" s="13" t="b">
        <f t="shared" si="131"/>
        <v>0</v>
      </c>
      <c r="AQ461" s="13" t="b">
        <f t="shared" si="132"/>
        <v>0</v>
      </c>
      <c r="AR461" s="13" t="b">
        <f t="shared" si="133"/>
        <v>0</v>
      </c>
      <c r="AS461" s="13" t="b">
        <f t="shared" si="134"/>
        <v>1</v>
      </c>
      <c r="AT461" s="13" t="b">
        <f t="shared" si="135"/>
        <v>1</v>
      </c>
      <c r="AU461" s="13" t="b">
        <f t="shared" si="136"/>
        <v>1</v>
      </c>
      <c r="AV461" s="13" t="b">
        <f t="shared" si="137"/>
        <v>1</v>
      </c>
      <c r="AW461" s="13" t="b">
        <f t="shared" si="138"/>
        <v>1</v>
      </c>
      <c r="AX461" s="13" t="str">
        <f t="shared" si="139"/>
        <v>-</v>
      </c>
      <c r="AY461" s="622">
        <f>IF(AX461="-",0,IF(COUNTIF(AX461:$AX$1022,AX461)&gt;1,1,0))</f>
        <v>0</v>
      </c>
    </row>
    <row r="462" spans="1:51" ht="15.75">
      <c r="A462" s="464">
        <v>440</v>
      </c>
      <c r="B462" s="491"/>
      <c r="C462" s="492"/>
      <c r="D462" s="469"/>
      <c r="E462" s="470"/>
      <c r="F462" s="493"/>
      <c r="G462" s="466"/>
      <c r="H462" s="470"/>
      <c r="I462" s="493"/>
      <c r="J462" s="466"/>
      <c r="K462" s="470"/>
      <c r="L462" s="493"/>
      <c r="M462" s="466"/>
      <c r="N462" s="470"/>
      <c r="O462" s="493"/>
      <c r="P462" s="466"/>
      <c r="Q462" s="470"/>
      <c r="R462" s="493"/>
      <c r="S462" s="466"/>
      <c r="T462" s="470"/>
      <c r="U462" s="493"/>
      <c r="V462" s="466"/>
      <c r="W462" s="470"/>
      <c r="X462" s="493"/>
      <c r="Y462" s="466"/>
      <c r="Z462" s="470"/>
      <c r="AA462" s="494"/>
      <c r="AB462" s="542">
        <f t="shared" si="122"/>
        <v>0</v>
      </c>
      <c r="AC462" s="495">
        <f t="shared" si="122"/>
        <v>0</v>
      </c>
      <c r="AD462" s="496">
        <f t="shared" si="122"/>
        <v>0</v>
      </c>
      <c r="AE462" s="3"/>
      <c r="AF462" s="13" t="b">
        <f t="shared" si="120"/>
        <v>1</v>
      </c>
      <c r="AG462" s="13" t="b">
        <f t="shared" si="121"/>
        <v>1</v>
      </c>
      <c r="AH462" s="13" t="b">
        <f t="shared" si="123"/>
        <v>1</v>
      </c>
      <c r="AI462" s="13" t="b">
        <f t="shared" si="124"/>
        <v>1</v>
      </c>
      <c r="AJ462" s="13" t="b">
        <f t="shared" si="125"/>
        <v>0</v>
      </c>
      <c r="AK462" s="13" t="b">
        <f t="shared" si="126"/>
        <v>0</v>
      </c>
      <c r="AL462" s="13" t="b">
        <f t="shared" si="127"/>
        <v>0</v>
      </c>
      <c r="AM462" s="13" t="b">
        <f t="shared" si="128"/>
        <v>0</v>
      </c>
      <c r="AN462" s="13" t="b">
        <f t="shared" si="129"/>
        <v>0</v>
      </c>
      <c r="AO462" s="13" t="b">
        <f t="shared" si="130"/>
        <v>0</v>
      </c>
      <c r="AP462" s="13" t="b">
        <f t="shared" si="131"/>
        <v>0</v>
      </c>
      <c r="AQ462" s="13" t="b">
        <f t="shared" si="132"/>
        <v>0</v>
      </c>
      <c r="AR462" s="13" t="b">
        <f t="shared" si="133"/>
        <v>0</v>
      </c>
      <c r="AS462" s="13" t="b">
        <f t="shared" si="134"/>
        <v>1</v>
      </c>
      <c r="AT462" s="13" t="b">
        <f t="shared" si="135"/>
        <v>1</v>
      </c>
      <c r="AU462" s="13" t="b">
        <f t="shared" si="136"/>
        <v>1</v>
      </c>
      <c r="AV462" s="13" t="b">
        <f t="shared" si="137"/>
        <v>1</v>
      </c>
      <c r="AW462" s="13" t="b">
        <f t="shared" si="138"/>
        <v>1</v>
      </c>
      <c r="AX462" s="13" t="str">
        <f t="shared" si="139"/>
        <v>-</v>
      </c>
      <c r="AY462" s="622">
        <f>IF(AX462="-",0,IF(COUNTIF(AX462:$AX$1022,AX462)&gt;1,1,0))</f>
        <v>0</v>
      </c>
    </row>
    <row r="463" spans="1:51" ht="15.75">
      <c r="A463" s="464">
        <v>441</v>
      </c>
      <c r="B463" s="491"/>
      <c r="C463" s="492"/>
      <c r="D463" s="469"/>
      <c r="E463" s="470"/>
      <c r="F463" s="493"/>
      <c r="G463" s="466"/>
      <c r="H463" s="470"/>
      <c r="I463" s="493"/>
      <c r="J463" s="466"/>
      <c r="K463" s="470"/>
      <c r="L463" s="493"/>
      <c r="M463" s="466"/>
      <c r="N463" s="470"/>
      <c r="O463" s="493"/>
      <c r="P463" s="466"/>
      <c r="Q463" s="470"/>
      <c r="R463" s="493"/>
      <c r="S463" s="466"/>
      <c r="T463" s="470"/>
      <c r="U463" s="493"/>
      <c r="V463" s="466"/>
      <c r="W463" s="470"/>
      <c r="X463" s="493"/>
      <c r="Y463" s="466"/>
      <c r="Z463" s="470"/>
      <c r="AA463" s="494"/>
      <c r="AB463" s="542">
        <f t="shared" si="122"/>
        <v>0</v>
      </c>
      <c r="AC463" s="495">
        <f t="shared" si="122"/>
        <v>0</v>
      </c>
      <c r="AD463" s="496">
        <f t="shared" si="122"/>
        <v>0</v>
      </c>
      <c r="AE463" s="3"/>
      <c r="AF463" s="13" t="b">
        <f t="shared" si="120"/>
        <v>1</v>
      </c>
      <c r="AG463" s="13" t="b">
        <f t="shared" si="121"/>
        <v>1</v>
      </c>
      <c r="AH463" s="13" t="b">
        <f t="shared" si="123"/>
        <v>1</v>
      </c>
      <c r="AI463" s="13" t="b">
        <f t="shared" si="124"/>
        <v>1</v>
      </c>
      <c r="AJ463" s="13" t="b">
        <f t="shared" si="125"/>
        <v>0</v>
      </c>
      <c r="AK463" s="13" t="b">
        <f t="shared" si="126"/>
        <v>0</v>
      </c>
      <c r="AL463" s="13" t="b">
        <f t="shared" si="127"/>
        <v>0</v>
      </c>
      <c r="AM463" s="13" t="b">
        <f t="shared" si="128"/>
        <v>0</v>
      </c>
      <c r="AN463" s="13" t="b">
        <f t="shared" si="129"/>
        <v>0</v>
      </c>
      <c r="AO463" s="13" t="b">
        <f t="shared" si="130"/>
        <v>0</v>
      </c>
      <c r="AP463" s="13" t="b">
        <f t="shared" si="131"/>
        <v>0</v>
      </c>
      <c r="AQ463" s="13" t="b">
        <f t="shared" si="132"/>
        <v>0</v>
      </c>
      <c r="AR463" s="13" t="b">
        <f t="shared" si="133"/>
        <v>0</v>
      </c>
      <c r="AS463" s="13" t="b">
        <f t="shared" si="134"/>
        <v>1</v>
      </c>
      <c r="AT463" s="13" t="b">
        <f t="shared" si="135"/>
        <v>1</v>
      </c>
      <c r="AU463" s="13" t="b">
        <f t="shared" si="136"/>
        <v>1</v>
      </c>
      <c r="AV463" s="13" t="b">
        <f t="shared" si="137"/>
        <v>1</v>
      </c>
      <c r="AW463" s="13" t="b">
        <f t="shared" si="138"/>
        <v>1</v>
      </c>
      <c r="AX463" s="13" t="str">
        <f t="shared" si="139"/>
        <v>-</v>
      </c>
      <c r="AY463" s="622">
        <f>IF(AX463="-",0,IF(COUNTIF(AX463:$AX$1022,AX463)&gt;1,1,0))</f>
        <v>0</v>
      </c>
    </row>
    <row r="464" spans="1:51" ht="15.75">
      <c r="A464" s="464">
        <v>442</v>
      </c>
      <c r="B464" s="491"/>
      <c r="C464" s="492"/>
      <c r="D464" s="469"/>
      <c r="E464" s="470"/>
      <c r="F464" s="493"/>
      <c r="G464" s="466"/>
      <c r="H464" s="470"/>
      <c r="I464" s="493"/>
      <c r="J464" s="466"/>
      <c r="K464" s="470"/>
      <c r="L464" s="493"/>
      <c r="M464" s="466"/>
      <c r="N464" s="470"/>
      <c r="O464" s="493"/>
      <c r="P464" s="466"/>
      <c r="Q464" s="470"/>
      <c r="R464" s="493"/>
      <c r="S464" s="466"/>
      <c r="T464" s="470"/>
      <c r="U464" s="493"/>
      <c r="V464" s="466"/>
      <c r="W464" s="470"/>
      <c r="X464" s="493"/>
      <c r="Y464" s="466"/>
      <c r="Z464" s="470"/>
      <c r="AA464" s="494"/>
      <c r="AB464" s="542">
        <f t="shared" si="122"/>
        <v>0</v>
      </c>
      <c r="AC464" s="495">
        <f t="shared" si="122"/>
        <v>0</v>
      </c>
      <c r="AD464" s="496">
        <f t="shared" si="122"/>
        <v>0</v>
      </c>
      <c r="AE464" s="3"/>
      <c r="AF464" s="13" t="b">
        <f t="shared" si="120"/>
        <v>1</v>
      </c>
      <c r="AG464" s="13" t="b">
        <f t="shared" si="121"/>
        <v>1</v>
      </c>
      <c r="AH464" s="13" t="b">
        <f t="shared" si="123"/>
        <v>1</v>
      </c>
      <c r="AI464" s="13" t="b">
        <f t="shared" si="124"/>
        <v>1</v>
      </c>
      <c r="AJ464" s="13" t="b">
        <f t="shared" si="125"/>
        <v>0</v>
      </c>
      <c r="AK464" s="13" t="b">
        <f t="shared" si="126"/>
        <v>0</v>
      </c>
      <c r="AL464" s="13" t="b">
        <f t="shared" si="127"/>
        <v>0</v>
      </c>
      <c r="AM464" s="13" t="b">
        <f t="shared" si="128"/>
        <v>0</v>
      </c>
      <c r="AN464" s="13" t="b">
        <f t="shared" si="129"/>
        <v>0</v>
      </c>
      <c r="AO464" s="13" t="b">
        <f t="shared" si="130"/>
        <v>0</v>
      </c>
      <c r="AP464" s="13" t="b">
        <f t="shared" si="131"/>
        <v>0</v>
      </c>
      <c r="AQ464" s="13" t="b">
        <f t="shared" si="132"/>
        <v>0</v>
      </c>
      <c r="AR464" s="13" t="b">
        <f t="shared" si="133"/>
        <v>0</v>
      </c>
      <c r="AS464" s="13" t="b">
        <f t="shared" si="134"/>
        <v>1</v>
      </c>
      <c r="AT464" s="13" t="b">
        <f t="shared" si="135"/>
        <v>1</v>
      </c>
      <c r="AU464" s="13" t="b">
        <f t="shared" si="136"/>
        <v>1</v>
      </c>
      <c r="AV464" s="13" t="b">
        <f t="shared" si="137"/>
        <v>1</v>
      </c>
      <c r="AW464" s="13" t="b">
        <f t="shared" si="138"/>
        <v>1</v>
      </c>
      <c r="AX464" s="13" t="str">
        <f t="shared" si="139"/>
        <v>-</v>
      </c>
      <c r="AY464" s="622">
        <f>IF(AX464="-",0,IF(COUNTIF(AX464:$AX$1022,AX464)&gt;1,1,0))</f>
        <v>0</v>
      </c>
    </row>
    <row r="465" spans="1:51" ht="15.75">
      <c r="A465" s="464">
        <v>443</v>
      </c>
      <c r="B465" s="491"/>
      <c r="C465" s="492"/>
      <c r="D465" s="469"/>
      <c r="E465" s="470"/>
      <c r="F465" s="493"/>
      <c r="G465" s="466"/>
      <c r="H465" s="470"/>
      <c r="I465" s="493"/>
      <c r="J465" s="466"/>
      <c r="K465" s="470"/>
      <c r="L465" s="493"/>
      <c r="M465" s="466"/>
      <c r="N465" s="470"/>
      <c r="O465" s="493"/>
      <c r="P465" s="466"/>
      <c r="Q465" s="470"/>
      <c r="R465" s="493"/>
      <c r="S465" s="466"/>
      <c r="T465" s="470"/>
      <c r="U465" s="493"/>
      <c r="V465" s="466"/>
      <c r="W465" s="470"/>
      <c r="X465" s="493"/>
      <c r="Y465" s="466"/>
      <c r="Z465" s="470"/>
      <c r="AA465" s="494"/>
      <c r="AB465" s="542">
        <f t="shared" si="122"/>
        <v>0</v>
      </c>
      <c r="AC465" s="495">
        <f t="shared" si="122"/>
        <v>0</v>
      </c>
      <c r="AD465" s="496">
        <f t="shared" si="122"/>
        <v>0</v>
      </c>
      <c r="AE465" s="3"/>
      <c r="AF465" s="13" t="b">
        <f t="shared" si="120"/>
        <v>1</v>
      </c>
      <c r="AG465" s="13" t="b">
        <f t="shared" si="121"/>
        <v>1</v>
      </c>
      <c r="AH465" s="13" t="b">
        <f t="shared" si="123"/>
        <v>1</v>
      </c>
      <c r="AI465" s="13" t="b">
        <f t="shared" si="124"/>
        <v>1</v>
      </c>
      <c r="AJ465" s="13" t="b">
        <f t="shared" si="125"/>
        <v>0</v>
      </c>
      <c r="AK465" s="13" t="b">
        <f t="shared" si="126"/>
        <v>0</v>
      </c>
      <c r="AL465" s="13" t="b">
        <f t="shared" si="127"/>
        <v>0</v>
      </c>
      <c r="AM465" s="13" t="b">
        <f t="shared" si="128"/>
        <v>0</v>
      </c>
      <c r="AN465" s="13" t="b">
        <f t="shared" si="129"/>
        <v>0</v>
      </c>
      <c r="AO465" s="13" t="b">
        <f t="shared" si="130"/>
        <v>0</v>
      </c>
      <c r="AP465" s="13" t="b">
        <f t="shared" si="131"/>
        <v>0</v>
      </c>
      <c r="AQ465" s="13" t="b">
        <f t="shared" si="132"/>
        <v>0</v>
      </c>
      <c r="AR465" s="13" t="b">
        <f t="shared" si="133"/>
        <v>0</v>
      </c>
      <c r="AS465" s="13" t="b">
        <f t="shared" si="134"/>
        <v>1</v>
      </c>
      <c r="AT465" s="13" t="b">
        <f t="shared" si="135"/>
        <v>1</v>
      </c>
      <c r="AU465" s="13" t="b">
        <f t="shared" si="136"/>
        <v>1</v>
      </c>
      <c r="AV465" s="13" t="b">
        <f t="shared" si="137"/>
        <v>1</v>
      </c>
      <c r="AW465" s="13" t="b">
        <f t="shared" si="138"/>
        <v>1</v>
      </c>
      <c r="AX465" s="13" t="str">
        <f t="shared" si="139"/>
        <v>-</v>
      </c>
      <c r="AY465" s="622">
        <f>IF(AX465="-",0,IF(COUNTIF(AX465:$AX$1022,AX465)&gt;1,1,0))</f>
        <v>0</v>
      </c>
    </row>
    <row r="466" spans="1:51" ht="15.75">
      <c r="A466" s="464">
        <v>444</v>
      </c>
      <c r="B466" s="491"/>
      <c r="C466" s="492"/>
      <c r="D466" s="469"/>
      <c r="E466" s="470"/>
      <c r="F466" s="493"/>
      <c r="G466" s="466"/>
      <c r="H466" s="470"/>
      <c r="I466" s="493"/>
      <c r="J466" s="466"/>
      <c r="K466" s="470"/>
      <c r="L466" s="493"/>
      <c r="M466" s="466"/>
      <c r="N466" s="470"/>
      <c r="O466" s="493"/>
      <c r="P466" s="466"/>
      <c r="Q466" s="470"/>
      <c r="R466" s="493"/>
      <c r="S466" s="466"/>
      <c r="T466" s="470"/>
      <c r="U466" s="493"/>
      <c r="V466" s="466"/>
      <c r="W466" s="470"/>
      <c r="X466" s="493"/>
      <c r="Y466" s="466"/>
      <c r="Z466" s="470"/>
      <c r="AA466" s="494"/>
      <c r="AB466" s="542">
        <f t="shared" si="122"/>
        <v>0</v>
      </c>
      <c r="AC466" s="495">
        <f t="shared" si="122"/>
        <v>0</v>
      </c>
      <c r="AD466" s="496">
        <f t="shared" si="122"/>
        <v>0</v>
      </c>
      <c r="AE466" s="3"/>
      <c r="AF466" s="13" t="b">
        <f t="shared" si="120"/>
        <v>1</v>
      </c>
      <c r="AG466" s="13" t="b">
        <f t="shared" si="121"/>
        <v>1</v>
      </c>
      <c r="AH466" s="13" t="b">
        <f t="shared" si="123"/>
        <v>1</v>
      </c>
      <c r="AI466" s="13" t="b">
        <f t="shared" si="124"/>
        <v>1</v>
      </c>
      <c r="AJ466" s="13" t="b">
        <f t="shared" si="125"/>
        <v>0</v>
      </c>
      <c r="AK466" s="13" t="b">
        <f t="shared" si="126"/>
        <v>0</v>
      </c>
      <c r="AL466" s="13" t="b">
        <f t="shared" si="127"/>
        <v>0</v>
      </c>
      <c r="AM466" s="13" t="b">
        <f t="shared" si="128"/>
        <v>0</v>
      </c>
      <c r="AN466" s="13" t="b">
        <f t="shared" si="129"/>
        <v>0</v>
      </c>
      <c r="AO466" s="13" t="b">
        <f t="shared" si="130"/>
        <v>0</v>
      </c>
      <c r="AP466" s="13" t="b">
        <f t="shared" si="131"/>
        <v>0</v>
      </c>
      <c r="AQ466" s="13" t="b">
        <f t="shared" si="132"/>
        <v>0</v>
      </c>
      <c r="AR466" s="13" t="b">
        <f t="shared" si="133"/>
        <v>0</v>
      </c>
      <c r="AS466" s="13" t="b">
        <f t="shared" si="134"/>
        <v>1</v>
      </c>
      <c r="AT466" s="13" t="b">
        <f t="shared" si="135"/>
        <v>1</v>
      </c>
      <c r="AU466" s="13" t="b">
        <f t="shared" si="136"/>
        <v>1</v>
      </c>
      <c r="AV466" s="13" t="b">
        <f t="shared" si="137"/>
        <v>1</v>
      </c>
      <c r="AW466" s="13" t="b">
        <f t="shared" si="138"/>
        <v>1</v>
      </c>
      <c r="AX466" s="13" t="str">
        <f t="shared" si="139"/>
        <v>-</v>
      </c>
      <c r="AY466" s="622">
        <f>IF(AX466="-",0,IF(COUNTIF(AX466:$AX$1022,AX466)&gt;1,1,0))</f>
        <v>0</v>
      </c>
    </row>
    <row r="467" spans="1:51" ht="15.75">
      <c r="A467" s="464">
        <v>445</v>
      </c>
      <c r="B467" s="491"/>
      <c r="C467" s="492"/>
      <c r="D467" s="469"/>
      <c r="E467" s="470"/>
      <c r="F467" s="493"/>
      <c r="G467" s="466"/>
      <c r="H467" s="470"/>
      <c r="I467" s="493"/>
      <c r="J467" s="466"/>
      <c r="K467" s="470"/>
      <c r="L467" s="493"/>
      <c r="M467" s="466"/>
      <c r="N467" s="470"/>
      <c r="O467" s="493"/>
      <c r="P467" s="466"/>
      <c r="Q467" s="470"/>
      <c r="R467" s="493"/>
      <c r="S467" s="466"/>
      <c r="T467" s="470"/>
      <c r="U467" s="493"/>
      <c r="V467" s="466"/>
      <c r="W467" s="470"/>
      <c r="X467" s="493"/>
      <c r="Y467" s="466"/>
      <c r="Z467" s="470"/>
      <c r="AA467" s="494"/>
      <c r="AB467" s="542">
        <f t="shared" si="122"/>
        <v>0</v>
      </c>
      <c r="AC467" s="495">
        <f t="shared" si="122"/>
        <v>0</v>
      </c>
      <c r="AD467" s="496">
        <f t="shared" si="122"/>
        <v>0</v>
      </c>
      <c r="AE467" s="3"/>
      <c r="AF467" s="13" t="b">
        <f t="shared" si="120"/>
        <v>1</v>
      </c>
      <c r="AG467" s="13" t="b">
        <f t="shared" si="121"/>
        <v>1</v>
      </c>
      <c r="AH467" s="13" t="b">
        <f t="shared" si="123"/>
        <v>1</v>
      </c>
      <c r="AI467" s="13" t="b">
        <f t="shared" si="124"/>
        <v>1</v>
      </c>
      <c r="AJ467" s="13" t="b">
        <f t="shared" si="125"/>
        <v>0</v>
      </c>
      <c r="AK467" s="13" t="b">
        <f t="shared" si="126"/>
        <v>0</v>
      </c>
      <c r="AL467" s="13" t="b">
        <f t="shared" si="127"/>
        <v>0</v>
      </c>
      <c r="AM467" s="13" t="b">
        <f t="shared" si="128"/>
        <v>0</v>
      </c>
      <c r="AN467" s="13" t="b">
        <f t="shared" si="129"/>
        <v>0</v>
      </c>
      <c r="AO467" s="13" t="b">
        <f t="shared" si="130"/>
        <v>0</v>
      </c>
      <c r="AP467" s="13" t="b">
        <f t="shared" si="131"/>
        <v>0</v>
      </c>
      <c r="AQ467" s="13" t="b">
        <f t="shared" si="132"/>
        <v>0</v>
      </c>
      <c r="AR467" s="13" t="b">
        <f t="shared" si="133"/>
        <v>0</v>
      </c>
      <c r="AS467" s="13" t="b">
        <f t="shared" si="134"/>
        <v>1</v>
      </c>
      <c r="AT467" s="13" t="b">
        <f t="shared" si="135"/>
        <v>1</v>
      </c>
      <c r="AU467" s="13" t="b">
        <f t="shared" si="136"/>
        <v>1</v>
      </c>
      <c r="AV467" s="13" t="b">
        <f t="shared" si="137"/>
        <v>1</v>
      </c>
      <c r="AW467" s="13" t="b">
        <f t="shared" si="138"/>
        <v>1</v>
      </c>
      <c r="AX467" s="13" t="str">
        <f t="shared" si="139"/>
        <v>-</v>
      </c>
      <c r="AY467" s="622">
        <f>IF(AX467="-",0,IF(COUNTIF(AX467:$AX$1022,AX467)&gt;1,1,0))</f>
        <v>0</v>
      </c>
    </row>
    <row r="468" spans="1:51" ht="15.75">
      <c r="A468" s="464">
        <v>446</v>
      </c>
      <c r="B468" s="491"/>
      <c r="C468" s="492"/>
      <c r="D468" s="469"/>
      <c r="E468" s="470"/>
      <c r="F468" s="493"/>
      <c r="G468" s="466"/>
      <c r="H468" s="470"/>
      <c r="I468" s="493"/>
      <c r="J468" s="466"/>
      <c r="K468" s="470"/>
      <c r="L468" s="493"/>
      <c r="M468" s="466"/>
      <c r="N468" s="470"/>
      <c r="O468" s="493"/>
      <c r="P468" s="466"/>
      <c r="Q468" s="470"/>
      <c r="R468" s="493"/>
      <c r="S468" s="466"/>
      <c r="T468" s="470"/>
      <c r="U468" s="493"/>
      <c r="V468" s="466"/>
      <c r="W468" s="470"/>
      <c r="X468" s="493"/>
      <c r="Y468" s="466"/>
      <c r="Z468" s="470"/>
      <c r="AA468" s="494"/>
      <c r="AB468" s="542">
        <f t="shared" si="122"/>
        <v>0</v>
      </c>
      <c r="AC468" s="495">
        <f t="shared" si="122"/>
        <v>0</v>
      </c>
      <c r="AD468" s="496">
        <f t="shared" si="122"/>
        <v>0</v>
      </c>
      <c r="AE468" s="3"/>
      <c r="AF468" s="13" t="b">
        <f t="shared" si="120"/>
        <v>1</v>
      </c>
      <c r="AG468" s="13" t="b">
        <f t="shared" si="121"/>
        <v>1</v>
      </c>
      <c r="AH468" s="13" t="b">
        <f t="shared" si="123"/>
        <v>1</v>
      </c>
      <c r="AI468" s="13" t="b">
        <f t="shared" si="124"/>
        <v>1</v>
      </c>
      <c r="AJ468" s="13" t="b">
        <f t="shared" si="125"/>
        <v>0</v>
      </c>
      <c r="AK468" s="13" t="b">
        <f t="shared" si="126"/>
        <v>0</v>
      </c>
      <c r="AL468" s="13" t="b">
        <f t="shared" si="127"/>
        <v>0</v>
      </c>
      <c r="AM468" s="13" t="b">
        <f t="shared" si="128"/>
        <v>0</v>
      </c>
      <c r="AN468" s="13" t="b">
        <f t="shared" si="129"/>
        <v>0</v>
      </c>
      <c r="AO468" s="13" t="b">
        <f t="shared" si="130"/>
        <v>0</v>
      </c>
      <c r="AP468" s="13" t="b">
        <f t="shared" si="131"/>
        <v>0</v>
      </c>
      <c r="AQ468" s="13" t="b">
        <f t="shared" si="132"/>
        <v>0</v>
      </c>
      <c r="AR468" s="13" t="b">
        <f t="shared" si="133"/>
        <v>0</v>
      </c>
      <c r="AS468" s="13" t="b">
        <f t="shared" si="134"/>
        <v>1</v>
      </c>
      <c r="AT468" s="13" t="b">
        <f t="shared" si="135"/>
        <v>1</v>
      </c>
      <c r="AU468" s="13" t="b">
        <f t="shared" si="136"/>
        <v>1</v>
      </c>
      <c r="AV468" s="13" t="b">
        <f t="shared" si="137"/>
        <v>1</v>
      </c>
      <c r="AW468" s="13" t="b">
        <f t="shared" si="138"/>
        <v>1</v>
      </c>
      <c r="AX468" s="13" t="str">
        <f t="shared" si="139"/>
        <v>-</v>
      </c>
      <c r="AY468" s="622">
        <f>IF(AX468="-",0,IF(COUNTIF(AX468:$AX$1022,AX468)&gt;1,1,0))</f>
        <v>0</v>
      </c>
    </row>
    <row r="469" spans="1:51" ht="15.75">
      <c r="A469" s="464">
        <v>447</v>
      </c>
      <c r="B469" s="491"/>
      <c r="C469" s="492"/>
      <c r="D469" s="469"/>
      <c r="E469" s="470"/>
      <c r="F469" s="493"/>
      <c r="G469" s="466"/>
      <c r="H469" s="470"/>
      <c r="I469" s="493"/>
      <c r="J469" s="466"/>
      <c r="K469" s="470"/>
      <c r="L469" s="493"/>
      <c r="M469" s="466"/>
      <c r="N469" s="470"/>
      <c r="O469" s="493"/>
      <c r="P469" s="466"/>
      <c r="Q469" s="470"/>
      <c r="R469" s="493"/>
      <c r="S469" s="466"/>
      <c r="T469" s="470"/>
      <c r="U469" s="493"/>
      <c r="V469" s="466"/>
      <c r="W469" s="470"/>
      <c r="X469" s="493"/>
      <c r="Y469" s="466"/>
      <c r="Z469" s="470"/>
      <c r="AA469" s="494"/>
      <c r="AB469" s="542">
        <f t="shared" si="122"/>
        <v>0</v>
      </c>
      <c r="AC469" s="495">
        <f t="shared" si="122"/>
        <v>0</v>
      </c>
      <c r="AD469" s="496">
        <f t="shared" si="122"/>
        <v>0</v>
      </c>
      <c r="AE469" s="3"/>
      <c r="AF469" s="13" t="b">
        <f t="shared" si="120"/>
        <v>1</v>
      </c>
      <c r="AG469" s="13" t="b">
        <f t="shared" si="121"/>
        <v>1</v>
      </c>
      <c r="AH469" s="13" t="b">
        <f t="shared" si="123"/>
        <v>1</v>
      </c>
      <c r="AI469" s="13" t="b">
        <f t="shared" si="124"/>
        <v>1</v>
      </c>
      <c r="AJ469" s="13" t="b">
        <f t="shared" si="125"/>
        <v>0</v>
      </c>
      <c r="AK469" s="13" t="b">
        <f t="shared" si="126"/>
        <v>0</v>
      </c>
      <c r="AL469" s="13" t="b">
        <f t="shared" si="127"/>
        <v>0</v>
      </c>
      <c r="AM469" s="13" t="b">
        <f t="shared" si="128"/>
        <v>0</v>
      </c>
      <c r="AN469" s="13" t="b">
        <f t="shared" si="129"/>
        <v>0</v>
      </c>
      <c r="AO469" s="13" t="b">
        <f t="shared" si="130"/>
        <v>0</v>
      </c>
      <c r="AP469" s="13" t="b">
        <f t="shared" si="131"/>
        <v>0</v>
      </c>
      <c r="AQ469" s="13" t="b">
        <f t="shared" si="132"/>
        <v>0</v>
      </c>
      <c r="AR469" s="13" t="b">
        <f t="shared" si="133"/>
        <v>0</v>
      </c>
      <c r="AS469" s="13" t="b">
        <f t="shared" si="134"/>
        <v>1</v>
      </c>
      <c r="AT469" s="13" t="b">
        <f t="shared" si="135"/>
        <v>1</v>
      </c>
      <c r="AU469" s="13" t="b">
        <f t="shared" si="136"/>
        <v>1</v>
      </c>
      <c r="AV469" s="13" t="b">
        <f t="shared" si="137"/>
        <v>1</v>
      </c>
      <c r="AW469" s="13" t="b">
        <f t="shared" si="138"/>
        <v>1</v>
      </c>
      <c r="AX469" s="13" t="str">
        <f t="shared" si="139"/>
        <v>-</v>
      </c>
      <c r="AY469" s="622">
        <f>IF(AX469="-",0,IF(COUNTIF(AX469:$AX$1022,AX469)&gt;1,1,0))</f>
        <v>0</v>
      </c>
    </row>
    <row r="470" spans="1:51" ht="15.75">
      <c r="A470" s="464">
        <v>448</v>
      </c>
      <c r="B470" s="491"/>
      <c r="C470" s="492"/>
      <c r="D470" s="469"/>
      <c r="E470" s="470"/>
      <c r="F470" s="493"/>
      <c r="G470" s="466"/>
      <c r="H470" s="470"/>
      <c r="I470" s="493"/>
      <c r="J470" s="466"/>
      <c r="K470" s="470"/>
      <c r="L470" s="493"/>
      <c r="M470" s="466"/>
      <c r="N470" s="470"/>
      <c r="O470" s="493"/>
      <c r="P470" s="466"/>
      <c r="Q470" s="470"/>
      <c r="R470" s="493"/>
      <c r="S470" s="466"/>
      <c r="T470" s="470"/>
      <c r="U470" s="493"/>
      <c r="V470" s="466"/>
      <c r="W470" s="470"/>
      <c r="X470" s="493"/>
      <c r="Y470" s="466"/>
      <c r="Z470" s="470"/>
      <c r="AA470" s="494"/>
      <c r="AB470" s="542">
        <f t="shared" si="122"/>
        <v>0</v>
      </c>
      <c r="AC470" s="495">
        <f t="shared" si="122"/>
        <v>0</v>
      </c>
      <c r="AD470" s="496">
        <f t="shared" si="122"/>
        <v>0</v>
      </c>
      <c r="AE470" s="3"/>
      <c r="AF470" s="13" t="b">
        <f t="shared" si="120"/>
        <v>1</v>
      </c>
      <c r="AG470" s="13" t="b">
        <f t="shared" si="121"/>
        <v>1</v>
      </c>
      <c r="AH470" s="13" t="b">
        <f t="shared" si="123"/>
        <v>1</v>
      </c>
      <c r="AI470" s="13" t="b">
        <f t="shared" si="124"/>
        <v>1</v>
      </c>
      <c r="AJ470" s="13" t="b">
        <f t="shared" si="125"/>
        <v>0</v>
      </c>
      <c r="AK470" s="13" t="b">
        <f t="shared" si="126"/>
        <v>0</v>
      </c>
      <c r="AL470" s="13" t="b">
        <f t="shared" si="127"/>
        <v>0</v>
      </c>
      <c r="AM470" s="13" t="b">
        <f t="shared" si="128"/>
        <v>0</v>
      </c>
      <c r="AN470" s="13" t="b">
        <f t="shared" si="129"/>
        <v>0</v>
      </c>
      <c r="AO470" s="13" t="b">
        <f t="shared" si="130"/>
        <v>0</v>
      </c>
      <c r="AP470" s="13" t="b">
        <f t="shared" si="131"/>
        <v>0</v>
      </c>
      <c r="AQ470" s="13" t="b">
        <f t="shared" si="132"/>
        <v>0</v>
      </c>
      <c r="AR470" s="13" t="b">
        <f t="shared" si="133"/>
        <v>0</v>
      </c>
      <c r="AS470" s="13" t="b">
        <f t="shared" si="134"/>
        <v>1</v>
      </c>
      <c r="AT470" s="13" t="b">
        <f t="shared" si="135"/>
        <v>1</v>
      </c>
      <c r="AU470" s="13" t="b">
        <f t="shared" si="136"/>
        <v>1</v>
      </c>
      <c r="AV470" s="13" t="b">
        <f t="shared" si="137"/>
        <v>1</v>
      </c>
      <c r="AW470" s="13" t="b">
        <f t="shared" si="138"/>
        <v>1</v>
      </c>
      <c r="AX470" s="13" t="str">
        <f t="shared" si="139"/>
        <v>-</v>
      </c>
      <c r="AY470" s="622">
        <f>IF(AX470="-",0,IF(COUNTIF(AX470:$AX$1022,AX470)&gt;1,1,0))</f>
        <v>0</v>
      </c>
    </row>
    <row r="471" spans="1:51" ht="15.75">
      <c r="A471" s="464">
        <v>449</v>
      </c>
      <c r="B471" s="491"/>
      <c r="C471" s="492"/>
      <c r="D471" s="469"/>
      <c r="E471" s="470"/>
      <c r="F471" s="493"/>
      <c r="G471" s="466"/>
      <c r="H471" s="470"/>
      <c r="I471" s="493"/>
      <c r="J471" s="466"/>
      <c r="K471" s="470"/>
      <c r="L471" s="493"/>
      <c r="M471" s="466"/>
      <c r="N471" s="470"/>
      <c r="O471" s="493"/>
      <c r="P471" s="466"/>
      <c r="Q471" s="470"/>
      <c r="R471" s="493"/>
      <c r="S471" s="466"/>
      <c r="T471" s="470"/>
      <c r="U471" s="493"/>
      <c r="V471" s="466"/>
      <c r="W471" s="470"/>
      <c r="X471" s="493"/>
      <c r="Y471" s="466"/>
      <c r="Z471" s="470"/>
      <c r="AA471" s="494"/>
      <c r="AB471" s="542">
        <f t="shared" si="122"/>
        <v>0</v>
      </c>
      <c r="AC471" s="495">
        <f t="shared" si="122"/>
        <v>0</v>
      </c>
      <c r="AD471" s="496">
        <f t="shared" si="122"/>
        <v>0</v>
      </c>
      <c r="AE471" s="3"/>
      <c r="AF471" s="13" t="b">
        <f t="shared" ref="AF471:AF534" si="140">IF(B471="",TRUE,(IF(ISNUMBER(MATCH(B471,List_Countries,0)),TRUE,FALSE)))</f>
        <v>1</v>
      </c>
      <c r="AG471" s="13" t="b">
        <f t="shared" ref="AG471:AG534" si="141">IF(C471="",TRUE,(IF(ISNUMBER(MATCH(C471,List_ClientCategorization,0)),TRUE,FALSE)))</f>
        <v>1</v>
      </c>
      <c r="AH471" s="13" t="b">
        <f t="shared" si="123"/>
        <v>1</v>
      </c>
      <c r="AI471" s="13" t="b">
        <f t="shared" si="124"/>
        <v>1</v>
      </c>
      <c r="AJ471" s="13" t="b">
        <f t="shared" si="125"/>
        <v>0</v>
      </c>
      <c r="AK471" s="13" t="b">
        <f t="shared" si="126"/>
        <v>0</v>
      </c>
      <c r="AL471" s="13" t="b">
        <f t="shared" si="127"/>
        <v>0</v>
      </c>
      <c r="AM471" s="13" t="b">
        <f t="shared" si="128"/>
        <v>0</v>
      </c>
      <c r="AN471" s="13" t="b">
        <f t="shared" si="129"/>
        <v>0</v>
      </c>
      <c r="AO471" s="13" t="b">
        <f t="shared" si="130"/>
        <v>0</v>
      </c>
      <c r="AP471" s="13" t="b">
        <f t="shared" si="131"/>
        <v>0</v>
      </c>
      <c r="AQ471" s="13" t="b">
        <f t="shared" si="132"/>
        <v>0</v>
      </c>
      <c r="AR471" s="13" t="b">
        <f t="shared" si="133"/>
        <v>0</v>
      </c>
      <c r="AS471" s="13" t="b">
        <f t="shared" si="134"/>
        <v>1</v>
      </c>
      <c r="AT471" s="13" t="b">
        <f t="shared" si="135"/>
        <v>1</v>
      </c>
      <c r="AU471" s="13" t="b">
        <f t="shared" si="136"/>
        <v>1</v>
      </c>
      <c r="AV471" s="13" t="b">
        <f t="shared" si="137"/>
        <v>1</v>
      </c>
      <c r="AW471" s="13" t="b">
        <f t="shared" si="138"/>
        <v>1</v>
      </c>
      <c r="AX471" s="13" t="str">
        <f t="shared" si="139"/>
        <v>-</v>
      </c>
      <c r="AY471" s="622">
        <f>IF(AX471="-",0,IF(COUNTIF(AX471:$AX$1022,AX471)&gt;1,1,0))</f>
        <v>0</v>
      </c>
    </row>
    <row r="472" spans="1:51" ht="15.75">
      <c r="A472" s="464">
        <v>450</v>
      </c>
      <c r="B472" s="491"/>
      <c r="C472" s="492"/>
      <c r="D472" s="469"/>
      <c r="E472" s="470"/>
      <c r="F472" s="493"/>
      <c r="G472" s="466"/>
      <c r="H472" s="470"/>
      <c r="I472" s="493"/>
      <c r="J472" s="466"/>
      <c r="K472" s="470"/>
      <c r="L472" s="493"/>
      <c r="M472" s="466"/>
      <c r="N472" s="470"/>
      <c r="O472" s="493"/>
      <c r="P472" s="466"/>
      <c r="Q472" s="470"/>
      <c r="R472" s="493"/>
      <c r="S472" s="466"/>
      <c r="T472" s="470"/>
      <c r="U472" s="493"/>
      <c r="V472" s="466"/>
      <c r="W472" s="470"/>
      <c r="X472" s="493"/>
      <c r="Y472" s="466"/>
      <c r="Z472" s="470"/>
      <c r="AA472" s="494"/>
      <c r="AB472" s="542">
        <f t="shared" ref="AB472:AD535" si="142">D472+G472+J472+M472+P472+S472+V472+Y472</f>
        <v>0</v>
      </c>
      <c r="AC472" s="495">
        <f t="shared" si="142"/>
        <v>0</v>
      </c>
      <c r="AD472" s="496">
        <f t="shared" si="142"/>
        <v>0</v>
      </c>
      <c r="AE472" s="3"/>
      <c r="AF472" s="13" t="b">
        <f t="shared" si="140"/>
        <v>1</v>
      </c>
      <c r="AG472" s="13" t="b">
        <f t="shared" si="141"/>
        <v>1</v>
      </c>
      <c r="AH472" s="13" t="b">
        <f t="shared" ref="AH472:AH535" si="143">IF(OR(AND(B472="",C472="",AB472=0,AC472=0,AD472=0),AND(B472&lt;&gt;"",C472&lt;&gt;"",AB472&gt;0)),TRUE,FALSE)</f>
        <v>1</v>
      </c>
      <c r="AI472" s="13" t="b">
        <f t="shared" ref="AI472:AI535" si="144">IF(AND(OR(B472="",C472=""),AB472&gt;0),FALSE,TRUE)</f>
        <v>1</v>
      </c>
      <c r="AJ472" s="13" t="b">
        <f t="shared" ref="AJ472:AJ535" si="145">IF(AND(D472&gt;0,E472&lt;&gt;"",F472&lt;&gt;""),TRUE,FALSE)</f>
        <v>0</v>
      </c>
      <c r="AK472" s="13" t="b">
        <f t="shared" ref="AK472:AK535" si="146">IF(AND(G472&gt;0,H472&lt;&gt;"",I472&lt;&gt;""),TRUE,FALSE)</f>
        <v>0</v>
      </c>
      <c r="AL472" s="13" t="b">
        <f t="shared" ref="AL472:AL535" si="147">IF(AND(J472&gt;0,K472&lt;&gt;"",L472&lt;&gt;""),TRUE,FALSE)</f>
        <v>0</v>
      </c>
      <c r="AM472" s="13" t="b">
        <f t="shared" ref="AM472:AM535" si="148">IF(AND(M472&gt;0,N472&lt;&gt;"",O472&lt;&gt;""),TRUE,FALSE)</f>
        <v>0</v>
      </c>
      <c r="AN472" s="13" t="b">
        <f t="shared" ref="AN472:AN535" si="149">IF(AND(P472&gt;0,Q472&lt;&gt;"",R472&lt;&gt;""),TRUE,FALSE)</f>
        <v>0</v>
      </c>
      <c r="AO472" s="13" t="b">
        <f t="shared" ref="AO472:AO535" si="150">IF(AND(S472&gt;0,T472&lt;&gt;"",U472&lt;&gt;""),TRUE,FALSE)</f>
        <v>0</v>
      </c>
      <c r="AP472" s="13" t="b">
        <f t="shared" ref="AP472:AP535" si="151">IF(AND(V472&gt;0,W472&lt;&gt;"",X472&lt;&gt;""),TRUE,FALSE)</f>
        <v>0</v>
      </c>
      <c r="AQ472" s="13" t="b">
        <f t="shared" ref="AQ472:AQ535" si="152">IF(AND(Y472&gt;0,Z472&lt;&gt;"",AA472&lt;&gt;""),TRUE,FALSE)</f>
        <v>0</v>
      </c>
      <c r="AR472" s="13" t="b">
        <f t="shared" ref="AR472:AR535" si="153">IF(OR(AJ472=TRUE,AK472=TRUE,AL472=TRUE,AM472=TRUE,AN472=TRUE,AO472=TRUE,AP472=TRUE,AQ472=TRUE),TRUE,FALSE)</f>
        <v>0</v>
      </c>
      <c r="AS472" s="13" t="b">
        <f t="shared" ref="AS472:AS535" si="154">IF(OR(AND(B472&lt;&gt;"",C472&lt;&gt;"",AR472=TRUE),AND(B472="",C472="",AR472=FALSE)),TRUE,FALSE)</f>
        <v>1</v>
      </c>
      <c r="AT472" s="13" t="b">
        <f t="shared" ref="AT472:AT535" si="155">IF(AND(B472&lt;&gt;"",C472&lt;&gt;""),TRUE,IF(OR(D472&lt;&gt;"",E472&lt;&gt;"",F472&lt;&gt;"",G472&lt;&gt;"",H472&lt;&gt;"",I472&lt;&gt;"",J472&lt;&gt;"",K472&lt;&gt;"",L472&lt;&gt;"",M472&lt;&gt;"",N472&lt;&gt;"",O472&lt;&gt;"",P472&lt;&gt;"",Q472&lt;&gt;"",R472&lt;&gt;"",S472&lt;&gt;"",T472&lt;&gt;"",U472&lt;&gt;"",V472&lt;&gt;"",W472&lt;&gt;"",X472&lt;&gt;"",Y472&lt;&gt;"",Z472&lt;&gt;"",AA472&lt;&gt;""),FALSE,TRUE))</f>
        <v>1</v>
      </c>
      <c r="AU472" s="13" t="b">
        <f t="shared" ref="AU472:AU535" si="156">IF(OR(AND(E472&gt;0,F472=0),AND(H472&gt;0,I472=0),AND(K472&gt;0,L472=0),AND(N472&gt;0,O472=0),AND(Q472&gt;0,R472=0),AND(T472&gt;0,U472=0),AND(W472&gt;0,X472=0),AND(Z472&gt;0,AA472=0)),FALSE,TRUE)</f>
        <v>1</v>
      </c>
      <c r="AV472" s="13" t="b">
        <f t="shared" ref="AV472:AV535" si="157">IF(OR(AND(E472=0,F472&gt;0),AND(H472=0,I472&gt;0),AND(K472=0,L472&gt;0),AND(N472=0,O472&gt;0),AND(Q472=0,R472&gt;0),AND(T472=0,U472&gt;0),AND(W472=0,X472&gt;0),AND(Z472=0,AA472&gt;0)),FALSE,TRUE)</f>
        <v>1</v>
      </c>
      <c r="AW472" s="13" t="b">
        <f t="shared" ref="AW472:AW535" si="158">IF(OR(AND(D472=0,E472&gt;0),AND(G472=0,H472&gt;0),AND(J472=0,K472&gt;0),AND(M472=0,N472&gt;0),AND(P472=0,Q472&gt;0),AND(S472=0,T472&gt;0),AND(V472=0,W472&gt;0),AND(Y472=0,Z472&gt;0)),FALSE,TRUE)</f>
        <v>1</v>
      </c>
      <c r="AX472" s="13" t="str">
        <f t="shared" ref="AX472:AX535" si="159">CONCATENATE(B472,"-",C472)</f>
        <v>-</v>
      </c>
      <c r="AY472" s="622">
        <f>IF(AX472="-",0,IF(COUNTIF(AX472:$AX$1022,AX472)&gt;1,1,0))</f>
        <v>0</v>
      </c>
    </row>
    <row r="473" spans="1:51" ht="15.75">
      <c r="A473" s="464">
        <v>451</v>
      </c>
      <c r="B473" s="491"/>
      <c r="C473" s="492"/>
      <c r="D473" s="469"/>
      <c r="E473" s="470"/>
      <c r="F473" s="493"/>
      <c r="G473" s="466"/>
      <c r="H473" s="470"/>
      <c r="I473" s="493"/>
      <c r="J473" s="466"/>
      <c r="K473" s="470"/>
      <c r="L473" s="493"/>
      <c r="M473" s="466"/>
      <c r="N473" s="470"/>
      <c r="O473" s="493"/>
      <c r="P473" s="466"/>
      <c r="Q473" s="470"/>
      <c r="R473" s="493"/>
      <c r="S473" s="466"/>
      <c r="T473" s="470"/>
      <c r="U473" s="493"/>
      <c r="V473" s="466"/>
      <c r="W473" s="470"/>
      <c r="X473" s="493"/>
      <c r="Y473" s="466"/>
      <c r="Z473" s="470"/>
      <c r="AA473" s="494"/>
      <c r="AB473" s="542">
        <f t="shared" si="142"/>
        <v>0</v>
      </c>
      <c r="AC473" s="495">
        <f t="shared" si="142"/>
        <v>0</v>
      </c>
      <c r="AD473" s="496">
        <f t="shared" si="142"/>
        <v>0</v>
      </c>
      <c r="AE473" s="3"/>
      <c r="AF473" s="13" t="b">
        <f t="shared" si="140"/>
        <v>1</v>
      </c>
      <c r="AG473" s="13" t="b">
        <f t="shared" si="141"/>
        <v>1</v>
      </c>
      <c r="AH473" s="13" t="b">
        <f t="shared" si="143"/>
        <v>1</v>
      </c>
      <c r="AI473" s="13" t="b">
        <f t="shared" si="144"/>
        <v>1</v>
      </c>
      <c r="AJ473" s="13" t="b">
        <f t="shared" si="145"/>
        <v>0</v>
      </c>
      <c r="AK473" s="13" t="b">
        <f t="shared" si="146"/>
        <v>0</v>
      </c>
      <c r="AL473" s="13" t="b">
        <f t="shared" si="147"/>
        <v>0</v>
      </c>
      <c r="AM473" s="13" t="b">
        <f t="shared" si="148"/>
        <v>0</v>
      </c>
      <c r="AN473" s="13" t="b">
        <f t="shared" si="149"/>
        <v>0</v>
      </c>
      <c r="AO473" s="13" t="b">
        <f t="shared" si="150"/>
        <v>0</v>
      </c>
      <c r="AP473" s="13" t="b">
        <f t="shared" si="151"/>
        <v>0</v>
      </c>
      <c r="AQ473" s="13" t="b">
        <f t="shared" si="152"/>
        <v>0</v>
      </c>
      <c r="AR473" s="13" t="b">
        <f t="shared" si="153"/>
        <v>0</v>
      </c>
      <c r="AS473" s="13" t="b">
        <f t="shared" si="154"/>
        <v>1</v>
      </c>
      <c r="AT473" s="13" t="b">
        <f t="shared" si="155"/>
        <v>1</v>
      </c>
      <c r="AU473" s="13" t="b">
        <f t="shared" si="156"/>
        <v>1</v>
      </c>
      <c r="AV473" s="13" t="b">
        <f t="shared" si="157"/>
        <v>1</v>
      </c>
      <c r="AW473" s="13" t="b">
        <f t="shared" si="158"/>
        <v>1</v>
      </c>
      <c r="AX473" s="13" t="str">
        <f t="shared" si="159"/>
        <v>-</v>
      </c>
      <c r="AY473" s="622">
        <f>IF(AX473="-",0,IF(COUNTIF(AX473:$AX$1022,AX473)&gt;1,1,0))</f>
        <v>0</v>
      </c>
    </row>
    <row r="474" spans="1:51" ht="15.75">
      <c r="A474" s="464">
        <v>452</v>
      </c>
      <c r="B474" s="491"/>
      <c r="C474" s="492"/>
      <c r="D474" s="469"/>
      <c r="E474" s="470"/>
      <c r="F474" s="493"/>
      <c r="G474" s="466"/>
      <c r="H474" s="470"/>
      <c r="I474" s="493"/>
      <c r="J474" s="466"/>
      <c r="K474" s="470"/>
      <c r="L474" s="493"/>
      <c r="M474" s="466"/>
      <c r="N474" s="470"/>
      <c r="O474" s="493"/>
      <c r="P474" s="466"/>
      <c r="Q474" s="470"/>
      <c r="R474" s="493"/>
      <c r="S474" s="466"/>
      <c r="T474" s="470"/>
      <c r="U474" s="493"/>
      <c r="V474" s="466"/>
      <c r="W474" s="470"/>
      <c r="X474" s="493"/>
      <c r="Y474" s="466"/>
      <c r="Z474" s="470"/>
      <c r="AA474" s="494"/>
      <c r="AB474" s="542">
        <f t="shared" si="142"/>
        <v>0</v>
      </c>
      <c r="AC474" s="495">
        <f t="shared" si="142"/>
        <v>0</v>
      </c>
      <c r="AD474" s="496">
        <f t="shared" si="142"/>
        <v>0</v>
      </c>
      <c r="AE474" s="3"/>
      <c r="AF474" s="13" t="b">
        <f t="shared" si="140"/>
        <v>1</v>
      </c>
      <c r="AG474" s="13" t="b">
        <f t="shared" si="141"/>
        <v>1</v>
      </c>
      <c r="AH474" s="13" t="b">
        <f t="shared" si="143"/>
        <v>1</v>
      </c>
      <c r="AI474" s="13" t="b">
        <f t="shared" si="144"/>
        <v>1</v>
      </c>
      <c r="AJ474" s="13" t="b">
        <f t="shared" si="145"/>
        <v>0</v>
      </c>
      <c r="AK474" s="13" t="b">
        <f t="shared" si="146"/>
        <v>0</v>
      </c>
      <c r="AL474" s="13" t="b">
        <f t="shared" si="147"/>
        <v>0</v>
      </c>
      <c r="AM474" s="13" t="b">
        <f t="shared" si="148"/>
        <v>0</v>
      </c>
      <c r="AN474" s="13" t="b">
        <f t="shared" si="149"/>
        <v>0</v>
      </c>
      <c r="AO474" s="13" t="b">
        <f t="shared" si="150"/>
        <v>0</v>
      </c>
      <c r="AP474" s="13" t="b">
        <f t="shared" si="151"/>
        <v>0</v>
      </c>
      <c r="AQ474" s="13" t="b">
        <f t="shared" si="152"/>
        <v>0</v>
      </c>
      <c r="AR474" s="13" t="b">
        <f t="shared" si="153"/>
        <v>0</v>
      </c>
      <c r="AS474" s="13" t="b">
        <f t="shared" si="154"/>
        <v>1</v>
      </c>
      <c r="AT474" s="13" t="b">
        <f t="shared" si="155"/>
        <v>1</v>
      </c>
      <c r="AU474" s="13" t="b">
        <f t="shared" si="156"/>
        <v>1</v>
      </c>
      <c r="AV474" s="13" t="b">
        <f t="shared" si="157"/>
        <v>1</v>
      </c>
      <c r="AW474" s="13" t="b">
        <f t="shared" si="158"/>
        <v>1</v>
      </c>
      <c r="AX474" s="13" t="str">
        <f t="shared" si="159"/>
        <v>-</v>
      </c>
      <c r="AY474" s="622">
        <f>IF(AX474="-",0,IF(COUNTIF(AX474:$AX$1022,AX474)&gt;1,1,0))</f>
        <v>0</v>
      </c>
    </row>
    <row r="475" spans="1:51" ht="15.75">
      <c r="A475" s="464">
        <v>453</v>
      </c>
      <c r="B475" s="491"/>
      <c r="C475" s="492"/>
      <c r="D475" s="469"/>
      <c r="E475" s="470"/>
      <c r="F475" s="493"/>
      <c r="G475" s="466"/>
      <c r="H475" s="470"/>
      <c r="I475" s="493"/>
      <c r="J475" s="466"/>
      <c r="K475" s="470"/>
      <c r="L475" s="493"/>
      <c r="M475" s="466"/>
      <c r="N475" s="470"/>
      <c r="O475" s="493"/>
      <c r="P475" s="466"/>
      <c r="Q475" s="470"/>
      <c r="R475" s="493"/>
      <c r="S475" s="466"/>
      <c r="T475" s="470"/>
      <c r="U475" s="493"/>
      <c r="V475" s="466"/>
      <c r="W475" s="470"/>
      <c r="X475" s="493"/>
      <c r="Y475" s="466"/>
      <c r="Z475" s="470"/>
      <c r="AA475" s="494"/>
      <c r="AB475" s="542">
        <f t="shared" si="142"/>
        <v>0</v>
      </c>
      <c r="AC475" s="495">
        <f t="shared" si="142"/>
        <v>0</v>
      </c>
      <c r="AD475" s="496">
        <f t="shared" si="142"/>
        <v>0</v>
      </c>
      <c r="AE475" s="3"/>
      <c r="AF475" s="13" t="b">
        <f t="shared" si="140"/>
        <v>1</v>
      </c>
      <c r="AG475" s="13" t="b">
        <f t="shared" si="141"/>
        <v>1</v>
      </c>
      <c r="AH475" s="13" t="b">
        <f t="shared" si="143"/>
        <v>1</v>
      </c>
      <c r="AI475" s="13" t="b">
        <f t="shared" si="144"/>
        <v>1</v>
      </c>
      <c r="AJ475" s="13" t="b">
        <f t="shared" si="145"/>
        <v>0</v>
      </c>
      <c r="AK475" s="13" t="b">
        <f t="shared" si="146"/>
        <v>0</v>
      </c>
      <c r="AL475" s="13" t="b">
        <f t="shared" si="147"/>
        <v>0</v>
      </c>
      <c r="AM475" s="13" t="b">
        <f t="shared" si="148"/>
        <v>0</v>
      </c>
      <c r="AN475" s="13" t="b">
        <f t="shared" si="149"/>
        <v>0</v>
      </c>
      <c r="AO475" s="13" t="b">
        <f t="shared" si="150"/>
        <v>0</v>
      </c>
      <c r="AP475" s="13" t="b">
        <f t="shared" si="151"/>
        <v>0</v>
      </c>
      <c r="AQ475" s="13" t="b">
        <f t="shared" si="152"/>
        <v>0</v>
      </c>
      <c r="AR475" s="13" t="b">
        <f t="shared" si="153"/>
        <v>0</v>
      </c>
      <c r="AS475" s="13" t="b">
        <f t="shared" si="154"/>
        <v>1</v>
      </c>
      <c r="AT475" s="13" t="b">
        <f t="shared" si="155"/>
        <v>1</v>
      </c>
      <c r="AU475" s="13" t="b">
        <f t="shared" si="156"/>
        <v>1</v>
      </c>
      <c r="AV475" s="13" t="b">
        <f t="shared" si="157"/>
        <v>1</v>
      </c>
      <c r="AW475" s="13" t="b">
        <f t="shared" si="158"/>
        <v>1</v>
      </c>
      <c r="AX475" s="13" t="str">
        <f t="shared" si="159"/>
        <v>-</v>
      </c>
      <c r="AY475" s="622">
        <f>IF(AX475="-",0,IF(COUNTIF(AX475:$AX$1022,AX475)&gt;1,1,0))</f>
        <v>0</v>
      </c>
    </row>
    <row r="476" spans="1:51" ht="15.75">
      <c r="A476" s="464">
        <v>454</v>
      </c>
      <c r="B476" s="491"/>
      <c r="C476" s="492"/>
      <c r="D476" s="469"/>
      <c r="E476" s="470"/>
      <c r="F476" s="493"/>
      <c r="G476" s="466"/>
      <c r="H476" s="470"/>
      <c r="I476" s="493"/>
      <c r="J476" s="466"/>
      <c r="K476" s="470"/>
      <c r="L476" s="493"/>
      <c r="M476" s="466"/>
      <c r="N476" s="470"/>
      <c r="O476" s="493"/>
      <c r="P476" s="466"/>
      <c r="Q476" s="470"/>
      <c r="R476" s="493"/>
      <c r="S476" s="466"/>
      <c r="T476" s="470"/>
      <c r="U476" s="493"/>
      <c r="V476" s="466"/>
      <c r="W476" s="470"/>
      <c r="X476" s="493"/>
      <c r="Y476" s="466"/>
      <c r="Z476" s="470"/>
      <c r="AA476" s="494"/>
      <c r="AB476" s="542">
        <f t="shared" si="142"/>
        <v>0</v>
      </c>
      <c r="AC476" s="495">
        <f t="shared" si="142"/>
        <v>0</v>
      </c>
      <c r="AD476" s="496">
        <f t="shared" si="142"/>
        <v>0</v>
      </c>
      <c r="AE476" s="3"/>
      <c r="AF476" s="13" t="b">
        <f t="shared" si="140"/>
        <v>1</v>
      </c>
      <c r="AG476" s="13" t="b">
        <f t="shared" si="141"/>
        <v>1</v>
      </c>
      <c r="AH476" s="13" t="b">
        <f t="shared" si="143"/>
        <v>1</v>
      </c>
      <c r="AI476" s="13" t="b">
        <f t="shared" si="144"/>
        <v>1</v>
      </c>
      <c r="AJ476" s="13" t="b">
        <f t="shared" si="145"/>
        <v>0</v>
      </c>
      <c r="AK476" s="13" t="b">
        <f t="shared" si="146"/>
        <v>0</v>
      </c>
      <c r="AL476" s="13" t="b">
        <f t="shared" si="147"/>
        <v>0</v>
      </c>
      <c r="AM476" s="13" t="b">
        <f t="shared" si="148"/>
        <v>0</v>
      </c>
      <c r="AN476" s="13" t="b">
        <f t="shared" si="149"/>
        <v>0</v>
      </c>
      <c r="AO476" s="13" t="b">
        <f t="shared" si="150"/>
        <v>0</v>
      </c>
      <c r="AP476" s="13" t="b">
        <f t="shared" si="151"/>
        <v>0</v>
      </c>
      <c r="AQ476" s="13" t="b">
        <f t="shared" si="152"/>
        <v>0</v>
      </c>
      <c r="AR476" s="13" t="b">
        <f t="shared" si="153"/>
        <v>0</v>
      </c>
      <c r="AS476" s="13" t="b">
        <f t="shared" si="154"/>
        <v>1</v>
      </c>
      <c r="AT476" s="13" t="b">
        <f t="shared" si="155"/>
        <v>1</v>
      </c>
      <c r="AU476" s="13" t="b">
        <f t="shared" si="156"/>
        <v>1</v>
      </c>
      <c r="AV476" s="13" t="b">
        <f t="shared" si="157"/>
        <v>1</v>
      </c>
      <c r="AW476" s="13" t="b">
        <f t="shared" si="158"/>
        <v>1</v>
      </c>
      <c r="AX476" s="13" t="str">
        <f t="shared" si="159"/>
        <v>-</v>
      </c>
      <c r="AY476" s="622">
        <f>IF(AX476="-",0,IF(COUNTIF(AX476:$AX$1022,AX476)&gt;1,1,0))</f>
        <v>0</v>
      </c>
    </row>
    <row r="477" spans="1:51" ht="15.75">
      <c r="A477" s="464">
        <v>455</v>
      </c>
      <c r="B477" s="491"/>
      <c r="C477" s="492"/>
      <c r="D477" s="469"/>
      <c r="E477" s="470"/>
      <c r="F477" s="493"/>
      <c r="G477" s="466"/>
      <c r="H477" s="470"/>
      <c r="I477" s="493"/>
      <c r="J477" s="466"/>
      <c r="K477" s="470"/>
      <c r="L477" s="493"/>
      <c r="M477" s="466"/>
      <c r="N477" s="470"/>
      <c r="O477" s="493"/>
      <c r="P477" s="466"/>
      <c r="Q477" s="470"/>
      <c r="R477" s="493"/>
      <c r="S477" s="466"/>
      <c r="T477" s="470"/>
      <c r="U477" s="493"/>
      <c r="V477" s="466"/>
      <c r="W477" s="470"/>
      <c r="X477" s="493"/>
      <c r="Y477" s="466"/>
      <c r="Z477" s="470"/>
      <c r="AA477" s="494"/>
      <c r="AB477" s="542">
        <f t="shared" si="142"/>
        <v>0</v>
      </c>
      <c r="AC477" s="495">
        <f t="shared" si="142"/>
        <v>0</v>
      </c>
      <c r="AD477" s="496">
        <f t="shared" si="142"/>
        <v>0</v>
      </c>
      <c r="AE477" s="3"/>
      <c r="AF477" s="13" t="b">
        <f t="shared" si="140"/>
        <v>1</v>
      </c>
      <c r="AG477" s="13" t="b">
        <f t="shared" si="141"/>
        <v>1</v>
      </c>
      <c r="AH477" s="13" t="b">
        <f t="shared" si="143"/>
        <v>1</v>
      </c>
      <c r="AI477" s="13" t="b">
        <f t="shared" si="144"/>
        <v>1</v>
      </c>
      <c r="AJ477" s="13" t="b">
        <f t="shared" si="145"/>
        <v>0</v>
      </c>
      <c r="AK477" s="13" t="b">
        <f t="shared" si="146"/>
        <v>0</v>
      </c>
      <c r="AL477" s="13" t="b">
        <f t="shared" si="147"/>
        <v>0</v>
      </c>
      <c r="AM477" s="13" t="b">
        <f t="shared" si="148"/>
        <v>0</v>
      </c>
      <c r="AN477" s="13" t="b">
        <f t="shared" si="149"/>
        <v>0</v>
      </c>
      <c r="AO477" s="13" t="b">
        <f t="shared" si="150"/>
        <v>0</v>
      </c>
      <c r="AP477" s="13" t="b">
        <f t="shared" si="151"/>
        <v>0</v>
      </c>
      <c r="AQ477" s="13" t="b">
        <f t="shared" si="152"/>
        <v>0</v>
      </c>
      <c r="AR477" s="13" t="b">
        <f t="shared" si="153"/>
        <v>0</v>
      </c>
      <c r="AS477" s="13" t="b">
        <f t="shared" si="154"/>
        <v>1</v>
      </c>
      <c r="AT477" s="13" t="b">
        <f t="shared" si="155"/>
        <v>1</v>
      </c>
      <c r="AU477" s="13" t="b">
        <f t="shared" si="156"/>
        <v>1</v>
      </c>
      <c r="AV477" s="13" t="b">
        <f t="shared" si="157"/>
        <v>1</v>
      </c>
      <c r="AW477" s="13" t="b">
        <f t="shared" si="158"/>
        <v>1</v>
      </c>
      <c r="AX477" s="13" t="str">
        <f t="shared" si="159"/>
        <v>-</v>
      </c>
      <c r="AY477" s="622">
        <f>IF(AX477="-",0,IF(COUNTIF(AX477:$AX$1022,AX477)&gt;1,1,0))</f>
        <v>0</v>
      </c>
    </row>
    <row r="478" spans="1:51" ht="15.75">
      <c r="A478" s="464">
        <v>456</v>
      </c>
      <c r="B478" s="491"/>
      <c r="C478" s="492"/>
      <c r="D478" s="469"/>
      <c r="E478" s="470"/>
      <c r="F478" s="493"/>
      <c r="G478" s="466"/>
      <c r="H478" s="470"/>
      <c r="I478" s="493"/>
      <c r="J478" s="466"/>
      <c r="K478" s="470"/>
      <c r="L478" s="493"/>
      <c r="M478" s="466"/>
      <c r="N478" s="470"/>
      <c r="O478" s="493"/>
      <c r="P478" s="466"/>
      <c r="Q478" s="470"/>
      <c r="R478" s="493"/>
      <c r="S478" s="466"/>
      <c r="T478" s="470"/>
      <c r="U478" s="493"/>
      <c r="V478" s="466"/>
      <c r="W478" s="470"/>
      <c r="X478" s="493"/>
      <c r="Y478" s="466"/>
      <c r="Z478" s="470"/>
      <c r="AA478" s="494"/>
      <c r="AB478" s="542">
        <f t="shared" si="142"/>
        <v>0</v>
      </c>
      <c r="AC478" s="495">
        <f t="shared" si="142"/>
        <v>0</v>
      </c>
      <c r="AD478" s="496">
        <f t="shared" si="142"/>
        <v>0</v>
      </c>
      <c r="AE478" s="3"/>
      <c r="AF478" s="13" t="b">
        <f t="shared" si="140"/>
        <v>1</v>
      </c>
      <c r="AG478" s="13" t="b">
        <f t="shared" si="141"/>
        <v>1</v>
      </c>
      <c r="AH478" s="13" t="b">
        <f t="shared" si="143"/>
        <v>1</v>
      </c>
      <c r="AI478" s="13" t="b">
        <f t="shared" si="144"/>
        <v>1</v>
      </c>
      <c r="AJ478" s="13" t="b">
        <f t="shared" si="145"/>
        <v>0</v>
      </c>
      <c r="AK478" s="13" t="b">
        <f t="shared" si="146"/>
        <v>0</v>
      </c>
      <c r="AL478" s="13" t="b">
        <f t="shared" si="147"/>
        <v>0</v>
      </c>
      <c r="AM478" s="13" t="b">
        <f t="shared" si="148"/>
        <v>0</v>
      </c>
      <c r="AN478" s="13" t="b">
        <f t="shared" si="149"/>
        <v>0</v>
      </c>
      <c r="AO478" s="13" t="b">
        <f t="shared" si="150"/>
        <v>0</v>
      </c>
      <c r="AP478" s="13" t="b">
        <f t="shared" si="151"/>
        <v>0</v>
      </c>
      <c r="AQ478" s="13" t="b">
        <f t="shared" si="152"/>
        <v>0</v>
      </c>
      <c r="AR478" s="13" t="b">
        <f t="shared" si="153"/>
        <v>0</v>
      </c>
      <c r="AS478" s="13" t="b">
        <f t="shared" si="154"/>
        <v>1</v>
      </c>
      <c r="AT478" s="13" t="b">
        <f t="shared" si="155"/>
        <v>1</v>
      </c>
      <c r="AU478" s="13" t="b">
        <f t="shared" si="156"/>
        <v>1</v>
      </c>
      <c r="AV478" s="13" t="b">
        <f t="shared" si="157"/>
        <v>1</v>
      </c>
      <c r="AW478" s="13" t="b">
        <f t="shared" si="158"/>
        <v>1</v>
      </c>
      <c r="AX478" s="13" t="str">
        <f t="shared" si="159"/>
        <v>-</v>
      </c>
      <c r="AY478" s="622">
        <f>IF(AX478="-",0,IF(COUNTIF(AX478:$AX$1022,AX478)&gt;1,1,0))</f>
        <v>0</v>
      </c>
    </row>
    <row r="479" spans="1:51" ht="15.75">
      <c r="A479" s="464">
        <v>457</v>
      </c>
      <c r="B479" s="491"/>
      <c r="C479" s="492"/>
      <c r="D479" s="469"/>
      <c r="E479" s="470"/>
      <c r="F479" s="493"/>
      <c r="G479" s="466"/>
      <c r="H479" s="470"/>
      <c r="I479" s="493"/>
      <c r="J479" s="466"/>
      <c r="K479" s="470"/>
      <c r="L479" s="493"/>
      <c r="M479" s="466"/>
      <c r="N479" s="470"/>
      <c r="O479" s="493"/>
      <c r="P479" s="466"/>
      <c r="Q479" s="470"/>
      <c r="R479" s="493"/>
      <c r="S479" s="466"/>
      <c r="T479" s="470"/>
      <c r="U479" s="493"/>
      <c r="V479" s="466"/>
      <c r="W479" s="470"/>
      <c r="X479" s="493"/>
      <c r="Y479" s="466"/>
      <c r="Z479" s="470"/>
      <c r="AA479" s="494"/>
      <c r="AB479" s="542">
        <f t="shared" si="142"/>
        <v>0</v>
      </c>
      <c r="AC479" s="495">
        <f t="shared" si="142"/>
        <v>0</v>
      </c>
      <c r="AD479" s="496">
        <f t="shared" si="142"/>
        <v>0</v>
      </c>
      <c r="AE479" s="3"/>
      <c r="AF479" s="13" t="b">
        <f t="shared" si="140"/>
        <v>1</v>
      </c>
      <c r="AG479" s="13" t="b">
        <f t="shared" si="141"/>
        <v>1</v>
      </c>
      <c r="AH479" s="13" t="b">
        <f t="shared" si="143"/>
        <v>1</v>
      </c>
      <c r="AI479" s="13" t="b">
        <f t="shared" si="144"/>
        <v>1</v>
      </c>
      <c r="AJ479" s="13" t="b">
        <f t="shared" si="145"/>
        <v>0</v>
      </c>
      <c r="AK479" s="13" t="b">
        <f t="shared" si="146"/>
        <v>0</v>
      </c>
      <c r="AL479" s="13" t="b">
        <f t="shared" si="147"/>
        <v>0</v>
      </c>
      <c r="AM479" s="13" t="b">
        <f t="shared" si="148"/>
        <v>0</v>
      </c>
      <c r="AN479" s="13" t="b">
        <f t="shared" si="149"/>
        <v>0</v>
      </c>
      <c r="AO479" s="13" t="b">
        <f t="shared" si="150"/>
        <v>0</v>
      </c>
      <c r="AP479" s="13" t="b">
        <f t="shared" si="151"/>
        <v>0</v>
      </c>
      <c r="AQ479" s="13" t="b">
        <f t="shared" si="152"/>
        <v>0</v>
      </c>
      <c r="AR479" s="13" t="b">
        <f t="shared" si="153"/>
        <v>0</v>
      </c>
      <c r="AS479" s="13" t="b">
        <f t="shared" si="154"/>
        <v>1</v>
      </c>
      <c r="AT479" s="13" t="b">
        <f t="shared" si="155"/>
        <v>1</v>
      </c>
      <c r="AU479" s="13" t="b">
        <f t="shared" si="156"/>
        <v>1</v>
      </c>
      <c r="AV479" s="13" t="b">
        <f t="shared" si="157"/>
        <v>1</v>
      </c>
      <c r="AW479" s="13" t="b">
        <f t="shared" si="158"/>
        <v>1</v>
      </c>
      <c r="AX479" s="13" t="str">
        <f t="shared" si="159"/>
        <v>-</v>
      </c>
      <c r="AY479" s="622">
        <f>IF(AX479="-",0,IF(COUNTIF(AX479:$AX$1022,AX479)&gt;1,1,0))</f>
        <v>0</v>
      </c>
    </row>
    <row r="480" spans="1:51" ht="15.75">
      <c r="A480" s="464">
        <v>458</v>
      </c>
      <c r="B480" s="491"/>
      <c r="C480" s="492"/>
      <c r="D480" s="469"/>
      <c r="E480" s="470"/>
      <c r="F480" s="493"/>
      <c r="G480" s="466"/>
      <c r="H480" s="470"/>
      <c r="I480" s="493"/>
      <c r="J480" s="466"/>
      <c r="K480" s="470"/>
      <c r="L480" s="493"/>
      <c r="M480" s="466"/>
      <c r="N480" s="470"/>
      <c r="O480" s="493"/>
      <c r="P480" s="466"/>
      <c r="Q480" s="470"/>
      <c r="R480" s="493"/>
      <c r="S480" s="466"/>
      <c r="T480" s="470"/>
      <c r="U480" s="493"/>
      <c r="V480" s="466"/>
      <c r="W480" s="470"/>
      <c r="X480" s="493"/>
      <c r="Y480" s="466"/>
      <c r="Z480" s="470"/>
      <c r="AA480" s="494"/>
      <c r="AB480" s="542">
        <f t="shared" si="142"/>
        <v>0</v>
      </c>
      <c r="AC480" s="495">
        <f t="shared" si="142"/>
        <v>0</v>
      </c>
      <c r="AD480" s="496">
        <f t="shared" si="142"/>
        <v>0</v>
      </c>
      <c r="AE480" s="3"/>
      <c r="AF480" s="13" t="b">
        <f t="shared" si="140"/>
        <v>1</v>
      </c>
      <c r="AG480" s="13" t="b">
        <f t="shared" si="141"/>
        <v>1</v>
      </c>
      <c r="AH480" s="13" t="b">
        <f t="shared" si="143"/>
        <v>1</v>
      </c>
      <c r="AI480" s="13" t="b">
        <f t="shared" si="144"/>
        <v>1</v>
      </c>
      <c r="AJ480" s="13" t="b">
        <f t="shared" si="145"/>
        <v>0</v>
      </c>
      <c r="AK480" s="13" t="b">
        <f t="shared" si="146"/>
        <v>0</v>
      </c>
      <c r="AL480" s="13" t="b">
        <f t="shared" si="147"/>
        <v>0</v>
      </c>
      <c r="AM480" s="13" t="b">
        <f t="shared" si="148"/>
        <v>0</v>
      </c>
      <c r="AN480" s="13" t="b">
        <f t="shared" si="149"/>
        <v>0</v>
      </c>
      <c r="AO480" s="13" t="b">
        <f t="shared" si="150"/>
        <v>0</v>
      </c>
      <c r="AP480" s="13" t="b">
        <f t="shared" si="151"/>
        <v>0</v>
      </c>
      <c r="AQ480" s="13" t="b">
        <f t="shared" si="152"/>
        <v>0</v>
      </c>
      <c r="AR480" s="13" t="b">
        <f t="shared" si="153"/>
        <v>0</v>
      </c>
      <c r="AS480" s="13" t="b">
        <f t="shared" si="154"/>
        <v>1</v>
      </c>
      <c r="AT480" s="13" t="b">
        <f t="shared" si="155"/>
        <v>1</v>
      </c>
      <c r="AU480" s="13" t="b">
        <f t="shared" si="156"/>
        <v>1</v>
      </c>
      <c r="AV480" s="13" t="b">
        <f t="shared" si="157"/>
        <v>1</v>
      </c>
      <c r="AW480" s="13" t="b">
        <f t="shared" si="158"/>
        <v>1</v>
      </c>
      <c r="AX480" s="13" t="str">
        <f t="shared" si="159"/>
        <v>-</v>
      </c>
      <c r="AY480" s="622">
        <f>IF(AX480="-",0,IF(COUNTIF(AX480:$AX$1022,AX480)&gt;1,1,0))</f>
        <v>0</v>
      </c>
    </row>
    <row r="481" spans="1:51" ht="15.75">
      <c r="A481" s="464">
        <v>459</v>
      </c>
      <c r="B481" s="491"/>
      <c r="C481" s="492"/>
      <c r="D481" s="469"/>
      <c r="E481" s="470"/>
      <c r="F481" s="493"/>
      <c r="G481" s="466"/>
      <c r="H481" s="470"/>
      <c r="I481" s="493"/>
      <c r="J481" s="466"/>
      <c r="K481" s="470"/>
      <c r="L481" s="493"/>
      <c r="M481" s="466"/>
      <c r="N481" s="470"/>
      <c r="O481" s="493"/>
      <c r="P481" s="466"/>
      <c r="Q481" s="470"/>
      <c r="R481" s="493"/>
      <c r="S481" s="466"/>
      <c r="T481" s="470"/>
      <c r="U481" s="493"/>
      <c r="V481" s="466"/>
      <c r="W481" s="470"/>
      <c r="X481" s="493"/>
      <c r="Y481" s="466"/>
      <c r="Z481" s="470"/>
      <c r="AA481" s="494"/>
      <c r="AB481" s="542">
        <f t="shared" si="142"/>
        <v>0</v>
      </c>
      <c r="AC481" s="495">
        <f t="shared" si="142"/>
        <v>0</v>
      </c>
      <c r="AD481" s="496">
        <f t="shared" si="142"/>
        <v>0</v>
      </c>
      <c r="AE481" s="3"/>
      <c r="AF481" s="13" t="b">
        <f t="shared" si="140"/>
        <v>1</v>
      </c>
      <c r="AG481" s="13" t="b">
        <f t="shared" si="141"/>
        <v>1</v>
      </c>
      <c r="AH481" s="13" t="b">
        <f t="shared" si="143"/>
        <v>1</v>
      </c>
      <c r="AI481" s="13" t="b">
        <f t="shared" si="144"/>
        <v>1</v>
      </c>
      <c r="AJ481" s="13" t="b">
        <f t="shared" si="145"/>
        <v>0</v>
      </c>
      <c r="AK481" s="13" t="b">
        <f t="shared" si="146"/>
        <v>0</v>
      </c>
      <c r="AL481" s="13" t="b">
        <f t="shared" si="147"/>
        <v>0</v>
      </c>
      <c r="AM481" s="13" t="b">
        <f t="shared" si="148"/>
        <v>0</v>
      </c>
      <c r="AN481" s="13" t="b">
        <f t="shared" si="149"/>
        <v>0</v>
      </c>
      <c r="AO481" s="13" t="b">
        <f t="shared" si="150"/>
        <v>0</v>
      </c>
      <c r="AP481" s="13" t="b">
        <f t="shared" si="151"/>
        <v>0</v>
      </c>
      <c r="AQ481" s="13" t="b">
        <f t="shared" si="152"/>
        <v>0</v>
      </c>
      <c r="AR481" s="13" t="b">
        <f t="shared" si="153"/>
        <v>0</v>
      </c>
      <c r="AS481" s="13" t="b">
        <f t="shared" si="154"/>
        <v>1</v>
      </c>
      <c r="AT481" s="13" t="b">
        <f t="shared" si="155"/>
        <v>1</v>
      </c>
      <c r="AU481" s="13" t="b">
        <f t="shared" si="156"/>
        <v>1</v>
      </c>
      <c r="AV481" s="13" t="b">
        <f t="shared" si="157"/>
        <v>1</v>
      </c>
      <c r="AW481" s="13" t="b">
        <f t="shared" si="158"/>
        <v>1</v>
      </c>
      <c r="AX481" s="13" t="str">
        <f t="shared" si="159"/>
        <v>-</v>
      </c>
      <c r="AY481" s="622">
        <f>IF(AX481="-",0,IF(COUNTIF(AX481:$AX$1022,AX481)&gt;1,1,0))</f>
        <v>0</v>
      </c>
    </row>
    <row r="482" spans="1:51" ht="15.75">
      <c r="A482" s="464">
        <v>460</v>
      </c>
      <c r="B482" s="491"/>
      <c r="C482" s="492"/>
      <c r="D482" s="469"/>
      <c r="E482" s="470"/>
      <c r="F482" s="493"/>
      <c r="G482" s="466"/>
      <c r="H482" s="470"/>
      <c r="I482" s="493"/>
      <c r="J482" s="466"/>
      <c r="K482" s="470"/>
      <c r="L482" s="493"/>
      <c r="M482" s="466"/>
      <c r="N482" s="470"/>
      <c r="O482" s="493"/>
      <c r="P482" s="466"/>
      <c r="Q482" s="470"/>
      <c r="R482" s="493"/>
      <c r="S482" s="466"/>
      <c r="T482" s="470"/>
      <c r="U482" s="493"/>
      <c r="V482" s="466"/>
      <c r="W482" s="470"/>
      <c r="X482" s="493"/>
      <c r="Y482" s="466"/>
      <c r="Z482" s="470"/>
      <c r="AA482" s="494"/>
      <c r="AB482" s="542">
        <f t="shared" si="142"/>
        <v>0</v>
      </c>
      <c r="AC482" s="495">
        <f t="shared" si="142"/>
        <v>0</v>
      </c>
      <c r="AD482" s="496">
        <f t="shared" si="142"/>
        <v>0</v>
      </c>
      <c r="AE482" s="3"/>
      <c r="AF482" s="13" t="b">
        <f t="shared" si="140"/>
        <v>1</v>
      </c>
      <c r="AG482" s="13" t="b">
        <f t="shared" si="141"/>
        <v>1</v>
      </c>
      <c r="AH482" s="13" t="b">
        <f t="shared" si="143"/>
        <v>1</v>
      </c>
      <c r="AI482" s="13" t="b">
        <f t="shared" si="144"/>
        <v>1</v>
      </c>
      <c r="AJ482" s="13" t="b">
        <f t="shared" si="145"/>
        <v>0</v>
      </c>
      <c r="AK482" s="13" t="b">
        <f t="shared" si="146"/>
        <v>0</v>
      </c>
      <c r="AL482" s="13" t="b">
        <f t="shared" si="147"/>
        <v>0</v>
      </c>
      <c r="AM482" s="13" t="b">
        <f t="shared" si="148"/>
        <v>0</v>
      </c>
      <c r="AN482" s="13" t="b">
        <f t="shared" si="149"/>
        <v>0</v>
      </c>
      <c r="AO482" s="13" t="b">
        <f t="shared" si="150"/>
        <v>0</v>
      </c>
      <c r="AP482" s="13" t="b">
        <f t="shared" si="151"/>
        <v>0</v>
      </c>
      <c r="AQ482" s="13" t="b">
        <f t="shared" si="152"/>
        <v>0</v>
      </c>
      <c r="AR482" s="13" t="b">
        <f t="shared" si="153"/>
        <v>0</v>
      </c>
      <c r="AS482" s="13" t="b">
        <f t="shared" si="154"/>
        <v>1</v>
      </c>
      <c r="AT482" s="13" t="b">
        <f t="shared" si="155"/>
        <v>1</v>
      </c>
      <c r="AU482" s="13" t="b">
        <f t="shared" si="156"/>
        <v>1</v>
      </c>
      <c r="AV482" s="13" t="b">
        <f t="shared" si="157"/>
        <v>1</v>
      </c>
      <c r="AW482" s="13" t="b">
        <f t="shared" si="158"/>
        <v>1</v>
      </c>
      <c r="AX482" s="13" t="str">
        <f t="shared" si="159"/>
        <v>-</v>
      </c>
      <c r="AY482" s="622">
        <f>IF(AX482="-",0,IF(COUNTIF(AX482:$AX$1022,AX482)&gt;1,1,0))</f>
        <v>0</v>
      </c>
    </row>
    <row r="483" spans="1:51" ht="15.75">
      <c r="A483" s="464">
        <v>461</v>
      </c>
      <c r="B483" s="491"/>
      <c r="C483" s="492"/>
      <c r="D483" s="469"/>
      <c r="E483" s="470"/>
      <c r="F483" s="493"/>
      <c r="G483" s="466"/>
      <c r="H483" s="470"/>
      <c r="I483" s="493"/>
      <c r="J483" s="466"/>
      <c r="K483" s="470"/>
      <c r="L483" s="493"/>
      <c r="M483" s="466"/>
      <c r="N483" s="470"/>
      <c r="O483" s="493"/>
      <c r="P483" s="466"/>
      <c r="Q483" s="470"/>
      <c r="R483" s="493"/>
      <c r="S483" s="466"/>
      <c r="T483" s="470"/>
      <c r="U483" s="493"/>
      <c r="V483" s="466"/>
      <c r="W483" s="470"/>
      <c r="X483" s="493"/>
      <c r="Y483" s="466"/>
      <c r="Z483" s="470"/>
      <c r="AA483" s="494"/>
      <c r="AB483" s="542">
        <f t="shared" si="142"/>
        <v>0</v>
      </c>
      <c r="AC483" s="495">
        <f t="shared" si="142"/>
        <v>0</v>
      </c>
      <c r="AD483" s="496">
        <f t="shared" si="142"/>
        <v>0</v>
      </c>
      <c r="AE483" s="3"/>
      <c r="AF483" s="13" t="b">
        <f t="shared" si="140"/>
        <v>1</v>
      </c>
      <c r="AG483" s="13" t="b">
        <f t="shared" si="141"/>
        <v>1</v>
      </c>
      <c r="AH483" s="13" t="b">
        <f t="shared" si="143"/>
        <v>1</v>
      </c>
      <c r="AI483" s="13" t="b">
        <f t="shared" si="144"/>
        <v>1</v>
      </c>
      <c r="AJ483" s="13" t="b">
        <f t="shared" si="145"/>
        <v>0</v>
      </c>
      <c r="AK483" s="13" t="b">
        <f t="shared" si="146"/>
        <v>0</v>
      </c>
      <c r="AL483" s="13" t="b">
        <f t="shared" si="147"/>
        <v>0</v>
      </c>
      <c r="AM483" s="13" t="b">
        <f t="shared" si="148"/>
        <v>0</v>
      </c>
      <c r="AN483" s="13" t="b">
        <f t="shared" si="149"/>
        <v>0</v>
      </c>
      <c r="AO483" s="13" t="b">
        <f t="shared" si="150"/>
        <v>0</v>
      </c>
      <c r="AP483" s="13" t="b">
        <f t="shared" si="151"/>
        <v>0</v>
      </c>
      <c r="AQ483" s="13" t="b">
        <f t="shared" si="152"/>
        <v>0</v>
      </c>
      <c r="AR483" s="13" t="b">
        <f t="shared" si="153"/>
        <v>0</v>
      </c>
      <c r="AS483" s="13" t="b">
        <f t="shared" si="154"/>
        <v>1</v>
      </c>
      <c r="AT483" s="13" t="b">
        <f t="shared" si="155"/>
        <v>1</v>
      </c>
      <c r="AU483" s="13" t="b">
        <f t="shared" si="156"/>
        <v>1</v>
      </c>
      <c r="AV483" s="13" t="b">
        <f t="shared" si="157"/>
        <v>1</v>
      </c>
      <c r="AW483" s="13" t="b">
        <f t="shared" si="158"/>
        <v>1</v>
      </c>
      <c r="AX483" s="13" t="str">
        <f t="shared" si="159"/>
        <v>-</v>
      </c>
      <c r="AY483" s="622">
        <f>IF(AX483="-",0,IF(COUNTIF(AX483:$AX$1022,AX483)&gt;1,1,0))</f>
        <v>0</v>
      </c>
    </row>
    <row r="484" spans="1:51" ht="15.75">
      <c r="A484" s="464">
        <v>462</v>
      </c>
      <c r="B484" s="491"/>
      <c r="C484" s="492"/>
      <c r="D484" s="469"/>
      <c r="E484" s="470"/>
      <c r="F484" s="493"/>
      <c r="G484" s="466"/>
      <c r="H484" s="470"/>
      <c r="I484" s="493"/>
      <c r="J484" s="466"/>
      <c r="K484" s="470"/>
      <c r="L484" s="493"/>
      <c r="M484" s="466"/>
      <c r="N484" s="470"/>
      <c r="O484" s="493"/>
      <c r="P484" s="466"/>
      <c r="Q484" s="470"/>
      <c r="R484" s="493"/>
      <c r="S484" s="466"/>
      <c r="T484" s="470"/>
      <c r="U484" s="493"/>
      <c r="V484" s="466"/>
      <c r="W484" s="470"/>
      <c r="X484" s="493"/>
      <c r="Y484" s="466"/>
      <c r="Z484" s="470"/>
      <c r="AA484" s="494"/>
      <c r="AB484" s="542">
        <f t="shared" si="142"/>
        <v>0</v>
      </c>
      <c r="AC484" s="495">
        <f t="shared" si="142"/>
        <v>0</v>
      </c>
      <c r="AD484" s="496">
        <f t="shared" si="142"/>
        <v>0</v>
      </c>
      <c r="AE484" s="3"/>
      <c r="AF484" s="13" t="b">
        <f t="shared" si="140"/>
        <v>1</v>
      </c>
      <c r="AG484" s="13" t="b">
        <f t="shared" si="141"/>
        <v>1</v>
      </c>
      <c r="AH484" s="13" t="b">
        <f t="shared" si="143"/>
        <v>1</v>
      </c>
      <c r="AI484" s="13" t="b">
        <f t="shared" si="144"/>
        <v>1</v>
      </c>
      <c r="AJ484" s="13" t="b">
        <f t="shared" si="145"/>
        <v>0</v>
      </c>
      <c r="AK484" s="13" t="b">
        <f t="shared" si="146"/>
        <v>0</v>
      </c>
      <c r="AL484" s="13" t="b">
        <f t="shared" si="147"/>
        <v>0</v>
      </c>
      <c r="AM484" s="13" t="b">
        <f t="shared" si="148"/>
        <v>0</v>
      </c>
      <c r="AN484" s="13" t="b">
        <f t="shared" si="149"/>
        <v>0</v>
      </c>
      <c r="AO484" s="13" t="b">
        <f t="shared" si="150"/>
        <v>0</v>
      </c>
      <c r="AP484" s="13" t="b">
        <f t="shared" si="151"/>
        <v>0</v>
      </c>
      <c r="AQ484" s="13" t="b">
        <f t="shared" si="152"/>
        <v>0</v>
      </c>
      <c r="AR484" s="13" t="b">
        <f t="shared" si="153"/>
        <v>0</v>
      </c>
      <c r="AS484" s="13" t="b">
        <f t="shared" si="154"/>
        <v>1</v>
      </c>
      <c r="AT484" s="13" t="b">
        <f t="shared" si="155"/>
        <v>1</v>
      </c>
      <c r="AU484" s="13" t="b">
        <f t="shared" si="156"/>
        <v>1</v>
      </c>
      <c r="AV484" s="13" t="b">
        <f t="shared" si="157"/>
        <v>1</v>
      </c>
      <c r="AW484" s="13" t="b">
        <f t="shared" si="158"/>
        <v>1</v>
      </c>
      <c r="AX484" s="13" t="str">
        <f t="shared" si="159"/>
        <v>-</v>
      </c>
      <c r="AY484" s="622">
        <f>IF(AX484="-",0,IF(COUNTIF(AX484:$AX$1022,AX484)&gt;1,1,0))</f>
        <v>0</v>
      </c>
    </row>
    <row r="485" spans="1:51" ht="15.75">
      <c r="A485" s="464">
        <v>463</v>
      </c>
      <c r="B485" s="491"/>
      <c r="C485" s="492"/>
      <c r="D485" s="469"/>
      <c r="E485" s="470"/>
      <c r="F485" s="493"/>
      <c r="G485" s="466"/>
      <c r="H485" s="470"/>
      <c r="I485" s="493"/>
      <c r="J485" s="466"/>
      <c r="K485" s="470"/>
      <c r="L485" s="493"/>
      <c r="M485" s="466"/>
      <c r="N485" s="470"/>
      <c r="O485" s="493"/>
      <c r="P485" s="466"/>
      <c r="Q485" s="470"/>
      <c r="R485" s="493"/>
      <c r="S485" s="466"/>
      <c r="T485" s="470"/>
      <c r="U485" s="493"/>
      <c r="V485" s="466"/>
      <c r="W485" s="470"/>
      <c r="X485" s="493"/>
      <c r="Y485" s="466"/>
      <c r="Z485" s="470"/>
      <c r="AA485" s="494"/>
      <c r="AB485" s="542">
        <f t="shared" si="142"/>
        <v>0</v>
      </c>
      <c r="AC485" s="495">
        <f t="shared" si="142"/>
        <v>0</v>
      </c>
      <c r="AD485" s="496">
        <f t="shared" si="142"/>
        <v>0</v>
      </c>
      <c r="AE485" s="3"/>
      <c r="AF485" s="13" t="b">
        <f t="shared" si="140"/>
        <v>1</v>
      </c>
      <c r="AG485" s="13" t="b">
        <f t="shared" si="141"/>
        <v>1</v>
      </c>
      <c r="AH485" s="13" t="b">
        <f t="shared" si="143"/>
        <v>1</v>
      </c>
      <c r="AI485" s="13" t="b">
        <f t="shared" si="144"/>
        <v>1</v>
      </c>
      <c r="AJ485" s="13" t="b">
        <f t="shared" si="145"/>
        <v>0</v>
      </c>
      <c r="AK485" s="13" t="b">
        <f t="shared" si="146"/>
        <v>0</v>
      </c>
      <c r="AL485" s="13" t="b">
        <f t="shared" si="147"/>
        <v>0</v>
      </c>
      <c r="AM485" s="13" t="b">
        <f t="shared" si="148"/>
        <v>0</v>
      </c>
      <c r="AN485" s="13" t="b">
        <f t="shared" si="149"/>
        <v>0</v>
      </c>
      <c r="AO485" s="13" t="b">
        <f t="shared" si="150"/>
        <v>0</v>
      </c>
      <c r="AP485" s="13" t="b">
        <f t="shared" si="151"/>
        <v>0</v>
      </c>
      <c r="AQ485" s="13" t="b">
        <f t="shared" si="152"/>
        <v>0</v>
      </c>
      <c r="AR485" s="13" t="b">
        <f t="shared" si="153"/>
        <v>0</v>
      </c>
      <c r="AS485" s="13" t="b">
        <f t="shared" si="154"/>
        <v>1</v>
      </c>
      <c r="AT485" s="13" t="b">
        <f t="shared" si="155"/>
        <v>1</v>
      </c>
      <c r="AU485" s="13" t="b">
        <f t="shared" si="156"/>
        <v>1</v>
      </c>
      <c r="AV485" s="13" t="b">
        <f t="shared" si="157"/>
        <v>1</v>
      </c>
      <c r="AW485" s="13" t="b">
        <f t="shared" si="158"/>
        <v>1</v>
      </c>
      <c r="AX485" s="13" t="str">
        <f t="shared" si="159"/>
        <v>-</v>
      </c>
      <c r="AY485" s="622">
        <f>IF(AX485="-",0,IF(COUNTIF(AX485:$AX$1022,AX485)&gt;1,1,0))</f>
        <v>0</v>
      </c>
    </row>
    <row r="486" spans="1:51" ht="15.75">
      <c r="A486" s="464">
        <v>464</v>
      </c>
      <c r="B486" s="491"/>
      <c r="C486" s="492"/>
      <c r="D486" s="469"/>
      <c r="E486" s="470"/>
      <c r="F486" s="493"/>
      <c r="G486" s="466"/>
      <c r="H486" s="470"/>
      <c r="I486" s="493"/>
      <c r="J486" s="466"/>
      <c r="K486" s="470"/>
      <c r="L486" s="493"/>
      <c r="M486" s="466"/>
      <c r="N486" s="470"/>
      <c r="O486" s="493"/>
      <c r="P486" s="466"/>
      <c r="Q486" s="470"/>
      <c r="R486" s="493"/>
      <c r="S486" s="466"/>
      <c r="T486" s="470"/>
      <c r="U486" s="493"/>
      <c r="V486" s="466"/>
      <c r="W486" s="470"/>
      <c r="X486" s="493"/>
      <c r="Y486" s="466"/>
      <c r="Z486" s="470"/>
      <c r="AA486" s="494"/>
      <c r="AB486" s="542">
        <f t="shared" si="142"/>
        <v>0</v>
      </c>
      <c r="AC486" s="495">
        <f t="shared" si="142"/>
        <v>0</v>
      </c>
      <c r="AD486" s="496">
        <f t="shared" si="142"/>
        <v>0</v>
      </c>
      <c r="AE486" s="3"/>
      <c r="AF486" s="13" t="b">
        <f t="shared" si="140"/>
        <v>1</v>
      </c>
      <c r="AG486" s="13" t="b">
        <f t="shared" si="141"/>
        <v>1</v>
      </c>
      <c r="AH486" s="13" t="b">
        <f t="shared" si="143"/>
        <v>1</v>
      </c>
      <c r="AI486" s="13" t="b">
        <f t="shared" si="144"/>
        <v>1</v>
      </c>
      <c r="AJ486" s="13" t="b">
        <f t="shared" si="145"/>
        <v>0</v>
      </c>
      <c r="AK486" s="13" t="b">
        <f t="shared" si="146"/>
        <v>0</v>
      </c>
      <c r="AL486" s="13" t="b">
        <f t="shared" si="147"/>
        <v>0</v>
      </c>
      <c r="AM486" s="13" t="b">
        <f t="shared" si="148"/>
        <v>0</v>
      </c>
      <c r="AN486" s="13" t="b">
        <f t="shared" si="149"/>
        <v>0</v>
      </c>
      <c r="AO486" s="13" t="b">
        <f t="shared" si="150"/>
        <v>0</v>
      </c>
      <c r="AP486" s="13" t="b">
        <f t="shared" si="151"/>
        <v>0</v>
      </c>
      <c r="AQ486" s="13" t="b">
        <f t="shared" si="152"/>
        <v>0</v>
      </c>
      <c r="AR486" s="13" t="b">
        <f t="shared" si="153"/>
        <v>0</v>
      </c>
      <c r="AS486" s="13" t="b">
        <f t="shared" si="154"/>
        <v>1</v>
      </c>
      <c r="AT486" s="13" t="b">
        <f t="shared" si="155"/>
        <v>1</v>
      </c>
      <c r="AU486" s="13" t="b">
        <f t="shared" si="156"/>
        <v>1</v>
      </c>
      <c r="AV486" s="13" t="b">
        <f t="shared" si="157"/>
        <v>1</v>
      </c>
      <c r="AW486" s="13" t="b">
        <f t="shared" si="158"/>
        <v>1</v>
      </c>
      <c r="AX486" s="13" t="str">
        <f t="shared" si="159"/>
        <v>-</v>
      </c>
      <c r="AY486" s="622">
        <f>IF(AX486="-",0,IF(COUNTIF(AX486:$AX$1022,AX486)&gt;1,1,0))</f>
        <v>0</v>
      </c>
    </row>
    <row r="487" spans="1:51" ht="15.75">
      <c r="A487" s="464">
        <v>465</v>
      </c>
      <c r="B487" s="491"/>
      <c r="C487" s="492"/>
      <c r="D487" s="469"/>
      <c r="E487" s="470"/>
      <c r="F487" s="493"/>
      <c r="G487" s="466"/>
      <c r="H487" s="470"/>
      <c r="I487" s="493"/>
      <c r="J487" s="466"/>
      <c r="K487" s="470"/>
      <c r="L487" s="493"/>
      <c r="M487" s="466"/>
      <c r="N487" s="470"/>
      <c r="O487" s="493"/>
      <c r="P487" s="466"/>
      <c r="Q487" s="470"/>
      <c r="R487" s="493"/>
      <c r="S487" s="466"/>
      <c r="T487" s="470"/>
      <c r="U487" s="493"/>
      <c r="V487" s="466"/>
      <c r="W487" s="470"/>
      <c r="X487" s="493"/>
      <c r="Y487" s="466"/>
      <c r="Z487" s="470"/>
      <c r="AA487" s="494"/>
      <c r="AB487" s="542">
        <f t="shared" si="142"/>
        <v>0</v>
      </c>
      <c r="AC487" s="495">
        <f t="shared" si="142"/>
        <v>0</v>
      </c>
      <c r="AD487" s="496">
        <f t="shared" si="142"/>
        <v>0</v>
      </c>
      <c r="AE487" s="3"/>
      <c r="AF487" s="13" t="b">
        <f t="shared" si="140"/>
        <v>1</v>
      </c>
      <c r="AG487" s="13" t="b">
        <f t="shared" si="141"/>
        <v>1</v>
      </c>
      <c r="AH487" s="13" t="b">
        <f t="shared" si="143"/>
        <v>1</v>
      </c>
      <c r="AI487" s="13" t="b">
        <f t="shared" si="144"/>
        <v>1</v>
      </c>
      <c r="AJ487" s="13" t="b">
        <f t="shared" si="145"/>
        <v>0</v>
      </c>
      <c r="AK487" s="13" t="b">
        <f t="shared" si="146"/>
        <v>0</v>
      </c>
      <c r="AL487" s="13" t="b">
        <f t="shared" si="147"/>
        <v>0</v>
      </c>
      <c r="AM487" s="13" t="b">
        <f t="shared" si="148"/>
        <v>0</v>
      </c>
      <c r="AN487" s="13" t="b">
        <f t="shared" si="149"/>
        <v>0</v>
      </c>
      <c r="AO487" s="13" t="b">
        <f t="shared" si="150"/>
        <v>0</v>
      </c>
      <c r="AP487" s="13" t="b">
        <f t="shared" si="151"/>
        <v>0</v>
      </c>
      <c r="AQ487" s="13" t="b">
        <f t="shared" si="152"/>
        <v>0</v>
      </c>
      <c r="AR487" s="13" t="b">
        <f t="shared" si="153"/>
        <v>0</v>
      </c>
      <c r="AS487" s="13" t="b">
        <f t="shared" si="154"/>
        <v>1</v>
      </c>
      <c r="AT487" s="13" t="b">
        <f t="shared" si="155"/>
        <v>1</v>
      </c>
      <c r="AU487" s="13" t="b">
        <f t="shared" si="156"/>
        <v>1</v>
      </c>
      <c r="AV487" s="13" t="b">
        <f t="shared" si="157"/>
        <v>1</v>
      </c>
      <c r="AW487" s="13" t="b">
        <f t="shared" si="158"/>
        <v>1</v>
      </c>
      <c r="AX487" s="13" t="str">
        <f t="shared" si="159"/>
        <v>-</v>
      </c>
      <c r="AY487" s="622">
        <f>IF(AX487="-",0,IF(COUNTIF(AX487:$AX$1022,AX487)&gt;1,1,0))</f>
        <v>0</v>
      </c>
    </row>
    <row r="488" spans="1:51" ht="15.75">
      <c r="A488" s="464">
        <v>466</v>
      </c>
      <c r="B488" s="491"/>
      <c r="C488" s="492"/>
      <c r="D488" s="469"/>
      <c r="E488" s="470"/>
      <c r="F488" s="493"/>
      <c r="G488" s="466"/>
      <c r="H488" s="470"/>
      <c r="I488" s="493"/>
      <c r="J488" s="466"/>
      <c r="K488" s="470"/>
      <c r="L488" s="493"/>
      <c r="M488" s="466"/>
      <c r="N488" s="470"/>
      <c r="O488" s="493"/>
      <c r="P488" s="466"/>
      <c r="Q488" s="470"/>
      <c r="R488" s="493"/>
      <c r="S488" s="466"/>
      <c r="T488" s="470"/>
      <c r="U488" s="493"/>
      <c r="V488" s="466"/>
      <c r="W488" s="470"/>
      <c r="X488" s="493"/>
      <c r="Y488" s="466"/>
      <c r="Z488" s="470"/>
      <c r="AA488" s="494"/>
      <c r="AB488" s="542">
        <f t="shared" si="142"/>
        <v>0</v>
      </c>
      <c r="AC488" s="495">
        <f t="shared" si="142"/>
        <v>0</v>
      </c>
      <c r="AD488" s="496">
        <f t="shared" si="142"/>
        <v>0</v>
      </c>
      <c r="AE488" s="3"/>
      <c r="AF488" s="13" t="b">
        <f t="shared" si="140"/>
        <v>1</v>
      </c>
      <c r="AG488" s="13" t="b">
        <f t="shared" si="141"/>
        <v>1</v>
      </c>
      <c r="AH488" s="13" t="b">
        <f t="shared" si="143"/>
        <v>1</v>
      </c>
      <c r="AI488" s="13" t="b">
        <f t="shared" si="144"/>
        <v>1</v>
      </c>
      <c r="AJ488" s="13" t="b">
        <f t="shared" si="145"/>
        <v>0</v>
      </c>
      <c r="AK488" s="13" t="b">
        <f t="shared" si="146"/>
        <v>0</v>
      </c>
      <c r="AL488" s="13" t="b">
        <f t="shared" si="147"/>
        <v>0</v>
      </c>
      <c r="AM488" s="13" t="b">
        <f t="shared" si="148"/>
        <v>0</v>
      </c>
      <c r="AN488" s="13" t="b">
        <f t="shared" si="149"/>
        <v>0</v>
      </c>
      <c r="AO488" s="13" t="b">
        <f t="shared" si="150"/>
        <v>0</v>
      </c>
      <c r="AP488" s="13" t="b">
        <f t="shared" si="151"/>
        <v>0</v>
      </c>
      <c r="AQ488" s="13" t="b">
        <f t="shared" si="152"/>
        <v>0</v>
      </c>
      <c r="AR488" s="13" t="b">
        <f t="shared" si="153"/>
        <v>0</v>
      </c>
      <c r="AS488" s="13" t="b">
        <f t="shared" si="154"/>
        <v>1</v>
      </c>
      <c r="AT488" s="13" t="b">
        <f t="shared" si="155"/>
        <v>1</v>
      </c>
      <c r="AU488" s="13" t="b">
        <f t="shared" si="156"/>
        <v>1</v>
      </c>
      <c r="AV488" s="13" t="b">
        <f t="shared" si="157"/>
        <v>1</v>
      </c>
      <c r="AW488" s="13" t="b">
        <f t="shared" si="158"/>
        <v>1</v>
      </c>
      <c r="AX488" s="13" t="str">
        <f t="shared" si="159"/>
        <v>-</v>
      </c>
      <c r="AY488" s="622">
        <f>IF(AX488="-",0,IF(COUNTIF(AX488:$AX$1022,AX488)&gt;1,1,0))</f>
        <v>0</v>
      </c>
    </row>
    <row r="489" spans="1:51" ht="15.75">
      <c r="A489" s="464">
        <v>467</v>
      </c>
      <c r="B489" s="491"/>
      <c r="C489" s="492"/>
      <c r="D489" s="469"/>
      <c r="E489" s="470"/>
      <c r="F489" s="493"/>
      <c r="G489" s="466"/>
      <c r="H489" s="470"/>
      <c r="I489" s="493"/>
      <c r="J489" s="466"/>
      <c r="K489" s="470"/>
      <c r="L489" s="493"/>
      <c r="M489" s="466"/>
      <c r="N489" s="470"/>
      <c r="O489" s="493"/>
      <c r="P489" s="466"/>
      <c r="Q489" s="470"/>
      <c r="R489" s="493"/>
      <c r="S489" s="466"/>
      <c r="T489" s="470"/>
      <c r="U489" s="493"/>
      <c r="V489" s="466"/>
      <c r="W489" s="470"/>
      <c r="X489" s="493"/>
      <c r="Y489" s="466"/>
      <c r="Z489" s="470"/>
      <c r="AA489" s="494"/>
      <c r="AB489" s="542">
        <f t="shared" si="142"/>
        <v>0</v>
      </c>
      <c r="AC489" s="495">
        <f t="shared" si="142"/>
        <v>0</v>
      </c>
      <c r="AD489" s="496">
        <f t="shared" si="142"/>
        <v>0</v>
      </c>
      <c r="AE489" s="3"/>
      <c r="AF489" s="13" t="b">
        <f t="shared" si="140"/>
        <v>1</v>
      </c>
      <c r="AG489" s="13" t="b">
        <f t="shared" si="141"/>
        <v>1</v>
      </c>
      <c r="AH489" s="13" t="b">
        <f t="shared" si="143"/>
        <v>1</v>
      </c>
      <c r="AI489" s="13" t="b">
        <f t="shared" si="144"/>
        <v>1</v>
      </c>
      <c r="AJ489" s="13" t="b">
        <f t="shared" si="145"/>
        <v>0</v>
      </c>
      <c r="AK489" s="13" t="b">
        <f t="shared" si="146"/>
        <v>0</v>
      </c>
      <c r="AL489" s="13" t="b">
        <f t="shared" si="147"/>
        <v>0</v>
      </c>
      <c r="AM489" s="13" t="b">
        <f t="shared" si="148"/>
        <v>0</v>
      </c>
      <c r="AN489" s="13" t="b">
        <f t="shared" si="149"/>
        <v>0</v>
      </c>
      <c r="AO489" s="13" t="b">
        <f t="shared" si="150"/>
        <v>0</v>
      </c>
      <c r="AP489" s="13" t="b">
        <f t="shared" si="151"/>
        <v>0</v>
      </c>
      <c r="AQ489" s="13" t="b">
        <f t="shared" si="152"/>
        <v>0</v>
      </c>
      <c r="AR489" s="13" t="b">
        <f t="shared" si="153"/>
        <v>0</v>
      </c>
      <c r="AS489" s="13" t="b">
        <f t="shared" si="154"/>
        <v>1</v>
      </c>
      <c r="AT489" s="13" t="b">
        <f t="shared" si="155"/>
        <v>1</v>
      </c>
      <c r="AU489" s="13" t="b">
        <f t="shared" si="156"/>
        <v>1</v>
      </c>
      <c r="AV489" s="13" t="b">
        <f t="shared" si="157"/>
        <v>1</v>
      </c>
      <c r="AW489" s="13" t="b">
        <f t="shared" si="158"/>
        <v>1</v>
      </c>
      <c r="AX489" s="13" t="str">
        <f t="shared" si="159"/>
        <v>-</v>
      </c>
      <c r="AY489" s="622">
        <f>IF(AX489="-",0,IF(COUNTIF(AX489:$AX$1022,AX489)&gt;1,1,0))</f>
        <v>0</v>
      </c>
    </row>
    <row r="490" spans="1:51" ht="15.75">
      <c r="A490" s="464">
        <v>468</v>
      </c>
      <c r="B490" s="491"/>
      <c r="C490" s="492"/>
      <c r="D490" s="469"/>
      <c r="E490" s="470"/>
      <c r="F490" s="493"/>
      <c r="G490" s="466"/>
      <c r="H490" s="470"/>
      <c r="I490" s="493"/>
      <c r="J490" s="466"/>
      <c r="K490" s="470"/>
      <c r="L490" s="493"/>
      <c r="M490" s="466"/>
      <c r="N490" s="470"/>
      <c r="O490" s="493"/>
      <c r="P490" s="466"/>
      <c r="Q490" s="470"/>
      <c r="R490" s="493"/>
      <c r="S490" s="466"/>
      <c r="T490" s="470"/>
      <c r="U490" s="493"/>
      <c r="V490" s="466"/>
      <c r="W490" s="470"/>
      <c r="X490" s="493"/>
      <c r="Y490" s="466"/>
      <c r="Z490" s="470"/>
      <c r="AA490" s="494"/>
      <c r="AB490" s="542">
        <f t="shared" si="142"/>
        <v>0</v>
      </c>
      <c r="AC490" s="495">
        <f t="shared" si="142"/>
        <v>0</v>
      </c>
      <c r="AD490" s="496">
        <f t="shared" si="142"/>
        <v>0</v>
      </c>
      <c r="AE490" s="3"/>
      <c r="AF490" s="13" t="b">
        <f t="shared" si="140"/>
        <v>1</v>
      </c>
      <c r="AG490" s="13" t="b">
        <f t="shared" si="141"/>
        <v>1</v>
      </c>
      <c r="AH490" s="13" t="b">
        <f t="shared" si="143"/>
        <v>1</v>
      </c>
      <c r="AI490" s="13" t="b">
        <f t="shared" si="144"/>
        <v>1</v>
      </c>
      <c r="AJ490" s="13" t="b">
        <f t="shared" si="145"/>
        <v>0</v>
      </c>
      <c r="AK490" s="13" t="b">
        <f t="shared" si="146"/>
        <v>0</v>
      </c>
      <c r="AL490" s="13" t="b">
        <f t="shared" si="147"/>
        <v>0</v>
      </c>
      <c r="AM490" s="13" t="b">
        <f t="shared" si="148"/>
        <v>0</v>
      </c>
      <c r="AN490" s="13" t="b">
        <f t="shared" si="149"/>
        <v>0</v>
      </c>
      <c r="AO490" s="13" t="b">
        <f t="shared" si="150"/>
        <v>0</v>
      </c>
      <c r="AP490" s="13" t="b">
        <f t="shared" si="151"/>
        <v>0</v>
      </c>
      <c r="AQ490" s="13" t="b">
        <f t="shared" si="152"/>
        <v>0</v>
      </c>
      <c r="AR490" s="13" t="b">
        <f t="shared" si="153"/>
        <v>0</v>
      </c>
      <c r="AS490" s="13" t="b">
        <f t="shared" si="154"/>
        <v>1</v>
      </c>
      <c r="AT490" s="13" t="b">
        <f t="shared" si="155"/>
        <v>1</v>
      </c>
      <c r="AU490" s="13" t="b">
        <f t="shared" si="156"/>
        <v>1</v>
      </c>
      <c r="AV490" s="13" t="b">
        <f t="shared" si="157"/>
        <v>1</v>
      </c>
      <c r="AW490" s="13" t="b">
        <f t="shared" si="158"/>
        <v>1</v>
      </c>
      <c r="AX490" s="13" t="str">
        <f t="shared" si="159"/>
        <v>-</v>
      </c>
      <c r="AY490" s="622">
        <f>IF(AX490="-",0,IF(COUNTIF(AX490:$AX$1022,AX490)&gt;1,1,0))</f>
        <v>0</v>
      </c>
    </row>
    <row r="491" spans="1:51" ht="15.75">
      <c r="A491" s="464">
        <v>469</v>
      </c>
      <c r="B491" s="491"/>
      <c r="C491" s="492"/>
      <c r="D491" s="469"/>
      <c r="E491" s="470"/>
      <c r="F491" s="493"/>
      <c r="G491" s="466"/>
      <c r="H491" s="470"/>
      <c r="I491" s="493"/>
      <c r="J491" s="466"/>
      <c r="K491" s="470"/>
      <c r="L491" s="493"/>
      <c r="M491" s="466"/>
      <c r="N491" s="470"/>
      <c r="O491" s="493"/>
      <c r="P491" s="466"/>
      <c r="Q491" s="470"/>
      <c r="R491" s="493"/>
      <c r="S491" s="466"/>
      <c r="T491" s="470"/>
      <c r="U491" s="493"/>
      <c r="V491" s="466"/>
      <c r="W491" s="470"/>
      <c r="X491" s="493"/>
      <c r="Y491" s="466"/>
      <c r="Z491" s="470"/>
      <c r="AA491" s="494"/>
      <c r="AB491" s="542">
        <f t="shared" si="142"/>
        <v>0</v>
      </c>
      <c r="AC491" s="495">
        <f t="shared" si="142"/>
        <v>0</v>
      </c>
      <c r="AD491" s="496">
        <f t="shared" si="142"/>
        <v>0</v>
      </c>
      <c r="AE491" s="3"/>
      <c r="AF491" s="13" t="b">
        <f t="shared" si="140"/>
        <v>1</v>
      </c>
      <c r="AG491" s="13" t="b">
        <f t="shared" si="141"/>
        <v>1</v>
      </c>
      <c r="AH491" s="13" t="b">
        <f t="shared" si="143"/>
        <v>1</v>
      </c>
      <c r="AI491" s="13" t="b">
        <f t="shared" si="144"/>
        <v>1</v>
      </c>
      <c r="AJ491" s="13" t="b">
        <f t="shared" si="145"/>
        <v>0</v>
      </c>
      <c r="AK491" s="13" t="b">
        <f t="shared" si="146"/>
        <v>0</v>
      </c>
      <c r="AL491" s="13" t="b">
        <f t="shared" si="147"/>
        <v>0</v>
      </c>
      <c r="AM491" s="13" t="b">
        <f t="shared" si="148"/>
        <v>0</v>
      </c>
      <c r="AN491" s="13" t="b">
        <f t="shared" si="149"/>
        <v>0</v>
      </c>
      <c r="AO491" s="13" t="b">
        <f t="shared" si="150"/>
        <v>0</v>
      </c>
      <c r="AP491" s="13" t="b">
        <f t="shared" si="151"/>
        <v>0</v>
      </c>
      <c r="AQ491" s="13" t="b">
        <f t="shared" si="152"/>
        <v>0</v>
      </c>
      <c r="AR491" s="13" t="b">
        <f t="shared" si="153"/>
        <v>0</v>
      </c>
      <c r="AS491" s="13" t="b">
        <f t="shared" si="154"/>
        <v>1</v>
      </c>
      <c r="AT491" s="13" t="b">
        <f t="shared" si="155"/>
        <v>1</v>
      </c>
      <c r="AU491" s="13" t="b">
        <f t="shared" si="156"/>
        <v>1</v>
      </c>
      <c r="AV491" s="13" t="b">
        <f t="shared" si="157"/>
        <v>1</v>
      </c>
      <c r="AW491" s="13" t="b">
        <f t="shared" si="158"/>
        <v>1</v>
      </c>
      <c r="AX491" s="13" t="str">
        <f t="shared" si="159"/>
        <v>-</v>
      </c>
      <c r="AY491" s="622">
        <f>IF(AX491="-",0,IF(COUNTIF(AX491:$AX$1022,AX491)&gt;1,1,0))</f>
        <v>0</v>
      </c>
    </row>
    <row r="492" spans="1:51" ht="15.75">
      <c r="A492" s="464">
        <v>470</v>
      </c>
      <c r="B492" s="491"/>
      <c r="C492" s="492"/>
      <c r="D492" s="469"/>
      <c r="E492" s="470"/>
      <c r="F492" s="493"/>
      <c r="G492" s="466"/>
      <c r="H492" s="470"/>
      <c r="I492" s="493"/>
      <c r="J492" s="466"/>
      <c r="K492" s="470"/>
      <c r="L492" s="493"/>
      <c r="M492" s="466"/>
      <c r="N492" s="470"/>
      <c r="O492" s="493"/>
      <c r="P492" s="466"/>
      <c r="Q492" s="470"/>
      <c r="R492" s="493"/>
      <c r="S492" s="466"/>
      <c r="T492" s="470"/>
      <c r="U492" s="493"/>
      <c r="V492" s="466"/>
      <c r="W492" s="470"/>
      <c r="X492" s="493"/>
      <c r="Y492" s="466"/>
      <c r="Z492" s="470"/>
      <c r="AA492" s="494"/>
      <c r="AB492" s="542">
        <f t="shared" si="142"/>
        <v>0</v>
      </c>
      <c r="AC492" s="495">
        <f t="shared" si="142"/>
        <v>0</v>
      </c>
      <c r="AD492" s="496">
        <f t="shared" si="142"/>
        <v>0</v>
      </c>
      <c r="AE492" s="3"/>
      <c r="AF492" s="13" t="b">
        <f t="shared" si="140"/>
        <v>1</v>
      </c>
      <c r="AG492" s="13" t="b">
        <f t="shared" si="141"/>
        <v>1</v>
      </c>
      <c r="AH492" s="13" t="b">
        <f t="shared" si="143"/>
        <v>1</v>
      </c>
      <c r="AI492" s="13" t="b">
        <f t="shared" si="144"/>
        <v>1</v>
      </c>
      <c r="AJ492" s="13" t="b">
        <f t="shared" si="145"/>
        <v>0</v>
      </c>
      <c r="AK492" s="13" t="b">
        <f t="shared" si="146"/>
        <v>0</v>
      </c>
      <c r="AL492" s="13" t="b">
        <f t="shared" si="147"/>
        <v>0</v>
      </c>
      <c r="AM492" s="13" t="b">
        <f t="shared" si="148"/>
        <v>0</v>
      </c>
      <c r="AN492" s="13" t="b">
        <f t="shared" si="149"/>
        <v>0</v>
      </c>
      <c r="AO492" s="13" t="b">
        <f t="shared" si="150"/>
        <v>0</v>
      </c>
      <c r="AP492" s="13" t="b">
        <f t="shared" si="151"/>
        <v>0</v>
      </c>
      <c r="AQ492" s="13" t="b">
        <f t="shared" si="152"/>
        <v>0</v>
      </c>
      <c r="AR492" s="13" t="b">
        <f t="shared" si="153"/>
        <v>0</v>
      </c>
      <c r="AS492" s="13" t="b">
        <f t="shared" si="154"/>
        <v>1</v>
      </c>
      <c r="AT492" s="13" t="b">
        <f t="shared" si="155"/>
        <v>1</v>
      </c>
      <c r="AU492" s="13" t="b">
        <f t="shared" si="156"/>
        <v>1</v>
      </c>
      <c r="AV492" s="13" t="b">
        <f t="shared" si="157"/>
        <v>1</v>
      </c>
      <c r="AW492" s="13" t="b">
        <f t="shared" si="158"/>
        <v>1</v>
      </c>
      <c r="AX492" s="13" t="str">
        <f t="shared" si="159"/>
        <v>-</v>
      </c>
      <c r="AY492" s="622">
        <f>IF(AX492="-",0,IF(COUNTIF(AX492:$AX$1022,AX492)&gt;1,1,0))</f>
        <v>0</v>
      </c>
    </row>
    <row r="493" spans="1:51" ht="15.75">
      <c r="A493" s="464">
        <v>471</v>
      </c>
      <c r="B493" s="491"/>
      <c r="C493" s="492"/>
      <c r="D493" s="469"/>
      <c r="E493" s="470"/>
      <c r="F493" s="493"/>
      <c r="G493" s="466"/>
      <c r="H493" s="470"/>
      <c r="I493" s="493"/>
      <c r="J493" s="466"/>
      <c r="K493" s="470"/>
      <c r="L493" s="493"/>
      <c r="M493" s="466"/>
      <c r="N493" s="470"/>
      <c r="O493" s="493"/>
      <c r="P493" s="466"/>
      <c r="Q493" s="470"/>
      <c r="R493" s="493"/>
      <c r="S493" s="466"/>
      <c r="T493" s="470"/>
      <c r="U493" s="493"/>
      <c r="V493" s="466"/>
      <c r="W493" s="470"/>
      <c r="X493" s="493"/>
      <c r="Y493" s="466"/>
      <c r="Z493" s="470"/>
      <c r="AA493" s="494"/>
      <c r="AB493" s="542">
        <f t="shared" si="142"/>
        <v>0</v>
      </c>
      <c r="AC493" s="495">
        <f t="shared" si="142"/>
        <v>0</v>
      </c>
      <c r="AD493" s="496">
        <f t="shared" si="142"/>
        <v>0</v>
      </c>
      <c r="AE493" s="3"/>
      <c r="AF493" s="13" t="b">
        <f t="shared" si="140"/>
        <v>1</v>
      </c>
      <c r="AG493" s="13" t="b">
        <f t="shared" si="141"/>
        <v>1</v>
      </c>
      <c r="AH493" s="13" t="b">
        <f t="shared" si="143"/>
        <v>1</v>
      </c>
      <c r="AI493" s="13" t="b">
        <f t="shared" si="144"/>
        <v>1</v>
      </c>
      <c r="AJ493" s="13" t="b">
        <f t="shared" si="145"/>
        <v>0</v>
      </c>
      <c r="AK493" s="13" t="b">
        <f t="shared" si="146"/>
        <v>0</v>
      </c>
      <c r="AL493" s="13" t="b">
        <f t="shared" si="147"/>
        <v>0</v>
      </c>
      <c r="AM493" s="13" t="b">
        <f t="shared" si="148"/>
        <v>0</v>
      </c>
      <c r="AN493" s="13" t="b">
        <f t="shared" si="149"/>
        <v>0</v>
      </c>
      <c r="AO493" s="13" t="b">
        <f t="shared" si="150"/>
        <v>0</v>
      </c>
      <c r="AP493" s="13" t="b">
        <f t="shared" si="151"/>
        <v>0</v>
      </c>
      <c r="AQ493" s="13" t="b">
        <f t="shared" si="152"/>
        <v>0</v>
      </c>
      <c r="AR493" s="13" t="b">
        <f t="shared" si="153"/>
        <v>0</v>
      </c>
      <c r="AS493" s="13" t="b">
        <f t="shared" si="154"/>
        <v>1</v>
      </c>
      <c r="AT493" s="13" t="b">
        <f t="shared" si="155"/>
        <v>1</v>
      </c>
      <c r="AU493" s="13" t="b">
        <f t="shared" si="156"/>
        <v>1</v>
      </c>
      <c r="AV493" s="13" t="b">
        <f t="shared" si="157"/>
        <v>1</v>
      </c>
      <c r="AW493" s="13" t="b">
        <f t="shared" si="158"/>
        <v>1</v>
      </c>
      <c r="AX493" s="13" t="str">
        <f t="shared" si="159"/>
        <v>-</v>
      </c>
      <c r="AY493" s="622">
        <f>IF(AX493="-",0,IF(COUNTIF(AX493:$AX$1022,AX493)&gt;1,1,0))</f>
        <v>0</v>
      </c>
    </row>
    <row r="494" spans="1:51" ht="15.75">
      <c r="A494" s="464">
        <v>472</v>
      </c>
      <c r="B494" s="491"/>
      <c r="C494" s="492"/>
      <c r="D494" s="469"/>
      <c r="E494" s="470"/>
      <c r="F494" s="493"/>
      <c r="G494" s="466"/>
      <c r="H494" s="470"/>
      <c r="I494" s="493"/>
      <c r="J494" s="466"/>
      <c r="K494" s="470"/>
      <c r="L494" s="493"/>
      <c r="M494" s="466"/>
      <c r="N494" s="470"/>
      <c r="O494" s="493"/>
      <c r="P494" s="466"/>
      <c r="Q494" s="470"/>
      <c r="R494" s="493"/>
      <c r="S494" s="466"/>
      <c r="T494" s="470"/>
      <c r="U494" s="493"/>
      <c r="V494" s="466"/>
      <c r="W494" s="470"/>
      <c r="X494" s="493"/>
      <c r="Y494" s="466"/>
      <c r="Z494" s="470"/>
      <c r="AA494" s="494"/>
      <c r="AB494" s="542">
        <f t="shared" si="142"/>
        <v>0</v>
      </c>
      <c r="AC494" s="495">
        <f t="shared" si="142"/>
        <v>0</v>
      </c>
      <c r="AD494" s="496">
        <f t="shared" si="142"/>
        <v>0</v>
      </c>
      <c r="AE494" s="3"/>
      <c r="AF494" s="13" t="b">
        <f t="shared" si="140"/>
        <v>1</v>
      </c>
      <c r="AG494" s="13" t="b">
        <f t="shared" si="141"/>
        <v>1</v>
      </c>
      <c r="AH494" s="13" t="b">
        <f t="shared" si="143"/>
        <v>1</v>
      </c>
      <c r="AI494" s="13" t="b">
        <f t="shared" si="144"/>
        <v>1</v>
      </c>
      <c r="AJ494" s="13" t="b">
        <f t="shared" si="145"/>
        <v>0</v>
      </c>
      <c r="AK494" s="13" t="b">
        <f t="shared" si="146"/>
        <v>0</v>
      </c>
      <c r="AL494" s="13" t="b">
        <f t="shared" si="147"/>
        <v>0</v>
      </c>
      <c r="AM494" s="13" t="b">
        <f t="shared" si="148"/>
        <v>0</v>
      </c>
      <c r="AN494" s="13" t="b">
        <f t="shared" si="149"/>
        <v>0</v>
      </c>
      <c r="AO494" s="13" t="b">
        <f t="shared" si="150"/>
        <v>0</v>
      </c>
      <c r="AP494" s="13" t="b">
        <f t="shared" si="151"/>
        <v>0</v>
      </c>
      <c r="AQ494" s="13" t="b">
        <f t="shared" si="152"/>
        <v>0</v>
      </c>
      <c r="AR494" s="13" t="b">
        <f t="shared" si="153"/>
        <v>0</v>
      </c>
      <c r="AS494" s="13" t="b">
        <f t="shared" si="154"/>
        <v>1</v>
      </c>
      <c r="AT494" s="13" t="b">
        <f t="shared" si="155"/>
        <v>1</v>
      </c>
      <c r="AU494" s="13" t="b">
        <f t="shared" si="156"/>
        <v>1</v>
      </c>
      <c r="AV494" s="13" t="b">
        <f t="shared" si="157"/>
        <v>1</v>
      </c>
      <c r="AW494" s="13" t="b">
        <f t="shared" si="158"/>
        <v>1</v>
      </c>
      <c r="AX494" s="13" t="str">
        <f t="shared" si="159"/>
        <v>-</v>
      </c>
      <c r="AY494" s="622">
        <f>IF(AX494="-",0,IF(COUNTIF(AX494:$AX$1022,AX494)&gt;1,1,0))</f>
        <v>0</v>
      </c>
    </row>
    <row r="495" spans="1:51" ht="15.75">
      <c r="A495" s="464">
        <v>473</v>
      </c>
      <c r="B495" s="491"/>
      <c r="C495" s="492"/>
      <c r="D495" s="469"/>
      <c r="E495" s="470"/>
      <c r="F495" s="493"/>
      <c r="G495" s="466"/>
      <c r="H495" s="470"/>
      <c r="I495" s="493"/>
      <c r="J495" s="466"/>
      <c r="K495" s="470"/>
      <c r="L495" s="493"/>
      <c r="M495" s="466"/>
      <c r="N495" s="470"/>
      <c r="O495" s="493"/>
      <c r="P495" s="466"/>
      <c r="Q495" s="470"/>
      <c r="R495" s="493"/>
      <c r="S495" s="466"/>
      <c r="T495" s="470"/>
      <c r="U495" s="493"/>
      <c r="V495" s="466"/>
      <c r="W495" s="470"/>
      <c r="X495" s="493"/>
      <c r="Y495" s="466"/>
      <c r="Z495" s="470"/>
      <c r="AA495" s="494"/>
      <c r="AB495" s="542">
        <f t="shared" si="142"/>
        <v>0</v>
      </c>
      <c r="AC495" s="495">
        <f t="shared" si="142"/>
        <v>0</v>
      </c>
      <c r="AD495" s="496">
        <f t="shared" si="142"/>
        <v>0</v>
      </c>
      <c r="AE495" s="3"/>
      <c r="AF495" s="13" t="b">
        <f t="shared" si="140"/>
        <v>1</v>
      </c>
      <c r="AG495" s="13" t="b">
        <f t="shared" si="141"/>
        <v>1</v>
      </c>
      <c r="AH495" s="13" t="b">
        <f t="shared" si="143"/>
        <v>1</v>
      </c>
      <c r="AI495" s="13" t="b">
        <f t="shared" si="144"/>
        <v>1</v>
      </c>
      <c r="AJ495" s="13" t="b">
        <f t="shared" si="145"/>
        <v>0</v>
      </c>
      <c r="AK495" s="13" t="b">
        <f t="shared" si="146"/>
        <v>0</v>
      </c>
      <c r="AL495" s="13" t="b">
        <f t="shared" si="147"/>
        <v>0</v>
      </c>
      <c r="AM495" s="13" t="b">
        <f t="shared" si="148"/>
        <v>0</v>
      </c>
      <c r="AN495" s="13" t="b">
        <f t="shared" si="149"/>
        <v>0</v>
      </c>
      <c r="AO495" s="13" t="b">
        <f t="shared" si="150"/>
        <v>0</v>
      </c>
      <c r="AP495" s="13" t="b">
        <f t="shared" si="151"/>
        <v>0</v>
      </c>
      <c r="AQ495" s="13" t="b">
        <f t="shared" si="152"/>
        <v>0</v>
      </c>
      <c r="AR495" s="13" t="b">
        <f t="shared" si="153"/>
        <v>0</v>
      </c>
      <c r="AS495" s="13" t="b">
        <f t="shared" si="154"/>
        <v>1</v>
      </c>
      <c r="AT495" s="13" t="b">
        <f t="shared" si="155"/>
        <v>1</v>
      </c>
      <c r="AU495" s="13" t="b">
        <f t="shared" si="156"/>
        <v>1</v>
      </c>
      <c r="AV495" s="13" t="b">
        <f t="shared" si="157"/>
        <v>1</v>
      </c>
      <c r="AW495" s="13" t="b">
        <f t="shared" si="158"/>
        <v>1</v>
      </c>
      <c r="AX495" s="13" t="str">
        <f t="shared" si="159"/>
        <v>-</v>
      </c>
      <c r="AY495" s="622">
        <f>IF(AX495="-",0,IF(COUNTIF(AX495:$AX$1022,AX495)&gt;1,1,0))</f>
        <v>0</v>
      </c>
    </row>
    <row r="496" spans="1:51" ht="15.75">
      <c r="A496" s="464">
        <v>474</v>
      </c>
      <c r="B496" s="491"/>
      <c r="C496" s="492"/>
      <c r="D496" s="469"/>
      <c r="E496" s="470"/>
      <c r="F496" s="493"/>
      <c r="G496" s="466"/>
      <c r="H496" s="470"/>
      <c r="I496" s="493"/>
      <c r="J496" s="466"/>
      <c r="K496" s="470"/>
      <c r="L496" s="493"/>
      <c r="M496" s="466"/>
      <c r="N496" s="470"/>
      <c r="O496" s="493"/>
      <c r="P496" s="466"/>
      <c r="Q496" s="470"/>
      <c r="R496" s="493"/>
      <c r="S496" s="466"/>
      <c r="T496" s="470"/>
      <c r="U496" s="493"/>
      <c r="V496" s="466"/>
      <c r="W496" s="470"/>
      <c r="X496" s="493"/>
      <c r="Y496" s="466"/>
      <c r="Z496" s="470"/>
      <c r="AA496" s="494"/>
      <c r="AB496" s="542">
        <f t="shared" si="142"/>
        <v>0</v>
      </c>
      <c r="AC496" s="495">
        <f t="shared" si="142"/>
        <v>0</v>
      </c>
      <c r="AD496" s="496">
        <f t="shared" si="142"/>
        <v>0</v>
      </c>
      <c r="AE496" s="3"/>
      <c r="AF496" s="13" t="b">
        <f t="shared" si="140"/>
        <v>1</v>
      </c>
      <c r="AG496" s="13" t="b">
        <f t="shared" si="141"/>
        <v>1</v>
      </c>
      <c r="AH496" s="13" t="b">
        <f t="shared" si="143"/>
        <v>1</v>
      </c>
      <c r="AI496" s="13" t="b">
        <f t="shared" si="144"/>
        <v>1</v>
      </c>
      <c r="AJ496" s="13" t="b">
        <f t="shared" si="145"/>
        <v>0</v>
      </c>
      <c r="AK496" s="13" t="b">
        <f t="shared" si="146"/>
        <v>0</v>
      </c>
      <c r="AL496" s="13" t="b">
        <f t="shared" si="147"/>
        <v>0</v>
      </c>
      <c r="AM496" s="13" t="b">
        <f t="shared" si="148"/>
        <v>0</v>
      </c>
      <c r="AN496" s="13" t="b">
        <f t="shared" si="149"/>
        <v>0</v>
      </c>
      <c r="AO496" s="13" t="b">
        <f t="shared" si="150"/>
        <v>0</v>
      </c>
      <c r="AP496" s="13" t="b">
        <f t="shared" si="151"/>
        <v>0</v>
      </c>
      <c r="AQ496" s="13" t="b">
        <f t="shared" si="152"/>
        <v>0</v>
      </c>
      <c r="AR496" s="13" t="b">
        <f t="shared" si="153"/>
        <v>0</v>
      </c>
      <c r="AS496" s="13" t="b">
        <f t="shared" si="154"/>
        <v>1</v>
      </c>
      <c r="AT496" s="13" t="b">
        <f t="shared" si="155"/>
        <v>1</v>
      </c>
      <c r="AU496" s="13" t="b">
        <f t="shared" si="156"/>
        <v>1</v>
      </c>
      <c r="AV496" s="13" t="b">
        <f t="shared" si="157"/>
        <v>1</v>
      </c>
      <c r="AW496" s="13" t="b">
        <f t="shared" si="158"/>
        <v>1</v>
      </c>
      <c r="AX496" s="13" t="str">
        <f t="shared" si="159"/>
        <v>-</v>
      </c>
      <c r="AY496" s="622">
        <f>IF(AX496="-",0,IF(COUNTIF(AX496:$AX$1022,AX496)&gt;1,1,0))</f>
        <v>0</v>
      </c>
    </row>
    <row r="497" spans="1:51" ht="15.75">
      <c r="A497" s="464">
        <v>475</v>
      </c>
      <c r="B497" s="491"/>
      <c r="C497" s="492"/>
      <c r="D497" s="469"/>
      <c r="E497" s="470"/>
      <c r="F497" s="493"/>
      <c r="G497" s="466"/>
      <c r="H497" s="470"/>
      <c r="I497" s="493"/>
      <c r="J497" s="466"/>
      <c r="K497" s="470"/>
      <c r="L497" s="493"/>
      <c r="M497" s="466"/>
      <c r="N497" s="470"/>
      <c r="O497" s="493"/>
      <c r="P497" s="466"/>
      <c r="Q497" s="470"/>
      <c r="R497" s="493"/>
      <c r="S497" s="466"/>
      <c r="T497" s="470"/>
      <c r="U497" s="493"/>
      <c r="V497" s="466"/>
      <c r="W497" s="470"/>
      <c r="X497" s="493"/>
      <c r="Y497" s="466"/>
      <c r="Z497" s="470"/>
      <c r="AA497" s="494"/>
      <c r="AB497" s="542">
        <f t="shared" si="142"/>
        <v>0</v>
      </c>
      <c r="AC497" s="495">
        <f t="shared" si="142"/>
        <v>0</v>
      </c>
      <c r="AD497" s="496">
        <f t="shared" si="142"/>
        <v>0</v>
      </c>
      <c r="AE497" s="3"/>
      <c r="AF497" s="13" t="b">
        <f t="shared" si="140"/>
        <v>1</v>
      </c>
      <c r="AG497" s="13" t="b">
        <f t="shared" si="141"/>
        <v>1</v>
      </c>
      <c r="AH497" s="13" t="b">
        <f t="shared" si="143"/>
        <v>1</v>
      </c>
      <c r="AI497" s="13" t="b">
        <f t="shared" si="144"/>
        <v>1</v>
      </c>
      <c r="AJ497" s="13" t="b">
        <f t="shared" si="145"/>
        <v>0</v>
      </c>
      <c r="AK497" s="13" t="b">
        <f t="shared" si="146"/>
        <v>0</v>
      </c>
      <c r="AL497" s="13" t="b">
        <f t="shared" si="147"/>
        <v>0</v>
      </c>
      <c r="AM497" s="13" t="b">
        <f t="shared" si="148"/>
        <v>0</v>
      </c>
      <c r="AN497" s="13" t="b">
        <f t="shared" si="149"/>
        <v>0</v>
      </c>
      <c r="AO497" s="13" t="b">
        <f t="shared" si="150"/>
        <v>0</v>
      </c>
      <c r="AP497" s="13" t="b">
        <f t="shared" si="151"/>
        <v>0</v>
      </c>
      <c r="AQ497" s="13" t="b">
        <f t="shared" si="152"/>
        <v>0</v>
      </c>
      <c r="AR497" s="13" t="b">
        <f t="shared" si="153"/>
        <v>0</v>
      </c>
      <c r="AS497" s="13" t="b">
        <f t="shared" si="154"/>
        <v>1</v>
      </c>
      <c r="AT497" s="13" t="b">
        <f t="shared" si="155"/>
        <v>1</v>
      </c>
      <c r="AU497" s="13" t="b">
        <f t="shared" si="156"/>
        <v>1</v>
      </c>
      <c r="AV497" s="13" t="b">
        <f t="shared" si="157"/>
        <v>1</v>
      </c>
      <c r="AW497" s="13" t="b">
        <f t="shared" si="158"/>
        <v>1</v>
      </c>
      <c r="AX497" s="13" t="str">
        <f t="shared" si="159"/>
        <v>-</v>
      </c>
      <c r="AY497" s="622">
        <f>IF(AX497="-",0,IF(COUNTIF(AX497:$AX$1022,AX497)&gt;1,1,0))</f>
        <v>0</v>
      </c>
    </row>
    <row r="498" spans="1:51" ht="15.75">
      <c r="A498" s="464">
        <v>476</v>
      </c>
      <c r="B498" s="491"/>
      <c r="C498" s="492"/>
      <c r="D498" s="469"/>
      <c r="E498" s="470"/>
      <c r="F498" s="493"/>
      <c r="G498" s="466"/>
      <c r="H498" s="470"/>
      <c r="I498" s="493"/>
      <c r="J498" s="466"/>
      <c r="K498" s="470"/>
      <c r="L498" s="493"/>
      <c r="M498" s="466"/>
      <c r="N498" s="470"/>
      <c r="O498" s="493"/>
      <c r="P498" s="466"/>
      <c r="Q498" s="470"/>
      <c r="R498" s="493"/>
      <c r="S498" s="466"/>
      <c r="T498" s="470"/>
      <c r="U498" s="493"/>
      <c r="V498" s="466"/>
      <c r="W498" s="470"/>
      <c r="X498" s="493"/>
      <c r="Y498" s="466"/>
      <c r="Z498" s="470"/>
      <c r="AA498" s="494"/>
      <c r="AB498" s="542">
        <f t="shared" si="142"/>
        <v>0</v>
      </c>
      <c r="AC498" s="495">
        <f t="shared" si="142"/>
        <v>0</v>
      </c>
      <c r="AD498" s="496">
        <f t="shared" si="142"/>
        <v>0</v>
      </c>
      <c r="AE498" s="3"/>
      <c r="AF498" s="13" t="b">
        <f t="shared" si="140"/>
        <v>1</v>
      </c>
      <c r="AG498" s="13" t="b">
        <f t="shared" si="141"/>
        <v>1</v>
      </c>
      <c r="AH498" s="13" t="b">
        <f t="shared" si="143"/>
        <v>1</v>
      </c>
      <c r="AI498" s="13" t="b">
        <f t="shared" si="144"/>
        <v>1</v>
      </c>
      <c r="AJ498" s="13" t="b">
        <f t="shared" si="145"/>
        <v>0</v>
      </c>
      <c r="AK498" s="13" t="b">
        <f t="shared" si="146"/>
        <v>0</v>
      </c>
      <c r="AL498" s="13" t="b">
        <f t="shared" si="147"/>
        <v>0</v>
      </c>
      <c r="AM498" s="13" t="b">
        <f t="shared" si="148"/>
        <v>0</v>
      </c>
      <c r="AN498" s="13" t="b">
        <f t="shared" si="149"/>
        <v>0</v>
      </c>
      <c r="AO498" s="13" t="b">
        <f t="shared" si="150"/>
        <v>0</v>
      </c>
      <c r="AP498" s="13" t="b">
        <f t="shared" si="151"/>
        <v>0</v>
      </c>
      <c r="AQ498" s="13" t="b">
        <f t="shared" si="152"/>
        <v>0</v>
      </c>
      <c r="AR498" s="13" t="b">
        <f t="shared" si="153"/>
        <v>0</v>
      </c>
      <c r="AS498" s="13" t="b">
        <f t="shared" si="154"/>
        <v>1</v>
      </c>
      <c r="AT498" s="13" t="b">
        <f t="shared" si="155"/>
        <v>1</v>
      </c>
      <c r="AU498" s="13" t="b">
        <f t="shared" si="156"/>
        <v>1</v>
      </c>
      <c r="AV498" s="13" t="b">
        <f t="shared" si="157"/>
        <v>1</v>
      </c>
      <c r="AW498" s="13" t="b">
        <f t="shared" si="158"/>
        <v>1</v>
      </c>
      <c r="AX498" s="13" t="str">
        <f t="shared" si="159"/>
        <v>-</v>
      </c>
      <c r="AY498" s="622">
        <f>IF(AX498="-",0,IF(COUNTIF(AX498:$AX$1022,AX498)&gt;1,1,0))</f>
        <v>0</v>
      </c>
    </row>
    <row r="499" spans="1:51" ht="15.75">
      <c r="A499" s="464">
        <v>477</v>
      </c>
      <c r="B499" s="491"/>
      <c r="C499" s="492"/>
      <c r="D499" s="469"/>
      <c r="E499" s="470"/>
      <c r="F499" s="493"/>
      <c r="G499" s="466"/>
      <c r="H499" s="470"/>
      <c r="I499" s="493"/>
      <c r="J499" s="466"/>
      <c r="K499" s="470"/>
      <c r="L499" s="493"/>
      <c r="M499" s="466"/>
      <c r="N499" s="470"/>
      <c r="O499" s="493"/>
      <c r="P499" s="466"/>
      <c r="Q499" s="470"/>
      <c r="R499" s="493"/>
      <c r="S499" s="466"/>
      <c r="T499" s="470"/>
      <c r="U499" s="493"/>
      <c r="V499" s="466"/>
      <c r="W499" s="470"/>
      <c r="X499" s="493"/>
      <c r="Y499" s="466"/>
      <c r="Z499" s="470"/>
      <c r="AA499" s="494"/>
      <c r="AB499" s="542">
        <f t="shared" si="142"/>
        <v>0</v>
      </c>
      <c r="AC499" s="495">
        <f t="shared" si="142"/>
        <v>0</v>
      </c>
      <c r="AD499" s="496">
        <f t="shared" si="142"/>
        <v>0</v>
      </c>
      <c r="AE499" s="3"/>
      <c r="AF499" s="13" t="b">
        <f t="shared" si="140"/>
        <v>1</v>
      </c>
      <c r="AG499" s="13" t="b">
        <f t="shared" si="141"/>
        <v>1</v>
      </c>
      <c r="AH499" s="13" t="b">
        <f t="shared" si="143"/>
        <v>1</v>
      </c>
      <c r="AI499" s="13" t="b">
        <f t="shared" si="144"/>
        <v>1</v>
      </c>
      <c r="AJ499" s="13" t="b">
        <f t="shared" si="145"/>
        <v>0</v>
      </c>
      <c r="AK499" s="13" t="b">
        <f t="shared" si="146"/>
        <v>0</v>
      </c>
      <c r="AL499" s="13" t="b">
        <f t="shared" si="147"/>
        <v>0</v>
      </c>
      <c r="AM499" s="13" t="b">
        <f t="shared" si="148"/>
        <v>0</v>
      </c>
      <c r="AN499" s="13" t="b">
        <f t="shared" si="149"/>
        <v>0</v>
      </c>
      <c r="AO499" s="13" t="b">
        <f t="shared" si="150"/>
        <v>0</v>
      </c>
      <c r="AP499" s="13" t="b">
        <f t="shared" si="151"/>
        <v>0</v>
      </c>
      <c r="AQ499" s="13" t="b">
        <f t="shared" si="152"/>
        <v>0</v>
      </c>
      <c r="AR499" s="13" t="b">
        <f t="shared" si="153"/>
        <v>0</v>
      </c>
      <c r="AS499" s="13" t="b">
        <f t="shared" si="154"/>
        <v>1</v>
      </c>
      <c r="AT499" s="13" t="b">
        <f t="shared" si="155"/>
        <v>1</v>
      </c>
      <c r="AU499" s="13" t="b">
        <f t="shared" si="156"/>
        <v>1</v>
      </c>
      <c r="AV499" s="13" t="b">
        <f t="shared" si="157"/>
        <v>1</v>
      </c>
      <c r="AW499" s="13" t="b">
        <f t="shared" si="158"/>
        <v>1</v>
      </c>
      <c r="AX499" s="13" t="str">
        <f t="shared" si="159"/>
        <v>-</v>
      </c>
      <c r="AY499" s="622">
        <f>IF(AX499="-",0,IF(COUNTIF(AX499:$AX$1022,AX499)&gt;1,1,0))</f>
        <v>0</v>
      </c>
    </row>
    <row r="500" spans="1:51" ht="15.75">
      <c r="A500" s="464">
        <v>478</v>
      </c>
      <c r="B500" s="491"/>
      <c r="C500" s="492"/>
      <c r="D500" s="469"/>
      <c r="E500" s="470"/>
      <c r="F500" s="493"/>
      <c r="G500" s="466"/>
      <c r="H500" s="470"/>
      <c r="I500" s="493"/>
      <c r="J500" s="466"/>
      <c r="K500" s="470"/>
      <c r="L500" s="493"/>
      <c r="M500" s="466"/>
      <c r="N500" s="470"/>
      <c r="O500" s="493"/>
      <c r="P500" s="466"/>
      <c r="Q500" s="470"/>
      <c r="R500" s="493"/>
      <c r="S500" s="466"/>
      <c r="T500" s="470"/>
      <c r="U500" s="493"/>
      <c r="V500" s="466"/>
      <c r="W500" s="470"/>
      <c r="X500" s="493"/>
      <c r="Y500" s="466"/>
      <c r="Z500" s="470"/>
      <c r="AA500" s="494"/>
      <c r="AB500" s="542">
        <f t="shared" si="142"/>
        <v>0</v>
      </c>
      <c r="AC500" s="495">
        <f t="shared" si="142"/>
        <v>0</v>
      </c>
      <c r="AD500" s="496">
        <f t="shared" si="142"/>
        <v>0</v>
      </c>
      <c r="AE500" s="3"/>
      <c r="AF500" s="13" t="b">
        <f t="shared" si="140"/>
        <v>1</v>
      </c>
      <c r="AG500" s="13" t="b">
        <f t="shared" si="141"/>
        <v>1</v>
      </c>
      <c r="AH500" s="13" t="b">
        <f t="shared" si="143"/>
        <v>1</v>
      </c>
      <c r="AI500" s="13" t="b">
        <f t="shared" si="144"/>
        <v>1</v>
      </c>
      <c r="AJ500" s="13" t="b">
        <f t="shared" si="145"/>
        <v>0</v>
      </c>
      <c r="AK500" s="13" t="b">
        <f t="shared" si="146"/>
        <v>0</v>
      </c>
      <c r="AL500" s="13" t="b">
        <f t="shared" si="147"/>
        <v>0</v>
      </c>
      <c r="AM500" s="13" t="b">
        <f t="shared" si="148"/>
        <v>0</v>
      </c>
      <c r="AN500" s="13" t="b">
        <f t="shared" si="149"/>
        <v>0</v>
      </c>
      <c r="AO500" s="13" t="b">
        <f t="shared" si="150"/>
        <v>0</v>
      </c>
      <c r="AP500" s="13" t="b">
        <f t="shared" si="151"/>
        <v>0</v>
      </c>
      <c r="AQ500" s="13" t="b">
        <f t="shared" si="152"/>
        <v>0</v>
      </c>
      <c r="AR500" s="13" t="b">
        <f t="shared" si="153"/>
        <v>0</v>
      </c>
      <c r="AS500" s="13" t="b">
        <f t="shared" si="154"/>
        <v>1</v>
      </c>
      <c r="AT500" s="13" t="b">
        <f t="shared" si="155"/>
        <v>1</v>
      </c>
      <c r="AU500" s="13" t="b">
        <f t="shared" si="156"/>
        <v>1</v>
      </c>
      <c r="AV500" s="13" t="b">
        <f t="shared" si="157"/>
        <v>1</v>
      </c>
      <c r="AW500" s="13" t="b">
        <f t="shared" si="158"/>
        <v>1</v>
      </c>
      <c r="AX500" s="13" t="str">
        <f t="shared" si="159"/>
        <v>-</v>
      </c>
      <c r="AY500" s="622">
        <f>IF(AX500="-",0,IF(COUNTIF(AX500:$AX$1022,AX500)&gt;1,1,0))</f>
        <v>0</v>
      </c>
    </row>
    <row r="501" spans="1:51" ht="15.75">
      <c r="A501" s="464">
        <v>479</v>
      </c>
      <c r="B501" s="491"/>
      <c r="C501" s="492"/>
      <c r="D501" s="469"/>
      <c r="E501" s="470"/>
      <c r="F501" s="493"/>
      <c r="G501" s="466"/>
      <c r="H501" s="470"/>
      <c r="I501" s="493"/>
      <c r="J501" s="466"/>
      <c r="K501" s="470"/>
      <c r="L501" s="493"/>
      <c r="M501" s="466"/>
      <c r="N501" s="470"/>
      <c r="O501" s="493"/>
      <c r="P501" s="466"/>
      <c r="Q501" s="470"/>
      <c r="R501" s="493"/>
      <c r="S501" s="466"/>
      <c r="T501" s="470"/>
      <c r="U501" s="493"/>
      <c r="V501" s="466"/>
      <c r="W501" s="470"/>
      <c r="X501" s="493"/>
      <c r="Y501" s="466"/>
      <c r="Z501" s="470"/>
      <c r="AA501" s="494"/>
      <c r="AB501" s="542">
        <f t="shared" si="142"/>
        <v>0</v>
      </c>
      <c r="AC501" s="495">
        <f t="shared" si="142"/>
        <v>0</v>
      </c>
      <c r="AD501" s="496">
        <f t="shared" si="142"/>
        <v>0</v>
      </c>
      <c r="AE501" s="3"/>
      <c r="AF501" s="13" t="b">
        <f t="shared" si="140"/>
        <v>1</v>
      </c>
      <c r="AG501" s="13" t="b">
        <f t="shared" si="141"/>
        <v>1</v>
      </c>
      <c r="AH501" s="13" t="b">
        <f t="shared" si="143"/>
        <v>1</v>
      </c>
      <c r="AI501" s="13" t="b">
        <f t="shared" si="144"/>
        <v>1</v>
      </c>
      <c r="AJ501" s="13" t="b">
        <f t="shared" si="145"/>
        <v>0</v>
      </c>
      <c r="AK501" s="13" t="b">
        <f t="shared" si="146"/>
        <v>0</v>
      </c>
      <c r="AL501" s="13" t="b">
        <f t="shared" si="147"/>
        <v>0</v>
      </c>
      <c r="AM501" s="13" t="b">
        <f t="shared" si="148"/>
        <v>0</v>
      </c>
      <c r="AN501" s="13" t="b">
        <f t="shared" si="149"/>
        <v>0</v>
      </c>
      <c r="AO501" s="13" t="b">
        <f t="shared" si="150"/>
        <v>0</v>
      </c>
      <c r="AP501" s="13" t="b">
        <f t="shared" si="151"/>
        <v>0</v>
      </c>
      <c r="AQ501" s="13" t="b">
        <f t="shared" si="152"/>
        <v>0</v>
      </c>
      <c r="AR501" s="13" t="b">
        <f t="shared" si="153"/>
        <v>0</v>
      </c>
      <c r="AS501" s="13" t="b">
        <f t="shared" si="154"/>
        <v>1</v>
      </c>
      <c r="AT501" s="13" t="b">
        <f t="shared" si="155"/>
        <v>1</v>
      </c>
      <c r="AU501" s="13" t="b">
        <f t="shared" si="156"/>
        <v>1</v>
      </c>
      <c r="AV501" s="13" t="b">
        <f t="shared" si="157"/>
        <v>1</v>
      </c>
      <c r="AW501" s="13" t="b">
        <f t="shared" si="158"/>
        <v>1</v>
      </c>
      <c r="AX501" s="13" t="str">
        <f t="shared" si="159"/>
        <v>-</v>
      </c>
      <c r="AY501" s="622">
        <f>IF(AX501="-",0,IF(COUNTIF(AX501:$AX$1022,AX501)&gt;1,1,0))</f>
        <v>0</v>
      </c>
    </row>
    <row r="502" spans="1:51" ht="15.75">
      <c r="A502" s="464">
        <v>480</v>
      </c>
      <c r="B502" s="491"/>
      <c r="C502" s="492"/>
      <c r="D502" s="469"/>
      <c r="E502" s="470"/>
      <c r="F502" s="493"/>
      <c r="G502" s="466"/>
      <c r="H502" s="470"/>
      <c r="I502" s="493"/>
      <c r="J502" s="466"/>
      <c r="K502" s="470"/>
      <c r="L502" s="493"/>
      <c r="M502" s="466"/>
      <c r="N502" s="470"/>
      <c r="O502" s="493"/>
      <c r="P502" s="466"/>
      <c r="Q502" s="470"/>
      <c r="R502" s="493"/>
      <c r="S502" s="466"/>
      <c r="T502" s="470"/>
      <c r="U502" s="493"/>
      <c r="V502" s="466"/>
      <c r="W502" s="470"/>
      <c r="X502" s="493"/>
      <c r="Y502" s="466"/>
      <c r="Z502" s="470"/>
      <c r="AA502" s="494"/>
      <c r="AB502" s="542">
        <f t="shared" si="142"/>
        <v>0</v>
      </c>
      <c r="AC502" s="495">
        <f t="shared" si="142"/>
        <v>0</v>
      </c>
      <c r="AD502" s="496">
        <f t="shared" si="142"/>
        <v>0</v>
      </c>
      <c r="AE502" s="3"/>
      <c r="AF502" s="13" t="b">
        <f t="shared" si="140"/>
        <v>1</v>
      </c>
      <c r="AG502" s="13" t="b">
        <f t="shared" si="141"/>
        <v>1</v>
      </c>
      <c r="AH502" s="13" t="b">
        <f t="shared" si="143"/>
        <v>1</v>
      </c>
      <c r="AI502" s="13" t="b">
        <f t="shared" si="144"/>
        <v>1</v>
      </c>
      <c r="AJ502" s="13" t="b">
        <f t="shared" si="145"/>
        <v>0</v>
      </c>
      <c r="AK502" s="13" t="b">
        <f t="shared" si="146"/>
        <v>0</v>
      </c>
      <c r="AL502" s="13" t="b">
        <f t="shared" si="147"/>
        <v>0</v>
      </c>
      <c r="AM502" s="13" t="b">
        <f t="shared" si="148"/>
        <v>0</v>
      </c>
      <c r="AN502" s="13" t="b">
        <f t="shared" si="149"/>
        <v>0</v>
      </c>
      <c r="AO502" s="13" t="b">
        <f t="shared" si="150"/>
        <v>0</v>
      </c>
      <c r="AP502" s="13" t="b">
        <f t="shared" si="151"/>
        <v>0</v>
      </c>
      <c r="AQ502" s="13" t="b">
        <f t="shared" si="152"/>
        <v>0</v>
      </c>
      <c r="AR502" s="13" t="b">
        <f t="shared" si="153"/>
        <v>0</v>
      </c>
      <c r="AS502" s="13" t="b">
        <f t="shared" si="154"/>
        <v>1</v>
      </c>
      <c r="AT502" s="13" t="b">
        <f t="shared" si="155"/>
        <v>1</v>
      </c>
      <c r="AU502" s="13" t="b">
        <f t="shared" si="156"/>
        <v>1</v>
      </c>
      <c r="AV502" s="13" t="b">
        <f t="shared" si="157"/>
        <v>1</v>
      </c>
      <c r="AW502" s="13" t="b">
        <f t="shared" si="158"/>
        <v>1</v>
      </c>
      <c r="AX502" s="13" t="str">
        <f t="shared" si="159"/>
        <v>-</v>
      </c>
      <c r="AY502" s="622">
        <f>IF(AX502="-",0,IF(COUNTIF(AX502:$AX$1022,AX502)&gt;1,1,0))</f>
        <v>0</v>
      </c>
    </row>
    <row r="503" spans="1:51" ht="15.75">
      <c r="A503" s="464">
        <v>481</v>
      </c>
      <c r="B503" s="491"/>
      <c r="C503" s="492"/>
      <c r="D503" s="469"/>
      <c r="E503" s="470"/>
      <c r="F503" s="493"/>
      <c r="G503" s="466"/>
      <c r="H503" s="470"/>
      <c r="I503" s="493"/>
      <c r="J503" s="466"/>
      <c r="K503" s="470"/>
      <c r="L503" s="493"/>
      <c r="M503" s="466"/>
      <c r="N503" s="470"/>
      <c r="O503" s="493"/>
      <c r="P503" s="466"/>
      <c r="Q503" s="470"/>
      <c r="R503" s="493"/>
      <c r="S503" s="466"/>
      <c r="T503" s="470"/>
      <c r="U503" s="493"/>
      <c r="V503" s="466"/>
      <c r="W503" s="470"/>
      <c r="X503" s="493"/>
      <c r="Y503" s="466"/>
      <c r="Z503" s="470"/>
      <c r="AA503" s="494"/>
      <c r="AB503" s="542">
        <f t="shared" si="142"/>
        <v>0</v>
      </c>
      <c r="AC503" s="495">
        <f t="shared" si="142"/>
        <v>0</v>
      </c>
      <c r="AD503" s="496">
        <f t="shared" si="142"/>
        <v>0</v>
      </c>
      <c r="AE503" s="3"/>
      <c r="AF503" s="13" t="b">
        <f t="shared" si="140"/>
        <v>1</v>
      </c>
      <c r="AG503" s="13" t="b">
        <f t="shared" si="141"/>
        <v>1</v>
      </c>
      <c r="AH503" s="13" t="b">
        <f t="shared" si="143"/>
        <v>1</v>
      </c>
      <c r="AI503" s="13" t="b">
        <f t="shared" si="144"/>
        <v>1</v>
      </c>
      <c r="AJ503" s="13" t="b">
        <f t="shared" si="145"/>
        <v>0</v>
      </c>
      <c r="AK503" s="13" t="b">
        <f t="shared" si="146"/>
        <v>0</v>
      </c>
      <c r="AL503" s="13" t="b">
        <f t="shared" si="147"/>
        <v>0</v>
      </c>
      <c r="AM503" s="13" t="b">
        <f t="shared" si="148"/>
        <v>0</v>
      </c>
      <c r="AN503" s="13" t="b">
        <f t="shared" si="149"/>
        <v>0</v>
      </c>
      <c r="AO503" s="13" t="b">
        <f t="shared" si="150"/>
        <v>0</v>
      </c>
      <c r="AP503" s="13" t="b">
        <f t="shared" si="151"/>
        <v>0</v>
      </c>
      <c r="AQ503" s="13" t="b">
        <f t="shared" si="152"/>
        <v>0</v>
      </c>
      <c r="AR503" s="13" t="b">
        <f t="shared" si="153"/>
        <v>0</v>
      </c>
      <c r="AS503" s="13" t="b">
        <f t="shared" si="154"/>
        <v>1</v>
      </c>
      <c r="AT503" s="13" t="b">
        <f t="shared" si="155"/>
        <v>1</v>
      </c>
      <c r="AU503" s="13" t="b">
        <f t="shared" si="156"/>
        <v>1</v>
      </c>
      <c r="AV503" s="13" t="b">
        <f t="shared" si="157"/>
        <v>1</v>
      </c>
      <c r="AW503" s="13" t="b">
        <f t="shared" si="158"/>
        <v>1</v>
      </c>
      <c r="AX503" s="13" t="str">
        <f t="shared" si="159"/>
        <v>-</v>
      </c>
      <c r="AY503" s="622">
        <f>IF(AX503="-",0,IF(COUNTIF(AX503:$AX$1022,AX503)&gt;1,1,0))</f>
        <v>0</v>
      </c>
    </row>
    <row r="504" spans="1:51" ht="15.75">
      <c r="A504" s="464">
        <v>482</v>
      </c>
      <c r="B504" s="491"/>
      <c r="C504" s="492"/>
      <c r="D504" s="469"/>
      <c r="E504" s="470"/>
      <c r="F504" s="493"/>
      <c r="G504" s="466"/>
      <c r="H504" s="470"/>
      <c r="I504" s="493"/>
      <c r="J504" s="466"/>
      <c r="K504" s="470"/>
      <c r="L504" s="493"/>
      <c r="M504" s="466"/>
      <c r="N504" s="470"/>
      <c r="O504" s="493"/>
      <c r="P504" s="466"/>
      <c r="Q504" s="470"/>
      <c r="R504" s="493"/>
      <c r="S504" s="466"/>
      <c r="T504" s="470"/>
      <c r="U504" s="493"/>
      <c r="V504" s="466"/>
      <c r="W504" s="470"/>
      <c r="X504" s="493"/>
      <c r="Y504" s="466"/>
      <c r="Z504" s="470"/>
      <c r="AA504" s="494"/>
      <c r="AB504" s="542">
        <f t="shared" si="142"/>
        <v>0</v>
      </c>
      <c r="AC504" s="495">
        <f t="shared" si="142"/>
        <v>0</v>
      </c>
      <c r="AD504" s="496">
        <f t="shared" si="142"/>
        <v>0</v>
      </c>
      <c r="AE504" s="3"/>
      <c r="AF504" s="13" t="b">
        <f t="shared" si="140"/>
        <v>1</v>
      </c>
      <c r="AG504" s="13" t="b">
        <f t="shared" si="141"/>
        <v>1</v>
      </c>
      <c r="AH504" s="13" t="b">
        <f t="shared" si="143"/>
        <v>1</v>
      </c>
      <c r="AI504" s="13" t="b">
        <f t="shared" si="144"/>
        <v>1</v>
      </c>
      <c r="AJ504" s="13" t="b">
        <f t="shared" si="145"/>
        <v>0</v>
      </c>
      <c r="AK504" s="13" t="b">
        <f t="shared" si="146"/>
        <v>0</v>
      </c>
      <c r="AL504" s="13" t="b">
        <f t="shared" si="147"/>
        <v>0</v>
      </c>
      <c r="AM504" s="13" t="b">
        <f t="shared" si="148"/>
        <v>0</v>
      </c>
      <c r="AN504" s="13" t="b">
        <f t="shared" si="149"/>
        <v>0</v>
      </c>
      <c r="AO504" s="13" t="b">
        <f t="shared" si="150"/>
        <v>0</v>
      </c>
      <c r="AP504" s="13" t="b">
        <f t="shared" si="151"/>
        <v>0</v>
      </c>
      <c r="AQ504" s="13" t="b">
        <f t="shared" si="152"/>
        <v>0</v>
      </c>
      <c r="AR504" s="13" t="b">
        <f t="shared" si="153"/>
        <v>0</v>
      </c>
      <c r="AS504" s="13" t="b">
        <f t="shared" si="154"/>
        <v>1</v>
      </c>
      <c r="AT504" s="13" t="b">
        <f t="shared" si="155"/>
        <v>1</v>
      </c>
      <c r="AU504" s="13" t="b">
        <f t="shared" si="156"/>
        <v>1</v>
      </c>
      <c r="AV504" s="13" t="b">
        <f t="shared" si="157"/>
        <v>1</v>
      </c>
      <c r="AW504" s="13" t="b">
        <f t="shared" si="158"/>
        <v>1</v>
      </c>
      <c r="AX504" s="13" t="str">
        <f t="shared" si="159"/>
        <v>-</v>
      </c>
      <c r="AY504" s="622">
        <f>IF(AX504="-",0,IF(COUNTIF(AX504:$AX$1022,AX504)&gt;1,1,0))</f>
        <v>0</v>
      </c>
    </row>
    <row r="505" spans="1:51" ht="15.75">
      <c r="A505" s="464">
        <v>483</v>
      </c>
      <c r="B505" s="491"/>
      <c r="C505" s="492"/>
      <c r="D505" s="469"/>
      <c r="E505" s="470"/>
      <c r="F505" s="493"/>
      <c r="G505" s="466"/>
      <c r="H505" s="470"/>
      <c r="I505" s="493"/>
      <c r="J505" s="466"/>
      <c r="K505" s="470"/>
      <c r="L505" s="493"/>
      <c r="M505" s="466"/>
      <c r="N505" s="470"/>
      <c r="O505" s="493"/>
      <c r="P505" s="466"/>
      <c r="Q505" s="470"/>
      <c r="R505" s="493"/>
      <c r="S505" s="466"/>
      <c r="T505" s="470"/>
      <c r="U505" s="493"/>
      <c r="V505" s="466"/>
      <c r="W505" s="470"/>
      <c r="X505" s="493"/>
      <c r="Y505" s="466"/>
      <c r="Z505" s="470"/>
      <c r="AA505" s="494"/>
      <c r="AB505" s="542">
        <f t="shared" si="142"/>
        <v>0</v>
      </c>
      <c r="AC505" s="495">
        <f t="shared" si="142"/>
        <v>0</v>
      </c>
      <c r="AD505" s="496">
        <f t="shared" si="142"/>
        <v>0</v>
      </c>
      <c r="AE505" s="3"/>
      <c r="AF505" s="13" t="b">
        <f t="shared" si="140"/>
        <v>1</v>
      </c>
      <c r="AG505" s="13" t="b">
        <f t="shared" si="141"/>
        <v>1</v>
      </c>
      <c r="AH505" s="13" t="b">
        <f t="shared" si="143"/>
        <v>1</v>
      </c>
      <c r="AI505" s="13" t="b">
        <f t="shared" si="144"/>
        <v>1</v>
      </c>
      <c r="AJ505" s="13" t="b">
        <f t="shared" si="145"/>
        <v>0</v>
      </c>
      <c r="AK505" s="13" t="b">
        <f t="shared" si="146"/>
        <v>0</v>
      </c>
      <c r="AL505" s="13" t="b">
        <f t="shared" si="147"/>
        <v>0</v>
      </c>
      <c r="AM505" s="13" t="b">
        <f t="shared" si="148"/>
        <v>0</v>
      </c>
      <c r="AN505" s="13" t="b">
        <f t="shared" si="149"/>
        <v>0</v>
      </c>
      <c r="AO505" s="13" t="b">
        <f t="shared" si="150"/>
        <v>0</v>
      </c>
      <c r="AP505" s="13" t="b">
        <f t="shared" si="151"/>
        <v>0</v>
      </c>
      <c r="AQ505" s="13" t="b">
        <f t="shared" si="152"/>
        <v>0</v>
      </c>
      <c r="AR505" s="13" t="b">
        <f t="shared" si="153"/>
        <v>0</v>
      </c>
      <c r="AS505" s="13" t="b">
        <f t="shared" si="154"/>
        <v>1</v>
      </c>
      <c r="AT505" s="13" t="b">
        <f t="shared" si="155"/>
        <v>1</v>
      </c>
      <c r="AU505" s="13" t="b">
        <f t="shared" si="156"/>
        <v>1</v>
      </c>
      <c r="AV505" s="13" t="b">
        <f t="shared" si="157"/>
        <v>1</v>
      </c>
      <c r="AW505" s="13" t="b">
        <f t="shared" si="158"/>
        <v>1</v>
      </c>
      <c r="AX505" s="13" t="str">
        <f t="shared" si="159"/>
        <v>-</v>
      </c>
      <c r="AY505" s="622">
        <f>IF(AX505="-",0,IF(COUNTIF(AX505:$AX$1022,AX505)&gt;1,1,0))</f>
        <v>0</v>
      </c>
    </row>
    <row r="506" spans="1:51" ht="15.75">
      <c r="A506" s="464">
        <v>484</v>
      </c>
      <c r="B506" s="491"/>
      <c r="C506" s="492"/>
      <c r="D506" s="469"/>
      <c r="E506" s="470"/>
      <c r="F506" s="493"/>
      <c r="G506" s="466"/>
      <c r="H506" s="470"/>
      <c r="I506" s="493"/>
      <c r="J506" s="466"/>
      <c r="K506" s="470"/>
      <c r="L506" s="493"/>
      <c r="M506" s="466"/>
      <c r="N506" s="470"/>
      <c r="O506" s="493"/>
      <c r="P506" s="466"/>
      <c r="Q506" s="470"/>
      <c r="R506" s="493"/>
      <c r="S506" s="466"/>
      <c r="T506" s="470"/>
      <c r="U506" s="493"/>
      <c r="V506" s="466"/>
      <c r="W506" s="470"/>
      <c r="X506" s="493"/>
      <c r="Y506" s="466"/>
      <c r="Z506" s="470"/>
      <c r="AA506" s="494"/>
      <c r="AB506" s="542">
        <f t="shared" si="142"/>
        <v>0</v>
      </c>
      <c r="AC506" s="495">
        <f t="shared" si="142"/>
        <v>0</v>
      </c>
      <c r="AD506" s="496">
        <f t="shared" si="142"/>
        <v>0</v>
      </c>
      <c r="AE506" s="3"/>
      <c r="AF506" s="13" t="b">
        <f t="shared" si="140"/>
        <v>1</v>
      </c>
      <c r="AG506" s="13" t="b">
        <f t="shared" si="141"/>
        <v>1</v>
      </c>
      <c r="AH506" s="13" t="b">
        <f t="shared" si="143"/>
        <v>1</v>
      </c>
      <c r="AI506" s="13" t="b">
        <f t="shared" si="144"/>
        <v>1</v>
      </c>
      <c r="AJ506" s="13" t="b">
        <f t="shared" si="145"/>
        <v>0</v>
      </c>
      <c r="AK506" s="13" t="b">
        <f t="shared" si="146"/>
        <v>0</v>
      </c>
      <c r="AL506" s="13" t="b">
        <f t="shared" si="147"/>
        <v>0</v>
      </c>
      <c r="AM506" s="13" t="b">
        <f t="shared" si="148"/>
        <v>0</v>
      </c>
      <c r="AN506" s="13" t="b">
        <f t="shared" si="149"/>
        <v>0</v>
      </c>
      <c r="AO506" s="13" t="b">
        <f t="shared" si="150"/>
        <v>0</v>
      </c>
      <c r="AP506" s="13" t="b">
        <f t="shared" si="151"/>
        <v>0</v>
      </c>
      <c r="AQ506" s="13" t="b">
        <f t="shared" si="152"/>
        <v>0</v>
      </c>
      <c r="AR506" s="13" t="b">
        <f t="shared" si="153"/>
        <v>0</v>
      </c>
      <c r="AS506" s="13" t="b">
        <f t="shared" si="154"/>
        <v>1</v>
      </c>
      <c r="AT506" s="13" t="b">
        <f t="shared" si="155"/>
        <v>1</v>
      </c>
      <c r="AU506" s="13" t="b">
        <f t="shared" si="156"/>
        <v>1</v>
      </c>
      <c r="AV506" s="13" t="b">
        <f t="shared" si="157"/>
        <v>1</v>
      </c>
      <c r="AW506" s="13" t="b">
        <f t="shared" si="158"/>
        <v>1</v>
      </c>
      <c r="AX506" s="13" t="str">
        <f t="shared" si="159"/>
        <v>-</v>
      </c>
      <c r="AY506" s="622">
        <f>IF(AX506="-",0,IF(COUNTIF(AX506:$AX$1022,AX506)&gt;1,1,0))</f>
        <v>0</v>
      </c>
    </row>
    <row r="507" spans="1:51" ht="15.75">
      <c r="A507" s="464">
        <v>485</v>
      </c>
      <c r="B507" s="491"/>
      <c r="C507" s="492"/>
      <c r="D507" s="469"/>
      <c r="E507" s="470"/>
      <c r="F507" s="493"/>
      <c r="G507" s="466"/>
      <c r="H507" s="470"/>
      <c r="I507" s="493"/>
      <c r="J507" s="466"/>
      <c r="K507" s="470"/>
      <c r="L507" s="493"/>
      <c r="M507" s="466"/>
      <c r="N507" s="470"/>
      <c r="O507" s="493"/>
      <c r="P507" s="466"/>
      <c r="Q507" s="470"/>
      <c r="R507" s="493"/>
      <c r="S507" s="466"/>
      <c r="T507" s="470"/>
      <c r="U507" s="493"/>
      <c r="V507" s="466"/>
      <c r="W507" s="470"/>
      <c r="X507" s="493"/>
      <c r="Y507" s="466"/>
      <c r="Z507" s="470"/>
      <c r="AA507" s="494"/>
      <c r="AB507" s="542">
        <f t="shared" si="142"/>
        <v>0</v>
      </c>
      <c r="AC507" s="495">
        <f t="shared" si="142"/>
        <v>0</v>
      </c>
      <c r="AD507" s="496">
        <f t="shared" si="142"/>
        <v>0</v>
      </c>
      <c r="AE507" s="3"/>
      <c r="AF507" s="13" t="b">
        <f t="shared" si="140"/>
        <v>1</v>
      </c>
      <c r="AG507" s="13" t="b">
        <f t="shared" si="141"/>
        <v>1</v>
      </c>
      <c r="AH507" s="13" t="b">
        <f t="shared" si="143"/>
        <v>1</v>
      </c>
      <c r="AI507" s="13" t="b">
        <f t="shared" si="144"/>
        <v>1</v>
      </c>
      <c r="AJ507" s="13" t="b">
        <f t="shared" si="145"/>
        <v>0</v>
      </c>
      <c r="AK507" s="13" t="b">
        <f t="shared" si="146"/>
        <v>0</v>
      </c>
      <c r="AL507" s="13" t="b">
        <f t="shared" si="147"/>
        <v>0</v>
      </c>
      <c r="AM507" s="13" t="b">
        <f t="shared" si="148"/>
        <v>0</v>
      </c>
      <c r="AN507" s="13" t="b">
        <f t="shared" si="149"/>
        <v>0</v>
      </c>
      <c r="AO507" s="13" t="b">
        <f t="shared" si="150"/>
        <v>0</v>
      </c>
      <c r="AP507" s="13" t="b">
        <f t="shared" si="151"/>
        <v>0</v>
      </c>
      <c r="AQ507" s="13" t="b">
        <f t="shared" si="152"/>
        <v>0</v>
      </c>
      <c r="AR507" s="13" t="b">
        <f t="shared" si="153"/>
        <v>0</v>
      </c>
      <c r="AS507" s="13" t="b">
        <f t="shared" si="154"/>
        <v>1</v>
      </c>
      <c r="AT507" s="13" t="b">
        <f t="shared" si="155"/>
        <v>1</v>
      </c>
      <c r="AU507" s="13" t="b">
        <f t="shared" si="156"/>
        <v>1</v>
      </c>
      <c r="AV507" s="13" t="b">
        <f t="shared" si="157"/>
        <v>1</v>
      </c>
      <c r="AW507" s="13" t="b">
        <f t="shared" si="158"/>
        <v>1</v>
      </c>
      <c r="AX507" s="13" t="str">
        <f t="shared" si="159"/>
        <v>-</v>
      </c>
      <c r="AY507" s="622">
        <f>IF(AX507="-",0,IF(COUNTIF(AX507:$AX$1022,AX507)&gt;1,1,0))</f>
        <v>0</v>
      </c>
    </row>
    <row r="508" spans="1:51" ht="15.75">
      <c r="A508" s="464">
        <v>486</v>
      </c>
      <c r="B508" s="491"/>
      <c r="C508" s="492"/>
      <c r="D508" s="469"/>
      <c r="E508" s="470"/>
      <c r="F508" s="493"/>
      <c r="G508" s="466"/>
      <c r="H508" s="470"/>
      <c r="I508" s="493"/>
      <c r="J508" s="466"/>
      <c r="K508" s="470"/>
      <c r="L508" s="493"/>
      <c r="M508" s="466"/>
      <c r="N508" s="470"/>
      <c r="O508" s="493"/>
      <c r="P508" s="466"/>
      <c r="Q508" s="470"/>
      <c r="R508" s="493"/>
      <c r="S508" s="466"/>
      <c r="T508" s="470"/>
      <c r="U508" s="493"/>
      <c r="V508" s="466"/>
      <c r="W508" s="470"/>
      <c r="X508" s="493"/>
      <c r="Y508" s="466"/>
      <c r="Z508" s="470"/>
      <c r="AA508" s="494"/>
      <c r="AB508" s="542">
        <f t="shared" si="142"/>
        <v>0</v>
      </c>
      <c r="AC508" s="495">
        <f t="shared" si="142"/>
        <v>0</v>
      </c>
      <c r="AD508" s="496">
        <f t="shared" si="142"/>
        <v>0</v>
      </c>
      <c r="AE508" s="3"/>
      <c r="AF508" s="13" t="b">
        <f t="shared" si="140"/>
        <v>1</v>
      </c>
      <c r="AG508" s="13" t="b">
        <f t="shared" si="141"/>
        <v>1</v>
      </c>
      <c r="AH508" s="13" t="b">
        <f t="shared" si="143"/>
        <v>1</v>
      </c>
      <c r="AI508" s="13" t="b">
        <f t="shared" si="144"/>
        <v>1</v>
      </c>
      <c r="AJ508" s="13" t="b">
        <f t="shared" si="145"/>
        <v>0</v>
      </c>
      <c r="AK508" s="13" t="b">
        <f t="shared" si="146"/>
        <v>0</v>
      </c>
      <c r="AL508" s="13" t="b">
        <f t="shared" si="147"/>
        <v>0</v>
      </c>
      <c r="AM508" s="13" t="b">
        <f t="shared" si="148"/>
        <v>0</v>
      </c>
      <c r="AN508" s="13" t="b">
        <f t="shared" si="149"/>
        <v>0</v>
      </c>
      <c r="AO508" s="13" t="b">
        <f t="shared" si="150"/>
        <v>0</v>
      </c>
      <c r="AP508" s="13" t="b">
        <f t="shared" si="151"/>
        <v>0</v>
      </c>
      <c r="AQ508" s="13" t="b">
        <f t="shared" si="152"/>
        <v>0</v>
      </c>
      <c r="AR508" s="13" t="b">
        <f t="shared" si="153"/>
        <v>0</v>
      </c>
      <c r="AS508" s="13" t="b">
        <f t="shared" si="154"/>
        <v>1</v>
      </c>
      <c r="AT508" s="13" t="b">
        <f t="shared" si="155"/>
        <v>1</v>
      </c>
      <c r="AU508" s="13" t="b">
        <f t="shared" si="156"/>
        <v>1</v>
      </c>
      <c r="AV508" s="13" t="b">
        <f t="shared" si="157"/>
        <v>1</v>
      </c>
      <c r="AW508" s="13" t="b">
        <f t="shared" si="158"/>
        <v>1</v>
      </c>
      <c r="AX508" s="13" t="str">
        <f t="shared" si="159"/>
        <v>-</v>
      </c>
      <c r="AY508" s="622">
        <f>IF(AX508="-",0,IF(COUNTIF(AX508:$AX$1022,AX508)&gt;1,1,0))</f>
        <v>0</v>
      </c>
    </row>
    <row r="509" spans="1:51" ht="15.75">
      <c r="A509" s="464">
        <v>487</v>
      </c>
      <c r="B509" s="491"/>
      <c r="C509" s="492"/>
      <c r="D509" s="469"/>
      <c r="E509" s="470"/>
      <c r="F509" s="493"/>
      <c r="G509" s="466"/>
      <c r="H509" s="470"/>
      <c r="I509" s="493"/>
      <c r="J509" s="466"/>
      <c r="K509" s="470"/>
      <c r="L509" s="493"/>
      <c r="M509" s="466"/>
      <c r="N509" s="470"/>
      <c r="O509" s="493"/>
      <c r="P509" s="466"/>
      <c r="Q509" s="470"/>
      <c r="R509" s="493"/>
      <c r="S509" s="466"/>
      <c r="T509" s="470"/>
      <c r="U509" s="493"/>
      <c r="V509" s="466"/>
      <c r="W509" s="470"/>
      <c r="X509" s="493"/>
      <c r="Y509" s="466"/>
      <c r="Z509" s="470"/>
      <c r="AA509" s="494"/>
      <c r="AB509" s="542">
        <f t="shared" si="142"/>
        <v>0</v>
      </c>
      <c r="AC509" s="495">
        <f t="shared" si="142"/>
        <v>0</v>
      </c>
      <c r="AD509" s="496">
        <f t="shared" si="142"/>
        <v>0</v>
      </c>
      <c r="AE509" s="3"/>
      <c r="AF509" s="13" t="b">
        <f t="shared" si="140"/>
        <v>1</v>
      </c>
      <c r="AG509" s="13" t="b">
        <f t="shared" si="141"/>
        <v>1</v>
      </c>
      <c r="AH509" s="13" t="b">
        <f t="shared" si="143"/>
        <v>1</v>
      </c>
      <c r="AI509" s="13" t="b">
        <f t="shared" si="144"/>
        <v>1</v>
      </c>
      <c r="AJ509" s="13" t="b">
        <f t="shared" si="145"/>
        <v>0</v>
      </c>
      <c r="AK509" s="13" t="b">
        <f t="shared" si="146"/>
        <v>0</v>
      </c>
      <c r="AL509" s="13" t="b">
        <f t="shared" si="147"/>
        <v>0</v>
      </c>
      <c r="AM509" s="13" t="b">
        <f t="shared" si="148"/>
        <v>0</v>
      </c>
      <c r="AN509" s="13" t="b">
        <f t="shared" si="149"/>
        <v>0</v>
      </c>
      <c r="AO509" s="13" t="b">
        <f t="shared" si="150"/>
        <v>0</v>
      </c>
      <c r="AP509" s="13" t="b">
        <f t="shared" si="151"/>
        <v>0</v>
      </c>
      <c r="AQ509" s="13" t="b">
        <f t="shared" si="152"/>
        <v>0</v>
      </c>
      <c r="AR509" s="13" t="b">
        <f t="shared" si="153"/>
        <v>0</v>
      </c>
      <c r="AS509" s="13" t="b">
        <f t="shared" si="154"/>
        <v>1</v>
      </c>
      <c r="AT509" s="13" t="b">
        <f t="shared" si="155"/>
        <v>1</v>
      </c>
      <c r="AU509" s="13" t="b">
        <f t="shared" si="156"/>
        <v>1</v>
      </c>
      <c r="AV509" s="13" t="b">
        <f t="shared" si="157"/>
        <v>1</v>
      </c>
      <c r="AW509" s="13" t="b">
        <f t="shared" si="158"/>
        <v>1</v>
      </c>
      <c r="AX509" s="13" t="str">
        <f t="shared" si="159"/>
        <v>-</v>
      </c>
      <c r="AY509" s="622">
        <f>IF(AX509="-",0,IF(COUNTIF(AX509:$AX$1022,AX509)&gt;1,1,0))</f>
        <v>0</v>
      </c>
    </row>
    <row r="510" spans="1:51" ht="15.75">
      <c r="A510" s="464">
        <v>488</v>
      </c>
      <c r="B510" s="491"/>
      <c r="C510" s="492"/>
      <c r="D510" s="469"/>
      <c r="E510" s="470"/>
      <c r="F510" s="493"/>
      <c r="G510" s="466"/>
      <c r="H510" s="470"/>
      <c r="I510" s="493"/>
      <c r="J510" s="466"/>
      <c r="K510" s="470"/>
      <c r="L510" s="493"/>
      <c r="M510" s="466"/>
      <c r="N510" s="470"/>
      <c r="O510" s="493"/>
      <c r="P510" s="466"/>
      <c r="Q510" s="470"/>
      <c r="R510" s="493"/>
      <c r="S510" s="466"/>
      <c r="T510" s="470"/>
      <c r="U510" s="493"/>
      <c r="V510" s="466"/>
      <c r="W510" s="470"/>
      <c r="X510" s="493"/>
      <c r="Y510" s="466"/>
      <c r="Z510" s="470"/>
      <c r="AA510" s="494"/>
      <c r="AB510" s="542">
        <f t="shared" si="142"/>
        <v>0</v>
      </c>
      <c r="AC510" s="495">
        <f t="shared" si="142"/>
        <v>0</v>
      </c>
      <c r="AD510" s="496">
        <f t="shared" si="142"/>
        <v>0</v>
      </c>
      <c r="AE510" s="3"/>
      <c r="AF510" s="13" t="b">
        <f t="shared" si="140"/>
        <v>1</v>
      </c>
      <c r="AG510" s="13" t="b">
        <f t="shared" si="141"/>
        <v>1</v>
      </c>
      <c r="AH510" s="13" t="b">
        <f t="shared" si="143"/>
        <v>1</v>
      </c>
      <c r="AI510" s="13" t="b">
        <f t="shared" si="144"/>
        <v>1</v>
      </c>
      <c r="AJ510" s="13" t="b">
        <f t="shared" si="145"/>
        <v>0</v>
      </c>
      <c r="AK510" s="13" t="b">
        <f t="shared" si="146"/>
        <v>0</v>
      </c>
      <c r="AL510" s="13" t="b">
        <f t="shared" si="147"/>
        <v>0</v>
      </c>
      <c r="AM510" s="13" t="b">
        <f t="shared" si="148"/>
        <v>0</v>
      </c>
      <c r="AN510" s="13" t="b">
        <f t="shared" si="149"/>
        <v>0</v>
      </c>
      <c r="AO510" s="13" t="b">
        <f t="shared" si="150"/>
        <v>0</v>
      </c>
      <c r="AP510" s="13" t="b">
        <f t="shared" si="151"/>
        <v>0</v>
      </c>
      <c r="AQ510" s="13" t="b">
        <f t="shared" si="152"/>
        <v>0</v>
      </c>
      <c r="AR510" s="13" t="b">
        <f t="shared" si="153"/>
        <v>0</v>
      </c>
      <c r="AS510" s="13" t="b">
        <f t="shared" si="154"/>
        <v>1</v>
      </c>
      <c r="AT510" s="13" t="b">
        <f t="shared" si="155"/>
        <v>1</v>
      </c>
      <c r="AU510" s="13" t="b">
        <f t="shared" si="156"/>
        <v>1</v>
      </c>
      <c r="AV510" s="13" t="b">
        <f t="shared" si="157"/>
        <v>1</v>
      </c>
      <c r="AW510" s="13" t="b">
        <f t="shared" si="158"/>
        <v>1</v>
      </c>
      <c r="AX510" s="13" t="str">
        <f t="shared" si="159"/>
        <v>-</v>
      </c>
      <c r="AY510" s="622">
        <f>IF(AX510="-",0,IF(COUNTIF(AX510:$AX$1022,AX510)&gt;1,1,0))</f>
        <v>0</v>
      </c>
    </row>
    <row r="511" spans="1:51" ht="15.75">
      <c r="A511" s="464">
        <v>489</v>
      </c>
      <c r="B511" s="491"/>
      <c r="C511" s="492"/>
      <c r="D511" s="469"/>
      <c r="E511" s="470"/>
      <c r="F511" s="493"/>
      <c r="G511" s="466"/>
      <c r="H511" s="470"/>
      <c r="I511" s="493"/>
      <c r="J511" s="466"/>
      <c r="K511" s="470"/>
      <c r="L511" s="493"/>
      <c r="M511" s="466"/>
      <c r="N511" s="470"/>
      <c r="O511" s="493"/>
      <c r="P511" s="466"/>
      <c r="Q511" s="470"/>
      <c r="R511" s="493"/>
      <c r="S511" s="466"/>
      <c r="T511" s="470"/>
      <c r="U511" s="493"/>
      <c r="V511" s="466"/>
      <c r="W511" s="470"/>
      <c r="X511" s="493"/>
      <c r="Y511" s="466"/>
      <c r="Z511" s="470"/>
      <c r="AA511" s="494"/>
      <c r="AB511" s="542">
        <f t="shared" si="142"/>
        <v>0</v>
      </c>
      <c r="AC511" s="495">
        <f t="shared" si="142"/>
        <v>0</v>
      </c>
      <c r="AD511" s="496">
        <f t="shared" si="142"/>
        <v>0</v>
      </c>
      <c r="AE511" s="3"/>
      <c r="AF511" s="13" t="b">
        <f t="shared" si="140"/>
        <v>1</v>
      </c>
      <c r="AG511" s="13" t="b">
        <f t="shared" si="141"/>
        <v>1</v>
      </c>
      <c r="AH511" s="13" t="b">
        <f t="shared" si="143"/>
        <v>1</v>
      </c>
      <c r="AI511" s="13" t="b">
        <f t="shared" si="144"/>
        <v>1</v>
      </c>
      <c r="AJ511" s="13" t="b">
        <f t="shared" si="145"/>
        <v>0</v>
      </c>
      <c r="AK511" s="13" t="b">
        <f t="shared" si="146"/>
        <v>0</v>
      </c>
      <c r="AL511" s="13" t="b">
        <f t="shared" si="147"/>
        <v>0</v>
      </c>
      <c r="AM511" s="13" t="b">
        <f t="shared" si="148"/>
        <v>0</v>
      </c>
      <c r="AN511" s="13" t="b">
        <f t="shared" si="149"/>
        <v>0</v>
      </c>
      <c r="AO511" s="13" t="b">
        <f t="shared" si="150"/>
        <v>0</v>
      </c>
      <c r="AP511" s="13" t="b">
        <f t="shared" si="151"/>
        <v>0</v>
      </c>
      <c r="AQ511" s="13" t="b">
        <f t="shared" si="152"/>
        <v>0</v>
      </c>
      <c r="AR511" s="13" t="b">
        <f t="shared" si="153"/>
        <v>0</v>
      </c>
      <c r="AS511" s="13" t="b">
        <f t="shared" si="154"/>
        <v>1</v>
      </c>
      <c r="AT511" s="13" t="b">
        <f t="shared" si="155"/>
        <v>1</v>
      </c>
      <c r="AU511" s="13" t="b">
        <f t="shared" si="156"/>
        <v>1</v>
      </c>
      <c r="AV511" s="13" t="b">
        <f t="shared" si="157"/>
        <v>1</v>
      </c>
      <c r="AW511" s="13" t="b">
        <f t="shared" si="158"/>
        <v>1</v>
      </c>
      <c r="AX511" s="13" t="str">
        <f t="shared" si="159"/>
        <v>-</v>
      </c>
      <c r="AY511" s="622">
        <f>IF(AX511="-",0,IF(COUNTIF(AX511:$AX$1022,AX511)&gt;1,1,0))</f>
        <v>0</v>
      </c>
    </row>
    <row r="512" spans="1:51" ht="15.75">
      <c r="A512" s="464">
        <v>490</v>
      </c>
      <c r="B512" s="491"/>
      <c r="C512" s="492"/>
      <c r="D512" s="469"/>
      <c r="E512" s="470"/>
      <c r="F512" s="493"/>
      <c r="G512" s="466"/>
      <c r="H512" s="470"/>
      <c r="I512" s="493"/>
      <c r="J512" s="466"/>
      <c r="K512" s="470"/>
      <c r="L512" s="493"/>
      <c r="M512" s="466"/>
      <c r="N512" s="470"/>
      <c r="O512" s="493"/>
      <c r="P512" s="466"/>
      <c r="Q512" s="470"/>
      <c r="R512" s="493"/>
      <c r="S512" s="466"/>
      <c r="T512" s="470"/>
      <c r="U512" s="493"/>
      <c r="V512" s="466"/>
      <c r="W512" s="470"/>
      <c r="X512" s="493"/>
      <c r="Y512" s="466"/>
      <c r="Z512" s="470"/>
      <c r="AA512" s="494"/>
      <c r="AB512" s="542">
        <f t="shared" si="142"/>
        <v>0</v>
      </c>
      <c r="AC512" s="495">
        <f t="shared" si="142"/>
        <v>0</v>
      </c>
      <c r="AD512" s="496">
        <f t="shared" si="142"/>
        <v>0</v>
      </c>
      <c r="AE512" s="3"/>
      <c r="AF512" s="13" t="b">
        <f t="shared" si="140"/>
        <v>1</v>
      </c>
      <c r="AG512" s="13" t="b">
        <f t="shared" si="141"/>
        <v>1</v>
      </c>
      <c r="AH512" s="13" t="b">
        <f t="shared" si="143"/>
        <v>1</v>
      </c>
      <c r="AI512" s="13" t="b">
        <f t="shared" si="144"/>
        <v>1</v>
      </c>
      <c r="AJ512" s="13" t="b">
        <f t="shared" si="145"/>
        <v>0</v>
      </c>
      <c r="AK512" s="13" t="b">
        <f t="shared" si="146"/>
        <v>0</v>
      </c>
      <c r="AL512" s="13" t="b">
        <f t="shared" si="147"/>
        <v>0</v>
      </c>
      <c r="AM512" s="13" t="b">
        <f t="shared" si="148"/>
        <v>0</v>
      </c>
      <c r="AN512" s="13" t="b">
        <f t="shared" si="149"/>
        <v>0</v>
      </c>
      <c r="AO512" s="13" t="b">
        <f t="shared" si="150"/>
        <v>0</v>
      </c>
      <c r="AP512" s="13" t="b">
        <f t="shared" si="151"/>
        <v>0</v>
      </c>
      <c r="AQ512" s="13" t="b">
        <f t="shared" si="152"/>
        <v>0</v>
      </c>
      <c r="AR512" s="13" t="b">
        <f t="shared" si="153"/>
        <v>0</v>
      </c>
      <c r="AS512" s="13" t="b">
        <f t="shared" si="154"/>
        <v>1</v>
      </c>
      <c r="AT512" s="13" t="b">
        <f t="shared" si="155"/>
        <v>1</v>
      </c>
      <c r="AU512" s="13" t="b">
        <f t="shared" si="156"/>
        <v>1</v>
      </c>
      <c r="AV512" s="13" t="b">
        <f t="shared" si="157"/>
        <v>1</v>
      </c>
      <c r="AW512" s="13" t="b">
        <f t="shared" si="158"/>
        <v>1</v>
      </c>
      <c r="AX512" s="13" t="str">
        <f t="shared" si="159"/>
        <v>-</v>
      </c>
      <c r="AY512" s="622">
        <f>IF(AX512="-",0,IF(COUNTIF(AX512:$AX$1022,AX512)&gt;1,1,0))</f>
        <v>0</v>
      </c>
    </row>
    <row r="513" spans="1:51" ht="15.75">
      <c r="A513" s="464">
        <v>491</v>
      </c>
      <c r="B513" s="491"/>
      <c r="C513" s="492"/>
      <c r="D513" s="469"/>
      <c r="E513" s="470"/>
      <c r="F513" s="493"/>
      <c r="G513" s="466"/>
      <c r="H513" s="470"/>
      <c r="I513" s="493"/>
      <c r="J513" s="466"/>
      <c r="K513" s="470"/>
      <c r="L513" s="493"/>
      <c r="M513" s="466"/>
      <c r="N513" s="470"/>
      <c r="O513" s="493"/>
      <c r="P513" s="466"/>
      <c r="Q513" s="470"/>
      <c r="R513" s="493"/>
      <c r="S513" s="466"/>
      <c r="T513" s="470"/>
      <c r="U513" s="493"/>
      <c r="V513" s="466"/>
      <c r="W513" s="470"/>
      <c r="X513" s="493"/>
      <c r="Y513" s="466"/>
      <c r="Z513" s="470"/>
      <c r="AA513" s="494"/>
      <c r="AB513" s="542">
        <f t="shared" si="142"/>
        <v>0</v>
      </c>
      <c r="AC513" s="495">
        <f t="shared" si="142"/>
        <v>0</v>
      </c>
      <c r="AD513" s="496">
        <f t="shared" si="142"/>
        <v>0</v>
      </c>
      <c r="AE513" s="3"/>
      <c r="AF513" s="13" t="b">
        <f t="shared" si="140"/>
        <v>1</v>
      </c>
      <c r="AG513" s="13" t="b">
        <f t="shared" si="141"/>
        <v>1</v>
      </c>
      <c r="AH513" s="13" t="b">
        <f t="shared" si="143"/>
        <v>1</v>
      </c>
      <c r="AI513" s="13" t="b">
        <f t="shared" si="144"/>
        <v>1</v>
      </c>
      <c r="AJ513" s="13" t="b">
        <f t="shared" si="145"/>
        <v>0</v>
      </c>
      <c r="AK513" s="13" t="b">
        <f t="shared" si="146"/>
        <v>0</v>
      </c>
      <c r="AL513" s="13" t="b">
        <f t="shared" si="147"/>
        <v>0</v>
      </c>
      <c r="AM513" s="13" t="b">
        <f t="shared" si="148"/>
        <v>0</v>
      </c>
      <c r="AN513" s="13" t="b">
        <f t="shared" si="149"/>
        <v>0</v>
      </c>
      <c r="AO513" s="13" t="b">
        <f t="shared" si="150"/>
        <v>0</v>
      </c>
      <c r="AP513" s="13" t="b">
        <f t="shared" si="151"/>
        <v>0</v>
      </c>
      <c r="AQ513" s="13" t="b">
        <f t="shared" si="152"/>
        <v>0</v>
      </c>
      <c r="AR513" s="13" t="b">
        <f t="shared" si="153"/>
        <v>0</v>
      </c>
      <c r="AS513" s="13" t="b">
        <f t="shared" si="154"/>
        <v>1</v>
      </c>
      <c r="AT513" s="13" t="b">
        <f t="shared" si="155"/>
        <v>1</v>
      </c>
      <c r="AU513" s="13" t="b">
        <f t="shared" si="156"/>
        <v>1</v>
      </c>
      <c r="AV513" s="13" t="b">
        <f t="shared" si="157"/>
        <v>1</v>
      </c>
      <c r="AW513" s="13" t="b">
        <f t="shared" si="158"/>
        <v>1</v>
      </c>
      <c r="AX513" s="13" t="str">
        <f t="shared" si="159"/>
        <v>-</v>
      </c>
      <c r="AY513" s="622">
        <f>IF(AX513="-",0,IF(COUNTIF(AX513:$AX$1022,AX513)&gt;1,1,0))</f>
        <v>0</v>
      </c>
    </row>
    <row r="514" spans="1:51" ht="15.75">
      <c r="A514" s="464">
        <v>492</v>
      </c>
      <c r="B514" s="491"/>
      <c r="C514" s="492"/>
      <c r="D514" s="469"/>
      <c r="E514" s="470"/>
      <c r="F514" s="493"/>
      <c r="G514" s="466"/>
      <c r="H514" s="470"/>
      <c r="I514" s="493"/>
      <c r="J514" s="466"/>
      <c r="K514" s="470"/>
      <c r="L514" s="493"/>
      <c r="M514" s="466"/>
      <c r="N514" s="470"/>
      <c r="O514" s="493"/>
      <c r="P514" s="466"/>
      <c r="Q514" s="470"/>
      <c r="R514" s="493"/>
      <c r="S514" s="466"/>
      <c r="T514" s="470"/>
      <c r="U514" s="493"/>
      <c r="V514" s="466"/>
      <c r="W514" s="470"/>
      <c r="X514" s="493"/>
      <c r="Y514" s="466"/>
      <c r="Z514" s="470"/>
      <c r="AA514" s="494"/>
      <c r="AB514" s="542">
        <f t="shared" si="142"/>
        <v>0</v>
      </c>
      <c r="AC514" s="495">
        <f t="shared" si="142"/>
        <v>0</v>
      </c>
      <c r="AD514" s="496">
        <f t="shared" si="142"/>
        <v>0</v>
      </c>
      <c r="AE514" s="3"/>
      <c r="AF514" s="13" t="b">
        <f t="shared" si="140"/>
        <v>1</v>
      </c>
      <c r="AG514" s="13" t="b">
        <f t="shared" si="141"/>
        <v>1</v>
      </c>
      <c r="AH514" s="13" t="b">
        <f t="shared" si="143"/>
        <v>1</v>
      </c>
      <c r="AI514" s="13" t="b">
        <f t="shared" si="144"/>
        <v>1</v>
      </c>
      <c r="AJ514" s="13" t="b">
        <f t="shared" si="145"/>
        <v>0</v>
      </c>
      <c r="AK514" s="13" t="b">
        <f t="shared" si="146"/>
        <v>0</v>
      </c>
      <c r="AL514" s="13" t="b">
        <f t="shared" si="147"/>
        <v>0</v>
      </c>
      <c r="AM514" s="13" t="b">
        <f t="shared" si="148"/>
        <v>0</v>
      </c>
      <c r="AN514" s="13" t="b">
        <f t="shared" si="149"/>
        <v>0</v>
      </c>
      <c r="AO514" s="13" t="b">
        <f t="shared" si="150"/>
        <v>0</v>
      </c>
      <c r="AP514" s="13" t="b">
        <f t="shared" si="151"/>
        <v>0</v>
      </c>
      <c r="AQ514" s="13" t="b">
        <f t="shared" si="152"/>
        <v>0</v>
      </c>
      <c r="AR514" s="13" t="b">
        <f t="shared" si="153"/>
        <v>0</v>
      </c>
      <c r="AS514" s="13" t="b">
        <f t="shared" si="154"/>
        <v>1</v>
      </c>
      <c r="AT514" s="13" t="b">
        <f t="shared" si="155"/>
        <v>1</v>
      </c>
      <c r="AU514" s="13" t="b">
        <f t="shared" si="156"/>
        <v>1</v>
      </c>
      <c r="AV514" s="13" t="b">
        <f t="shared" si="157"/>
        <v>1</v>
      </c>
      <c r="AW514" s="13" t="b">
        <f t="shared" si="158"/>
        <v>1</v>
      </c>
      <c r="AX514" s="13" t="str">
        <f t="shared" si="159"/>
        <v>-</v>
      </c>
      <c r="AY514" s="622">
        <f>IF(AX514="-",0,IF(COUNTIF(AX514:$AX$1022,AX514)&gt;1,1,0))</f>
        <v>0</v>
      </c>
    </row>
    <row r="515" spans="1:51" ht="15.75">
      <c r="A515" s="464">
        <v>493</v>
      </c>
      <c r="B515" s="491"/>
      <c r="C515" s="492"/>
      <c r="D515" s="469"/>
      <c r="E515" s="470"/>
      <c r="F515" s="493"/>
      <c r="G515" s="466"/>
      <c r="H515" s="470"/>
      <c r="I515" s="493"/>
      <c r="J515" s="466"/>
      <c r="K515" s="470"/>
      <c r="L515" s="493"/>
      <c r="M515" s="466"/>
      <c r="N515" s="470"/>
      <c r="O515" s="493"/>
      <c r="P515" s="466"/>
      <c r="Q515" s="470"/>
      <c r="R515" s="493"/>
      <c r="S515" s="466"/>
      <c r="T515" s="470"/>
      <c r="U515" s="493"/>
      <c r="V515" s="466"/>
      <c r="W515" s="470"/>
      <c r="X515" s="493"/>
      <c r="Y515" s="466"/>
      <c r="Z515" s="470"/>
      <c r="AA515" s="494"/>
      <c r="AB515" s="542">
        <f t="shared" si="142"/>
        <v>0</v>
      </c>
      <c r="AC515" s="495">
        <f t="shared" si="142"/>
        <v>0</v>
      </c>
      <c r="AD515" s="496">
        <f t="shared" si="142"/>
        <v>0</v>
      </c>
      <c r="AE515" s="3"/>
      <c r="AF515" s="13" t="b">
        <f t="shared" si="140"/>
        <v>1</v>
      </c>
      <c r="AG515" s="13" t="b">
        <f t="shared" si="141"/>
        <v>1</v>
      </c>
      <c r="AH515" s="13" t="b">
        <f t="shared" si="143"/>
        <v>1</v>
      </c>
      <c r="AI515" s="13" t="b">
        <f t="shared" si="144"/>
        <v>1</v>
      </c>
      <c r="AJ515" s="13" t="b">
        <f t="shared" si="145"/>
        <v>0</v>
      </c>
      <c r="AK515" s="13" t="b">
        <f t="shared" si="146"/>
        <v>0</v>
      </c>
      <c r="AL515" s="13" t="b">
        <f t="shared" si="147"/>
        <v>0</v>
      </c>
      <c r="AM515" s="13" t="b">
        <f t="shared" si="148"/>
        <v>0</v>
      </c>
      <c r="AN515" s="13" t="b">
        <f t="shared" si="149"/>
        <v>0</v>
      </c>
      <c r="AO515" s="13" t="b">
        <f t="shared" si="150"/>
        <v>0</v>
      </c>
      <c r="AP515" s="13" t="b">
        <f t="shared" si="151"/>
        <v>0</v>
      </c>
      <c r="AQ515" s="13" t="b">
        <f t="shared" si="152"/>
        <v>0</v>
      </c>
      <c r="AR515" s="13" t="b">
        <f t="shared" si="153"/>
        <v>0</v>
      </c>
      <c r="AS515" s="13" t="b">
        <f t="shared" si="154"/>
        <v>1</v>
      </c>
      <c r="AT515" s="13" t="b">
        <f t="shared" si="155"/>
        <v>1</v>
      </c>
      <c r="AU515" s="13" t="b">
        <f t="shared" si="156"/>
        <v>1</v>
      </c>
      <c r="AV515" s="13" t="b">
        <f t="shared" si="157"/>
        <v>1</v>
      </c>
      <c r="AW515" s="13" t="b">
        <f t="shared" si="158"/>
        <v>1</v>
      </c>
      <c r="AX515" s="13" t="str">
        <f t="shared" si="159"/>
        <v>-</v>
      </c>
      <c r="AY515" s="622">
        <f>IF(AX515="-",0,IF(COUNTIF(AX515:$AX$1022,AX515)&gt;1,1,0))</f>
        <v>0</v>
      </c>
    </row>
    <row r="516" spans="1:51" ht="15.75">
      <c r="A516" s="464">
        <v>494</v>
      </c>
      <c r="B516" s="491"/>
      <c r="C516" s="492"/>
      <c r="D516" s="469"/>
      <c r="E516" s="470"/>
      <c r="F516" s="493"/>
      <c r="G516" s="466"/>
      <c r="H516" s="470"/>
      <c r="I516" s="493"/>
      <c r="J516" s="466"/>
      <c r="K516" s="470"/>
      <c r="L516" s="493"/>
      <c r="M516" s="466"/>
      <c r="N516" s="470"/>
      <c r="O516" s="493"/>
      <c r="P516" s="466"/>
      <c r="Q516" s="470"/>
      <c r="R516" s="493"/>
      <c r="S516" s="466"/>
      <c r="T516" s="470"/>
      <c r="U516" s="493"/>
      <c r="V516" s="466"/>
      <c r="W516" s="470"/>
      <c r="X516" s="493"/>
      <c r="Y516" s="466"/>
      <c r="Z516" s="470"/>
      <c r="AA516" s="494"/>
      <c r="AB516" s="542">
        <f t="shared" si="142"/>
        <v>0</v>
      </c>
      <c r="AC516" s="495">
        <f t="shared" si="142"/>
        <v>0</v>
      </c>
      <c r="AD516" s="496">
        <f t="shared" si="142"/>
        <v>0</v>
      </c>
      <c r="AE516" s="3"/>
      <c r="AF516" s="13" t="b">
        <f t="shared" si="140"/>
        <v>1</v>
      </c>
      <c r="AG516" s="13" t="b">
        <f t="shared" si="141"/>
        <v>1</v>
      </c>
      <c r="AH516" s="13" t="b">
        <f t="shared" si="143"/>
        <v>1</v>
      </c>
      <c r="AI516" s="13" t="b">
        <f t="shared" si="144"/>
        <v>1</v>
      </c>
      <c r="AJ516" s="13" t="b">
        <f t="shared" si="145"/>
        <v>0</v>
      </c>
      <c r="AK516" s="13" t="b">
        <f t="shared" si="146"/>
        <v>0</v>
      </c>
      <c r="AL516" s="13" t="b">
        <f t="shared" si="147"/>
        <v>0</v>
      </c>
      <c r="AM516" s="13" t="b">
        <f t="shared" si="148"/>
        <v>0</v>
      </c>
      <c r="AN516" s="13" t="b">
        <f t="shared" si="149"/>
        <v>0</v>
      </c>
      <c r="AO516" s="13" t="b">
        <f t="shared" si="150"/>
        <v>0</v>
      </c>
      <c r="AP516" s="13" t="b">
        <f t="shared" si="151"/>
        <v>0</v>
      </c>
      <c r="AQ516" s="13" t="b">
        <f t="shared" si="152"/>
        <v>0</v>
      </c>
      <c r="AR516" s="13" t="b">
        <f t="shared" si="153"/>
        <v>0</v>
      </c>
      <c r="AS516" s="13" t="b">
        <f t="shared" si="154"/>
        <v>1</v>
      </c>
      <c r="AT516" s="13" t="b">
        <f t="shared" si="155"/>
        <v>1</v>
      </c>
      <c r="AU516" s="13" t="b">
        <f t="shared" si="156"/>
        <v>1</v>
      </c>
      <c r="AV516" s="13" t="b">
        <f t="shared" si="157"/>
        <v>1</v>
      </c>
      <c r="AW516" s="13" t="b">
        <f t="shared" si="158"/>
        <v>1</v>
      </c>
      <c r="AX516" s="13" t="str">
        <f t="shared" si="159"/>
        <v>-</v>
      </c>
      <c r="AY516" s="622">
        <f>IF(AX516="-",0,IF(COUNTIF(AX516:$AX$1022,AX516)&gt;1,1,0))</f>
        <v>0</v>
      </c>
    </row>
    <row r="517" spans="1:51" ht="15.75">
      <c r="A517" s="464">
        <v>495</v>
      </c>
      <c r="B517" s="491"/>
      <c r="C517" s="492"/>
      <c r="D517" s="469"/>
      <c r="E517" s="470"/>
      <c r="F517" s="493"/>
      <c r="G517" s="466"/>
      <c r="H517" s="470"/>
      <c r="I517" s="493"/>
      <c r="J517" s="466"/>
      <c r="K517" s="470"/>
      <c r="L517" s="493"/>
      <c r="M517" s="466"/>
      <c r="N517" s="470"/>
      <c r="O517" s="493"/>
      <c r="P517" s="466"/>
      <c r="Q517" s="470"/>
      <c r="R517" s="493"/>
      <c r="S517" s="466"/>
      <c r="T517" s="470"/>
      <c r="U517" s="493"/>
      <c r="V517" s="466"/>
      <c r="W517" s="470"/>
      <c r="X517" s="493"/>
      <c r="Y517" s="466"/>
      <c r="Z517" s="470"/>
      <c r="AA517" s="494"/>
      <c r="AB517" s="542">
        <f t="shared" si="142"/>
        <v>0</v>
      </c>
      <c r="AC517" s="495">
        <f t="shared" si="142"/>
        <v>0</v>
      </c>
      <c r="AD517" s="496">
        <f t="shared" si="142"/>
        <v>0</v>
      </c>
      <c r="AE517" s="3"/>
      <c r="AF517" s="13" t="b">
        <f t="shared" si="140"/>
        <v>1</v>
      </c>
      <c r="AG517" s="13" t="b">
        <f t="shared" si="141"/>
        <v>1</v>
      </c>
      <c r="AH517" s="13" t="b">
        <f t="shared" si="143"/>
        <v>1</v>
      </c>
      <c r="AI517" s="13" t="b">
        <f t="shared" si="144"/>
        <v>1</v>
      </c>
      <c r="AJ517" s="13" t="b">
        <f t="shared" si="145"/>
        <v>0</v>
      </c>
      <c r="AK517" s="13" t="b">
        <f t="shared" si="146"/>
        <v>0</v>
      </c>
      <c r="AL517" s="13" t="b">
        <f t="shared" si="147"/>
        <v>0</v>
      </c>
      <c r="AM517" s="13" t="b">
        <f t="shared" si="148"/>
        <v>0</v>
      </c>
      <c r="AN517" s="13" t="b">
        <f t="shared" si="149"/>
        <v>0</v>
      </c>
      <c r="AO517" s="13" t="b">
        <f t="shared" si="150"/>
        <v>0</v>
      </c>
      <c r="AP517" s="13" t="b">
        <f t="shared" si="151"/>
        <v>0</v>
      </c>
      <c r="AQ517" s="13" t="b">
        <f t="shared" si="152"/>
        <v>0</v>
      </c>
      <c r="AR517" s="13" t="b">
        <f t="shared" si="153"/>
        <v>0</v>
      </c>
      <c r="AS517" s="13" t="b">
        <f t="shared" si="154"/>
        <v>1</v>
      </c>
      <c r="AT517" s="13" t="b">
        <f t="shared" si="155"/>
        <v>1</v>
      </c>
      <c r="AU517" s="13" t="b">
        <f t="shared" si="156"/>
        <v>1</v>
      </c>
      <c r="AV517" s="13" t="b">
        <f t="shared" si="157"/>
        <v>1</v>
      </c>
      <c r="AW517" s="13" t="b">
        <f t="shared" si="158"/>
        <v>1</v>
      </c>
      <c r="AX517" s="13" t="str">
        <f t="shared" si="159"/>
        <v>-</v>
      </c>
      <c r="AY517" s="622">
        <f>IF(AX517="-",0,IF(COUNTIF(AX517:$AX$1022,AX517)&gt;1,1,0))</f>
        <v>0</v>
      </c>
    </row>
    <row r="518" spans="1:51" ht="15.75">
      <c r="A518" s="464">
        <v>496</v>
      </c>
      <c r="B518" s="491"/>
      <c r="C518" s="492"/>
      <c r="D518" s="469"/>
      <c r="E518" s="470"/>
      <c r="F518" s="493"/>
      <c r="G518" s="466"/>
      <c r="H518" s="470"/>
      <c r="I518" s="493"/>
      <c r="J518" s="466"/>
      <c r="K518" s="470"/>
      <c r="L518" s="493"/>
      <c r="M518" s="466"/>
      <c r="N518" s="470"/>
      <c r="O518" s="493"/>
      <c r="P518" s="466"/>
      <c r="Q518" s="470"/>
      <c r="R518" s="493"/>
      <c r="S518" s="466"/>
      <c r="T518" s="470"/>
      <c r="U518" s="493"/>
      <c r="V518" s="466"/>
      <c r="W518" s="470"/>
      <c r="X518" s="493"/>
      <c r="Y518" s="466"/>
      <c r="Z518" s="470"/>
      <c r="AA518" s="494"/>
      <c r="AB518" s="542">
        <f t="shared" si="142"/>
        <v>0</v>
      </c>
      <c r="AC518" s="495">
        <f t="shared" si="142"/>
        <v>0</v>
      </c>
      <c r="AD518" s="496">
        <f t="shared" si="142"/>
        <v>0</v>
      </c>
      <c r="AE518" s="3"/>
      <c r="AF518" s="13" t="b">
        <f t="shared" si="140"/>
        <v>1</v>
      </c>
      <c r="AG518" s="13" t="b">
        <f t="shared" si="141"/>
        <v>1</v>
      </c>
      <c r="AH518" s="13" t="b">
        <f t="shared" si="143"/>
        <v>1</v>
      </c>
      <c r="AI518" s="13" t="b">
        <f t="shared" si="144"/>
        <v>1</v>
      </c>
      <c r="AJ518" s="13" t="b">
        <f t="shared" si="145"/>
        <v>0</v>
      </c>
      <c r="AK518" s="13" t="b">
        <f t="shared" si="146"/>
        <v>0</v>
      </c>
      <c r="AL518" s="13" t="b">
        <f t="shared" si="147"/>
        <v>0</v>
      </c>
      <c r="AM518" s="13" t="b">
        <f t="shared" si="148"/>
        <v>0</v>
      </c>
      <c r="AN518" s="13" t="b">
        <f t="shared" si="149"/>
        <v>0</v>
      </c>
      <c r="AO518" s="13" t="b">
        <f t="shared" si="150"/>
        <v>0</v>
      </c>
      <c r="AP518" s="13" t="b">
        <f t="shared" si="151"/>
        <v>0</v>
      </c>
      <c r="AQ518" s="13" t="b">
        <f t="shared" si="152"/>
        <v>0</v>
      </c>
      <c r="AR518" s="13" t="b">
        <f t="shared" si="153"/>
        <v>0</v>
      </c>
      <c r="AS518" s="13" t="b">
        <f t="shared" si="154"/>
        <v>1</v>
      </c>
      <c r="AT518" s="13" t="b">
        <f t="shared" si="155"/>
        <v>1</v>
      </c>
      <c r="AU518" s="13" t="b">
        <f t="shared" si="156"/>
        <v>1</v>
      </c>
      <c r="AV518" s="13" t="b">
        <f t="shared" si="157"/>
        <v>1</v>
      </c>
      <c r="AW518" s="13" t="b">
        <f t="shared" si="158"/>
        <v>1</v>
      </c>
      <c r="AX518" s="13" t="str">
        <f t="shared" si="159"/>
        <v>-</v>
      </c>
      <c r="AY518" s="622">
        <f>IF(AX518="-",0,IF(COUNTIF(AX518:$AX$1022,AX518)&gt;1,1,0))</f>
        <v>0</v>
      </c>
    </row>
    <row r="519" spans="1:51" ht="15.75">
      <c r="A519" s="464">
        <v>497</v>
      </c>
      <c r="B519" s="491"/>
      <c r="C519" s="492"/>
      <c r="D519" s="469"/>
      <c r="E519" s="470"/>
      <c r="F519" s="493"/>
      <c r="G519" s="466"/>
      <c r="H519" s="470"/>
      <c r="I519" s="493"/>
      <c r="J519" s="466"/>
      <c r="K519" s="470"/>
      <c r="L519" s="493"/>
      <c r="M519" s="466"/>
      <c r="N519" s="470"/>
      <c r="O519" s="493"/>
      <c r="P519" s="466"/>
      <c r="Q519" s="470"/>
      <c r="R519" s="493"/>
      <c r="S519" s="466"/>
      <c r="T519" s="470"/>
      <c r="U519" s="493"/>
      <c r="V519" s="466"/>
      <c r="W519" s="470"/>
      <c r="X519" s="493"/>
      <c r="Y519" s="466"/>
      <c r="Z519" s="470"/>
      <c r="AA519" s="494"/>
      <c r="AB519" s="542">
        <f t="shared" si="142"/>
        <v>0</v>
      </c>
      <c r="AC519" s="495">
        <f t="shared" si="142"/>
        <v>0</v>
      </c>
      <c r="AD519" s="496">
        <f t="shared" si="142"/>
        <v>0</v>
      </c>
      <c r="AE519" s="3"/>
      <c r="AF519" s="13" t="b">
        <f t="shared" si="140"/>
        <v>1</v>
      </c>
      <c r="AG519" s="13" t="b">
        <f t="shared" si="141"/>
        <v>1</v>
      </c>
      <c r="AH519" s="13" t="b">
        <f t="shared" si="143"/>
        <v>1</v>
      </c>
      <c r="AI519" s="13" t="b">
        <f t="shared" si="144"/>
        <v>1</v>
      </c>
      <c r="AJ519" s="13" t="b">
        <f t="shared" si="145"/>
        <v>0</v>
      </c>
      <c r="AK519" s="13" t="b">
        <f t="shared" si="146"/>
        <v>0</v>
      </c>
      <c r="AL519" s="13" t="b">
        <f t="shared" si="147"/>
        <v>0</v>
      </c>
      <c r="AM519" s="13" t="b">
        <f t="shared" si="148"/>
        <v>0</v>
      </c>
      <c r="AN519" s="13" t="b">
        <f t="shared" si="149"/>
        <v>0</v>
      </c>
      <c r="AO519" s="13" t="b">
        <f t="shared" si="150"/>
        <v>0</v>
      </c>
      <c r="AP519" s="13" t="b">
        <f t="shared" si="151"/>
        <v>0</v>
      </c>
      <c r="AQ519" s="13" t="b">
        <f t="shared" si="152"/>
        <v>0</v>
      </c>
      <c r="AR519" s="13" t="b">
        <f t="shared" si="153"/>
        <v>0</v>
      </c>
      <c r="AS519" s="13" t="b">
        <f t="shared" si="154"/>
        <v>1</v>
      </c>
      <c r="AT519" s="13" t="b">
        <f t="shared" si="155"/>
        <v>1</v>
      </c>
      <c r="AU519" s="13" t="b">
        <f t="shared" si="156"/>
        <v>1</v>
      </c>
      <c r="AV519" s="13" t="b">
        <f t="shared" si="157"/>
        <v>1</v>
      </c>
      <c r="AW519" s="13" t="b">
        <f t="shared" si="158"/>
        <v>1</v>
      </c>
      <c r="AX519" s="13" t="str">
        <f t="shared" si="159"/>
        <v>-</v>
      </c>
      <c r="AY519" s="622">
        <f>IF(AX519="-",0,IF(COUNTIF(AX519:$AX$1022,AX519)&gt;1,1,0))</f>
        <v>0</v>
      </c>
    </row>
    <row r="520" spans="1:51" ht="15.75">
      <c r="A520" s="464">
        <v>498</v>
      </c>
      <c r="B520" s="491"/>
      <c r="C520" s="492"/>
      <c r="D520" s="469"/>
      <c r="E520" s="470"/>
      <c r="F520" s="493"/>
      <c r="G520" s="466"/>
      <c r="H520" s="470"/>
      <c r="I520" s="493"/>
      <c r="J520" s="466"/>
      <c r="K520" s="470"/>
      <c r="L520" s="493"/>
      <c r="M520" s="466"/>
      <c r="N520" s="470"/>
      <c r="O520" s="493"/>
      <c r="P520" s="466"/>
      <c r="Q520" s="470"/>
      <c r="R520" s="493"/>
      <c r="S520" s="466"/>
      <c r="T520" s="470"/>
      <c r="U520" s="493"/>
      <c r="V520" s="466"/>
      <c r="W520" s="470"/>
      <c r="X520" s="493"/>
      <c r="Y520" s="466"/>
      <c r="Z520" s="470"/>
      <c r="AA520" s="494"/>
      <c r="AB520" s="542">
        <f t="shared" si="142"/>
        <v>0</v>
      </c>
      <c r="AC520" s="495">
        <f t="shared" si="142"/>
        <v>0</v>
      </c>
      <c r="AD520" s="496">
        <f t="shared" si="142"/>
        <v>0</v>
      </c>
      <c r="AE520" s="3"/>
      <c r="AF520" s="13" t="b">
        <f t="shared" si="140"/>
        <v>1</v>
      </c>
      <c r="AG520" s="13" t="b">
        <f t="shared" si="141"/>
        <v>1</v>
      </c>
      <c r="AH520" s="13" t="b">
        <f t="shared" si="143"/>
        <v>1</v>
      </c>
      <c r="AI520" s="13" t="b">
        <f t="shared" si="144"/>
        <v>1</v>
      </c>
      <c r="AJ520" s="13" t="b">
        <f t="shared" si="145"/>
        <v>0</v>
      </c>
      <c r="AK520" s="13" t="b">
        <f t="shared" si="146"/>
        <v>0</v>
      </c>
      <c r="AL520" s="13" t="b">
        <f t="shared" si="147"/>
        <v>0</v>
      </c>
      <c r="AM520" s="13" t="b">
        <f t="shared" si="148"/>
        <v>0</v>
      </c>
      <c r="AN520" s="13" t="b">
        <f t="shared" si="149"/>
        <v>0</v>
      </c>
      <c r="AO520" s="13" t="b">
        <f t="shared" si="150"/>
        <v>0</v>
      </c>
      <c r="AP520" s="13" t="b">
        <f t="shared" si="151"/>
        <v>0</v>
      </c>
      <c r="AQ520" s="13" t="b">
        <f t="shared" si="152"/>
        <v>0</v>
      </c>
      <c r="AR520" s="13" t="b">
        <f t="shared" si="153"/>
        <v>0</v>
      </c>
      <c r="AS520" s="13" t="b">
        <f t="shared" si="154"/>
        <v>1</v>
      </c>
      <c r="AT520" s="13" t="b">
        <f t="shared" si="155"/>
        <v>1</v>
      </c>
      <c r="AU520" s="13" t="b">
        <f t="shared" si="156"/>
        <v>1</v>
      </c>
      <c r="AV520" s="13" t="b">
        <f t="shared" si="157"/>
        <v>1</v>
      </c>
      <c r="AW520" s="13" t="b">
        <f t="shared" si="158"/>
        <v>1</v>
      </c>
      <c r="AX520" s="13" t="str">
        <f t="shared" si="159"/>
        <v>-</v>
      </c>
      <c r="AY520" s="622">
        <f>IF(AX520="-",0,IF(COUNTIF(AX520:$AX$1022,AX520)&gt;1,1,0))</f>
        <v>0</v>
      </c>
    </row>
    <row r="521" spans="1:51" ht="15.75">
      <c r="A521" s="464">
        <v>499</v>
      </c>
      <c r="B521" s="491"/>
      <c r="C521" s="492"/>
      <c r="D521" s="469"/>
      <c r="E521" s="470"/>
      <c r="F521" s="493"/>
      <c r="G521" s="466"/>
      <c r="H521" s="470"/>
      <c r="I521" s="493"/>
      <c r="J521" s="466"/>
      <c r="K521" s="470"/>
      <c r="L521" s="493"/>
      <c r="M521" s="466"/>
      <c r="N521" s="470"/>
      <c r="O521" s="493"/>
      <c r="P521" s="466"/>
      <c r="Q521" s="470"/>
      <c r="R521" s="493"/>
      <c r="S521" s="466"/>
      <c r="T521" s="470"/>
      <c r="U521" s="493"/>
      <c r="V521" s="466"/>
      <c r="W521" s="470"/>
      <c r="X521" s="493"/>
      <c r="Y521" s="466"/>
      <c r="Z521" s="470"/>
      <c r="AA521" s="494"/>
      <c r="AB521" s="542">
        <f t="shared" si="142"/>
        <v>0</v>
      </c>
      <c r="AC521" s="495">
        <f t="shared" si="142"/>
        <v>0</v>
      </c>
      <c r="AD521" s="496">
        <f t="shared" si="142"/>
        <v>0</v>
      </c>
      <c r="AE521" s="3"/>
      <c r="AF521" s="13" t="b">
        <f t="shared" si="140"/>
        <v>1</v>
      </c>
      <c r="AG521" s="13" t="b">
        <f t="shared" si="141"/>
        <v>1</v>
      </c>
      <c r="AH521" s="13" t="b">
        <f t="shared" si="143"/>
        <v>1</v>
      </c>
      <c r="AI521" s="13" t="b">
        <f t="shared" si="144"/>
        <v>1</v>
      </c>
      <c r="AJ521" s="13" t="b">
        <f t="shared" si="145"/>
        <v>0</v>
      </c>
      <c r="AK521" s="13" t="b">
        <f t="shared" si="146"/>
        <v>0</v>
      </c>
      <c r="AL521" s="13" t="b">
        <f t="shared" si="147"/>
        <v>0</v>
      </c>
      <c r="AM521" s="13" t="b">
        <f t="shared" si="148"/>
        <v>0</v>
      </c>
      <c r="AN521" s="13" t="b">
        <f t="shared" si="149"/>
        <v>0</v>
      </c>
      <c r="AO521" s="13" t="b">
        <f t="shared" si="150"/>
        <v>0</v>
      </c>
      <c r="AP521" s="13" t="b">
        <f t="shared" si="151"/>
        <v>0</v>
      </c>
      <c r="AQ521" s="13" t="b">
        <f t="shared" si="152"/>
        <v>0</v>
      </c>
      <c r="AR521" s="13" t="b">
        <f t="shared" si="153"/>
        <v>0</v>
      </c>
      <c r="AS521" s="13" t="b">
        <f t="shared" si="154"/>
        <v>1</v>
      </c>
      <c r="AT521" s="13" t="b">
        <f t="shared" si="155"/>
        <v>1</v>
      </c>
      <c r="AU521" s="13" t="b">
        <f t="shared" si="156"/>
        <v>1</v>
      </c>
      <c r="AV521" s="13" t="b">
        <f t="shared" si="157"/>
        <v>1</v>
      </c>
      <c r="AW521" s="13" t="b">
        <f t="shared" si="158"/>
        <v>1</v>
      </c>
      <c r="AX521" s="13" t="str">
        <f t="shared" si="159"/>
        <v>-</v>
      </c>
      <c r="AY521" s="622">
        <f>IF(AX521="-",0,IF(COUNTIF(AX521:$AX$1022,AX521)&gt;1,1,0))</f>
        <v>0</v>
      </c>
    </row>
    <row r="522" spans="1:51" ht="15.75">
      <c r="A522" s="464">
        <v>500</v>
      </c>
      <c r="B522" s="491"/>
      <c r="C522" s="492"/>
      <c r="D522" s="469"/>
      <c r="E522" s="470"/>
      <c r="F522" s="493"/>
      <c r="G522" s="466"/>
      <c r="H522" s="470"/>
      <c r="I522" s="493"/>
      <c r="J522" s="466"/>
      <c r="K522" s="470"/>
      <c r="L522" s="493"/>
      <c r="M522" s="466"/>
      <c r="N522" s="470"/>
      <c r="O522" s="493"/>
      <c r="P522" s="466"/>
      <c r="Q522" s="470"/>
      <c r="R522" s="493"/>
      <c r="S522" s="466"/>
      <c r="T522" s="470"/>
      <c r="U522" s="493"/>
      <c r="V522" s="466"/>
      <c r="W522" s="470"/>
      <c r="X522" s="493"/>
      <c r="Y522" s="466"/>
      <c r="Z522" s="470"/>
      <c r="AA522" s="494"/>
      <c r="AB522" s="542">
        <f t="shared" si="142"/>
        <v>0</v>
      </c>
      <c r="AC522" s="495">
        <f t="shared" si="142"/>
        <v>0</v>
      </c>
      <c r="AD522" s="496">
        <f t="shared" si="142"/>
        <v>0</v>
      </c>
      <c r="AE522" s="3"/>
      <c r="AF522" s="13" t="b">
        <f t="shared" si="140"/>
        <v>1</v>
      </c>
      <c r="AG522" s="13" t="b">
        <f t="shared" si="141"/>
        <v>1</v>
      </c>
      <c r="AH522" s="13" t="b">
        <f t="shared" si="143"/>
        <v>1</v>
      </c>
      <c r="AI522" s="13" t="b">
        <f t="shared" si="144"/>
        <v>1</v>
      </c>
      <c r="AJ522" s="13" t="b">
        <f t="shared" si="145"/>
        <v>0</v>
      </c>
      <c r="AK522" s="13" t="b">
        <f t="shared" si="146"/>
        <v>0</v>
      </c>
      <c r="AL522" s="13" t="b">
        <f t="shared" si="147"/>
        <v>0</v>
      </c>
      <c r="AM522" s="13" t="b">
        <f t="shared" si="148"/>
        <v>0</v>
      </c>
      <c r="AN522" s="13" t="b">
        <f t="shared" si="149"/>
        <v>0</v>
      </c>
      <c r="AO522" s="13" t="b">
        <f t="shared" si="150"/>
        <v>0</v>
      </c>
      <c r="AP522" s="13" t="b">
        <f t="shared" si="151"/>
        <v>0</v>
      </c>
      <c r="AQ522" s="13" t="b">
        <f t="shared" si="152"/>
        <v>0</v>
      </c>
      <c r="AR522" s="13" t="b">
        <f t="shared" si="153"/>
        <v>0</v>
      </c>
      <c r="AS522" s="13" t="b">
        <f t="shared" si="154"/>
        <v>1</v>
      </c>
      <c r="AT522" s="13" t="b">
        <f t="shared" si="155"/>
        <v>1</v>
      </c>
      <c r="AU522" s="13" t="b">
        <f t="shared" si="156"/>
        <v>1</v>
      </c>
      <c r="AV522" s="13" t="b">
        <f t="shared" si="157"/>
        <v>1</v>
      </c>
      <c r="AW522" s="13" t="b">
        <f t="shared" si="158"/>
        <v>1</v>
      </c>
      <c r="AX522" s="13" t="str">
        <f t="shared" si="159"/>
        <v>-</v>
      </c>
      <c r="AY522" s="622">
        <f>IF(AX522="-",0,IF(COUNTIF(AX522:$AX$1022,AX522)&gt;1,1,0))</f>
        <v>0</v>
      </c>
    </row>
    <row r="523" spans="1:51" ht="15.75">
      <c r="A523" s="464">
        <v>501</v>
      </c>
      <c r="B523" s="491"/>
      <c r="C523" s="492"/>
      <c r="D523" s="469"/>
      <c r="E523" s="470"/>
      <c r="F523" s="493"/>
      <c r="G523" s="466"/>
      <c r="H523" s="470"/>
      <c r="I523" s="493"/>
      <c r="J523" s="466"/>
      <c r="K523" s="470"/>
      <c r="L523" s="493"/>
      <c r="M523" s="466"/>
      <c r="N523" s="470"/>
      <c r="O523" s="493"/>
      <c r="P523" s="466"/>
      <c r="Q523" s="470"/>
      <c r="R523" s="493"/>
      <c r="S523" s="466"/>
      <c r="T523" s="470"/>
      <c r="U523" s="493"/>
      <c r="V523" s="466"/>
      <c r="W523" s="470"/>
      <c r="X523" s="493"/>
      <c r="Y523" s="466"/>
      <c r="Z523" s="470"/>
      <c r="AA523" s="494"/>
      <c r="AB523" s="542">
        <f t="shared" si="142"/>
        <v>0</v>
      </c>
      <c r="AC523" s="495">
        <f t="shared" si="142"/>
        <v>0</v>
      </c>
      <c r="AD523" s="496">
        <f t="shared" si="142"/>
        <v>0</v>
      </c>
      <c r="AE523" s="3"/>
      <c r="AF523" s="13" t="b">
        <f t="shared" si="140"/>
        <v>1</v>
      </c>
      <c r="AG523" s="13" t="b">
        <f t="shared" si="141"/>
        <v>1</v>
      </c>
      <c r="AH523" s="13" t="b">
        <f t="shared" si="143"/>
        <v>1</v>
      </c>
      <c r="AI523" s="13" t="b">
        <f t="shared" si="144"/>
        <v>1</v>
      </c>
      <c r="AJ523" s="13" t="b">
        <f t="shared" si="145"/>
        <v>0</v>
      </c>
      <c r="AK523" s="13" t="b">
        <f t="shared" si="146"/>
        <v>0</v>
      </c>
      <c r="AL523" s="13" t="b">
        <f t="shared" si="147"/>
        <v>0</v>
      </c>
      <c r="AM523" s="13" t="b">
        <f t="shared" si="148"/>
        <v>0</v>
      </c>
      <c r="AN523" s="13" t="b">
        <f t="shared" si="149"/>
        <v>0</v>
      </c>
      <c r="AO523" s="13" t="b">
        <f t="shared" si="150"/>
        <v>0</v>
      </c>
      <c r="AP523" s="13" t="b">
        <f t="shared" si="151"/>
        <v>0</v>
      </c>
      <c r="AQ523" s="13" t="b">
        <f t="shared" si="152"/>
        <v>0</v>
      </c>
      <c r="AR523" s="13" t="b">
        <f t="shared" si="153"/>
        <v>0</v>
      </c>
      <c r="AS523" s="13" t="b">
        <f t="shared" si="154"/>
        <v>1</v>
      </c>
      <c r="AT523" s="13" t="b">
        <f t="shared" si="155"/>
        <v>1</v>
      </c>
      <c r="AU523" s="13" t="b">
        <f t="shared" si="156"/>
        <v>1</v>
      </c>
      <c r="AV523" s="13" t="b">
        <f t="shared" si="157"/>
        <v>1</v>
      </c>
      <c r="AW523" s="13" t="b">
        <f t="shared" si="158"/>
        <v>1</v>
      </c>
      <c r="AX523" s="13" t="str">
        <f t="shared" si="159"/>
        <v>-</v>
      </c>
      <c r="AY523" s="622">
        <f>IF(AX523="-",0,IF(COUNTIF(AX523:$AX$1022,AX523)&gt;1,1,0))</f>
        <v>0</v>
      </c>
    </row>
    <row r="524" spans="1:51" ht="15.75">
      <c r="A524" s="464">
        <v>502</v>
      </c>
      <c r="B524" s="491"/>
      <c r="C524" s="492"/>
      <c r="D524" s="469"/>
      <c r="E524" s="470"/>
      <c r="F524" s="493"/>
      <c r="G524" s="466"/>
      <c r="H524" s="470"/>
      <c r="I524" s="493"/>
      <c r="J524" s="466"/>
      <c r="K524" s="470"/>
      <c r="L524" s="493"/>
      <c r="M524" s="466"/>
      <c r="N524" s="470"/>
      <c r="O524" s="493"/>
      <c r="P524" s="466"/>
      <c r="Q524" s="470"/>
      <c r="R524" s="493"/>
      <c r="S524" s="466"/>
      <c r="T524" s="470"/>
      <c r="U524" s="493"/>
      <c r="V524" s="466"/>
      <c r="W524" s="470"/>
      <c r="X524" s="493"/>
      <c r="Y524" s="466"/>
      <c r="Z524" s="470"/>
      <c r="AA524" s="494"/>
      <c r="AB524" s="542">
        <f t="shared" si="142"/>
        <v>0</v>
      </c>
      <c r="AC524" s="495">
        <f t="shared" si="142"/>
        <v>0</v>
      </c>
      <c r="AD524" s="496">
        <f t="shared" si="142"/>
        <v>0</v>
      </c>
      <c r="AE524" s="3"/>
      <c r="AF524" s="13" t="b">
        <f t="shared" si="140"/>
        <v>1</v>
      </c>
      <c r="AG524" s="13" t="b">
        <f t="shared" si="141"/>
        <v>1</v>
      </c>
      <c r="AH524" s="13" t="b">
        <f t="shared" si="143"/>
        <v>1</v>
      </c>
      <c r="AI524" s="13" t="b">
        <f t="shared" si="144"/>
        <v>1</v>
      </c>
      <c r="AJ524" s="13" t="b">
        <f t="shared" si="145"/>
        <v>0</v>
      </c>
      <c r="AK524" s="13" t="b">
        <f t="shared" si="146"/>
        <v>0</v>
      </c>
      <c r="AL524" s="13" t="b">
        <f t="shared" si="147"/>
        <v>0</v>
      </c>
      <c r="AM524" s="13" t="b">
        <f t="shared" si="148"/>
        <v>0</v>
      </c>
      <c r="AN524" s="13" t="b">
        <f t="shared" si="149"/>
        <v>0</v>
      </c>
      <c r="AO524" s="13" t="b">
        <f t="shared" si="150"/>
        <v>0</v>
      </c>
      <c r="AP524" s="13" t="b">
        <f t="shared" si="151"/>
        <v>0</v>
      </c>
      <c r="AQ524" s="13" t="b">
        <f t="shared" si="152"/>
        <v>0</v>
      </c>
      <c r="AR524" s="13" t="b">
        <f t="shared" si="153"/>
        <v>0</v>
      </c>
      <c r="AS524" s="13" t="b">
        <f t="shared" si="154"/>
        <v>1</v>
      </c>
      <c r="AT524" s="13" t="b">
        <f t="shared" si="155"/>
        <v>1</v>
      </c>
      <c r="AU524" s="13" t="b">
        <f t="shared" si="156"/>
        <v>1</v>
      </c>
      <c r="AV524" s="13" t="b">
        <f t="shared" si="157"/>
        <v>1</v>
      </c>
      <c r="AW524" s="13" t="b">
        <f t="shared" si="158"/>
        <v>1</v>
      </c>
      <c r="AX524" s="13" t="str">
        <f t="shared" si="159"/>
        <v>-</v>
      </c>
      <c r="AY524" s="622">
        <f>IF(AX524="-",0,IF(COUNTIF(AX524:$AX$1022,AX524)&gt;1,1,0))</f>
        <v>0</v>
      </c>
    </row>
    <row r="525" spans="1:51" ht="15.75">
      <c r="A525" s="464">
        <v>503</v>
      </c>
      <c r="B525" s="491"/>
      <c r="C525" s="492"/>
      <c r="D525" s="469"/>
      <c r="E525" s="470"/>
      <c r="F525" s="493"/>
      <c r="G525" s="466"/>
      <c r="H525" s="470"/>
      <c r="I525" s="493"/>
      <c r="J525" s="466"/>
      <c r="K525" s="470"/>
      <c r="L525" s="493"/>
      <c r="M525" s="466"/>
      <c r="N525" s="470"/>
      <c r="O525" s="493"/>
      <c r="P525" s="466"/>
      <c r="Q525" s="470"/>
      <c r="R525" s="493"/>
      <c r="S525" s="466"/>
      <c r="T525" s="470"/>
      <c r="U525" s="493"/>
      <c r="V525" s="466"/>
      <c r="W525" s="470"/>
      <c r="X525" s="493"/>
      <c r="Y525" s="466"/>
      <c r="Z525" s="470"/>
      <c r="AA525" s="494"/>
      <c r="AB525" s="542">
        <f t="shared" si="142"/>
        <v>0</v>
      </c>
      <c r="AC525" s="495">
        <f t="shared" si="142"/>
        <v>0</v>
      </c>
      <c r="AD525" s="496">
        <f t="shared" si="142"/>
        <v>0</v>
      </c>
      <c r="AE525" s="3"/>
      <c r="AF525" s="13" t="b">
        <f t="shared" si="140"/>
        <v>1</v>
      </c>
      <c r="AG525" s="13" t="b">
        <f t="shared" si="141"/>
        <v>1</v>
      </c>
      <c r="AH525" s="13" t="b">
        <f t="shared" si="143"/>
        <v>1</v>
      </c>
      <c r="AI525" s="13" t="b">
        <f t="shared" si="144"/>
        <v>1</v>
      </c>
      <c r="AJ525" s="13" t="b">
        <f t="shared" si="145"/>
        <v>0</v>
      </c>
      <c r="AK525" s="13" t="b">
        <f t="shared" si="146"/>
        <v>0</v>
      </c>
      <c r="AL525" s="13" t="b">
        <f t="shared" si="147"/>
        <v>0</v>
      </c>
      <c r="AM525" s="13" t="b">
        <f t="shared" si="148"/>
        <v>0</v>
      </c>
      <c r="AN525" s="13" t="b">
        <f t="shared" si="149"/>
        <v>0</v>
      </c>
      <c r="AO525" s="13" t="b">
        <f t="shared" si="150"/>
        <v>0</v>
      </c>
      <c r="AP525" s="13" t="b">
        <f t="shared" si="151"/>
        <v>0</v>
      </c>
      <c r="AQ525" s="13" t="b">
        <f t="shared" si="152"/>
        <v>0</v>
      </c>
      <c r="AR525" s="13" t="b">
        <f t="shared" si="153"/>
        <v>0</v>
      </c>
      <c r="AS525" s="13" t="b">
        <f t="shared" si="154"/>
        <v>1</v>
      </c>
      <c r="AT525" s="13" t="b">
        <f t="shared" si="155"/>
        <v>1</v>
      </c>
      <c r="AU525" s="13" t="b">
        <f t="shared" si="156"/>
        <v>1</v>
      </c>
      <c r="AV525" s="13" t="b">
        <f t="shared" si="157"/>
        <v>1</v>
      </c>
      <c r="AW525" s="13" t="b">
        <f t="shared" si="158"/>
        <v>1</v>
      </c>
      <c r="AX525" s="13" t="str">
        <f t="shared" si="159"/>
        <v>-</v>
      </c>
      <c r="AY525" s="622">
        <f>IF(AX525="-",0,IF(COUNTIF(AX525:$AX$1022,AX525)&gt;1,1,0))</f>
        <v>0</v>
      </c>
    </row>
    <row r="526" spans="1:51" ht="15.75">
      <c r="A526" s="464">
        <v>504</v>
      </c>
      <c r="B526" s="491"/>
      <c r="C526" s="492"/>
      <c r="D526" s="469"/>
      <c r="E526" s="470"/>
      <c r="F526" s="493"/>
      <c r="G526" s="466"/>
      <c r="H526" s="470"/>
      <c r="I526" s="493"/>
      <c r="J526" s="466"/>
      <c r="K526" s="470"/>
      <c r="L526" s="493"/>
      <c r="M526" s="466"/>
      <c r="N526" s="470"/>
      <c r="O526" s="493"/>
      <c r="P526" s="466"/>
      <c r="Q526" s="470"/>
      <c r="R526" s="493"/>
      <c r="S526" s="466"/>
      <c r="T526" s="470"/>
      <c r="U526" s="493"/>
      <c r="V526" s="466"/>
      <c r="W526" s="470"/>
      <c r="X526" s="493"/>
      <c r="Y526" s="466"/>
      <c r="Z526" s="470"/>
      <c r="AA526" s="494"/>
      <c r="AB526" s="542">
        <f t="shared" si="142"/>
        <v>0</v>
      </c>
      <c r="AC526" s="495">
        <f t="shared" si="142"/>
        <v>0</v>
      </c>
      <c r="AD526" s="496">
        <f t="shared" si="142"/>
        <v>0</v>
      </c>
      <c r="AE526" s="3"/>
      <c r="AF526" s="13" t="b">
        <f t="shared" si="140"/>
        <v>1</v>
      </c>
      <c r="AG526" s="13" t="b">
        <f t="shared" si="141"/>
        <v>1</v>
      </c>
      <c r="AH526" s="13" t="b">
        <f t="shared" si="143"/>
        <v>1</v>
      </c>
      <c r="AI526" s="13" t="b">
        <f t="shared" si="144"/>
        <v>1</v>
      </c>
      <c r="AJ526" s="13" t="b">
        <f t="shared" si="145"/>
        <v>0</v>
      </c>
      <c r="AK526" s="13" t="b">
        <f t="shared" si="146"/>
        <v>0</v>
      </c>
      <c r="AL526" s="13" t="b">
        <f t="shared" si="147"/>
        <v>0</v>
      </c>
      <c r="AM526" s="13" t="b">
        <f t="shared" si="148"/>
        <v>0</v>
      </c>
      <c r="AN526" s="13" t="b">
        <f t="shared" si="149"/>
        <v>0</v>
      </c>
      <c r="AO526" s="13" t="b">
        <f t="shared" si="150"/>
        <v>0</v>
      </c>
      <c r="AP526" s="13" t="b">
        <f t="shared" si="151"/>
        <v>0</v>
      </c>
      <c r="AQ526" s="13" t="b">
        <f t="shared" si="152"/>
        <v>0</v>
      </c>
      <c r="AR526" s="13" t="b">
        <f t="shared" si="153"/>
        <v>0</v>
      </c>
      <c r="AS526" s="13" t="b">
        <f t="shared" si="154"/>
        <v>1</v>
      </c>
      <c r="AT526" s="13" t="b">
        <f t="shared" si="155"/>
        <v>1</v>
      </c>
      <c r="AU526" s="13" t="b">
        <f t="shared" si="156"/>
        <v>1</v>
      </c>
      <c r="AV526" s="13" t="b">
        <f t="shared" si="157"/>
        <v>1</v>
      </c>
      <c r="AW526" s="13" t="b">
        <f t="shared" si="158"/>
        <v>1</v>
      </c>
      <c r="AX526" s="13" t="str">
        <f t="shared" si="159"/>
        <v>-</v>
      </c>
      <c r="AY526" s="622">
        <f>IF(AX526="-",0,IF(COUNTIF(AX526:$AX$1022,AX526)&gt;1,1,0))</f>
        <v>0</v>
      </c>
    </row>
    <row r="527" spans="1:51" ht="15.75">
      <c r="A527" s="464">
        <v>505</v>
      </c>
      <c r="B527" s="491"/>
      <c r="C527" s="492"/>
      <c r="D527" s="469"/>
      <c r="E527" s="470"/>
      <c r="F527" s="493"/>
      <c r="G527" s="466"/>
      <c r="H527" s="470"/>
      <c r="I527" s="493"/>
      <c r="J527" s="466"/>
      <c r="K527" s="470"/>
      <c r="L527" s="493"/>
      <c r="M527" s="466"/>
      <c r="N527" s="470"/>
      <c r="O527" s="493"/>
      <c r="P527" s="466"/>
      <c r="Q527" s="470"/>
      <c r="R527" s="493"/>
      <c r="S527" s="466"/>
      <c r="T527" s="470"/>
      <c r="U527" s="493"/>
      <c r="V527" s="466"/>
      <c r="W527" s="470"/>
      <c r="X527" s="493"/>
      <c r="Y527" s="466"/>
      <c r="Z527" s="470"/>
      <c r="AA527" s="494"/>
      <c r="AB527" s="542">
        <f t="shared" si="142"/>
        <v>0</v>
      </c>
      <c r="AC527" s="495">
        <f t="shared" si="142"/>
        <v>0</v>
      </c>
      <c r="AD527" s="496">
        <f t="shared" si="142"/>
        <v>0</v>
      </c>
      <c r="AE527" s="3"/>
      <c r="AF527" s="13" t="b">
        <f t="shared" si="140"/>
        <v>1</v>
      </c>
      <c r="AG527" s="13" t="b">
        <f t="shared" si="141"/>
        <v>1</v>
      </c>
      <c r="AH527" s="13" t="b">
        <f t="shared" si="143"/>
        <v>1</v>
      </c>
      <c r="AI527" s="13" t="b">
        <f t="shared" si="144"/>
        <v>1</v>
      </c>
      <c r="AJ527" s="13" t="b">
        <f t="shared" si="145"/>
        <v>0</v>
      </c>
      <c r="AK527" s="13" t="b">
        <f t="shared" si="146"/>
        <v>0</v>
      </c>
      <c r="AL527" s="13" t="b">
        <f t="shared" si="147"/>
        <v>0</v>
      </c>
      <c r="AM527" s="13" t="b">
        <f t="shared" si="148"/>
        <v>0</v>
      </c>
      <c r="AN527" s="13" t="b">
        <f t="shared" si="149"/>
        <v>0</v>
      </c>
      <c r="AO527" s="13" t="b">
        <f t="shared" si="150"/>
        <v>0</v>
      </c>
      <c r="AP527" s="13" t="b">
        <f t="shared" si="151"/>
        <v>0</v>
      </c>
      <c r="AQ527" s="13" t="b">
        <f t="shared" si="152"/>
        <v>0</v>
      </c>
      <c r="AR527" s="13" t="b">
        <f t="shared" si="153"/>
        <v>0</v>
      </c>
      <c r="AS527" s="13" t="b">
        <f t="shared" si="154"/>
        <v>1</v>
      </c>
      <c r="AT527" s="13" t="b">
        <f t="shared" si="155"/>
        <v>1</v>
      </c>
      <c r="AU527" s="13" t="b">
        <f t="shared" si="156"/>
        <v>1</v>
      </c>
      <c r="AV527" s="13" t="b">
        <f t="shared" si="157"/>
        <v>1</v>
      </c>
      <c r="AW527" s="13" t="b">
        <f t="shared" si="158"/>
        <v>1</v>
      </c>
      <c r="AX527" s="13" t="str">
        <f t="shared" si="159"/>
        <v>-</v>
      </c>
      <c r="AY527" s="622">
        <f>IF(AX527="-",0,IF(COUNTIF(AX527:$AX$1022,AX527)&gt;1,1,0))</f>
        <v>0</v>
      </c>
    </row>
    <row r="528" spans="1:51" ht="15.75">
      <c r="A528" s="464">
        <v>506</v>
      </c>
      <c r="B528" s="491"/>
      <c r="C528" s="492"/>
      <c r="D528" s="469"/>
      <c r="E528" s="470"/>
      <c r="F528" s="493"/>
      <c r="G528" s="466"/>
      <c r="H528" s="470"/>
      <c r="I528" s="493"/>
      <c r="J528" s="466"/>
      <c r="K528" s="470"/>
      <c r="L528" s="493"/>
      <c r="M528" s="466"/>
      <c r="N528" s="470"/>
      <c r="O528" s="493"/>
      <c r="P528" s="466"/>
      <c r="Q528" s="470"/>
      <c r="R528" s="493"/>
      <c r="S528" s="466"/>
      <c r="T528" s="470"/>
      <c r="U528" s="493"/>
      <c r="V528" s="466"/>
      <c r="W528" s="470"/>
      <c r="X528" s="493"/>
      <c r="Y528" s="466"/>
      <c r="Z528" s="470"/>
      <c r="AA528" s="494"/>
      <c r="AB528" s="542">
        <f t="shared" si="142"/>
        <v>0</v>
      </c>
      <c r="AC528" s="495">
        <f t="shared" si="142"/>
        <v>0</v>
      </c>
      <c r="AD528" s="496">
        <f t="shared" si="142"/>
        <v>0</v>
      </c>
      <c r="AE528" s="3"/>
      <c r="AF528" s="13" t="b">
        <f t="shared" si="140"/>
        <v>1</v>
      </c>
      <c r="AG528" s="13" t="b">
        <f t="shared" si="141"/>
        <v>1</v>
      </c>
      <c r="AH528" s="13" t="b">
        <f t="shared" si="143"/>
        <v>1</v>
      </c>
      <c r="AI528" s="13" t="b">
        <f t="shared" si="144"/>
        <v>1</v>
      </c>
      <c r="AJ528" s="13" t="b">
        <f t="shared" si="145"/>
        <v>0</v>
      </c>
      <c r="AK528" s="13" t="b">
        <f t="shared" si="146"/>
        <v>0</v>
      </c>
      <c r="AL528" s="13" t="b">
        <f t="shared" si="147"/>
        <v>0</v>
      </c>
      <c r="AM528" s="13" t="b">
        <f t="shared" si="148"/>
        <v>0</v>
      </c>
      <c r="AN528" s="13" t="b">
        <f t="shared" si="149"/>
        <v>0</v>
      </c>
      <c r="AO528" s="13" t="b">
        <f t="shared" si="150"/>
        <v>0</v>
      </c>
      <c r="AP528" s="13" t="b">
        <f t="shared" si="151"/>
        <v>0</v>
      </c>
      <c r="AQ528" s="13" t="b">
        <f t="shared" si="152"/>
        <v>0</v>
      </c>
      <c r="AR528" s="13" t="b">
        <f t="shared" si="153"/>
        <v>0</v>
      </c>
      <c r="AS528" s="13" t="b">
        <f t="shared" si="154"/>
        <v>1</v>
      </c>
      <c r="AT528" s="13" t="b">
        <f t="shared" si="155"/>
        <v>1</v>
      </c>
      <c r="AU528" s="13" t="b">
        <f t="shared" si="156"/>
        <v>1</v>
      </c>
      <c r="AV528" s="13" t="b">
        <f t="shared" si="157"/>
        <v>1</v>
      </c>
      <c r="AW528" s="13" t="b">
        <f t="shared" si="158"/>
        <v>1</v>
      </c>
      <c r="AX528" s="13" t="str">
        <f t="shared" si="159"/>
        <v>-</v>
      </c>
      <c r="AY528" s="622">
        <f>IF(AX528="-",0,IF(COUNTIF(AX528:$AX$1022,AX528)&gt;1,1,0))</f>
        <v>0</v>
      </c>
    </row>
    <row r="529" spans="1:51" ht="15.75">
      <c r="A529" s="464">
        <v>507</v>
      </c>
      <c r="B529" s="491"/>
      <c r="C529" s="492"/>
      <c r="D529" s="469"/>
      <c r="E529" s="470"/>
      <c r="F529" s="493"/>
      <c r="G529" s="466"/>
      <c r="H529" s="470"/>
      <c r="I529" s="493"/>
      <c r="J529" s="466"/>
      <c r="K529" s="470"/>
      <c r="L529" s="493"/>
      <c r="M529" s="466"/>
      <c r="N529" s="470"/>
      <c r="O529" s="493"/>
      <c r="P529" s="466"/>
      <c r="Q529" s="470"/>
      <c r="R529" s="493"/>
      <c r="S529" s="466"/>
      <c r="T529" s="470"/>
      <c r="U529" s="493"/>
      <c r="V529" s="466"/>
      <c r="W529" s="470"/>
      <c r="X529" s="493"/>
      <c r="Y529" s="466"/>
      <c r="Z529" s="470"/>
      <c r="AA529" s="494"/>
      <c r="AB529" s="542">
        <f t="shared" si="142"/>
        <v>0</v>
      </c>
      <c r="AC529" s="495">
        <f t="shared" si="142"/>
        <v>0</v>
      </c>
      <c r="AD529" s="496">
        <f t="shared" si="142"/>
        <v>0</v>
      </c>
      <c r="AE529" s="3"/>
      <c r="AF529" s="13" t="b">
        <f t="shared" si="140"/>
        <v>1</v>
      </c>
      <c r="AG529" s="13" t="b">
        <f t="shared" si="141"/>
        <v>1</v>
      </c>
      <c r="AH529" s="13" t="b">
        <f t="shared" si="143"/>
        <v>1</v>
      </c>
      <c r="AI529" s="13" t="b">
        <f t="shared" si="144"/>
        <v>1</v>
      </c>
      <c r="AJ529" s="13" t="b">
        <f t="shared" si="145"/>
        <v>0</v>
      </c>
      <c r="AK529" s="13" t="b">
        <f t="shared" si="146"/>
        <v>0</v>
      </c>
      <c r="AL529" s="13" t="b">
        <f t="shared" si="147"/>
        <v>0</v>
      </c>
      <c r="AM529" s="13" t="b">
        <f t="shared" si="148"/>
        <v>0</v>
      </c>
      <c r="AN529" s="13" t="b">
        <f t="shared" si="149"/>
        <v>0</v>
      </c>
      <c r="AO529" s="13" t="b">
        <f t="shared" si="150"/>
        <v>0</v>
      </c>
      <c r="AP529" s="13" t="b">
        <f t="shared" si="151"/>
        <v>0</v>
      </c>
      <c r="AQ529" s="13" t="b">
        <f t="shared" si="152"/>
        <v>0</v>
      </c>
      <c r="AR529" s="13" t="b">
        <f t="shared" si="153"/>
        <v>0</v>
      </c>
      <c r="AS529" s="13" t="b">
        <f t="shared" si="154"/>
        <v>1</v>
      </c>
      <c r="AT529" s="13" t="b">
        <f t="shared" si="155"/>
        <v>1</v>
      </c>
      <c r="AU529" s="13" t="b">
        <f t="shared" si="156"/>
        <v>1</v>
      </c>
      <c r="AV529" s="13" t="b">
        <f t="shared" si="157"/>
        <v>1</v>
      </c>
      <c r="AW529" s="13" t="b">
        <f t="shared" si="158"/>
        <v>1</v>
      </c>
      <c r="AX529" s="13" t="str">
        <f t="shared" si="159"/>
        <v>-</v>
      </c>
      <c r="AY529" s="622">
        <f>IF(AX529="-",0,IF(COUNTIF(AX529:$AX$1022,AX529)&gt;1,1,0))</f>
        <v>0</v>
      </c>
    </row>
    <row r="530" spans="1:51" ht="15.75">
      <c r="A530" s="464">
        <v>508</v>
      </c>
      <c r="B530" s="491"/>
      <c r="C530" s="492"/>
      <c r="D530" s="469"/>
      <c r="E530" s="470"/>
      <c r="F530" s="493"/>
      <c r="G530" s="466"/>
      <c r="H530" s="470"/>
      <c r="I530" s="493"/>
      <c r="J530" s="466"/>
      <c r="K530" s="470"/>
      <c r="L530" s="493"/>
      <c r="M530" s="466"/>
      <c r="N530" s="470"/>
      <c r="O530" s="493"/>
      <c r="P530" s="466"/>
      <c r="Q530" s="470"/>
      <c r="R530" s="493"/>
      <c r="S530" s="466"/>
      <c r="T530" s="470"/>
      <c r="U530" s="493"/>
      <c r="V530" s="466"/>
      <c r="W530" s="470"/>
      <c r="X530" s="493"/>
      <c r="Y530" s="466"/>
      <c r="Z530" s="470"/>
      <c r="AA530" s="494"/>
      <c r="AB530" s="542">
        <f t="shared" si="142"/>
        <v>0</v>
      </c>
      <c r="AC530" s="495">
        <f t="shared" si="142"/>
        <v>0</v>
      </c>
      <c r="AD530" s="496">
        <f t="shared" si="142"/>
        <v>0</v>
      </c>
      <c r="AE530" s="3"/>
      <c r="AF530" s="13" t="b">
        <f t="shared" si="140"/>
        <v>1</v>
      </c>
      <c r="AG530" s="13" t="b">
        <f t="shared" si="141"/>
        <v>1</v>
      </c>
      <c r="AH530" s="13" t="b">
        <f t="shared" si="143"/>
        <v>1</v>
      </c>
      <c r="AI530" s="13" t="b">
        <f t="shared" si="144"/>
        <v>1</v>
      </c>
      <c r="AJ530" s="13" t="b">
        <f t="shared" si="145"/>
        <v>0</v>
      </c>
      <c r="AK530" s="13" t="b">
        <f t="shared" si="146"/>
        <v>0</v>
      </c>
      <c r="AL530" s="13" t="b">
        <f t="shared" si="147"/>
        <v>0</v>
      </c>
      <c r="AM530" s="13" t="b">
        <f t="shared" si="148"/>
        <v>0</v>
      </c>
      <c r="AN530" s="13" t="b">
        <f t="shared" si="149"/>
        <v>0</v>
      </c>
      <c r="AO530" s="13" t="b">
        <f t="shared" si="150"/>
        <v>0</v>
      </c>
      <c r="AP530" s="13" t="b">
        <f t="shared" si="151"/>
        <v>0</v>
      </c>
      <c r="AQ530" s="13" t="b">
        <f t="shared" si="152"/>
        <v>0</v>
      </c>
      <c r="AR530" s="13" t="b">
        <f t="shared" si="153"/>
        <v>0</v>
      </c>
      <c r="AS530" s="13" t="b">
        <f t="shared" si="154"/>
        <v>1</v>
      </c>
      <c r="AT530" s="13" t="b">
        <f t="shared" si="155"/>
        <v>1</v>
      </c>
      <c r="AU530" s="13" t="b">
        <f t="shared" si="156"/>
        <v>1</v>
      </c>
      <c r="AV530" s="13" t="b">
        <f t="shared" si="157"/>
        <v>1</v>
      </c>
      <c r="AW530" s="13" t="b">
        <f t="shared" si="158"/>
        <v>1</v>
      </c>
      <c r="AX530" s="13" t="str">
        <f t="shared" si="159"/>
        <v>-</v>
      </c>
      <c r="AY530" s="622">
        <f>IF(AX530="-",0,IF(COUNTIF(AX530:$AX$1022,AX530)&gt;1,1,0))</f>
        <v>0</v>
      </c>
    </row>
    <row r="531" spans="1:51" ht="15.75">
      <c r="A531" s="464">
        <v>509</v>
      </c>
      <c r="B531" s="491"/>
      <c r="C531" s="492"/>
      <c r="D531" s="469"/>
      <c r="E531" s="470"/>
      <c r="F531" s="493"/>
      <c r="G531" s="466"/>
      <c r="H531" s="470"/>
      <c r="I531" s="493"/>
      <c r="J531" s="466"/>
      <c r="K531" s="470"/>
      <c r="L531" s="493"/>
      <c r="M531" s="466"/>
      <c r="N531" s="470"/>
      <c r="O531" s="493"/>
      <c r="P531" s="466"/>
      <c r="Q531" s="470"/>
      <c r="R531" s="493"/>
      <c r="S531" s="466"/>
      <c r="T531" s="470"/>
      <c r="U531" s="493"/>
      <c r="V531" s="466"/>
      <c r="W531" s="470"/>
      <c r="X531" s="493"/>
      <c r="Y531" s="466"/>
      <c r="Z531" s="470"/>
      <c r="AA531" s="494"/>
      <c r="AB531" s="542">
        <f t="shared" si="142"/>
        <v>0</v>
      </c>
      <c r="AC531" s="495">
        <f t="shared" si="142"/>
        <v>0</v>
      </c>
      <c r="AD531" s="496">
        <f t="shared" si="142"/>
        <v>0</v>
      </c>
      <c r="AE531" s="3"/>
      <c r="AF531" s="13" t="b">
        <f t="shared" si="140"/>
        <v>1</v>
      </c>
      <c r="AG531" s="13" t="b">
        <f t="shared" si="141"/>
        <v>1</v>
      </c>
      <c r="AH531" s="13" t="b">
        <f t="shared" si="143"/>
        <v>1</v>
      </c>
      <c r="AI531" s="13" t="b">
        <f t="shared" si="144"/>
        <v>1</v>
      </c>
      <c r="AJ531" s="13" t="b">
        <f t="shared" si="145"/>
        <v>0</v>
      </c>
      <c r="AK531" s="13" t="b">
        <f t="shared" si="146"/>
        <v>0</v>
      </c>
      <c r="AL531" s="13" t="b">
        <f t="shared" si="147"/>
        <v>0</v>
      </c>
      <c r="AM531" s="13" t="b">
        <f t="shared" si="148"/>
        <v>0</v>
      </c>
      <c r="AN531" s="13" t="b">
        <f t="shared" si="149"/>
        <v>0</v>
      </c>
      <c r="AO531" s="13" t="b">
        <f t="shared" si="150"/>
        <v>0</v>
      </c>
      <c r="AP531" s="13" t="b">
        <f t="shared" si="151"/>
        <v>0</v>
      </c>
      <c r="AQ531" s="13" t="b">
        <f t="shared" si="152"/>
        <v>0</v>
      </c>
      <c r="AR531" s="13" t="b">
        <f t="shared" si="153"/>
        <v>0</v>
      </c>
      <c r="AS531" s="13" t="b">
        <f t="shared" si="154"/>
        <v>1</v>
      </c>
      <c r="AT531" s="13" t="b">
        <f t="shared" si="155"/>
        <v>1</v>
      </c>
      <c r="AU531" s="13" t="b">
        <f t="shared" si="156"/>
        <v>1</v>
      </c>
      <c r="AV531" s="13" t="b">
        <f t="shared" si="157"/>
        <v>1</v>
      </c>
      <c r="AW531" s="13" t="b">
        <f t="shared" si="158"/>
        <v>1</v>
      </c>
      <c r="AX531" s="13" t="str">
        <f t="shared" si="159"/>
        <v>-</v>
      </c>
      <c r="AY531" s="622">
        <f>IF(AX531="-",0,IF(COUNTIF(AX531:$AX$1022,AX531)&gt;1,1,0))</f>
        <v>0</v>
      </c>
    </row>
    <row r="532" spans="1:51" ht="15.75">
      <c r="A532" s="464">
        <v>510</v>
      </c>
      <c r="B532" s="491"/>
      <c r="C532" s="492"/>
      <c r="D532" s="469"/>
      <c r="E532" s="470"/>
      <c r="F532" s="493"/>
      <c r="G532" s="466"/>
      <c r="H532" s="470"/>
      <c r="I532" s="493"/>
      <c r="J532" s="466"/>
      <c r="K532" s="470"/>
      <c r="L532" s="493"/>
      <c r="M532" s="466"/>
      <c r="N532" s="470"/>
      <c r="O532" s="493"/>
      <c r="P532" s="466"/>
      <c r="Q532" s="470"/>
      <c r="R532" s="493"/>
      <c r="S532" s="466"/>
      <c r="T532" s="470"/>
      <c r="U532" s="493"/>
      <c r="V532" s="466"/>
      <c r="W532" s="470"/>
      <c r="X532" s="493"/>
      <c r="Y532" s="466"/>
      <c r="Z532" s="470"/>
      <c r="AA532" s="494"/>
      <c r="AB532" s="542">
        <f t="shared" si="142"/>
        <v>0</v>
      </c>
      <c r="AC532" s="495">
        <f t="shared" si="142"/>
        <v>0</v>
      </c>
      <c r="AD532" s="496">
        <f t="shared" si="142"/>
        <v>0</v>
      </c>
      <c r="AE532" s="3"/>
      <c r="AF532" s="13" t="b">
        <f t="shared" si="140"/>
        <v>1</v>
      </c>
      <c r="AG532" s="13" t="b">
        <f t="shared" si="141"/>
        <v>1</v>
      </c>
      <c r="AH532" s="13" t="b">
        <f t="shared" si="143"/>
        <v>1</v>
      </c>
      <c r="AI532" s="13" t="b">
        <f t="shared" si="144"/>
        <v>1</v>
      </c>
      <c r="AJ532" s="13" t="b">
        <f t="shared" si="145"/>
        <v>0</v>
      </c>
      <c r="AK532" s="13" t="b">
        <f t="shared" si="146"/>
        <v>0</v>
      </c>
      <c r="AL532" s="13" t="b">
        <f t="shared" si="147"/>
        <v>0</v>
      </c>
      <c r="AM532" s="13" t="b">
        <f t="shared" si="148"/>
        <v>0</v>
      </c>
      <c r="AN532" s="13" t="b">
        <f t="shared" si="149"/>
        <v>0</v>
      </c>
      <c r="AO532" s="13" t="b">
        <f t="shared" si="150"/>
        <v>0</v>
      </c>
      <c r="AP532" s="13" t="b">
        <f t="shared" si="151"/>
        <v>0</v>
      </c>
      <c r="AQ532" s="13" t="b">
        <f t="shared" si="152"/>
        <v>0</v>
      </c>
      <c r="AR532" s="13" t="b">
        <f t="shared" si="153"/>
        <v>0</v>
      </c>
      <c r="AS532" s="13" t="b">
        <f t="shared" si="154"/>
        <v>1</v>
      </c>
      <c r="AT532" s="13" t="b">
        <f t="shared" si="155"/>
        <v>1</v>
      </c>
      <c r="AU532" s="13" t="b">
        <f t="shared" si="156"/>
        <v>1</v>
      </c>
      <c r="AV532" s="13" t="b">
        <f t="shared" si="157"/>
        <v>1</v>
      </c>
      <c r="AW532" s="13" t="b">
        <f t="shared" si="158"/>
        <v>1</v>
      </c>
      <c r="AX532" s="13" t="str">
        <f t="shared" si="159"/>
        <v>-</v>
      </c>
      <c r="AY532" s="622">
        <f>IF(AX532="-",0,IF(COUNTIF(AX532:$AX$1022,AX532)&gt;1,1,0))</f>
        <v>0</v>
      </c>
    </row>
    <row r="533" spans="1:51" ht="15.75">
      <c r="A533" s="464">
        <v>511</v>
      </c>
      <c r="B533" s="491"/>
      <c r="C533" s="492"/>
      <c r="D533" s="469"/>
      <c r="E533" s="470"/>
      <c r="F533" s="493"/>
      <c r="G533" s="466"/>
      <c r="H533" s="470"/>
      <c r="I533" s="493"/>
      <c r="J533" s="466"/>
      <c r="K533" s="470"/>
      <c r="L533" s="493"/>
      <c r="M533" s="466"/>
      <c r="N533" s="470"/>
      <c r="O533" s="493"/>
      <c r="P533" s="466"/>
      <c r="Q533" s="470"/>
      <c r="R533" s="493"/>
      <c r="S533" s="466"/>
      <c r="T533" s="470"/>
      <c r="U533" s="493"/>
      <c r="V533" s="466"/>
      <c r="W533" s="470"/>
      <c r="X533" s="493"/>
      <c r="Y533" s="466"/>
      <c r="Z533" s="470"/>
      <c r="AA533" s="494"/>
      <c r="AB533" s="542">
        <f t="shared" si="142"/>
        <v>0</v>
      </c>
      <c r="AC533" s="495">
        <f t="shared" si="142"/>
        <v>0</v>
      </c>
      <c r="AD533" s="496">
        <f t="shared" si="142"/>
        <v>0</v>
      </c>
      <c r="AE533" s="3"/>
      <c r="AF533" s="13" t="b">
        <f t="shared" si="140"/>
        <v>1</v>
      </c>
      <c r="AG533" s="13" t="b">
        <f t="shared" si="141"/>
        <v>1</v>
      </c>
      <c r="AH533" s="13" t="b">
        <f t="shared" si="143"/>
        <v>1</v>
      </c>
      <c r="AI533" s="13" t="b">
        <f t="shared" si="144"/>
        <v>1</v>
      </c>
      <c r="AJ533" s="13" t="b">
        <f t="shared" si="145"/>
        <v>0</v>
      </c>
      <c r="AK533" s="13" t="b">
        <f t="shared" si="146"/>
        <v>0</v>
      </c>
      <c r="AL533" s="13" t="b">
        <f t="shared" si="147"/>
        <v>0</v>
      </c>
      <c r="AM533" s="13" t="b">
        <f t="shared" si="148"/>
        <v>0</v>
      </c>
      <c r="AN533" s="13" t="b">
        <f t="shared" si="149"/>
        <v>0</v>
      </c>
      <c r="AO533" s="13" t="b">
        <f t="shared" si="150"/>
        <v>0</v>
      </c>
      <c r="AP533" s="13" t="b">
        <f t="shared" si="151"/>
        <v>0</v>
      </c>
      <c r="AQ533" s="13" t="b">
        <f t="shared" si="152"/>
        <v>0</v>
      </c>
      <c r="AR533" s="13" t="b">
        <f t="shared" si="153"/>
        <v>0</v>
      </c>
      <c r="AS533" s="13" t="b">
        <f t="shared" si="154"/>
        <v>1</v>
      </c>
      <c r="AT533" s="13" t="b">
        <f t="shared" si="155"/>
        <v>1</v>
      </c>
      <c r="AU533" s="13" t="b">
        <f t="shared" si="156"/>
        <v>1</v>
      </c>
      <c r="AV533" s="13" t="b">
        <f t="shared" si="157"/>
        <v>1</v>
      </c>
      <c r="AW533" s="13" t="b">
        <f t="shared" si="158"/>
        <v>1</v>
      </c>
      <c r="AX533" s="13" t="str">
        <f t="shared" si="159"/>
        <v>-</v>
      </c>
      <c r="AY533" s="622">
        <f>IF(AX533="-",0,IF(COUNTIF(AX533:$AX$1022,AX533)&gt;1,1,0))</f>
        <v>0</v>
      </c>
    </row>
    <row r="534" spans="1:51" ht="15.75">
      <c r="A534" s="464">
        <v>512</v>
      </c>
      <c r="B534" s="491"/>
      <c r="C534" s="492"/>
      <c r="D534" s="469"/>
      <c r="E534" s="470"/>
      <c r="F534" s="493"/>
      <c r="G534" s="466"/>
      <c r="H534" s="470"/>
      <c r="I534" s="493"/>
      <c r="J534" s="466"/>
      <c r="K534" s="470"/>
      <c r="L534" s="493"/>
      <c r="M534" s="466"/>
      <c r="N534" s="470"/>
      <c r="O534" s="493"/>
      <c r="P534" s="466"/>
      <c r="Q534" s="470"/>
      <c r="R534" s="493"/>
      <c r="S534" s="466"/>
      <c r="T534" s="470"/>
      <c r="U534" s="493"/>
      <c r="V534" s="466"/>
      <c r="W534" s="470"/>
      <c r="X534" s="493"/>
      <c r="Y534" s="466"/>
      <c r="Z534" s="470"/>
      <c r="AA534" s="494"/>
      <c r="AB534" s="542">
        <f t="shared" si="142"/>
        <v>0</v>
      </c>
      <c r="AC534" s="495">
        <f t="shared" si="142"/>
        <v>0</v>
      </c>
      <c r="AD534" s="496">
        <f t="shared" si="142"/>
        <v>0</v>
      </c>
      <c r="AE534" s="3"/>
      <c r="AF534" s="13" t="b">
        <f t="shared" si="140"/>
        <v>1</v>
      </c>
      <c r="AG534" s="13" t="b">
        <f t="shared" si="141"/>
        <v>1</v>
      </c>
      <c r="AH534" s="13" t="b">
        <f t="shared" si="143"/>
        <v>1</v>
      </c>
      <c r="AI534" s="13" t="b">
        <f t="shared" si="144"/>
        <v>1</v>
      </c>
      <c r="AJ534" s="13" t="b">
        <f t="shared" si="145"/>
        <v>0</v>
      </c>
      <c r="AK534" s="13" t="b">
        <f t="shared" si="146"/>
        <v>0</v>
      </c>
      <c r="AL534" s="13" t="b">
        <f t="shared" si="147"/>
        <v>0</v>
      </c>
      <c r="AM534" s="13" t="b">
        <f t="shared" si="148"/>
        <v>0</v>
      </c>
      <c r="AN534" s="13" t="b">
        <f t="shared" si="149"/>
        <v>0</v>
      </c>
      <c r="AO534" s="13" t="b">
        <f t="shared" si="150"/>
        <v>0</v>
      </c>
      <c r="AP534" s="13" t="b">
        <f t="shared" si="151"/>
        <v>0</v>
      </c>
      <c r="AQ534" s="13" t="b">
        <f t="shared" si="152"/>
        <v>0</v>
      </c>
      <c r="AR534" s="13" t="b">
        <f t="shared" si="153"/>
        <v>0</v>
      </c>
      <c r="AS534" s="13" t="b">
        <f t="shared" si="154"/>
        <v>1</v>
      </c>
      <c r="AT534" s="13" t="b">
        <f t="shared" si="155"/>
        <v>1</v>
      </c>
      <c r="AU534" s="13" t="b">
        <f t="shared" si="156"/>
        <v>1</v>
      </c>
      <c r="AV534" s="13" t="b">
        <f t="shared" si="157"/>
        <v>1</v>
      </c>
      <c r="AW534" s="13" t="b">
        <f t="shared" si="158"/>
        <v>1</v>
      </c>
      <c r="AX534" s="13" t="str">
        <f t="shared" si="159"/>
        <v>-</v>
      </c>
      <c r="AY534" s="622">
        <f>IF(AX534="-",0,IF(COUNTIF(AX534:$AX$1022,AX534)&gt;1,1,0))</f>
        <v>0</v>
      </c>
    </row>
    <row r="535" spans="1:51" ht="15.75">
      <c r="A535" s="464">
        <v>513</v>
      </c>
      <c r="B535" s="491"/>
      <c r="C535" s="492"/>
      <c r="D535" s="469"/>
      <c r="E535" s="470"/>
      <c r="F535" s="493"/>
      <c r="G535" s="466"/>
      <c r="H535" s="470"/>
      <c r="I535" s="493"/>
      <c r="J535" s="466"/>
      <c r="K535" s="470"/>
      <c r="L535" s="493"/>
      <c r="M535" s="466"/>
      <c r="N535" s="470"/>
      <c r="O535" s="493"/>
      <c r="P535" s="466"/>
      <c r="Q535" s="470"/>
      <c r="R535" s="493"/>
      <c r="S535" s="466"/>
      <c r="T535" s="470"/>
      <c r="U535" s="493"/>
      <c r="V535" s="466"/>
      <c r="W535" s="470"/>
      <c r="X535" s="493"/>
      <c r="Y535" s="466"/>
      <c r="Z535" s="470"/>
      <c r="AA535" s="494"/>
      <c r="AB535" s="542">
        <f t="shared" si="142"/>
        <v>0</v>
      </c>
      <c r="AC535" s="495">
        <f t="shared" si="142"/>
        <v>0</v>
      </c>
      <c r="AD535" s="496">
        <f t="shared" si="142"/>
        <v>0</v>
      </c>
      <c r="AE535" s="3"/>
      <c r="AF535" s="13" t="b">
        <f t="shared" ref="AF535:AF598" si="160">IF(B535="",TRUE,(IF(ISNUMBER(MATCH(B535,List_Countries,0)),TRUE,FALSE)))</f>
        <v>1</v>
      </c>
      <c r="AG535" s="13" t="b">
        <f t="shared" ref="AG535:AG598" si="161">IF(C535="",TRUE,(IF(ISNUMBER(MATCH(C535,List_ClientCategorization,0)),TRUE,FALSE)))</f>
        <v>1</v>
      </c>
      <c r="AH535" s="13" t="b">
        <f t="shared" si="143"/>
        <v>1</v>
      </c>
      <c r="AI535" s="13" t="b">
        <f t="shared" si="144"/>
        <v>1</v>
      </c>
      <c r="AJ535" s="13" t="b">
        <f t="shared" si="145"/>
        <v>0</v>
      </c>
      <c r="AK535" s="13" t="b">
        <f t="shared" si="146"/>
        <v>0</v>
      </c>
      <c r="AL535" s="13" t="b">
        <f t="shared" si="147"/>
        <v>0</v>
      </c>
      <c r="AM535" s="13" t="b">
        <f t="shared" si="148"/>
        <v>0</v>
      </c>
      <c r="AN535" s="13" t="b">
        <f t="shared" si="149"/>
        <v>0</v>
      </c>
      <c r="AO535" s="13" t="b">
        <f t="shared" si="150"/>
        <v>0</v>
      </c>
      <c r="AP535" s="13" t="b">
        <f t="shared" si="151"/>
        <v>0</v>
      </c>
      <c r="AQ535" s="13" t="b">
        <f t="shared" si="152"/>
        <v>0</v>
      </c>
      <c r="AR535" s="13" t="b">
        <f t="shared" si="153"/>
        <v>0</v>
      </c>
      <c r="AS535" s="13" t="b">
        <f t="shared" si="154"/>
        <v>1</v>
      </c>
      <c r="AT535" s="13" t="b">
        <f t="shared" si="155"/>
        <v>1</v>
      </c>
      <c r="AU535" s="13" t="b">
        <f t="shared" si="156"/>
        <v>1</v>
      </c>
      <c r="AV535" s="13" t="b">
        <f t="shared" si="157"/>
        <v>1</v>
      </c>
      <c r="AW535" s="13" t="b">
        <f t="shared" si="158"/>
        <v>1</v>
      </c>
      <c r="AX535" s="13" t="str">
        <f t="shared" si="159"/>
        <v>-</v>
      </c>
      <c r="AY535" s="622">
        <f>IF(AX535="-",0,IF(COUNTIF(AX535:$AX$1022,AX535)&gt;1,1,0))</f>
        <v>0</v>
      </c>
    </row>
    <row r="536" spans="1:51" ht="15.75">
      <c r="A536" s="464">
        <v>514</v>
      </c>
      <c r="B536" s="491"/>
      <c r="C536" s="492"/>
      <c r="D536" s="469"/>
      <c r="E536" s="470"/>
      <c r="F536" s="493"/>
      <c r="G536" s="466"/>
      <c r="H536" s="470"/>
      <c r="I536" s="493"/>
      <c r="J536" s="466"/>
      <c r="K536" s="470"/>
      <c r="L536" s="493"/>
      <c r="M536" s="466"/>
      <c r="N536" s="470"/>
      <c r="O536" s="493"/>
      <c r="P536" s="466"/>
      <c r="Q536" s="470"/>
      <c r="R536" s="493"/>
      <c r="S536" s="466"/>
      <c r="T536" s="470"/>
      <c r="U536" s="493"/>
      <c r="V536" s="466"/>
      <c r="W536" s="470"/>
      <c r="X536" s="493"/>
      <c r="Y536" s="466"/>
      <c r="Z536" s="470"/>
      <c r="AA536" s="494"/>
      <c r="AB536" s="542">
        <f t="shared" ref="AB536:AD599" si="162">D536+G536+J536+M536+P536+S536+V536+Y536</f>
        <v>0</v>
      </c>
      <c r="AC536" s="495">
        <f t="shared" si="162"/>
        <v>0</v>
      </c>
      <c r="AD536" s="496">
        <f t="shared" si="162"/>
        <v>0</v>
      </c>
      <c r="AE536" s="3"/>
      <c r="AF536" s="13" t="b">
        <f t="shared" si="160"/>
        <v>1</v>
      </c>
      <c r="AG536" s="13" t="b">
        <f t="shared" si="161"/>
        <v>1</v>
      </c>
      <c r="AH536" s="13" t="b">
        <f t="shared" ref="AH536:AH599" si="163">IF(OR(AND(B536="",C536="",AB536=0,AC536=0,AD536=0),AND(B536&lt;&gt;"",C536&lt;&gt;"",AB536&gt;0)),TRUE,FALSE)</f>
        <v>1</v>
      </c>
      <c r="AI536" s="13" t="b">
        <f t="shared" ref="AI536:AI599" si="164">IF(AND(OR(B536="",C536=""),AB536&gt;0),FALSE,TRUE)</f>
        <v>1</v>
      </c>
      <c r="AJ536" s="13" t="b">
        <f t="shared" ref="AJ536:AJ599" si="165">IF(AND(D536&gt;0,E536&lt;&gt;"",F536&lt;&gt;""),TRUE,FALSE)</f>
        <v>0</v>
      </c>
      <c r="AK536" s="13" t="b">
        <f t="shared" ref="AK536:AK599" si="166">IF(AND(G536&gt;0,H536&lt;&gt;"",I536&lt;&gt;""),TRUE,FALSE)</f>
        <v>0</v>
      </c>
      <c r="AL536" s="13" t="b">
        <f t="shared" ref="AL536:AL599" si="167">IF(AND(J536&gt;0,K536&lt;&gt;"",L536&lt;&gt;""),TRUE,FALSE)</f>
        <v>0</v>
      </c>
      <c r="AM536" s="13" t="b">
        <f t="shared" ref="AM536:AM599" si="168">IF(AND(M536&gt;0,N536&lt;&gt;"",O536&lt;&gt;""),TRUE,FALSE)</f>
        <v>0</v>
      </c>
      <c r="AN536" s="13" t="b">
        <f t="shared" ref="AN536:AN599" si="169">IF(AND(P536&gt;0,Q536&lt;&gt;"",R536&lt;&gt;""),TRUE,FALSE)</f>
        <v>0</v>
      </c>
      <c r="AO536" s="13" t="b">
        <f t="shared" ref="AO536:AO599" si="170">IF(AND(S536&gt;0,T536&lt;&gt;"",U536&lt;&gt;""),TRUE,FALSE)</f>
        <v>0</v>
      </c>
      <c r="AP536" s="13" t="b">
        <f t="shared" ref="AP536:AP599" si="171">IF(AND(V536&gt;0,W536&lt;&gt;"",X536&lt;&gt;""),TRUE,FALSE)</f>
        <v>0</v>
      </c>
      <c r="AQ536" s="13" t="b">
        <f t="shared" ref="AQ536:AQ599" si="172">IF(AND(Y536&gt;0,Z536&lt;&gt;"",AA536&lt;&gt;""),TRUE,FALSE)</f>
        <v>0</v>
      </c>
      <c r="AR536" s="13" t="b">
        <f t="shared" ref="AR536:AR599" si="173">IF(OR(AJ536=TRUE,AK536=TRUE,AL536=TRUE,AM536=TRUE,AN536=TRUE,AO536=TRUE,AP536=TRUE,AQ536=TRUE),TRUE,FALSE)</f>
        <v>0</v>
      </c>
      <c r="AS536" s="13" t="b">
        <f t="shared" ref="AS536:AS599" si="174">IF(OR(AND(B536&lt;&gt;"",C536&lt;&gt;"",AR536=TRUE),AND(B536="",C536="",AR536=FALSE)),TRUE,FALSE)</f>
        <v>1</v>
      </c>
      <c r="AT536" s="13" t="b">
        <f t="shared" ref="AT536:AT599" si="175">IF(AND(B536&lt;&gt;"",C536&lt;&gt;""),TRUE,IF(OR(D536&lt;&gt;"",E536&lt;&gt;"",F536&lt;&gt;"",G536&lt;&gt;"",H536&lt;&gt;"",I536&lt;&gt;"",J536&lt;&gt;"",K536&lt;&gt;"",L536&lt;&gt;"",M536&lt;&gt;"",N536&lt;&gt;"",O536&lt;&gt;"",P536&lt;&gt;"",Q536&lt;&gt;"",R536&lt;&gt;"",S536&lt;&gt;"",T536&lt;&gt;"",U536&lt;&gt;"",V536&lt;&gt;"",W536&lt;&gt;"",X536&lt;&gt;"",Y536&lt;&gt;"",Z536&lt;&gt;"",AA536&lt;&gt;""),FALSE,TRUE))</f>
        <v>1</v>
      </c>
      <c r="AU536" s="13" t="b">
        <f t="shared" ref="AU536:AU599" si="176">IF(OR(AND(E536&gt;0,F536=0),AND(H536&gt;0,I536=0),AND(K536&gt;0,L536=0),AND(N536&gt;0,O536=0),AND(Q536&gt;0,R536=0),AND(T536&gt;0,U536=0),AND(W536&gt;0,X536=0),AND(Z536&gt;0,AA536=0)),FALSE,TRUE)</f>
        <v>1</v>
      </c>
      <c r="AV536" s="13" t="b">
        <f t="shared" ref="AV536:AV599" si="177">IF(OR(AND(E536=0,F536&gt;0),AND(H536=0,I536&gt;0),AND(K536=0,L536&gt;0),AND(N536=0,O536&gt;0),AND(Q536=0,R536&gt;0),AND(T536=0,U536&gt;0),AND(W536=0,X536&gt;0),AND(Z536=0,AA536&gt;0)),FALSE,TRUE)</f>
        <v>1</v>
      </c>
      <c r="AW536" s="13" t="b">
        <f t="shared" ref="AW536:AW599" si="178">IF(OR(AND(D536=0,E536&gt;0),AND(G536=0,H536&gt;0),AND(J536=0,K536&gt;0),AND(M536=0,N536&gt;0),AND(P536=0,Q536&gt;0),AND(S536=0,T536&gt;0),AND(V536=0,W536&gt;0),AND(Y536=0,Z536&gt;0)),FALSE,TRUE)</f>
        <v>1</v>
      </c>
      <c r="AX536" s="13" t="str">
        <f t="shared" ref="AX536:AX599" si="179">CONCATENATE(B536,"-",C536)</f>
        <v>-</v>
      </c>
      <c r="AY536" s="622">
        <f>IF(AX536="-",0,IF(COUNTIF(AX536:$AX$1022,AX536)&gt;1,1,0))</f>
        <v>0</v>
      </c>
    </row>
    <row r="537" spans="1:51" ht="15.75">
      <c r="A537" s="464">
        <v>515</v>
      </c>
      <c r="B537" s="491"/>
      <c r="C537" s="492"/>
      <c r="D537" s="469"/>
      <c r="E537" s="470"/>
      <c r="F537" s="493"/>
      <c r="G537" s="466"/>
      <c r="H537" s="470"/>
      <c r="I537" s="493"/>
      <c r="J537" s="466"/>
      <c r="K537" s="470"/>
      <c r="L537" s="493"/>
      <c r="M537" s="466"/>
      <c r="N537" s="470"/>
      <c r="O537" s="493"/>
      <c r="P537" s="466"/>
      <c r="Q537" s="470"/>
      <c r="R537" s="493"/>
      <c r="S537" s="466"/>
      <c r="T537" s="470"/>
      <c r="U537" s="493"/>
      <c r="V537" s="466"/>
      <c r="W537" s="470"/>
      <c r="X537" s="493"/>
      <c r="Y537" s="466"/>
      <c r="Z537" s="470"/>
      <c r="AA537" s="494"/>
      <c r="AB537" s="542">
        <f t="shared" si="162"/>
        <v>0</v>
      </c>
      <c r="AC537" s="495">
        <f t="shared" si="162"/>
        <v>0</v>
      </c>
      <c r="AD537" s="496">
        <f t="shared" si="162"/>
        <v>0</v>
      </c>
      <c r="AE537" s="3"/>
      <c r="AF537" s="13" t="b">
        <f t="shared" si="160"/>
        <v>1</v>
      </c>
      <c r="AG537" s="13" t="b">
        <f t="shared" si="161"/>
        <v>1</v>
      </c>
      <c r="AH537" s="13" t="b">
        <f t="shared" si="163"/>
        <v>1</v>
      </c>
      <c r="AI537" s="13" t="b">
        <f t="shared" si="164"/>
        <v>1</v>
      </c>
      <c r="AJ537" s="13" t="b">
        <f t="shared" si="165"/>
        <v>0</v>
      </c>
      <c r="AK537" s="13" t="b">
        <f t="shared" si="166"/>
        <v>0</v>
      </c>
      <c r="AL537" s="13" t="b">
        <f t="shared" si="167"/>
        <v>0</v>
      </c>
      <c r="AM537" s="13" t="b">
        <f t="shared" si="168"/>
        <v>0</v>
      </c>
      <c r="AN537" s="13" t="b">
        <f t="shared" si="169"/>
        <v>0</v>
      </c>
      <c r="AO537" s="13" t="b">
        <f t="shared" si="170"/>
        <v>0</v>
      </c>
      <c r="AP537" s="13" t="b">
        <f t="shared" si="171"/>
        <v>0</v>
      </c>
      <c r="AQ537" s="13" t="b">
        <f t="shared" si="172"/>
        <v>0</v>
      </c>
      <c r="AR537" s="13" t="b">
        <f t="shared" si="173"/>
        <v>0</v>
      </c>
      <c r="AS537" s="13" t="b">
        <f t="shared" si="174"/>
        <v>1</v>
      </c>
      <c r="AT537" s="13" t="b">
        <f t="shared" si="175"/>
        <v>1</v>
      </c>
      <c r="AU537" s="13" t="b">
        <f t="shared" si="176"/>
        <v>1</v>
      </c>
      <c r="AV537" s="13" t="b">
        <f t="shared" si="177"/>
        <v>1</v>
      </c>
      <c r="AW537" s="13" t="b">
        <f t="shared" si="178"/>
        <v>1</v>
      </c>
      <c r="AX537" s="13" t="str">
        <f t="shared" si="179"/>
        <v>-</v>
      </c>
      <c r="AY537" s="622">
        <f>IF(AX537="-",0,IF(COUNTIF(AX537:$AX$1022,AX537)&gt;1,1,0))</f>
        <v>0</v>
      </c>
    </row>
    <row r="538" spans="1:51" ht="15.75">
      <c r="A538" s="464">
        <v>516</v>
      </c>
      <c r="B538" s="491"/>
      <c r="C538" s="492"/>
      <c r="D538" s="469"/>
      <c r="E538" s="470"/>
      <c r="F538" s="493"/>
      <c r="G538" s="466"/>
      <c r="H538" s="470"/>
      <c r="I538" s="493"/>
      <c r="J538" s="466"/>
      <c r="K538" s="470"/>
      <c r="L538" s="493"/>
      <c r="M538" s="466"/>
      <c r="N538" s="470"/>
      <c r="O538" s="493"/>
      <c r="P538" s="466"/>
      <c r="Q538" s="470"/>
      <c r="R538" s="493"/>
      <c r="S538" s="466"/>
      <c r="T538" s="470"/>
      <c r="U538" s="493"/>
      <c r="V538" s="466"/>
      <c r="W538" s="470"/>
      <c r="X538" s="493"/>
      <c r="Y538" s="466"/>
      <c r="Z538" s="470"/>
      <c r="AA538" s="494"/>
      <c r="AB538" s="542">
        <f t="shared" si="162"/>
        <v>0</v>
      </c>
      <c r="AC538" s="495">
        <f t="shared" si="162"/>
        <v>0</v>
      </c>
      <c r="AD538" s="496">
        <f t="shared" si="162"/>
        <v>0</v>
      </c>
      <c r="AE538" s="3"/>
      <c r="AF538" s="13" t="b">
        <f t="shared" si="160"/>
        <v>1</v>
      </c>
      <c r="AG538" s="13" t="b">
        <f t="shared" si="161"/>
        <v>1</v>
      </c>
      <c r="AH538" s="13" t="b">
        <f t="shared" si="163"/>
        <v>1</v>
      </c>
      <c r="AI538" s="13" t="b">
        <f t="shared" si="164"/>
        <v>1</v>
      </c>
      <c r="AJ538" s="13" t="b">
        <f t="shared" si="165"/>
        <v>0</v>
      </c>
      <c r="AK538" s="13" t="b">
        <f t="shared" si="166"/>
        <v>0</v>
      </c>
      <c r="AL538" s="13" t="b">
        <f t="shared" si="167"/>
        <v>0</v>
      </c>
      <c r="AM538" s="13" t="b">
        <f t="shared" si="168"/>
        <v>0</v>
      </c>
      <c r="AN538" s="13" t="b">
        <f t="shared" si="169"/>
        <v>0</v>
      </c>
      <c r="AO538" s="13" t="b">
        <f t="shared" si="170"/>
        <v>0</v>
      </c>
      <c r="AP538" s="13" t="b">
        <f t="shared" si="171"/>
        <v>0</v>
      </c>
      <c r="AQ538" s="13" t="b">
        <f t="shared" si="172"/>
        <v>0</v>
      </c>
      <c r="AR538" s="13" t="b">
        <f t="shared" si="173"/>
        <v>0</v>
      </c>
      <c r="AS538" s="13" t="b">
        <f t="shared" si="174"/>
        <v>1</v>
      </c>
      <c r="AT538" s="13" t="b">
        <f t="shared" si="175"/>
        <v>1</v>
      </c>
      <c r="AU538" s="13" t="b">
        <f t="shared" si="176"/>
        <v>1</v>
      </c>
      <c r="AV538" s="13" t="b">
        <f t="shared" si="177"/>
        <v>1</v>
      </c>
      <c r="AW538" s="13" t="b">
        <f t="shared" si="178"/>
        <v>1</v>
      </c>
      <c r="AX538" s="13" t="str">
        <f t="shared" si="179"/>
        <v>-</v>
      </c>
      <c r="AY538" s="622">
        <f>IF(AX538="-",0,IF(COUNTIF(AX538:$AX$1022,AX538)&gt;1,1,0))</f>
        <v>0</v>
      </c>
    </row>
    <row r="539" spans="1:51" ht="15.75">
      <c r="A539" s="464">
        <v>517</v>
      </c>
      <c r="B539" s="491"/>
      <c r="C539" s="492"/>
      <c r="D539" s="469"/>
      <c r="E539" s="470"/>
      <c r="F539" s="493"/>
      <c r="G539" s="466"/>
      <c r="H539" s="470"/>
      <c r="I539" s="493"/>
      <c r="J539" s="466"/>
      <c r="K539" s="470"/>
      <c r="L539" s="493"/>
      <c r="M539" s="466"/>
      <c r="N539" s="470"/>
      <c r="O539" s="493"/>
      <c r="P539" s="466"/>
      <c r="Q539" s="470"/>
      <c r="R539" s="493"/>
      <c r="S539" s="466"/>
      <c r="T539" s="470"/>
      <c r="U539" s="493"/>
      <c r="V539" s="466"/>
      <c r="W539" s="470"/>
      <c r="X539" s="493"/>
      <c r="Y539" s="466"/>
      <c r="Z539" s="470"/>
      <c r="AA539" s="494"/>
      <c r="AB539" s="542">
        <f t="shared" si="162"/>
        <v>0</v>
      </c>
      <c r="AC539" s="495">
        <f t="shared" si="162"/>
        <v>0</v>
      </c>
      <c r="AD539" s="496">
        <f t="shared" si="162"/>
        <v>0</v>
      </c>
      <c r="AE539" s="3"/>
      <c r="AF539" s="13" t="b">
        <f t="shared" si="160"/>
        <v>1</v>
      </c>
      <c r="AG539" s="13" t="b">
        <f t="shared" si="161"/>
        <v>1</v>
      </c>
      <c r="AH539" s="13" t="b">
        <f t="shared" si="163"/>
        <v>1</v>
      </c>
      <c r="AI539" s="13" t="b">
        <f t="shared" si="164"/>
        <v>1</v>
      </c>
      <c r="AJ539" s="13" t="b">
        <f t="shared" si="165"/>
        <v>0</v>
      </c>
      <c r="AK539" s="13" t="b">
        <f t="shared" si="166"/>
        <v>0</v>
      </c>
      <c r="AL539" s="13" t="b">
        <f t="shared" si="167"/>
        <v>0</v>
      </c>
      <c r="AM539" s="13" t="b">
        <f t="shared" si="168"/>
        <v>0</v>
      </c>
      <c r="AN539" s="13" t="b">
        <f t="shared" si="169"/>
        <v>0</v>
      </c>
      <c r="AO539" s="13" t="b">
        <f t="shared" si="170"/>
        <v>0</v>
      </c>
      <c r="AP539" s="13" t="b">
        <f t="shared" si="171"/>
        <v>0</v>
      </c>
      <c r="AQ539" s="13" t="b">
        <f t="shared" si="172"/>
        <v>0</v>
      </c>
      <c r="AR539" s="13" t="b">
        <f t="shared" si="173"/>
        <v>0</v>
      </c>
      <c r="AS539" s="13" t="b">
        <f t="shared" si="174"/>
        <v>1</v>
      </c>
      <c r="AT539" s="13" t="b">
        <f t="shared" si="175"/>
        <v>1</v>
      </c>
      <c r="AU539" s="13" t="b">
        <f t="shared" si="176"/>
        <v>1</v>
      </c>
      <c r="AV539" s="13" t="b">
        <f t="shared" si="177"/>
        <v>1</v>
      </c>
      <c r="AW539" s="13" t="b">
        <f t="shared" si="178"/>
        <v>1</v>
      </c>
      <c r="AX539" s="13" t="str">
        <f t="shared" si="179"/>
        <v>-</v>
      </c>
      <c r="AY539" s="622">
        <f>IF(AX539="-",0,IF(COUNTIF(AX539:$AX$1022,AX539)&gt;1,1,0))</f>
        <v>0</v>
      </c>
    </row>
    <row r="540" spans="1:51" ht="15.75">
      <c r="A540" s="464">
        <v>518</v>
      </c>
      <c r="B540" s="491"/>
      <c r="C540" s="492"/>
      <c r="D540" s="469"/>
      <c r="E540" s="470"/>
      <c r="F540" s="493"/>
      <c r="G540" s="466"/>
      <c r="H540" s="470"/>
      <c r="I540" s="493"/>
      <c r="J540" s="466"/>
      <c r="K540" s="470"/>
      <c r="L540" s="493"/>
      <c r="M540" s="466"/>
      <c r="N540" s="470"/>
      <c r="O540" s="493"/>
      <c r="P540" s="466"/>
      <c r="Q540" s="470"/>
      <c r="R540" s="493"/>
      <c r="S540" s="466"/>
      <c r="T540" s="470"/>
      <c r="U540" s="493"/>
      <c r="V540" s="466"/>
      <c r="W540" s="470"/>
      <c r="X540" s="493"/>
      <c r="Y540" s="466"/>
      <c r="Z540" s="470"/>
      <c r="AA540" s="494"/>
      <c r="AB540" s="542">
        <f t="shared" si="162"/>
        <v>0</v>
      </c>
      <c r="AC540" s="495">
        <f t="shared" si="162"/>
        <v>0</v>
      </c>
      <c r="AD540" s="496">
        <f t="shared" si="162"/>
        <v>0</v>
      </c>
      <c r="AE540" s="3"/>
      <c r="AF540" s="13" t="b">
        <f t="shared" si="160"/>
        <v>1</v>
      </c>
      <c r="AG540" s="13" t="b">
        <f t="shared" si="161"/>
        <v>1</v>
      </c>
      <c r="AH540" s="13" t="b">
        <f t="shared" si="163"/>
        <v>1</v>
      </c>
      <c r="AI540" s="13" t="b">
        <f t="shared" si="164"/>
        <v>1</v>
      </c>
      <c r="AJ540" s="13" t="b">
        <f t="shared" si="165"/>
        <v>0</v>
      </c>
      <c r="AK540" s="13" t="b">
        <f t="shared" si="166"/>
        <v>0</v>
      </c>
      <c r="AL540" s="13" t="b">
        <f t="shared" si="167"/>
        <v>0</v>
      </c>
      <c r="AM540" s="13" t="b">
        <f t="shared" si="168"/>
        <v>0</v>
      </c>
      <c r="AN540" s="13" t="b">
        <f t="shared" si="169"/>
        <v>0</v>
      </c>
      <c r="AO540" s="13" t="b">
        <f t="shared" si="170"/>
        <v>0</v>
      </c>
      <c r="AP540" s="13" t="b">
        <f t="shared" si="171"/>
        <v>0</v>
      </c>
      <c r="AQ540" s="13" t="b">
        <f t="shared" si="172"/>
        <v>0</v>
      </c>
      <c r="AR540" s="13" t="b">
        <f t="shared" si="173"/>
        <v>0</v>
      </c>
      <c r="AS540" s="13" t="b">
        <f t="shared" si="174"/>
        <v>1</v>
      </c>
      <c r="AT540" s="13" t="b">
        <f t="shared" si="175"/>
        <v>1</v>
      </c>
      <c r="AU540" s="13" t="b">
        <f t="shared" si="176"/>
        <v>1</v>
      </c>
      <c r="AV540" s="13" t="b">
        <f t="shared" si="177"/>
        <v>1</v>
      </c>
      <c r="AW540" s="13" t="b">
        <f t="shared" si="178"/>
        <v>1</v>
      </c>
      <c r="AX540" s="13" t="str">
        <f t="shared" si="179"/>
        <v>-</v>
      </c>
      <c r="AY540" s="622">
        <f>IF(AX540="-",0,IF(COUNTIF(AX540:$AX$1022,AX540)&gt;1,1,0))</f>
        <v>0</v>
      </c>
    </row>
    <row r="541" spans="1:51" ht="15.75">
      <c r="A541" s="464">
        <v>519</v>
      </c>
      <c r="B541" s="491"/>
      <c r="C541" s="492"/>
      <c r="D541" s="469"/>
      <c r="E541" s="470"/>
      <c r="F541" s="493"/>
      <c r="G541" s="466"/>
      <c r="H541" s="470"/>
      <c r="I541" s="493"/>
      <c r="J541" s="466"/>
      <c r="K541" s="470"/>
      <c r="L541" s="493"/>
      <c r="M541" s="466"/>
      <c r="N541" s="470"/>
      <c r="O541" s="493"/>
      <c r="P541" s="466"/>
      <c r="Q541" s="470"/>
      <c r="R541" s="493"/>
      <c r="S541" s="466"/>
      <c r="T541" s="470"/>
      <c r="U541" s="493"/>
      <c r="V541" s="466"/>
      <c r="W541" s="470"/>
      <c r="X541" s="493"/>
      <c r="Y541" s="466"/>
      <c r="Z541" s="470"/>
      <c r="AA541" s="494"/>
      <c r="AB541" s="542">
        <f t="shared" si="162"/>
        <v>0</v>
      </c>
      <c r="AC541" s="495">
        <f t="shared" si="162"/>
        <v>0</v>
      </c>
      <c r="AD541" s="496">
        <f t="shared" si="162"/>
        <v>0</v>
      </c>
      <c r="AE541" s="3"/>
      <c r="AF541" s="13" t="b">
        <f t="shared" si="160"/>
        <v>1</v>
      </c>
      <c r="AG541" s="13" t="b">
        <f t="shared" si="161"/>
        <v>1</v>
      </c>
      <c r="AH541" s="13" t="b">
        <f t="shared" si="163"/>
        <v>1</v>
      </c>
      <c r="AI541" s="13" t="b">
        <f t="shared" si="164"/>
        <v>1</v>
      </c>
      <c r="AJ541" s="13" t="b">
        <f t="shared" si="165"/>
        <v>0</v>
      </c>
      <c r="AK541" s="13" t="b">
        <f t="shared" si="166"/>
        <v>0</v>
      </c>
      <c r="AL541" s="13" t="b">
        <f t="shared" si="167"/>
        <v>0</v>
      </c>
      <c r="AM541" s="13" t="b">
        <f t="shared" si="168"/>
        <v>0</v>
      </c>
      <c r="AN541" s="13" t="b">
        <f t="shared" si="169"/>
        <v>0</v>
      </c>
      <c r="AO541" s="13" t="b">
        <f t="shared" si="170"/>
        <v>0</v>
      </c>
      <c r="AP541" s="13" t="b">
        <f t="shared" si="171"/>
        <v>0</v>
      </c>
      <c r="AQ541" s="13" t="b">
        <f t="shared" si="172"/>
        <v>0</v>
      </c>
      <c r="AR541" s="13" t="b">
        <f t="shared" si="173"/>
        <v>0</v>
      </c>
      <c r="AS541" s="13" t="b">
        <f t="shared" si="174"/>
        <v>1</v>
      </c>
      <c r="AT541" s="13" t="b">
        <f t="shared" si="175"/>
        <v>1</v>
      </c>
      <c r="AU541" s="13" t="b">
        <f t="shared" si="176"/>
        <v>1</v>
      </c>
      <c r="AV541" s="13" t="b">
        <f t="shared" si="177"/>
        <v>1</v>
      </c>
      <c r="AW541" s="13" t="b">
        <f t="shared" si="178"/>
        <v>1</v>
      </c>
      <c r="AX541" s="13" t="str">
        <f t="shared" si="179"/>
        <v>-</v>
      </c>
      <c r="AY541" s="622">
        <f>IF(AX541="-",0,IF(COUNTIF(AX541:$AX$1022,AX541)&gt;1,1,0))</f>
        <v>0</v>
      </c>
    </row>
    <row r="542" spans="1:51" ht="15.75">
      <c r="A542" s="464">
        <v>520</v>
      </c>
      <c r="B542" s="491"/>
      <c r="C542" s="492"/>
      <c r="D542" s="469"/>
      <c r="E542" s="470"/>
      <c r="F542" s="493"/>
      <c r="G542" s="466"/>
      <c r="H542" s="470"/>
      <c r="I542" s="493"/>
      <c r="J542" s="466"/>
      <c r="K542" s="470"/>
      <c r="L542" s="493"/>
      <c r="M542" s="466"/>
      <c r="N542" s="470"/>
      <c r="O542" s="493"/>
      <c r="P542" s="466"/>
      <c r="Q542" s="470"/>
      <c r="R542" s="493"/>
      <c r="S542" s="466"/>
      <c r="T542" s="470"/>
      <c r="U542" s="493"/>
      <c r="V542" s="466"/>
      <c r="W542" s="470"/>
      <c r="X542" s="493"/>
      <c r="Y542" s="466"/>
      <c r="Z542" s="470"/>
      <c r="AA542" s="494"/>
      <c r="AB542" s="542">
        <f t="shared" si="162"/>
        <v>0</v>
      </c>
      <c r="AC542" s="495">
        <f t="shared" si="162"/>
        <v>0</v>
      </c>
      <c r="AD542" s="496">
        <f t="shared" si="162"/>
        <v>0</v>
      </c>
      <c r="AE542" s="3"/>
      <c r="AF542" s="13" t="b">
        <f t="shared" si="160"/>
        <v>1</v>
      </c>
      <c r="AG542" s="13" t="b">
        <f t="shared" si="161"/>
        <v>1</v>
      </c>
      <c r="AH542" s="13" t="b">
        <f t="shared" si="163"/>
        <v>1</v>
      </c>
      <c r="AI542" s="13" t="b">
        <f t="shared" si="164"/>
        <v>1</v>
      </c>
      <c r="AJ542" s="13" t="b">
        <f t="shared" si="165"/>
        <v>0</v>
      </c>
      <c r="AK542" s="13" t="b">
        <f t="shared" si="166"/>
        <v>0</v>
      </c>
      <c r="AL542" s="13" t="b">
        <f t="shared" si="167"/>
        <v>0</v>
      </c>
      <c r="AM542" s="13" t="b">
        <f t="shared" si="168"/>
        <v>0</v>
      </c>
      <c r="AN542" s="13" t="b">
        <f t="shared" si="169"/>
        <v>0</v>
      </c>
      <c r="AO542" s="13" t="b">
        <f t="shared" si="170"/>
        <v>0</v>
      </c>
      <c r="AP542" s="13" t="b">
        <f t="shared" si="171"/>
        <v>0</v>
      </c>
      <c r="AQ542" s="13" t="b">
        <f t="shared" si="172"/>
        <v>0</v>
      </c>
      <c r="AR542" s="13" t="b">
        <f t="shared" si="173"/>
        <v>0</v>
      </c>
      <c r="AS542" s="13" t="b">
        <f t="shared" si="174"/>
        <v>1</v>
      </c>
      <c r="AT542" s="13" t="b">
        <f t="shared" si="175"/>
        <v>1</v>
      </c>
      <c r="AU542" s="13" t="b">
        <f t="shared" si="176"/>
        <v>1</v>
      </c>
      <c r="AV542" s="13" t="b">
        <f t="shared" si="177"/>
        <v>1</v>
      </c>
      <c r="AW542" s="13" t="b">
        <f t="shared" si="178"/>
        <v>1</v>
      </c>
      <c r="AX542" s="13" t="str">
        <f t="shared" si="179"/>
        <v>-</v>
      </c>
      <c r="AY542" s="622">
        <f>IF(AX542="-",0,IF(COUNTIF(AX542:$AX$1022,AX542)&gt;1,1,0))</f>
        <v>0</v>
      </c>
    </row>
    <row r="543" spans="1:51" ht="15.75">
      <c r="A543" s="464">
        <v>521</v>
      </c>
      <c r="B543" s="491"/>
      <c r="C543" s="492"/>
      <c r="D543" s="469"/>
      <c r="E543" s="470"/>
      <c r="F543" s="493"/>
      <c r="G543" s="466"/>
      <c r="H543" s="470"/>
      <c r="I543" s="493"/>
      <c r="J543" s="466"/>
      <c r="K543" s="470"/>
      <c r="L543" s="493"/>
      <c r="M543" s="466"/>
      <c r="N543" s="470"/>
      <c r="O543" s="493"/>
      <c r="P543" s="466"/>
      <c r="Q543" s="470"/>
      <c r="R543" s="493"/>
      <c r="S543" s="466"/>
      <c r="T543" s="470"/>
      <c r="U543" s="493"/>
      <c r="V543" s="466"/>
      <c r="W543" s="470"/>
      <c r="X543" s="493"/>
      <c r="Y543" s="466"/>
      <c r="Z543" s="470"/>
      <c r="AA543" s="494"/>
      <c r="AB543" s="542">
        <f t="shared" si="162"/>
        <v>0</v>
      </c>
      <c r="AC543" s="495">
        <f t="shared" si="162"/>
        <v>0</v>
      </c>
      <c r="AD543" s="496">
        <f t="shared" si="162"/>
        <v>0</v>
      </c>
      <c r="AE543" s="3"/>
      <c r="AF543" s="13" t="b">
        <f t="shared" si="160"/>
        <v>1</v>
      </c>
      <c r="AG543" s="13" t="b">
        <f t="shared" si="161"/>
        <v>1</v>
      </c>
      <c r="AH543" s="13" t="b">
        <f t="shared" si="163"/>
        <v>1</v>
      </c>
      <c r="AI543" s="13" t="b">
        <f t="shared" si="164"/>
        <v>1</v>
      </c>
      <c r="AJ543" s="13" t="b">
        <f t="shared" si="165"/>
        <v>0</v>
      </c>
      <c r="AK543" s="13" t="b">
        <f t="shared" si="166"/>
        <v>0</v>
      </c>
      <c r="AL543" s="13" t="b">
        <f t="shared" si="167"/>
        <v>0</v>
      </c>
      <c r="AM543" s="13" t="b">
        <f t="shared" si="168"/>
        <v>0</v>
      </c>
      <c r="AN543" s="13" t="b">
        <f t="shared" si="169"/>
        <v>0</v>
      </c>
      <c r="AO543" s="13" t="b">
        <f t="shared" si="170"/>
        <v>0</v>
      </c>
      <c r="AP543" s="13" t="b">
        <f t="shared" si="171"/>
        <v>0</v>
      </c>
      <c r="AQ543" s="13" t="b">
        <f t="shared" si="172"/>
        <v>0</v>
      </c>
      <c r="AR543" s="13" t="b">
        <f t="shared" si="173"/>
        <v>0</v>
      </c>
      <c r="AS543" s="13" t="b">
        <f t="shared" si="174"/>
        <v>1</v>
      </c>
      <c r="AT543" s="13" t="b">
        <f t="shared" si="175"/>
        <v>1</v>
      </c>
      <c r="AU543" s="13" t="b">
        <f t="shared" si="176"/>
        <v>1</v>
      </c>
      <c r="AV543" s="13" t="b">
        <f t="shared" si="177"/>
        <v>1</v>
      </c>
      <c r="AW543" s="13" t="b">
        <f t="shared" si="178"/>
        <v>1</v>
      </c>
      <c r="AX543" s="13" t="str">
        <f t="shared" si="179"/>
        <v>-</v>
      </c>
      <c r="AY543" s="622">
        <f>IF(AX543="-",0,IF(COUNTIF(AX543:$AX$1022,AX543)&gt;1,1,0))</f>
        <v>0</v>
      </c>
    </row>
    <row r="544" spans="1:51" ht="15.75">
      <c r="A544" s="464">
        <v>522</v>
      </c>
      <c r="B544" s="491"/>
      <c r="C544" s="492"/>
      <c r="D544" s="469"/>
      <c r="E544" s="470"/>
      <c r="F544" s="493"/>
      <c r="G544" s="466"/>
      <c r="H544" s="470"/>
      <c r="I544" s="493"/>
      <c r="J544" s="466"/>
      <c r="K544" s="470"/>
      <c r="L544" s="493"/>
      <c r="M544" s="466"/>
      <c r="N544" s="470"/>
      <c r="O544" s="493"/>
      <c r="P544" s="466"/>
      <c r="Q544" s="470"/>
      <c r="R544" s="493"/>
      <c r="S544" s="466"/>
      <c r="T544" s="470"/>
      <c r="U544" s="493"/>
      <c r="V544" s="466"/>
      <c r="W544" s="470"/>
      <c r="X544" s="493"/>
      <c r="Y544" s="466"/>
      <c r="Z544" s="470"/>
      <c r="AA544" s="494"/>
      <c r="AB544" s="542">
        <f t="shared" si="162"/>
        <v>0</v>
      </c>
      <c r="AC544" s="495">
        <f t="shared" si="162"/>
        <v>0</v>
      </c>
      <c r="AD544" s="496">
        <f t="shared" si="162"/>
        <v>0</v>
      </c>
      <c r="AE544" s="3"/>
      <c r="AF544" s="13" t="b">
        <f t="shared" si="160"/>
        <v>1</v>
      </c>
      <c r="AG544" s="13" t="b">
        <f t="shared" si="161"/>
        <v>1</v>
      </c>
      <c r="AH544" s="13" t="b">
        <f t="shared" si="163"/>
        <v>1</v>
      </c>
      <c r="AI544" s="13" t="b">
        <f t="shared" si="164"/>
        <v>1</v>
      </c>
      <c r="AJ544" s="13" t="b">
        <f t="shared" si="165"/>
        <v>0</v>
      </c>
      <c r="AK544" s="13" t="b">
        <f t="shared" si="166"/>
        <v>0</v>
      </c>
      <c r="AL544" s="13" t="b">
        <f t="shared" si="167"/>
        <v>0</v>
      </c>
      <c r="AM544" s="13" t="b">
        <f t="shared" si="168"/>
        <v>0</v>
      </c>
      <c r="AN544" s="13" t="b">
        <f t="shared" si="169"/>
        <v>0</v>
      </c>
      <c r="AO544" s="13" t="b">
        <f t="shared" si="170"/>
        <v>0</v>
      </c>
      <c r="AP544" s="13" t="b">
        <f t="shared" si="171"/>
        <v>0</v>
      </c>
      <c r="AQ544" s="13" t="b">
        <f t="shared" si="172"/>
        <v>0</v>
      </c>
      <c r="AR544" s="13" t="b">
        <f t="shared" si="173"/>
        <v>0</v>
      </c>
      <c r="AS544" s="13" t="b">
        <f t="shared" si="174"/>
        <v>1</v>
      </c>
      <c r="AT544" s="13" t="b">
        <f t="shared" si="175"/>
        <v>1</v>
      </c>
      <c r="AU544" s="13" t="b">
        <f t="shared" si="176"/>
        <v>1</v>
      </c>
      <c r="AV544" s="13" t="b">
        <f t="shared" si="177"/>
        <v>1</v>
      </c>
      <c r="AW544" s="13" t="b">
        <f t="shared" si="178"/>
        <v>1</v>
      </c>
      <c r="AX544" s="13" t="str">
        <f t="shared" si="179"/>
        <v>-</v>
      </c>
      <c r="AY544" s="622">
        <f>IF(AX544="-",0,IF(COUNTIF(AX544:$AX$1022,AX544)&gt;1,1,0))</f>
        <v>0</v>
      </c>
    </row>
    <row r="545" spans="1:51" ht="15.75">
      <c r="A545" s="464">
        <v>523</v>
      </c>
      <c r="B545" s="491"/>
      <c r="C545" s="492"/>
      <c r="D545" s="469"/>
      <c r="E545" s="470"/>
      <c r="F545" s="493"/>
      <c r="G545" s="466"/>
      <c r="H545" s="470"/>
      <c r="I545" s="493"/>
      <c r="J545" s="466"/>
      <c r="K545" s="470"/>
      <c r="L545" s="493"/>
      <c r="M545" s="466"/>
      <c r="N545" s="470"/>
      <c r="O545" s="493"/>
      <c r="P545" s="466"/>
      <c r="Q545" s="470"/>
      <c r="R545" s="493"/>
      <c r="S545" s="466"/>
      <c r="T545" s="470"/>
      <c r="U545" s="493"/>
      <c r="V545" s="466"/>
      <c r="W545" s="470"/>
      <c r="X545" s="493"/>
      <c r="Y545" s="466"/>
      <c r="Z545" s="470"/>
      <c r="AA545" s="494"/>
      <c r="AB545" s="542">
        <f t="shared" si="162"/>
        <v>0</v>
      </c>
      <c r="AC545" s="495">
        <f t="shared" si="162"/>
        <v>0</v>
      </c>
      <c r="AD545" s="496">
        <f t="shared" si="162"/>
        <v>0</v>
      </c>
      <c r="AE545" s="3"/>
      <c r="AF545" s="13" t="b">
        <f t="shared" si="160"/>
        <v>1</v>
      </c>
      <c r="AG545" s="13" t="b">
        <f t="shared" si="161"/>
        <v>1</v>
      </c>
      <c r="AH545" s="13" t="b">
        <f t="shared" si="163"/>
        <v>1</v>
      </c>
      <c r="AI545" s="13" t="b">
        <f t="shared" si="164"/>
        <v>1</v>
      </c>
      <c r="AJ545" s="13" t="b">
        <f t="shared" si="165"/>
        <v>0</v>
      </c>
      <c r="AK545" s="13" t="b">
        <f t="shared" si="166"/>
        <v>0</v>
      </c>
      <c r="AL545" s="13" t="b">
        <f t="shared" si="167"/>
        <v>0</v>
      </c>
      <c r="AM545" s="13" t="b">
        <f t="shared" si="168"/>
        <v>0</v>
      </c>
      <c r="AN545" s="13" t="b">
        <f t="shared" si="169"/>
        <v>0</v>
      </c>
      <c r="AO545" s="13" t="b">
        <f t="shared" si="170"/>
        <v>0</v>
      </c>
      <c r="AP545" s="13" t="b">
        <f t="shared" si="171"/>
        <v>0</v>
      </c>
      <c r="AQ545" s="13" t="b">
        <f t="shared" si="172"/>
        <v>0</v>
      </c>
      <c r="AR545" s="13" t="b">
        <f t="shared" si="173"/>
        <v>0</v>
      </c>
      <c r="AS545" s="13" t="b">
        <f t="shared" si="174"/>
        <v>1</v>
      </c>
      <c r="AT545" s="13" t="b">
        <f t="shared" si="175"/>
        <v>1</v>
      </c>
      <c r="AU545" s="13" t="b">
        <f t="shared" si="176"/>
        <v>1</v>
      </c>
      <c r="AV545" s="13" t="b">
        <f t="shared" si="177"/>
        <v>1</v>
      </c>
      <c r="AW545" s="13" t="b">
        <f t="shared" si="178"/>
        <v>1</v>
      </c>
      <c r="AX545" s="13" t="str">
        <f t="shared" si="179"/>
        <v>-</v>
      </c>
      <c r="AY545" s="622">
        <f>IF(AX545="-",0,IF(COUNTIF(AX545:$AX$1022,AX545)&gt;1,1,0))</f>
        <v>0</v>
      </c>
    </row>
    <row r="546" spans="1:51" ht="15.75">
      <c r="A546" s="464">
        <v>524</v>
      </c>
      <c r="B546" s="491"/>
      <c r="C546" s="492"/>
      <c r="D546" s="469"/>
      <c r="E546" s="470"/>
      <c r="F546" s="493"/>
      <c r="G546" s="466"/>
      <c r="H546" s="470"/>
      <c r="I546" s="493"/>
      <c r="J546" s="466"/>
      <c r="K546" s="470"/>
      <c r="L546" s="493"/>
      <c r="M546" s="466"/>
      <c r="N546" s="470"/>
      <c r="O546" s="493"/>
      <c r="P546" s="466"/>
      <c r="Q546" s="470"/>
      <c r="R546" s="493"/>
      <c r="S546" s="466"/>
      <c r="T546" s="470"/>
      <c r="U546" s="493"/>
      <c r="V546" s="466"/>
      <c r="W546" s="470"/>
      <c r="X546" s="493"/>
      <c r="Y546" s="466"/>
      <c r="Z546" s="470"/>
      <c r="AA546" s="494"/>
      <c r="AB546" s="542">
        <f t="shared" si="162"/>
        <v>0</v>
      </c>
      <c r="AC546" s="495">
        <f t="shared" si="162"/>
        <v>0</v>
      </c>
      <c r="AD546" s="496">
        <f t="shared" si="162"/>
        <v>0</v>
      </c>
      <c r="AE546" s="3"/>
      <c r="AF546" s="13" t="b">
        <f t="shared" si="160"/>
        <v>1</v>
      </c>
      <c r="AG546" s="13" t="b">
        <f t="shared" si="161"/>
        <v>1</v>
      </c>
      <c r="AH546" s="13" t="b">
        <f t="shared" si="163"/>
        <v>1</v>
      </c>
      <c r="AI546" s="13" t="b">
        <f t="shared" si="164"/>
        <v>1</v>
      </c>
      <c r="AJ546" s="13" t="b">
        <f t="shared" si="165"/>
        <v>0</v>
      </c>
      <c r="AK546" s="13" t="b">
        <f t="shared" si="166"/>
        <v>0</v>
      </c>
      <c r="AL546" s="13" t="b">
        <f t="shared" si="167"/>
        <v>0</v>
      </c>
      <c r="AM546" s="13" t="b">
        <f t="shared" si="168"/>
        <v>0</v>
      </c>
      <c r="AN546" s="13" t="b">
        <f t="shared" si="169"/>
        <v>0</v>
      </c>
      <c r="AO546" s="13" t="b">
        <f t="shared" si="170"/>
        <v>0</v>
      </c>
      <c r="AP546" s="13" t="b">
        <f t="shared" si="171"/>
        <v>0</v>
      </c>
      <c r="AQ546" s="13" t="b">
        <f t="shared" si="172"/>
        <v>0</v>
      </c>
      <c r="AR546" s="13" t="b">
        <f t="shared" si="173"/>
        <v>0</v>
      </c>
      <c r="AS546" s="13" t="b">
        <f t="shared" si="174"/>
        <v>1</v>
      </c>
      <c r="AT546" s="13" t="b">
        <f t="shared" si="175"/>
        <v>1</v>
      </c>
      <c r="AU546" s="13" t="b">
        <f t="shared" si="176"/>
        <v>1</v>
      </c>
      <c r="AV546" s="13" t="b">
        <f t="shared" si="177"/>
        <v>1</v>
      </c>
      <c r="AW546" s="13" t="b">
        <f t="shared" si="178"/>
        <v>1</v>
      </c>
      <c r="AX546" s="13" t="str">
        <f t="shared" si="179"/>
        <v>-</v>
      </c>
      <c r="AY546" s="622">
        <f>IF(AX546="-",0,IF(COUNTIF(AX546:$AX$1022,AX546)&gt;1,1,0))</f>
        <v>0</v>
      </c>
    </row>
    <row r="547" spans="1:51" ht="15.75">
      <c r="A547" s="464">
        <v>525</v>
      </c>
      <c r="B547" s="491"/>
      <c r="C547" s="492"/>
      <c r="D547" s="469"/>
      <c r="E547" s="470"/>
      <c r="F547" s="493"/>
      <c r="G547" s="466"/>
      <c r="H547" s="470"/>
      <c r="I547" s="493"/>
      <c r="J547" s="466"/>
      <c r="K547" s="470"/>
      <c r="L547" s="493"/>
      <c r="M547" s="466"/>
      <c r="N547" s="470"/>
      <c r="O547" s="493"/>
      <c r="P547" s="466"/>
      <c r="Q547" s="470"/>
      <c r="R547" s="493"/>
      <c r="S547" s="466"/>
      <c r="T547" s="470"/>
      <c r="U547" s="493"/>
      <c r="V547" s="466"/>
      <c r="W547" s="470"/>
      <c r="X547" s="493"/>
      <c r="Y547" s="466"/>
      <c r="Z547" s="470"/>
      <c r="AA547" s="494"/>
      <c r="AB547" s="542">
        <f t="shared" si="162"/>
        <v>0</v>
      </c>
      <c r="AC547" s="495">
        <f t="shared" si="162"/>
        <v>0</v>
      </c>
      <c r="AD547" s="496">
        <f t="shared" si="162"/>
        <v>0</v>
      </c>
      <c r="AE547" s="3"/>
      <c r="AF547" s="13" t="b">
        <f t="shared" si="160"/>
        <v>1</v>
      </c>
      <c r="AG547" s="13" t="b">
        <f t="shared" si="161"/>
        <v>1</v>
      </c>
      <c r="AH547" s="13" t="b">
        <f t="shared" si="163"/>
        <v>1</v>
      </c>
      <c r="AI547" s="13" t="b">
        <f t="shared" si="164"/>
        <v>1</v>
      </c>
      <c r="AJ547" s="13" t="b">
        <f t="shared" si="165"/>
        <v>0</v>
      </c>
      <c r="AK547" s="13" t="b">
        <f t="shared" si="166"/>
        <v>0</v>
      </c>
      <c r="AL547" s="13" t="b">
        <f t="shared" si="167"/>
        <v>0</v>
      </c>
      <c r="AM547" s="13" t="b">
        <f t="shared" si="168"/>
        <v>0</v>
      </c>
      <c r="AN547" s="13" t="b">
        <f t="shared" si="169"/>
        <v>0</v>
      </c>
      <c r="AO547" s="13" t="b">
        <f t="shared" si="170"/>
        <v>0</v>
      </c>
      <c r="AP547" s="13" t="b">
        <f t="shared" si="171"/>
        <v>0</v>
      </c>
      <c r="AQ547" s="13" t="b">
        <f t="shared" si="172"/>
        <v>0</v>
      </c>
      <c r="AR547" s="13" t="b">
        <f t="shared" si="173"/>
        <v>0</v>
      </c>
      <c r="AS547" s="13" t="b">
        <f t="shared" si="174"/>
        <v>1</v>
      </c>
      <c r="AT547" s="13" t="b">
        <f t="shared" si="175"/>
        <v>1</v>
      </c>
      <c r="AU547" s="13" t="b">
        <f t="shared" si="176"/>
        <v>1</v>
      </c>
      <c r="AV547" s="13" t="b">
        <f t="shared" si="177"/>
        <v>1</v>
      </c>
      <c r="AW547" s="13" t="b">
        <f t="shared" si="178"/>
        <v>1</v>
      </c>
      <c r="AX547" s="13" t="str">
        <f t="shared" si="179"/>
        <v>-</v>
      </c>
      <c r="AY547" s="622">
        <f>IF(AX547="-",0,IF(COUNTIF(AX547:$AX$1022,AX547)&gt;1,1,0))</f>
        <v>0</v>
      </c>
    </row>
    <row r="548" spans="1:51" ht="15.75">
      <c r="A548" s="464">
        <v>526</v>
      </c>
      <c r="B548" s="491"/>
      <c r="C548" s="492"/>
      <c r="D548" s="469"/>
      <c r="E548" s="470"/>
      <c r="F548" s="493"/>
      <c r="G548" s="466"/>
      <c r="H548" s="470"/>
      <c r="I548" s="493"/>
      <c r="J548" s="466"/>
      <c r="K548" s="470"/>
      <c r="L548" s="493"/>
      <c r="M548" s="466"/>
      <c r="N548" s="470"/>
      <c r="O548" s="493"/>
      <c r="P548" s="466"/>
      <c r="Q548" s="470"/>
      <c r="R548" s="493"/>
      <c r="S548" s="466"/>
      <c r="T548" s="470"/>
      <c r="U548" s="493"/>
      <c r="V548" s="466"/>
      <c r="W548" s="470"/>
      <c r="X548" s="493"/>
      <c r="Y548" s="466"/>
      <c r="Z548" s="470"/>
      <c r="AA548" s="494"/>
      <c r="AB548" s="542">
        <f t="shared" si="162"/>
        <v>0</v>
      </c>
      <c r="AC548" s="495">
        <f t="shared" si="162"/>
        <v>0</v>
      </c>
      <c r="AD548" s="496">
        <f t="shared" si="162"/>
        <v>0</v>
      </c>
      <c r="AE548" s="3"/>
      <c r="AF548" s="13" t="b">
        <f t="shared" si="160"/>
        <v>1</v>
      </c>
      <c r="AG548" s="13" t="b">
        <f t="shared" si="161"/>
        <v>1</v>
      </c>
      <c r="AH548" s="13" t="b">
        <f t="shared" si="163"/>
        <v>1</v>
      </c>
      <c r="AI548" s="13" t="b">
        <f t="shared" si="164"/>
        <v>1</v>
      </c>
      <c r="AJ548" s="13" t="b">
        <f t="shared" si="165"/>
        <v>0</v>
      </c>
      <c r="AK548" s="13" t="b">
        <f t="shared" si="166"/>
        <v>0</v>
      </c>
      <c r="AL548" s="13" t="b">
        <f t="shared" si="167"/>
        <v>0</v>
      </c>
      <c r="AM548" s="13" t="b">
        <f t="shared" si="168"/>
        <v>0</v>
      </c>
      <c r="AN548" s="13" t="b">
        <f t="shared" si="169"/>
        <v>0</v>
      </c>
      <c r="AO548" s="13" t="b">
        <f t="shared" si="170"/>
        <v>0</v>
      </c>
      <c r="AP548" s="13" t="b">
        <f t="shared" si="171"/>
        <v>0</v>
      </c>
      <c r="AQ548" s="13" t="b">
        <f t="shared" si="172"/>
        <v>0</v>
      </c>
      <c r="AR548" s="13" t="b">
        <f t="shared" si="173"/>
        <v>0</v>
      </c>
      <c r="AS548" s="13" t="b">
        <f t="shared" si="174"/>
        <v>1</v>
      </c>
      <c r="AT548" s="13" t="b">
        <f t="shared" si="175"/>
        <v>1</v>
      </c>
      <c r="AU548" s="13" t="b">
        <f t="shared" si="176"/>
        <v>1</v>
      </c>
      <c r="AV548" s="13" t="b">
        <f t="shared" si="177"/>
        <v>1</v>
      </c>
      <c r="AW548" s="13" t="b">
        <f t="shared" si="178"/>
        <v>1</v>
      </c>
      <c r="AX548" s="13" t="str">
        <f t="shared" si="179"/>
        <v>-</v>
      </c>
      <c r="AY548" s="622">
        <f>IF(AX548="-",0,IF(COUNTIF(AX548:$AX$1022,AX548)&gt;1,1,0))</f>
        <v>0</v>
      </c>
    </row>
    <row r="549" spans="1:51" ht="15.75">
      <c r="A549" s="464">
        <v>527</v>
      </c>
      <c r="B549" s="491"/>
      <c r="C549" s="492"/>
      <c r="D549" s="469"/>
      <c r="E549" s="470"/>
      <c r="F549" s="493"/>
      <c r="G549" s="466"/>
      <c r="H549" s="470"/>
      <c r="I549" s="493"/>
      <c r="J549" s="466"/>
      <c r="K549" s="470"/>
      <c r="L549" s="493"/>
      <c r="M549" s="466"/>
      <c r="N549" s="470"/>
      <c r="O549" s="493"/>
      <c r="P549" s="466"/>
      <c r="Q549" s="470"/>
      <c r="R549" s="493"/>
      <c r="S549" s="466"/>
      <c r="T549" s="470"/>
      <c r="U549" s="493"/>
      <c r="V549" s="466"/>
      <c r="W549" s="470"/>
      <c r="X549" s="493"/>
      <c r="Y549" s="466"/>
      <c r="Z549" s="470"/>
      <c r="AA549" s="494"/>
      <c r="AB549" s="542">
        <f t="shared" si="162"/>
        <v>0</v>
      </c>
      <c r="AC549" s="495">
        <f t="shared" si="162"/>
        <v>0</v>
      </c>
      <c r="AD549" s="496">
        <f t="shared" si="162"/>
        <v>0</v>
      </c>
      <c r="AE549" s="3"/>
      <c r="AF549" s="13" t="b">
        <f t="shared" si="160"/>
        <v>1</v>
      </c>
      <c r="AG549" s="13" t="b">
        <f t="shared" si="161"/>
        <v>1</v>
      </c>
      <c r="AH549" s="13" t="b">
        <f t="shared" si="163"/>
        <v>1</v>
      </c>
      <c r="AI549" s="13" t="b">
        <f t="shared" si="164"/>
        <v>1</v>
      </c>
      <c r="AJ549" s="13" t="b">
        <f t="shared" si="165"/>
        <v>0</v>
      </c>
      <c r="AK549" s="13" t="b">
        <f t="shared" si="166"/>
        <v>0</v>
      </c>
      <c r="AL549" s="13" t="b">
        <f t="shared" si="167"/>
        <v>0</v>
      </c>
      <c r="AM549" s="13" t="b">
        <f t="shared" si="168"/>
        <v>0</v>
      </c>
      <c r="AN549" s="13" t="b">
        <f t="shared" si="169"/>
        <v>0</v>
      </c>
      <c r="AO549" s="13" t="b">
        <f t="shared" si="170"/>
        <v>0</v>
      </c>
      <c r="AP549" s="13" t="b">
        <f t="shared" si="171"/>
        <v>0</v>
      </c>
      <c r="AQ549" s="13" t="b">
        <f t="shared" si="172"/>
        <v>0</v>
      </c>
      <c r="AR549" s="13" t="b">
        <f t="shared" si="173"/>
        <v>0</v>
      </c>
      <c r="AS549" s="13" t="b">
        <f t="shared" si="174"/>
        <v>1</v>
      </c>
      <c r="AT549" s="13" t="b">
        <f t="shared" si="175"/>
        <v>1</v>
      </c>
      <c r="AU549" s="13" t="b">
        <f t="shared" si="176"/>
        <v>1</v>
      </c>
      <c r="AV549" s="13" t="b">
        <f t="shared" si="177"/>
        <v>1</v>
      </c>
      <c r="AW549" s="13" t="b">
        <f t="shared" si="178"/>
        <v>1</v>
      </c>
      <c r="AX549" s="13" t="str">
        <f t="shared" si="179"/>
        <v>-</v>
      </c>
      <c r="AY549" s="622">
        <f>IF(AX549="-",0,IF(COUNTIF(AX549:$AX$1022,AX549)&gt;1,1,0))</f>
        <v>0</v>
      </c>
    </row>
    <row r="550" spans="1:51" ht="15.75">
      <c r="A550" s="464">
        <v>528</v>
      </c>
      <c r="B550" s="491"/>
      <c r="C550" s="492"/>
      <c r="D550" s="469"/>
      <c r="E550" s="470"/>
      <c r="F550" s="493"/>
      <c r="G550" s="466"/>
      <c r="H550" s="470"/>
      <c r="I550" s="493"/>
      <c r="J550" s="466"/>
      <c r="K550" s="470"/>
      <c r="L550" s="493"/>
      <c r="M550" s="466"/>
      <c r="N550" s="470"/>
      <c r="O550" s="493"/>
      <c r="P550" s="466"/>
      <c r="Q550" s="470"/>
      <c r="R550" s="493"/>
      <c r="S550" s="466"/>
      <c r="T550" s="470"/>
      <c r="U550" s="493"/>
      <c r="V550" s="466"/>
      <c r="W550" s="470"/>
      <c r="X550" s="493"/>
      <c r="Y550" s="466"/>
      <c r="Z550" s="470"/>
      <c r="AA550" s="494"/>
      <c r="AB550" s="542">
        <f t="shared" si="162"/>
        <v>0</v>
      </c>
      <c r="AC550" s="495">
        <f t="shared" si="162"/>
        <v>0</v>
      </c>
      <c r="AD550" s="496">
        <f t="shared" si="162"/>
        <v>0</v>
      </c>
      <c r="AE550" s="3"/>
      <c r="AF550" s="13" t="b">
        <f t="shared" si="160"/>
        <v>1</v>
      </c>
      <c r="AG550" s="13" t="b">
        <f t="shared" si="161"/>
        <v>1</v>
      </c>
      <c r="AH550" s="13" t="b">
        <f t="shared" si="163"/>
        <v>1</v>
      </c>
      <c r="AI550" s="13" t="b">
        <f t="shared" si="164"/>
        <v>1</v>
      </c>
      <c r="AJ550" s="13" t="b">
        <f t="shared" si="165"/>
        <v>0</v>
      </c>
      <c r="AK550" s="13" t="b">
        <f t="shared" si="166"/>
        <v>0</v>
      </c>
      <c r="AL550" s="13" t="b">
        <f t="shared" si="167"/>
        <v>0</v>
      </c>
      <c r="AM550" s="13" t="b">
        <f t="shared" si="168"/>
        <v>0</v>
      </c>
      <c r="AN550" s="13" t="b">
        <f t="shared" si="169"/>
        <v>0</v>
      </c>
      <c r="AO550" s="13" t="b">
        <f t="shared" si="170"/>
        <v>0</v>
      </c>
      <c r="AP550" s="13" t="b">
        <f t="shared" si="171"/>
        <v>0</v>
      </c>
      <c r="AQ550" s="13" t="b">
        <f t="shared" si="172"/>
        <v>0</v>
      </c>
      <c r="AR550" s="13" t="b">
        <f t="shared" si="173"/>
        <v>0</v>
      </c>
      <c r="AS550" s="13" t="b">
        <f t="shared" si="174"/>
        <v>1</v>
      </c>
      <c r="AT550" s="13" t="b">
        <f t="shared" si="175"/>
        <v>1</v>
      </c>
      <c r="AU550" s="13" t="b">
        <f t="shared" si="176"/>
        <v>1</v>
      </c>
      <c r="AV550" s="13" t="b">
        <f t="shared" si="177"/>
        <v>1</v>
      </c>
      <c r="AW550" s="13" t="b">
        <f t="shared" si="178"/>
        <v>1</v>
      </c>
      <c r="AX550" s="13" t="str">
        <f t="shared" si="179"/>
        <v>-</v>
      </c>
      <c r="AY550" s="622">
        <f>IF(AX550="-",0,IF(COUNTIF(AX550:$AX$1022,AX550)&gt;1,1,0))</f>
        <v>0</v>
      </c>
    </row>
    <row r="551" spans="1:51" ht="15.75">
      <c r="A551" s="464">
        <v>529</v>
      </c>
      <c r="B551" s="491"/>
      <c r="C551" s="492"/>
      <c r="D551" s="469"/>
      <c r="E551" s="470"/>
      <c r="F551" s="493"/>
      <c r="G551" s="466"/>
      <c r="H551" s="470"/>
      <c r="I551" s="493"/>
      <c r="J551" s="466"/>
      <c r="K551" s="470"/>
      <c r="L551" s="493"/>
      <c r="M551" s="466"/>
      <c r="N551" s="470"/>
      <c r="O551" s="493"/>
      <c r="P551" s="466"/>
      <c r="Q551" s="470"/>
      <c r="R551" s="493"/>
      <c r="S551" s="466"/>
      <c r="T551" s="470"/>
      <c r="U551" s="493"/>
      <c r="V551" s="466"/>
      <c r="W551" s="470"/>
      <c r="X551" s="493"/>
      <c r="Y551" s="466"/>
      <c r="Z551" s="470"/>
      <c r="AA551" s="494"/>
      <c r="AB551" s="542">
        <f t="shared" si="162"/>
        <v>0</v>
      </c>
      <c r="AC551" s="495">
        <f t="shared" si="162"/>
        <v>0</v>
      </c>
      <c r="AD551" s="496">
        <f t="shared" si="162"/>
        <v>0</v>
      </c>
      <c r="AE551" s="3"/>
      <c r="AF551" s="13" t="b">
        <f t="shared" si="160"/>
        <v>1</v>
      </c>
      <c r="AG551" s="13" t="b">
        <f t="shared" si="161"/>
        <v>1</v>
      </c>
      <c r="AH551" s="13" t="b">
        <f t="shared" si="163"/>
        <v>1</v>
      </c>
      <c r="AI551" s="13" t="b">
        <f t="shared" si="164"/>
        <v>1</v>
      </c>
      <c r="AJ551" s="13" t="b">
        <f t="shared" si="165"/>
        <v>0</v>
      </c>
      <c r="AK551" s="13" t="b">
        <f t="shared" si="166"/>
        <v>0</v>
      </c>
      <c r="AL551" s="13" t="b">
        <f t="shared" si="167"/>
        <v>0</v>
      </c>
      <c r="AM551" s="13" t="b">
        <f t="shared" si="168"/>
        <v>0</v>
      </c>
      <c r="AN551" s="13" t="b">
        <f t="shared" si="169"/>
        <v>0</v>
      </c>
      <c r="AO551" s="13" t="b">
        <f t="shared" si="170"/>
        <v>0</v>
      </c>
      <c r="AP551" s="13" t="b">
        <f t="shared" si="171"/>
        <v>0</v>
      </c>
      <c r="AQ551" s="13" t="b">
        <f t="shared" si="172"/>
        <v>0</v>
      </c>
      <c r="AR551" s="13" t="b">
        <f t="shared" si="173"/>
        <v>0</v>
      </c>
      <c r="AS551" s="13" t="b">
        <f t="shared" si="174"/>
        <v>1</v>
      </c>
      <c r="AT551" s="13" t="b">
        <f t="shared" si="175"/>
        <v>1</v>
      </c>
      <c r="AU551" s="13" t="b">
        <f t="shared" si="176"/>
        <v>1</v>
      </c>
      <c r="AV551" s="13" t="b">
        <f t="shared" si="177"/>
        <v>1</v>
      </c>
      <c r="AW551" s="13" t="b">
        <f t="shared" si="178"/>
        <v>1</v>
      </c>
      <c r="AX551" s="13" t="str">
        <f t="shared" si="179"/>
        <v>-</v>
      </c>
      <c r="AY551" s="622">
        <f>IF(AX551="-",0,IF(COUNTIF(AX551:$AX$1022,AX551)&gt;1,1,0))</f>
        <v>0</v>
      </c>
    </row>
    <row r="552" spans="1:51" ht="15.75">
      <c r="A552" s="464">
        <v>530</v>
      </c>
      <c r="B552" s="491"/>
      <c r="C552" s="492"/>
      <c r="D552" s="469"/>
      <c r="E552" s="470"/>
      <c r="F552" s="493"/>
      <c r="G552" s="466"/>
      <c r="H552" s="470"/>
      <c r="I552" s="493"/>
      <c r="J552" s="466"/>
      <c r="K552" s="470"/>
      <c r="L552" s="493"/>
      <c r="M552" s="466"/>
      <c r="N552" s="470"/>
      <c r="O552" s="493"/>
      <c r="P552" s="466"/>
      <c r="Q552" s="470"/>
      <c r="R552" s="493"/>
      <c r="S552" s="466"/>
      <c r="T552" s="470"/>
      <c r="U552" s="493"/>
      <c r="V552" s="466"/>
      <c r="W552" s="470"/>
      <c r="X552" s="493"/>
      <c r="Y552" s="466"/>
      <c r="Z552" s="470"/>
      <c r="AA552" s="494"/>
      <c r="AB552" s="542">
        <f t="shared" si="162"/>
        <v>0</v>
      </c>
      <c r="AC552" s="495">
        <f t="shared" si="162"/>
        <v>0</v>
      </c>
      <c r="AD552" s="496">
        <f t="shared" si="162"/>
        <v>0</v>
      </c>
      <c r="AE552" s="3"/>
      <c r="AF552" s="13" t="b">
        <f t="shared" si="160"/>
        <v>1</v>
      </c>
      <c r="AG552" s="13" t="b">
        <f t="shared" si="161"/>
        <v>1</v>
      </c>
      <c r="AH552" s="13" t="b">
        <f t="shared" si="163"/>
        <v>1</v>
      </c>
      <c r="AI552" s="13" t="b">
        <f t="shared" si="164"/>
        <v>1</v>
      </c>
      <c r="AJ552" s="13" t="b">
        <f t="shared" si="165"/>
        <v>0</v>
      </c>
      <c r="AK552" s="13" t="b">
        <f t="shared" si="166"/>
        <v>0</v>
      </c>
      <c r="AL552" s="13" t="b">
        <f t="shared" si="167"/>
        <v>0</v>
      </c>
      <c r="AM552" s="13" t="b">
        <f t="shared" si="168"/>
        <v>0</v>
      </c>
      <c r="AN552" s="13" t="b">
        <f t="shared" si="169"/>
        <v>0</v>
      </c>
      <c r="AO552" s="13" t="b">
        <f t="shared" si="170"/>
        <v>0</v>
      </c>
      <c r="AP552" s="13" t="b">
        <f t="shared" si="171"/>
        <v>0</v>
      </c>
      <c r="AQ552" s="13" t="b">
        <f t="shared" si="172"/>
        <v>0</v>
      </c>
      <c r="AR552" s="13" t="b">
        <f t="shared" si="173"/>
        <v>0</v>
      </c>
      <c r="AS552" s="13" t="b">
        <f t="shared" si="174"/>
        <v>1</v>
      </c>
      <c r="AT552" s="13" t="b">
        <f t="shared" si="175"/>
        <v>1</v>
      </c>
      <c r="AU552" s="13" t="b">
        <f t="shared" si="176"/>
        <v>1</v>
      </c>
      <c r="AV552" s="13" t="b">
        <f t="shared" si="177"/>
        <v>1</v>
      </c>
      <c r="AW552" s="13" t="b">
        <f t="shared" si="178"/>
        <v>1</v>
      </c>
      <c r="AX552" s="13" t="str">
        <f t="shared" si="179"/>
        <v>-</v>
      </c>
      <c r="AY552" s="622">
        <f>IF(AX552="-",0,IF(COUNTIF(AX552:$AX$1022,AX552)&gt;1,1,0))</f>
        <v>0</v>
      </c>
    </row>
    <row r="553" spans="1:51" ht="15.75">
      <c r="A553" s="464">
        <v>531</v>
      </c>
      <c r="B553" s="491"/>
      <c r="C553" s="492"/>
      <c r="D553" s="469"/>
      <c r="E553" s="470"/>
      <c r="F553" s="493"/>
      <c r="G553" s="466"/>
      <c r="H553" s="470"/>
      <c r="I553" s="493"/>
      <c r="J553" s="466"/>
      <c r="K553" s="470"/>
      <c r="L553" s="493"/>
      <c r="M553" s="466"/>
      <c r="N553" s="470"/>
      <c r="O553" s="493"/>
      <c r="P553" s="466"/>
      <c r="Q553" s="470"/>
      <c r="R553" s="493"/>
      <c r="S553" s="466"/>
      <c r="T553" s="470"/>
      <c r="U553" s="493"/>
      <c r="V553" s="466"/>
      <c r="W553" s="470"/>
      <c r="X553" s="493"/>
      <c r="Y553" s="466"/>
      <c r="Z553" s="470"/>
      <c r="AA553" s="494"/>
      <c r="AB553" s="542">
        <f t="shared" si="162"/>
        <v>0</v>
      </c>
      <c r="AC553" s="495">
        <f t="shared" si="162"/>
        <v>0</v>
      </c>
      <c r="AD553" s="496">
        <f t="shared" si="162"/>
        <v>0</v>
      </c>
      <c r="AE553" s="3"/>
      <c r="AF553" s="13" t="b">
        <f t="shared" si="160"/>
        <v>1</v>
      </c>
      <c r="AG553" s="13" t="b">
        <f t="shared" si="161"/>
        <v>1</v>
      </c>
      <c r="AH553" s="13" t="b">
        <f t="shared" si="163"/>
        <v>1</v>
      </c>
      <c r="AI553" s="13" t="b">
        <f t="shared" si="164"/>
        <v>1</v>
      </c>
      <c r="AJ553" s="13" t="b">
        <f t="shared" si="165"/>
        <v>0</v>
      </c>
      <c r="AK553" s="13" t="b">
        <f t="shared" si="166"/>
        <v>0</v>
      </c>
      <c r="AL553" s="13" t="b">
        <f t="shared" si="167"/>
        <v>0</v>
      </c>
      <c r="AM553" s="13" t="b">
        <f t="shared" si="168"/>
        <v>0</v>
      </c>
      <c r="AN553" s="13" t="b">
        <f t="shared" si="169"/>
        <v>0</v>
      </c>
      <c r="AO553" s="13" t="b">
        <f t="shared" si="170"/>
        <v>0</v>
      </c>
      <c r="AP553" s="13" t="b">
        <f t="shared" si="171"/>
        <v>0</v>
      </c>
      <c r="AQ553" s="13" t="b">
        <f t="shared" si="172"/>
        <v>0</v>
      </c>
      <c r="AR553" s="13" t="b">
        <f t="shared" si="173"/>
        <v>0</v>
      </c>
      <c r="AS553" s="13" t="b">
        <f t="shared" si="174"/>
        <v>1</v>
      </c>
      <c r="AT553" s="13" t="b">
        <f t="shared" si="175"/>
        <v>1</v>
      </c>
      <c r="AU553" s="13" t="b">
        <f t="shared" si="176"/>
        <v>1</v>
      </c>
      <c r="AV553" s="13" t="b">
        <f t="shared" si="177"/>
        <v>1</v>
      </c>
      <c r="AW553" s="13" t="b">
        <f t="shared" si="178"/>
        <v>1</v>
      </c>
      <c r="AX553" s="13" t="str">
        <f t="shared" si="179"/>
        <v>-</v>
      </c>
      <c r="AY553" s="622">
        <f>IF(AX553="-",0,IF(COUNTIF(AX553:$AX$1022,AX553)&gt;1,1,0))</f>
        <v>0</v>
      </c>
    </row>
    <row r="554" spans="1:51" ht="15.75">
      <c r="A554" s="464">
        <v>532</v>
      </c>
      <c r="B554" s="491"/>
      <c r="C554" s="492"/>
      <c r="D554" s="469"/>
      <c r="E554" s="470"/>
      <c r="F554" s="493"/>
      <c r="G554" s="466"/>
      <c r="H554" s="470"/>
      <c r="I554" s="493"/>
      <c r="J554" s="466"/>
      <c r="K554" s="470"/>
      <c r="L554" s="493"/>
      <c r="M554" s="466"/>
      <c r="N554" s="470"/>
      <c r="O554" s="493"/>
      <c r="P554" s="466"/>
      <c r="Q554" s="470"/>
      <c r="R554" s="493"/>
      <c r="S554" s="466"/>
      <c r="T554" s="470"/>
      <c r="U554" s="493"/>
      <c r="V554" s="466"/>
      <c r="W554" s="470"/>
      <c r="X554" s="493"/>
      <c r="Y554" s="466"/>
      <c r="Z554" s="470"/>
      <c r="AA554" s="494"/>
      <c r="AB554" s="542">
        <f t="shared" si="162"/>
        <v>0</v>
      </c>
      <c r="AC554" s="495">
        <f t="shared" si="162"/>
        <v>0</v>
      </c>
      <c r="AD554" s="496">
        <f t="shared" si="162"/>
        <v>0</v>
      </c>
      <c r="AE554" s="3"/>
      <c r="AF554" s="13" t="b">
        <f t="shared" si="160"/>
        <v>1</v>
      </c>
      <c r="AG554" s="13" t="b">
        <f t="shared" si="161"/>
        <v>1</v>
      </c>
      <c r="AH554" s="13" t="b">
        <f t="shared" si="163"/>
        <v>1</v>
      </c>
      <c r="AI554" s="13" t="b">
        <f t="shared" si="164"/>
        <v>1</v>
      </c>
      <c r="AJ554" s="13" t="b">
        <f t="shared" si="165"/>
        <v>0</v>
      </c>
      <c r="AK554" s="13" t="b">
        <f t="shared" si="166"/>
        <v>0</v>
      </c>
      <c r="AL554" s="13" t="b">
        <f t="shared" si="167"/>
        <v>0</v>
      </c>
      <c r="AM554" s="13" t="b">
        <f t="shared" si="168"/>
        <v>0</v>
      </c>
      <c r="AN554" s="13" t="b">
        <f t="shared" si="169"/>
        <v>0</v>
      </c>
      <c r="AO554" s="13" t="b">
        <f t="shared" si="170"/>
        <v>0</v>
      </c>
      <c r="AP554" s="13" t="b">
        <f t="shared" si="171"/>
        <v>0</v>
      </c>
      <c r="AQ554" s="13" t="b">
        <f t="shared" si="172"/>
        <v>0</v>
      </c>
      <c r="AR554" s="13" t="b">
        <f t="shared" si="173"/>
        <v>0</v>
      </c>
      <c r="AS554" s="13" t="b">
        <f t="shared" si="174"/>
        <v>1</v>
      </c>
      <c r="AT554" s="13" t="b">
        <f t="shared" si="175"/>
        <v>1</v>
      </c>
      <c r="AU554" s="13" t="b">
        <f t="shared" si="176"/>
        <v>1</v>
      </c>
      <c r="AV554" s="13" t="b">
        <f t="shared" si="177"/>
        <v>1</v>
      </c>
      <c r="AW554" s="13" t="b">
        <f t="shared" si="178"/>
        <v>1</v>
      </c>
      <c r="AX554" s="13" t="str">
        <f t="shared" si="179"/>
        <v>-</v>
      </c>
      <c r="AY554" s="622">
        <f>IF(AX554="-",0,IF(COUNTIF(AX554:$AX$1022,AX554)&gt;1,1,0))</f>
        <v>0</v>
      </c>
    </row>
    <row r="555" spans="1:51" ht="15.75">
      <c r="A555" s="464">
        <v>533</v>
      </c>
      <c r="B555" s="491"/>
      <c r="C555" s="492"/>
      <c r="D555" s="469"/>
      <c r="E555" s="470"/>
      <c r="F555" s="493"/>
      <c r="G555" s="466"/>
      <c r="H555" s="470"/>
      <c r="I555" s="493"/>
      <c r="J555" s="466"/>
      <c r="K555" s="470"/>
      <c r="L555" s="493"/>
      <c r="M555" s="466"/>
      <c r="N555" s="470"/>
      <c r="O555" s="493"/>
      <c r="P555" s="466"/>
      <c r="Q555" s="470"/>
      <c r="R555" s="493"/>
      <c r="S555" s="466"/>
      <c r="T555" s="470"/>
      <c r="U555" s="493"/>
      <c r="V555" s="466"/>
      <c r="W555" s="470"/>
      <c r="X555" s="493"/>
      <c r="Y555" s="466"/>
      <c r="Z555" s="470"/>
      <c r="AA555" s="494"/>
      <c r="AB555" s="542">
        <f t="shared" si="162"/>
        <v>0</v>
      </c>
      <c r="AC555" s="495">
        <f t="shared" si="162"/>
        <v>0</v>
      </c>
      <c r="AD555" s="496">
        <f t="shared" si="162"/>
        <v>0</v>
      </c>
      <c r="AE555" s="3"/>
      <c r="AF555" s="13" t="b">
        <f t="shared" si="160"/>
        <v>1</v>
      </c>
      <c r="AG555" s="13" t="b">
        <f t="shared" si="161"/>
        <v>1</v>
      </c>
      <c r="AH555" s="13" t="b">
        <f t="shared" si="163"/>
        <v>1</v>
      </c>
      <c r="AI555" s="13" t="b">
        <f t="shared" si="164"/>
        <v>1</v>
      </c>
      <c r="AJ555" s="13" t="b">
        <f t="shared" si="165"/>
        <v>0</v>
      </c>
      <c r="AK555" s="13" t="b">
        <f t="shared" si="166"/>
        <v>0</v>
      </c>
      <c r="AL555" s="13" t="b">
        <f t="shared" si="167"/>
        <v>0</v>
      </c>
      <c r="AM555" s="13" t="b">
        <f t="shared" si="168"/>
        <v>0</v>
      </c>
      <c r="AN555" s="13" t="b">
        <f t="shared" si="169"/>
        <v>0</v>
      </c>
      <c r="AO555" s="13" t="b">
        <f t="shared" si="170"/>
        <v>0</v>
      </c>
      <c r="AP555" s="13" t="b">
        <f t="shared" si="171"/>
        <v>0</v>
      </c>
      <c r="AQ555" s="13" t="b">
        <f t="shared" si="172"/>
        <v>0</v>
      </c>
      <c r="AR555" s="13" t="b">
        <f t="shared" si="173"/>
        <v>0</v>
      </c>
      <c r="AS555" s="13" t="b">
        <f t="shared" si="174"/>
        <v>1</v>
      </c>
      <c r="AT555" s="13" t="b">
        <f t="shared" si="175"/>
        <v>1</v>
      </c>
      <c r="AU555" s="13" t="b">
        <f t="shared" si="176"/>
        <v>1</v>
      </c>
      <c r="AV555" s="13" t="b">
        <f t="shared" si="177"/>
        <v>1</v>
      </c>
      <c r="AW555" s="13" t="b">
        <f t="shared" si="178"/>
        <v>1</v>
      </c>
      <c r="AX555" s="13" t="str">
        <f t="shared" si="179"/>
        <v>-</v>
      </c>
      <c r="AY555" s="622">
        <f>IF(AX555="-",0,IF(COUNTIF(AX555:$AX$1022,AX555)&gt;1,1,0))</f>
        <v>0</v>
      </c>
    </row>
    <row r="556" spans="1:51" ht="15.75">
      <c r="A556" s="464">
        <v>534</v>
      </c>
      <c r="B556" s="491"/>
      <c r="C556" s="492"/>
      <c r="D556" s="469"/>
      <c r="E556" s="470"/>
      <c r="F556" s="493"/>
      <c r="G556" s="466"/>
      <c r="H556" s="470"/>
      <c r="I556" s="493"/>
      <c r="J556" s="466"/>
      <c r="K556" s="470"/>
      <c r="L556" s="493"/>
      <c r="M556" s="466"/>
      <c r="N556" s="470"/>
      <c r="O556" s="493"/>
      <c r="P556" s="466"/>
      <c r="Q556" s="470"/>
      <c r="R556" s="493"/>
      <c r="S556" s="466"/>
      <c r="T556" s="470"/>
      <c r="U556" s="493"/>
      <c r="V556" s="466"/>
      <c r="W556" s="470"/>
      <c r="X556" s="493"/>
      <c r="Y556" s="466"/>
      <c r="Z556" s="470"/>
      <c r="AA556" s="494"/>
      <c r="AB556" s="542">
        <f t="shared" si="162"/>
        <v>0</v>
      </c>
      <c r="AC556" s="495">
        <f t="shared" si="162"/>
        <v>0</v>
      </c>
      <c r="AD556" s="496">
        <f t="shared" si="162"/>
        <v>0</v>
      </c>
      <c r="AE556" s="3"/>
      <c r="AF556" s="13" t="b">
        <f t="shared" si="160"/>
        <v>1</v>
      </c>
      <c r="AG556" s="13" t="b">
        <f t="shared" si="161"/>
        <v>1</v>
      </c>
      <c r="AH556" s="13" t="b">
        <f t="shared" si="163"/>
        <v>1</v>
      </c>
      <c r="AI556" s="13" t="b">
        <f t="shared" si="164"/>
        <v>1</v>
      </c>
      <c r="AJ556" s="13" t="b">
        <f t="shared" si="165"/>
        <v>0</v>
      </c>
      <c r="AK556" s="13" t="b">
        <f t="shared" si="166"/>
        <v>0</v>
      </c>
      <c r="AL556" s="13" t="b">
        <f t="shared" si="167"/>
        <v>0</v>
      </c>
      <c r="AM556" s="13" t="b">
        <f t="shared" si="168"/>
        <v>0</v>
      </c>
      <c r="AN556" s="13" t="b">
        <f t="shared" si="169"/>
        <v>0</v>
      </c>
      <c r="AO556" s="13" t="b">
        <f t="shared" si="170"/>
        <v>0</v>
      </c>
      <c r="AP556" s="13" t="b">
        <f t="shared" si="171"/>
        <v>0</v>
      </c>
      <c r="AQ556" s="13" t="b">
        <f t="shared" si="172"/>
        <v>0</v>
      </c>
      <c r="AR556" s="13" t="b">
        <f t="shared" si="173"/>
        <v>0</v>
      </c>
      <c r="AS556" s="13" t="b">
        <f t="shared" si="174"/>
        <v>1</v>
      </c>
      <c r="AT556" s="13" t="b">
        <f t="shared" si="175"/>
        <v>1</v>
      </c>
      <c r="AU556" s="13" t="b">
        <f t="shared" si="176"/>
        <v>1</v>
      </c>
      <c r="AV556" s="13" t="b">
        <f t="shared" si="177"/>
        <v>1</v>
      </c>
      <c r="AW556" s="13" t="b">
        <f t="shared" si="178"/>
        <v>1</v>
      </c>
      <c r="AX556" s="13" t="str">
        <f t="shared" si="179"/>
        <v>-</v>
      </c>
      <c r="AY556" s="622">
        <f>IF(AX556="-",0,IF(COUNTIF(AX556:$AX$1022,AX556)&gt;1,1,0))</f>
        <v>0</v>
      </c>
    </row>
    <row r="557" spans="1:51" ht="15.75">
      <c r="A557" s="464">
        <v>535</v>
      </c>
      <c r="B557" s="491"/>
      <c r="C557" s="492"/>
      <c r="D557" s="469"/>
      <c r="E557" s="470"/>
      <c r="F557" s="493"/>
      <c r="G557" s="466"/>
      <c r="H557" s="470"/>
      <c r="I557" s="493"/>
      <c r="J557" s="466"/>
      <c r="K557" s="470"/>
      <c r="L557" s="493"/>
      <c r="M557" s="466"/>
      <c r="N557" s="470"/>
      <c r="O557" s="493"/>
      <c r="P557" s="466"/>
      <c r="Q557" s="470"/>
      <c r="R557" s="493"/>
      <c r="S557" s="466"/>
      <c r="T557" s="470"/>
      <c r="U557" s="493"/>
      <c r="V557" s="466"/>
      <c r="W557" s="470"/>
      <c r="X557" s="493"/>
      <c r="Y557" s="466"/>
      <c r="Z557" s="470"/>
      <c r="AA557" s="494"/>
      <c r="AB557" s="542">
        <f t="shared" si="162"/>
        <v>0</v>
      </c>
      <c r="AC557" s="495">
        <f t="shared" si="162"/>
        <v>0</v>
      </c>
      <c r="AD557" s="496">
        <f t="shared" si="162"/>
        <v>0</v>
      </c>
      <c r="AE557" s="3"/>
      <c r="AF557" s="13" t="b">
        <f t="shared" si="160"/>
        <v>1</v>
      </c>
      <c r="AG557" s="13" t="b">
        <f t="shared" si="161"/>
        <v>1</v>
      </c>
      <c r="AH557" s="13" t="b">
        <f t="shared" si="163"/>
        <v>1</v>
      </c>
      <c r="AI557" s="13" t="b">
        <f t="shared" si="164"/>
        <v>1</v>
      </c>
      <c r="AJ557" s="13" t="b">
        <f t="shared" si="165"/>
        <v>0</v>
      </c>
      <c r="AK557" s="13" t="b">
        <f t="shared" si="166"/>
        <v>0</v>
      </c>
      <c r="AL557" s="13" t="b">
        <f t="shared" si="167"/>
        <v>0</v>
      </c>
      <c r="AM557" s="13" t="b">
        <f t="shared" si="168"/>
        <v>0</v>
      </c>
      <c r="AN557" s="13" t="b">
        <f t="shared" si="169"/>
        <v>0</v>
      </c>
      <c r="AO557" s="13" t="b">
        <f t="shared" si="170"/>
        <v>0</v>
      </c>
      <c r="AP557" s="13" t="b">
        <f t="shared" si="171"/>
        <v>0</v>
      </c>
      <c r="AQ557" s="13" t="b">
        <f t="shared" si="172"/>
        <v>0</v>
      </c>
      <c r="AR557" s="13" t="b">
        <f t="shared" si="173"/>
        <v>0</v>
      </c>
      <c r="AS557" s="13" t="b">
        <f t="shared" si="174"/>
        <v>1</v>
      </c>
      <c r="AT557" s="13" t="b">
        <f t="shared" si="175"/>
        <v>1</v>
      </c>
      <c r="AU557" s="13" t="b">
        <f t="shared" si="176"/>
        <v>1</v>
      </c>
      <c r="AV557" s="13" t="b">
        <f t="shared" si="177"/>
        <v>1</v>
      </c>
      <c r="AW557" s="13" t="b">
        <f t="shared" si="178"/>
        <v>1</v>
      </c>
      <c r="AX557" s="13" t="str">
        <f t="shared" si="179"/>
        <v>-</v>
      </c>
      <c r="AY557" s="622">
        <f>IF(AX557="-",0,IF(COUNTIF(AX557:$AX$1022,AX557)&gt;1,1,0))</f>
        <v>0</v>
      </c>
    </row>
    <row r="558" spans="1:51" ht="15.75">
      <c r="A558" s="464">
        <v>536</v>
      </c>
      <c r="B558" s="491"/>
      <c r="C558" s="492"/>
      <c r="D558" s="469"/>
      <c r="E558" s="470"/>
      <c r="F558" s="493"/>
      <c r="G558" s="466"/>
      <c r="H558" s="470"/>
      <c r="I558" s="493"/>
      <c r="J558" s="466"/>
      <c r="K558" s="470"/>
      <c r="L558" s="493"/>
      <c r="M558" s="466"/>
      <c r="N558" s="470"/>
      <c r="O558" s="493"/>
      <c r="P558" s="466"/>
      <c r="Q558" s="470"/>
      <c r="R558" s="493"/>
      <c r="S558" s="466"/>
      <c r="T558" s="470"/>
      <c r="U558" s="493"/>
      <c r="V558" s="466"/>
      <c r="W558" s="470"/>
      <c r="X558" s="493"/>
      <c r="Y558" s="466"/>
      <c r="Z558" s="470"/>
      <c r="AA558" s="494"/>
      <c r="AB558" s="542">
        <f t="shared" si="162"/>
        <v>0</v>
      </c>
      <c r="AC558" s="495">
        <f t="shared" si="162"/>
        <v>0</v>
      </c>
      <c r="AD558" s="496">
        <f t="shared" si="162"/>
        <v>0</v>
      </c>
      <c r="AE558" s="3"/>
      <c r="AF558" s="13" t="b">
        <f t="shared" si="160"/>
        <v>1</v>
      </c>
      <c r="AG558" s="13" t="b">
        <f t="shared" si="161"/>
        <v>1</v>
      </c>
      <c r="AH558" s="13" t="b">
        <f t="shared" si="163"/>
        <v>1</v>
      </c>
      <c r="AI558" s="13" t="b">
        <f t="shared" si="164"/>
        <v>1</v>
      </c>
      <c r="AJ558" s="13" t="b">
        <f t="shared" si="165"/>
        <v>0</v>
      </c>
      <c r="AK558" s="13" t="b">
        <f t="shared" si="166"/>
        <v>0</v>
      </c>
      <c r="AL558" s="13" t="b">
        <f t="shared" si="167"/>
        <v>0</v>
      </c>
      <c r="AM558" s="13" t="b">
        <f t="shared" si="168"/>
        <v>0</v>
      </c>
      <c r="AN558" s="13" t="b">
        <f t="shared" si="169"/>
        <v>0</v>
      </c>
      <c r="AO558" s="13" t="b">
        <f t="shared" si="170"/>
        <v>0</v>
      </c>
      <c r="AP558" s="13" t="b">
        <f t="shared" si="171"/>
        <v>0</v>
      </c>
      <c r="AQ558" s="13" t="b">
        <f t="shared" si="172"/>
        <v>0</v>
      </c>
      <c r="AR558" s="13" t="b">
        <f t="shared" si="173"/>
        <v>0</v>
      </c>
      <c r="AS558" s="13" t="b">
        <f t="shared" si="174"/>
        <v>1</v>
      </c>
      <c r="AT558" s="13" t="b">
        <f t="shared" si="175"/>
        <v>1</v>
      </c>
      <c r="AU558" s="13" t="b">
        <f t="shared" si="176"/>
        <v>1</v>
      </c>
      <c r="AV558" s="13" t="b">
        <f t="shared" si="177"/>
        <v>1</v>
      </c>
      <c r="AW558" s="13" t="b">
        <f t="shared" si="178"/>
        <v>1</v>
      </c>
      <c r="AX558" s="13" t="str">
        <f t="shared" si="179"/>
        <v>-</v>
      </c>
      <c r="AY558" s="622">
        <f>IF(AX558="-",0,IF(COUNTIF(AX558:$AX$1022,AX558)&gt;1,1,0))</f>
        <v>0</v>
      </c>
    </row>
    <row r="559" spans="1:51" ht="15.75">
      <c r="A559" s="464">
        <v>537</v>
      </c>
      <c r="B559" s="491"/>
      <c r="C559" s="492"/>
      <c r="D559" s="469"/>
      <c r="E559" s="470"/>
      <c r="F559" s="493"/>
      <c r="G559" s="466"/>
      <c r="H559" s="470"/>
      <c r="I559" s="493"/>
      <c r="J559" s="466"/>
      <c r="K559" s="470"/>
      <c r="L559" s="493"/>
      <c r="M559" s="466"/>
      <c r="N559" s="470"/>
      <c r="O559" s="493"/>
      <c r="P559" s="466"/>
      <c r="Q559" s="470"/>
      <c r="R559" s="493"/>
      <c r="S559" s="466"/>
      <c r="T559" s="470"/>
      <c r="U559" s="493"/>
      <c r="V559" s="466"/>
      <c r="W559" s="470"/>
      <c r="X559" s="493"/>
      <c r="Y559" s="466"/>
      <c r="Z559" s="470"/>
      <c r="AA559" s="494"/>
      <c r="AB559" s="542">
        <f t="shared" si="162"/>
        <v>0</v>
      </c>
      <c r="AC559" s="495">
        <f t="shared" si="162"/>
        <v>0</v>
      </c>
      <c r="AD559" s="496">
        <f t="shared" si="162"/>
        <v>0</v>
      </c>
      <c r="AE559" s="3"/>
      <c r="AF559" s="13" t="b">
        <f t="shared" si="160"/>
        <v>1</v>
      </c>
      <c r="AG559" s="13" t="b">
        <f t="shared" si="161"/>
        <v>1</v>
      </c>
      <c r="AH559" s="13" t="b">
        <f t="shared" si="163"/>
        <v>1</v>
      </c>
      <c r="AI559" s="13" t="b">
        <f t="shared" si="164"/>
        <v>1</v>
      </c>
      <c r="AJ559" s="13" t="b">
        <f t="shared" si="165"/>
        <v>0</v>
      </c>
      <c r="AK559" s="13" t="b">
        <f t="shared" si="166"/>
        <v>0</v>
      </c>
      <c r="AL559" s="13" t="b">
        <f t="shared" si="167"/>
        <v>0</v>
      </c>
      <c r="AM559" s="13" t="b">
        <f t="shared" si="168"/>
        <v>0</v>
      </c>
      <c r="AN559" s="13" t="b">
        <f t="shared" si="169"/>
        <v>0</v>
      </c>
      <c r="AO559" s="13" t="b">
        <f t="shared" si="170"/>
        <v>0</v>
      </c>
      <c r="AP559" s="13" t="b">
        <f t="shared" si="171"/>
        <v>0</v>
      </c>
      <c r="AQ559" s="13" t="b">
        <f t="shared" si="172"/>
        <v>0</v>
      </c>
      <c r="AR559" s="13" t="b">
        <f t="shared" si="173"/>
        <v>0</v>
      </c>
      <c r="AS559" s="13" t="b">
        <f t="shared" si="174"/>
        <v>1</v>
      </c>
      <c r="AT559" s="13" t="b">
        <f t="shared" si="175"/>
        <v>1</v>
      </c>
      <c r="AU559" s="13" t="b">
        <f t="shared" si="176"/>
        <v>1</v>
      </c>
      <c r="AV559" s="13" t="b">
        <f t="shared" si="177"/>
        <v>1</v>
      </c>
      <c r="AW559" s="13" t="b">
        <f t="shared" si="178"/>
        <v>1</v>
      </c>
      <c r="AX559" s="13" t="str">
        <f t="shared" si="179"/>
        <v>-</v>
      </c>
      <c r="AY559" s="622">
        <f>IF(AX559="-",0,IF(COUNTIF(AX559:$AX$1022,AX559)&gt;1,1,0))</f>
        <v>0</v>
      </c>
    </row>
    <row r="560" spans="1:51" ht="15.75">
      <c r="A560" s="464">
        <v>538</v>
      </c>
      <c r="B560" s="491"/>
      <c r="C560" s="492"/>
      <c r="D560" s="469"/>
      <c r="E560" s="470"/>
      <c r="F560" s="493"/>
      <c r="G560" s="466"/>
      <c r="H560" s="470"/>
      <c r="I560" s="493"/>
      <c r="J560" s="466"/>
      <c r="K560" s="470"/>
      <c r="L560" s="493"/>
      <c r="M560" s="466"/>
      <c r="N560" s="470"/>
      <c r="O560" s="493"/>
      <c r="P560" s="466"/>
      <c r="Q560" s="470"/>
      <c r="R560" s="493"/>
      <c r="S560" s="466"/>
      <c r="T560" s="470"/>
      <c r="U560" s="493"/>
      <c r="V560" s="466"/>
      <c r="W560" s="470"/>
      <c r="X560" s="493"/>
      <c r="Y560" s="466"/>
      <c r="Z560" s="470"/>
      <c r="AA560" s="494"/>
      <c r="AB560" s="542">
        <f t="shared" si="162"/>
        <v>0</v>
      </c>
      <c r="AC560" s="495">
        <f t="shared" si="162"/>
        <v>0</v>
      </c>
      <c r="AD560" s="496">
        <f t="shared" si="162"/>
        <v>0</v>
      </c>
      <c r="AE560" s="3"/>
      <c r="AF560" s="13" t="b">
        <f t="shared" si="160"/>
        <v>1</v>
      </c>
      <c r="AG560" s="13" t="b">
        <f t="shared" si="161"/>
        <v>1</v>
      </c>
      <c r="AH560" s="13" t="b">
        <f t="shared" si="163"/>
        <v>1</v>
      </c>
      <c r="AI560" s="13" t="b">
        <f t="shared" si="164"/>
        <v>1</v>
      </c>
      <c r="AJ560" s="13" t="b">
        <f t="shared" si="165"/>
        <v>0</v>
      </c>
      <c r="AK560" s="13" t="b">
        <f t="shared" si="166"/>
        <v>0</v>
      </c>
      <c r="AL560" s="13" t="b">
        <f t="shared" si="167"/>
        <v>0</v>
      </c>
      <c r="AM560" s="13" t="b">
        <f t="shared" si="168"/>
        <v>0</v>
      </c>
      <c r="AN560" s="13" t="b">
        <f t="shared" si="169"/>
        <v>0</v>
      </c>
      <c r="AO560" s="13" t="b">
        <f t="shared" si="170"/>
        <v>0</v>
      </c>
      <c r="AP560" s="13" t="b">
        <f t="shared" si="171"/>
        <v>0</v>
      </c>
      <c r="AQ560" s="13" t="b">
        <f t="shared" si="172"/>
        <v>0</v>
      </c>
      <c r="AR560" s="13" t="b">
        <f t="shared" si="173"/>
        <v>0</v>
      </c>
      <c r="AS560" s="13" t="b">
        <f t="shared" si="174"/>
        <v>1</v>
      </c>
      <c r="AT560" s="13" t="b">
        <f t="shared" si="175"/>
        <v>1</v>
      </c>
      <c r="AU560" s="13" t="b">
        <f t="shared" si="176"/>
        <v>1</v>
      </c>
      <c r="AV560" s="13" t="b">
        <f t="shared" si="177"/>
        <v>1</v>
      </c>
      <c r="AW560" s="13" t="b">
        <f t="shared" si="178"/>
        <v>1</v>
      </c>
      <c r="AX560" s="13" t="str">
        <f t="shared" si="179"/>
        <v>-</v>
      </c>
      <c r="AY560" s="622">
        <f>IF(AX560="-",0,IF(COUNTIF(AX560:$AX$1022,AX560)&gt;1,1,0))</f>
        <v>0</v>
      </c>
    </row>
    <row r="561" spans="1:51" ht="15.75">
      <c r="A561" s="464">
        <v>539</v>
      </c>
      <c r="B561" s="491"/>
      <c r="C561" s="492"/>
      <c r="D561" s="469"/>
      <c r="E561" s="470"/>
      <c r="F561" s="493"/>
      <c r="G561" s="466"/>
      <c r="H561" s="470"/>
      <c r="I561" s="493"/>
      <c r="J561" s="466"/>
      <c r="K561" s="470"/>
      <c r="L561" s="493"/>
      <c r="M561" s="466"/>
      <c r="N561" s="470"/>
      <c r="O561" s="493"/>
      <c r="P561" s="466"/>
      <c r="Q561" s="470"/>
      <c r="R561" s="493"/>
      <c r="S561" s="466"/>
      <c r="T561" s="470"/>
      <c r="U561" s="493"/>
      <c r="V561" s="466"/>
      <c r="W561" s="470"/>
      <c r="X561" s="493"/>
      <c r="Y561" s="466"/>
      <c r="Z561" s="470"/>
      <c r="AA561" s="494"/>
      <c r="AB561" s="542">
        <f t="shared" si="162"/>
        <v>0</v>
      </c>
      <c r="AC561" s="495">
        <f t="shared" si="162"/>
        <v>0</v>
      </c>
      <c r="AD561" s="496">
        <f t="shared" si="162"/>
        <v>0</v>
      </c>
      <c r="AE561" s="3"/>
      <c r="AF561" s="13" t="b">
        <f t="shared" si="160"/>
        <v>1</v>
      </c>
      <c r="AG561" s="13" t="b">
        <f t="shared" si="161"/>
        <v>1</v>
      </c>
      <c r="AH561" s="13" t="b">
        <f t="shared" si="163"/>
        <v>1</v>
      </c>
      <c r="AI561" s="13" t="b">
        <f t="shared" si="164"/>
        <v>1</v>
      </c>
      <c r="AJ561" s="13" t="b">
        <f t="shared" si="165"/>
        <v>0</v>
      </c>
      <c r="AK561" s="13" t="b">
        <f t="shared" si="166"/>
        <v>0</v>
      </c>
      <c r="AL561" s="13" t="b">
        <f t="shared" si="167"/>
        <v>0</v>
      </c>
      <c r="AM561" s="13" t="b">
        <f t="shared" si="168"/>
        <v>0</v>
      </c>
      <c r="AN561" s="13" t="b">
        <f t="shared" si="169"/>
        <v>0</v>
      </c>
      <c r="AO561" s="13" t="b">
        <f t="shared" si="170"/>
        <v>0</v>
      </c>
      <c r="AP561" s="13" t="b">
        <f t="shared" si="171"/>
        <v>0</v>
      </c>
      <c r="AQ561" s="13" t="b">
        <f t="shared" si="172"/>
        <v>0</v>
      </c>
      <c r="AR561" s="13" t="b">
        <f t="shared" si="173"/>
        <v>0</v>
      </c>
      <c r="AS561" s="13" t="b">
        <f t="shared" si="174"/>
        <v>1</v>
      </c>
      <c r="AT561" s="13" t="b">
        <f t="shared" si="175"/>
        <v>1</v>
      </c>
      <c r="AU561" s="13" t="b">
        <f t="shared" si="176"/>
        <v>1</v>
      </c>
      <c r="AV561" s="13" t="b">
        <f t="shared" si="177"/>
        <v>1</v>
      </c>
      <c r="AW561" s="13" t="b">
        <f t="shared" si="178"/>
        <v>1</v>
      </c>
      <c r="AX561" s="13" t="str">
        <f t="shared" si="179"/>
        <v>-</v>
      </c>
      <c r="AY561" s="622">
        <f>IF(AX561="-",0,IF(COUNTIF(AX561:$AX$1022,AX561)&gt;1,1,0))</f>
        <v>0</v>
      </c>
    </row>
    <row r="562" spans="1:51" ht="15.75">
      <c r="A562" s="464">
        <v>540</v>
      </c>
      <c r="B562" s="491"/>
      <c r="C562" s="492"/>
      <c r="D562" s="469"/>
      <c r="E562" s="470"/>
      <c r="F562" s="493"/>
      <c r="G562" s="466"/>
      <c r="H562" s="470"/>
      <c r="I562" s="493"/>
      <c r="J562" s="466"/>
      <c r="K562" s="470"/>
      <c r="L562" s="493"/>
      <c r="M562" s="466"/>
      <c r="N562" s="470"/>
      <c r="O562" s="493"/>
      <c r="P562" s="466"/>
      <c r="Q562" s="470"/>
      <c r="R562" s="493"/>
      <c r="S562" s="466"/>
      <c r="T562" s="470"/>
      <c r="U562" s="493"/>
      <c r="V562" s="466"/>
      <c r="W562" s="470"/>
      <c r="X562" s="493"/>
      <c r="Y562" s="466"/>
      <c r="Z562" s="470"/>
      <c r="AA562" s="494"/>
      <c r="AB562" s="542">
        <f t="shared" si="162"/>
        <v>0</v>
      </c>
      <c r="AC562" s="495">
        <f t="shared" si="162"/>
        <v>0</v>
      </c>
      <c r="AD562" s="496">
        <f t="shared" si="162"/>
        <v>0</v>
      </c>
      <c r="AE562" s="3"/>
      <c r="AF562" s="13" t="b">
        <f t="shared" si="160"/>
        <v>1</v>
      </c>
      <c r="AG562" s="13" t="b">
        <f t="shared" si="161"/>
        <v>1</v>
      </c>
      <c r="AH562" s="13" t="b">
        <f t="shared" si="163"/>
        <v>1</v>
      </c>
      <c r="AI562" s="13" t="b">
        <f t="shared" si="164"/>
        <v>1</v>
      </c>
      <c r="AJ562" s="13" t="b">
        <f t="shared" si="165"/>
        <v>0</v>
      </c>
      <c r="AK562" s="13" t="b">
        <f t="shared" si="166"/>
        <v>0</v>
      </c>
      <c r="AL562" s="13" t="b">
        <f t="shared" si="167"/>
        <v>0</v>
      </c>
      <c r="AM562" s="13" t="b">
        <f t="shared" si="168"/>
        <v>0</v>
      </c>
      <c r="AN562" s="13" t="b">
        <f t="shared" si="169"/>
        <v>0</v>
      </c>
      <c r="AO562" s="13" t="b">
        <f t="shared" si="170"/>
        <v>0</v>
      </c>
      <c r="AP562" s="13" t="b">
        <f t="shared" si="171"/>
        <v>0</v>
      </c>
      <c r="AQ562" s="13" t="b">
        <f t="shared" si="172"/>
        <v>0</v>
      </c>
      <c r="AR562" s="13" t="b">
        <f t="shared" si="173"/>
        <v>0</v>
      </c>
      <c r="AS562" s="13" t="b">
        <f t="shared" si="174"/>
        <v>1</v>
      </c>
      <c r="AT562" s="13" t="b">
        <f t="shared" si="175"/>
        <v>1</v>
      </c>
      <c r="AU562" s="13" t="b">
        <f t="shared" si="176"/>
        <v>1</v>
      </c>
      <c r="AV562" s="13" t="b">
        <f t="shared" si="177"/>
        <v>1</v>
      </c>
      <c r="AW562" s="13" t="b">
        <f t="shared" si="178"/>
        <v>1</v>
      </c>
      <c r="AX562" s="13" t="str">
        <f t="shared" si="179"/>
        <v>-</v>
      </c>
      <c r="AY562" s="622">
        <f>IF(AX562="-",0,IF(COUNTIF(AX562:$AX$1022,AX562)&gt;1,1,0))</f>
        <v>0</v>
      </c>
    </row>
    <row r="563" spans="1:51" ht="15.75">
      <c r="A563" s="464">
        <v>541</v>
      </c>
      <c r="B563" s="491"/>
      <c r="C563" s="492"/>
      <c r="D563" s="469"/>
      <c r="E563" s="470"/>
      <c r="F563" s="493"/>
      <c r="G563" s="466"/>
      <c r="H563" s="470"/>
      <c r="I563" s="493"/>
      <c r="J563" s="466"/>
      <c r="K563" s="470"/>
      <c r="L563" s="493"/>
      <c r="M563" s="466"/>
      <c r="N563" s="470"/>
      <c r="O563" s="493"/>
      <c r="P563" s="466"/>
      <c r="Q563" s="470"/>
      <c r="R563" s="493"/>
      <c r="S563" s="466"/>
      <c r="T563" s="470"/>
      <c r="U563" s="493"/>
      <c r="V563" s="466"/>
      <c r="W563" s="470"/>
      <c r="X563" s="493"/>
      <c r="Y563" s="466"/>
      <c r="Z563" s="470"/>
      <c r="AA563" s="494"/>
      <c r="AB563" s="542">
        <f t="shared" si="162"/>
        <v>0</v>
      </c>
      <c r="AC563" s="495">
        <f t="shared" si="162"/>
        <v>0</v>
      </c>
      <c r="AD563" s="496">
        <f t="shared" si="162"/>
        <v>0</v>
      </c>
      <c r="AE563" s="3"/>
      <c r="AF563" s="13" t="b">
        <f t="shared" si="160"/>
        <v>1</v>
      </c>
      <c r="AG563" s="13" t="b">
        <f t="shared" si="161"/>
        <v>1</v>
      </c>
      <c r="AH563" s="13" t="b">
        <f t="shared" si="163"/>
        <v>1</v>
      </c>
      <c r="AI563" s="13" t="b">
        <f t="shared" si="164"/>
        <v>1</v>
      </c>
      <c r="AJ563" s="13" t="b">
        <f t="shared" si="165"/>
        <v>0</v>
      </c>
      <c r="AK563" s="13" t="b">
        <f t="shared" si="166"/>
        <v>0</v>
      </c>
      <c r="AL563" s="13" t="b">
        <f t="shared" si="167"/>
        <v>0</v>
      </c>
      <c r="AM563" s="13" t="b">
        <f t="shared" si="168"/>
        <v>0</v>
      </c>
      <c r="AN563" s="13" t="b">
        <f t="shared" si="169"/>
        <v>0</v>
      </c>
      <c r="AO563" s="13" t="b">
        <f t="shared" si="170"/>
        <v>0</v>
      </c>
      <c r="AP563" s="13" t="b">
        <f t="shared" si="171"/>
        <v>0</v>
      </c>
      <c r="AQ563" s="13" t="b">
        <f t="shared" si="172"/>
        <v>0</v>
      </c>
      <c r="AR563" s="13" t="b">
        <f t="shared" si="173"/>
        <v>0</v>
      </c>
      <c r="AS563" s="13" t="b">
        <f t="shared" si="174"/>
        <v>1</v>
      </c>
      <c r="AT563" s="13" t="b">
        <f t="shared" si="175"/>
        <v>1</v>
      </c>
      <c r="AU563" s="13" t="b">
        <f t="shared" si="176"/>
        <v>1</v>
      </c>
      <c r="AV563" s="13" t="b">
        <f t="shared" si="177"/>
        <v>1</v>
      </c>
      <c r="AW563" s="13" t="b">
        <f t="shared" si="178"/>
        <v>1</v>
      </c>
      <c r="AX563" s="13" t="str">
        <f t="shared" si="179"/>
        <v>-</v>
      </c>
      <c r="AY563" s="622">
        <f>IF(AX563="-",0,IF(COUNTIF(AX563:$AX$1022,AX563)&gt;1,1,0))</f>
        <v>0</v>
      </c>
    </row>
    <row r="564" spans="1:51" ht="15.75">
      <c r="A564" s="464">
        <v>542</v>
      </c>
      <c r="B564" s="491"/>
      <c r="C564" s="492"/>
      <c r="D564" s="469"/>
      <c r="E564" s="470"/>
      <c r="F564" s="493"/>
      <c r="G564" s="466"/>
      <c r="H564" s="470"/>
      <c r="I564" s="493"/>
      <c r="J564" s="466"/>
      <c r="K564" s="470"/>
      <c r="L564" s="493"/>
      <c r="M564" s="466"/>
      <c r="N564" s="470"/>
      <c r="O564" s="493"/>
      <c r="P564" s="466"/>
      <c r="Q564" s="470"/>
      <c r="R564" s="493"/>
      <c r="S564" s="466"/>
      <c r="T564" s="470"/>
      <c r="U564" s="493"/>
      <c r="V564" s="466"/>
      <c r="W564" s="470"/>
      <c r="X564" s="493"/>
      <c r="Y564" s="466"/>
      <c r="Z564" s="470"/>
      <c r="AA564" s="494"/>
      <c r="AB564" s="542">
        <f t="shared" si="162"/>
        <v>0</v>
      </c>
      <c r="AC564" s="495">
        <f t="shared" si="162"/>
        <v>0</v>
      </c>
      <c r="AD564" s="496">
        <f t="shared" si="162"/>
        <v>0</v>
      </c>
      <c r="AE564" s="3"/>
      <c r="AF564" s="13" t="b">
        <f t="shared" si="160"/>
        <v>1</v>
      </c>
      <c r="AG564" s="13" t="b">
        <f t="shared" si="161"/>
        <v>1</v>
      </c>
      <c r="AH564" s="13" t="b">
        <f t="shared" si="163"/>
        <v>1</v>
      </c>
      <c r="AI564" s="13" t="b">
        <f t="shared" si="164"/>
        <v>1</v>
      </c>
      <c r="AJ564" s="13" t="b">
        <f t="shared" si="165"/>
        <v>0</v>
      </c>
      <c r="AK564" s="13" t="b">
        <f t="shared" si="166"/>
        <v>0</v>
      </c>
      <c r="AL564" s="13" t="b">
        <f t="shared" si="167"/>
        <v>0</v>
      </c>
      <c r="AM564" s="13" t="b">
        <f t="shared" si="168"/>
        <v>0</v>
      </c>
      <c r="AN564" s="13" t="b">
        <f t="shared" si="169"/>
        <v>0</v>
      </c>
      <c r="AO564" s="13" t="b">
        <f t="shared" si="170"/>
        <v>0</v>
      </c>
      <c r="AP564" s="13" t="b">
        <f t="shared" si="171"/>
        <v>0</v>
      </c>
      <c r="AQ564" s="13" t="b">
        <f t="shared" si="172"/>
        <v>0</v>
      </c>
      <c r="AR564" s="13" t="b">
        <f t="shared" si="173"/>
        <v>0</v>
      </c>
      <c r="AS564" s="13" t="b">
        <f t="shared" si="174"/>
        <v>1</v>
      </c>
      <c r="AT564" s="13" t="b">
        <f t="shared" si="175"/>
        <v>1</v>
      </c>
      <c r="AU564" s="13" t="b">
        <f t="shared" si="176"/>
        <v>1</v>
      </c>
      <c r="AV564" s="13" t="b">
        <f t="shared" si="177"/>
        <v>1</v>
      </c>
      <c r="AW564" s="13" t="b">
        <f t="shared" si="178"/>
        <v>1</v>
      </c>
      <c r="AX564" s="13" t="str">
        <f t="shared" si="179"/>
        <v>-</v>
      </c>
      <c r="AY564" s="622">
        <f>IF(AX564="-",0,IF(COUNTIF(AX564:$AX$1022,AX564)&gt;1,1,0))</f>
        <v>0</v>
      </c>
    </row>
    <row r="565" spans="1:51" ht="15.75">
      <c r="A565" s="464">
        <v>543</v>
      </c>
      <c r="B565" s="491"/>
      <c r="C565" s="492"/>
      <c r="D565" s="469"/>
      <c r="E565" s="470"/>
      <c r="F565" s="493"/>
      <c r="G565" s="466"/>
      <c r="H565" s="470"/>
      <c r="I565" s="493"/>
      <c r="J565" s="466"/>
      <c r="K565" s="470"/>
      <c r="L565" s="493"/>
      <c r="M565" s="466"/>
      <c r="N565" s="470"/>
      <c r="O565" s="493"/>
      <c r="P565" s="466"/>
      <c r="Q565" s="470"/>
      <c r="R565" s="493"/>
      <c r="S565" s="466"/>
      <c r="T565" s="470"/>
      <c r="U565" s="493"/>
      <c r="V565" s="466"/>
      <c r="W565" s="470"/>
      <c r="X565" s="493"/>
      <c r="Y565" s="466"/>
      <c r="Z565" s="470"/>
      <c r="AA565" s="494"/>
      <c r="AB565" s="542">
        <f t="shared" si="162"/>
        <v>0</v>
      </c>
      <c r="AC565" s="495">
        <f t="shared" si="162"/>
        <v>0</v>
      </c>
      <c r="AD565" s="496">
        <f t="shared" si="162"/>
        <v>0</v>
      </c>
      <c r="AE565" s="3"/>
      <c r="AF565" s="13" t="b">
        <f t="shared" si="160"/>
        <v>1</v>
      </c>
      <c r="AG565" s="13" t="b">
        <f t="shared" si="161"/>
        <v>1</v>
      </c>
      <c r="AH565" s="13" t="b">
        <f t="shared" si="163"/>
        <v>1</v>
      </c>
      <c r="AI565" s="13" t="b">
        <f t="shared" si="164"/>
        <v>1</v>
      </c>
      <c r="AJ565" s="13" t="b">
        <f t="shared" si="165"/>
        <v>0</v>
      </c>
      <c r="AK565" s="13" t="b">
        <f t="shared" si="166"/>
        <v>0</v>
      </c>
      <c r="AL565" s="13" t="b">
        <f t="shared" si="167"/>
        <v>0</v>
      </c>
      <c r="AM565" s="13" t="b">
        <f t="shared" si="168"/>
        <v>0</v>
      </c>
      <c r="AN565" s="13" t="b">
        <f t="shared" si="169"/>
        <v>0</v>
      </c>
      <c r="AO565" s="13" t="b">
        <f t="shared" si="170"/>
        <v>0</v>
      </c>
      <c r="AP565" s="13" t="b">
        <f t="shared" si="171"/>
        <v>0</v>
      </c>
      <c r="AQ565" s="13" t="b">
        <f t="shared" si="172"/>
        <v>0</v>
      </c>
      <c r="AR565" s="13" t="b">
        <f t="shared" si="173"/>
        <v>0</v>
      </c>
      <c r="AS565" s="13" t="b">
        <f t="shared" si="174"/>
        <v>1</v>
      </c>
      <c r="AT565" s="13" t="b">
        <f t="shared" si="175"/>
        <v>1</v>
      </c>
      <c r="AU565" s="13" t="b">
        <f t="shared" si="176"/>
        <v>1</v>
      </c>
      <c r="AV565" s="13" t="b">
        <f t="shared" si="177"/>
        <v>1</v>
      </c>
      <c r="AW565" s="13" t="b">
        <f t="shared" si="178"/>
        <v>1</v>
      </c>
      <c r="AX565" s="13" t="str">
        <f t="shared" si="179"/>
        <v>-</v>
      </c>
      <c r="AY565" s="622">
        <f>IF(AX565="-",0,IF(COUNTIF(AX565:$AX$1022,AX565)&gt;1,1,0))</f>
        <v>0</v>
      </c>
    </row>
    <row r="566" spans="1:51" ht="15.75">
      <c r="A566" s="464">
        <v>544</v>
      </c>
      <c r="B566" s="491"/>
      <c r="C566" s="492"/>
      <c r="D566" s="469"/>
      <c r="E566" s="470"/>
      <c r="F566" s="493"/>
      <c r="G566" s="466"/>
      <c r="H566" s="470"/>
      <c r="I566" s="493"/>
      <c r="J566" s="466"/>
      <c r="K566" s="470"/>
      <c r="L566" s="493"/>
      <c r="M566" s="466"/>
      <c r="N566" s="470"/>
      <c r="O566" s="493"/>
      <c r="P566" s="466"/>
      <c r="Q566" s="470"/>
      <c r="R566" s="493"/>
      <c r="S566" s="466"/>
      <c r="T566" s="470"/>
      <c r="U566" s="493"/>
      <c r="V566" s="466"/>
      <c r="W566" s="470"/>
      <c r="X566" s="493"/>
      <c r="Y566" s="466"/>
      <c r="Z566" s="470"/>
      <c r="AA566" s="494"/>
      <c r="AB566" s="542">
        <f t="shared" si="162"/>
        <v>0</v>
      </c>
      <c r="AC566" s="495">
        <f t="shared" si="162"/>
        <v>0</v>
      </c>
      <c r="AD566" s="496">
        <f t="shared" si="162"/>
        <v>0</v>
      </c>
      <c r="AE566" s="3"/>
      <c r="AF566" s="13" t="b">
        <f t="shared" si="160"/>
        <v>1</v>
      </c>
      <c r="AG566" s="13" t="b">
        <f t="shared" si="161"/>
        <v>1</v>
      </c>
      <c r="AH566" s="13" t="b">
        <f t="shared" si="163"/>
        <v>1</v>
      </c>
      <c r="AI566" s="13" t="b">
        <f t="shared" si="164"/>
        <v>1</v>
      </c>
      <c r="AJ566" s="13" t="b">
        <f t="shared" si="165"/>
        <v>0</v>
      </c>
      <c r="AK566" s="13" t="b">
        <f t="shared" si="166"/>
        <v>0</v>
      </c>
      <c r="AL566" s="13" t="b">
        <f t="shared" si="167"/>
        <v>0</v>
      </c>
      <c r="AM566" s="13" t="b">
        <f t="shared" si="168"/>
        <v>0</v>
      </c>
      <c r="AN566" s="13" t="b">
        <f t="shared" si="169"/>
        <v>0</v>
      </c>
      <c r="AO566" s="13" t="b">
        <f t="shared" si="170"/>
        <v>0</v>
      </c>
      <c r="AP566" s="13" t="b">
        <f t="shared" si="171"/>
        <v>0</v>
      </c>
      <c r="AQ566" s="13" t="b">
        <f t="shared" si="172"/>
        <v>0</v>
      </c>
      <c r="AR566" s="13" t="b">
        <f t="shared" si="173"/>
        <v>0</v>
      </c>
      <c r="AS566" s="13" t="b">
        <f t="shared" si="174"/>
        <v>1</v>
      </c>
      <c r="AT566" s="13" t="b">
        <f t="shared" si="175"/>
        <v>1</v>
      </c>
      <c r="AU566" s="13" t="b">
        <f t="shared" si="176"/>
        <v>1</v>
      </c>
      <c r="AV566" s="13" t="b">
        <f t="shared" si="177"/>
        <v>1</v>
      </c>
      <c r="AW566" s="13" t="b">
        <f t="shared" si="178"/>
        <v>1</v>
      </c>
      <c r="AX566" s="13" t="str">
        <f t="shared" si="179"/>
        <v>-</v>
      </c>
      <c r="AY566" s="622">
        <f>IF(AX566="-",0,IF(COUNTIF(AX566:$AX$1022,AX566)&gt;1,1,0))</f>
        <v>0</v>
      </c>
    </row>
    <row r="567" spans="1:51" ht="15.75">
      <c r="A567" s="464">
        <v>545</v>
      </c>
      <c r="B567" s="491"/>
      <c r="C567" s="492"/>
      <c r="D567" s="469"/>
      <c r="E567" s="470"/>
      <c r="F567" s="493"/>
      <c r="G567" s="466"/>
      <c r="H567" s="470"/>
      <c r="I567" s="493"/>
      <c r="J567" s="466"/>
      <c r="K567" s="470"/>
      <c r="L567" s="493"/>
      <c r="M567" s="466"/>
      <c r="N567" s="470"/>
      <c r="O567" s="493"/>
      <c r="P567" s="466"/>
      <c r="Q567" s="470"/>
      <c r="R567" s="493"/>
      <c r="S567" s="466"/>
      <c r="T567" s="470"/>
      <c r="U567" s="493"/>
      <c r="V567" s="466"/>
      <c r="W567" s="470"/>
      <c r="X567" s="493"/>
      <c r="Y567" s="466"/>
      <c r="Z567" s="470"/>
      <c r="AA567" s="494"/>
      <c r="AB567" s="542">
        <f t="shared" si="162"/>
        <v>0</v>
      </c>
      <c r="AC567" s="495">
        <f t="shared" si="162"/>
        <v>0</v>
      </c>
      <c r="AD567" s="496">
        <f t="shared" si="162"/>
        <v>0</v>
      </c>
      <c r="AE567" s="3"/>
      <c r="AF567" s="13" t="b">
        <f t="shared" si="160"/>
        <v>1</v>
      </c>
      <c r="AG567" s="13" t="b">
        <f t="shared" si="161"/>
        <v>1</v>
      </c>
      <c r="AH567" s="13" t="b">
        <f t="shared" si="163"/>
        <v>1</v>
      </c>
      <c r="AI567" s="13" t="b">
        <f t="shared" si="164"/>
        <v>1</v>
      </c>
      <c r="AJ567" s="13" t="b">
        <f t="shared" si="165"/>
        <v>0</v>
      </c>
      <c r="AK567" s="13" t="b">
        <f t="shared" si="166"/>
        <v>0</v>
      </c>
      <c r="AL567" s="13" t="b">
        <f t="shared" si="167"/>
        <v>0</v>
      </c>
      <c r="AM567" s="13" t="b">
        <f t="shared" si="168"/>
        <v>0</v>
      </c>
      <c r="AN567" s="13" t="b">
        <f t="shared" si="169"/>
        <v>0</v>
      </c>
      <c r="AO567" s="13" t="b">
        <f t="shared" si="170"/>
        <v>0</v>
      </c>
      <c r="AP567" s="13" t="b">
        <f t="shared" si="171"/>
        <v>0</v>
      </c>
      <c r="AQ567" s="13" t="b">
        <f t="shared" si="172"/>
        <v>0</v>
      </c>
      <c r="AR567" s="13" t="b">
        <f t="shared" si="173"/>
        <v>0</v>
      </c>
      <c r="AS567" s="13" t="b">
        <f t="shared" si="174"/>
        <v>1</v>
      </c>
      <c r="AT567" s="13" t="b">
        <f t="shared" si="175"/>
        <v>1</v>
      </c>
      <c r="AU567" s="13" t="b">
        <f t="shared" si="176"/>
        <v>1</v>
      </c>
      <c r="AV567" s="13" t="b">
        <f t="shared" si="177"/>
        <v>1</v>
      </c>
      <c r="AW567" s="13" t="b">
        <f t="shared" si="178"/>
        <v>1</v>
      </c>
      <c r="AX567" s="13" t="str">
        <f t="shared" si="179"/>
        <v>-</v>
      </c>
      <c r="AY567" s="622">
        <f>IF(AX567="-",0,IF(COUNTIF(AX567:$AX$1022,AX567)&gt;1,1,0))</f>
        <v>0</v>
      </c>
    </row>
    <row r="568" spans="1:51" ht="15.75">
      <c r="A568" s="464">
        <v>546</v>
      </c>
      <c r="B568" s="491"/>
      <c r="C568" s="492"/>
      <c r="D568" s="469"/>
      <c r="E568" s="470"/>
      <c r="F568" s="493"/>
      <c r="G568" s="466"/>
      <c r="H568" s="470"/>
      <c r="I568" s="493"/>
      <c r="J568" s="466"/>
      <c r="K568" s="470"/>
      <c r="L568" s="493"/>
      <c r="M568" s="466"/>
      <c r="N568" s="470"/>
      <c r="O568" s="493"/>
      <c r="P568" s="466"/>
      <c r="Q568" s="470"/>
      <c r="R568" s="493"/>
      <c r="S568" s="466"/>
      <c r="T568" s="470"/>
      <c r="U568" s="493"/>
      <c r="V568" s="466"/>
      <c r="W568" s="470"/>
      <c r="X568" s="493"/>
      <c r="Y568" s="466"/>
      <c r="Z568" s="470"/>
      <c r="AA568" s="494"/>
      <c r="AB568" s="542">
        <f t="shared" si="162"/>
        <v>0</v>
      </c>
      <c r="AC568" s="495">
        <f t="shared" si="162"/>
        <v>0</v>
      </c>
      <c r="AD568" s="496">
        <f t="shared" si="162"/>
        <v>0</v>
      </c>
      <c r="AE568" s="3"/>
      <c r="AF568" s="13" t="b">
        <f t="shared" si="160"/>
        <v>1</v>
      </c>
      <c r="AG568" s="13" t="b">
        <f t="shared" si="161"/>
        <v>1</v>
      </c>
      <c r="AH568" s="13" t="b">
        <f t="shared" si="163"/>
        <v>1</v>
      </c>
      <c r="AI568" s="13" t="b">
        <f t="shared" si="164"/>
        <v>1</v>
      </c>
      <c r="AJ568" s="13" t="b">
        <f t="shared" si="165"/>
        <v>0</v>
      </c>
      <c r="AK568" s="13" t="b">
        <f t="shared" si="166"/>
        <v>0</v>
      </c>
      <c r="AL568" s="13" t="b">
        <f t="shared" si="167"/>
        <v>0</v>
      </c>
      <c r="AM568" s="13" t="b">
        <f t="shared" si="168"/>
        <v>0</v>
      </c>
      <c r="AN568" s="13" t="b">
        <f t="shared" si="169"/>
        <v>0</v>
      </c>
      <c r="AO568" s="13" t="b">
        <f t="shared" si="170"/>
        <v>0</v>
      </c>
      <c r="AP568" s="13" t="b">
        <f t="shared" si="171"/>
        <v>0</v>
      </c>
      <c r="AQ568" s="13" t="b">
        <f t="shared" si="172"/>
        <v>0</v>
      </c>
      <c r="AR568" s="13" t="b">
        <f t="shared" si="173"/>
        <v>0</v>
      </c>
      <c r="AS568" s="13" t="b">
        <f t="shared" si="174"/>
        <v>1</v>
      </c>
      <c r="AT568" s="13" t="b">
        <f t="shared" si="175"/>
        <v>1</v>
      </c>
      <c r="AU568" s="13" t="b">
        <f t="shared" si="176"/>
        <v>1</v>
      </c>
      <c r="AV568" s="13" t="b">
        <f t="shared" si="177"/>
        <v>1</v>
      </c>
      <c r="AW568" s="13" t="b">
        <f t="shared" si="178"/>
        <v>1</v>
      </c>
      <c r="AX568" s="13" t="str">
        <f t="shared" si="179"/>
        <v>-</v>
      </c>
      <c r="AY568" s="622">
        <f>IF(AX568="-",0,IF(COUNTIF(AX568:$AX$1022,AX568)&gt;1,1,0))</f>
        <v>0</v>
      </c>
    </row>
    <row r="569" spans="1:51" ht="15.75">
      <c r="A569" s="464">
        <v>547</v>
      </c>
      <c r="B569" s="491"/>
      <c r="C569" s="492"/>
      <c r="D569" s="469"/>
      <c r="E569" s="470"/>
      <c r="F569" s="493"/>
      <c r="G569" s="466"/>
      <c r="H569" s="470"/>
      <c r="I569" s="493"/>
      <c r="J569" s="466"/>
      <c r="K569" s="470"/>
      <c r="L569" s="493"/>
      <c r="M569" s="466"/>
      <c r="N569" s="470"/>
      <c r="O569" s="493"/>
      <c r="P569" s="466"/>
      <c r="Q569" s="470"/>
      <c r="R569" s="493"/>
      <c r="S569" s="466"/>
      <c r="T569" s="470"/>
      <c r="U569" s="493"/>
      <c r="V569" s="466"/>
      <c r="W569" s="470"/>
      <c r="X569" s="493"/>
      <c r="Y569" s="466"/>
      <c r="Z569" s="470"/>
      <c r="AA569" s="494"/>
      <c r="AB569" s="542">
        <f t="shared" si="162"/>
        <v>0</v>
      </c>
      <c r="AC569" s="495">
        <f t="shared" si="162"/>
        <v>0</v>
      </c>
      <c r="AD569" s="496">
        <f t="shared" si="162"/>
        <v>0</v>
      </c>
      <c r="AE569" s="3"/>
      <c r="AF569" s="13" t="b">
        <f t="shared" si="160"/>
        <v>1</v>
      </c>
      <c r="AG569" s="13" t="b">
        <f t="shared" si="161"/>
        <v>1</v>
      </c>
      <c r="AH569" s="13" t="b">
        <f t="shared" si="163"/>
        <v>1</v>
      </c>
      <c r="AI569" s="13" t="b">
        <f t="shared" si="164"/>
        <v>1</v>
      </c>
      <c r="AJ569" s="13" t="b">
        <f t="shared" si="165"/>
        <v>0</v>
      </c>
      <c r="AK569" s="13" t="b">
        <f t="shared" si="166"/>
        <v>0</v>
      </c>
      <c r="AL569" s="13" t="b">
        <f t="shared" si="167"/>
        <v>0</v>
      </c>
      <c r="AM569" s="13" t="b">
        <f t="shared" si="168"/>
        <v>0</v>
      </c>
      <c r="AN569" s="13" t="b">
        <f t="shared" si="169"/>
        <v>0</v>
      </c>
      <c r="AO569" s="13" t="b">
        <f t="shared" si="170"/>
        <v>0</v>
      </c>
      <c r="AP569" s="13" t="b">
        <f t="shared" si="171"/>
        <v>0</v>
      </c>
      <c r="AQ569" s="13" t="b">
        <f t="shared" si="172"/>
        <v>0</v>
      </c>
      <c r="AR569" s="13" t="b">
        <f t="shared" si="173"/>
        <v>0</v>
      </c>
      <c r="AS569" s="13" t="b">
        <f t="shared" si="174"/>
        <v>1</v>
      </c>
      <c r="AT569" s="13" t="b">
        <f t="shared" si="175"/>
        <v>1</v>
      </c>
      <c r="AU569" s="13" t="b">
        <f t="shared" si="176"/>
        <v>1</v>
      </c>
      <c r="AV569" s="13" t="b">
        <f t="shared" si="177"/>
        <v>1</v>
      </c>
      <c r="AW569" s="13" t="b">
        <f t="shared" si="178"/>
        <v>1</v>
      </c>
      <c r="AX569" s="13" t="str">
        <f t="shared" si="179"/>
        <v>-</v>
      </c>
      <c r="AY569" s="622">
        <f>IF(AX569="-",0,IF(COUNTIF(AX569:$AX$1022,AX569)&gt;1,1,0))</f>
        <v>0</v>
      </c>
    </row>
    <row r="570" spans="1:51" ht="15.75">
      <c r="A570" s="464">
        <v>548</v>
      </c>
      <c r="B570" s="491"/>
      <c r="C570" s="492"/>
      <c r="D570" s="469"/>
      <c r="E570" s="470"/>
      <c r="F570" s="493"/>
      <c r="G570" s="466"/>
      <c r="H570" s="470"/>
      <c r="I570" s="493"/>
      <c r="J570" s="466"/>
      <c r="K570" s="470"/>
      <c r="L570" s="493"/>
      <c r="M570" s="466"/>
      <c r="N570" s="470"/>
      <c r="O570" s="493"/>
      <c r="P570" s="466"/>
      <c r="Q570" s="470"/>
      <c r="R570" s="493"/>
      <c r="S570" s="466"/>
      <c r="T570" s="470"/>
      <c r="U570" s="493"/>
      <c r="V570" s="466"/>
      <c r="W570" s="470"/>
      <c r="X570" s="493"/>
      <c r="Y570" s="466"/>
      <c r="Z570" s="470"/>
      <c r="AA570" s="494"/>
      <c r="AB570" s="542">
        <f t="shared" si="162"/>
        <v>0</v>
      </c>
      <c r="AC570" s="495">
        <f t="shared" si="162"/>
        <v>0</v>
      </c>
      <c r="AD570" s="496">
        <f t="shared" si="162"/>
        <v>0</v>
      </c>
      <c r="AE570" s="3"/>
      <c r="AF570" s="13" t="b">
        <f t="shared" si="160"/>
        <v>1</v>
      </c>
      <c r="AG570" s="13" t="b">
        <f t="shared" si="161"/>
        <v>1</v>
      </c>
      <c r="AH570" s="13" t="b">
        <f t="shared" si="163"/>
        <v>1</v>
      </c>
      <c r="AI570" s="13" t="b">
        <f t="shared" si="164"/>
        <v>1</v>
      </c>
      <c r="AJ570" s="13" t="b">
        <f t="shared" si="165"/>
        <v>0</v>
      </c>
      <c r="AK570" s="13" t="b">
        <f t="shared" si="166"/>
        <v>0</v>
      </c>
      <c r="AL570" s="13" t="b">
        <f t="shared" si="167"/>
        <v>0</v>
      </c>
      <c r="AM570" s="13" t="b">
        <f t="shared" si="168"/>
        <v>0</v>
      </c>
      <c r="AN570" s="13" t="b">
        <f t="shared" si="169"/>
        <v>0</v>
      </c>
      <c r="AO570" s="13" t="b">
        <f t="shared" si="170"/>
        <v>0</v>
      </c>
      <c r="AP570" s="13" t="b">
        <f t="shared" si="171"/>
        <v>0</v>
      </c>
      <c r="AQ570" s="13" t="b">
        <f t="shared" si="172"/>
        <v>0</v>
      </c>
      <c r="AR570" s="13" t="b">
        <f t="shared" si="173"/>
        <v>0</v>
      </c>
      <c r="AS570" s="13" t="b">
        <f t="shared" si="174"/>
        <v>1</v>
      </c>
      <c r="AT570" s="13" t="b">
        <f t="shared" si="175"/>
        <v>1</v>
      </c>
      <c r="AU570" s="13" t="b">
        <f t="shared" si="176"/>
        <v>1</v>
      </c>
      <c r="AV570" s="13" t="b">
        <f t="shared" si="177"/>
        <v>1</v>
      </c>
      <c r="AW570" s="13" t="b">
        <f t="shared" si="178"/>
        <v>1</v>
      </c>
      <c r="AX570" s="13" t="str">
        <f t="shared" si="179"/>
        <v>-</v>
      </c>
      <c r="AY570" s="622">
        <f>IF(AX570="-",0,IF(COUNTIF(AX570:$AX$1022,AX570)&gt;1,1,0))</f>
        <v>0</v>
      </c>
    </row>
    <row r="571" spans="1:51" ht="15.75">
      <c r="A571" s="464">
        <v>549</v>
      </c>
      <c r="B571" s="491"/>
      <c r="C571" s="492"/>
      <c r="D571" s="469"/>
      <c r="E571" s="470"/>
      <c r="F571" s="493"/>
      <c r="G571" s="466"/>
      <c r="H571" s="470"/>
      <c r="I571" s="493"/>
      <c r="J571" s="466"/>
      <c r="K571" s="470"/>
      <c r="L571" s="493"/>
      <c r="M571" s="466"/>
      <c r="N571" s="470"/>
      <c r="O571" s="493"/>
      <c r="P571" s="466"/>
      <c r="Q571" s="470"/>
      <c r="R571" s="493"/>
      <c r="S571" s="466"/>
      <c r="T571" s="470"/>
      <c r="U571" s="493"/>
      <c r="V571" s="466"/>
      <c r="W571" s="470"/>
      <c r="X571" s="493"/>
      <c r="Y571" s="466"/>
      <c r="Z571" s="470"/>
      <c r="AA571" s="494"/>
      <c r="AB571" s="542">
        <f t="shared" si="162"/>
        <v>0</v>
      </c>
      <c r="AC571" s="495">
        <f t="shared" si="162"/>
        <v>0</v>
      </c>
      <c r="AD571" s="496">
        <f t="shared" si="162"/>
        <v>0</v>
      </c>
      <c r="AE571" s="3"/>
      <c r="AF571" s="13" t="b">
        <f t="shared" si="160"/>
        <v>1</v>
      </c>
      <c r="AG571" s="13" t="b">
        <f t="shared" si="161"/>
        <v>1</v>
      </c>
      <c r="AH571" s="13" t="b">
        <f t="shared" si="163"/>
        <v>1</v>
      </c>
      <c r="AI571" s="13" t="b">
        <f t="shared" si="164"/>
        <v>1</v>
      </c>
      <c r="AJ571" s="13" t="b">
        <f t="shared" si="165"/>
        <v>0</v>
      </c>
      <c r="AK571" s="13" t="b">
        <f t="shared" si="166"/>
        <v>0</v>
      </c>
      <c r="AL571" s="13" t="b">
        <f t="shared" si="167"/>
        <v>0</v>
      </c>
      <c r="AM571" s="13" t="b">
        <f t="shared" si="168"/>
        <v>0</v>
      </c>
      <c r="AN571" s="13" t="b">
        <f t="shared" si="169"/>
        <v>0</v>
      </c>
      <c r="AO571" s="13" t="b">
        <f t="shared" si="170"/>
        <v>0</v>
      </c>
      <c r="AP571" s="13" t="b">
        <f t="shared" si="171"/>
        <v>0</v>
      </c>
      <c r="AQ571" s="13" t="b">
        <f t="shared" si="172"/>
        <v>0</v>
      </c>
      <c r="AR571" s="13" t="b">
        <f t="shared" si="173"/>
        <v>0</v>
      </c>
      <c r="AS571" s="13" t="b">
        <f t="shared" si="174"/>
        <v>1</v>
      </c>
      <c r="AT571" s="13" t="b">
        <f t="shared" si="175"/>
        <v>1</v>
      </c>
      <c r="AU571" s="13" t="b">
        <f t="shared" si="176"/>
        <v>1</v>
      </c>
      <c r="AV571" s="13" t="b">
        <f t="shared" si="177"/>
        <v>1</v>
      </c>
      <c r="AW571" s="13" t="b">
        <f t="shared" si="178"/>
        <v>1</v>
      </c>
      <c r="AX571" s="13" t="str">
        <f t="shared" si="179"/>
        <v>-</v>
      </c>
      <c r="AY571" s="622">
        <f>IF(AX571="-",0,IF(COUNTIF(AX571:$AX$1022,AX571)&gt;1,1,0))</f>
        <v>0</v>
      </c>
    </row>
    <row r="572" spans="1:51" ht="15.75">
      <c r="A572" s="464">
        <v>550</v>
      </c>
      <c r="B572" s="491"/>
      <c r="C572" s="492"/>
      <c r="D572" s="469"/>
      <c r="E572" s="470"/>
      <c r="F572" s="493"/>
      <c r="G572" s="466"/>
      <c r="H572" s="470"/>
      <c r="I572" s="493"/>
      <c r="J572" s="466"/>
      <c r="K572" s="470"/>
      <c r="L572" s="493"/>
      <c r="M572" s="466"/>
      <c r="N572" s="470"/>
      <c r="O572" s="493"/>
      <c r="P572" s="466"/>
      <c r="Q572" s="470"/>
      <c r="R572" s="493"/>
      <c r="S572" s="466"/>
      <c r="T572" s="470"/>
      <c r="U572" s="493"/>
      <c r="V572" s="466"/>
      <c r="W572" s="470"/>
      <c r="X572" s="493"/>
      <c r="Y572" s="466"/>
      <c r="Z572" s="470"/>
      <c r="AA572" s="494"/>
      <c r="AB572" s="542">
        <f t="shared" si="162"/>
        <v>0</v>
      </c>
      <c r="AC572" s="495">
        <f t="shared" si="162"/>
        <v>0</v>
      </c>
      <c r="AD572" s="496">
        <f t="shared" si="162"/>
        <v>0</v>
      </c>
      <c r="AE572" s="3"/>
      <c r="AF572" s="13" t="b">
        <f t="shared" si="160"/>
        <v>1</v>
      </c>
      <c r="AG572" s="13" t="b">
        <f t="shared" si="161"/>
        <v>1</v>
      </c>
      <c r="AH572" s="13" t="b">
        <f t="shared" si="163"/>
        <v>1</v>
      </c>
      <c r="AI572" s="13" t="b">
        <f t="shared" si="164"/>
        <v>1</v>
      </c>
      <c r="AJ572" s="13" t="b">
        <f t="shared" si="165"/>
        <v>0</v>
      </c>
      <c r="AK572" s="13" t="b">
        <f t="shared" si="166"/>
        <v>0</v>
      </c>
      <c r="AL572" s="13" t="b">
        <f t="shared" si="167"/>
        <v>0</v>
      </c>
      <c r="AM572" s="13" t="b">
        <f t="shared" si="168"/>
        <v>0</v>
      </c>
      <c r="AN572" s="13" t="b">
        <f t="shared" si="169"/>
        <v>0</v>
      </c>
      <c r="AO572" s="13" t="b">
        <f t="shared" si="170"/>
        <v>0</v>
      </c>
      <c r="AP572" s="13" t="b">
        <f t="shared" si="171"/>
        <v>0</v>
      </c>
      <c r="AQ572" s="13" t="b">
        <f t="shared" si="172"/>
        <v>0</v>
      </c>
      <c r="AR572" s="13" t="b">
        <f t="shared" si="173"/>
        <v>0</v>
      </c>
      <c r="AS572" s="13" t="b">
        <f t="shared" si="174"/>
        <v>1</v>
      </c>
      <c r="AT572" s="13" t="b">
        <f t="shared" si="175"/>
        <v>1</v>
      </c>
      <c r="AU572" s="13" t="b">
        <f t="shared" si="176"/>
        <v>1</v>
      </c>
      <c r="AV572" s="13" t="b">
        <f t="shared" si="177"/>
        <v>1</v>
      </c>
      <c r="AW572" s="13" t="b">
        <f t="shared" si="178"/>
        <v>1</v>
      </c>
      <c r="AX572" s="13" t="str">
        <f t="shared" si="179"/>
        <v>-</v>
      </c>
      <c r="AY572" s="622">
        <f>IF(AX572="-",0,IF(COUNTIF(AX572:$AX$1022,AX572)&gt;1,1,0))</f>
        <v>0</v>
      </c>
    </row>
    <row r="573" spans="1:51" ht="15.75">
      <c r="A573" s="464">
        <v>551</v>
      </c>
      <c r="B573" s="491"/>
      <c r="C573" s="492"/>
      <c r="D573" s="469"/>
      <c r="E573" s="470"/>
      <c r="F573" s="493"/>
      <c r="G573" s="466"/>
      <c r="H573" s="470"/>
      <c r="I573" s="493"/>
      <c r="J573" s="466"/>
      <c r="K573" s="470"/>
      <c r="L573" s="493"/>
      <c r="M573" s="466"/>
      <c r="N573" s="470"/>
      <c r="O573" s="493"/>
      <c r="P573" s="466"/>
      <c r="Q573" s="470"/>
      <c r="R573" s="493"/>
      <c r="S573" s="466"/>
      <c r="T573" s="470"/>
      <c r="U573" s="493"/>
      <c r="V573" s="466"/>
      <c r="W573" s="470"/>
      <c r="X573" s="493"/>
      <c r="Y573" s="466"/>
      <c r="Z573" s="470"/>
      <c r="AA573" s="494"/>
      <c r="AB573" s="542">
        <f t="shared" si="162"/>
        <v>0</v>
      </c>
      <c r="AC573" s="495">
        <f t="shared" si="162"/>
        <v>0</v>
      </c>
      <c r="AD573" s="496">
        <f t="shared" si="162"/>
        <v>0</v>
      </c>
      <c r="AE573" s="3"/>
      <c r="AF573" s="13" t="b">
        <f t="shared" si="160"/>
        <v>1</v>
      </c>
      <c r="AG573" s="13" t="b">
        <f t="shared" si="161"/>
        <v>1</v>
      </c>
      <c r="AH573" s="13" t="b">
        <f t="shared" si="163"/>
        <v>1</v>
      </c>
      <c r="AI573" s="13" t="b">
        <f t="shared" si="164"/>
        <v>1</v>
      </c>
      <c r="AJ573" s="13" t="b">
        <f t="shared" si="165"/>
        <v>0</v>
      </c>
      <c r="AK573" s="13" t="b">
        <f t="shared" si="166"/>
        <v>0</v>
      </c>
      <c r="AL573" s="13" t="b">
        <f t="shared" si="167"/>
        <v>0</v>
      </c>
      <c r="AM573" s="13" t="b">
        <f t="shared" si="168"/>
        <v>0</v>
      </c>
      <c r="AN573" s="13" t="b">
        <f t="shared" si="169"/>
        <v>0</v>
      </c>
      <c r="AO573" s="13" t="b">
        <f t="shared" si="170"/>
        <v>0</v>
      </c>
      <c r="AP573" s="13" t="b">
        <f t="shared" si="171"/>
        <v>0</v>
      </c>
      <c r="AQ573" s="13" t="b">
        <f t="shared" si="172"/>
        <v>0</v>
      </c>
      <c r="AR573" s="13" t="b">
        <f t="shared" si="173"/>
        <v>0</v>
      </c>
      <c r="AS573" s="13" t="b">
        <f t="shared" si="174"/>
        <v>1</v>
      </c>
      <c r="AT573" s="13" t="b">
        <f t="shared" si="175"/>
        <v>1</v>
      </c>
      <c r="AU573" s="13" t="b">
        <f t="shared" si="176"/>
        <v>1</v>
      </c>
      <c r="AV573" s="13" t="b">
        <f t="shared" si="177"/>
        <v>1</v>
      </c>
      <c r="AW573" s="13" t="b">
        <f t="shared" si="178"/>
        <v>1</v>
      </c>
      <c r="AX573" s="13" t="str">
        <f t="shared" si="179"/>
        <v>-</v>
      </c>
      <c r="AY573" s="622">
        <f>IF(AX573="-",0,IF(COUNTIF(AX573:$AX$1022,AX573)&gt;1,1,0))</f>
        <v>0</v>
      </c>
    </row>
    <row r="574" spans="1:51" ht="15.75">
      <c r="A574" s="464">
        <v>552</v>
      </c>
      <c r="B574" s="491"/>
      <c r="C574" s="492"/>
      <c r="D574" s="469"/>
      <c r="E574" s="470"/>
      <c r="F574" s="493"/>
      <c r="G574" s="466"/>
      <c r="H574" s="470"/>
      <c r="I574" s="493"/>
      <c r="J574" s="466"/>
      <c r="K574" s="470"/>
      <c r="L574" s="493"/>
      <c r="M574" s="466"/>
      <c r="N574" s="470"/>
      <c r="O574" s="493"/>
      <c r="P574" s="466"/>
      <c r="Q574" s="470"/>
      <c r="R574" s="493"/>
      <c r="S574" s="466"/>
      <c r="T574" s="470"/>
      <c r="U574" s="493"/>
      <c r="V574" s="466"/>
      <c r="W574" s="470"/>
      <c r="X574" s="493"/>
      <c r="Y574" s="466"/>
      <c r="Z574" s="470"/>
      <c r="AA574" s="494"/>
      <c r="AB574" s="542">
        <f t="shared" si="162"/>
        <v>0</v>
      </c>
      <c r="AC574" s="495">
        <f t="shared" si="162"/>
        <v>0</v>
      </c>
      <c r="AD574" s="496">
        <f t="shared" si="162"/>
        <v>0</v>
      </c>
      <c r="AE574" s="3"/>
      <c r="AF574" s="13" t="b">
        <f t="shared" si="160"/>
        <v>1</v>
      </c>
      <c r="AG574" s="13" t="b">
        <f t="shared" si="161"/>
        <v>1</v>
      </c>
      <c r="AH574" s="13" t="b">
        <f t="shared" si="163"/>
        <v>1</v>
      </c>
      <c r="AI574" s="13" t="b">
        <f t="shared" si="164"/>
        <v>1</v>
      </c>
      <c r="AJ574" s="13" t="b">
        <f t="shared" si="165"/>
        <v>0</v>
      </c>
      <c r="AK574" s="13" t="b">
        <f t="shared" si="166"/>
        <v>0</v>
      </c>
      <c r="AL574" s="13" t="b">
        <f t="shared" si="167"/>
        <v>0</v>
      </c>
      <c r="AM574" s="13" t="b">
        <f t="shared" si="168"/>
        <v>0</v>
      </c>
      <c r="AN574" s="13" t="b">
        <f t="shared" si="169"/>
        <v>0</v>
      </c>
      <c r="AO574" s="13" t="b">
        <f t="shared" si="170"/>
        <v>0</v>
      </c>
      <c r="AP574" s="13" t="b">
        <f t="shared" si="171"/>
        <v>0</v>
      </c>
      <c r="AQ574" s="13" t="b">
        <f t="shared" si="172"/>
        <v>0</v>
      </c>
      <c r="AR574" s="13" t="b">
        <f t="shared" si="173"/>
        <v>0</v>
      </c>
      <c r="AS574" s="13" t="b">
        <f t="shared" si="174"/>
        <v>1</v>
      </c>
      <c r="AT574" s="13" t="b">
        <f t="shared" si="175"/>
        <v>1</v>
      </c>
      <c r="AU574" s="13" t="b">
        <f t="shared" si="176"/>
        <v>1</v>
      </c>
      <c r="AV574" s="13" t="b">
        <f t="shared" si="177"/>
        <v>1</v>
      </c>
      <c r="AW574" s="13" t="b">
        <f t="shared" si="178"/>
        <v>1</v>
      </c>
      <c r="AX574" s="13" t="str">
        <f t="shared" si="179"/>
        <v>-</v>
      </c>
      <c r="AY574" s="622">
        <f>IF(AX574="-",0,IF(COUNTIF(AX574:$AX$1022,AX574)&gt;1,1,0))</f>
        <v>0</v>
      </c>
    </row>
    <row r="575" spans="1:51" ht="15.75">
      <c r="A575" s="464">
        <v>553</v>
      </c>
      <c r="B575" s="491"/>
      <c r="C575" s="492"/>
      <c r="D575" s="469"/>
      <c r="E575" s="470"/>
      <c r="F575" s="493"/>
      <c r="G575" s="466"/>
      <c r="H575" s="470"/>
      <c r="I575" s="493"/>
      <c r="J575" s="466"/>
      <c r="K575" s="470"/>
      <c r="L575" s="493"/>
      <c r="M575" s="466"/>
      <c r="N575" s="470"/>
      <c r="O575" s="493"/>
      <c r="P575" s="466"/>
      <c r="Q575" s="470"/>
      <c r="R575" s="493"/>
      <c r="S575" s="466"/>
      <c r="T575" s="470"/>
      <c r="U575" s="493"/>
      <c r="V575" s="466"/>
      <c r="W575" s="470"/>
      <c r="X575" s="493"/>
      <c r="Y575" s="466"/>
      <c r="Z575" s="470"/>
      <c r="AA575" s="494"/>
      <c r="AB575" s="542">
        <f t="shared" si="162"/>
        <v>0</v>
      </c>
      <c r="AC575" s="495">
        <f t="shared" si="162"/>
        <v>0</v>
      </c>
      <c r="AD575" s="496">
        <f t="shared" si="162"/>
        <v>0</v>
      </c>
      <c r="AE575" s="3"/>
      <c r="AF575" s="13" t="b">
        <f t="shared" si="160"/>
        <v>1</v>
      </c>
      <c r="AG575" s="13" t="b">
        <f t="shared" si="161"/>
        <v>1</v>
      </c>
      <c r="AH575" s="13" t="b">
        <f t="shared" si="163"/>
        <v>1</v>
      </c>
      <c r="AI575" s="13" t="b">
        <f t="shared" si="164"/>
        <v>1</v>
      </c>
      <c r="AJ575" s="13" t="b">
        <f t="shared" si="165"/>
        <v>0</v>
      </c>
      <c r="AK575" s="13" t="b">
        <f t="shared" si="166"/>
        <v>0</v>
      </c>
      <c r="AL575" s="13" t="b">
        <f t="shared" si="167"/>
        <v>0</v>
      </c>
      <c r="AM575" s="13" t="b">
        <f t="shared" si="168"/>
        <v>0</v>
      </c>
      <c r="AN575" s="13" t="b">
        <f t="shared" si="169"/>
        <v>0</v>
      </c>
      <c r="AO575" s="13" t="b">
        <f t="shared" si="170"/>
        <v>0</v>
      </c>
      <c r="AP575" s="13" t="b">
        <f t="shared" si="171"/>
        <v>0</v>
      </c>
      <c r="AQ575" s="13" t="b">
        <f t="shared" si="172"/>
        <v>0</v>
      </c>
      <c r="AR575" s="13" t="b">
        <f t="shared" si="173"/>
        <v>0</v>
      </c>
      <c r="AS575" s="13" t="b">
        <f t="shared" si="174"/>
        <v>1</v>
      </c>
      <c r="AT575" s="13" t="b">
        <f t="shared" si="175"/>
        <v>1</v>
      </c>
      <c r="AU575" s="13" t="b">
        <f t="shared" si="176"/>
        <v>1</v>
      </c>
      <c r="AV575" s="13" t="b">
        <f t="shared" si="177"/>
        <v>1</v>
      </c>
      <c r="AW575" s="13" t="b">
        <f t="shared" si="178"/>
        <v>1</v>
      </c>
      <c r="AX575" s="13" t="str">
        <f t="shared" si="179"/>
        <v>-</v>
      </c>
      <c r="AY575" s="622">
        <f>IF(AX575="-",0,IF(COUNTIF(AX575:$AX$1022,AX575)&gt;1,1,0))</f>
        <v>0</v>
      </c>
    </row>
    <row r="576" spans="1:51" ht="15.75">
      <c r="A576" s="464">
        <v>554</v>
      </c>
      <c r="B576" s="491"/>
      <c r="C576" s="492"/>
      <c r="D576" s="469"/>
      <c r="E576" s="470"/>
      <c r="F576" s="493"/>
      <c r="G576" s="466"/>
      <c r="H576" s="470"/>
      <c r="I576" s="493"/>
      <c r="J576" s="466"/>
      <c r="K576" s="470"/>
      <c r="L576" s="493"/>
      <c r="M576" s="466"/>
      <c r="N576" s="470"/>
      <c r="O576" s="493"/>
      <c r="P576" s="466"/>
      <c r="Q576" s="470"/>
      <c r="R576" s="493"/>
      <c r="S576" s="466"/>
      <c r="T576" s="470"/>
      <c r="U576" s="493"/>
      <c r="V576" s="466"/>
      <c r="W576" s="470"/>
      <c r="X576" s="493"/>
      <c r="Y576" s="466"/>
      <c r="Z576" s="470"/>
      <c r="AA576" s="494"/>
      <c r="AB576" s="542">
        <f t="shared" si="162"/>
        <v>0</v>
      </c>
      <c r="AC576" s="495">
        <f t="shared" si="162"/>
        <v>0</v>
      </c>
      <c r="AD576" s="496">
        <f t="shared" si="162"/>
        <v>0</v>
      </c>
      <c r="AE576" s="3"/>
      <c r="AF576" s="13" t="b">
        <f t="shared" si="160"/>
        <v>1</v>
      </c>
      <c r="AG576" s="13" t="b">
        <f t="shared" si="161"/>
        <v>1</v>
      </c>
      <c r="AH576" s="13" t="b">
        <f t="shared" si="163"/>
        <v>1</v>
      </c>
      <c r="AI576" s="13" t="b">
        <f t="shared" si="164"/>
        <v>1</v>
      </c>
      <c r="AJ576" s="13" t="b">
        <f t="shared" si="165"/>
        <v>0</v>
      </c>
      <c r="AK576" s="13" t="b">
        <f t="shared" si="166"/>
        <v>0</v>
      </c>
      <c r="AL576" s="13" t="b">
        <f t="shared" si="167"/>
        <v>0</v>
      </c>
      <c r="AM576" s="13" t="b">
        <f t="shared" si="168"/>
        <v>0</v>
      </c>
      <c r="AN576" s="13" t="b">
        <f t="shared" si="169"/>
        <v>0</v>
      </c>
      <c r="AO576" s="13" t="b">
        <f t="shared" si="170"/>
        <v>0</v>
      </c>
      <c r="AP576" s="13" t="b">
        <f t="shared" si="171"/>
        <v>0</v>
      </c>
      <c r="AQ576" s="13" t="b">
        <f t="shared" si="172"/>
        <v>0</v>
      </c>
      <c r="AR576" s="13" t="b">
        <f t="shared" si="173"/>
        <v>0</v>
      </c>
      <c r="AS576" s="13" t="b">
        <f t="shared" si="174"/>
        <v>1</v>
      </c>
      <c r="AT576" s="13" t="b">
        <f t="shared" si="175"/>
        <v>1</v>
      </c>
      <c r="AU576" s="13" t="b">
        <f t="shared" si="176"/>
        <v>1</v>
      </c>
      <c r="AV576" s="13" t="b">
        <f t="shared" si="177"/>
        <v>1</v>
      </c>
      <c r="AW576" s="13" t="b">
        <f t="shared" si="178"/>
        <v>1</v>
      </c>
      <c r="AX576" s="13" t="str">
        <f t="shared" si="179"/>
        <v>-</v>
      </c>
      <c r="AY576" s="622">
        <f>IF(AX576="-",0,IF(COUNTIF(AX576:$AX$1022,AX576)&gt;1,1,0))</f>
        <v>0</v>
      </c>
    </row>
    <row r="577" spans="1:51" ht="15.75">
      <c r="A577" s="464">
        <v>555</v>
      </c>
      <c r="B577" s="491"/>
      <c r="C577" s="492"/>
      <c r="D577" s="469"/>
      <c r="E577" s="470"/>
      <c r="F577" s="493"/>
      <c r="G577" s="466"/>
      <c r="H577" s="470"/>
      <c r="I577" s="493"/>
      <c r="J577" s="466"/>
      <c r="K577" s="470"/>
      <c r="L577" s="493"/>
      <c r="M577" s="466"/>
      <c r="N577" s="470"/>
      <c r="O577" s="493"/>
      <c r="P577" s="466"/>
      <c r="Q577" s="470"/>
      <c r="R577" s="493"/>
      <c r="S577" s="466"/>
      <c r="T577" s="470"/>
      <c r="U577" s="493"/>
      <c r="V577" s="466"/>
      <c r="W577" s="470"/>
      <c r="X577" s="493"/>
      <c r="Y577" s="466"/>
      <c r="Z577" s="470"/>
      <c r="AA577" s="494"/>
      <c r="AB577" s="542">
        <f t="shared" si="162"/>
        <v>0</v>
      </c>
      <c r="AC577" s="495">
        <f t="shared" si="162"/>
        <v>0</v>
      </c>
      <c r="AD577" s="496">
        <f t="shared" si="162"/>
        <v>0</v>
      </c>
      <c r="AE577" s="3"/>
      <c r="AF577" s="13" t="b">
        <f t="shared" si="160"/>
        <v>1</v>
      </c>
      <c r="AG577" s="13" t="b">
        <f t="shared" si="161"/>
        <v>1</v>
      </c>
      <c r="AH577" s="13" t="b">
        <f t="shared" si="163"/>
        <v>1</v>
      </c>
      <c r="AI577" s="13" t="b">
        <f t="shared" si="164"/>
        <v>1</v>
      </c>
      <c r="AJ577" s="13" t="b">
        <f t="shared" si="165"/>
        <v>0</v>
      </c>
      <c r="AK577" s="13" t="b">
        <f t="shared" si="166"/>
        <v>0</v>
      </c>
      <c r="AL577" s="13" t="b">
        <f t="shared" si="167"/>
        <v>0</v>
      </c>
      <c r="AM577" s="13" t="b">
        <f t="shared" si="168"/>
        <v>0</v>
      </c>
      <c r="AN577" s="13" t="b">
        <f t="shared" si="169"/>
        <v>0</v>
      </c>
      <c r="AO577" s="13" t="b">
        <f t="shared" si="170"/>
        <v>0</v>
      </c>
      <c r="AP577" s="13" t="b">
        <f t="shared" si="171"/>
        <v>0</v>
      </c>
      <c r="AQ577" s="13" t="b">
        <f t="shared" si="172"/>
        <v>0</v>
      </c>
      <c r="AR577" s="13" t="b">
        <f t="shared" si="173"/>
        <v>0</v>
      </c>
      <c r="AS577" s="13" t="b">
        <f t="shared" si="174"/>
        <v>1</v>
      </c>
      <c r="AT577" s="13" t="b">
        <f t="shared" si="175"/>
        <v>1</v>
      </c>
      <c r="AU577" s="13" t="b">
        <f t="shared" si="176"/>
        <v>1</v>
      </c>
      <c r="AV577" s="13" t="b">
        <f t="shared" si="177"/>
        <v>1</v>
      </c>
      <c r="AW577" s="13" t="b">
        <f t="shared" si="178"/>
        <v>1</v>
      </c>
      <c r="AX577" s="13" t="str">
        <f t="shared" si="179"/>
        <v>-</v>
      </c>
      <c r="AY577" s="622">
        <f>IF(AX577="-",0,IF(COUNTIF(AX577:$AX$1022,AX577)&gt;1,1,0))</f>
        <v>0</v>
      </c>
    </row>
    <row r="578" spans="1:51" ht="15.75">
      <c r="A578" s="464">
        <v>556</v>
      </c>
      <c r="B578" s="491"/>
      <c r="C578" s="492"/>
      <c r="D578" s="469"/>
      <c r="E578" s="470"/>
      <c r="F578" s="493"/>
      <c r="G578" s="466"/>
      <c r="H578" s="470"/>
      <c r="I578" s="493"/>
      <c r="J578" s="466"/>
      <c r="K578" s="470"/>
      <c r="L578" s="493"/>
      <c r="M578" s="466"/>
      <c r="N578" s="470"/>
      <c r="O578" s="493"/>
      <c r="P578" s="466"/>
      <c r="Q578" s="470"/>
      <c r="R578" s="493"/>
      <c r="S578" s="466"/>
      <c r="T578" s="470"/>
      <c r="U578" s="493"/>
      <c r="V578" s="466"/>
      <c r="W578" s="470"/>
      <c r="X578" s="493"/>
      <c r="Y578" s="466"/>
      <c r="Z578" s="470"/>
      <c r="AA578" s="494"/>
      <c r="AB578" s="542">
        <f t="shared" si="162"/>
        <v>0</v>
      </c>
      <c r="AC578" s="495">
        <f t="shared" si="162"/>
        <v>0</v>
      </c>
      <c r="AD578" s="496">
        <f t="shared" si="162"/>
        <v>0</v>
      </c>
      <c r="AE578" s="3"/>
      <c r="AF578" s="13" t="b">
        <f t="shared" si="160"/>
        <v>1</v>
      </c>
      <c r="AG578" s="13" t="b">
        <f t="shared" si="161"/>
        <v>1</v>
      </c>
      <c r="AH578" s="13" t="b">
        <f t="shared" si="163"/>
        <v>1</v>
      </c>
      <c r="AI578" s="13" t="b">
        <f t="shared" si="164"/>
        <v>1</v>
      </c>
      <c r="AJ578" s="13" t="b">
        <f t="shared" si="165"/>
        <v>0</v>
      </c>
      <c r="AK578" s="13" t="b">
        <f t="shared" si="166"/>
        <v>0</v>
      </c>
      <c r="AL578" s="13" t="b">
        <f t="shared" si="167"/>
        <v>0</v>
      </c>
      <c r="AM578" s="13" t="b">
        <f t="shared" si="168"/>
        <v>0</v>
      </c>
      <c r="AN578" s="13" t="b">
        <f t="shared" si="169"/>
        <v>0</v>
      </c>
      <c r="AO578" s="13" t="b">
        <f t="shared" si="170"/>
        <v>0</v>
      </c>
      <c r="AP578" s="13" t="b">
        <f t="shared" si="171"/>
        <v>0</v>
      </c>
      <c r="AQ578" s="13" t="b">
        <f t="shared" si="172"/>
        <v>0</v>
      </c>
      <c r="AR578" s="13" t="b">
        <f t="shared" si="173"/>
        <v>0</v>
      </c>
      <c r="AS578" s="13" t="b">
        <f t="shared" si="174"/>
        <v>1</v>
      </c>
      <c r="AT578" s="13" t="b">
        <f t="shared" si="175"/>
        <v>1</v>
      </c>
      <c r="AU578" s="13" t="b">
        <f t="shared" si="176"/>
        <v>1</v>
      </c>
      <c r="AV578" s="13" t="b">
        <f t="shared" si="177"/>
        <v>1</v>
      </c>
      <c r="AW578" s="13" t="b">
        <f t="shared" si="178"/>
        <v>1</v>
      </c>
      <c r="AX578" s="13" t="str">
        <f t="shared" si="179"/>
        <v>-</v>
      </c>
      <c r="AY578" s="622">
        <f>IF(AX578="-",0,IF(COUNTIF(AX578:$AX$1022,AX578)&gt;1,1,0))</f>
        <v>0</v>
      </c>
    </row>
    <row r="579" spans="1:51" ht="15.75">
      <c r="A579" s="464">
        <v>557</v>
      </c>
      <c r="B579" s="491"/>
      <c r="C579" s="492"/>
      <c r="D579" s="469"/>
      <c r="E579" s="470"/>
      <c r="F579" s="493"/>
      <c r="G579" s="466"/>
      <c r="H579" s="470"/>
      <c r="I579" s="493"/>
      <c r="J579" s="466"/>
      <c r="K579" s="470"/>
      <c r="L579" s="493"/>
      <c r="M579" s="466"/>
      <c r="N579" s="470"/>
      <c r="O579" s="493"/>
      <c r="P579" s="466"/>
      <c r="Q579" s="470"/>
      <c r="R579" s="493"/>
      <c r="S579" s="466"/>
      <c r="T579" s="470"/>
      <c r="U579" s="493"/>
      <c r="V579" s="466"/>
      <c r="W579" s="470"/>
      <c r="X579" s="493"/>
      <c r="Y579" s="466"/>
      <c r="Z579" s="470"/>
      <c r="AA579" s="494"/>
      <c r="AB579" s="542">
        <f t="shared" si="162"/>
        <v>0</v>
      </c>
      <c r="AC579" s="495">
        <f t="shared" si="162"/>
        <v>0</v>
      </c>
      <c r="AD579" s="496">
        <f t="shared" si="162"/>
        <v>0</v>
      </c>
      <c r="AE579" s="3"/>
      <c r="AF579" s="13" t="b">
        <f t="shared" si="160"/>
        <v>1</v>
      </c>
      <c r="AG579" s="13" t="b">
        <f t="shared" si="161"/>
        <v>1</v>
      </c>
      <c r="AH579" s="13" t="b">
        <f t="shared" si="163"/>
        <v>1</v>
      </c>
      <c r="AI579" s="13" t="b">
        <f t="shared" si="164"/>
        <v>1</v>
      </c>
      <c r="AJ579" s="13" t="b">
        <f t="shared" si="165"/>
        <v>0</v>
      </c>
      <c r="AK579" s="13" t="b">
        <f t="shared" si="166"/>
        <v>0</v>
      </c>
      <c r="AL579" s="13" t="b">
        <f t="shared" si="167"/>
        <v>0</v>
      </c>
      <c r="AM579" s="13" t="b">
        <f t="shared" si="168"/>
        <v>0</v>
      </c>
      <c r="AN579" s="13" t="b">
        <f t="shared" si="169"/>
        <v>0</v>
      </c>
      <c r="AO579" s="13" t="b">
        <f t="shared" si="170"/>
        <v>0</v>
      </c>
      <c r="AP579" s="13" t="b">
        <f t="shared" si="171"/>
        <v>0</v>
      </c>
      <c r="AQ579" s="13" t="b">
        <f t="shared" si="172"/>
        <v>0</v>
      </c>
      <c r="AR579" s="13" t="b">
        <f t="shared" si="173"/>
        <v>0</v>
      </c>
      <c r="AS579" s="13" t="b">
        <f t="shared" si="174"/>
        <v>1</v>
      </c>
      <c r="AT579" s="13" t="b">
        <f t="shared" si="175"/>
        <v>1</v>
      </c>
      <c r="AU579" s="13" t="b">
        <f t="shared" si="176"/>
        <v>1</v>
      </c>
      <c r="AV579" s="13" t="b">
        <f t="shared" si="177"/>
        <v>1</v>
      </c>
      <c r="AW579" s="13" t="b">
        <f t="shared" si="178"/>
        <v>1</v>
      </c>
      <c r="AX579" s="13" t="str">
        <f t="shared" si="179"/>
        <v>-</v>
      </c>
      <c r="AY579" s="622">
        <f>IF(AX579="-",0,IF(COUNTIF(AX579:$AX$1022,AX579)&gt;1,1,0))</f>
        <v>0</v>
      </c>
    </row>
    <row r="580" spans="1:51" ht="15.75">
      <c r="A580" s="464">
        <v>558</v>
      </c>
      <c r="B580" s="491"/>
      <c r="C580" s="492"/>
      <c r="D580" s="469"/>
      <c r="E580" s="470"/>
      <c r="F580" s="493"/>
      <c r="G580" s="466"/>
      <c r="H580" s="470"/>
      <c r="I580" s="493"/>
      <c r="J580" s="466"/>
      <c r="K580" s="470"/>
      <c r="L580" s="493"/>
      <c r="M580" s="466"/>
      <c r="N580" s="470"/>
      <c r="O580" s="493"/>
      <c r="P580" s="466"/>
      <c r="Q580" s="470"/>
      <c r="R580" s="493"/>
      <c r="S580" s="466"/>
      <c r="T580" s="470"/>
      <c r="U580" s="493"/>
      <c r="V580" s="466"/>
      <c r="W580" s="470"/>
      <c r="X580" s="493"/>
      <c r="Y580" s="466"/>
      <c r="Z580" s="470"/>
      <c r="AA580" s="494"/>
      <c r="AB580" s="542">
        <f t="shared" si="162"/>
        <v>0</v>
      </c>
      <c r="AC580" s="495">
        <f t="shared" si="162"/>
        <v>0</v>
      </c>
      <c r="AD580" s="496">
        <f t="shared" si="162"/>
        <v>0</v>
      </c>
      <c r="AE580" s="3"/>
      <c r="AF580" s="13" t="b">
        <f t="shared" si="160"/>
        <v>1</v>
      </c>
      <c r="AG580" s="13" t="b">
        <f t="shared" si="161"/>
        <v>1</v>
      </c>
      <c r="AH580" s="13" t="b">
        <f t="shared" si="163"/>
        <v>1</v>
      </c>
      <c r="AI580" s="13" t="b">
        <f t="shared" si="164"/>
        <v>1</v>
      </c>
      <c r="AJ580" s="13" t="b">
        <f t="shared" si="165"/>
        <v>0</v>
      </c>
      <c r="AK580" s="13" t="b">
        <f t="shared" si="166"/>
        <v>0</v>
      </c>
      <c r="AL580" s="13" t="b">
        <f t="shared" si="167"/>
        <v>0</v>
      </c>
      <c r="AM580" s="13" t="b">
        <f t="shared" si="168"/>
        <v>0</v>
      </c>
      <c r="AN580" s="13" t="b">
        <f t="shared" si="169"/>
        <v>0</v>
      </c>
      <c r="AO580" s="13" t="b">
        <f t="shared" si="170"/>
        <v>0</v>
      </c>
      <c r="AP580" s="13" t="b">
        <f t="shared" si="171"/>
        <v>0</v>
      </c>
      <c r="AQ580" s="13" t="b">
        <f t="shared" si="172"/>
        <v>0</v>
      </c>
      <c r="AR580" s="13" t="b">
        <f t="shared" si="173"/>
        <v>0</v>
      </c>
      <c r="AS580" s="13" t="b">
        <f t="shared" si="174"/>
        <v>1</v>
      </c>
      <c r="AT580" s="13" t="b">
        <f t="shared" si="175"/>
        <v>1</v>
      </c>
      <c r="AU580" s="13" t="b">
        <f t="shared" si="176"/>
        <v>1</v>
      </c>
      <c r="AV580" s="13" t="b">
        <f t="shared" si="177"/>
        <v>1</v>
      </c>
      <c r="AW580" s="13" t="b">
        <f t="shared" si="178"/>
        <v>1</v>
      </c>
      <c r="AX580" s="13" t="str">
        <f t="shared" si="179"/>
        <v>-</v>
      </c>
      <c r="AY580" s="622">
        <f>IF(AX580="-",0,IF(COUNTIF(AX580:$AX$1022,AX580)&gt;1,1,0))</f>
        <v>0</v>
      </c>
    </row>
    <row r="581" spans="1:51" ht="15.75">
      <c r="A581" s="464">
        <v>559</v>
      </c>
      <c r="B581" s="491"/>
      <c r="C581" s="492"/>
      <c r="D581" s="469"/>
      <c r="E581" s="470"/>
      <c r="F581" s="493"/>
      <c r="G581" s="466"/>
      <c r="H581" s="470"/>
      <c r="I581" s="493"/>
      <c r="J581" s="466"/>
      <c r="K581" s="470"/>
      <c r="L581" s="493"/>
      <c r="M581" s="466"/>
      <c r="N581" s="470"/>
      <c r="O581" s="493"/>
      <c r="P581" s="466"/>
      <c r="Q581" s="470"/>
      <c r="R581" s="493"/>
      <c r="S581" s="466"/>
      <c r="T581" s="470"/>
      <c r="U581" s="493"/>
      <c r="V581" s="466"/>
      <c r="W581" s="470"/>
      <c r="X581" s="493"/>
      <c r="Y581" s="466"/>
      <c r="Z581" s="470"/>
      <c r="AA581" s="494"/>
      <c r="AB581" s="542">
        <f t="shared" si="162"/>
        <v>0</v>
      </c>
      <c r="AC581" s="495">
        <f t="shared" si="162"/>
        <v>0</v>
      </c>
      <c r="AD581" s="496">
        <f t="shared" si="162"/>
        <v>0</v>
      </c>
      <c r="AE581" s="3"/>
      <c r="AF581" s="13" t="b">
        <f t="shared" si="160"/>
        <v>1</v>
      </c>
      <c r="AG581" s="13" t="b">
        <f t="shared" si="161"/>
        <v>1</v>
      </c>
      <c r="AH581" s="13" t="b">
        <f t="shared" si="163"/>
        <v>1</v>
      </c>
      <c r="AI581" s="13" t="b">
        <f t="shared" si="164"/>
        <v>1</v>
      </c>
      <c r="AJ581" s="13" t="b">
        <f t="shared" si="165"/>
        <v>0</v>
      </c>
      <c r="AK581" s="13" t="b">
        <f t="shared" si="166"/>
        <v>0</v>
      </c>
      <c r="AL581" s="13" t="b">
        <f t="shared" si="167"/>
        <v>0</v>
      </c>
      <c r="AM581" s="13" t="b">
        <f t="shared" si="168"/>
        <v>0</v>
      </c>
      <c r="AN581" s="13" t="b">
        <f t="shared" si="169"/>
        <v>0</v>
      </c>
      <c r="AO581" s="13" t="b">
        <f t="shared" si="170"/>
        <v>0</v>
      </c>
      <c r="AP581" s="13" t="b">
        <f t="shared" si="171"/>
        <v>0</v>
      </c>
      <c r="AQ581" s="13" t="b">
        <f t="shared" si="172"/>
        <v>0</v>
      </c>
      <c r="AR581" s="13" t="b">
        <f t="shared" si="173"/>
        <v>0</v>
      </c>
      <c r="AS581" s="13" t="b">
        <f t="shared" si="174"/>
        <v>1</v>
      </c>
      <c r="AT581" s="13" t="b">
        <f t="shared" si="175"/>
        <v>1</v>
      </c>
      <c r="AU581" s="13" t="b">
        <f t="shared" si="176"/>
        <v>1</v>
      </c>
      <c r="AV581" s="13" t="b">
        <f t="shared" si="177"/>
        <v>1</v>
      </c>
      <c r="AW581" s="13" t="b">
        <f t="shared" si="178"/>
        <v>1</v>
      </c>
      <c r="AX581" s="13" t="str">
        <f t="shared" si="179"/>
        <v>-</v>
      </c>
      <c r="AY581" s="622">
        <f>IF(AX581="-",0,IF(COUNTIF(AX581:$AX$1022,AX581)&gt;1,1,0))</f>
        <v>0</v>
      </c>
    </row>
    <row r="582" spans="1:51" ht="15.75">
      <c r="A582" s="464">
        <v>560</v>
      </c>
      <c r="B582" s="491"/>
      <c r="C582" s="492"/>
      <c r="D582" s="469"/>
      <c r="E582" s="470"/>
      <c r="F582" s="493"/>
      <c r="G582" s="466"/>
      <c r="H582" s="470"/>
      <c r="I582" s="493"/>
      <c r="J582" s="466"/>
      <c r="K582" s="470"/>
      <c r="L582" s="493"/>
      <c r="M582" s="466"/>
      <c r="N582" s="470"/>
      <c r="O582" s="493"/>
      <c r="P582" s="466"/>
      <c r="Q582" s="470"/>
      <c r="R582" s="493"/>
      <c r="S582" s="466"/>
      <c r="T582" s="470"/>
      <c r="U582" s="493"/>
      <c r="V582" s="466"/>
      <c r="W582" s="470"/>
      <c r="X582" s="493"/>
      <c r="Y582" s="466"/>
      <c r="Z582" s="470"/>
      <c r="AA582" s="494"/>
      <c r="AB582" s="542">
        <f t="shared" si="162"/>
        <v>0</v>
      </c>
      <c r="AC582" s="495">
        <f t="shared" si="162"/>
        <v>0</v>
      </c>
      <c r="AD582" s="496">
        <f t="shared" si="162"/>
        <v>0</v>
      </c>
      <c r="AE582" s="3"/>
      <c r="AF582" s="13" t="b">
        <f t="shared" si="160"/>
        <v>1</v>
      </c>
      <c r="AG582" s="13" t="b">
        <f t="shared" si="161"/>
        <v>1</v>
      </c>
      <c r="AH582" s="13" t="b">
        <f t="shared" si="163"/>
        <v>1</v>
      </c>
      <c r="AI582" s="13" t="b">
        <f t="shared" si="164"/>
        <v>1</v>
      </c>
      <c r="AJ582" s="13" t="b">
        <f t="shared" si="165"/>
        <v>0</v>
      </c>
      <c r="AK582" s="13" t="b">
        <f t="shared" si="166"/>
        <v>0</v>
      </c>
      <c r="AL582" s="13" t="b">
        <f t="shared" si="167"/>
        <v>0</v>
      </c>
      <c r="AM582" s="13" t="b">
        <f t="shared" si="168"/>
        <v>0</v>
      </c>
      <c r="AN582" s="13" t="b">
        <f t="shared" si="169"/>
        <v>0</v>
      </c>
      <c r="AO582" s="13" t="b">
        <f t="shared" si="170"/>
        <v>0</v>
      </c>
      <c r="AP582" s="13" t="b">
        <f t="shared" si="171"/>
        <v>0</v>
      </c>
      <c r="AQ582" s="13" t="b">
        <f t="shared" si="172"/>
        <v>0</v>
      </c>
      <c r="AR582" s="13" t="b">
        <f t="shared" si="173"/>
        <v>0</v>
      </c>
      <c r="AS582" s="13" t="b">
        <f t="shared" si="174"/>
        <v>1</v>
      </c>
      <c r="AT582" s="13" t="b">
        <f t="shared" si="175"/>
        <v>1</v>
      </c>
      <c r="AU582" s="13" t="b">
        <f t="shared" si="176"/>
        <v>1</v>
      </c>
      <c r="AV582" s="13" t="b">
        <f t="shared" si="177"/>
        <v>1</v>
      </c>
      <c r="AW582" s="13" t="b">
        <f t="shared" si="178"/>
        <v>1</v>
      </c>
      <c r="AX582" s="13" t="str">
        <f t="shared" si="179"/>
        <v>-</v>
      </c>
      <c r="AY582" s="622">
        <f>IF(AX582="-",0,IF(COUNTIF(AX582:$AX$1022,AX582)&gt;1,1,0))</f>
        <v>0</v>
      </c>
    </row>
    <row r="583" spans="1:51" ht="15.75">
      <c r="A583" s="464">
        <v>561</v>
      </c>
      <c r="B583" s="491"/>
      <c r="C583" s="492"/>
      <c r="D583" s="469"/>
      <c r="E583" s="470"/>
      <c r="F583" s="493"/>
      <c r="G583" s="466"/>
      <c r="H583" s="470"/>
      <c r="I583" s="493"/>
      <c r="J583" s="466"/>
      <c r="K583" s="470"/>
      <c r="L583" s="493"/>
      <c r="M583" s="466"/>
      <c r="N583" s="470"/>
      <c r="O583" s="493"/>
      <c r="P583" s="466"/>
      <c r="Q583" s="470"/>
      <c r="R583" s="493"/>
      <c r="S583" s="466"/>
      <c r="T583" s="470"/>
      <c r="U583" s="493"/>
      <c r="V583" s="466"/>
      <c r="W583" s="470"/>
      <c r="X583" s="493"/>
      <c r="Y583" s="466"/>
      <c r="Z583" s="470"/>
      <c r="AA583" s="494"/>
      <c r="AB583" s="542">
        <f t="shared" si="162"/>
        <v>0</v>
      </c>
      <c r="AC583" s="495">
        <f t="shared" si="162"/>
        <v>0</v>
      </c>
      <c r="AD583" s="496">
        <f t="shared" si="162"/>
        <v>0</v>
      </c>
      <c r="AE583" s="3"/>
      <c r="AF583" s="13" t="b">
        <f t="shared" si="160"/>
        <v>1</v>
      </c>
      <c r="AG583" s="13" t="b">
        <f t="shared" si="161"/>
        <v>1</v>
      </c>
      <c r="AH583" s="13" t="b">
        <f t="shared" si="163"/>
        <v>1</v>
      </c>
      <c r="AI583" s="13" t="b">
        <f t="shared" si="164"/>
        <v>1</v>
      </c>
      <c r="AJ583" s="13" t="b">
        <f t="shared" si="165"/>
        <v>0</v>
      </c>
      <c r="AK583" s="13" t="b">
        <f t="shared" si="166"/>
        <v>0</v>
      </c>
      <c r="AL583" s="13" t="b">
        <f t="shared" si="167"/>
        <v>0</v>
      </c>
      <c r="AM583" s="13" t="b">
        <f t="shared" si="168"/>
        <v>0</v>
      </c>
      <c r="AN583" s="13" t="b">
        <f t="shared" si="169"/>
        <v>0</v>
      </c>
      <c r="AO583" s="13" t="b">
        <f t="shared" si="170"/>
        <v>0</v>
      </c>
      <c r="AP583" s="13" t="b">
        <f t="shared" si="171"/>
        <v>0</v>
      </c>
      <c r="AQ583" s="13" t="b">
        <f t="shared" si="172"/>
        <v>0</v>
      </c>
      <c r="AR583" s="13" t="b">
        <f t="shared" si="173"/>
        <v>0</v>
      </c>
      <c r="AS583" s="13" t="b">
        <f t="shared" si="174"/>
        <v>1</v>
      </c>
      <c r="AT583" s="13" t="b">
        <f t="shared" si="175"/>
        <v>1</v>
      </c>
      <c r="AU583" s="13" t="b">
        <f t="shared" si="176"/>
        <v>1</v>
      </c>
      <c r="AV583" s="13" t="b">
        <f t="shared" si="177"/>
        <v>1</v>
      </c>
      <c r="AW583" s="13" t="b">
        <f t="shared" si="178"/>
        <v>1</v>
      </c>
      <c r="AX583" s="13" t="str">
        <f t="shared" si="179"/>
        <v>-</v>
      </c>
      <c r="AY583" s="622">
        <f>IF(AX583="-",0,IF(COUNTIF(AX583:$AX$1022,AX583)&gt;1,1,0))</f>
        <v>0</v>
      </c>
    </row>
    <row r="584" spans="1:51" ht="15.75">
      <c r="A584" s="464">
        <v>562</v>
      </c>
      <c r="B584" s="491"/>
      <c r="C584" s="492"/>
      <c r="D584" s="469"/>
      <c r="E584" s="470"/>
      <c r="F584" s="493"/>
      <c r="G584" s="466"/>
      <c r="H584" s="470"/>
      <c r="I584" s="493"/>
      <c r="J584" s="466"/>
      <c r="K584" s="470"/>
      <c r="L584" s="493"/>
      <c r="M584" s="466"/>
      <c r="N584" s="470"/>
      <c r="O584" s="493"/>
      <c r="P584" s="466"/>
      <c r="Q584" s="470"/>
      <c r="R584" s="493"/>
      <c r="S584" s="466"/>
      <c r="T584" s="470"/>
      <c r="U584" s="493"/>
      <c r="V584" s="466"/>
      <c r="W584" s="470"/>
      <c r="X584" s="493"/>
      <c r="Y584" s="466"/>
      <c r="Z584" s="470"/>
      <c r="AA584" s="494"/>
      <c r="AB584" s="542">
        <f t="shared" si="162"/>
        <v>0</v>
      </c>
      <c r="AC584" s="495">
        <f t="shared" si="162"/>
        <v>0</v>
      </c>
      <c r="AD584" s="496">
        <f t="shared" si="162"/>
        <v>0</v>
      </c>
      <c r="AE584" s="3"/>
      <c r="AF584" s="13" t="b">
        <f t="shared" si="160"/>
        <v>1</v>
      </c>
      <c r="AG584" s="13" t="b">
        <f t="shared" si="161"/>
        <v>1</v>
      </c>
      <c r="AH584" s="13" t="b">
        <f t="shared" si="163"/>
        <v>1</v>
      </c>
      <c r="AI584" s="13" t="b">
        <f t="shared" si="164"/>
        <v>1</v>
      </c>
      <c r="AJ584" s="13" t="b">
        <f t="shared" si="165"/>
        <v>0</v>
      </c>
      <c r="AK584" s="13" t="b">
        <f t="shared" si="166"/>
        <v>0</v>
      </c>
      <c r="AL584" s="13" t="b">
        <f t="shared" si="167"/>
        <v>0</v>
      </c>
      <c r="AM584" s="13" t="b">
        <f t="shared" si="168"/>
        <v>0</v>
      </c>
      <c r="AN584" s="13" t="b">
        <f t="shared" si="169"/>
        <v>0</v>
      </c>
      <c r="AO584" s="13" t="b">
        <f t="shared" si="170"/>
        <v>0</v>
      </c>
      <c r="AP584" s="13" t="b">
        <f t="shared" si="171"/>
        <v>0</v>
      </c>
      <c r="AQ584" s="13" t="b">
        <f t="shared" si="172"/>
        <v>0</v>
      </c>
      <c r="AR584" s="13" t="b">
        <f t="shared" si="173"/>
        <v>0</v>
      </c>
      <c r="AS584" s="13" t="b">
        <f t="shared" si="174"/>
        <v>1</v>
      </c>
      <c r="AT584" s="13" t="b">
        <f t="shared" si="175"/>
        <v>1</v>
      </c>
      <c r="AU584" s="13" t="b">
        <f t="shared" si="176"/>
        <v>1</v>
      </c>
      <c r="AV584" s="13" t="b">
        <f t="shared" si="177"/>
        <v>1</v>
      </c>
      <c r="AW584" s="13" t="b">
        <f t="shared" si="178"/>
        <v>1</v>
      </c>
      <c r="AX584" s="13" t="str">
        <f t="shared" si="179"/>
        <v>-</v>
      </c>
      <c r="AY584" s="622">
        <f>IF(AX584="-",0,IF(COUNTIF(AX584:$AX$1022,AX584)&gt;1,1,0))</f>
        <v>0</v>
      </c>
    </row>
    <row r="585" spans="1:51" ht="15.75">
      <c r="A585" s="464">
        <v>563</v>
      </c>
      <c r="B585" s="491"/>
      <c r="C585" s="492"/>
      <c r="D585" s="469"/>
      <c r="E585" s="470"/>
      <c r="F585" s="493"/>
      <c r="G585" s="466"/>
      <c r="H585" s="470"/>
      <c r="I585" s="493"/>
      <c r="J585" s="466"/>
      <c r="K585" s="470"/>
      <c r="L585" s="493"/>
      <c r="M585" s="466"/>
      <c r="N585" s="470"/>
      <c r="O585" s="493"/>
      <c r="P585" s="466"/>
      <c r="Q585" s="470"/>
      <c r="R585" s="493"/>
      <c r="S585" s="466"/>
      <c r="T585" s="470"/>
      <c r="U585" s="493"/>
      <c r="V585" s="466"/>
      <c r="W585" s="470"/>
      <c r="X585" s="493"/>
      <c r="Y585" s="466"/>
      <c r="Z585" s="470"/>
      <c r="AA585" s="494"/>
      <c r="AB585" s="542">
        <f t="shared" si="162"/>
        <v>0</v>
      </c>
      <c r="AC585" s="495">
        <f t="shared" si="162"/>
        <v>0</v>
      </c>
      <c r="AD585" s="496">
        <f t="shared" si="162"/>
        <v>0</v>
      </c>
      <c r="AE585" s="3"/>
      <c r="AF585" s="13" t="b">
        <f t="shared" si="160"/>
        <v>1</v>
      </c>
      <c r="AG585" s="13" t="b">
        <f t="shared" si="161"/>
        <v>1</v>
      </c>
      <c r="AH585" s="13" t="b">
        <f t="shared" si="163"/>
        <v>1</v>
      </c>
      <c r="AI585" s="13" t="b">
        <f t="shared" si="164"/>
        <v>1</v>
      </c>
      <c r="AJ585" s="13" t="b">
        <f t="shared" si="165"/>
        <v>0</v>
      </c>
      <c r="AK585" s="13" t="b">
        <f t="shared" si="166"/>
        <v>0</v>
      </c>
      <c r="AL585" s="13" t="b">
        <f t="shared" si="167"/>
        <v>0</v>
      </c>
      <c r="AM585" s="13" t="b">
        <f t="shared" si="168"/>
        <v>0</v>
      </c>
      <c r="AN585" s="13" t="b">
        <f t="shared" si="169"/>
        <v>0</v>
      </c>
      <c r="AO585" s="13" t="b">
        <f t="shared" si="170"/>
        <v>0</v>
      </c>
      <c r="AP585" s="13" t="b">
        <f t="shared" si="171"/>
        <v>0</v>
      </c>
      <c r="AQ585" s="13" t="b">
        <f t="shared" si="172"/>
        <v>0</v>
      </c>
      <c r="AR585" s="13" t="b">
        <f t="shared" si="173"/>
        <v>0</v>
      </c>
      <c r="AS585" s="13" t="b">
        <f t="shared" si="174"/>
        <v>1</v>
      </c>
      <c r="AT585" s="13" t="b">
        <f t="shared" si="175"/>
        <v>1</v>
      </c>
      <c r="AU585" s="13" t="b">
        <f t="shared" si="176"/>
        <v>1</v>
      </c>
      <c r="AV585" s="13" t="b">
        <f t="shared" si="177"/>
        <v>1</v>
      </c>
      <c r="AW585" s="13" t="b">
        <f t="shared" si="178"/>
        <v>1</v>
      </c>
      <c r="AX585" s="13" t="str">
        <f t="shared" si="179"/>
        <v>-</v>
      </c>
      <c r="AY585" s="622">
        <f>IF(AX585="-",0,IF(COUNTIF(AX585:$AX$1022,AX585)&gt;1,1,0))</f>
        <v>0</v>
      </c>
    </row>
    <row r="586" spans="1:51" ht="15.75">
      <c r="A586" s="464">
        <v>564</v>
      </c>
      <c r="B586" s="491"/>
      <c r="C586" s="492"/>
      <c r="D586" s="469"/>
      <c r="E586" s="470"/>
      <c r="F586" s="493"/>
      <c r="G586" s="466"/>
      <c r="H586" s="470"/>
      <c r="I586" s="493"/>
      <c r="J586" s="466"/>
      <c r="K586" s="470"/>
      <c r="L586" s="493"/>
      <c r="M586" s="466"/>
      <c r="N586" s="470"/>
      <c r="O586" s="493"/>
      <c r="P586" s="466"/>
      <c r="Q586" s="470"/>
      <c r="R586" s="493"/>
      <c r="S586" s="466"/>
      <c r="T586" s="470"/>
      <c r="U586" s="493"/>
      <c r="V586" s="466"/>
      <c r="W586" s="470"/>
      <c r="X586" s="493"/>
      <c r="Y586" s="466"/>
      <c r="Z586" s="470"/>
      <c r="AA586" s="494"/>
      <c r="AB586" s="542">
        <f t="shared" si="162"/>
        <v>0</v>
      </c>
      <c r="AC586" s="495">
        <f t="shared" si="162"/>
        <v>0</v>
      </c>
      <c r="AD586" s="496">
        <f t="shared" si="162"/>
        <v>0</v>
      </c>
      <c r="AE586" s="3"/>
      <c r="AF586" s="13" t="b">
        <f t="shared" si="160"/>
        <v>1</v>
      </c>
      <c r="AG586" s="13" t="b">
        <f t="shared" si="161"/>
        <v>1</v>
      </c>
      <c r="AH586" s="13" t="b">
        <f t="shared" si="163"/>
        <v>1</v>
      </c>
      <c r="AI586" s="13" t="b">
        <f t="shared" si="164"/>
        <v>1</v>
      </c>
      <c r="AJ586" s="13" t="b">
        <f t="shared" si="165"/>
        <v>0</v>
      </c>
      <c r="AK586" s="13" t="b">
        <f t="shared" si="166"/>
        <v>0</v>
      </c>
      <c r="AL586" s="13" t="b">
        <f t="shared" si="167"/>
        <v>0</v>
      </c>
      <c r="AM586" s="13" t="b">
        <f t="shared" si="168"/>
        <v>0</v>
      </c>
      <c r="AN586" s="13" t="b">
        <f t="shared" si="169"/>
        <v>0</v>
      </c>
      <c r="AO586" s="13" t="b">
        <f t="shared" si="170"/>
        <v>0</v>
      </c>
      <c r="AP586" s="13" t="b">
        <f t="shared" si="171"/>
        <v>0</v>
      </c>
      <c r="AQ586" s="13" t="b">
        <f t="shared" si="172"/>
        <v>0</v>
      </c>
      <c r="AR586" s="13" t="b">
        <f t="shared" si="173"/>
        <v>0</v>
      </c>
      <c r="AS586" s="13" t="b">
        <f t="shared" si="174"/>
        <v>1</v>
      </c>
      <c r="AT586" s="13" t="b">
        <f t="shared" si="175"/>
        <v>1</v>
      </c>
      <c r="AU586" s="13" t="b">
        <f t="shared" si="176"/>
        <v>1</v>
      </c>
      <c r="AV586" s="13" t="b">
        <f t="shared" si="177"/>
        <v>1</v>
      </c>
      <c r="AW586" s="13" t="b">
        <f t="shared" si="178"/>
        <v>1</v>
      </c>
      <c r="AX586" s="13" t="str">
        <f t="shared" si="179"/>
        <v>-</v>
      </c>
      <c r="AY586" s="622">
        <f>IF(AX586="-",0,IF(COUNTIF(AX586:$AX$1022,AX586)&gt;1,1,0))</f>
        <v>0</v>
      </c>
    </row>
    <row r="587" spans="1:51" ht="15.75">
      <c r="A587" s="464">
        <v>565</v>
      </c>
      <c r="B587" s="491"/>
      <c r="C587" s="492"/>
      <c r="D587" s="469"/>
      <c r="E587" s="470"/>
      <c r="F587" s="493"/>
      <c r="G587" s="466"/>
      <c r="H587" s="470"/>
      <c r="I587" s="493"/>
      <c r="J587" s="466"/>
      <c r="K587" s="470"/>
      <c r="L587" s="493"/>
      <c r="M587" s="466"/>
      <c r="N587" s="470"/>
      <c r="O587" s="493"/>
      <c r="P587" s="466"/>
      <c r="Q587" s="470"/>
      <c r="R587" s="493"/>
      <c r="S587" s="466"/>
      <c r="T587" s="470"/>
      <c r="U587" s="493"/>
      <c r="V587" s="466"/>
      <c r="W587" s="470"/>
      <c r="X587" s="493"/>
      <c r="Y587" s="466"/>
      <c r="Z587" s="470"/>
      <c r="AA587" s="494"/>
      <c r="AB587" s="542">
        <f t="shared" si="162"/>
        <v>0</v>
      </c>
      <c r="AC587" s="495">
        <f t="shared" si="162"/>
        <v>0</v>
      </c>
      <c r="AD587" s="496">
        <f t="shared" si="162"/>
        <v>0</v>
      </c>
      <c r="AE587" s="3"/>
      <c r="AF587" s="13" t="b">
        <f t="shared" si="160"/>
        <v>1</v>
      </c>
      <c r="AG587" s="13" t="b">
        <f t="shared" si="161"/>
        <v>1</v>
      </c>
      <c r="AH587" s="13" t="b">
        <f t="shared" si="163"/>
        <v>1</v>
      </c>
      <c r="AI587" s="13" t="b">
        <f t="shared" si="164"/>
        <v>1</v>
      </c>
      <c r="AJ587" s="13" t="b">
        <f t="shared" si="165"/>
        <v>0</v>
      </c>
      <c r="AK587" s="13" t="b">
        <f t="shared" si="166"/>
        <v>0</v>
      </c>
      <c r="AL587" s="13" t="b">
        <f t="shared" si="167"/>
        <v>0</v>
      </c>
      <c r="AM587" s="13" t="b">
        <f t="shared" si="168"/>
        <v>0</v>
      </c>
      <c r="AN587" s="13" t="b">
        <f t="shared" si="169"/>
        <v>0</v>
      </c>
      <c r="AO587" s="13" t="b">
        <f t="shared" si="170"/>
        <v>0</v>
      </c>
      <c r="AP587" s="13" t="b">
        <f t="shared" si="171"/>
        <v>0</v>
      </c>
      <c r="AQ587" s="13" t="b">
        <f t="shared" si="172"/>
        <v>0</v>
      </c>
      <c r="AR587" s="13" t="b">
        <f t="shared" si="173"/>
        <v>0</v>
      </c>
      <c r="AS587" s="13" t="b">
        <f t="shared" si="174"/>
        <v>1</v>
      </c>
      <c r="AT587" s="13" t="b">
        <f t="shared" si="175"/>
        <v>1</v>
      </c>
      <c r="AU587" s="13" t="b">
        <f t="shared" si="176"/>
        <v>1</v>
      </c>
      <c r="AV587" s="13" t="b">
        <f t="shared" si="177"/>
        <v>1</v>
      </c>
      <c r="AW587" s="13" t="b">
        <f t="shared" si="178"/>
        <v>1</v>
      </c>
      <c r="AX587" s="13" t="str">
        <f t="shared" si="179"/>
        <v>-</v>
      </c>
      <c r="AY587" s="622">
        <f>IF(AX587="-",0,IF(COUNTIF(AX587:$AX$1022,AX587)&gt;1,1,0))</f>
        <v>0</v>
      </c>
    </row>
    <row r="588" spans="1:51" ht="15.75">
      <c r="A588" s="464">
        <v>566</v>
      </c>
      <c r="B588" s="491"/>
      <c r="C588" s="492"/>
      <c r="D588" s="469"/>
      <c r="E588" s="470"/>
      <c r="F588" s="493"/>
      <c r="G588" s="466"/>
      <c r="H588" s="470"/>
      <c r="I588" s="493"/>
      <c r="J588" s="466"/>
      <c r="K588" s="470"/>
      <c r="L588" s="493"/>
      <c r="M588" s="466"/>
      <c r="N588" s="470"/>
      <c r="O588" s="493"/>
      <c r="P588" s="466"/>
      <c r="Q588" s="470"/>
      <c r="R588" s="493"/>
      <c r="S588" s="466"/>
      <c r="T588" s="470"/>
      <c r="U588" s="493"/>
      <c r="V588" s="466"/>
      <c r="W588" s="470"/>
      <c r="X588" s="493"/>
      <c r="Y588" s="466"/>
      <c r="Z588" s="470"/>
      <c r="AA588" s="494"/>
      <c r="AB588" s="542">
        <f t="shared" si="162"/>
        <v>0</v>
      </c>
      <c r="AC588" s="495">
        <f t="shared" si="162"/>
        <v>0</v>
      </c>
      <c r="AD588" s="496">
        <f t="shared" si="162"/>
        <v>0</v>
      </c>
      <c r="AE588" s="3"/>
      <c r="AF588" s="13" t="b">
        <f t="shared" si="160"/>
        <v>1</v>
      </c>
      <c r="AG588" s="13" t="b">
        <f t="shared" si="161"/>
        <v>1</v>
      </c>
      <c r="AH588" s="13" t="b">
        <f t="shared" si="163"/>
        <v>1</v>
      </c>
      <c r="AI588" s="13" t="b">
        <f t="shared" si="164"/>
        <v>1</v>
      </c>
      <c r="AJ588" s="13" t="b">
        <f t="shared" si="165"/>
        <v>0</v>
      </c>
      <c r="AK588" s="13" t="b">
        <f t="shared" si="166"/>
        <v>0</v>
      </c>
      <c r="AL588" s="13" t="b">
        <f t="shared" si="167"/>
        <v>0</v>
      </c>
      <c r="AM588" s="13" t="b">
        <f t="shared" si="168"/>
        <v>0</v>
      </c>
      <c r="AN588" s="13" t="b">
        <f t="shared" si="169"/>
        <v>0</v>
      </c>
      <c r="AO588" s="13" t="b">
        <f t="shared" si="170"/>
        <v>0</v>
      </c>
      <c r="AP588" s="13" t="b">
        <f t="shared" si="171"/>
        <v>0</v>
      </c>
      <c r="AQ588" s="13" t="b">
        <f t="shared" si="172"/>
        <v>0</v>
      </c>
      <c r="AR588" s="13" t="b">
        <f t="shared" si="173"/>
        <v>0</v>
      </c>
      <c r="AS588" s="13" t="b">
        <f t="shared" si="174"/>
        <v>1</v>
      </c>
      <c r="AT588" s="13" t="b">
        <f t="shared" si="175"/>
        <v>1</v>
      </c>
      <c r="AU588" s="13" t="b">
        <f t="shared" si="176"/>
        <v>1</v>
      </c>
      <c r="AV588" s="13" t="b">
        <f t="shared" si="177"/>
        <v>1</v>
      </c>
      <c r="AW588" s="13" t="b">
        <f t="shared" si="178"/>
        <v>1</v>
      </c>
      <c r="AX588" s="13" t="str">
        <f t="shared" si="179"/>
        <v>-</v>
      </c>
      <c r="AY588" s="622">
        <f>IF(AX588="-",0,IF(COUNTIF(AX588:$AX$1022,AX588)&gt;1,1,0))</f>
        <v>0</v>
      </c>
    </row>
    <row r="589" spans="1:51" ht="15.75">
      <c r="A589" s="464">
        <v>567</v>
      </c>
      <c r="B589" s="491"/>
      <c r="C589" s="492"/>
      <c r="D589" s="469"/>
      <c r="E589" s="470"/>
      <c r="F589" s="493"/>
      <c r="G589" s="466"/>
      <c r="H589" s="470"/>
      <c r="I589" s="493"/>
      <c r="J589" s="466"/>
      <c r="K589" s="470"/>
      <c r="L589" s="493"/>
      <c r="M589" s="466"/>
      <c r="N589" s="470"/>
      <c r="O589" s="493"/>
      <c r="P589" s="466"/>
      <c r="Q589" s="470"/>
      <c r="R589" s="493"/>
      <c r="S589" s="466"/>
      <c r="T589" s="470"/>
      <c r="U589" s="493"/>
      <c r="V589" s="466"/>
      <c r="W589" s="470"/>
      <c r="X589" s="493"/>
      <c r="Y589" s="466"/>
      <c r="Z589" s="470"/>
      <c r="AA589" s="494"/>
      <c r="AB589" s="542">
        <f t="shared" si="162"/>
        <v>0</v>
      </c>
      <c r="AC589" s="495">
        <f t="shared" si="162"/>
        <v>0</v>
      </c>
      <c r="AD589" s="496">
        <f t="shared" si="162"/>
        <v>0</v>
      </c>
      <c r="AE589" s="3"/>
      <c r="AF589" s="13" t="b">
        <f t="shared" si="160"/>
        <v>1</v>
      </c>
      <c r="AG589" s="13" t="b">
        <f t="shared" si="161"/>
        <v>1</v>
      </c>
      <c r="AH589" s="13" t="b">
        <f t="shared" si="163"/>
        <v>1</v>
      </c>
      <c r="AI589" s="13" t="b">
        <f t="shared" si="164"/>
        <v>1</v>
      </c>
      <c r="AJ589" s="13" t="b">
        <f t="shared" si="165"/>
        <v>0</v>
      </c>
      <c r="AK589" s="13" t="b">
        <f t="shared" si="166"/>
        <v>0</v>
      </c>
      <c r="AL589" s="13" t="b">
        <f t="shared" si="167"/>
        <v>0</v>
      </c>
      <c r="AM589" s="13" t="b">
        <f t="shared" si="168"/>
        <v>0</v>
      </c>
      <c r="AN589" s="13" t="b">
        <f t="shared" si="169"/>
        <v>0</v>
      </c>
      <c r="AO589" s="13" t="b">
        <f t="shared" si="170"/>
        <v>0</v>
      </c>
      <c r="AP589" s="13" t="b">
        <f t="shared" si="171"/>
        <v>0</v>
      </c>
      <c r="AQ589" s="13" t="b">
        <f t="shared" si="172"/>
        <v>0</v>
      </c>
      <c r="AR589" s="13" t="b">
        <f t="shared" si="173"/>
        <v>0</v>
      </c>
      <c r="AS589" s="13" t="b">
        <f t="shared" si="174"/>
        <v>1</v>
      </c>
      <c r="AT589" s="13" t="b">
        <f t="shared" si="175"/>
        <v>1</v>
      </c>
      <c r="AU589" s="13" t="b">
        <f t="shared" si="176"/>
        <v>1</v>
      </c>
      <c r="AV589" s="13" t="b">
        <f t="shared" si="177"/>
        <v>1</v>
      </c>
      <c r="AW589" s="13" t="b">
        <f t="shared" si="178"/>
        <v>1</v>
      </c>
      <c r="AX589" s="13" t="str">
        <f t="shared" si="179"/>
        <v>-</v>
      </c>
      <c r="AY589" s="622">
        <f>IF(AX589="-",0,IF(COUNTIF(AX589:$AX$1022,AX589)&gt;1,1,0))</f>
        <v>0</v>
      </c>
    </row>
    <row r="590" spans="1:51" ht="15.75">
      <c r="A590" s="464">
        <v>568</v>
      </c>
      <c r="B590" s="491"/>
      <c r="C590" s="492"/>
      <c r="D590" s="469"/>
      <c r="E590" s="470"/>
      <c r="F590" s="493"/>
      <c r="G590" s="466"/>
      <c r="H590" s="470"/>
      <c r="I590" s="493"/>
      <c r="J590" s="466"/>
      <c r="K590" s="470"/>
      <c r="L590" s="493"/>
      <c r="M590" s="466"/>
      <c r="N590" s="470"/>
      <c r="O590" s="493"/>
      <c r="P590" s="466"/>
      <c r="Q590" s="470"/>
      <c r="R590" s="493"/>
      <c r="S590" s="466"/>
      <c r="T590" s="470"/>
      <c r="U590" s="493"/>
      <c r="V590" s="466"/>
      <c r="W590" s="470"/>
      <c r="X590" s="493"/>
      <c r="Y590" s="466"/>
      <c r="Z590" s="470"/>
      <c r="AA590" s="494"/>
      <c r="AB590" s="542">
        <f t="shared" si="162"/>
        <v>0</v>
      </c>
      <c r="AC590" s="495">
        <f t="shared" si="162"/>
        <v>0</v>
      </c>
      <c r="AD590" s="496">
        <f t="shared" si="162"/>
        <v>0</v>
      </c>
      <c r="AE590" s="3"/>
      <c r="AF590" s="13" t="b">
        <f t="shared" si="160"/>
        <v>1</v>
      </c>
      <c r="AG590" s="13" t="b">
        <f t="shared" si="161"/>
        <v>1</v>
      </c>
      <c r="AH590" s="13" t="b">
        <f t="shared" si="163"/>
        <v>1</v>
      </c>
      <c r="AI590" s="13" t="b">
        <f t="shared" si="164"/>
        <v>1</v>
      </c>
      <c r="AJ590" s="13" t="b">
        <f t="shared" si="165"/>
        <v>0</v>
      </c>
      <c r="AK590" s="13" t="b">
        <f t="shared" si="166"/>
        <v>0</v>
      </c>
      <c r="AL590" s="13" t="b">
        <f t="shared" si="167"/>
        <v>0</v>
      </c>
      <c r="AM590" s="13" t="b">
        <f t="shared" si="168"/>
        <v>0</v>
      </c>
      <c r="AN590" s="13" t="b">
        <f t="shared" si="169"/>
        <v>0</v>
      </c>
      <c r="AO590" s="13" t="b">
        <f t="shared" si="170"/>
        <v>0</v>
      </c>
      <c r="AP590" s="13" t="b">
        <f t="shared" si="171"/>
        <v>0</v>
      </c>
      <c r="AQ590" s="13" t="b">
        <f t="shared" si="172"/>
        <v>0</v>
      </c>
      <c r="AR590" s="13" t="b">
        <f t="shared" si="173"/>
        <v>0</v>
      </c>
      <c r="AS590" s="13" t="b">
        <f t="shared" si="174"/>
        <v>1</v>
      </c>
      <c r="AT590" s="13" t="b">
        <f t="shared" si="175"/>
        <v>1</v>
      </c>
      <c r="AU590" s="13" t="b">
        <f t="shared" si="176"/>
        <v>1</v>
      </c>
      <c r="AV590" s="13" t="b">
        <f t="shared" si="177"/>
        <v>1</v>
      </c>
      <c r="AW590" s="13" t="b">
        <f t="shared" si="178"/>
        <v>1</v>
      </c>
      <c r="AX590" s="13" t="str">
        <f t="shared" si="179"/>
        <v>-</v>
      </c>
      <c r="AY590" s="622">
        <f>IF(AX590="-",0,IF(COUNTIF(AX590:$AX$1022,AX590)&gt;1,1,0))</f>
        <v>0</v>
      </c>
    </row>
    <row r="591" spans="1:51" ht="15.75">
      <c r="A591" s="464">
        <v>569</v>
      </c>
      <c r="B591" s="491"/>
      <c r="C591" s="492"/>
      <c r="D591" s="469"/>
      <c r="E591" s="470"/>
      <c r="F591" s="493"/>
      <c r="G591" s="466"/>
      <c r="H591" s="470"/>
      <c r="I591" s="493"/>
      <c r="J591" s="466"/>
      <c r="K591" s="470"/>
      <c r="L591" s="493"/>
      <c r="M591" s="466"/>
      <c r="N591" s="470"/>
      <c r="O591" s="493"/>
      <c r="P591" s="466"/>
      <c r="Q591" s="470"/>
      <c r="R591" s="493"/>
      <c r="S591" s="466"/>
      <c r="T591" s="470"/>
      <c r="U591" s="493"/>
      <c r="V591" s="466"/>
      <c r="W591" s="470"/>
      <c r="X591" s="493"/>
      <c r="Y591" s="466"/>
      <c r="Z591" s="470"/>
      <c r="AA591" s="494"/>
      <c r="AB591" s="542">
        <f t="shared" si="162"/>
        <v>0</v>
      </c>
      <c r="AC591" s="495">
        <f t="shared" si="162"/>
        <v>0</v>
      </c>
      <c r="AD591" s="496">
        <f t="shared" si="162"/>
        <v>0</v>
      </c>
      <c r="AE591" s="3"/>
      <c r="AF591" s="13" t="b">
        <f t="shared" si="160"/>
        <v>1</v>
      </c>
      <c r="AG591" s="13" t="b">
        <f t="shared" si="161"/>
        <v>1</v>
      </c>
      <c r="AH591" s="13" t="b">
        <f t="shared" si="163"/>
        <v>1</v>
      </c>
      <c r="AI591" s="13" t="b">
        <f t="shared" si="164"/>
        <v>1</v>
      </c>
      <c r="AJ591" s="13" t="b">
        <f t="shared" si="165"/>
        <v>0</v>
      </c>
      <c r="AK591" s="13" t="b">
        <f t="shared" si="166"/>
        <v>0</v>
      </c>
      <c r="AL591" s="13" t="b">
        <f t="shared" si="167"/>
        <v>0</v>
      </c>
      <c r="AM591" s="13" t="b">
        <f t="shared" si="168"/>
        <v>0</v>
      </c>
      <c r="AN591" s="13" t="b">
        <f t="shared" si="169"/>
        <v>0</v>
      </c>
      <c r="AO591" s="13" t="b">
        <f t="shared" si="170"/>
        <v>0</v>
      </c>
      <c r="AP591" s="13" t="b">
        <f t="shared" si="171"/>
        <v>0</v>
      </c>
      <c r="AQ591" s="13" t="b">
        <f t="shared" si="172"/>
        <v>0</v>
      </c>
      <c r="AR591" s="13" t="b">
        <f t="shared" si="173"/>
        <v>0</v>
      </c>
      <c r="AS591" s="13" t="b">
        <f t="shared" si="174"/>
        <v>1</v>
      </c>
      <c r="AT591" s="13" t="b">
        <f t="shared" si="175"/>
        <v>1</v>
      </c>
      <c r="AU591" s="13" t="b">
        <f t="shared" si="176"/>
        <v>1</v>
      </c>
      <c r="AV591" s="13" t="b">
        <f t="shared" si="177"/>
        <v>1</v>
      </c>
      <c r="AW591" s="13" t="b">
        <f t="shared" si="178"/>
        <v>1</v>
      </c>
      <c r="AX591" s="13" t="str">
        <f t="shared" si="179"/>
        <v>-</v>
      </c>
      <c r="AY591" s="622">
        <f>IF(AX591="-",0,IF(COUNTIF(AX591:$AX$1022,AX591)&gt;1,1,0))</f>
        <v>0</v>
      </c>
    </row>
    <row r="592" spans="1:51" ht="15.75">
      <c r="A592" s="464">
        <v>570</v>
      </c>
      <c r="B592" s="491"/>
      <c r="C592" s="492"/>
      <c r="D592" s="469"/>
      <c r="E592" s="470"/>
      <c r="F592" s="493"/>
      <c r="G592" s="466"/>
      <c r="H592" s="470"/>
      <c r="I592" s="493"/>
      <c r="J592" s="466"/>
      <c r="K592" s="470"/>
      <c r="L592" s="493"/>
      <c r="M592" s="466"/>
      <c r="N592" s="470"/>
      <c r="O592" s="493"/>
      <c r="P592" s="466"/>
      <c r="Q592" s="470"/>
      <c r="R592" s="493"/>
      <c r="S592" s="466"/>
      <c r="T592" s="470"/>
      <c r="U592" s="493"/>
      <c r="V592" s="466"/>
      <c r="W592" s="470"/>
      <c r="X592" s="493"/>
      <c r="Y592" s="466"/>
      <c r="Z592" s="470"/>
      <c r="AA592" s="494"/>
      <c r="AB592" s="542">
        <f t="shared" si="162"/>
        <v>0</v>
      </c>
      <c r="AC592" s="495">
        <f t="shared" si="162"/>
        <v>0</v>
      </c>
      <c r="AD592" s="496">
        <f t="shared" si="162"/>
        <v>0</v>
      </c>
      <c r="AE592" s="3"/>
      <c r="AF592" s="13" t="b">
        <f t="shared" si="160"/>
        <v>1</v>
      </c>
      <c r="AG592" s="13" t="b">
        <f t="shared" si="161"/>
        <v>1</v>
      </c>
      <c r="AH592" s="13" t="b">
        <f t="shared" si="163"/>
        <v>1</v>
      </c>
      <c r="AI592" s="13" t="b">
        <f t="shared" si="164"/>
        <v>1</v>
      </c>
      <c r="AJ592" s="13" t="b">
        <f t="shared" si="165"/>
        <v>0</v>
      </c>
      <c r="AK592" s="13" t="b">
        <f t="shared" si="166"/>
        <v>0</v>
      </c>
      <c r="AL592" s="13" t="b">
        <f t="shared" si="167"/>
        <v>0</v>
      </c>
      <c r="AM592" s="13" t="b">
        <f t="shared" si="168"/>
        <v>0</v>
      </c>
      <c r="AN592" s="13" t="b">
        <f t="shared" si="169"/>
        <v>0</v>
      </c>
      <c r="AO592" s="13" t="b">
        <f t="shared" si="170"/>
        <v>0</v>
      </c>
      <c r="AP592" s="13" t="b">
        <f t="shared" si="171"/>
        <v>0</v>
      </c>
      <c r="AQ592" s="13" t="b">
        <f t="shared" si="172"/>
        <v>0</v>
      </c>
      <c r="AR592" s="13" t="b">
        <f t="shared" si="173"/>
        <v>0</v>
      </c>
      <c r="AS592" s="13" t="b">
        <f t="shared" si="174"/>
        <v>1</v>
      </c>
      <c r="AT592" s="13" t="b">
        <f t="shared" si="175"/>
        <v>1</v>
      </c>
      <c r="AU592" s="13" t="b">
        <f t="shared" si="176"/>
        <v>1</v>
      </c>
      <c r="AV592" s="13" t="b">
        <f t="shared" si="177"/>
        <v>1</v>
      </c>
      <c r="AW592" s="13" t="b">
        <f t="shared" si="178"/>
        <v>1</v>
      </c>
      <c r="AX592" s="13" t="str">
        <f t="shared" si="179"/>
        <v>-</v>
      </c>
      <c r="AY592" s="622">
        <f>IF(AX592="-",0,IF(COUNTIF(AX592:$AX$1022,AX592)&gt;1,1,0))</f>
        <v>0</v>
      </c>
    </row>
    <row r="593" spans="1:51" ht="15.75">
      <c r="A593" s="464">
        <v>571</v>
      </c>
      <c r="B593" s="491"/>
      <c r="C593" s="492"/>
      <c r="D593" s="469"/>
      <c r="E593" s="470"/>
      <c r="F593" s="493"/>
      <c r="G593" s="466"/>
      <c r="H593" s="470"/>
      <c r="I593" s="493"/>
      <c r="J593" s="466"/>
      <c r="K593" s="470"/>
      <c r="L593" s="493"/>
      <c r="M593" s="466"/>
      <c r="N593" s="470"/>
      <c r="O593" s="493"/>
      <c r="P593" s="466"/>
      <c r="Q593" s="470"/>
      <c r="R593" s="493"/>
      <c r="S593" s="466"/>
      <c r="T593" s="470"/>
      <c r="U593" s="493"/>
      <c r="V593" s="466"/>
      <c r="W593" s="470"/>
      <c r="X593" s="493"/>
      <c r="Y593" s="466"/>
      <c r="Z593" s="470"/>
      <c r="AA593" s="494"/>
      <c r="AB593" s="542">
        <f t="shared" si="162"/>
        <v>0</v>
      </c>
      <c r="AC593" s="495">
        <f t="shared" si="162"/>
        <v>0</v>
      </c>
      <c r="AD593" s="496">
        <f t="shared" si="162"/>
        <v>0</v>
      </c>
      <c r="AE593" s="3"/>
      <c r="AF593" s="13" t="b">
        <f t="shared" si="160"/>
        <v>1</v>
      </c>
      <c r="AG593" s="13" t="b">
        <f t="shared" si="161"/>
        <v>1</v>
      </c>
      <c r="AH593" s="13" t="b">
        <f t="shared" si="163"/>
        <v>1</v>
      </c>
      <c r="AI593" s="13" t="b">
        <f t="shared" si="164"/>
        <v>1</v>
      </c>
      <c r="AJ593" s="13" t="b">
        <f t="shared" si="165"/>
        <v>0</v>
      </c>
      <c r="AK593" s="13" t="b">
        <f t="shared" si="166"/>
        <v>0</v>
      </c>
      <c r="AL593" s="13" t="b">
        <f t="shared" si="167"/>
        <v>0</v>
      </c>
      <c r="AM593" s="13" t="b">
        <f t="shared" si="168"/>
        <v>0</v>
      </c>
      <c r="AN593" s="13" t="b">
        <f t="shared" si="169"/>
        <v>0</v>
      </c>
      <c r="AO593" s="13" t="b">
        <f t="shared" si="170"/>
        <v>0</v>
      </c>
      <c r="AP593" s="13" t="b">
        <f t="shared" si="171"/>
        <v>0</v>
      </c>
      <c r="AQ593" s="13" t="b">
        <f t="shared" si="172"/>
        <v>0</v>
      </c>
      <c r="AR593" s="13" t="b">
        <f t="shared" si="173"/>
        <v>0</v>
      </c>
      <c r="AS593" s="13" t="b">
        <f t="shared" si="174"/>
        <v>1</v>
      </c>
      <c r="AT593" s="13" t="b">
        <f t="shared" si="175"/>
        <v>1</v>
      </c>
      <c r="AU593" s="13" t="b">
        <f t="shared" si="176"/>
        <v>1</v>
      </c>
      <c r="AV593" s="13" t="b">
        <f t="shared" si="177"/>
        <v>1</v>
      </c>
      <c r="AW593" s="13" t="b">
        <f t="shared" si="178"/>
        <v>1</v>
      </c>
      <c r="AX593" s="13" t="str">
        <f t="shared" si="179"/>
        <v>-</v>
      </c>
      <c r="AY593" s="622">
        <f>IF(AX593="-",0,IF(COUNTIF(AX593:$AX$1022,AX593)&gt;1,1,0))</f>
        <v>0</v>
      </c>
    </row>
    <row r="594" spans="1:51" ht="15.75">
      <c r="A594" s="464">
        <v>572</v>
      </c>
      <c r="B594" s="491"/>
      <c r="C594" s="492"/>
      <c r="D594" s="469"/>
      <c r="E594" s="470"/>
      <c r="F594" s="493"/>
      <c r="G594" s="466"/>
      <c r="H594" s="470"/>
      <c r="I594" s="493"/>
      <c r="J594" s="466"/>
      <c r="K594" s="470"/>
      <c r="L594" s="493"/>
      <c r="M594" s="466"/>
      <c r="N594" s="470"/>
      <c r="O594" s="493"/>
      <c r="P594" s="466"/>
      <c r="Q594" s="470"/>
      <c r="R594" s="493"/>
      <c r="S594" s="466"/>
      <c r="T594" s="470"/>
      <c r="U594" s="493"/>
      <c r="V594" s="466"/>
      <c r="W594" s="470"/>
      <c r="X594" s="493"/>
      <c r="Y594" s="466"/>
      <c r="Z594" s="470"/>
      <c r="AA594" s="494"/>
      <c r="AB594" s="542">
        <f t="shared" si="162"/>
        <v>0</v>
      </c>
      <c r="AC594" s="495">
        <f t="shared" si="162"/>
        <v>0</v>
      </c>
      <c r="AD594" s="496">
        <f t="shared" si="162"/>
        <v>0</v>
      </c>
      <c r="AE594" s="3"/>
      <c r="AF594" s="13" t="b">
        <f t="shared" si="160"/>
        <v>1</v>
      </c>
      <c r="AG594" s="13" t="b">
        <f t="shared" si="161"/>
        <v>1</v>
      </c>
      <c r="AH594" s="13" t="b">
        <f t="shared" si="163"/>
        <v>1</v>
      </c>
      <c r="AI594" s="13" t="b">
        <f t="shared" si="164"/>
        <v>1</v>
      </c>
      <c r="AJ594" s="13" t="b">
        <f t="shared" si="165"/>
        <v>0</v>
      </c>
      <c r="AK594" s="13" t="b">
        <f t="shared" si="166"/>
        <v>0</v>
      </c>
      <c r="AL594" s="13" t="b">
        <f t="shared" si="167"/>
        <v>0</v>
      </c>
      <c r="AM594" s="13" t="b">
        <f t="shared" si="168"/>
        <v>0</v>
      </c>
      <c r="AN594" s="13" t="b">
        <f t="shared" si="169"/>
        <v>0</v>
      </c>
      <c r="AO594" s="13" t="b">
        <f t="shared" si="170"/>
        <v>0</v>
      </c>
      <c r="AP594" s="13" t="b">
        <f t="shared" si="171"/>
        <v>0</v>
      </c>
      <c r="AQ594" s="13" t="b">
        <f t="shared" si="172"/>
        <v>0</v>
      </c>
      <c r="AR594" s="13" t="b">
        <f t="shared" si="173"/>
        <v>0</v>
      </c>
      <c r="AS594" s="13" t="b">
        <f t="shared" si="174"/>
        <v>1</v>
      </c>
      <c r="AT594" s="13" t="b">
        <f t="shared" si="175"/>
        <v>1</v>
      </c>
      <c r="AU594" s="13" t="b">
        <f t="shared" si="176"/>
        <v>1</v>
      </c>
      <c r="AV594" s="13" t="b">
        <f t="shared" si="177"/>
        <v>1</v>
      </c>
      <c r="AW594" s="13" t="b">
        <f t="shared" si="178"/>
        <v>1</v>
      </c>
      <c r="AX594" s="13" t="str">
        <f t="shared" si="179"/>
        <v>-</v>
      </c>
      <c r="AY594" s="622">
        <f>IF(AX594="-",0,IF(COUNTIF(AX594:$AX$1022,AX594)&gt;1,1,0))</f>
        <v>0</v>
      </c>
    </row>
    <row r="595" spans="1:51" ht="15.75">
      <c r="A595" s="464">
        <v>573</v>
      </c>
      <c r="B595" s="491"/>
      <c r="C595" s="492"/>
      <c r="D595" s="469"/>
      <c r="E595" s="470"/>
      <c r="F595" s="493"/>
      <c r="G595" s="466"/>
      <c r="H595" s="470"/>
      <c r="I595" s="493"/>
      <c r="J595" s="466"/>
      <c r="K595" s="470"/>
      <c r="L595" s="493"/>
      <c r="M595" s="466"/>
      <c r="N595" s="470"/>
      <c r="O595" s="493"/>
      <c r="P595" s="466"/>
      <c r="Q595" s="470"/>
      <c r="R595" s="493"/>
      <c r="S595" s="466"/>
      <c r="T595" s="470"/>
      <c r="U595" s="493"/>
      <c r="V595" s="466"/>
      <c r="W595" s="470"/>
      <c r="X595" s="493"/>
      <c r="Y595" s="466"/>
      <c r="Z595" s="470"/>
      <c r="AA595" s="494"/>
      <c r="AB595" s="542">
        <f t="shared" si="162"/>
        <v>0</v>
      </c>
      <c r="AC595" s="495">
        <f t="shared" si="162"/>
        <v>0</v>
      </c>
      <c r="AD595" s="496">
        <f t="shared" si="162"/>
        <v>0</v>
      </c>
      <c r="AE595" s="3"/>
      <c r="AF595" s="13" t="b">
        <f t="shared" si="160"/>
        <v>1</v>
      </c>
      <c r="AG595" s="13" t="b">
        <f t="shared" si="161"/>
        <v>1</v>
      </c>
      <c r="AH595" s="13" t="b">
        <f t="shared" si="163"/>
        <v>1</v>
      </c>
      <c r="AI595" s="13" t="b">
        <f t="shared" si="164"/>
        <v>1</v>
      </c>
      <c r="AJ595" s="13" t="b">
        <f t="shared" si="165"/>
        <v>0</v>
      </c>
      <c r="AK595" s="13" t="b">
        <f t="shared" si="166"/>
        <v>0</v>
      </c>
      <c r="AL595" s="13" t="b">
        <f t="shared" si="167"/>
        <v>0</v>
      </c>
      <c r="AM595" s="13" t="b">
        <f t="shared" si="168"/>
        <v>0</v>
      </c>
      <c r="AN595" s="13" t="b">
        <f t="shared" si="169"/>
        <v>0</v>
      </c>
      <c r="AO595" s="13" t="b">
        <f t="shared" si="170"/>
        <v>0</v>
      </c>
      <c r="AP595" s="13" t="b">
        <f t="shared" si="171"/>
        <v>0</v>
      </c>
      <c r="AQ595" s="13" t="b">
        <f t="shared" si="172"/>
        <v>0</v>
      </c>
      <c r="AR595" s="13" t="b">
        <f t="shared" si="173"/>
        <v>0</v>
      </c>
      <c r="AS595" s="13" t="b">
        <f t="shared" si="174"/>
        <v>1</v>
      </c>
      <c r="AT595" s="13" t="b">
        <f t="shared" si="175"/>
        <v>1</v>
      </c>
      <c r="AU595" s="13" t="b">
        <f t="shared" si="176"/>
        <v>1</v>
      </c>
      <c r="AV595" s="13" t="b">
        <f t="shared" si="177"/>
        <v>1</v>
      </c>
      <c r="AW595" s="13" t="b">
        <f t="shared" si="178"/>
        <v>1</v>
      </c>
      <c r="AX595" s="13" t="str">
        <f t="shared" si="179"/>
        <v>-</v>
      </c>
      <c r="AY595" s="622">
        <f>IF(AX595="-",0,IF(COUNTIF(AX595:$AX$1022,AX595)&gt;1,1,0))</f>
        <v>0</v>
      </c>
    </row>
    <row r="596" spans="1:51" ht="15.75">
      <c r="A596" s="464">
        <v>574</v>
      </c>
      <c r="B596" s="491"/>
      <c r="C596" s="492"/>
      <c r="D596" s="469"/>
      <c r="E596" s="470"/>
      <c r="F596" s="493"/>
      <c r="G596" s="466"/>
      <c r="H596" s="470"/>
      <c r="I596" s="493"/>
      <c r="J596" s="466"/>
      <c r="K596" s="470"/>
      <c r="L596" s="493"/>
      <c r="M596" s="466"/>
      <c r="N596" s="470"/>
      <c r="O596" s="493"/>
      <c r="P596" s="466"/>
      <c r="Q596" s="470"/>
      <c r="R596" s="493"/>
      <c r="S596" s="466"/>
      <c r="T596" s="470"/>
      <c r="U596" s="493"/>
      <c r="V596" s="466"/>
      <c r="W596" s="470"/>
      <c r="X596" s="493"/>
      <c r="Y596" s="466"/>
      <c r="Z596" s="470"/>
      <c r="AA596" s="494"/>
      <c r="AB596" s="542">
        <f t="shared" si="162"/>
        <v>0</v>
      </c>
      <c r="AC596" s="495">
        <f t="shared" si="162"/>
        <v>0</v>
      </c>
      <c r="AD596" s="496">
        <f t="shared" si="162"/>
        <v>0</v>
      </c>
      <c r="AE596" s="3"/>
      <c r="AF596" s="13" t="b">
        <f t="shared" si="160"/>
        <v>1</v>
      </c>
      <c r="AG596" s="13" t="b">
        <f t="shared" si="161"/>
        <v>1</v>
      </c>
      <c r="AH596" s="13" t="b">
        <f t="shared" si="163"/>
        <v>1</v>
      </c>
      <c r="AI596" s="13" t="b">
        <f t="shared" si="164"/>
        <v>1</v>
      </c>
      <c r="AJ596" s="13" t="b">
        <f t="shared" si="165"/>
        <v>0</v>
      </c>
      <c r="AK596" s="13" t="b">
        <f t="shared" si="166"/>
        <v>0</v>
      </c>
      <c r="AL596" s="13" t="b">
        <f t="shared" si="167"/>
        <v>0</v>
      </c>
      <c r="AM596" s="13" t="b">
        <f t="shared" si="168"/>
        <v>0</v>
      </c>
      <c r="AN596" s="13" t="b">
        <f t="shared" si="169"/>
        <v>0</v>
      </c>
      <c r="AO596" s="13" t="b">
        <f t="shared" si="170"/>
        <v>0</v>
      </c>
      <c r="AP596" s="13" t="b">
        <f t="shared" si="171"/>
        <v>0</v>
      </c>
      <c r="AQ596" s="13" t="b">
        <f t="shared" si="172"/>
        <v>0</v>
      </c>
      <c r="AR596" s="13" t="b">
        <f t="shared" si="173"/>
        <v>0</v>
      </c>
      <c r="AS596" s="13" t="b">
        <f t="shared" si="174"/>
        <v>1</v>
      </c>
      <c r="AT596" s="13" t="b">
        <f t="shared" si="175"/>
        <v>1</v>
      </c>
      <c r="AU596" s="13" t="b">
        <f t="shared" si="176"/>
        <v>1</v>
      </c>
      <c r="AV596" s="13" t="b">
        <f t="shared" si="177"/>
        <v>1</v>
      </c>
      <c r="AW596" s="13" t="b">
        <f t="shared" si="178"/>
        <v>1</v>
      </c>
      <c r="AX596" s="13" t="str">
        <f t="shared" si="179"/>
        <v>-</v>
      </c>
      <c r="AY596" s="622">
        <f>IF(AX596="-",0,IF(COUNTIF(AX596:$AX$1022,AX596)&gt;1,1,0))</f>
        <v>0</v>
      </c>
    </row>
    <row r="597" spans="1:51" ht="15.75">
      <c r="A597" s="464">
        <v>575</v>
      </c>
      <c r="B597" s="491"/>
      <c r="C597" s="492"/>
      <c r="D597" s="469"/>
      <c r="E597" s="470"/>
      <c r="F597" s="493"/>
      <c r="G597" s="466"/>
      <c r="H597" s="470"/>
      <c r="I597" s="493"/>
      <c r="J597" s="466"/>
      <c r="K597" s="470"/>
      <c r="L597" s="493"/>
      <c r="M597" s="466"/>
      <c r="N597" s="470"/>
      <c r="O597" s="493"/>
      <c r="P597" s="466"/>
      <c r="Q597" s="470"/>
      <c r="R597" s="493"/>
      <c r="S597" s="466"/>
      <c r="T597" s="470"/>
      <c r="U597" s="493"/>
      <c r="V597" s="466"/>
      <c r="W597" s="470"/>
      <c r="X597" s="493"/>
      <c r="Y597" s="466"/>
      <c r="Z597" s="470"/>
      <c r="AA597" s="494"/>
      <c r="AB597" s="542">
        <f t="shared" si="162"/>
        <v>0</v>
      </c>
      <c r="AC597" s="495">
        <f t="shared" si="162"/>
        <v>0</v>
      </c>
      <c r="AD597" s="496">
        <f t="shared" si="162"/>
        <v>0</v>
      </c>
      <c r="AE597" s="3"/>
      <c r="AF597" s="13" t="b">
        <f t="shared" si="160"/>
        <v>1</v>
      </c>
      <c r="AG597" s="13" t="b">
        <f t="shared" si="161"/>
        <v>1</v>
      </c>
      <c r="AH597" s="13" t="b">
        <f t="shared" si="163"/>
        <v>1</v>
      </c>
      <c r="AI597" s="13" t="b">
        <f t="shared" si="164"/>
        <v>1</v>
      </c>
      <c r="AJ597" s="13" t="b">
        <f t="shared" si="165"/>
        <v>0</v>
      </c>
      <c r="AK597" s="13" t="b">
        <f t="shared" si="166"/>
        <v>0</v>
      </c>
      <c r="AL597" s="13" t="b">
        <f t="shared" si="167"/>
        <v>0</v>
      </c>
      <c r="AM597" s="13" t="b">
        <f t="shared" si="168"/>
        <v>0</v>
      </c>
      <c r="AN597" s="13" t="b">
        <f t="shared" si="169"/>
        <v>0</v>
      </c>
      <c r="AO597" s="13" t="b">
        <f t="shared" si="170"/>
        <v>0</v>
      </c>
      <c r="AP597" s="13" t="b">
        <f t="shared" si="171"/>
        <v>0</v>
      </c>
      <c r="AQ597" s="13" t="b">
        <f t="shared" si="172"/>
        <v>0</v>
      </c>
      <c r="AR597" s="13" t="b">
        <f t="shared" si="173"/>
        <v>0</v>
      </c>
      <c r="AS597" s="13" t="b">
        <f t="shared" si="174"/>
        <v>1</v>
      </c>
      <c r="AT597" s="13" t="b">
        <f t="shared" si="175"/>
        <v>1</v>
      </c>
      <c r="AU597" s="13" t="b">
        <f t="shared" si="176"/>
        <v>1</v>
      </c>
      <c r="AV597" s="13" t="b">
        <f t="shared" si="177"/>
        <v>1</v>
      </c>
      <c r="AW597" s="13" t="b">
        <f t="shared" si="178"/>
        <v>1</v>
      </c>
      <c r="AX597" s="13" t="str">
        <f t="shared" si="179"/>
        <v>-</v>
      </c>
      <c r="AY597" s="622">
        <f>IF(AX597="-",0,IF(COUNTIF(AX597:$AX$1022,AX597)&gt;1,1,0))</f>
        <v>0</v>
      </c>
    </row>
    <row r="598" spans="1:51" ht="15.75">
      <c r="A598" s="464">
        <v>576</v>
      </c>
      <c r="B598" s="491"/>
      <c r="C598" s="492"/>
      <c r="D598" s="469"/>
      <c r="E598" s="470"/>
      <c r="F598" s="493"/>
      <c r="G598" s="466"/>
      <c r="H598" s="470"/>
      <c r="I598" s="493"/>
      <c r="J598" s="466"/>
      <c r="K598" s="470"/>
      <c r="L598" s="493"/>
      <c r="M598" s="466"/>
      <c r="N598" s="470"/>
      <c r="O598" s="493"/>
      <c r="P598" s="466"/>
      <c r="Q598" s="470"/>
      <c r="R598" s="493"/>
      <c r="S598" s="466"/>
      <c r="T598" s="470"/>
      <c r="U598" s="493"/>
      <c r="V598" s="466"/>
      <c r="W598" s="470"/>
      <c r="X598" s="493"/>
      <c r="Y598" s="466"/>
      <c r="Z598" s="470"/>
      <c r="AA598" s="494"/>
      <c r="AB598" s="542">
        <f t="shared" si="162"/>
        <v>0</v>
      </c>
      <c r="AC598" s="495">
        <f t="shared" si="162"/>
        <v>0</v>
      </c>
      <c r="AD598" s="496">
        <f t="shared" si="162"/>
        <v>0</v>
      </c>
      <c r="AE598" s="3"/>
      <c r="AF598" s="13" t="b">
        <f t="shared" si="160"/>
        <v>1</v>
      </c>
      <c r="AG598" s="13" t="b">
        <f t="shared" si="161"/>
        <v>1</v>
      </c>
      <c r="AH598" s="13" t="b">
        <f t="shared" si="163"/>
        <v>1</v>
      </c>
      <c r="AI598" s="13" t="b">
        <f t="shared" si="164"/>
        <v>1</v>
      </c>
      <c r="AJ598" s="13" t="b">
        <f t="shared" si="165"/>
        <v>0</v>
      </c>
      <c r="AK598" s="13" t="b">
        <f t="shared" si="166"/>
        <v>0</v>
      </c>
      <c r="AL598" s="13" t="b">
        <f t="shared" si="167"/>
        <v>0</v>
      </c>
      <c r="AM598" s="13" t="b">
        <f t="shared" si="168"/>
        <v>0</v>
      </c>
      <c r="AN598" s="13" t="b">
        <f t="shared" si="169"/>
        <v>0</v>
      </c>
      <c r="AO598" s="13" t="b">
        <f t="shared" si="170"/>
        <v>0</v>
      </c>
      <c r="AP598" s="13" t="b">
        <f t="shared" si="171"/>
        <v>0</v>
      </c>
      <c r="AQ598" s="13" t="b">
        <f t="shared" si="172"/>
        <v>0</v>
      </c>
      <c r="AR598" s="13" t="b">
        <f t="shared" si="173"/>
        <v>0</v>
      </c>
      <c r="AS598" s="13" t="b">
        <f t="shared" si="174"/>
        <v>1</v>
      </c>
      <c r="AT598" s="13" t="b">
        <f t="shared" si="175"/>
        <v>1</v>
      </c>
      <c r="AU598" s="13" t="b">
        <f t="shared" si="176"/>
        <v>1</v>
      </c>
      <c r="AV598" s="13" t="b">
        <f t="shared" si="177"/>
        <v>1</v>
      </c>
      <c r="AW598" s="13" t="b">
        <f t="shared" si="178"/>
        <v>1</v>
      </c>
      <c r="AX598" s="13" t="str">
        <f t="shared" si="179"/>
        <v>-</v>
      </c>
      <c r="AY598" s="622">
        <f>IF(AX598="-",0,IF(COUNTIF(AX598:$AX$1022,AX598)&gt;1,1,0))</f>
        <v>0</v>
      </c>
    </row>
    <row r="599" spans="1:51" ht="15.75">
      <c r="A599" s="464">
        <v>577</v>
      </c>
      <c r="B599" s="491"/>
      <c r="C599" s="492"/>
      <c r="D599" s="469"/>
      <c r="E599" s="470"/>
      <c r="F599" s="493"/>
      <c r="G599" s="466"/>
      <c r="H599" s="470"/>
      <c r="I599" s="493"/>
      <c r="J599" s="466"/>
      <c r="K599" s="470"/>
      <c r="L599" s="493"/>
      <c r="M599" s="466"/>
      <c r="N599" s="470"/>
      <c r="O599" s="493"/>
      <c r="P599" s="466"/>
      <c r="Q599" s="470"/>
      <c r="R599" s="493"/>
      <c r="S599" s="466"/>
      <c r="T599" s="470"/>
      <c r="U599" s="493"/>
      <c r="V599" s="466"/>
      <c r="W599" s="470"/>
      <c r="X599" s="493"/>
      <c r="Y599" s="466"/>
      <c r="Z599" s="470"/>
      <c r="AA599" s="494"/>
      <c r="AB599" s="542">
        <f t="shared" si="162"/>
        <v>0</v>
      </c>
      <c r="AC599" s="495">
        <f t="shared" si="162"/>
        <v>0</v>
      </c>
      <c r="AD599" s="496">
        <f t="shared" si="162"/>
        <v>0</v>
      </c>
      <c r="AE599" s="3"/>
      <c r="AF599" s="13" t="b">
        <f t="shared" ref="AF599:AF662" si="180">IF(B599="",TRUE,(IF(ISNUMBER(MATCH(B599,List_Countries,0)),TRUE,FALSE)))</f>
        <v>1</v>
      </c>
      <c r="AG599" s="13" t="b">
        <f t="shared" ref="AG599:AG662" si="181">IF(C599="",TRUE,(IF(ISNUMBER(MATCH(C599,List_ClientCategorization,0)),TRUE,FALSE)))</f>
        <v>1</v>
      </c>
      <c r="AH599" s="13" t="b">
        <f t="shared" si="163"/>
        <v>1</v>
      </c>
      <c r="AI599" s="13" t="b">
        <f t="shared" si="164"/>
        <v>1</v>
      </c>
      <c r="AJ599" s="13" t="b">
        <f t="shared" si="165"/>
        <v>0</v>
      </c>
      <c r="AK599" s="13" t="b">
        <f t="shared" si="166"/>
        <v>0</v>
      </c>
      <c r="AL599" s="13" t="b">
        <f t="shared" si="167"/>
        <v>0</v>
      </c>
      <c r="AM599" s="13" t="b">
        <f t="shared" si="168"/>
        <v>0</v>
      </c>
      <c r="AN599" s="13" t="b">
        <f t="shared" si="169"/>
        <v>0</v>
      </c>
      <c r="AO599" s="13" t="b">
        <f t="shared" si="170"/>
        <v>0</v>
      </c>
      <c r="AP599" s="13" t="b">
        <f t="shared" si="171"/>
        <v>0</v>
      </c>
      <c r="AQ599" s="13" t="b">
        <f t="shared" si="172"/>
        <v>0</v>
      </c>
      <c r="AR599" s="13" t="b">
        <f t="shared" si="173"/>
        <v>0</v>
      </c>
      <c r="AS599" s="13" t="b">
        <f t="shared" si="174"/>
        <v>1</v>
      </c>
      <c r="AT599" s="13" t="b">
        <f t="shared" si="175"/>
        <v>1</v>
      </c>
      <c r="AU599" s="13" t="b">
        <f t="shared" si="176"/>
        <v>1</v>
      </c>
      <c r="AV599" s="13" t="b">
        <f t="shared" si="177"/>
        <v>1</v>
      </c>
      <c r="AW599" s="13" t="b">
        <f t="shared" si="178"/>
        <v>1</v>
      </c>
      <c r="AX599" s="13" t="str">
        <f t="shared" si="179"/>
        <v>-</v>
      </c>
      <c r="AY599" s="622">
        <f>IF(AX599="-",0,IF(COUNTIF(AX599:$AX$1022,AX599)&gt;1,1,0))</f>
        <v>0</v>
      </c>
    </row>
    <row r="600" spans="1:51" ht="15.75">
      <c r="A600" s="464">
        <v>578</v>
      </c>
      <c r="B600" s="491"/>
      <c r="C600" s="492"/>
      <c r="D600" s="469"/>
      <c r="E600" s="470"/>
      <c r="F600" s="493"/>
      <c r="G600" s="466"/>
      <c r="H600" s="470"/>
      <c r="I600" s="493"/>
      <c r="J600" s="466"/>
      <c r="K600" s="470"/>
      <c r="L600" s="493"/>
      <c r="M600" s="466"/>
      <c r="N600" s="470"/>
      <c r="O600" s="493"/>
      <c r="P600" s="466"/>
      <c r="Q600" s="470"/>
      <c r="R600" s="493"/>
      <c r="S600" s="466"/>
      <c r="T600" s="470"/>
      <c r="U600" s="493"/>
      <c r="V600" s="466"/>
      <c r="W600" s="470"/>
      <c r="X600" s="493"/>
      <c r="Y600" s="466"/>
      <c r="Z600" s="470"/>
      <c r="AA600" s="494"/>
      <c r="AB600" s="542">
        <f t="shared" ref="AB600:AD663" si="182">D600+G600+J600+M600+P600+S600+V600+Y600</f>
        <v>0</v>
      </c>
      <c r="AC600" s="495">
        <f t="shared" si="182"/>
        <v>0</v>
      </c>
      <c r="AD600" s="496">
        <f t="shared" si="182"/>
        <v>0</v>
      </c>
      <c r="AE600" s="3"/>
      <c r="AF600" s="13" t="b">
        <f t="shared" si="180"/>
        <v>1</v>
      </c>
      <c r="AG600" s="13" t="b">
        <f t="shared" si="181"/>
        <v>1</v>
      </c>
      <c r="AH600" s="13" t="b">
        <f t="shared" ref="AH600:AH663" si="183">IF(OR(AND(B600="",C600="",AB600=0,AC600=0,AD600=0),AND(B600&lt;&gt;"",C600&lt;&gt;"",AB600&gt;0)),TRUE,FALSE)</f>
        <v>1</v>
      </c>
      <c r="AI600" s="13" t="b">
        <f t="shared" ref="AI600:AI663" si="184">IF(AND(OR(B600="",C600=""),AB600&gt;0),FALSE,TRUE)</f>
        <v>1</v>
      </c>
      <c r="AJ600" s="13" t="b">
        <f t="shared" ref="AJ600:AJ663" si="185">IF(AND(D600&gt;0,E600&lt;&gt;"",F600&lt;&gt;""),TRUE,FALSE)</f>
        <v>0</v>
      </c>
      <c r="AK600" s="13" t="b">
        <f t="shared" ref="AK600:AK663" si="186">IF(AND(G600&gt;0,H600&lt;&gt;"",I600&lt;&gt;""),TRUE,FALSE)</f>
        <v>0</v>
      </c>
      <c r="AL600" s="13" t="b">
        <f t="shared" ref="AL600:AL663" si="187">IF(AND(J600&gt;0,K600&lt;&gt;"",L600&lt;&gt;""),TRUE,FALSE)</f>
        <v>0</v>
      </c>
      <c r="AM600" s="13" t="b">
        <f t="shared" ref="AM600:AM663" si="188">IF(AND(M600&gt;0,N600&lt;&gt;"",O600&lt;&gt;""),TRUE,FALSE)</f>
        <v>0</v>
      </c>
      <c r="AN600" s="13" t="b">
        <f t="shared" ref="AN600:AN663" si="189">IF(AND(P600&gt;0,Q600&lt;&gt;"",R600&lt;&gt;""),TRUE,FALSE)</f>
        <v>0</v>
      </c>
      <c r="AO600" s="13" t="b">
        <f t="shared" ref="AO600:AO663" si="190">IF(AND(S600&gt;0,T600&lt;&gt;"",U600&lt;&gt;""),TRUE,FALSE)</f>
        <v>0</v>
      </c>
      <c r="AP600" s="13" t="b">
        <f t="shared" ref="AP600:AP663" si="191">IF(AND(V600&gt;0,W600&lt;&gt;"",X600&lt;&gt;""),TRUE,FALSE)</f>
        <v>0</v>
      </c>
      <c r="AQ600" s="13" t="b">
        <f t="shared" ref="AQ600:AQ663" si="192">IF(AND(Y600&gt;0,Z600&lt;&gt;"",AA600&lt;&gt;""),TRUE,FALSE)</f>
        <v>0</v>
      </c>
      <c r="AR600" s="13" t="b">
        <f t="shared" ref="AR600:AR663" si="193">IF(OR(AJ600=TRUE,AK600=TRUE,AL600=TRUE,AM600=TRUE,AN600=TRUE,AO600=TRUE,AP600=TRUE,AQ600=TRUE),TRUE,FALSE)</f>
        <v>0</v>
      </c>
      <c r="AS600" s="13" t="b">
        <f t="shared" ref="AS600:AS663" si="194">IF(OR(AND(B600&lt;&gt;"",C600&lt;&gt;"",AR600=TRUE),AND(B600="",C600="",AR600=FALSE)),TRUE,FALSE)</f>
        <v>1</v>
      </c>
      <c r="AT600" s="13" t="b">
        <f t="shared" ref="AT600:AT663" si="195">IF(AND(B600&lt;&gt;"",C600&lt;&gt;""),TRUE,IF(OR(D600&lt;&gt;"",E600&lt;&gt;"",F600&lt;&gt;"",G600&lt;&gt;"",H600&lt;&gt;"",I600&lt;&gt;"",J600&lt;&gt;"",K600&lt;&gt;"",L600&lt;&gt;"",M600&lt;&gt;"",N600&lt;&gt;"",O600&lt;&gt;"",P600&lt;&gt;"",Q600&lt;&gt;"",R600&lt;&gt;"",S600&lt;&gt;"",T600&lt;&gt;"",U600&lt;&gt;"",V600&lt;&gt;"",W600&lt;&gt;"",X600&lt;&gt;"",Y600&lt;&gt;"",Z600&lt;&gt;"",AA600&lt;&gt;""),FALSE,TRUE))</f>
        <v>1</v>
      </c>
      <c r="AU600" s="13" t="b">
        <f t="shared" ref="AU600:AU663" si="196">IF(OR(AND(E600&gt;0,F600=0),AND(H600&gt;0,I600=0),AND(K600&gt;0,L600=0),AND(N600&gt;0,O600=0),AND(Q600&gt;0,R600=0),AND(T600&gt;0,U600=0),AND(W600&gt;0,X600=0),AND(Z600&gt;0,AA600=0)),FALSE,TRUE)</f>
        <v>1</v>
      </c>
      <c r="AV600" s="13" t="b">
        <f t="shared" ref="AV600:AV663" si="197">IF(OR(AND(E600=0,F600&gt;0),AND(H600=0,I600&gt;0),AND(K600=0,L600&gt;0),AND(N600=0,O600&gt;0),AND(Q600=0,R600&gt;0),AND(T600=0,U600&gt;0),AND(W600=0,X600&gt;0),AND(Z600=0,AA600&gt;0)),FALSE,TRUE)</f>
        <v>1</v>
      </c>
      <c r="AW600" s="13" t="b">
        <f t="shared" ref="AW600:AW663" si="198">IF(OR(AND(D600=0,E600&gt;0),AND(G600=0,H600&gt;0),AND(J600=0,K600&gt;0),AND(M600=0,N600&gt;0),AND(P600=0,Q600&gt;0),AND(S600=0,T600&gt;0),AND(V600=0,W600&gt;0),AND(Y600=0,Z600&gt;0)),FALSE,TRUE)</f>
        <v>1</v>
      </c>
      <c r="AX600" s="13" t="str">
        <f t="shared" ref="AX600:AX663" si="199">CONCATENATE(B600,"-",C600)</f>
        <v>-</v>
      </c>
      <c r="AY600" s="622">
        <f>IF(AX600="-",0,IF(COUNTIF(AX600:$AX$1022,AX600)&gt;1,1,0))</f>
        <v>0</v>
      </c>
    </row>
    <row r="601" spans="1:51" ht="15.75">
      <c r="A601" s="464">
        <v>579</v>
      </c>
      <c r="B601" s="491"/>
      <c r="C601" s="492"/>
      <c r="D601" s="469"/>
      <c r="E601" s="470"/>
      <c r="F601" s="493"/>
      <c r="G601" s="466"/>
      <c r="H601" s="470"/>
      <c r="I601" s="493"/>
      <c r="J601" s="466"/>
      <c r="K601" s="470"/>
      <c r="L601" s="493"/>
      <c r="M601" s="466"/>
      <c r="N601" s="470"/>
      <c r="O601" s="493"/>
      <c r="P601" s="466"/>
      <c r="Q601" s="470"/>
      <c r="R601" s="493"/>
      <c r="S601" s="466"/>
      <c r="T601" s="470"/>
      <c r="U601" s="493"/>
      <c r="V601" s="466"/>
      <c r="W601" s="470"/>
      <c r="X601" s="493"/>
      <c r="Y601" s="466"/>
      <c r="Z601" s="470"/>
      <c r="AA601" s="494"/>
      <c r="AB601" s="542">
        <f t="shared" si="182"/>
        <v>0</v>
      </c>
      <c r="AC601" s="495">
        <f t="shared" si="182"/>
        <v>0</v>
      </c>
      <c r="AD601" s="496">
        <f t="shared" si="182"/>
        <v>0</v>
      </c>
      <c r="AE601" s="3"/>
      <c r="AF601" s="13" t="b">
        <f t="shared" si="180"/>
        <v>1</v>
      </c>
      <c r="AG601" s="13" t="b">
        <f t="shared" si="181"/>
        <v>1</v>
      </c>
      <c r="AH601" s="13" t="b">
        <f t="shared" si="183"/>
        <v>1</v>
      </c>
      <c r="AI601" s="13" t="b">
        <f t="shared" si="184"/>
        <v>1</v>
      </c>
      <c r="AJ601" s="13" t="b">
        <f t="shared" si="185"/>
        <v>0</v>
      </c>
      <c r="AK601" s="13" t="b">
        <f t="shared" si="186"/>
        <v>0</v>
      </c>
      <c r="AL601" s="13" t="b">
        <f t="shared" si="187"/>
        <v>0</v>
      </c>
      <c r="AM601" s="13" t="b">
        <f t="shared" si="188"/>
        <v>0</v>
      </c>
      <c r="AN601" s="13" t="b">
        <f t="shared" si="189"/>
        <v>0</v>
      </c>
      <c r="AO601" s="13" t="b">
        <f t="shared" si="190"/>
        <v>0</v>
      </c>
      <c r="AP601" s="13" t="b">
        <f t="shared" si="191"/>
        <v>0</v>
      </c>
      <c r="AQ601" s="13" t="b">
        <f t="shared" si="192"/>
        <v>0</v>
      </c>
      <c r="AR601" s="13" t="b">
        <f t="shared" si="193"/>
        <v>0</v>
      </c>
      <c r="AS601" s="13" t="b">
        <f t="shared" si="194"/>
        <v>1</v>
      </c>
      <c r="AT601" s="13" t="b">
        <f t="shared" si="195"/>
        <v>1</v>
      </c>
      <c r="AU601" s="13" t="b">
        <f t="shared" si="196"/>
        <v>1</v>
      </c>
      <c r="AV601" s="13" t="b">
        <f t="shared" si="197"/>
        <v>1</v>
      </c>
      <c r="AW601" s="13" t="b">
        <f t="shared" si="198"/>
        <v>1</v>
      </c>
      <c r="AX601" s="13" t="str">
        <f t="shared" si="199"/>
        <v>-</v>
      </c>
      <c r="AY601" s="622">
        <f>IF(AX601="-",0,IF(COUNTIF(AX601:$AX$1022,AX601)&gt;1,1,0))</f>
        <v>0</v>
      </c>
    </row>
    <row r="602" spans="1:51" ht="15.75">
      <c r="A602" s="464">
        <v>580</v>
      </c>
      <c r="B602" s="491"/>
      <c r="C602" s="492"/>
      <c r="D602" s="469"/>
      <c r="E602" s="470"/>
      <c r="F602" s="493"/>
      <c r="G602" s="466"/>
      <c r="H602" s="470"/>
      <c r="I602" s="493"/>
      <c r="J602" s="466"/>
      <c r="K602" s="470"/>
      <c r="L602" s="493"/>
      <c r="M602" s="466"/>
      <c r="N602" s="470"/>
      <c r="O602" s="493"/>
      <c r="P602" s="466"/>
      <c r="Q602" s="470"/>
      <c r="R602" s="493"/>
      <c r="S602" s="466"/>
      <c r="T602" s="470"/>
      <c r="U602" s="493"/>
      <c r="V602" s="466"/>
      <c r="W602" s="470"/>
      <c r="X602" s="493"/>
      <c r="Y602" s="466"/>
      <c r="Z602" s="470"/>
      <c r="AA602" s="494"/>
      <c r="AB602" s="542">
        <f t="shared" si="182"/>
        <v>0</v>
      </c>
      <c r="AC602" s="495">
        <f t="shared" si="182"/>
        <v>0</v>
      </c>
      <c r="AD602" s="496">
        <f t="shared" si="182"/>
        <v>0</v>
      </c>
      <c r="AE602" s="3"/>
      <c r="AF602" s="13" t="b">
        <f t="shared" si="180"/>
        <v>1</v>
      </c>
      <c r="AG602" s="13" t="b">
        <f t="shared" si="181"/>
        <v>1</v>
      </c>
      <c r="AH602" s="13" t="b">
        <f t="shared" si="183"/>
        <v>1</v>
      </c>
      <c r="AI602" s="13" t="b">
        <f t="shared" si="184"/>
        <v>1</v>
      </c>
      <c r="AJ602" s="13" t="b">
        <f t="shared" si="185"/>
        <v>0</v>
      </c>
      <c r="AK602" s="13" t="b">
        <f t="shared" si="186"/>
        <v>0</v>
      </c>
      <c r="AL602" s="13" t="b">
        <f t="shared" si="187"/>
        <v>0</v>
      </c>
      <c r="AM602" s="13" t="b">
        <f t="shared" si="188"/>
        <v>0</v>
      </c>
      <c r="AN602" s="13" t="b">
        <f t="shared" si="189"/>
        <v>0</v>
      </c>
      <c r="AO602" s="13" t="b">
        <f t="shared" si="190"/>
        <v>0</v>
      </c>
      <c r="AP602" s="13" t="b">
        <f t="shared" si="191"/>
        <v>0</v>
      </c>
      <c r="AQ602" s="13" t="b">
        <f t="shared" si="192"/>
        <v>0</v>
      </c>
      <c r="AR602" s="13" t="b">
        <f t="shared" si="193"/>
        <v>0</v>
      </c>
      <c r="AS602" s="13" t="b">
        <f t="shared" si="194"/>
        <v>1</v>
      </c>
      <c r="AT602" s="13" t="b">
        <f t="shared" si="195"/>
        <v>1</v>
      </c>
      <c r="AU602" s="13" t="b">
        <f t="shared" si="196"/>
        <v>1</v>
      </c>
      <c r="AV602" s="13" t="b">
        <f t="shared" si="197"/>
        <v>1</v>
      </c>
      <c r="AW602" s="13" t="b">
        <f t="shared" si="198"/>
        <v>1</v>
      </c>
      <c r="AX602" s="13" t="str">
        <f t="shared" si="199"/>
        <v>-</v>
      </c>
      <c r="AY602" s="622">
        <f>IF(AX602="-",0,IF(COUNTIF(AX602:$AX$1022,AX602)&gt;1,1,0))</f>
        <v>0</v>
      </c>
    </row>
    <row r="603" spans="1:51" ht="15.75">
      <c r="A603" s="464">
        <v>581</v>
      </c>
      <c r="B603" s="491"/>
      <c r="C603" s="492"/>
      <c r="D603" s="469"/>
      <c r="E603" s="470"/>
      <c r="F603" s="493"/>
      <c r="G603" s="466"/>
      <c r="H603" s="470"/>
      <c r="I603" s="493"/>
      <c r="J603" s="466"/>
      <c r="K603" s="470"/>
      <c r="L603" s="493"/>
      <c r="M603" s="466"/>
      <c r="N603" s="470"/>
      <c r="O603" s="493"/>
      <c r="P603" s="466"/>
      <c r="Q603" s="470"/>
      <c r="R603" s="493"/>
      <c r="S603" s="466"/>
      <c r="T603" s="470"/>
      <c r="U603" s="493"/>
      <c r="V603" s="466"/>
      <c r="W603" s="470"/>
      <c r="X603" s="493"/>
      <c r="Y603" s="466"/>
      <c r="Z603" s="470"/>
      <c r="AA603" s="494"/>
      <c r="AB603" s="542">
        <f t="shared" si="182"/>
        <v>0</v>
      </c>
      <c r="AC603" s="495">
        <f t="shared" si="182"/>
        <v>0</v>
      </c>
      <c r="AD603" s="496">
        <f t="shared" si="182"/>
        <v>0</v>
      </c>
      <c r="AE603" s="3"/>
      <c r="AF603" s="13" t="b">
        <f t="shared" si="180"/>
        <v>1</v>
      </c>
      <c r="AG603" s="13" t="b">
        <f t="shared" si="181"/>
        <v>1</v>
      </c>
      <c r="AH603" s="13" t="b">
        <f t="shared" si="183"/>
        <v>1</v>
      </c>
      <c r="AI603" s="13" t="b">
        <f t="shared" si="184"/>
        <v>1</v>
      </c>
      <c r="AJ603" s="13" t="b">
        <f t="shared" si="185"/>
        <v>0</v>
      </c>
      <c r="AK603" s="13" t="b">
        <f t="shared" si="186"/>
        <v>0</v>
      </c>
      <c r="AL603" s="13" t="b">
        <f t="shared" si="187"/>
        <v>0</v>
      </c>
      <c r="AM603" s="13" t="b">
        <f t="shared" si="188"/>
        <v>0</v>
      </c>
      <c r="AN603" s="13" t="b">
        <f t="shared" si="189"/>
        <v>0</v>
      </c>
      <c r="AO603" s="13" t="b">
        <f t="shared" si="190"/>
        <v>0</v>
      </c>
      <c r="AP603" s="13" t="b">
        <f t="shared" si="191"/>
        <v>0</v>
      </c>
      <c r="AQ603" s="13" t="b">
        <f t="shared" si="192"/>
        <v>0</v>
      </c>
      <c r="AR603" s="13" t="b">
        <f t="shared" si="193"/>
        <v>0</v>
      </c>
      <c r="AS603" s="13" t="b">
        <f t="shared" si="194"/>
        <v>1</v>
      </c>
      <c r="AT603" s="13" t="b">
        <f t="shared" si="195"/>
        <v>1</v>
      </c>
      <c r="AU603" s="13" t="b">
        <f t="shared" si="196"/>
        <v>1</v>
      </c>
      <c r="AV603" s="13" t="b">
        <f t="shared" si="197"/>
        <v>1</v>
      </c>
      <c r="AW603" s="13" t="b">
        <f t="shared" si="198"/>
        <v>1</v>
      </c>
      <c r="AX603" s="13" t="str">
        <f t="shared" si="199"/>
        <v>-</v>
      </c>
      <c r="AY603" s="622">
        <f>IF(AX603="-",0,IF(COUNTIF(AX603:$AX$1022,AX603)&gt;1,1,0))</f>
        <v>0</v>
      </c>
    </row>
    <row r="604" spans="1:51" ht="15.75">
      <c r="A604" s="464">
        <v>582</v>
      </c>
      <c r="B604" s="491"/>
      <c r="C604" s="492"/>
      <c r="D604" s="469"/>
      <c r="E604" s="470"/>
      <c r="F604" s="493"/>
      <c r="G604" s="466"/>
      <c r="H604" s="470"/>
      <c r="I604" s="493"/>
      <c r="J604" s="466"/>
      <c r="K604" s="470"/>
      <c r="L604" s="493"/>
      <c r="M604" s="466"/>
      <c r="N604" s="470"/>
      <c r="O604" s="493"/>
      <c r="P604" s="466"/>
      <c r="Q604" s="470"/>
      <c r="R604" s="493"/>
      <c r="S604" s="466"/>
      <c r="T604" s="470"/>
      <c r="U604" s="493"/>
      <c r="V604" s="466"/>
      <c r="W604" s="470"/>
      <c r="X604" s="493"/>
      <c r="Y604" s="466"/>
      <c r="Z604" s="470"/>
      <c r="AA604" s="494"/>
      <c r="AB604" s="542">
        <f t="shared" si="182"/>
        <v>0</v>
      </c>
      <c r="AC604" s="495">
        <f t="shared" si="182"/>
        <v>0</v>
      </c>
      <c r="AD604" s="496">
        <f t="shared" si="182"/>
        <v>0</v>
      </c>
      <c r="AE604" s="3"/>
      <c r="AF604" s="13" t="b">
        <f t="shared" si="180"/>
        <v>1</v>
      </c>
      <c r="AG604" s="13" t="b">
        <f t="shared" si="181"/>
        <v>1</v>
      </c>
      <c r="AH604" s="13" t="b">
        <f t="shared" si="183"/>
        <v>1</v>
      </c>
      <c r="AI604" s="13" t="b">
        <f t="shared" si="184"/>
        <v>1</v>
      </c>
      <c r="AJ604" s="13" t="b">
        <f t="shared" si="185"/>
        <v>0</v>
      </c>
      <c r="AK604" s="13" t="b">
        <f t="shared" si="186"/>
        <v>0</v>
      </c>
      <c r="AL604" s="13" t="b">
        <f t="shared" si="187"/>
        <v>0</v>
      </c>
      <c r="AM604" s="13" t="b">
        <f t="shared" si="188"/>
        <v>0</v>
      </c>
      <c r="AN604" s="13" t="b">
        <f t="shared" si="189"/>
        <v>0</v>
      </c>
      <c r="AO604" s="13" t="b">
        <f t="shared" si="190"/>
        <v>0</v>
      </c>
      <c r="AP604" s="13" t="b">
        <f t="shared" si="191"/>
        <v>0</v>
      </c>
      <c r="AQ604" s="13" t="b">
        <f t="shared" si="192"/>
        <v>0</v>
      </c>
      <c r="AR604" s="13" t="b">
        <f t="shared" si="193"/>
        <v>0</v>
      </c>
      <c r="AS604" s="13" t="b">
        <f t="shared" si="194"/>
        <v>1</v>
      </c>
      <c r="AT604" s="13" t="b">
        <f t="shared" si="195"/>
        <v>1</v>
      </c>
      <c r="AU604" s="13" t="b">
        <f t="shared" si="196"/>
        <v>1</v>
      </c>
      <c r="AV604" s="13" t="b">
        <f t="shared" si="197"/>
        <v>1</v>
      </c>
      <c r="AW604" s="13" t="b">
        <f t="shared" si="198"/>
        <v>1</v>
      </c>
      <c r="AX604" s="13" t="str">
        <f t="shared" si="199"/>
        <v>-</v>
      </c>
      <c r="AY604" s="622">
        <f>IF(AX604="-",0,IF(COUNTIF(AX604:$AX$1022,AX604)&gt;1,1,0))</f>
        <v>0</v>
      </c>
    </row>
    <row r="605" spans="1:51" ht="15.75">
      <c r="A605" s="464">
        <v>583</v>
      </c>
      <c r="B605" s="491"/>
      <c r="C605" s="492"/>
      <c r="D605" s="469"/>
      <c r="E605" s="470"/>
      <c r="F605" s="493"/>
      <c r="G605" s="466"/>
      <c r="H605" s="470"/>
      <c r="I605" s="493"/>
      <c r="J605" s="466"/>
      <c r="K605" s="470"/>
      <c r="L605" s="493"/>
      <c r="M605" s="466"/>
      <c r="N605" s="470"/>
      <c r="O605" s="493"/>
      <c r="P605" s="466"/>
      <c r="Q605" s="470"/>
      <c r="R605" s="493"/>
      <c r="S605" s="466"/>
      <c r="T605" s="470"/>
      <c r="U605" s="493"/>
      <c r="V605" s="466"/>
      <c r="W605" s="470"/>
      <c r="X605" s="493"/>
      <c r="Y605" s="466"/>
      <c r="Z605" s="470"/>
      <c r="AA605" s="494"/>
      <c r="AB605" s="542">
        <f t="shared" si="182"/>
        <v>0</v>
      </c>
      <c r="AC605" s="495">
        <f t="shared" si="182"/>
        <v>0</v>
      </c>
      <c r="AD605" s="496">
        <f t="shared" si="182"/>
        <v>0</v>
      </c>
      <c r="AE605" s="3"/>
      <c r="AF605" s="13" t="b">
        <f t="shared" si="180"/>
        <v>1</v>
      </c>
      <c r="AG605" s="13" t="b">
        <f t="shared" si="181"/>
        <v>1</v>
      </c>
      <c r="AH605" s="13" t="b">
        <f t="shared" si="183"/>
        <v>1</v>
      </c>
      <c r="AI605" s="13" t="b">
        <f t="shared" si="184"/>
        <v>1</v>
      </c>
      <c r="AJ605" s="13" t="b">
        <f t="shared" si="185"/>
        <v>0</v>
      </c>
      <c r="AK605" s="13" t="b">
        <f t="shared" si="186"/>
        <v>0</v>
      </c>
      <c r="AL605" s="13" t="b">
        <f t="shared" si="187"/>
        <v>0</v>
      </c>
      <c r="AM605" s="13" t="b">
        <f t="shared" si="188"/>
        <v>0</v>
      </c>
      <c r="AN605" s="13" t="b">
        <f t="shared" si="189"/>
        <v>0</v>
      </c>
      <c r="AO605" s="13" t="b">
        <f t="shared" si="190"/>
        <v>0</v>
      </c>
      <c r="AP605" s="13" t="b">
        <f t="shared" si="191"/>
        <v>0</v>
      </c>
      <c r="AQ605" s="13" t="b">
        <f t="shared" si="192"/>
        <v>0</v>
      </c>
      <c r="AR605" s="13" t="b">
        <f t="shared" si="193"/>
        <v>0</v>
      </c>
      <c r="AS605" s="13" t="b">
        <f t="shared" si="194"/>
        <v>1</v>
      </c>
      <c r="AT605" s="13" t="b">
        <f t="shared" si="195"/>
        <v>1</v>
      </c>
      <c r="AU605" s="13" t="b">
        <f t="shared" si="196"/>
        <v>1</v>
      </c>
      <c r="AV605" s="13" t="b">
        <f t="shared" si="197"/>
        <v>1</v>
      </c>
      <c r="AW605" s="13" t="b">
        <f t="shared" si="198"/>
        <v>1</v>
      </c>
      <c r="AX605" s="13" t="str">
        <f t="shared" si="199"/>
        <v>-</v>
      </c>
      <c r="AY605" s="622">
        <f>IF(AX605="-",0,IF(COUNTIF(AX605:$AX$1022,AX605)&gt;1,1,0))</f>
        <v>0</v>
      </c>
    </row>
    <row r="606" spans="1:51" ht="15.75">
      <c r="A606" s="464">
        <v>584</v>
      </c>
      <c r="B606" s="491"/>
      <c r="C606" s="492"/>
      <c r="D606" s="469"/>
      <c r="E606" s="470"/>
      <c r="F606" s="493"/>
      <c r="G606" s="466"/>
      <c r="H606" s="470"/>
      <c r="I606" s="493"/>
      <c r="J606" s="466"/>
      <c r="K606" s="470"/>
      <c r="L606" s="493"/>
      <c r="M606" s="466"/>
      <c r="N606" s="470"/>
      <c r="O606" s="493"/>
      <c r="P606" s="466"/>
      <c r="Q606" s="470"/>
      <c r="R606" s="493"/>
      <c r="S606" s="466"/>
      <c r="T606" s="470"/>
      <c r="U606" s="493"/>
      <c r="V606" s="466"/>
      <c r="W606" s="470"/>
      <c r="X606" s="493"/>
      <c r="Y606" s="466"/>
      <c r="Z606" s="470"/>
      <c r="AA606" s="494"/>
      <c r="AB606" s="542">
        <f t="shared" si="182"/>
        <v>0</v>
      </c>
      <c r="AC606" s="495">
        <f t="shared" si="182"/>
        <v>0</v>
      </c>
      <c r="AD606" s="496">
        <f t="shared" si="182"/>
        <v>0</v>
      </c>
      <c r="AE606" s="3"/>
      <c r="AF606" s="13" t="b">
        <f t="shared" si="180"/>
        <v>1</v>
      </c>
      <c r="AG606" s="13" t="b">
        <f t="shared" si="181"/>
        <v>1</v>
      </c>
      <c r="AH606" s="13" t="b">
        <f t="shared" si="183"/>
        <v>1</v>
      </c>
      <c r="AI606" s="13" t="b">
        <f t="shared" si="184"/>
        <v>1</v>
      </c>
      <c r="AJ606" s="13" t="b">
        <f t="shared" si="185"/>
        <v>0</v>
      </c>
      <c r="AK606" s="13" t="b">
        <f t="shared" si="186"/>
        <v>0</v>
      </c>
      <c r="AL606" s="13" t="b">
        <f t="shared" si="187"/>
        <v>0</v>
      </c>
      <c r="AM606" s="13" t="b">
        <f t="shared" si="188"/>
        <v>0</v>
      </c>
      <c r="AN606" s="13" t="b">
        <f t="shared" si="189"/>
        <v>0</v>
      </c>
      <c r="AO606" s="13" t="b">
        <f t="shared" si="190"/>
        <v>0</v>
      </c>
      <c r="AP606" s="13" t="b">
        <f t="shared" si="191"/>
        <v>0</v>
      </c>
      <c r="AQ606" s="13" t="b">
        <f t="shared" si="192"/>
        <v>0</v>
      </c>
      <c r="AR606" s="13" t="b">
        <f t="shared" si="193"/>
        <v>0</v>
      </c>
      <c r="AS606" s="13" t="b">
        <f t="shared" si="194"/>
        <v>1</v>
      </c>
      <c r="AT606" s="13" t="b">
        <f t="shared" si="195"/>
        <v>1</v>
      </c>
      <c r="AU606" s="13" t="b">
        <f t="shared" si="196"/>
        <v>1</v>
      </c>
      <c r="AV606" s="13" t="b">
        <f t="shared" si="197"/>
        <v>1</v>
      </c>
      <c r="AW606" s="13" t="b">
        <f t="shared" si="198"/>
        <v>1</v>
      </c>
      <c r="AX606" s="13" t="str">
        <f t="shared" si="199"/>
        <v>-</v>
      </c>
      <c r="AY606" s="622">
        <f>IF(AX606="-",0,IF(COUNTIF(AX606:$AX$1022,AX606)&gt;1,1,0))</f>
        <v>0</v>
      </c>
    </row>
    <row r="607" spans="1:51" ht="15.75">
      <c r="A607" s="464">
        <v>585</v>
      </c>
      <c r="B607" s="491"/>
      <c r="C607" s="492"/>
      <c r="D607" s="469"/>
      <c r="E607" s="470"/>
      <c r="F607" s="493"/>
      <c r="G607" s="466"/>
      <c r="H607" s="470"/>
      <c r="I607" s="493"/>
      <c r="J607" s="466"/>
      <c r="K607" s="470"/>
      <c r="L607" s="493"/>
      <c r="M607" s="466"/>
      <c r="N607" s="470"/>
      <c r="O607" s="493"/>
      <c r="P607" s="466"/>
      <c r="Q607" s="470"/>
      <c r="R607" s="493"/>
      <c r="S607" s="466"/>
      <c r="T607" s="470"/>
      <c r="U607" s="493"/>
      <c r="V607" s="466"/>
      <c r="W607" s="470"/>
      <c r="X607" s="493"/>
      <c r="Y607" s="466"/>
      <c r="Z607" s="470"/>
      <c r="AA607" s="494"/>
      <c r="AB607" s="542">
        <f t="shared" si="182"/>
        <v>0</v>
      </c>
      <c r="AC607" s="495">
        <f t="shared" si="182"/>
        <v>0</v>
      </c>
      <c r="AD607" s="496">
        <f t="shared" si="182"/>
        <v>0</v>
      </c>
      <c r="AE607" s="3"/>
      <c r="AF607" s="13" t="b">
        <f t="shared" si="180"/>
        <v>1</v>
      </c>
      <c r="AG607" s="13" t="b">
        <f t="shared" si="181"/>
        <v>1</v>
      </c>
      <c r="AH607" s="13" t="b">
        <f t="shared" si="183"/>
        <v>1</v>
      </c>
      <c r="AI607" s="13" t="b">
        <f t="shared" si="184"/>
        <v>1</v>
      </c>
      <c r="AJ607" s="13" t="b">
        <f t="shared" si="185"/>
        <v>0</v>
      </c>
      <c r="AK607" s="13" t="b">
        <f t="shared" si="186"/>
        <v>0</v>
      </c>
      <c r="AL607" s="13" t="b">
        <f t="shared" si="187"/>
        <v>0</v>
      </c>
      <c r="AM607" s="13" t="b">
        <f t="shared" si="188"/>
        <v>0</v>
      </c>
      <c r="AN607" s="13" t="b">
        <f t="shared" si="189"/>
        <v>0</v>
      </c>
      <c r="AO607" s="13" t="b">
        <f t="shared" si="190"/>
        <v>0</v>
      </c>
      <c r="AP607" s="13" t="b">
        <f t="shared" si="191"/>
        <v>0</v>
      </c>
      <c r="AQ607" s="13" t="b">
        <f t="shared" si="192"/>
        <v>0</v>
      </c>
      <c r="AR607" s="13" t="b">
        <f t="shared" si="193"/>
        <v>0</v>
      </c>
      <c r="AS607" s="13" t="b">
        <f t="shared" si="194"/>
        <v>1</v>
      </c>
      <c r="AT607" s="13" t="b">
        <f t="shared" si="195"/>
        <v>1</v>
      </c>
      <c r="AU607" s="13" t="b">
        <f t="shared" si="196"/>
        <v>1</v>
      </c>
      <c r="AV607" s="13" t="b">
        <f t="shared" si="197"/>
        <v>1</v>
      </c>
      <c r="AW607" s="13" t="b">
        <f t="shared" si="198"/>
        <v>1</v>
      </c>
      <c r="AX607" s="13" t="str">
        <f t="shared" si="199"/>
        <v>-</v>
      </c>
      <c r="AY607" s="622">
        <f>IF(AX607="-",0,IF(COUNTIF(AX607:$AX$1022,AX607)&gt;1,1,0))</f>
        <v>0</v>
      </c>
    </row>
    <row r="608" spans="1:51" ht="15.75">
      <c r="A608" s="464">
        <v>586</v>
      </c>
      <c r="B608" s="491"/>
      <c r="C608" s="492"/>
      <c r="D608" s="469"/>
      <c r="E608" s="470"/>
      <c r="F608" s="493"/>
      <c r="G608" s="466"/>
      <c r="H608" s="470"/>
      <c r="I608" s="493"/>
      <c r="J608" s="466"/>
      <c r="K608" s="470"/>
      <c r="L608" s="493"/>
      <c r="M608" s="466"/>
      <c r="N608" s="470"/>
      <c r="O608" s="493"/>
      <c r="P608" s="466"/>
      <c r="Q608" s="470"/>
      <c r="R608" s="493"/>
      <c r="S608" s="466"/>
      <c r="T608" s="470"/>
      <c r="U608" s="493"/>
      <c r="V608" s="466"/>
      <c r="W608" s="470"/>
      <c r="X608" s="493"/>
      <c r="Y608" s="466"/>
      <c r="Z608" s="470"/>
      <c r="AA608" s="494"/>
      <c r="AB608" s="542">
        <f t="shared" si="182"/>
        <v>0</v>
      </c>
      <c r="AC608" s="495">
        <f t="shared" si="182"/>
        <v>0</v>
      </c>
      <c r="AD608" s="496">
        <f t="shared" si="182"/>
        <v>0</v>
      </c>
      <c r="AE608" s="3"/>
      <c r="AF608" s="13" t="b">
        <f t="shared" si="180"/>
        <v>1</v>
      </c>
      <c r="AG608" s="13" t="b">
        <f t="shared" si="181"/>
        <v>1</v>
      </c>
      <c r="AH608" s="13" t="b">
        <f t="shared" si="183"/>
        <v>1</v>
      </c>
      <c r="AI608" s="13" t="b">
        <f t="shared" si="184"/>
        <v>1</v>
      </c>
      <c r="AJ608" s="13" t="b">
        <f t="shared" si="185"/>
        <v>0</v>
      </c>
      <c r="AK608" s="13" t="b">
        <f t="shared" si="186"/>
        <v>0</v>
      </c>
      <c r="AL608" s="13" t="b">
        <f t="shared" si="187"/>
        <v>0</v>
      </c>
      <c r="AM608" s="13" t="b">
        <f t="shared" si="188"/>
        <v>0</v>
      </c>
      <c r="AN608" s="13" t="b">
        <f t="shared" si="189"/>
        <v>0</v>
      </c>
      <c r="AO608" s="13" t="b">
        <f t="shared" si="190"/>
        <v>0</v>
      </c>
      <c r="AP608" s="13" t="b">
        <f t="shared" si="191"/>
        <v>0</v>
      </c>
      <c r="AQ608" s="13" t="b">
        <f t="shared" si="192"/>
        <v>0</v>
      </c>
      <c r="AR608" s="13" t="b">
        <f t="shared" si="193"/>
        <v>0</v>
      </c>
      <c r="AS608" s="13" t="b">
        <f t="shared" si="194"/>
        <v>1</v>
      </c>
      <c r="AT608" s="13" t="b">
        <f t="shared" si="195"/>
        <v>1</v>
      </c>
      <c r="AU608" s="13" t="b">
        <f t="shared" si="196"/>
        <v>1</v>
      </c>
      <c r="AV608" s="13" t="b">
        <f t="shared" si="197"/>
        <v>1</v>
      </c>
      <c r="AW608" s="13" t="b">
        <f t="shared" si="198"/>
        <v>1</v>
      </c>
      <c r="AX608" s="13" t="str">
        <f t="shared" si="199"/>
        <v>-</v>
      </c>
      <c r="AY608" s="622">
        <f>IF(AX608="-",0,IF(COUNTIF(AX608:$AX$1022,AX608)&gt;1,1,0))</f>
        <v>0</v>
      </c>
    </row>
    <row r="609" spans="1:51" ht="15.75">
      <c r="A609" s="464">
        <v>587</v>
      </c>
      <c r="B609" s="491"/>
      <c r="C609" s="492"/>
      <c r="D609" s="469"/>
      <c r="E609" s="470"/>
      <c r="F609" s="493"/>
      <c r="G609" s="466"/>
      <c r="H609" s="470"/>
      <c r="I609" s="493"/>
      <c r="J609" s="466"/>
      <c r="K609" s="470"/>
      <c r="L609" s="493"/>
      <c r="M609" s="466"/>
      <c r="N609" s="470"/>
      <c r="O609" s="493"/>
      <c r="P609" s="466"/>
      <c r="Q609" s="470"/>
      <c r="R609" s="493"/>
      <c r="S609" s="466"/>
      <c r="T609" s="470"/>
      <c r="U609" s="493"/>
      <c r="V609" s="466"/>
      <c r="W609" s="470"/>
      <c r="X609" s="493"/>
      <c r="Y609" s="466"/>
      <c r="Z609" s="470"/>
      <c r="AA609" s="494"/>
      <c r="AB609" s="542">
        <f t="shared" si="182"/>
        <v>0</v>
      </c>
      <c r="AC609" s="495">
        <f t="shared" si="182"/>
        <v>0</v>
      </c>
      <c r="AD609" s="496">
        <f t="shared" si="182"/>
        <v>0</v>
      </c>
      <c r="AE609" s="3"/>
      <c r="AF609" s="13" t="b">
        <f t="shared" si="180"/>
        <v>1</v>
      </c>
      <c r="AG609" s="13" t="b">
        <f t="shared" si="181"/>
        <v>1</v>
      </c>
      <c r="AH609" s="13" t="b">
        <f t="shared" si="183"/>
        <v>1</v>
      </c>
      <c r="AI609" s="13" t="b">
        <f t="shared" si="184"/>
        <v>1</v>
      </c>
      <c r="AJ609" s="13" t="b">
        <f t="shared" si="185"/>
        <v>0</v>
      </c>
      <c r="AK609" s="13" t="b">
        <f t="shared" si="186"/>
        <v>0</v>
      </c>
      <c r="AL609" s="13" t="b">
        <f t="shared" si="187"/>
        <v>0</v>
      </c>
      <c r="AM609" s="13" t="b">
        <f t="shared" si="188"/>
        <v>0</v>
      </c>
      <c r="AN609" s="13" t="b">
        <f t="shared" si="189"/>
        <v>0</v>
      </c>
      <c r="AO609" s="13" t="b">
        <f t="shared" si="190"/>
        <v>0</v>
      </c>
      <c r="AP609" s="13" t="b">
        <f t="shared" si="191"/>
        <v>0</v>
      </c>
      <c r="AQ609" s="13" t="b">
        <f t="shared" si="192"/>
        <v>0</v>
      </c>
      <c r="AR609" s="13" t="b">
        <f t="shared" si="193"/>
        <v>0</v>
      </c>
      <c r="AS609" s="13" t="b">
        <f t="shared" si="194"/>
        <v>1</v>
      </c>
      <c r="AT609" s="13" t="b">
        <f t="shared" si="195"/>
        <v>1</v>
      </c>
      <c r="AU609" s="13" t="b">
        <f t="shared" si="196"/>
        <v>1</v>
      </c>
      <c r="AV609" s="13" t="b">
        <f t="shared" si="197"/>
        <v>1</v>
      </c>
      <c r="AW609" s="13" t="b">
        <f t="shared" si="198"/>
        <v>1</v>
      </c>
      <c r="AX609" s="13" t="str">
        <f t="shared" si="199"/>
        <v>-</v>
      </c>
      <c r="AY609" s="622">
        <f>IF(AX609="-",0,IF(COUNTIF(AX609:$AX$1022,AX609)&gt;1,1,0))</f>
        <v>0</v>
      </c>
    </row>
    <row r="610" spans="1:51" ht="15.75">
      <c r="A610" s="464">
        <v>588</v>
      </c>
      <c r="B610" s="491"/>
      <c r="C610" s="492"/>
      <c r="D610" s="469"/>
      <c r="E610" s="470"/>
      <c r="F610" s="493"/>
      <c r="G610" s="466"/>
      <c r="H610" s="470"/>
      <c r="I610" s="493"/>
      <c r="J610" s="466"/>
      <c r="K610" s="470"/>
      <c r="L610" s="493"/>
      <c r="M610" s="466"/>
      <c r="N610" s="470"/>
      <c r="O610" s="493"/>
      <c r="P610" s="466"/>
      <c r="Q610" s="470"/>
      <c r="R610" s="493"/>
      <c r="S610" s="466"/>
      <c r="T610" s="470"/>
      <c r="U610" s="493"/>
      <c r="V610" s="466"/>
      <c r="W610" s="470"/>
      <c r="X610" s="493"/>
      <c r="Y610" s="466"/>
      <c r="Z610" s="470"/>
      <c r="AA610" s="494"/>
      <c r="AB610" s="542">
        <f t="shared" si="182"/>
        <v>0</v>
      </c>
      <c r="AC610" s="495">
        <f t="shared" si="182"/>
        <v>0</v>
      </c>
      <c r="AD610" s="496">
        <f t="shared" si="182"/>
        <v>0</v>
      </c>
      <c r="AE610" s="3"/>
      <c r="AF610" s="13" t="b">
        <f t="shared" si="180"/>
        <v>1</v>
      </c>
      <c r="AG610" s="13" t="b">
        <f t="shared" si="181"/>
        <v>1</v>
      </c>
      <c r="AH610" s="13" t="b">
        <f t="shared" si="183"/>
        <v>1</v>
      </c>
      <c r="AI610" s="13" t="b">
        <f t="shared" si="184"/>
        <v>1</v>
      </c>
      <c r="AJ610" s="13" t="b">
        <f t="shared" si="185"/>
        <v>0</v>
      </c>
      <c r="AK610" s="13" t="b">
        <f t="shared" si="186"/>
        <v>0</v>
      </c>
      <c r="AL610" s="13" t="b">
        <f t="shared" si="187"/>
        <v>0</v>
      </c>
      <c r="AM610" s="13" t="b">
        <f t="shared" si="188"/>
        <v>0</v>
      </c>
      <c r="AN610" s="13" t="b">
        <f t="shared" si="189"/>
        <v>0</v>
      </c>
      <c r="AO610" s="13" t="b">
        <f t="shared" si="190"/>
        <v>0</v>
      </c>
      <c r="AP610" s="13" t="b">
        <f t="shared" si="191"/>
        <v>0</v>
      </c>
      <c r="AQ610" s="13" t="b">
        <f t="shared" si="192"/>
        <v>0</v>
      </c>
      <c r="AR610" s="13" t="b">
        <f t="shared" si="193"/>
        <v>0</v>
      </c>
      <c r="AS610" s="13" t="b">
        <f t="shared" si="194"/>
        <v>1</v>
      </c>
      <c r="AT610" s="13" t="b">
        <f t="shared" si="195"/>
        <v>1</v>
      </c>
      <c r="AU610" s="13" t="b">
        <f t="shared" si="196"/>
        <v>1</v>
      </c>
      <c r="AV610" s="13" t="b">
        <f t="shared" si="197"/>
        <v>1</v>
      </c>
      <c r="AW610" s="13" t="b">
        <f t="shared" si="198"/>
        <v>1</v>
      </c>
      <c r="AX610" s="13" t="str">
        <f t="shared" si="199"/>
        <v>-</v>
      </c>
      <c r="AY610" s="622">
        <f>IF(AX610="-",0,IF(COUNTIF(AX610:$AX$1022,AX610)&gt;1,1,0))</f>
        <v>0</v>
      </c>
    </row>
    <row r="611" spans="1:51" ht="15.75">
      <c r="A611" s="464">
        <v>589</v>
      </c>
      <c r="B611" s="491"/>
      <c r="C611" s="492"/>
      <c r="D611" s="469"/>
      <c r="E611" s="470"/>
      <c r="F611" s="493"/>
      <c r="G611" s="466"/>
      <c r="H611" s="470"/>
      <c r="I611" s="493"/>
      <c r="J611" s="466"/>
      <c r="K611" s="470"/>
      <c r="L611" s="493"/>
      <c r="M611" s="466"/>
      <c r="N611" s="470"/>
      <c r="O611" s="493"/>
      <c r="P611" s="466"/>
      <c r="Q611" s="470"/>
      <c r="R611" s="493"/>
      <c r="S611" s="466"/>
      <c r="T611" s="470"/>
      <c r="U611" s="493"/>
      <c r="V611" s="466"/>
      <c r="W611" s="470"/>
      <c r="X611" s="493"/>
      <c r="Y611" s="466"/>
      <c r="Z611" s="470"/>
      <c r="AA611" s="494"/>
      <c r="AB611" s="542">
        <f t="shared" si="182"/>
        <v>0</v>
      </c>
      <c r="AC611" s="495">
        <f t="shared" si="182"/>
        <v>0</v>
      </c>
      <c r="AD611" s="496">
        <f t="shared" si="182"/>
        <v>0</v>
      </c>
      <c r="AE611" s="3"/>
      <c r="AF611" s="13" t="b">
        <f t="shared" si="180"/>
        <v>1</v>
      </c>
      <c r="AG611" s="13" t="b">
        <f t="shared" si="181"/>
        <v>1</v>
      </c>
      <c r="AH611" s="13" t="b">
        <f t="shared" si="183"/>
        <v>1</v>
      </c>
      <c r="AI611" s="13" t="b">
        <f t="shared" si="184"/>
        <v>1</v>
      </c>
      <c r="AJ611" s="13" t="b">
        <f t="shared" si="185"/>
        <v>0</v>
      </c>
      <c r="AK611" s="13" t="b">
        <f t="shared" si="186"/>
        <v>0</v>
      </c>
      <c r="AL611" s="13" t="b">
        <f t="shared" si="187"/>
        <v>0</v>
      </c>
      <c r="AM611" s="13" t="b">
        <f t="shared" si="188"/>
        <v>0</v>
      </c>
      <c r="AN611" s="13" t="b">
        <f t="shared" si="189"/>
        <v>0</v>
      </c>
      <c r="AO611" s="13" t="b">
        <f t="shared" si="190"/>
        <v>0</v>
      </c>
      <c r="AP611" s="13" t="b">
        <f t="shared" si="191"/>
        <v>0</v>
      </c>
      <c r="AQ611" s="13" t="b">
        <f t="shared" si="192"/>
        <v>0</v>
      </c>
      <c r="AR611" s="13" t="b">
        <f t="shared" si="193"/>
        <v>0</v>
      </c>
      <c r="AS611" s="13" t="b">
        <f t="shared" si="194"/>
        <v>1</v>
      </c>
      <c r="AT611" s="13" t="b">
        <f t="shared" si="195"/>
        <v>1</v>
      </c>
      <c r="AU611" s="13" t="b">
        <f t="shared" si="196"/>
        <v>1</v>
      </c>
      <c r="AV611" s="13" t="b">
        <f t="shared" si="197"/>
        <v>1</v>
      </c>
      <c r="AW611" s="13" t="b">
        <f t="shared" si="198"/>
        <v>1</v>
      </c>
      <c r="AX611" s="13" t="str">
        <f t="shared" si="199"/>
        <v>-</v>
      </c>
      <c r="AY611" s="622">
        <f>IF(AX611="-",0,IF(COUNTIF(AX611:$AX$1022,AX611)&gt;1,1,0))</f>
        <v>0</v>
      </c>
    </row>
    <row r="612" spans="1:51" ht="15.75">
      <c r="A612" s="464">
        <v>590</v>
      </c>
      <c r="B612" s="491"/>
      <c r="C612" s="492"/>
      <c r="D612" s="469"/>
      <c r="E612" s="470"/>
      <c r="F612" s="493"/>
      <c r="G612" s="466"/>
      <c r="H612" s="470"/>
      <c r="I612" s="493"/>
      <c r="J612" s="466"/>
      <c r="K612" s="470"/>
      <c r="L612" s="493"/>
      <c r="M612" s="466"/>
      <c r="N612" s="470"/>
      <c r="O612" s="493"/>
      <c r="P612" s="466"/>
      <c r="Q612" s="470"/>
      <c r="R612" s="493"/>
      <c r="S612" s="466"/>
      <c r="T612" s="470"/>
      <c r="U612" s="493"/>
      <c r="V612" s="466"/>
      <c r="W612" s="470"/>
      <c r="X612" s="493"/>
      <c r="Y612" s="466"/>
      <c r="Z612" s="470"/>
      <c r="AA612" s="494"/>
      <c r="AB612" s="542">
        <f t="shared" si="182"/>
        <v>0</v>
      </c>
      <c r="AC612" s="495">
        <f t="shared" si="182"/>
        <v>0</v>
      </c>
      <c r="AD612" s="496">
        <f t="shared" si="182"/>
        <v>0</v>
      </c>
      <c r="AE612" s="3"/>
      <c r="AF612" s="13" t="b">
        <f t="shared" si="180"/>
        <v>1</v>
      </c>
      <c r="AG612" s="13" t="b">
        <f t="shared" si="181"/>
        <v>1</v>
      </c>
      <c r="AH612" s="13" t="b">
        <f t="shared" si="183"/>
        <v>1</v>
      </c>
      <c r="AI612" s="13" t="b">
        <f t="shared" si="184"/>
        <v>1</v>
      </c>
      <c r="AJ612" s="13" t="b">
        <f t="shared" si="185"/>
        <v>0</v>
      </c>
      <c r="AK612" s="13" t="b">
        <f t="shared" si="186"/>
        <v>0</v>
      </c>
      <c r="AL612" s="13" t="b">
        <f t="shared" si="187"/>
        <v>0</v>
      </c>
      <c r="AM612" s="13" t="b">
        <f t="shared" si="188"/>
        <v>0</v>
      </c>
      <c r="AN612" s="13" t="b">
        <f t="shared" si="189"/>
        <v>0</v>
      </c>
      <c r="AO612" s="13" t="b">
        <f t="shared" si="190"/>
        <v>0</v>
      </c>
      <c r="AP612" s="13" t="b">
        <f t="shared" si="191"/>
        <v>0</v>
      </c>
      <c r="AQ612" s="13" t="b">
        <f t="shared" si="192"/>
        <v>0</v>
      </c>
      <c r="AR612" s="13" t="b">
        <f t="shared" si="193"/>
        <v>0</v>
      </c>
      <c r="AS612" s="13" t="b">
        <f t="shared" si="194"/>
        <v>1</v>
      </c>
      <c r="AT612" s="13" t="b">
        <f t="shared" si="195"/>
        <v>1</v>
      </c>
      <c r="AU612" s="13" t="b">
        <f t="shared" si="196"/>
        <v>1</v>
      </c>
      <c r="AV612" s="13" t="b">
        <f t="shared" si="197"/>
        <v>1</v>
      </c>
      <c r="AW612" s="13" t="b">
        <f t="shared" si="198"/>
        <v>1</v>
      </c>
      <c r="AX612" s="13" t="str">
        <f t="shared" si="199"/>
        <v>-</v>
      </c>
      <c r="AY612" s="622">
        <f>IF(AX612="-",0,IF(COUNTIF(AX612:$AX$1022,AX612)&gt;1,1,0))</f>
        <v>0</v>
      </c>
    </row>
    <row r="613" spans="1:51" ht="15.75">
      <c r="A613" s="464">
        <v>591</v>
      </c>
      <c r="B613" s="491"/>
      <c r="C613" s="492"/>
      <c r="D613" s="469"/>
      <c r="E613" s="470"/>
      <c r="F613" s="493"/>
      <c r="G613" s="466"/>
      <c r="H613" s="470"/>
      <c r="I613" s="493"/>
      <c r="J613" s="466"/>
      <c r="K613" s="470"/>
      <c r="L613" s="493"/>
      <c r="M613" s="466"/>
      <c r="N613" s="470"/>
      <c r="O613" s="493"/>
      <c r="P613" s="466"/>
      <c r="Q613" s="470"/>
      <c r="R613" s="493"/>
      <c r="S613" s="466"/>
      <c r="T613" s="470"/>
      <c r="U613" s="493"/>
      <c r="V613" s="466"/>
      <c r="W613" s="470"/>
      <c r="X613" s="493"/>
      <c r="Y613" s="466"/>
      <c r="Z613" s="470"/>
      <c r="AA613" s="494"/>
      <c r="AB613" s="542">
        <f t="shared" si="182"/>
        <v>0</v>
      </c>
      <c r="AC613" s="495">
        <f t="shared" si="182"/>
        <v>0</v>
      </c>
      <c r="AD613" s="496">
        <f t="shared" si="182"/>
        <v>0</v>
      </c>
      <c r="AE613" s="3"/>
      <c r="AF613" s="13" t="b">
        <f t="shared" si="180"/>
        <v>1</v>
      </c>
      <c r="AG613" s="13" t="b">
        <f t="shared" si="181"/>
        <v>1</v>
      </c>
      <c r="AH613" s="13" t="b">
        <f t="shared" si="183"/>
        <v>1</v>
      </c>
      <c r="AI613" s="13" t="b">
        <f t="shared" si="184"/>
        <v>1</v>
      </c>
      <c r="AJ613" s="13" t="b">
        <f t="shared" si="185"/>
        <v>0</v>
      </c>
      <c r="AK613" s="13" t="b">
        <f t="shared" si="186"/>
        <v>0</v>
      </c>
      <c r="AL613" s="13" t="b">
        <f t="shared" si="187"/>
        <v>0</v>
      </c>
      <c r="AM613" s="13" t="b">
        <f t="shared" si="188"/>
        <v>0</v>
      </c>
      <c r="AN613" s="13" t="b">
        <f t="shared" si="189"/>
        <v>0</v>
      </c>
      <c r="AO613" s="13" t="b">
        <f t="shared" si="190"/>
        <v>0</v>
      </c>
      <c r="AP613" s="13" t="b">
        <f t="shared" si="191"/>
        <v>0</v>
      </c>
      <c r="AQ613" s="13" t="b">
        <f t="shared" si="192"/>
        <v>0</v>
      </c>
      <c r="AR613" s="13" t="b">
        <f t="shared" si="193"/>
        <v>0</v>
      </c>
      <c r="AS613" s="13" t="b">
        <f t="shared" si="194"/>
        <v>1</v>
      </c>
      <c r="AT613" s="13" t="b">
        <f t="shared" si="195"/>
        <v>1</v>
      </c>
      <c r="AU613" s="13" t="b">
        <f t="shared" si="196"/>
        <v>1</v>
      </c>
      <c r="AV613" s="13" t="b">
        <f t="shared" si="197"/>
        <v>1</v>
      </c>
      <c r="AW613" s="13" t="b">
        <f t="shared" si="198"/>
        <v>1</v>
      </c>
      <c r="AX613" s="13" t="str">
        <f t="shared" si="199"/>
        <v>-</v>
      </c>
      <c r="AY613" s="622">
        <f>IF(AX613="-",0,IF(COUNTIF(AX613:$AX$1022,AX613)&gt;1,1,0))</f>
        <v>0</v>
      </c>
    </row>
    <row r="614" spans="1:51" ht="15.75">
      <c r="A614" s="464">
        <v>592</v>
      </c>
      <c r="B614" s="491"/>
      <c r="C614" s="492"/>
      <c r="D614" s="469"/>
      <c r="E614" s="470"/>
      <c r="F614" s="493"/>
      <c r="G614" s="466"/>
      <c r="H614" s="470"/>
      <c r="I614" s="493"/>
      <c r="J614" s="466"/>
      <c r="K614" s="470"/>
      <c r="L614" s="493"/>
      <c r="M614" s="466"/>
      <c r="N614" s="470"/>
      <c r="O614" s="493"/>
      <c r="P614" s="466"/>
      <c r="Q614" s="470"/>
      <c r="R614" s="493"/>
      <c r="S614" s="466"/>
      <c r="T614" s="470"/>
      <c r="U614" s="493"/>
      <c r="V614" s="466"/>
      <c r="W614" s="470"/>
      <c r="X614" s="493"/>
      <c r="Y614" s="466"/>
      <c r="Z614" s="470"/>
      <c r="AA614" s="494"/>
      <c r="AB614" s="542">
        <f t="shared" si="182"/>
        <v>0</v>
      </c>
      <c r="AC614" s="495">
        <f t="shared" si="182"/>
        <v>0</v>
      </c>
      <c r="AD614" s="496">
        <f t="shared" si="182"/>
        <v>0</v>
      </c>
      <c r="AE614" s="3"/>
      <c r="AF614" s="13" t="b">
        <f t="shared" si="180"/>
        <v>1</v>
      </c>
      <c r="AG614" s="13" t="b">
        <f t="shared" si="181"/>
        <v>1</v>
      </c>
      <c r="AH614" s="13" t="b">
        <f t="shared" si="183"/>
        <v>1</v>
      </c>
      <c r="AI614" s="13" t="b">
        <f t="shared" si="184"/>
        <v>1</v>
      </c>
      <c r="AJ614" s="13" t="b">
        <f t="shared" si="185"/>
        <v>0</v>
      </c>
      <c r="AK614" s="13" t="b">
        <f t="shared" si="186"/>
        <v>0</v>
      </c>
      <c r="AL614" s="13" t="b">
        <f t="shared" si="187"/>
        <v>0</v>
      </c>
      <c r="AM614" s="13" t="b">
        <f t="shared" si="188"/>
        <v>0</v>
      </c>
      <c r="AN614" s="13" t="b">
        <f t="shared" si="189"/>
        <v>0</v>
      </c>
      <c r="AO614" s="13" t="b">
        <f t="shared" si="190"/>
        <v>0</v>
      </c>
      <c r="AP614" s="13" t="b">
        <f t="shared" si="191"/>
        <v>0</v>
      </c>
      <c r="AQ614" s="13" t="b">
        <f t="shared" si="192"/>
        <v>0</v>
      </c>
      <c r="AR614" s="13" t="b">
        <f t="shared" si="193"/>
        <v>0</v>
      </c>
      <c r="AS614" s="13" t="b">
        <f t="shared" si="194"/>
        <v>1</v>
      </c>
      <c r="AT614" s="13" t="b">
        <f t="shared" si="195"/>
        <v>1</v>
      </c>
      <c r="AU614" s="13" t="b">
        <f t="shared" si="196"/>
        <v>1</v>
      </c>
      <c r="AV614" s="13" t="b">
        <f t="shared" si="197"/>
        <v>1</v>
      </c>
      <c r="AW614" s="13" t="b">
        <f t="shared" si="198"/>
        <v>1</v>
      </c>
      <c r="AX614" s="13" t="str">
        <f t="shared" si="199"/>
        <v>-</v>
      </c>
      <c r="AY614" s="622">
        <f>IF(AX614="-",0,IF(COUNTIF(AX614:$AX$1022,AX614)&gt;1,1,0))</f>
        <v>0</v>
      </c>
    </row>
    <row r="615" spans="1:51" ht="15.75">
      <c r="A615" s="464">
        <v>593</v>
      </c>
      <c r="B615" s="491"/>
      <c r="C615" s="492"/>
      <c r="D615" s="469"/>
      <c r="E615" s="470"/>
      <c r="F615" s="493"/>
      <c r="G615" s="466"/>
      <c r="H615" s="470"/>
      <c r="I615" s="493"/>
      <c r="J615" s="466"/>
      <c r="K615" s="470"/>
      <c r="L615" s="493"/>
      <c r="M615" s="466"/>
      <c r="N615" s="470"/>
      <c r="O615" s="493"/>
      <c r="P615" s="466"/>
      <c r="Q615" s="470"/>
      <c r="R615" s="493"/>
      <c r="S615" s="466"/>
      <c r="T615" s="470"/>
      <c r="U615" s="493"/>
      <c r="V615" s="466"/>
      <c r="W615" s="470"/>
      <c r="X615" s="493"/>
      <c r="Y615" s="466"/>
      <c r="Z615" s="470"/>
      <c r="AA615" s="494"/>
      <c r="AB615" s="542">
        <f t="shared" si="182"/>
        <v>0</v>
      </c>
      <c r="AC615" s="495">
        <f t="shared" si="182"/>
        <v>0</v>
      </c>
      <c r="AD615" s="496">
        <f t="shared" si="182"/>
        <v>0</v>
      </c>
      <c r="AE615" s="3"/>
      <c r="AF615" s="13" t="b">
        <f t="shared" si="180"/>
        <v>1</v>
      </c>
      <c r="AG615" s="13" t="b">
        <f t="shared" si="181"/>
        <v>1</v>
      </c>
      <c r="AH615" s="13" t="b">
        <f t="shared" si="183"/>
        <v>1</v>
      </c>
      <c r="AI615" s="13" t="b">
        <f t="shared" si="184"/>
        <v>1</v>
      </c>
      <c r="AJ615" s="13" t="b">
        <f t="shared" si="185"/>
        <v>0</v>
      </c>
      <c r="AK615" s="13" t="b">
        <f t="shared" si="186"/>
        <v>0</v>
      </c>
      <c r="AL615" s="13" t="b">
        <f t="shared" si="187"/>
        <v>0</v>
      </c>
      <c r="AM615" s="13" t="b">
        <f t="shared" si="188"/>
        <v>0</v>
      </c>
      <c r="AN615" s="13" t="b">
        <f t="shared" si="189"/>
        <v>0</v>
      </c>
      <c r="AO615" s="13" t="b">
        <f t="shared" si="190"/>
        <v>0</v>
      </c>
      <c r="AP615" s="13" t="b">
        <f t="shared" si="191"/>
        <v>0</v>
      </c>
      <c r="AQ615" s="13" t="b">
        <f t="shared" si="192"/>
        <v>0</v>
      </c>
      <c r="AR615" s="13" t="b">
        <f t="shared" si="193"/>
        <v>0</v>
      </c>
      <c r="AS615" s="13" t="b">
        <f t="shared" si="194"/>
        <v>1</v>
      </c>
      <c r="AT615" s="13" t="b">
        <f t="shared" si="195"/>
        <v>1</v>
      </c>
      <c r="AU615" s="13" t="b">
        <f t="shared" si="196"/>
        <v>1</v>
      </c>
      <c r="AV615" s="13" t="b">
        <f t="shared" si="197"/>
        <v>1</v>
      </c>
      <c r="AW615" s="13" t="b">
        <f t="shared" si="198"/>
        <v>1</v>
      </c>
      <c r="AX615" s="13" t="str">
        <f t="shared" si="199"/>
        <v>-</v>
      </c>
      <c r="AY615" s="622">
        <f>IF(AX615="-",0,IF(COUNTIF(AX615:$AX$1022,AX615)&gt;1,1,0))</f>
        <v>0</v>
      </c>
    </row>
    <row r="616" spans="1:51" ht="15.75">
      <c r="A616" s="464">
        <v>594</v>
      </c>
      <c r="B616" s="491"/>
      <c r="C616" s="492"/>
      <c r="D616" s="469"/>
      <c r="E616" s="470"/>
      <c r="F616" s="493"/>
      <c r="G616" s="466"/>
      <c r="H616" s="470"/>
      <c r="I616" s="493"/>
      <c r="J616" s="466"/>
      <c r="K616" s="470"/>
      <c r="L616" s="493"/>
      <c r="M616" s="466"/>
      <c r="N616" s="470"/>
      <c r="O616" s="493"/>
      <c r="P616" s="466"/>
      <c r="Q616" s="470"/>
      <c r="R616" s="493"/>
      <c r="S616" s="466"/>
      <c r="T616" s="470"/>
      <c r="U616" s="493"/>
      <c r="V616" s="466"/>
      <c r="W616" s="470"/>
      <c r="X616" s="493"/>
      <c r="Y616" s="466"/>
      <c r="Z616" s="470"/>
      <c r="AA616" s="494"/>
      <c r="AB616" s="542">
        <f t="shared" si="182"/>
        <v>0</v>
      </c>
      <c r="AC616" s="495">
        <f t="shared" si="182"/>
        <v>0</v>
      </c>
      <c r="AD616" s="496">
        <f t="shared" si="182"/>
        <v>0</v>
      </c>
      <c r="AE616" s="3"/>
      <c r="AF616" s="13" t="b">
        <f t="shared" si="180"/>
        <v>1</v>
      </c>
      <c r="AG616" s="13" t="b">
        <f t="shared" si="181"/>
        <v>1</v>
      </c>
      <c r="AH616" s="13" t="b">
        <f t="shared" si="183"/>
        <v>1</v>
      </c>
      <c r="AI616" s="13" t="b">
        <f t="shared" si="184"/>
        <v>1</v>
      </c>
      <c r="AJ616" s="13" t="b">
        <f t="shared" si="185"/>
        <v>0</v>
      </c>
      <c r="AK616" s="13" t="b">
        <f t="shared" si="186"/>
        <v>0</v>
      </c>
      <c r="AL616" s="13" t="b">
        <f t="shared" si="187"/>
        <v>0</v>
      </c>
      <c r="AM616" s="13" t="b">
        <f t="shared" si="188"/>
        <v>0</v>
      </c>
      <c r="AN616" s="13" t="b">
        <f t="shared" si="189"/>
        <v>0</v>
      </c>
      <c r="AO616" s="13" t="b">
        <f t="shared" si="190"/>
        <v>0</v>
      </c>
      <c r="AP616" s="13" t="b">
        <f t="shared" si="191"/>
        <v>0</v>
      </c>
      <c r="AQ616" s="13" t="b">
        <f t="shared" si="192"/>
        <v>0</v>
      </c>
      <c r="AR616" s="13" t="b">
        <f t="shared" si="193"/>
        <v>0</v>
      </c>
      <c r="AS616" s="13" t="b">
        <f t="shared" si="194"/>
        <v>1</v>
      </c>
      <c r="AT616" s="13" t="b">
        <f t="shared" si="195"/>
        <v>1</v>
      </c>
      <c r="AU616" s="13" t="b">
        <f t="shared" si="196"/>
        <v>1</v>
      </c>
      <c r="AV616" s="13" t="b">
        <f t="shared" si="197"/>
        <v>1</v>
      </c>
      <c r="AW616" s="13" t="b">
        <f t="shared" si="198"/>
        <v>1</v>
      </c>
      <c r="AX616" s="13" t="str">
        <f t="shared" si="199"/>
        <v>-</v>
      </c>
      <c r="AY616" s="622">
        <f>IF(AX616="-",0,IF(COUNTIF(AX616:$AX$1022,AX616)&gt;1,1,0))</f>
        <v>0</v>
      </c>
    </row>
    <row r="617" spans="1:51" ht="15.75">
      <c r="A617" s="464">
        <v>595</v>
      </c>
      <c r="B617" s="491"/>
      <c r="C617" s="492"/>
      <c r="D617" s="469"/>
      <c r="E617" s="470"/>
      <c r="F617" s="493"/>
      <c r="G617" s="466"/>
      <c r="H617" s="470"/>
      <c r="I617" s="493"/>
      <c r="J617" s="466"/>
      <c r="K617" s="470"/>
      <c r="L617" s="493"/>
      <c r="M617" s="466"/>
      <c r="N617" s="470"/>
      <c r="O617" s="493"/>
      <c r="P617" s="466"/>
      <c r="Q617" s="470"/>
      <c r="R617" s="493"/>
      <c r="S617" s="466"/>
      <c r="T617" s="470"/>
      <c r="U617" s="493"/>
      <c r="V617" s="466"/>
      <c r="W617" s="470"/>
      <c r="X617" s="493"/>
      <c r="Y617" s="466"/>
      <c r="Z617" s="470"/>
      <c r="AA617" s="494"/>
      <c r="AB617" s="542">
        <f t="shared" si="182"/>
        <v>0</v>
      </c>
      <c r="AC617" s="495">
        <f t="shared" si="182"/>
        <v>0</v>
      </c>
      <c r="AD617" s="496">
        <f t="shared" si="182"/>
        <v>0</v>
      </c>
      <c r="AE617" s="3"/>
      <c r="AF617" s="13" t="b">
        <f t="shared" si="180"/>
        <v>1</v>
      </c>
      <c r="AG617" s="13" t="b">
        <f t="shared" si="181"/>
        <v>1</v>
      </c>
      <c r="AH617" s="13" t="b">
        <f t="shared" si="183"/>
        <v>1</v>
      </c>
      <c r="AI617" s="13" t="b">
        <f t="shared" si="184"/>
        <v>1</v>
      </c>
      <c r="AJ617" s="13" t="b">
        <f t="shared" si="185"/>
        <v>0</v>
      </c>
      <c r="AK617" s="13" t="b">
        <f t="shared" si="186"/>
        <v>0</v>
      </c>
      <c r="AL617" s="13" t="b">
        <f t="shared" si="187"/>
        <v>0</v>
      </c>
      <c r="AM617" s="13" t="b">
        <f t="shared" si="188"/>
        <v>0</v>
      </c>
      <c r="AN617" s="13" t="b">
        <f t="shared" si="189"/>
        <v>0</v>
      </c>
      <c r="AO617" s="13" t="b">
        <f t="shared" si="190"/>
        <v>0</v>
      </c>
      <c r="AP617" s="13" t="b">
        <f t="shared" si="191"/>
        <v>0</v>
      </c>
      <c r="AQ617" s="13" t="b">
        <f t="shared" si="192"/>
        <v>0</v>
      </c>
      <c r="AR617" s="13" t="b">
        <f t="shared" si="193"/>
        <v>0</v>
      </c>
      <c r="AS617" s="13" t="b">
        <f t="shared" si="194"/>
        <v>1</v>
      </c>
      <c r="AT617" s="13" t="b">
        <f t="shared" si="195"/>
        <v>1</v>
      </c>
      <c r="AU617" s="13" t="b">
        <f t="shared" si="196"/>
        <v>1</v>
      </c>
      <c r="AV617" s="13" t="b">
        <f t="shared" si="197"/>
        <v>1</v>
      </c>
      <c r="AW617" s="13" t="b">
        <f t="shared" si="198"/>
        <v>1</v>
      </c>
      <c r="AX617" s="13" t="str">
        <f t="shared" si="199"/>
        <v>-</v>
      </c>
      <c r="AY617" s="622">
        <f>IF(AX617="-",0,IF(COUNTIF(AX617:$AX$1022,AX617)&gt;1,1,0))</f>
        <v>0</v>
      </c>
    </row>
    <row r="618" spans="1:51" ht="15.75">
      <c r="A618" s="464">
        <v>596</v>
      </c>
      <c r="B618" s="491"/>
      <c r="C618" s="492"/>
      <c r="D618" s="469"/>
      <c r="E618" s="470"/>
      <c r="F618" s="493"/>
      <c r="G618" s="466"/>
      <c r="H618" s="470"/>
      <c r="I618" s="493"/>
      <c r="J618" s="466"/>
      <c r="K618" s="470"/>
      <c r="L618" s="493"/>
      <c r="M618" s="466"/>
      <c r="N618" s="470"/>
      <c r="O618" s="493"/>
      <c r="P618" s="466"/>
      <c r="Q618" s="470"/>
      <c r="R618" s="493"/>
      <c r="S618" s="466"/>
      <c r="T618" s="470"/>
      <c r="U618" s="493"/>
      <c r="V618" s="466"/>
      <c r="W618" s="470"/>
      <c r="X618" s="493"/>
      <c r="Y618" s="466"/>
      <c r="Z618" s="470"/>
      <c r="AA618" s="494"/>
      <c r="AB618" s="542">
        <f t="shared" si="182"/>
        <v>0</v>
      </c>
      <c r="AC618" s="495">
        <f t="shared" si="182"/>
        <v>0</v>
      </c>
      <c r="AD618" s="496">
        <f t="shared" si="182"/>
        <v>0</v>
      </c>
      <c r="AE618" s="3"/>
      <c r="AF618" s="13" t="b">
        <f t="shared" si="180"/>
        <v>1</v>
      </c>
      <c r="AG618" s="13" t="b">
        <f t="shared" si="181"/>
        <v>1</v>
      </c>
      <c r="AH618" s="13" t="b">
        <f t="shared" si="183"/>
        <v>1</v>
      </c>
      <c r="AI618" s="13" t="b">
        <f t="shared" si="184"/>
        <v>1</v>
      </c>
      <c r="AJ618" s="13" t="b">
        <f t="shared" si="185"/>
        <v>0</v>
      </c>
      <c r="AK618" s="13" t="b">
        <f t="shared" si="186"/>
        <v>0</v>
      </c>
      <c r="AL618" s="13" t="b">
        <f t="shared" si="187"/>
        <v>0</v>
      </c>
      <c r="AM618" s="13" t="b">
        <f t="shared" si="188"/>
        <v>0</v>
      </c>
      <c r="AN618" s="13" t="b">
        <f t="shared" si="189"/>
        <v>0</v>
      </c>
      <c r="AO618" s="13" t="b">
        <f t="shared" si="190"/>
        <v>0</v>
      </c>
      <c r="AP618" s="13" t="b">
        <f t="shared" si="191"/>
        <v>0</v>
      </c>
      <c r="AQ618" s="13" t="b">
        <f t="shared" si="192"/>
        <v>0</v>
      </c>
      <c r="AR618" s="13" t="b">
        <f t="shared" si="193"/>
        <v>0</v>
      </c>
      <c r="AS618" s="13" t="b">
        <f t="shared" si="194"/>
        <v>1</v>
      </c>
      <c r="AT618" s="13" t="b">
        <f t="shared" si="195"/>
        <v>1</v>
      </c>
      <c r="AU618" s="13" t="b">
        <f t="shared" si="196"/>
        <v>1</v>
      </c>
      <c r="AV618" s="13" t="b">
        <f t="shared" si="197"/>
        <v>1</v>
      </c>
      <c r="AW618" s="13" t="b">
        <f t="shared" si="198"/>
        <v>1</v>
      </c>
      <c r="AX618" s="13" t="str">
        <f t="shared" si="199"/>
        <v>-</v>
      </c>
      <c r="AY618" s="622">
        <f>IF(AX618="-",0,IF(COUNTIF(AX618:$AX$1022,AX618)&gt;1,1,0))</f>
        <v>0</v>
      </c>
    </row>
    <row r="619" spans="1:51" ht="15.75">
      <c r="A619" s="464">
        <v>597</v>
      </c>
      <c r="B619" s="491"/>
      <c r="C619" s="492"/>
      <c r="D619" s="469"/>
      <c r="E619" s="470"/>
      <c r="F619" s="493"/>
      <c r="G619" s="466"/>
      <c r="H619" s="470"/>
      <c r="I619" s="493"/>
      <c r="J619" s="466"/>
      <c r="K619" s="470"/>
      <c r="L619" s="493"/>
      <c r="M619" s="466"/>
      <c r="N619" s="470"/>
      <c r="O619" s="493"/>
      <c r="P619" s="466"/>
      <c r="Q619" s="470"/>
      <c r="R619" s="493"/>
      <c r="S619" s="466"/>
      <c r="T619" s="470"/>
      <c r="U619" s="493"/>
      <c r="V619" s="466"/>
      <c r="W619" s="470"/>
      <c r="X619" s="493"/>
      <c r="Y619" s="466"/>
      <c r="Z619" s="470"/>
      <c r="AA619" s="494"/>
      <c r="AB619" s="542">
        <f t="shared" si="182"/>
        <v>0</v>
      </c>
      <c r="AC619" s="495">
        <f t="shared" si="182"/>
        <v>0</v>
      </c>
      <c r="AD619" s="496">
        <f t="shared" si="182"/>
        <v>0</v>
      </c>
      <c r="AE619" s="3"/>
      <c r="AF619" s="13" t="b">
        <f t="shared" si="180"/>
        <v>1</v>
      </c>
      <c r="AG619" s="13" t="b">
        <f t="shared" si="181"/>
        <v>1</v>
      </c>
      <c r="AH619" s="13" t="b">
        <f t="shared" si="183"/>
        <v>1</v>
      </c>
      <c r="AI619" s="13" t="b">
        <f t="shared" si="184"/>
        <v>1</v>
      </c>
      <c r="AJ619" s="13" t="b">
        <f t="shared" si="185"/>
        <v>0</v>
      </c>
      <c r="AK619" s="13" t="b">
        <f t="shared" si="186"/>
        <v>0</v>
      </c>
      <c r="AL619" s="13" t="b">
        <f t="shared" si="187"/>
        <v>0</v>
      </c>
      <c r="AM619" s="13" t="b">
        <f t="shared" si="188"/>
        <v>0</v>
      </c>
      <c r="AN619" s="13" t="b">
        <f t="shared" si="189"/>
        <v>0</v>
      </c>
      <c r="AO619" s="13" t="b">
        <f t="shared" si="190"/>
        <v>0</v>
      </c>
      <c r="AP619" s="13" t="b">
        <f t="shared" si="191"/>
        <v>0</v>
      </c>
      <c r="AQ619" s="13" t="b">
        <f t="shared" si="192"/>
        <v>0</v>
      </c>
      <c r="AR619" s="13" t="b">
        <f t="shared" si="193"/>
        <v>0</v>
      </c>
      <c r="AS619" s="13" t="b">
        <f t="shared" si="194"/>
        <v>1</v>
      </c>
      <c r="AT619" s="13" t="b">
        <f t="shared" si="195"/>
        <v>1</v>
      </c>
      <c r="AU619" s="13" t="b">
        <f t="shared" si="196"/>
        <v>1</v>
      </c>
      <c r="AV619" s="13" t="b">
        <f t="shared" si="197"/>
        <v>1</v>
      </c>
      <c r="AW619" s="13" t="b">
        <f t="shared" si="198"/>
        <v>1</v>
      </c>
      <c r="AX619" s="13" t="str">
        <f t="shared" si="199"/>
        <v>-</v>
      </c>
      <c r="AY619" s="622">
        <f>IF(AX619="-",0,IF(COUNTIF(AX619:$AX$1022,AX619)&gt;1,1,0))</f>
        <v>0</v>
      </c>
    </row>
    <row r="620" spans="1:51" ht="15.75">
      <c r="A620" s="464">
        <v>598</v>
      </c>
      <c r="B620" s="491"/>
      <c r="C620" s="492"/>
      <c r="D620" s="469"/>
      <c r="E620" s="470"/>
      <c r="F620" s="493"/>
      <c r="G620" s="466"/>
      <c r="H620" s="470"/>
      <c r="I620" s="493"/>
      <c r="J620" s="466"/>
      <c r="K620" s="470"/>
      <c r="L620" s="493"/>
      <c r="M620" s="466"/>
      <c r="N620" s="470"/>
      <c r="O620" s="493"/>
      <c r="P620" s="466"/>
      <c r="Q620" s="470"/>
      <c r="R620" s="493"/>
      <c r="S620" s="466"/>
      <c r="T620" s="470"/>
      <c r="U620" s="493"/>
      <c r="V620" s="466"/>
      <c r="W620" s="470"/>
      <c r="X620" s="493"/>
      <c r="Y620" s="466"/>
      <c r="Z620" s="470"/>
      <c r="AA620" s="494"/>
      <c r="AB620" s="542">
        <f t="shared" si="182"/>
        <v>0</v>
      </c>
      <c r="AC620" s="495">
        <f t="shared" si="182"/>
        <v>0</v>
      </c>
      <c r="AD620" s="496">
        <f t="shared" si="182"/>
        <v>0</v>
      </c>
      <c r="AE620" s="3"/>
      <c r="AF620" s="13" t="b">
        <f t="shared" si="180"/>
        <v>1</v>
      </c>
      <c r="AG620" s="13" t="b">
        <f t="shared" si="181"/>
        <v>1</v>
      </c>
      <c r="AH620" s="13" t="b">
        <f t="shared" si="183"/>
        <v>1</v>
      </c>
      <c r="AI620" s="13" t="b">
        <f t="shared" si="184"/>
        <v>1</v>
      </c>
      <c r="AJ620" s="13" t="b">
        <f t="shared" si="185"/>
        <v>0</v>
      </c>
      <c r="AK620" s="13" t="b">
        <f t="shared" si="186"/>
        <v>0</v>
      </c>
      <c r="AL620" s="13" t="b">
        <f t="shared" si="187"/>
        <v>0</v>
      </c>
      <c r="AM620" s="13" t="b">
        <f t="shared" si="188"/>
        <v>0</v>
      </c>
      <c r="AN620" s="13" t="b">
        <f t="shared" si="189"/>
        <v>0</v>
      </c>
      <c r="AO620" s="13" t="b">
        <f t="shared" si="190"/>
        <v>0</v>
      </c>
      <c r="AP620" s="13" t="b">
        <f t="shared" si="191"/>
        <v>0</v>
      </c>
      <c r="AQ620" s="13" t="b">
        <f t="shared" si="192"/>
        <v>0</v>
      </c>
      <c r="AR620" s="13" t="b">
        <f t="shared" si="193"/>
        <v>0</v>
      </c>
      <c r="AS620" s="13" t="b">
        <f t="shared" si="194"/>
        <v>1</v>
      </c>
      <c r="AT620" s="13" t="b">
        <f t="shared" si="195"/>
        <v>1</v>
      </c>
      <c r="AU620" s="13" t="b">
        <f t="shared" si="196"/>
        <v>1</v>
      </c>
      <c r="AV620" s="13" t="b">
        <f t="shared" si="197"/>
        <v>1</v>
      </c>
      <c r="AW620" s="13" t="b">
        <f t="shared" si="198"/>
        <v>1</v>
      </c>
      <c r="AX620" s="13" t="str">
        <f t="shared" si="199"/>
        <v>-</v>
      </c>
      <c r="AY620" s="622">
        <f>IF(AX620="-",0,IF(COUNTIF(AX620:$AX$1022,AX620)&gt;1,1,0))</f>
        <v>0</v>
      </c>
    </row>
    <row r="621" spans="1:51" ht="15.75">
      <c r="A621" s="464">
        <v>599</v>
      </c>
      <c r="B621" s="491"/>
      <c r="C621" s="492"/>
      <c r="D621" s="469"/>
      <c r="E621" s="470"/>
      <c r="F621" s="493"/>
      <c r="G621" s="466"/>
      <c r="H621" s="470"/>
      <c r="I621" s="493"/>
      <c r="J621" s="466"/>
      <c r="K621" s="470"/>
      <c r="L621" s="493"/>
      <c r="M621" s="466"/>
      <c r="N621" s="470"/>
      <c r="O621" s="493"/>
      <c r="P621" s="466"/>
      <c r="Q621" s="470"/>
      <c r="R621" s="493"/>
      <c r="S621" s="466"/>
      <c r="T621" s="470"/>
      <c r="U621" s="493"/>
      <c r="V621" s="466"/>
      <c r="W621" s="470"/>
      <c r="X621" s="493"/>
      <c r="Y621" s="466"/>
      <c r="Z621" s="470"/>
      <c r="AA621" s="494"/>
      <c r="AB621" s="542">
        <f t="shared" si="182"/>
        <v>0</v>
      </c>
      <c r="AC621" s="495">
        <f t="shared" si="182"/>
        <v>0</v>
      </c>
      <c r="AD621" s="496">
        <f t="shared" si="182"/>
        <v>0</v>
      </c>
      <c r="AE621" s="3"/>
      <c r="AF621" s="13" t="b">
        <f t="shared" si="180"/>
        <v>1</v>
      </c>
      <c r="AG621" s="13" t="b">
        <f t="shared" si="181"/>
        <v>1</v>
      </c>
      <c r="AH621" s="13" t="b">
        <f t="shared" si="183"/>
        <v>1</v>
      </c>
      <c r="AI621" s="13" t="b">
        <f t="shared" si="184"/>
        <v>1</v>
      </c>
      <c r="AJ621" s="13" t="b">
        <f t="shared" si="185"/>
        <v>0</v>
      </c>
      <c r="AK621" s="13" t="b">
        <f t="shared" si="186"/>
        <v>0</v>
      </c>
      <c r="AL621" s="13" t="b">
        <f t="shared" si="187"/>
        <v>0</v>
      </c>
      <c r="AM621" s="13" t="b">
        <f t="shared" si="188"/>
        <v>0</v>
      </c>
      <c r="AN621" s="13" t="b">
        <f t="shared" si="189"/>
        <v>0</v>
      </c>
      <c r="AO621" s="13" t="b">
        <f t="shared" si="190"/>
        <v>0</v>
      </c>
      <c r="AP621" s="13" t="b">
        <f t="shared" si="191"/>
        <v>0</v>
      </c>
      <c r="AQ621" s="13" t="b">
        <f t="shared" si="192"/>
        <v>0</v>
      </c>
      <c r="AR621" s="13" t="b">
        <f t="shared" si="193"/>
        <v>0</v>
      </c>
      <c r="AS621" s="13" t="b">
        <f t="shared" si="194"/>
        <v>1</v>
      </c>
      <c r="AT621" s="13" t="b">
        <f t="shared" si="195"/>
        <v>1</v>
      </c>
      <c r="AU621" s="13" t="b">
        <f t="shared" si="196"/>
        <v>1</v>
      </c>
      <c r="AV621" s="13" t="b">
        <f t="shared" si="197"/>
        <v>1</v>
      </c>
      <c r="AW621" s="13" t="b">
        <f t="shared" si="198"/>
        <v>1</v>
      </c>
      <c r="AX621" s="13" t="str">
        <f t="shared" si="199"/>
        <v>-</v>
      </c>
      <c r="AY621" s="622">
        <f>IF(AX621="-",0,IF(COUNTIF(AX621:$AX$1022,AX621)&gt;1,1,0))</f>
        <v>0</v>
      </c>
    </row>
    <row r="622" spans="1:51" ht="15.75">
      <c r="A622" s="464">
        <v>600</v>
      </c>
      <c r="B622" s="491"/>
      <c r="C622" s="492"/>
      <c r="D622" s="469"/>
      <c r="E622" s="470"/>
      <c r="F622" s="493"/>
      <c r="G622" s="466"/>
      <c r="H622" s="470"/>
      <c r="I622" s="493"/>
      <c r="J622" s="466"/>
      <c r="K622" s="470"/>
      <c r="L622" s="493"/>
      <c r="M622" s="466"/>
      <c r="N622" s="470"/>
      <c r="O622" s="493"/>
      <c r="P622" s="466"/>
      <c r="Q622" s="470"/>
      <c r="R622" s="493"/>
      <c r="S622" s="466"/>
      <c r="T622" s="470"/>
      <c r="U622" s="493"/>
      <c r="V622" s="466"/>
      <c r="W622" s="470"/>
      <c r="X622" s="493"/>
      <c r="Y622" s="466"/>
      <c r="Z622" s="470"/>
      <c r="AA622" s="494"/>
      <c r="AB622" s="542">
        <f t="shared" si="182"/>
        <v>0</v>
      </c>
      <c r="AC622" s="495">
        <f t="shared" si="182"/>
        <v>0</v>
      </c>
      <c r="AD622" s="496">
        <f t="shared" si="182"/>
        <v>0</v>
      </c>
      <c r="AE622" s="3"/>
      <c r="AF622" s="13" t="b">
        <f t="shared" si="180"/>
        <v>1</v>
      </c>
      <c r="AG622" s="13" t="b">
        <f t="shared" si="181"/>
        <v>1</v>
      </c>
      <c r="AH622" s="13" t="b">
        <f t="shared" si="183"/>
        <v>1</v>
      </c>
      <c r="AI622" s="13" t="b">
        <f t="shared" si="184"/>
        <v>1</v>
      </c>
      <c r="AJ622" s="13" t="b">
        <f t="shared" si="185"/>
        <v>0</v>
      </c>
      <c r="AK622" s="13" t="b">
        <f t="shared" si="186"/>
        <v>0</v>
      </c>
      <c r="AL622" s="13" t="b">
        <f t="shared" si="187"/>
        <v>0</v>
      </c>
      <c r="AM622" s="13" t="b">
        <f t="shared" si="188"/>
        <v>0</v>
      </c>
      <c r="AN622" s="13" t="b">
        <f t="shared" si="189"/>
        <v>0</v>
      </c>
      <c r="AO622" s="13" t="b">
        <f t="shared" si="190"/>
        <v>0</v>
      </c>
      <c r="AP622" s="13" t="b">
        <f t="shared" si="191"/>
        <v>0</v>
      </c>
      <c r="AQ622" s="13" t="b">
        <f t="shared" si="192"/>
        <v>0</v>
      </c>
      <c r="AR622" s="13" t="b">
        <f t="shared" si="193"/>
        <v>0</v>
      </c>
      <c r="AS622" s="13" t="b">
        <f t="shared" si="194"/>
        <v>1</v>
      </c>
      <c r="AT622" s="13" t="b">
        <f t="shared" si="195"/>
        <v>1</v>
      </c>
      <c r="AU622" s="13" t="b">
        <f t="shared" si="196"/>
        <v>1</v>
      </c>
      <c r="AV622" s="13" t="b">
        <f t="shared" si="197"/>
        <v>1</v>
      </c>
      <c r="AW622" s="13" t="b">
        <f t="shared" si="198"/>
        <v>1</v>
      </c>
      <c r="AX622" s="13" t="str">
        <f t="shared" si="199"/>
        <v>-</v>
      </c>
      <c r="AY622" s="622">
        <f>IF(AX622="-",0,IF(COUNTIF(AX622:$AX$1022,AX622)&gt;1,1,0))</f>
        <v>0</v>
      </c>
    </row>
    <row r="623" spans="1:51" ht="15.75">
      <c r="A623" s="464">
        <v>601</v>
      </c>
      <c r="B623" s="491"/>
      <c r="C623" s="492"/>
      <c r="D623" s="469"/>
      <c r="E623" s="470"/>
      <c r="F623" s="493"/>
      <c r="G623" s="466"/>
      <c r="H623" s="470"/>
      <c r="I623" s="493"/>
      <c r="J623" s="466"/>
      <c r="K623" s="470"/>
      <c r="L623" s="493"/>
      <c r="M623" s="466"/>
      <c r="N623" s="470"/>
      <c r="O623" s="493"/>
      <c r="P623" s="466"/>
      <c r="Q623" s="470"/>
      <c r="R623" s="493"/>
      <c r="S623" s="466"/>
      <c r="T623" s="470"/>
      <c r="U623" s="493"/>
      <c r="V623" s="466"/>
      <c r="W623" s="470"/>
      <c r="X623" s="493"/>
      <c r="Y623" s="466"/>
      <c r="Z623" s="470"/>
      <c r="AA623" s="494"/>
      <c r="AB623" s="542">
        <f t="shared" si="182"/>
        <v>0</v>
      </c>
      <c r="AC623" s="495">
        <f t="shared" si="182"/>
        <v>0</v>
      </c>
      <c r="AD623" s="496">
        <f t="shared" si="182"/>
        <v>0</v>
      </c>
      <c r="AE623" s="3"/>
      <c r="AF623" s="13" t="b">
        <f t="shared" si="180"/>
        <v>1</v>
      </c>
      <c r="AG623" s="13" t="b">
        <f t="shared" si="181"/>
        <v>1</v>
      </c>
      <c r="AH623" s="13" t="b">
        <f t="shared" si="183"/>
        <v>1</v>
      </c>
      <c r="AI623" s="13" t="b">
        <f t="shared" si="184"/>
        <v>1</v>
      </c>
      <c r="AJ623" s="13" t="b">
        <f t="shared" si="185"/>
        <v>0</v>
      </c>
      <c r="AK623" s="13" t="b">
        <f t="shared" si="186"/>
        <v>0</v>
      </c>
      <c r="AL623" s="13" t="b">
        <f t="shared" si="187"/>
        <v>0</v>
      </c>
      <c r="AM623" s="13" t="b">
        <f t="shared" si="188"/>
        <v>0</v>
      </c>
      <c r="AN623" s="13" t="b">
        <f t="shared" si="189"/>
        <v>0</v>
      </c>
      <c r="AO623" s="13" t="b">
        <f t="shared" si="190"/>
        <v>0</v>
      </c>
      <c r="AP623" s="13" t="b">
        <f t="shared" si="191"/>
        <v>0</v>
      </c>
      <c r="AQ623" s="13" t="b">
        <f t="shared" si="192"/>
        <v>0</v>
      </c>
      <c r="AR623" s="13" t="b">
        <f t="shared" si="193"/>
        <v>0</v>
      </c>
      <c r="AS623" s="13" t="b">
        <f t="shared" si="194"/>
        <v>1</v>
      </c>
      <c r="AT623" s="13" t="b">
        <f t="shared" si="195"/>
        <v>1</v>
      </c>
      <c r="AU623" s="13" t="b">
        <f t="shared" si="196"/>
        <v>1</v>
      </c>
      <c r="AV623" s="13" t="b">
        <f t="shared" si="197"/>
        <v>1</v>
      </c>
      <c r="AW623" s="13" t="b">
        <f t="shared" si="198"/>
        <v>1</v>
      </c>
      <c r="AX623" s="13" t="str">
        <f t="shared" si="199"/>
        <v>-</v>
      </c>
      <c r="AY623" s="622">
        <f>IF(AX623="-",0,IF(COUNTIF(AX623:$AX$1022,AX623)&gt;1,1,0))</f>
        <v>0</v>
      </c>
    </row>
    <row r="624" spans="1:51" ht="15.75">
      <c r="A624" s="464">
        <v>602</v>
      </c>
      <c r="B624" s="491"/>
      <c r="C624" s="492"/>
      <c r="D624" s="469"/>
      <c r="E624" s="470"/>
      <c r="F624" s="493"/>
      <c r="G624" s="466"/>
      <c r="H624" s="470"/>
      <c r="I624" s="493"/>
      <c r="J624" s="466"/>
      <c r="K624" s="470"/>
      <c r="L624" s="493"/>
      <c r="M624" s="466"/>
      <c r="N624" s="470"/>
      <c r="O624" s="493"/>
      <c r="P624" s="466"/>
      <c r="Q624" s="470"/>
      <c r="R624" s="493"/>
      <c r="S624" s="466"/>
      <c r="T624" s="470"/>
      <c r="U624" s="493"/>
      <c r="V624" s="466"/>
      <c r="W624" s="470"/>
      <c r="X624" s="493"/>
      <c r="Y624" s="466"/>
      <c r="Z624" s="470"/>
      <c r="AA624" s="494"/>
      <c r="AB624" s="542">
        <f t="shared" si="182"/>
        <v>0</v>
      </c>
      <c r="AC624" s="495">
        <f t="shared" si="182"/>
        <v>0</v>
      </c>
      <c r="AD624" s="496">
        <f t="shared" si="182"/>
        <v>0</v>
      </c>
      <c r="AE624" s="3"/>
      <c r="AF624" s="13" t="b">
        <f t="shared" si="180"/>
        <v>1</v>
      </c>
      <c r="AG624" s="13" t="b">
        <f t="shared" si="181"/>
        <v>1</v>
      </c>
      <c r="AH624" s="13" t="b">
        <f t="shared" si="183"/>
        <v>1</v>
      </c>
      <c r="AI624" s="13" t="b">
        <f t="shared" si="184"/>
        <v>1</v>
      </c>
      <c r="AJ624" s="13" t="b">
        <f t="shared" si="185"/>
        <v>0</v>
      </c>
      <c r="AK624" s="13" t="b">
        <f t="shared" si="186"/>
        <v>0</v>
      </c>
      <c r="AL624" s="13" t="b">
        <f t="shared" si="187"/>
        <v>0</v>
      </c>
      <c r="AM624" s="13" t="b">
        <f t="shared" si="188"/>
        <v>0</v>
      </c>
      <c r="AN624" s="13" t="b">
        <f t="shared" si="189"/>
        <v>0</v>
      </c>
      <c r="AO624" s="13" t="b">
        <f t="shared" si="190"/>
        <v>0</v>
      </c>
      <c r="AP624" s="13" t="b">
        <f t="shared" si="191"/>
        <v>0</v>
      </c>
      <c r="AQ624" s="13" t="b">
        <f t="shared" si="192"/>
        <v>0</v>
      </c>
      <c r="AR624" s="13" t="b">
        <f t="shared" si="193"/>
        <v>0</v>
      </c>
      <c r="AS624" s="13" t="b">
        <f t="shared" si="194"/>
        <v>1</v>
      </c>
      <c r="AT624" s="13" t="b">
        <f t="shared" si="195"/>
        <v>1</v>
      </c>
      <c r="AU624" s="13" t="b">
        <f t="shared" si="196"/>
        <v>1</v>
      </c>
      <c r="AV624" s="13" t="b">
        <f t="shared" si="197"/>
        <v>1</v>
      </c>
      <c r="AW624" s="13" t="b">
        <f t="shared" si="198"/>
        <v>1</v>
      </c>
      <c r="AX624" s="13" t="str">
        <f t="shared" si="199"/>
        <v>-</v>
      </c>
      <c r="AY624" s="622">
        <f>IF(AX624="-",0,IF(COUNTIF(AX624:$AX$1022,AX624)&gt;1,1,0))</f>
        <v>0</v>
      </c>
    </row>
    <row r="625" spans="1:51" ht="15.75">
      <c r="A625" s="464">
        <v>603</v>
      </c>
      <c r="B625" s="491"/>
      <c r="C625" s="492"/>
      <c r="D625" s="469"/>
      <c r="E625" s="470"/>
      <c r="F625" s="493"/>
      <c r="G625" s="466"/>
      <c r="H625" s="470"/>
      <c r="I625" s="493"/>
      <c r="J625" s="466"/>
      <c r="K625" s="470"/>
      <c r="L625" s="493"/>
      <c r="M625" s="466"/>
      <c r="N625" s="470"/>
      <c r="O625" s="493"/>
      <c r="P625" s="466"/>
      <c r="Q625" s="470"/>
      <c r="R625" s="493"/>
      <c r="S625" s="466"/>
      <c r="T625" s="470"/>
      <c r="U625" s="493"/>
      <c r="V625" s="466"/>
      <c r="W625" s="470"/>
      <c r="X625" s="493"/>
      <c r="Y625" s="466"/>
      <c r="Z625" s="470"/>
      <c r="AA625" s="494"/>
      <c r="AB625" s="542">
        <f t="shared" si="182"/>
        <v>0</v>
      </c>
      <c r="AC625" s="495">
        <f t="shared" si="182"/>
        <v>0</v>
      </c>
      <c r="AD625" s="496">
        <f t="shared" si="182"/>
        <v>0</v>
      </c>
      <c r="AE625" s="3"/>
      <c r="AF625" s="13" t="b">
        <f t="shared" si="180"/>
        <v>1</v>
      </c>
      <c r="AG625" s="13" t="b">
        <f t="shared" si="181"/>
        <v>1</v>
      </c>
      <c r="AH625" s="13" t="b">
        <f t="shared" si="183"/>
        <v>1</v>
      </c>
      <c r="AI625" s="13" t="b">
        <f t="shared" si="184"/>
        <v>1</v>
      </c>
      <c r="AJ625" s="13" t="b">
        <f t="shared" si="185"/>
        <v>0</v>
      </c>
      <c r="AK625" s="13" t="b">
        <f t="shared" si="186"/>
        <v>0</v>
      </c>
      <c r="AL625" s="13" t="b">
        <f t="shared" si="187"/>
        <v>0</v>
      </c>
      <c r="AM625" s="13" t="b">
        <f t="shared" si="188"/>
        <v>0</v>
      </c>
      <c r="AN625" s="13" t="b">
        <f t="shared" si="189"/>
        <v>0</v>
      </c>
      <c r="AO625" s="13" t="b">
        <f t="shared" si="190"/>
        <v>0</v>
      </c>
      <c r="AP625" s="13" t="b">
        <f t="shared" si="191"/>
        <v>0</v>
      </c>
      <c r="AQ625" s="13" t="b">
        <f t="shared" si="192"/>
        <v>0</v>
      </c>
      <c r="AR625" s="13" t="b">
        <f t="shared" si="193"/>
        <v>0</v>
      </c>
      <c r="AS625" s="13" t="b">
        <f t="shared" si="194"/>
        <v>1</v>
      </c>
      <c r="AT625" s="13" t="b">
        <f t="shared" si="195"/>
        <v>1</v>
      </c>
      <c r="AU625" s="13" t="b">
        <f t="shared" si="196"/>
        <v>1</v>
      </c>
      <c r="AV625" s="13" t="b">
        <f t="shared" si="197"/>
        <v>1</v>
      </c>
      <c r="AW625" s="13" t="b">
        <f t="shared" si="198"/>
        <v>1</v>
      </c>
      <c r="AX625" s="13" t="str">
        <f t="shared" si="199"/>
        <v>-</v>
      </c>
      <c r="AY625" s="622">
        <f>IF(AX625="-",0,IF(COUNTIF(AX625:$AX$1022,AX625)&gt;1,1,0))</f>
        <v>0</v>
      </c>
    </row>
    <row r="626" spans="1:51" ht="15.75">
      <c r="A626" s="464">
        <v>604</v>
      </c>
      <c r="B626" s="491"/>
      <c r="C626" s="492"/>
      <c r="D626" s="469"/>
      <c r="E626" s="470"/>
      <c r="F626" s="493"/>
      <c r="G626" s="466"/>
      <c r="H626" s="470"/>
      <c r="I626" s="493"/>
      <c r="J626" s="466"/>
      <c r="K626" s="470"/>
      <c r="L626" s="493"/>
      <c r="M626" s="466"/>
      <c r="N626" s="470"/>
      <c r="O626" s="493"/>
      <c r="P626" s="466"/>
      <c r="Q626" s="470"/>
      <c r="R626" s="493"/>
      <c r="S626" s="466"/>
      <c r="T626" s="470"/>
      <c r="U626" s="493"/>
      <c r="V626" s="466"/>
      <c r="W626" s="470"/>
      <c r="X626" s="493"/>
      <c r="Y626" s="466"/>
      <c r="Z626" s="470"/>
      <c r="AA626" s="494"/>
      <c r="AB626" s="542">
        <f t="shared" si="182"/>
        <v>0</v>
      </c>
      <c r="AC626" s="495">
        <f t="shared" si="182"/>
        <v>0</v>
      </c>
      <c r="AD626" s="496">
        <f t="shared" si="182"/>
        <v>0</v>
      </c>
      <c r="AE626" s="3"/>
      <c r="AF626" s="13" t="b">
        <f t="shared" si="180"/>
        <v>1</v>
      </c>
      <c r="AG626" s="13" t="b">
        <f t="shared" si="181"/>
        <v>1</v>
      </c>
      <c r="AH626" s="13" t="b">
        <f t="shared" si="183"/>
        <v>1</v>
      </c>
      <c r="AI626" s="13" t="b">
        <f t="shared" si="184"/>
        <v>1</v>
      </c>
      <c r="AJ626" s="13" t="b">
        <f t="shared" si="185"/>
        <v>0</v>
      </c>
      <c r="AK626" s="13" t="b">
        <f t="shared" si="186"/>
        <v>0</v>
      </c>
      <c r="AL626" s="13" t="b">
        <f t="shared" si="187"/>
        <v>0</v>
      </c>
      <c r="AM626" s="13" t="b">
        <f t="shared" si="188"/>
        <v>0</v>
      </c>
      <c r="AN626" s="13" t="b">
        <f t="shared" si="189"/>
        <v>0</v>
      </c>
      <c r="AO626" s="13" t="b">
        <f t="shared" si="190"/>
        <v>0</v>
      </c>
      <c r="AP626" s="13" t="b">
        <f t="shared" si="191"/>
        <v>0</v>
      </c>
      <c r="AQ626" s="13" t="b">
        <f t="shared" si="192"/>
        <v>0</v>
      </c>
      <c r="AR626" s="13" t="b">
        <f t="shared" si="193"/>
        <v>0</v>
      </c>
      <c r="AS626" s="13" t="b">
        <f t="shared" si="194"/>
        <v>1</v>
      </c>
      <c r="AT626" s="13" t="b">
        <f t="shared" si="195"/>
        <v>1</v>
      </c>
      <c r="AU626" s="13" t="b">
        <f t="shared" si="196"/>
        <v>1</v>
      </c>
      <c r="AV626" s="13" t="b">
        <f t="shared" si="197"/>
        <v>1</v>
      </c>
      <c r="AW626" s="13" t="b">
        <f t="shared" si="198"/>
        <v>1</v>
      </c>
      <c r="AX626" s="13" t="str">
        <f t="shared" si="199"/>
        <v>-</v>
      </c>
      <c r="AY626" s="622">
        <f>IF(AX626="-",0,IF(COUNTIF(AX626:$AX$1022,AX626)&gt;1,1,0))</f>
        <v>0</v>
      </c>
    </row>
    <row r="627" spans="1:51" ht="15.75">
      <c r="A627" s="464">
        <v>605</v>
      </c>
      <c r="B627" s="491"/>
      <c r="C627" s="492"/>
      <c r="D627" s="469"/>
      <c r="E627" s="470"/>
      <c r="F627" s="493"/>
      <c r="G627" s="466"/>
      <c r="H627" s="470"/>
      <c r="I627" s="493"/>
      <c r="J627" s="466"/>
      <c r="K627" s="470"/>
      <c r="L627" s="493"/>
      <c r="M627" s="466"/>
      <c r="N627" s="470"/>
      <c r="O627" s="493"/>
      <c r="P627" s="466"/>
      <c r="Q627" s="470"/>
      <c r="R627" s="493"/>
      <c r="S627" s="466"/>
      <c r="T627" s="470"/>
      <c r="U627" s="493"/>
      <c r="V627" s="466"/>
      <c r="W627" s="470"/>
      <c r="X627" s="493"/>
      <c r="Y627" s="466"/>
      <c r="Z627" s="470"/>
      <c r="AA627" s="494"/>
      <c r="AB627" s="542">
        <f t="shared" si="182"/>
        <v>0</v>
      </c>
      <c r="AC627" s="495">
        <f t="shared" si="182"/>
        <v>0</v>
      </c>
      <c r="AD627" s="496">
        <f t="shared" si="182"/>
        <v>0</v>
      </c>
      <c r="AE627" s="3"/>
      <c r="AF627" s="13" t="b">
        <f t="shared" si="180"/>
        <v>1</v>
      </c>
      <c r="AG627" s="13" t="b">
        <f t="shared" si="181"/>
        <v>1</v>
      </c>
      <c r="AH627" s="13" t="b">
        <f t="shared" si="183"/>
        <v>1</v>
      </c>
      <c r="AI627" s="13" t="b">
        <f t="shared" si="184"/>
        <v>1</v>
      </c>
      <c r="AJ627" s="13" t="b">
        <f t="shared" si="185"/>
        <v>0</v>
      </c>
      <c r="AK627" s="13" t="b">
        <f t="shared" si="186"/>
        <v>0</v>
      </c>
      <c r="AL627" s="13" t="b">
        <f t="shared" si="187"/>
        <v>0</v>
      </c>
      <c r="AM627" s="13" t="b">
        <f t="shared" si="188"/>
        <v>0</v>
      </c>
      <c r="AN627" s="13" t="b">
        <f t="shared" si="189"/>
        <v>0</v>
      </c>
      <c r="AO627" s="13" t="b">
        <f t="shared" si="190"/>
        <v>0</v>
      </c>
      <c r="AP627" s="13" t="b">
        <f t="shared" si="191"/>
        <v>0</v>
      </c>
      <c r="AQ627" s="13" t="b">
        <f t="shared" si="192"/>
        <v>0</v>
      </c>
      <c r="AR627" s="13" t="b">
        <f t="shared" si="193"/>
        <v>0</v>
      </c>
      <c r="AS627" s="13" t="b">
        <f t="shared" si="194"/>
        <v>1</v>
      </c>
      <c r="AT627" s="13" t="b">
        <f t="shared" si="195"/>
        <v>1</v>
      </c>
      <c r="AU627" s="13" t="b">
        <f t="shared" si="196"/>
        <v>1</v>
      </c>
      <c r="AV627" s="13" t="b">
        <f t="shared" si="197"/>
        <v>1</v>
      </c>
      <c r="AW627" s="13" t="b">
        <f t="shared" si="198"/>
        <v>1</v>
      </c>
      <c r="AX627" s="13" t="str">
        <f t="shared" si="199"/>
        <v>-</v>
      </c>
      <c r="AY627" s="622">
        <f>IF(AX627="-",0,IF(COUNTIF(AX627:$AX$1022,AX627)&gt;1,1,0))</f>
        <v>0</v>
      </c>
    </row>
    <row r="628" spans="1:51" ht="15.75">
      <c r="A628" s="464">
        <v>606</v>
      </c>
      <c r="B628" s="491"/>
      <c r="C628" s="492"/>
      <c r="D628" s="469"/>
      <c r="E628" s="470"/>
      <c r="F628" s="493"/>
      <c r="G628" s="466"/>
      <c r="H628" s="470"/>
      <c r="I628" s="493"/>
      <c r="J628" s="466"/>
      <c r="K628" s="470"/>
      <c r="L628" s="493"/>
      <c r="M628" s="466"/>
      <c r="N628" s="470"/>
      <c r="O628" s="493"/>
      <c r="P628" s="466"/>
      <c r="Q628" s="470"/>
      <c r="R628" s="493"/>
      <c r="S628" s="466"/>
      <c r="T628" s="470"/>
      <c r="U628" s="493"/>
      <c r="V628" s="466"/>
      <c r="W628" s="470"/>
      <c r="X628" s="493"/>
      <c r="Y628" s="466"/>
      <c r="Z628" s="470"/>
      <c r="AA628" s="494"/>
      <c r="AB628" s="542">
        <f t="shared" si="182"/>
        <v>0</v>
      </c>
      <c r="AC628" s="495">
        <f t="shared" si="182"/>
        <v>0</v>
      </c>
      <c r="AD628" s="496">
        <f t="shared" si="182"/>
        <v>0</v>
      </c>
      <c r="AE628" s="3"/>
      <c r="AF628" s="13" t="b">
        <f t="shared" si="180"/>
        <v>1</v>
      </c>
      <c r="AG628" s="13" t="b">
        <f t="shared" si="181"/>
        <v>1</v>
      </c>
      <c r="AH628" s="13" t="b">
        <f t="shared" si="183"/>
        <v>1</v>
      </c>
      <c r="AI628" s="13" t="b">
        <f t="shared" si="184"/>
        <v>1</v>
      </c>
      <c r="AJ628" s="13" t="b">
        <f t="shared" si="185"/>
        <v>0</v>
      </c>
      <c r="AK628" s="13" t="b">
        <f t="shared" si="186"/>
        <v>0</v>
      </c>
      <c r="AL628" s="13" t="b">
        <f t="shared" si="187"/>
        <v>0</v>
      </c>
      <c r="AM628" s="13" t="b">
        <f t="shared" si="188"/>
        <v>0</v>
      </c>
      <c r="AN628" s="13" t="b">
        <f t="shared" si="189"/>
        <v>0</v>
      </c>
      <c r="AO628" s="13" t="b">
        <f t="shared" si="190"/>
        <v>0</v>
      </c>
      <c r="AP628" s="13" t="b">
        <f t="shared" si="191"/>
        <v>0</v>
      </c>
      <c r="AQ628" s="13" t="b">
        <f t="shared" si="192"/>
        <v>0</v>
      </c>
      <c r="AR628" s="13" t="b">
        <f t="shared" si="193"/>
        <v>0</v>
      </c>
      <c r="AS628" s="13" t="b">
        <f t="shared" si="194"/>
        <v>1</v>
      </c>
      <c r="AT628" s="13" t="b">
        <f t="shared" si="195"/>
        <v>1</v>
      </c>
      <c r="AU628" s="13" t="b">
        <f t="shared" si="196"/>
        <v>1</v>
      </c>
      <c r="AV628" s="13" t="b">
        <f t="shared" si="197"/>
        <v>1</v>
      </c>
      <c r="AW628" s="13" t="b">
        <f t="shared" si="198"/>
        <v>1</v>
      </c>
      <c r="AX628" s="13" t="str">
        <f t="shared" si="199"/>
        <v>-</v>
      </c>
      <c r="AY628" s="622">
        <f>IF(AX628="-",0,IF(COUNTIF(AX628:$AX$1022,AX628)&gt;1,1,0))</f>
        <v>0</v>
      </c>
    </row>
    <row r="629" spans="1:51" ht="15.75">
      <c r="A629" s="464">
        <v>607</v>
      </c>
      <c r="B629" s="491"/>
      <c r="C629" s="492"/>
      <c r="D629" s="469"/>
      <c r="E629" s="470"/>
      <c r="F629" s="493"/>
      <c r="G629" s="466"/>
      <c r="H629" s="470"/>
      <c r="I629" s="493"/>
      <c r="J629" s="466"/>
      <c r="K629" s="470"/>
      <c r="L629" s="493"/>
      <c r="M629" s="466"/>
      <c r="N629" s="470"/>
      <c r="O629" s="493"/>
      <c r="P629" s="466"/>
      <c r="Q629" s="470"/>
      <c r="R629" s="493"/>
      <c r="S629" s="466"/>
      <c r="T629" s="470"/>
      <c r="U629" s="493"/>
      <c r="V629" s="466"/>
      <c r="W629" s="470"/>
      <c r="X629" s="493"/>
      <c r="Y629" s="466"/>
      <c r="Z629" s="470"/>
      <c r="AA629" s="494"/>
      <c r="AB629" s="542">
        <f t="shared" si="182"/>
        <v>0</v>
      </c>
      <c r="AC629" s="495">
        <f t="shared" si="182"/>
        <v>0</v>
      </c>
      <c r="AD629" s="496">
        <f t="shared" si="182"/>
        <v>0</v>
      </c>
      <c r="AE629" s="3"/>
      <c r="AF629" s="13" t="b">
        <f t="shared" si="180"/>
        <v>1</v>
      </c>
      <c r="AG629" s="13" t="b">
        <f t="shared" si="181"/>
        <v>1</v>
      </c>
      <c r="AH629" s="13" t="b">
        <f t="shared" si="183"/>
        <v>1</v>
      </c>
      <c r="AI629" s="13" t="b">
        <f t="shared" si="184"/>
        <v>1</v>
      </c>
      <c r="AJ629" s="13" t="b">
        <f t="shared" si="185"/>
        <v>0</v>
      </c>
      <c r="AK629" s="13" t="b">
        <f t="shared" si="186"/>
        <v>0</v>
      </c>
      <c r="AL629" s="13" t="b">
        <f t="shared" si="187"/>
        <v>0</v>
      </c>
      <c r="AM629" s="13" t="b">
        <f t="shared" si="188"/>
        <v>0</v>
      </c>
      <c r="AN629" s="13" t="b">
        <f t="shared" si="189"/>
        <v>0</v>
      </c>
      <c r="AO629" s="13" t="b">
        <f t="shared" si="190"/>
        <v>0</v>
      </c>
      <c r="AP629" s="13" t="b">
        <f t="shared" si="191"/>
        <v>0</v>
      </c>
      <c r="AQ629" s="13" t="b">
        <f t="shared" si="192"/>
        <v>0</v>
      </c>
      <c r="AR629" s="13" t="b">
        <f t="shared" si="193"/>
        <v>0</v>
      </c>
      <c r="AS629" s="13" t="b">
        <f t="shared" si="194"/>
        <v>1</v>
      </c>
      <c r="AT629" s="13" t="b">
        <f t="shared" si="195"/>
        <v>1</v>
      </c>
      <c r="AU629" s="13" t="b">
        <f t="shared" si="196"/>
        <v>1</v>
      </c>
      <c r="AV629" s="13" t="b">
        <f t="shared" si="197"/>
        <v>1</v>
      </c>
      <c r="AW629" s="13" t="b">
        <f t="shared" si="198"/>
        <v>1</v>
      </c>
      <c r="AX629" s="13" t="str">
        <f t="shared" si="199"/>
        <v>-</v>
      </c>
      <c r="AY629" s="622">
        <f>IF(AX629="-",0,IF(COUNTIF(AX629:$AX$1022,AX629)&gt;1,1,0))</f>
        <v>0</v>
      </c>
    </row>
    <row r="630" spans="1:51" ht="15.75">
      <c r="A630" s="464">
        <v>608</v>
      </c>
      <c r="B630" s="491"/>
      <c r="C630" s="492"/>
      <c r="D630" s="469"/>
      <c r="E630" s="470"/>
      <c r="F630" s="493"/>
      <c r="G630" s="466"/>
      <c r="H630" s="470"/>
      <c r="I630" s="493"/>
      <c r="J630" s="466"/>
      <c r="K630" s="470"/>
      <c r="L630" s="493"/>
      <c r="M630" s="466"/>
      <c r="N630" s="470"/>
      <c r="O630" s="493"/>
      <c r="P630" s="466"/>
      <c r="Q630" s="470"/>
      <c r="R630" s="493"/>
      <c r="S630" s="466"/>
      <c r="T630" s="470"/>
      <c r="U630" s="493"/>
      <c r="V630" s="466"/>
      <c r="W630" s="470"/>
      <c r="X630" s="493"/>
      <c r="Y630" s="466"/>
      <c r="Z630" s="470"/>
      <c r="AA630" s="494"/>
      <c r="AB630" s="542">
        <f t="shared" si="182"/>
        <v>0</v>
      </c>
      <c r="AC630" s="495">
        <f t="shared" si="182"/>
        <v>0</v>
      </c>
      <c r="AD630" s="496">
        <f t="shared" si="182"/>
        <v>0</v>
      </c>
      <c r="AE630" s="3"/>
      <c r="AF630" s="13" t="b">
        <f t="shared" si="180"/>
        <v>1</v>
      </c>
      <c r="AG630" s="13" t="b">
        <f t="shared" si="181"/>
        <v>1</v>
      </c>
      <c r="AH630" s="13" t="b">
        <f t="shared" si="183"/>
        <v>1</v>
      </c>
      <c r="AI630" s="13" t="b">
        <f t="shared" si="184"/>
        <v>1</v>
      </c>
      <c r="AJ630" s="13" t="b">
        <f t="shared" si="185"/>
        <v>0</v>
      </c>
      <c r="AK630" s="13" t="b">
        <f t="shared" si="186"/>
        <v>0</v>
      </c>
      <c r="AL630" s="13" t="b">
        <f t="shared" si="187"/>
        <v>0</v>
      </c>
      <c r="AM630" s="13" t="b">
        <f t="shared" si="188"/>
        <v>0</v>
      </c>
      <c r="AN630" s="13" t="b">
        <f t="shared" si="189"/>
        <v>0</v>
      </c>
      <c r="AO630" s="13" t="b">
        <f t="shared" si="190"/>
        <v>0</v>
      </c>
      <c r="AP630" s="13" t="b">
        <f t="shared" si="191"/>
        <v>0</v>
      </c>
      <c r="AQ630" s="13" t="b">
        <f t="shared" si="192"/>
        <v>0</v>
      </c>
      <c r="AR630" s="13" t="b">
        <f t="shared" si="193"/>
        <v>0</v>
      </c>
      <c r="AS630" s="13" t="b">
        <f t="shared" si="194"/>
        <v>1</v>
      </c>
      <c r="AT630" s="13" t="b">
        <f t="shared" si="195"/>
        <v>1</v>
      </c>
      <c r="AU630" s="13" t="b">
        <f t="shared" si="196"/>
        <v>1</v>
      </c>
      <c r="AV630" s="13" t="b">
        <f t="shared" si="197"/>
        <v>1</v>
      </c>
      <c r="AW630" s="13" t="b">
        <f t="shared" si="198"/>
        <v>1</v>
      </c>
      <c r="AX630" s="13" t="str">
        <f t="shared" si="199"/>
        <v>-</v>
      </c>
      <c r="AY630" s="622">
        <f>IF(AX630="-",0,IF(COUNTIF(AX630:$AX$1022,AX630)&gt;1,1,0))</f>
        <v>0</v>
      </c>
    </row>
    <row r="631" spans="1:51" ht="15.75">
      <c r="A631" s="464">
        <v>609</v>
      </c>
      <c r="B631" s="491"/>
      <c r="C631" s="492"/>
      <c r="D631" s="469"/>
      <c r="E631" s="470"/>
      <c r="F631" s="493"/>
      <c r="G631" s="466"/>
      <c r="H631" s="470"/>
      <c r="I631" s="493"/>
      <c r="J631" s="466"/>
      <c r="K631" s="470"/>
      <c r="L631" s="493"/>
      <c r="M631" s="466"/>
      <c r="N631" s="470"/>
      <c r="O631" s="493"/>
      <c r="P631" s="466"/>
      <c r="Q631" s="470"/>
      <c r="R631" s="493"/>
      <c r="S631" s="466"/>
      <c r="T631" s="470"/>
      <c r="U631" s="493"/>
      <c r="V631" s="466"/>
      <c r="W631" s="470"/>
      <c r="X631" s="493"/>
      <c r="Y631" s="466"/>
      <c r="Z631" s="470"/>
      <c r="AA631" s="494"/>
      <c r="AB631" s="542">
        <f t="shared" si="182"/>
        <v>0</v>
      </c>
      <c r="AC631" s="495">
        <f t="shared" si="182"/>
        <v>0</v>
      </c>
      <c r="AD631" s="496">
        <f t="shared" si="182"/>
        <v>0</v>
      </c>
      <c r="AE631" s="3"/>
      <c r="AF631" s="13" t="b">
        <f t="shared" si="180"/>
        <v>1</v>
      </c>
      <c r="AG631" s="13" t="b">
        <f t="shared" si="181"/>
        <v>1</v>
      </c>
      <c r="AH631" s="13" t="b">
        <f t="shared" si="183"/>
        <v>1</v>
      </c>
      <c r="AI631" s="13" t="b">
        <f t="shared" si="184"/>
        <v>1</v>
      </c>
      <c r="AJ631" s="13" t="b">
        <f t="shared" si="185"/>
        <v>0</v>
      </c>
      <c r="AK631" s="13" t="b">
        <f t="shared" si="186"/>
        <v>0</v>
      </c>
      <c r="AL631" s="13" t="b">
        <f t="shared" si="187"/>
        <v>0</v>
      </c>
      <c r="AM631" s="13" t="b">
        <f t="shared" si="188"/>
        <v>0</v>
      </c>
      <c r="AN631" s="13" t="b">
        <f t="shared" si="189"/>
        <v>0</v>
      </c>
      <c r="AO631" s="13" t="b">
        <f t="shared" si="190"/>
        <v>0</v>
      </c>
      <c r="AP631" s="13" t="b">
        <f t="shared" si="191"/>
        <v>0</v>
      </c>
      <c r="AQ631" s="13" t="b">
        <f t="shared" si="192"/>
        <v>0</v>
      </c>
      <c r="AR631" s="13" t="b">
        <f t="shared" si="193"/>
        <v>0</v>
      </c>
      <c r="AS631" s="13" t="b">
        <f t="shared" si="194"/>
        <v>1</v>
      </c>
      <c r="AT631" s="13" t="b">
        <f t="shared" si="195"/>
        <v>1</v>
      </c>
      <c r="AU631" s="13" t="b">
        <f t="shared" si="196"/>
        <v>1</v>
      </c>
      <c r="AV631" s="13" t="b">
        <f t="shared" si="197"/>
        <v>1</v>
      </c>
      <c r="AW631" s="13" t="b">
        <f t="shared" si="198"/>
        <v>1</v>
      </c>
      <c r="AX631" s="13" t="str">
        <f t="shared" si="199"/>
        <v>-</v>
      </c>
      <c r="AY631" s="622">
        <f>IF(AX631="-",0,IF(COUNTIF(AX631:$AX$1022,AX631)&gt;1,1,0))</f>
        <v>0</v>
      </c>
    </row>
    <row r="632" spans="1:51" ht="15.75">
      <c r="A632" s="464">
        <v>610</v>
      </c>
      <c r="B632" s="491"/>
      <c r="C632" s="492"/>
      <c r="D632" s="469"/>
      <c r="E632" s="470"/>
      <c r="F632" s="493"/>
      <c r="G632" s="466"/>
      <c r="H632" s="470"/>
      <c r="I632" s="493"/>
      <c r="J632" s="466"/>
      <c r="K632" s="470"/>
      <c r="L632" s="493"/>
      <c r="M632" s="466"/>
      <c r="N632" s="470"/>
      <c r="O632" s="493"/>
      <c r="P632" s="466"/>
      <c r="Q632" s="470"/>
      <c r="R632" s="493"/>
      <c r="S632" s="466"/>
      <c r="T632" s="470"/>
      <c r="U632" s="493"/>
      <c r="V632" s="466"/>
      <c r="W632" s="470"/>
      <c r="X632" s="493"/>
      <c r="Y632" s="466"/>
      <c r="Z632" s="470"/>
      <c r="AA632" s="494"/>
      <c r="AB632" s="542">
        <f t="shared" si="182"/>
        <v>0</v>
      </c>
      <c r="AC632" s="495">
        <f t="shared" si="182"/>
        <v>0</v>
      </c>
      <c r="AD632" s="496">
        <f t="shared" si="182"/>
        <v>0</v>
      </c>
      <c r="AE632" s="3"/>
      <c r="AF632" s="13" t="b">
        <f t="shared" si="180"/>
        <v>1</v>
      </c>
      <c r="AG632" s="13" t="b">
        <f t="shared" si="181"/>
        <v>1</v>
      </c>
      <c r="AH632" s="13" t="b">
        <f t="shared" si="183"/>
        <v>1</v>
      </c>
      <c r="AI632" s="13" t="b">
        <f t="shared" si="184"/>
        <v>1</v>
      </c>
      <c r="AJ632" s="13" t="b">
        <f t="shared" si="185"/>
        <v>0</v>
      </c>
      <c r="AK632" s="13" t="b">
        <f t="shared" si="186"/>
        <v>0</v>
      </c>
      <c r="AL632" s="13" t="b">
        <f t="shared" si="187"/>
        <v>0</v>
      </c>
      <c r="AM632" s="13" t="b">
        <f t="shared" si="188"/>
        <v>0</v>
      </c>
      <c r="AN632" s="13" t="b">
        <f t="shared" si="189"/>
        <v>0</v>
      </c>
      <c r="AO632" s="13" t="b">
        <f t="shared" si="190"/>
        <v>0</v>
      </c>
      <c r="AP632" s="13" t="b">
        <f t="shared" si="191"/>
        <v>0</v>
      </c>
      <c r="AQ632" s="13" t="b">
        <f t="shared" si="192"/>
        <v>0</v>
      </c>
      <c r="AR632" s="13" t="b">
        <f t="shared" si="193"/>
        <v>0</v>
      </c>
      <c r="AS632" s="13" t="b">
        <f t="shared" si="194"/>
        <v>1</v>
      </c>
      <c r="AT632" s="13" t="b">
        <f t="shared" si="195"/>
        <v>1</v>
      </c>
      <c r="AU632" s="13" t="b">
        <f t="shared" si="196"/>
        <v>1</v>
      </c>
      <c r="AV632" s="13" t="b">
        <f t="shared" si="197"/>
        <v>1</v>
      </c>
      <c r="AW632" s="13" t="b">
        <f t="shared" si="198"/>
        <v>1</v>
      </c>
      <c r="AX632" s="13" t="str">
        <f t="shared" si="199"/>
        <v>-</v>
      </c>
      <c r="AY632" s="622">
        <f>IF(AX632="-",0,IF(COUNTIF(AX632:$AX$1022,AX632)&gt;1,1,0))</f>
        <v>0</v>
      </c>
    </row>
    <row r="633" spans="1:51" ht="15.75">
      <c r="A633" s="464">
        <v>611</v>
      </c>
      <c r="B633" s="491"/>
      <c r="C633" s="492"/>
      <c r="D633" s="469"/>
      <c r="E633" s="470"/>
      <c r="F633" s="493"/>
      <c r="G633" s="466"/>
      <c r="H633" s="470"/>
      <c r="I633" s="493"/>
      <c r="J633" s="466"/>
      <c r="K633" s="470"/>
      <c r="L633" s="493"/>
      <c r="M633" s="466"/>
      <c r="N633" s="470"/>
      <c r="O633" s="493"/>
      <c r="P633" s="466"/>
      <c r="Q633" s="470"/>
      <c r="R633" s="493"/>
      <c r="S633" s="466"/>
      <c r="T633" s="470"/>
      <c r="U633" s="493"/>
      <c r="V633" s="466"/>
      <c r="W633" s="470"/>
      <c r="X633" s="493"/>
      <c r="Y633" s="466"/>
      <c r="Z633" s="470"/>
      <c r="AA633" s="494"/>
      <c r="AB633" s="542">
        <f t="shared" si="182"/>
        <v>0</v>
      </c>
      <c r="AC633" s="495">
        <f t="shared" si="182"/>
        <v>0</v>
      </c>
      <c r="AD633" s="496">
        <f t="shared" si="182"/>
        <v>0</v>
      </c>
      <c r="AE633" s="3"/>
      <c r="AF633" s="13" t="b">
        <f t="shared" si="180"/>
        <v>1</v>
      </c>
      <c r="AG633" s="13" t="b">
        <f t="shared" si="181"/>
        <v>1</v>
      </c>
      <c r="AH633" s="13" t="b">
        <f t="shared" si="183"/>
        <v>1</v>
      </c>
      <c r="AI633" s="13" t="b">
        <f t="shared" si="184"/>
        <v>1</v>
      </c>
      <c r="AJ633" s="13" t="b">
        <f t="shared" si="185"/>
        <v>0</v>
      </c>
      <c r="AK633" s="13" t="b">
        <f t="shared" si="186"/>
        <v>0</v>
      </c>
      <c r="AL633" s="13" t="b">
        <f t="shared" si="187"/>
        <v>0</v>
      </c>
      <c r="AM633" s="13" t="b">
        <f t="shared" si="188"/>
        <v>0</v>
      </c>
      <c r="AN633" s="13" t="b">
        <f t="shared" si="189"/>
        <v>0</v>
      </c>
      <c r="AO633" s="13" t="b">
        <f t="shared" si="190"/>
        <v>0</v>
      </c>
      <c r="AP633" s="13" t="b">
        <f t="shared" si="191"/>
        <v>0</v>
      </c>
      <c r="AQ633" s="13" t="b">
        <f t="shared" si="192"/>
        <v>0</v>
      </c>
      <c r="AR633" s="13" t="b">
        <f t="shared" si="193"/>
        <v>0</v>
      </c>
      <c r="AS633" s="13" t="b">
        <f t="shared" si="194"/>
        <v>1</v>
      </c>
      <c r="AT633" s="13" t="b">
        <f t="shared" si="195"/>
        <v>1</v>
      </c>
      <c r="AU633" s="13" t="b">
        <f t="shared" si="196"/>
        <v>1</v>
      </c>
      <c r="AV633" s="13" t="b">
        <f t="shared" si="197"/>
        <v>1</v>
      </c>
      <c r="AW633" s="13" t="b">
        <f t="shared" si="198"/>
        <v>1</v>
      </c>
      <c r="AX633" s="13" t="str">
        <f t="shared" si="199"/>
        <v>-</v>
      </c>
      <c r="AY633" s="622">
        <f>IF(AX633="-",0,IF(COUNTIF(AX633:$AX$1022,AX633)&gt;1,1,0))</f>
        <v>0</v>
      </c>
    </row>
    <row r="634" spans="1:51" ht="15.75">
      <c r="A634" s="464">
        <v>612</v>
      </c>
      <c r="B634" s="491"/>
      <c r="C634" s="492"/>
      <c r="D634" s="469"/>
      <c r="E634" s="470"/>
      <c r="F634" s="493"/>
      <c r="G634" s="466"/>
      <c r="H634" s="470"/>
      <c r="I634" s="493"/>
      <c r="J634" s="466"/>
      <c r="K634" s="470"/>
      <c r="L634" s="493"/>
      <c r="M634" s="466"/>
      <c r="N634" s="470"/>
      <c r="O634" s="493"/>
      <c r="P634" s="466"/>
      <c r="Q634" s="470"/>
      <c r="R634" s="493"/>
      <c r="S634" s="466"/>
      <c r="T634" s="470"/>
      <c r="U634" s="493"/>
      <c r="V634" s="466"/>
      <c r="W634" s="470"/>
      <c r="X634" s="493"/>
      <c r="Y634" s="466"/>
      <c r="Z634" s="470"/>
      <c r="AA634" s="494"/>
      <c r="AB634" s="542">
        <f t="shared" si="182"/>
        <v>0</v>
      </c>
      <c r="AC634" s="495">
        <f t="shared" si="182"/>
        <v>0</v>
      </c>
      <c r="AD634" s="496">
        <f t="shared" si="182"/>
        <v>0</v>
      </c>
      <c r="AE634" s="3"/>
      <c r="AF634" s="13" t="b">
        <f t="shared" si="180"/>
        <v>1</v>
      </c>
      <c r="AG634" s="13" t="b">
        <f t="shared" si="181"/>
        <v>1</v>
      </c>
      <c r="AH634" s="13" t="b">
        <f t="shared" si="183"/>
        <v>1</v>
      </c>
      <c r="AI634" s="13" t="b">
        <f t="shared" si="184"/>
        <v>1</v>
      </c>
      <c r="AJ634" s="13" t="b">
        <f t="shared" si="185"/>
        <v>0</v>
      </c>
      <c r="AK634" s="13" t="b">
        <f t="shared" si="186"/>
        <v>0</v>
      </c>
      <c r="AL634" s="13" t="b">
        <f t="shared" si="187"/>
        <v>0</v>
      </c>
      <c r="AM634" s="13" t="b">
        <f t="shared" si="188"/>
        <v>0</v>
      </c>
      <c r="AN634" s="13" t="b">
        <f t="shared" si="189"/>
        <v>0</v>
      </c>
      <c r="AO634" s="13" t="b">
        <f t="shared" si="190"/>
        <v>0</v>
      </c>
      <c r="AP634" s="13" t="b">
        <f t="shared" si="191"/>
        <v>0</v>
      </c>
      <c r="AQ634" s="13" t="b">
        <f t="shared" si="192"/>
        <v>0</v>
      </c>
      <c r="AR634" s="13" t="b">
        <f t="shared" si="193"/>
        <v>0</v>
      </c>
      <c r="AS634" s="13" t="b">
        <f t="shared" si="194"/>
        <v>1</v>
      </c>
      <c r="AT634" s="13" t="b">
        <f t="shared" si="195"/>
        <v>1</v>
      </c>
      <c r="AU634" s="13" t="b">
        <f t="shared" si="196"/>
        <v>1</v>
      </c>
      <c r="AV634" s="13" t="b">
        <f t="shared" si="197"/>
        <v>1</v>
      </c>
      <c r="AW634" s="13" t="b">
        <f t="shared" si="198"/>
        <v>1</v>
      </c>
      <c r="AX634" s="13" t="str">
        <f t="shared" si="199"/>
        <v>-</v>
      </c>
      <c r="AY634" s="622">
        <f>IF(AX634="-",0,IF(COUNTIF(AX634:$AX$1022,AX634)&gt;1,1,0))</f>
        <v>0</v>
      </c>
    </row>
    <row r="635" spans="1:51" ht="15.75">
      <c r="A635" s="464">
        <v>613</v>
      </c>
      <c r="B635" s="491"/>
      <c r="C635" s="492"/>
      <c r="D635" s="469"/>
      <c r="E635" s="470"/>
      <c r="F635" s="493"/>
      <c r="G635" s="466"/>
      <c r="H635" s="470"/>
      <c r="I635" s="493"/>
      <c r="J635" s="466"/>
      <c r="K635" s="470"/>
      <c r="L635" s="493"/>
      <c r="M635" s="466"/>
      <c r="N635" s="470"/>
      <c r="O635" s="493"/>
      <c r="P635" s="466"/>
      <c r="Q635" s="470"/>
      <c r="R635" s="493"/>
      <c r="S635" s="466"/>
      <c r="T635" s="470"/>
      <c r="U635" s="493"/>
      <c r="V635" s="466"/>
      <c r="W635" s="470"/>
      <c r="X635" s="493"/>
      <c r="Y635" s="466"/>
      <c r="Z635" s="470"/>
      <c r="AA635" s="494"/>
      <c r="AB635" s="542">
        <f t="shared" si="182"/>
        <v>0</v>
      </c>
      <c r="AC635" s="495">
        <f t="shared" si="182"/>
        <v>0</v>
      </c>
      <c r="AD635" s="496">
        <f t="shared" si="182"/>
        <v>0</v>
      </c>
      <c r="AE635" s="3"/>
      <c r="AF635" s="13" t="b">
        <f t="shared" si="180"/>
        <v>1</v>
      </c>
      <c r="AG635" s="13" t="b">
        <f t="shared" si="181"/>
        <v>1</v>
      </c>
      <c r="AH635" s="13" t="b">
        <f t="shared" si="183"/>
        <v>1</v>
      </c>
      <c r="AI635" s="13" t="b">
        <f t="shared" si="184"/>
        <v>1</v>
      </c>
      <c r="AJ635" s="13" t="b">
        <f t="shared" si="185"/>
        <v>0</v>
      </c>
      <c r="AK635" s="13" t="b">
        <f t="shared" si="186"/>
        <v>0</v>
      </c>
      <c r="AL635" s="13" t="b">
        <f t="shared" si="187"/>
        <v>0</v>
      </c>
      <c r="AM635" s="13" t="b">
        <f t="shared" si="188"/>
        <v>0</v>
      </c>
      <c r="AN635" s="13" t="b">
        <f t="shared" si="189"/>
        <v>0</v>
      </c>
      <c r="AO635" s="13" t="b">
        <f t="shared" si="190"/>
        <v>0</v>
      </c>
      <c r="AP635" s="13" t="b">
        <f t="shared" si="191"/>
        <v>0</v>
      </c>
      <c r="AQ635" s="13" t="b">
        <f t="shared" si="192"/>
        <v>0</v>
      </c>
      <c r="AR635" s="13" t="b">
        <f t="shared" si="193"/>
        <v>0</v>
      </c>
      <c r="AS635" s="13" t="b">
        <f t="shared" si="194"/>
        <v>1</v>
      </c>
      <c r="AT635" s="13" t="b">
        <f t="shared" si="195"/>
        <v>1</v>
      </c>
      <c r="AU635" s="13" t="b">
        <f t="shared" si="196"/>
        <v>1</v>
      </c>
      <c r="AV635" s="13" t="b">
        <f t="shared" si="197"/>
        <v>1</v>
      </c>
      <c r="AW635" s="13" t="b">
        <f t="shared" si="198"/>
        <v>1</v>
      </c>
      <c r="AX635" s="13" t="str">
        <f t="shared" si="199"/>
        <v>-</v>
      </c>
      <c r="AY635" s="622">
        <f>IF(AX635="-",0,IF(COUNTIF(AX635:$AX$1022,AX635)&gt;1,1,0))</f>
        <v>0</v>
      </c>
    </row>
    <row r="636" spans="1:51" ht="15.75">
      <c r="A636" s="464">
        <v>614</v>
      </c>
      <c r="B636" s="491"/>
      <c r="C636" s="492"/>
      <c r="D636" s="469"/>
      <c r="E636" s="470"/>
      <c r="F636" s="493"/>
      <c r="G636" s="466"/>
      <c r="H636" s="470"/>
      <c r="I636" s="493"/>
      <c r="J636" s="466"/>
      <c r="K636" s="470"/>
      <c r="L636" s="493"/>
      <c r="M636" s="466"/>
      <c r="N636" s="470"/>
      <c r="O636" s="493"/>
      <c r="P636" s="466"/>
      <c r="Q636" s="470"/>
      <c r="R636" s="493"/>
      <c r="S636" s="466"/>
      <c r="T636" s="470"/>
      <c r="U636" s="493"/>
      <c r="V636" s="466"/>
      <c r="W636" s="470"/>
      <c r="X636" s="493"/>
      <c r="Y636" s="466"/>
      <c r="Z636" s="470"/>
      <c r="AA636" s="494"/>
      <c r="AB636" s="542">
        <f t="shared" si="182"/>
        <v>0</v>
      </c>
      <c r="AC636" s="495">
        <f t="shared" si="182"/>
        <v>0</v>
      </c>
      <c r="AD636" s="496">
        <f t="shared" si="182"/>
        <v>0</v>
      </c>
      <c r="AE636" s="3"/>
      <c r="AF636" s="13" t="b">
        <f t="shared" si="180"/>
        <v>1</v>
      </c>
      <c r="AG636" s="13" t="b">
        <f t="shared" si="181"/>
        <v>1</v>
      </c>
      <c r="AH636" s="13" t="b">
        <f t="shared" si="183"/>
        <v>1</v>
      </c>
      <c r="AI636" s="13" t="b">
        <f t="shared" si="184"/>
        <v>1</v>
      </c>
      <c r="AJ636" s="13" t="b">
        <f t="shared" si="185"/>
        <v>0</v>
      </c>
      <c r="AK636" s="13" t="b">
        <f t="shared" si="186"/>
        <v>0</v>
      </c>
      <c r="AL636" s="13" t="b">
        <f t="shared" si="187"/>
        <v>0</v>
      </c>
      <c r="AM636" s="13" t="b">
        <f t="shared" si="188"/>
        <v>0</v>
      </c>
      <c r="AN636" s="13" t="b">
        <f t="shared" si="189"/>
        <v>0</v>
      </c>
      <c r="AO636" s="13" t="b">
        <f t="shared" si="190"/>
        <v>0</v>
      </c>
      <c r="AP636" s="13" t="b">
        <f t="shared" si="191"/>
        <v>0</v>
      </c>
      <c r="AQ636" s="13" t="b">
        <f t="shared" si="192"/>
        <v>0</v>
      </c>
      <c r="AR636" s="13" t="b">
        <f t="shared" si="193"/>
        <v>0</v>
      </c>
      <c r="AS636" s="13" t="b">
        <f t="shared" si="194"/>
        <v>1</v>
      </c>
      <c r="AT636" s="13" t="b">
        <f t="shared" si="195"/>
        <v>1</v>
      </c>
      <c r="AU636" s="13" t="b">
        <f t="shared" si="196"/>
        <v>1</v>
      </c>
      <c r="AV636" s="13" t="b">
        <f t="shared" si="197"/>
        <v>1</v>
      </c>
      <c r="AW636" s="13" t="b">
        <f t="shared" si="198"/>
        <v>1</v>
      </c>
      <c r="AX636" s="13" t="str">
        <f t="shared" si="199"/>
        <v>-</v>
      </c>
      <c r="AY636" s="622">
        <f>IF(AX636="-",0,IF(COUNTIF(AX636:$AX$1022,AX636)&gt;1,1,0))</f>
        <v>0</v>
      </c>
    </row>
    <row r="637" spans="1:51" ht="15.75">
      <c r="A637" s="464">
        <v>615</v>
      </c>
      <c r="B637" s="491"/>
      <c r="C637" s="492"/>
      <c r="D637" s="469"/>
      <c r="E637" s="470"/>
      <c r="F637" s="493"/>
      <c r="G637" s="466"/>
      <c r="H637" s="470"/>
      <c r="I637" s="493"/>
      <c r="J637" s="466"/>
      <c r="K637" s="470"/>
      <c r="L637" s="493"/>
      <c r="M637" s="466"/>
      <c r="N637" s="470"/>
      <c r="O637" s="493"/>
      <c r="P637" s="466"/>
      <c r="Q637" s="470"/>
      <c r="R637" s="493"/>
      <c r="S637" s="466"/>
      <c r="T637" s="470"/>
      <c r="U637" s="493"/>
      <c r="V637" s="466"/>
      <c r="W637" s="470"/>
      <c r="X637" s="493"/>
      <c r="Y637" s="466"/>
      <c r="Z637" s="470"/>
      <c r="AA637" s="494"/>
      <c r="AB637" s="542">
        <f t="shared" si="182"/>
        <v>0</v>
      </c>
      <c r="AC637" s="495">
        <f t="shared" si="182"/>
        <v>0</v>
      </c>
      <c r="AD637" s="496">
        <f t="shared" si="182"/>
        <v>0</v>
      </c>
      <c r="AE637" s="3"/>
      <c r="AF637" s="13" t="b">
        <f t="shared" si="180"/>
        <v>1</v>
      </c>
      <c r="AG637" s="13" t="b">
        <f t="shared" si="181"/>
        <v>1</v>
      </c>
      <c r="AH637" s="13" t="b">
        <f t="shared" si="183"/>
        <v>1</v>
      </c>
      <c r="AI637" s="13" t="b">
        <f t="shared" si="184"/>
        <v>1</v>
      </c>
      <c r="AJ637" s="13" t="b">
        <f t="shared" si="185"/>
        <v>0</v>
      </c>
      <c r="AK637" s="13" t="b">
        <f t="shared" si="186"/>
        <v>0</v>
      </c>
      <c r="AL637" s="13" t="b">
        <f t="shared" si="187"/>
        <v>0</v>
      </c>
      <c r="AM637" s="13" t="b">
        <f t="shared" si="188"/>
        <v>0</v>
      </c>
      <c r="AN637" s="13" t="b">
        <f t="shared" si="189"/>
        <v>0</v>
      </c>
      <c r="AO637" s="13" t="b">
        <f t="shared" si="190"/>
        <v>0</v>
      </c>
      <c r="AP637" s="13" t="b">
        <f t="shared" si="191"/>
        <v>0</v>
      </c>
      <c r="AQ637" s="13" t="b">
        <f t="shared" si="192"/>
        <v>0</v>
      </c>
      <c r="AR637" s="13" t="b">
        <f t="shared" si="193"/>
        <v>0</v>
      </c>
      <c r="AS637" s="13" t="b">
        <f t="shared" si="194"/>
        <v>1</v>
      </c>
      <c r="AT637" s="13" t="b">
        <f t="shared" si="195"/>
        <v>1</v>
      </c>
      <c r="AU637" s="13" t="b">
        <f t="shared" si="196"/>
        <v>1</v>
      </c>
      <c r="AV637" s="13" t="b">
        <f t="shared" si="197"/>
        <v>1</v>
      </c>
      <c r="AW637" s="13" t="b">
        <f t="shared" si="198"/>
        <v>1</v>
      </c>
      <c r="AX637" s="13" t="str">
        <f t="shared" si="199"/>
        <v>-</v>
      </c>
      <c r="AY637" s="622">
        <f>IF(AX637="-",0,IF(COUNTIF(AX637:$AX$1022,AX637)&gt;1,1,0))</f>
        <v>0</v>
      </c>
    </row>
    <row r="638" spans="1:51" ht="15.75">
      <c r="A638" s="464">
        <v>616</v>
      </c>
      <c r="B638" s="491"/>
      <c r="C638" s="492"/>
      <c r="D638" s="469"/>
      <c r="E638" s="470"/>
      <c r="F638" s="493"/>
      <c r="G638" s="466"/>
      <c r="H638" s="470"/>
      <c r="I638" s="493"/>
      <c r="J638" s="466"/>
      <c r="K638" s="470"/>
      <c r="L638" s="493"/>
      <c r="M638" s="466"/>
      <c r="N638" s="470"/>
      <c r="O638" s="493"/>
      <c r="P638" s="466"/>
      <c r="Q638" s="470"/>
      <c r="R638" s="493"/>
      <c r="S638" s="466"/>
      <c r="T638" s="470"/>
      <c r="U638" s="493"/>
      <c r="V638" s="466"/>
      <c r="W638" s="470"/>
      <c r="X638" s="493"/>
      <c r="Y638" s="466"/>
      <c r="Z638" s="470"/>
      <c r="AA638" s="494"/>
      <c r="AB638" s="542">
        <f t="shared" si="182"/>
        <v>0</v>
      </c>
      <c r="AC638" s="495">
        <f t="shared" si="182"/>
        <v>0</v>
      </c>
      <c r="AD638" s="496">
        <f t="shared" si="182"/>
        <v>0</v>
      </c>
      <c r="AE638" s="3"/>
      <c r="AF638" s="13" t="b">
        <f t="shared" si="180"/>
        <v>1</v>
      </c>
      <c r="AG638" s="13" t="b">
        <f t="shared" si="181"/>
        <v>1</v>
      </c>
      <c r="AH638" s="13" t="b">
        <f t="shared" si="183"/>
        <v>1</v>
      </c>
      <c r="AI638" s="13" t="b">
        <f t="shared" si="184"/>
        <v>1</v>
      </c>
      <c r="AJ638" s="13" t="b">
        <f t="shared" si="185"/>
        <v>0</v>
      </c>
      <c r="AK638" s="13" t="b">
        <f t="shared" si="186"/>
        <v>0</v>
      </c>
      <c r="AL638" s="13" t="b">
        <f t="shared" si="187"/>
        <v>0</v>
      </c>
      <c r="AM638" s="13" t="b">
        <f t="shared" si="188"/>
        <v>0</v>
      </c>
      <c r="AN638" s="13" t="b">
        <f t="shared" si="189"/>
        <v>0</v>
      </c>
      <c r="AO638" s="13" t="b">
        <f t="shared" si="190"/>
        <v>0</v>
      </c>
      <c r="AP638" s="13" t="b">
        <f t="shared" si="191"/>
        <v>0</v>
      </c>
      <c r="AQ638" s="13" t="b">
        <f t="shared" si="192"/>
        <v>0</v>
      </c>
      <c r="AR638" s="13" t="b">
        <f t="shared" si="193"/>
        <v>0</v>
      </c>
      <c r="AS638" s="13" t="b">
        <f t="shared" si="194"/>
        <v>1</v>
      </c>
      <c r="AT638" s="13" t="b">
        <f t="shared" si="195"/>
        <v>1</v>
      </c>
      <c r="AU638" s="13" t="b">
        <f t="shared" si="196"/>
        <v>1</v>
      </c>
      <c r="AV638" s="13" t="b">
        <f t="shared" si="197"/>
        <v>1</v>
      </c>
      <c r="AW638" s="13" t="b">
        <f t="shared" si="198"/>
        <v>1</v>
      </c>
      <c r="AX638" s="13" t="str">
        <f t="shared" si="199"/>
        <v>-</v>
      </c>
      <c r="AY638" s="622">
        <f>IF(AX638="-",0,IF(COUNTIF(AX638:$AX$1022,AX638)&gt;1,1,0))</f>
        <v>0</v>
      </c>
    </row>
    <row r="639" spans="1:51" ht="15.75">
      <c r="A639" s="464">
        <v>617</v>
      </c>
      <c r="B639" s="491"/>
      <c r="C639" s="492"/>
      <c r="D639" s="469"/>
      <c r="E639" s="470"/>
      <c r="F639" s="493"/>
      <c r="G639" s="466"/>
      <c r="H639" s="470"/>
      <c r="I639" s="493"/>
      <c r="J639" s="466"/>
      <c r="K639" s="470"/>
      <c r="L639" s="493"/>
      <c r="M639" s="466"/>
      <c r="N639" s="470"/>
      <c r="O639" s="493"/>
      <c r="P639" s="466"/>
      <c r="Q639" s="470"/>
      <c r="R639" s="493"/>
      <c r="S639" s="466"/>
      <c r="T639" s="470"/>
      <c r="U639" s="493"/>
      <c r="V639" s="466"/>
      <c r="W639" s="470"/>
      <c r="X639" s="493"/>
      <c r="Y639" s="466"/>
      <c r="Z639" s="470"/>
      <c r="AA639" s="494"/>
      <c r="AB639" s="542">
        <f t="shared" si="182"/>
        <v>0</v>
      </c>
      <c r="AC639" s="495">
        <f t="shared" si="182"/>
        <v>0</v>
      </c>
      <c r="AD639" s="496">
        <f t="shared" si="182"/>
        <v>0</v>
      </c>
      <c r="AE639" s="3"/>
      <c r="AF639" s="13" t="b">
        <f t="shared" si="180"/>
        <v>1</v>
      </c>
      <c r="AG639" s="13" t="b">
        <f t="shared" si="181"/>
        <v>1</v>
      </c>
      <c r="AH639" s="13" t="b">
        <f t="shared" si="183"/>
        <v>1</v>
      </c>
      <c r="AI639" s="13" t="b">
        <f t="shared" si="184"/>
        <v>1</v>
      </c>
      <c r="AJ639" s="13" t="b">
        <f t="shared" si="185"/>
        <v>0</v>
      </c>
      <c r="AK639" s="13" t="b">
        <f t="shared" si="186"/>
        <v>0</v>
      </c>
      <c r="AL639" s="13" t="b">
        <f t="shared" si="187"/>
        <v>0</v>
      </c>
      <c r="AM639" s="13" t="b">
        <f t="shared" si="188"/>
        <v>0</v>
      </c>
      <c r="AN639" s="13" t="b">
        <f t="shared" si="189"/>
        <v>0</v>
      </c>
      <c r="AO639" s="13" t="b">
        <f t="shared" si="190"/>
        <v>0</v>
      </c>
      <c r="AP639" s="13" t="b">
        <f t="shared" si="191"/>
        <v>0</v>
      </c>
      <c r="AQ639" s="13" t="b">
        <f t="shared" si="192"/>
        <v>0</v>
      </c>
      <c r="AR639" s="13" t="b">
        <f t="shared" si="193"/>
        <v>0</v>
      </c>
      <c r="AS639" s="13" t="b">
        <f t="shared" si="194"/>
        <v>1</v>
      </c>
      <c r="AT639" s="13" t="b">
        <f t="shared" si="195"/>
        <v>1</v>
      </c>
      <c r="AU639" s="13" t="b">
        <f t="shared" si="196"/>
        <v>1</v>
      </c>
      <c r="AV639" s="13" t="b">
        <f t="shared" si="197"/>
        <v>1</v>
      </c>
      <c r="AW639" s="13" t="b">
        <f t="shared" si="198"/>
        <v>1</v>
      </c>
      <c r="AX639" s="13" t="str">
        <f t="shared" si="199"/>
        <v>-</v>
      </c>
      <c r="AY639" s="622">
        <f>IF(AX639="-",0,IF(COUNTIF(AX639:$AX$1022,AX639)&gt;1,1,0))</f>
        <v>0</v>
      </c>
    </row>
    <row r="640" spans="1:51" ht="15.75">
      <c r="A640" s="464">
        <v>618</v>
      </c>
      <c r="B640" s="491"/>
      <c r="C640" s="492"/>
      <c r="D640" s="469"/>
      <c r="E640" s="470"/>
      <c r="F640" s="493"/>
      <c r="G640" s="466"/>
      <c r="H640" s="470"/>
      <c r="I640" s="493"/>
      <c r="J640" s="466"/>
      <c r="K640" s="470"/>
      <c r="L640" s="493"/>
      <c r="M640" s="466"/>
      <c r="N640" s="470"/>
      <c r="O640" s="493"/>
      <c r="P640" s="466"/>
      <c r="Q640" s="470"/>
      <c r="R640" s="493"/>
      <c r="S640" s="466"/>
      <c r="T640" s="470"/>
      <c r="U640" s="493"/>
      <c r="V640" s="466"/>
      <c r="W640" s="470"/>
      <c r="X640" s="493"/>
      <c r="Y640" s="466"/>
      <c r="Z640" s="470"/>
      <c r="AA640" s="494"/>
      <c r="AB640" s="542">
        <f t="shared" si="182"/>
        <v>0</v>
      </c>
      <c r="AC640" s="495">
        <f t="shared" si="182"/>
        <v>0</v>
      </c>
      <c r="AD640" s="496">
        <f t="shared" si="182"/>
        <v>0</v>
      </c>
      <c r="AE640" s="3"/>
      <c r="AF640" s="13" t="b">
        <f t="shared" si="180"/>
        <v>1</v>
      </c>
      <c r="AG640" s="13" t="b">
        <f t="shared" si="181"/>
        <v>1</v>
      </c>
      <c r="AH640" s="13" t="b">
        <f t="shared" si="183"/>
        <v>1</v>
      </c>
      <c r="AI640" s="13" t="b">
        <f t="shared" si="184"/>
        <v>1</v>
      </c>
      <c r="AJ640" s="13" t="b">
        <f t="shared" si="185"/>
        <v>0</v>
      </c>
      <c r="AK640" s="13" t="b">
        <f t="shared" si="186"/>
        <v>0</v>
      </c>
      <c r="AL640" s="13" t="b">
        <f t="shared" si="187"/>
        <v>0</v>
      </c>
      <c r="AM640" s="13" t="b">
        <f t="shared" si="188"/>
        <v>0</v>
      </c>
      <c r="AN640" s="13" t="b">
        <f t="shared" si="189"/>
        <v>0</v>
      </c>
      <c r="AO640" s="13" t="b">
        <f t="shared" si="190"/>
        <v>0</v>
      </c>
      <c r="AP640" s="13" t="b">
        <f t="shared" si="191"/>
        <v>0</v>
      </c>
      <c r="AQ640" s="13" t="b">
        <f t="shared" si="192"/>
        <v>0</v>
      </c>
      <c r="AR640" s="13" t="b">
        <f t="shared" si="193"/>
        <v>0</v>
      </c>
      <c r="AS640" s="13" t="b">
        <f t="shared" si="194"/>
        <v>1</v>
      </c>
      <c r="AT640" s="13" t="b">
        <f t="shared" si="195"/>
        <v>1</v>
      </c>
      <c r="AU640" s="13" t="b">
        <f t="shared" si="196"/>
        <v>1</v>
      </c>
      <c r="AV640" s="13" t="b">
        <f t="shared" si="197"/>
        <v>1</v>
      </c>
      <c r="AW640" s="13" t="b">
        <f t="shared" si="198"/>
        <v>1</v>
      </c>
      <c r="AX640" s="13" t="str">
        <f t="shared" si="199"/>
        <v>-</v>
      </c>
      <c r="AY640" s="622">
        <f>IF(AX640="-",0,IF(COUNTIF(AX640:$AX$1022,AX640)&gt;1,1,0))</f>
        <v>0</v>
      </c>
    </row>
    <row r="641" spans="1:51" ht="15.75">
      <c r="A641" s="464">
        <v>619</v>
      </c>
      <c r="B641" s="491"/>
      <c r="C641" s="492"/>
      <c r="D641" s="469"/>
      <c r="E641" s="470"/>
      <c r="F641" s="493"/>
      <c r="G641" s="466"/>
      <c r="H641" s="470"/>
      <c r="I641" s="493"/>
      <c r="J641" s="466"/>
      <c r="K641" s="470"/>
      <c r="L641" s="493"/>
      <c r="M641" s="466"/>
      <c r="N641" s="470"/>
      <c r="O641" s="493"/>
      <c r="P641" s="466"/>
      <c r="Q641" s="470"/>
      <c r="R641" s="493"/>
      <c r="S641" s="466"/>
      <c r="T641" s="470"/>
      <c r="U641" s="493"/>
      <c r="V641" s="466"/>
      <c r="W641" s="470"/>
      <c r="X641" s="493"/>
      <c r="Y641" s="466"/>
      <c r="Z641" s="470"/>
      <c r="AA641" s="494"/>
      <c r="AB641" s="542">
        <f t="shared" si="182"/>
        <v>0</v>
      </c>
      <c r="AC641" s="495">
        <f t="shared" si="182"/>
        <v>0</v>
      </c>
      <c r="AD641" s="496">
        <f t="shared" si="182"/>
        <v>0</v>
      </c>
      <c r="AE641" s="3"/>
      <c r="AF641" s="13" t="b">
        <f t="shared" si="180"/>
        <v>1</v>
      </c>
      <c r="AG641" s="13" t="b">
        <f t="shared" si="181"/>
        <v>1</v>
      </c>
      <c r="AH641" s="13" t="b">
        <f t="shared" si="183"/>
        <v>1</v>
      </c>
      <c r="AI641" s="13" t="b">
        <f t="shared" si="184"/>
        <v>1</v>
      </c>
      <c r="AJ641" s="13" t="b">
        <f t="shared" si="185"/>
        <v>0</v>
      </c>
      <c r="AK641" s="13" t="b">
        <f t="shared" si="186"/>
        <v>0</v>
      </c>
      <c r="AL641" s="13" t="b">
        <f t="shared" si="187"/>
        <v>0</v>
      </c>
      <c r="AM641" s="13" t="b">
        <f t="shared" si="188"/>
        <v>0</v>
      </c>
      <c r="AN641" s="13" t="b">
        <f t="shared" si="189"/>
        <v>0</v>
      </c>
      <c r="AO641" s="13" t="b">
        <f t="shared" si="190"/>
        <v>0</v>
      </c>
      <c r="AP641" s="13" t="b">
        <f t="shared" si="191"/>
        <v>0</v>
      </c>
      <c r="AQ641" s="13" t="b">
        <f t="shared" si="192"/>
        <v>0</v>
      </c>
      <c r="AR641" s="13" t="b">
        <f t="shared" si="193"/>
        <v>0</v>
      </c>
      <c r="AS641" s="13" t="b">
        <f t="shared" si="194"/>
        <v>1</v>
      </c>
      <c r="AT641" s="13" t="b">
        <f t="shared" si="195"/>
        <v>1</v>
      </c>
      <c r="AU641" s="13" t="b">
        <f t="shared" si="196"/>
        <v>1</v>
      </c>
      <c r="AV641" s="13" t="b">
        <f t="shared" si="197"/>
        <v>1</v>
      </c>
      <c r="AW641" s="13" t="b">
        <f t="shared" si="198"/>
        <v>1</v>
      </c>
      <c r="AX641" s="13" t="str">
        <f t="shared" si="199"/>
        <v>-</v>
      </c>
      <c r="AY641" s="622">
        <f>IF(AX641="-",0,IF(COUNTIF(AX641:$AX$1022,AX641)&gt;1,1,0))</f>
        <v>0</v>
      </c>
    </row>
    <row r="642" spans="1:51" ht="15.75">
      <c r="A642" s="464">
        <v>620</v>
      </c>
      <c r="B642" s="491"/>
      <c r="C642" s="492"/>
      <c r="D642" s="469"/>
      <c r="E642" s="470"/>
      <c r="F642" s="493"/>
      <c r="G642" s="466"/>
      <c r="H642" s="470"/>
      <c r="I642" s="493"/>
      <c r="J642" s="466"/>
      <c r="K642" s="470"/>
      <c r="L642" s="493"/>
      <c r="M642" s="466"/>
      <c r="N642" s="470"/>
      <c r="O642" s="493"/>
      <c r="P642" s="466"/>
      <c r="Q642" s="470"/>
      <c r="R642" s="493"/>
      <c r="S642" s="466"/>
      <c r="T642" s="470"/>
      <c r="U642" s="493"/>
      <c r="V642" s="466"/>
      <c r="W642" s="470"/>
      <c r="X642" s="493"/>
      <c r="Y642" s="466"/>
      <c r="Z642" s="470"/>
      <c r="AA642" s="494"/>
      <c r="AB642" s="542">
        <f t="shared" si="182"/>
        <v>0</v>
      </c>
      <c r="AC642" s="495">
        <f t="shared" si="182"/>
        <v>0</v>
      </c>
      <c r="AD642" s="496">
        <f t="shared" si="182"/>
        <v>0</v>
      </c>
      <c r="AE642" s="3"/>
      <c r="AF642" s="13" t="b">
        <f t="shared" si="180"/>
        <v>1</v>
      </c>
      <c r="AG642" s="13" t="b">
        <f t="shared" si="181"/>
        <v>1</v>
      </c>
      <c r="AH642" s="13" t="b">
        <f t="shared" si="183"/>
        <v>1</v>
      </c>
      <c r="AI642" s="13" t="b">
        <f t="shared" si="184"/>
        <v>1</v>
      </c>
      <c r="AJ642" s="13" t="b">
        <f t="shared" si="185"/>
        <v>0</v>
      </c>
      <c r="AK642" s="13" t="b">
        <f t="shared" si="186"/>
        <v>0</v>
      </c>
      <c r="AL642" s="13" t="b">
        <f t="shared" si="187"/>
        <v>0</v>
      </c>
      <c r="AM642" s="13" t="b">
        <f t="shared" si="188"/>
        <v>0</v>
      </c>
      <c r="AN642" s="13" t="b">
        <f t="shared" si="189"/>
        <v>0</v>
      </c>
      <c r="AO642" s="13" t="b">
        <f t="shared" si="190"/>
        <v>0</v>
      </c>
      <c r="AP642" s="13" t="b">
        <f t="shared" si="191"/>
        <v>0</v>
      </c>
      <c r="AQ642" s="13" t="b">
        <f t="shared" si="192"/>
        <v>0</v>
      </c>
      <c r="AR642" s="13" t="b">
        <f t="shared" si="193"/>
        <v>0</v>
      </c>
      <c r="AS642" s="13" t="b">
        <f t="shared" si="194"/>
        <v>1</v>
      </c>
      <c r="AT642" s="13" t="b">
        <f t="shared" si="195"/>
        <v>1</v>
      </c>
      <c r="AU642" s="13" t="b">
        <f t="shared" si="196"/>
        <v>1</v>
      </c>
      <c r="AV642" s="13" t="b">
        <f t="shared" si="197"/>
        <v>1</v>
      </c>
      <c r="AW642" s="13" t="b">
        <f t="shared" si="198"/>
        <v>1</v>
      </c>
      <c r="AX642" s="13" t="str">
        <f t="shared" si="199"/>
        <v>-</v>
      </c>
      <c r="AY642" s="622">
        <f>IF(AX642="-",0,IF(COUNTIF(AX642:$AX$1022,AX642)&gt;1,1,0))</f>
        <v>0</v>
      </c>
    </row>
    <row r="643" spans="1:51" ht="15.75">
      <c r="A643" s="464">
        <v>621</v>
      </c>
      <c r="B643" s="491"/>
      <c r="C643" s="492"/>
      <c r="D643" s="469"/>
      <c r="E643" s="470"/>
      <c r="F643" s="493"/>
      <c r="G643" s="466"/>
      <c r="H643" s="470"/>
      <c r="I643" s="493"/>
      <c r="J643" s="466"/>
      <c r="K643" s="470"/>
      <c r="L643" s="493"/>
      <c r="M643" s="466"/>
      <c r="N643" s="470"/>
      <c r="O643" s="493"/>
      <c r="P643" s="466"/>
      <c r="Q643" s="470"/>
      <c r="R643" s="493"/>
      <c r="S643" s="466"/>
      <c r="T643" s="470"/>
      <c r="U643" s="493"/>
      <c r="V643" s="466"/>
      <c r="W643" s="470"/>
      <c r="X643" s="493"/>
      <c r="Y643" s="466"/>
      <c r="Z643" s="470"/>
      <c r="AA643" s="494"/>
      <c r="AB643" s="542">
        <f t="shared" si="182"/>
        <v>0</v>
      </c>
      <c r="AC643" s="495">
        <f t="shared" si="182"/>
        <v>0</v>
      </c>
      <c r="AD643" s="496">
        <f t="shared" si="182"/>
        <v>0</v>
      </c>
      <c r="AE643" s="3"/>
      <c r="AF643" s="13" t="b">
        <f t="shared" si="180"/>
        <v>1</v>
      </c>
      <c r="AG643" s="13" t="b">
        <f t="shared" si="181"/>
        <v>1</v>
      </c>
      <c r="AH643" s="13" t="b">
        <f t="shared" si="183"/>
        <v>1</v>
      </c>
      <c r="AI643" s="13" t="b">
        <f t="shared" si="184"/>
        <v>1</v>
      </c>
      <c r="AJ643" s="13" t="b">
        <f t="shared" si="185"/>
        <v>0</v>
      </c>
      <c r="AK643" s="13" t="b">
        <f t="shared" si="186"/>
        <v>0</v>
      </c>
      <c r="AL643" s="13" t="b">
        <f t="shared" si="187"/>
        <v>0</v>
      </c>
      <c r="AM643" s="13" t="b">
        <f t="shared" si="188"/>
        <v>0</v>
      </c>
      <c r="AN643" s="13" t="b">
        <f t="shared" si="189"/>
        <v>0</v>
      </c>
      <c r="AO643" s="13" t="b">
        <f t="shared" si="190"/>
        <v>0</v>
      </c>
      <c r="AP643" s="13" t="b">
        <f t="shared" si="191"/>
        <v>0</v>
      </c>
      <c r="AQ643" s="13" t="b">
        <f t="shared" si="192"/>
        <v>0</v>
      </c>
      <c r="AR643" s="13" t="b">
        <f t="shared" si="193"/>
        <v>0</v>
      </c>
      <c r="AS643" s="13" t="b">
        <f t="shared" si="194"/>
        <v>1</v>
      </c>
      <c r="AT643" s="13" t="b">
        <f t="shared" si="195"/>
        <v>1</v>
      </c>
      <c r="AU643" s="13" t="b">
        <f t="shared" si="196"/>
        <v>1</v>
      </c>
      <c r="AV643" s="13" t="b">
        <f t="shared" si="197"/>
        <v>1</v>
      </c>
      <c r="AW643" s="13" t="b">
        <f t="shared" si="198"/>
        <v>1</v>
      </c>
      <c r="AX643" s="13" t="str">
        <f t="shared" si="199"/>
        <v>-</v>
      </c>
      <c r="AY643" s="622">
        <f>IF(AX643="-",0,IF(COUNTIF(AX643:$AX$1022,AX643)&gt;1,1,0))</f>
        <v>0</v>
      </c>
    </row>
    <row r="644" spans="1:51" ht="15.75">
      <c r="A644" s="464">
        <v>622</v>
      </c>
      <c r="B644" s="491"/>
      <c r="C644" s="492"/>
      <c r="D644" s="469"/>
      <c r="E644" s="470"/>
      <c r="F644" s="493"/>
      <c r="G644" s="466"/>
      <c r="H644" s="470"/>
      <c r="I644" s="493"/>
      <c r="J644" s="466"/>
      <c r="K644" s="470"/>
      <c r="L644" s="493"/>
      <c r="M644" s="466"/>
      <c r="N644" s="470"/>
      <c r="O644" s="493"/>
      <c r="P644" s="466"/>
      <c r="Q644" s="470"/>
      <c r="R644" s="493"/>
      <c r="S644" s="466"/>
      <c r="T644" s="470"/>
      <c r="U644" s="493"/>
      <c r="V644" s="466"/>
      <c r="W644" s="470"/>
      <c r="X644" s="493"/>
      <c r="Y644" s="466"/>
      <c r="Z644" s="470"/>
      <c r="AA644" s="494"/>
      <c r="AB644" s="542">
        <f t="shared" si="182"/>
        <v>0</v>
      </c>
      <c r="AC644" s="495">
        <f t="shared" si="182"/>
        <v>0</v>
      </c>
      <c r="AD644" s="496">
        <f t="shared" si="182"/>
        <v>0</v>
      </c>
      <c r="AE644" s="3"/>
      <c r="AF644" s="13" t="b">
        <f t="shared" si="180"/>
        <v>1</v>
      </c>
      <c r="AG644" s="13" t="b">
        <f t="shared" si="181"/>
        <v>1</v>
      </c>
      <c r="AH644" s="13" t="b">
        <f t="shared" si="183"/>
        <v>1</v>
      </c>
      <c r="AI644" s="13" t="b">
        <f t="shared" si="184"/>
        <v>1</v>
      </c>
      <c r="AJ644" s="13" t="b">
        <f t="shared" si="185"/>
        <v>0</v>
      </c>
      <c r="AK644" s="13" t="b">
        <f t="shared" si="186"/>
        <v>0</v>
      </c>
      <c r="AL644" s="13" t="b">
        <f t="shared" si="187"/>
        <v>0</v>
      </c>
      <c r="AM644" s="13" t="b">
        <f t="shared" si="188"/>
        <v>0</v>
      </c>
      <c r="AN644" s="13" t="b">
        <f t="shared" si="189"/>
        <v>0</v>
      </c>
      <c r="AO644" s="13" t="b">
        <f t="shared" si="190"/>
        <v>0</v>
      </c>
      <c r="AP644" s="13" t="b">
        <f t="shared" si="191"/>
        <v>0</v>
      </c>
      <c r="AQ644" s="13" t="b">
        <f t="shared" si="192"/>
        <v>0</v>
      </c>
      <c r="AR644" s="13" t="b">
        <f t="shared" si="193"/>
        <v>0</v>
      </c>
      <c r="AS644" s="13" t="b">
        <f t="shared" si="194"/>
        <v>1</v>
      </c>
      <c r="AT644" s="13" t="b">
        <f t="shared" si="195"/>
        <v>1</v>
      </c>
      <c r="AU644" s="13" t="b">
        <f t="shared" si="196"/>
        <v>1</v>
      </c>
      <c r="AV644" s="13" t="b">
        <f t="shared" si="197"/>
        <v>1</v>
      </c>
      <c r="AW644" s="13" t="b">
        <f t="shared" si="198"/>
        <v>1</v>
      </c>
      <c r="AX644" s="13" t="str">
        <f t="shared" si="199"/>
        <v>-</v>
      </c>
      <c r="AY644" s="622">
        <f>IF(AX644="-",0,IF(COUNTIF(AX644:$AX$1022,AX644)&gt;1,1,0))</f>
        <v>0</v>
      </c>
    </row>
    <row r="645" spans="1:51" ht="15.75">
      <c r="A645" s="464">
        <v>623</v>
      </c>
      <c r="B645" s="491"/>
      <c r="C645" s="492"/>
      <c r="D645" s="469"/>
      <c r="E645" s="470"/>
      <c r="F645" s="493"/>
      <c r="G645" s="466"/>
      <c r="H645" s="470"/>
      <c r="I645" s="493"/>
      <c r="J645" s="466"/>
      <c r="K645" s="470"/>
      <c r="L645" s="493"/>
      <c r="M645" s="466"/>
      <c r="N645" s="470"/>
      <c r="O645" s="493"/>
      <c r="P645" s="466"/>
      <c r="Q645" s="470"/>
      <c r="R645" s="493"/>
      <c r="S645" s="466"/>
      <c r="T645" s="470"/>
      <c r="U645" s="493"/>
      <c r="V645" s="466"/>
      <c r="W645" s="470"/>
      <c r="X645" s="493"/>
      <c r="Y645" s="466"/>
      <c r="Z645" s="470"/>
      <c r="AA645" s="494"/>
      <c r="AB645" s="542">
        <f t="shared" si="182"/>
        <v>0</v>
      </c>
      <c r="AC645" s="495">
        <f t="shared" si="182"/>
        <v>0</v>
      </c>
      <c r="AD645" s="496">
        <f t="shared" si="182"/>
        <v>0</v>
      </c>
      <c r="AE645" s="3"/>
      <c r="AF645" s="13" t="b">
        <f t="shared" si="180"/>
        <v>1</v>
      </c>
      <c r="AG645" s="13" t="b">
        <f t="shared" si="181"/>
        <v>1</v>
      </c>
      <c r="AH645" s="13" t="b">
        <f t="shared" si="183"/>
        <v>1</v>
      </c>
      <c r="AI645" s="13" t="b">
        <f t="shared" si="184"/>
        <v>1</v>
      </c>
      <c r="AJ645" s="13" t="b">
        <f t="shared" si="185"/>
        <v>0</v>
      </c>
      <c r="AK645" s="13" t="b">
        <f t="shared" si="186"/>
        <v>0</v>
      </c>
      <c r="AL645" s="13" t="b">
        <f t="shared" si="187"/>
        <v>0</v>
      </c>
      <c r="AM645" s="13" t="b">
        <f t="shared" si="188"/>
        <v>0</v>
      </c>
      <c r="AN645" s="13" t="b">
        <f t="shared" si="189"/>
        <v>0</v>
      </c>
      <c r="AO645" s="13" t="b">
        <f t="shared" si="190"/>
        <v>0</v>
      </c>
      <c r="AP645" s="13" t="b">
        <f t="shared" si="191"/>
        <v>0</v>
      </c>
      <c r="AQ645" s="13" t="b">
        <f t="shared" si="192"/>
        <v>0</v>
      </c>
      <c r="AR645" s="13" t="b">
        <f t="shared" si="193"/>
        <v>0</v>
      </c>
      <c r="AS645" s="13" t="b">
        <f t="shared" si="194"/>
        <v>1</v>
      </c>
      <c r="AT645" s="13" t="b">
        <f t="shared" si="195"/>
        <v>1</v>
      </c>
      <c r="AU645" s="13" t="b">
        <f t="shared" si="196"/>
        <v>1</v>
      </c>
      <c r="AV645" s="13" t="b">
        <f t="shared" si="197"/>
        <v>1</v>
      </c>
      <c r="AW645" s="13" t="b">
        <f t="shared" si="198"/>
        <v>1</v>
      </c>
      <c r="AX645" s="13" t="str">
        <f t="shared" si="199"/>
        <v>-</v>
      </c>
      <c r="AY645" s="622">
        <f>IF(AX645="-",0,IF(COUNTIF(AX645:$AX$1022,AX645)&gt;1,1,0))</f>
        <v>0</v>
      </c>
    </row>
    <row r="646" spans="1:51" ht="15.75">
      <c r="A646" s="464">
        <v>624</v>
      </c>
      <c r="B646" s="491"/>
      <c r="C646" s="492"/>
      <c r="D646" s="469"/>
      <c r="E646" s="470"/>
      <c r="F646" s="493"/>
      <c r="G646" s="466"/>
      <c r="H646" s="470"/>
      <c r="I646" s="493"/>
      <c r="J646" s="466"/>
      <c r="K646" s="470"/>
      <c r="L646" s="493"/>
      <c r="M646" s="466"/>
      <c r="N646" s="470"/>
      <c r="O646" s="493"/>
      <c r="P646" s="466"/>
      <c r="Q646" s="470"/>
      <c r="R646" s="493"/>
      <c r="S646" s="466"/>
      <c r="T646" s="470"/>
      <c r="U646" s="493"/>
      <c r="V646" s="466"/>
      <c r="W646" s="470"/>
      <c r="X646" s="493"/>
      <c r="Y646" s="466"/>
      <c r="Z646" s="470"/>
      <c r="AA646" s="494"/>
      <c r="AB646" s="542">
        <f t="shared" si="182"/>
        <v>0</v>
      </c>
      <c r="AC646" s="495">
        <f t="shared" si="182"/>
        <v>0</v>
      </c>
      <c r="AD646" s="496">
        <f t="shared" si="182"/>
        <v>0</v>
      </c>
      <c r="AE646" s="3"/>
      <c r="AF646" s="13" t="b">
        <f t="shared" si="180"/>
        <v>1</v>
      </c>
      <c r="AG646" s="13" t="b">
        <f t="shared" si="181"/>
        <v>1</v>
      </c>
      <c r="AH646" s="13" t="b">
        <f t="shared" si="183"/>
        <v>1</v>
      </c>
      <c r="AI646" s="13" t="b">
        <f t="shared" si="184"/>
        <v>1</v>
      </c>
      <c r="AJ646" s="13" t="b">
        <f t="shared" si="185"/>
        <v>0</v>
      </c>
      <c r="AK646" s="13" t="b">
        <f t="shared" si="186"/>
        <v>0</v>
      </c>
      <c r="AL646" s="13" t="b">
        <f t="shared" si="187"/>
        <v>0</v>
      </c>
      <c r="AM646" s="13" t="b">
        <f t="shared" si="188"/>
        <v>0</v>
      </c>
      <c r="AN646" s="13" t="b">
        <f t="shared" si="189"/>
        <v>0</v>
      </c>
      <c r="AO646" s="13" t="b">
        <f t="shared" si="190"/>
        <v>0</v>
      </c>
      <c r="AP646" s="13" t="b">
        <f t="shared" si="191"/>
        <v>0</v>
      </c>
      <c r="AQ646" s="13" t="b">
        <f t="shared" si="192"/>
        <v>0</v>
      </c>
      <c r="AR646" s="13" t="b">
        <f t="shared" si="193"/>
        <v>0</v>
      </c>
      <c r="AS646" s="13" t="b">
        <f t="shared" si="194"/>
        <v>1</v>
      </c>
      <c r="AT646" s="13" t="b">
        <f t="shared" si="195"/>
        <v>1</v>
      </c>
      <c r="AU646" s="13" t="b">
        <f t="shared" si="196"/>
        <v>1</v>
      </c>
      <c r="AV646" s="13" t="b">
        <f t="shared" si="197"/>
        <v>1</v>
      </c>
      <c r="AW646" s="13" t="b">
        <f t="shared" si="198"/>
        <v>1</v>
      </c>
      <c r="AX646" s="13" t="str">
        <f t="shared" si="199"/>
        <v>-</v>
      </c>
      <c r="AY646" s="622">
        <f>IF(AX646="-",0,IF(COUNTIF(AX646:$AX$1022,AX646)&gt;1,1,0))</f>
        <v>0</v>
      </c>
    </row>
    <row r="647" spans="1:51" ht="15.75">
      <c r="A647" s="464">
        <v>625</v>
      </c>
      <c r="B647" s="491"/>
      <c r="C647" s="492"/>
      <c r="D647" s="469"/>
      <c r="E647" s="470"/>
      <c r="F647" s="493"/>
      <c r="G647" s="466"/>
      <c r="H647" s="470"/>
      <c r="I647" s="493"/>
      <c r="J647" s="466"/>
      <c r="K647" s="470"/>
      <c r="L647" s="493"/>
      <c r="M647" s="466"/>
      <c r="N647" s="470"/>
      <c r="O647" s="493"/>
      <c r="P647" s="466"/>
      <c r="Q647" s="470"/>
      <c r="R647" s="493"/>
      <c r="S647" s="466"/>
      <c r="T647" s="470"/>
      <c r="U647" s="493"/>
      <c r="V647" s="466"/>
      <c r="W647" s="470"/>
      <c r="X647" s="493"/>
      <c r="Y647" s="466"/>
      <c r="Z647" s="470"/>
      <c r="AA647" s="494"/>
      <c r="AB647" s="542">
        <f t="shared" si="182"/>
        <v>0</v>
      </c>
      <c r="AC647" s="495">
        <f t="shared" si="182"/>
        <v>0</v>
      </c>
      <c r="AD647" s="496">
        <f t="shared" si="182"/>
        <v>0</v>
      </c>
      <c r="AE647" s="3"/>
      <c r="AF647" s="13" t="b">
        <f t="shared" si="180"/>
        <v>1</v>
      </c>
      <c r="AG647" s="13" t="b">
        <f t="shared" si="181"/>
        <v>1</v>
      </c>
      <c r="AH647" s="13" t="b">
        <f t="shared" si="183"/>
        <v>1</v>
      </c>
      <c r="AI647" s="13" t="b">
        <f t="shared" si="184"/>
        <v>1</v>
      </c>
      <c r="AJ647" s="13" t="b">
        <f t="shared" si="185"/>
        <v>0</v>
      </c>
      <c r="AK647" s="13" t="b">
        <f t="shared" si="186"/>
        <v>0</v>
      </c>
      <c r="AL647" s="13" t="b">
        <f t="shared" si="187"/>
        <v>0</v>
      </c>
      <c r="AM647" s="13" t="b">
        <f t="shared" si="188"/>
        <v>0</v>
      </c>
      <c r="AN647" s="13" t="b">
        <f t="shared" si="189"/>
        <v>0</v>
      </c>
      <c r="AO647" s="13" t="b">
        <f t="shared" si="190"/>
        <v>0</v>
      </c>
      <c r="AP647" s="13" t="b">
        <f t="shared" si="191"/>
        <v>0</v>
      </c>
      <c r="AQ647" s="13" t="b">
        <f t="shared" si="192"/>
        <v>0</v>
      </c>
      <c r="AR647" s="13" t="b">
        <f t="shared" si="193"/>
        <v>0</v>
      </c>
      <c r="AS647" s="13" t="b">
        <f t="shared" si="194"/>
        <v>1</v>
      </c>
      <c r="AT647" s="13" t="b">
        <f t="shared" si="195"/>
        <v>1</v>
      </c>
      <c r="AU647" s="13" t="b">
        <f t="shared" si="196"/>
        <v>1</v>
      </c>
      <c r="AV647" s="13" t="b">
        <f t="shared" si="197"/>
        <v>1</v>
      </c>
      <c r="AW647" s="13" t="b">
        <f t="shared" si="198"/>
        <v>1</v>
      </c>
      <c r="AX647" s="13" t="str">
        <f t="shared" si="199"/>
        <v>-</v>
      </c>
      <c r="AY647" s="622">
        <f>IF(AX647="-",0,IF(COUNTIF(AX647:$AX$1022,AX647)&gt;1,1,0))</f>
        <v>0</v>
      </c>
    </row>
    <row r="648" spans="1:51" ht="15.75">
      <c r="A648" s="464">
        <v>626</v>
      </c>
      <c r="B648" s="491"/>
      <c r="C648" s="492"/>
      <c r="D648" s="469"/>
      <c r="E648" s="470"/>
      <c r="F648" s="493"/>
      <c r="G648" s="466"/>
      <c r="H648" s="470"/>
      <c r="I648" s="493"/>
      <c r="J648" s="466"/>
      <c r="K648" s="470"/>
      <c r="L648" s="493"/>
      <c r="M648" s="466"/>
      <c r="N648" s="470"/>
      <c r="O648" s="493"/>
      <c r="P648" s="466"/>
      <c r="Q648" s="470"/>
      <c r="R648" s="493"/>
      <c r="S648" s="466"/>
      <c r="T648" s="470"/>
      <c r="U648" s="493"/>
      <c r="V648" s="466"/>
      <c r="W648" s="470"/>
      <c r="X648" s="493"/>
      <c r="Y648" s="466"/>
      <c r="Z648" s="470"/>
      <c r="AA648" s="494"/>
      <c r="AB648" s="542">
        <f t="shared" si="182"/>
        <v>0</v>
      </c>
      <c r="AC648" s="495">
        <f t="shared" si="182"/>
        <v>0</v>
      </c>
      <c r="AD648" s="496">
        <f t="shared" si="182"/>
        <v>0</v>
      </c>
      <c r="AE648" s="3"/>
      <c r="AF648" s="13" t="b">
        <f t="shared" si="180"/>
        <v>1</v>
      </c>
      <c r="AG648" s="13" t="b">
        <f t="shared" si="181"/>
        <v>1</v>
      </c>
      <c r="AH648" s="13" t="b">
        <f t="shared" si="183"/>
        <v>1</v>
      </c>
      <c r="AI648" s="13" t="b">
        <f t="shared" si="184"/>
        <v>1</v>
      </c>
      <c r="AJ648" s="13" t="b">
        <f t="shared" si="185"/>
        <v>0</v>
      </c>
      <c r="AK648" s="13" t="b">
        <f t="shared" si="186"/>
        <v>0</v>
      </c>
      <c r="AL648" s="13" t="b">
        <f t="shared" si="187"/>
        <v>0</v>
      </c>
      <c r="AM648" s="13" t="b">
        <f t="shared" si="188"/>
        <v>0</v>
      </c>
      <c r="AN648" s="13" t="b">
        <f t="shared" si="189"/>
        <v>0</v>
      </c>
      <c r="AO648" s="13" t="b">
        <f t="shared" si="190"/>
        <v>0</v>
      </c>
      <c r="AP648" s="13" t="b">
        <f t="shared" si="191"/>
        <v>0</v>
      </c>
      <c r="AQ648" s="13" t="b">
        <f t="shared" si="192"/>
        <v>0</v>
      </c>
      <c r="AR648" s="13" t="b">
        <f t="shared" si="193"/>
        <v>0</v>
      </c>
      <c r="AS648" s="13" t="b">
        <f t="shared" si="194"/>
        <v>1</v>
      </c>
      <c r="AT648" s="13" t="b">
        <f t="shared" si="195"/>
        <v>1</v>
      </c>
      <c r="AU648" s="13" t="b">
        <f t="shared" si="196"/>
        <v>1</v>
      </c>
      <c r="AV648" s="13" t="b">
        <f t="shared" si="197"/>
        <v>1</v>
      </c>
      <c r="AW648" s="13" t="b">
        <f t="shared" si="198"/>
        <v>1</v>
      </c>
      <c r="AX648" s="13" t="str">
        <f t="shared" si="199"/>
        <v>-</v>
      </c>
      <c r="AY648" s="622">
        <f>IF(AX648="-",0,IF(COUNTIF(AX648:$AX$1022,AX648)&gt;1,1,0))</f>
        <v>0</v>
      </c>
    </row>
    <row r="649" spans="1:51" ht="15.75">
      <c r="A649" s="464">
        <v>627</v>
      </c>
      <c r="B649" s="491"/>
      <c r="C649" s="492"/>
      <c r="D649" s="469"/>
      <c r="E649" s="470"/>
      <c r="F649" s="493"/>
      <c r="G649" s="466"/>
      <c r="H649" s="470"/>
      <c r="I649" s="493"/>
      <c r="J649" s="466"/>
      <c r="K649" s="470"/>
      <c r="L649" s="493"/>
      <c r="M649" s="466"/>
      <c r="N649" s="470"/>
      <c r="O649" s="493"/>
      <c r="P649" s="466"/>
      <c r="Q649" s="470"/>
      <c r="R649" s="493"/>
      <c r="S649" s="466"/>
      <c r="T649" s="470"/>
      <c r="U649" s="493"/>
      <c r="V649" s="466"/>
      <c r="W649" s="470"/>
      <c r="X649" s="493"/>
      <c r="Y649" s="466"/>
      <c r="Z649" s="470"/>
      <c r="AA649" s="494"/>
      <c r="AB649" s="542">
        <f t="shared" si="182"/>
        <v>0</v>
      </c>
      <c r="AC649" s="495">
        <f t="shared" si="182"/>
        <v>0</v>
      </c>
      <c r="AD649" s="496">
        <f t="shared" si="182"/>
        <v>0</v>
      </c>
      <c r="AE649" s="3"/>
      <c r="AF649" s="13" t="b">
        <f t="shared" si="180"/>
        <v>1</v>
      </c>
      <c r="AG649" s="13" t="b">
        <f t="shared" si="181"/>
        <v>1</v>
      </c>
      <c r="AH649" s="13" t="b">
        <f t="shared" si="183"/>
        <v>1</v>
      </c>
      <c r="AI649" s="13" t="b">
        <f t="shared" si="184"/>
        <v>1</v>
      </c>
      <c r="AJ649" s="13" t="b">
        <f t="shared" si="185"/>
        <v>0</v>
      </c>
      <c r="AK649" s="13" t="b">
        <f t="shared" si="186"/>
        <v>0</v>
      </c>
      <c r="AL649" s="13" t="b">
        <f t="shared" si="187"/>
        <v>0</v>
      </c>
      <c r="AM649" s="13" t="b">
        <f t="shared" si="188"/>
        <v>0</v>
      </c>
      <c r="AN649" s="13" t="b">
        <f t="shared" si="189"/>
        <v>0</v>
      </c>
      <c r="AO649" s="13" t="b">
        <f t="shared" si="190"/>
        <v>0</v>
      </c>
      <c r="AP649" s="13" t="b">
        <f t="shared" si="191"/>
        <v>0</v>
      </c>
      <c r="AQ649" s="13" t="b">
        <f t="shared" si="192"/>
        <v>0</v>
      </c>
      <c r="AR649" s="13" t="b">
        <f t="shared" si="193"/>
        <v>0</v>
      </c>
      <c r="AS649" s="13" t="b">
        <f t="shared" si="194"/>
        <v>1</v>
      </c>
      <c r="AT649" s="13" t="b">
        <f t="shared" si="195"/>
        <v>1</v>
      </c>
      <c r="AU649" s="13" t="b">
        <f t="shared" si="196"/>
        <v>1</v>
      </c>
      <c r="AV649" s="13" t="b">
        <f t="shared" si="197"/>
        <v>1</v>
      </c>
      <c r="AW649" s="13" t="b">
        <f t="shared" si="198"/>
        <v>1</v>
      </c>
      <c r="AX649" s="13" t="str">
        <f t="shared" si="199"/>
        <v>-</v>
      </c>
      <c r="AY649" s="622">
        <f>IF(AX649="-",0,IF(COUNTIF(AX649:$AX$1022,AX649)&gt;1,1,0))</f>
        <v>0</v>
      </c>
    </row>
    <row r="650" spans="1:51" ht="15.75">
      <c r="A650" s="464">
        <v>628</v>
      </c>
      <c r="B650" s="491"/>
      <c r="C650" s="492"/>
      <c r="D650" s="469"/>
      <c r="E650" s="470"/>
      <c r="F650" s="493"/>
      <c r="G650" s="466"/>
      <c r="H650" s="470"/>
      <c r="I650" s="493"/>
      <c r="J650" s="466"/>
      <c r="K650" s="470"/>
      <c r="L650" s="493"/>
      <c r="M650" s="466"/>
      <c r="N650" s="470"/>
      <c r="O650" s="493"/>
      <c r="P650" s="466"/>
      <c r="Q650" s="470"/>
      <c r="R650" s="493"/>
      <c r="S650" s="466"/>
      <c r="T650" s="470"/>
      <c r="U650" s="493"/>
      <c r="V650" s="466"/>
      <c r="W650" s="470"/>
      <c r="X650" s="493"/>
      <c r="Y650" s="466"/>
      <c r="Z650" s="470"/>
      <c r="AA650" s="494"/>
      <c r="AB650" s="542">
        <f t="shared" si="182"/>
        <v>0</v>
      </c>
      <c r="AC650" s="495">
        <f t="shared" si="182"/>
        <v>0</v>
      </c>
      <c r="AD650" s="496">
        <f t="shared" si="182"/>
        <v>0</v>
      </c>
      <c r="AE650" s="3"/>
      <c r="AF650" s="13" t="b">
        <f t="shared" si="180"/>
        <v>1</v>
      </c>
      <c r="AG650" s="13" t="b">
        <f t="shared" si="181"/>
        <v>1</v>
      </c>
      <c r="AH650" s="13" t="b">
        <f t="shared" si="183"/>
        <v>1</v>
      </c>
      <c r="AI650" s="13" t="b">
        <f t="shared" si="184"/>
        <v>1</v>
      </c>
      <c r="AJ650" s="13" t="b">
        <f t="shared" si="185"/>
        <v>0</v>
      </c>
      <c r="AK650" s="13" t="b">
        <f t="shared" si="186"/>
        <v>0</v>
      </c>
      <c r="AL650" s="13" t="b">
        <f t="shared" si="187"/>
        <v>0</v>
      </c>
      <c r="AM650" s="13" t="b">
        <f t="shared" si="188"/>
        <v>0</v>
      </c>
      <c r="AN650" s="13" t="b">
        <f t="shared" si="189"/>
        <v>0</v>
      </c>
      <c r="AO650" s="13" t="b">
        <f t="shared" si="190"/>
        <v>0</v>
      </c>
      <c r="AP650" s="13" t="b">
        <f t="shared" si="191"/>
        <v>0</v>
      </c>
      <c r="AQ650" s="13" t="b">
        <f t="shared" si="192"/>
        <v>0</v>
      </c>
      <c r="AR650" s="13" t="b">
        <f t="shared" si="193"/>
        <v>0</v>
      </c>
      <c r="AS650" s="13" t="b">
        <f t="shared" si="194"/>
        <v>1</v>
      </c>
      <c r="AT650" s="13" t="b">
        <f t="shared" si="195"/>
        <v>1</v>
      </c>
      <c r="AU650" s="13" t="b">
        <f t="shared" si="196"/>
        <v>1</v>
      </c>
      <c r="AV650" s="13" t="b">
        <f t="shared" si="197"/>
        <v>1</v>
      </c>
      <c r="AW650" s="13" t="b">
        <f t="shared" si="198"/>
        <v>1</v>
      </c>
      <c r="AX650" s="13" t="str">
        <f t="shared" si="199"/>
        <v>-</v>
      </c>
      <c r="AY650" s="622">
        <f>IF(AX650="-",0,IF(COUNTIF(AX650:$AX$1022,AX650)&gt;1,1,0))</f>
        <v>0</v>
      </c>
    </row>
    <row r="651" spans="1:51" ht="15.75">
      <c r="A651" s="464">
        <v>629</v>
      </c>
      <c r="B651" s="491"/>
      <c r="C651" s="492"/>
      <c r="D651" s="469"/>
      <c r="E651" s="470"/>
      <c r="F651" s="493"/>
      <c r="G651" s="466"/>
      <c r="H651" s="470"/>
      <c r="I651" s="493"/>
      <c r="J651" s="466"/>
      <c r="K651" s="470"/>
      <c r="L651" s="493"/>
      <c r="M651" s="466"/>
      <c r="N651" s="470"/>
      <c r="O651" s="493"/>
      <c r="P651" s="466"/>
      <c r="Q651" s="470"/>
      <c r="R651" s="493"/>
      <c r="S651" s="466"/>
      <c r="T651" s="470"/>
      <c r="U651" s="493"/>
      <c r="V651" s="466"/>
      <c r="W651" s="470"/>
      <c r="X651" s="493"/>
      <c r="Y651" s="466"/>
      <c r="Z651" s="470"/>
      <c r="AA651" s="494"/>
      <c r="AB651" s="542">
        <f t="shared" si="182"/>
        <v>0</v>
      </c>
      <c r="AC651" s="495">
        <f t="shared" si="182"/>
        <v>0</v>
      </c>
      <c r="AD651" s="496">
        <f t="shared" si="182"/>
        <v>0</v>
      </c>
      <c r="AE651" s="3"/>
      <c r="AF651" s="13" t="b">
        <f t="shared" si="180"/>
        <v>1</v>
      </c>
      <c r="AG651" s="13" t="b">
        <f t="shared" si="181"/>
        <v>1</v>
      </c>
      <c r="AH651" s="13" t="b">
        <f t="shared" si="183"/>
        <v>1</v>
      </c>
      <c r="AI651" s="13" t="b">
        <f t="shared" si="184"/>
        <v>1</v>
      </c>
      <c r="AJ651" s="13" t="b">
        <f t="shared" si="185"/>
        <v>0</v>
      </c>
      <c r="AK651" s="13" t="b">
        <f t="shared" si="186"/>
        <v>0</v>
      </c>
      <c r="AL651" s="13" t="b">
        <f t="shared" si="187"/>
        <v>0</v>
      </c>
      <c r="AM651" s="13" t="b">
        <f t="shared" si="188"/>
        <v>0</v>
      </c>
      <c r="AN651" s="13" t="b">
        <f t="shared" si="189"/>
        <v>0</v>
      </c>
      <c r="AO651" s="13" t="b">
        <f t="shared" si="190"/>
        <v>0</v>
      </c>
      <c r="AP651" s="13" t="b">
        <f t="shared" si="191"/>
        <v>0</v>
      </c>
      <c r="AQ651" s="13" t="b">
        <f t="shared" si="192"/>
        <v>0</v>
      </c>
      <c r="AR651" s="13" t="b">
        <f t="shared" si="193"/>
        <v>0</v>
      </c>
      <c r="AS651" s="13" t="b">
        <f t="shared" si="194"/>
        <v>1</v>
      </c>
      <c r="AT651" s="13" t="b">
        <f t="shared" si="195"/>
        <v>1</v>
      </c>
      <c r="AU651" s="13" t="b">
        <f t="shared" si="196"/>
        <v>1</v>
      </c>
      <c r="AV651" s="13" t="b">
        <f t="shared" si="197"/>
        <v>1</v>
      </c>
      <c r="AW651" s="13" t="b">
        <f t="shared" si="198"/>
        <v>1</v>
      </c>
      <c r="AX651" s="13" t="str">
        <f t="shared" si="199"/>
        <v>-</v>
      </c>
      <c r="AY651" s="622">
        <f>IF(AX651="-",0,IF(COUNTIF(AX651:$AX$1022,AX651)&gt;1,1,0))</f>
        <v>0</v>
      </c>
    </row>
    <row r="652" spans="1:51" ht="15.75">
      <c r="A652" s="464">
        <v>630</v>
      </c>
      <c r="B652" s="491"/>
      <c r="C652" s="492"/>
      <c r="D652" s="469"/>
      <c r="E652" s="470"/>
      <c r="F652" s="493"/>
      <c r="G652" s="466"/>
      <c r="H652" s="470"/>
      <c r="I652" s="493"/>
      <c r="J652" s="466"/>
      <c r="K652" s="470"/>
      <c r="L652" s="493"/>
      <c r="M652" s="466"/>
      <c r="N652" s="470"/>
      <c r="O652" s="493"/>
      <c r="P652" s="466"/>
      <c r="Q652" s="470"/>
      <c r="R652" s="493"/>
      <c r="S652" s="466"/>
      <c r="T652" s="470"/>
      <c r="U652" s="493"/>
      <c r="V652" s="466"/>
      <c r="W652" s="470"/>
      <c r="X652" s="493"/>
      <c r="Y652" s="466"/>
      <c r="Z652" s="470"/>
      <c r="AA652" s="494"/>
      <c r="AB652" s="542">
        <f t="shared" si="182"/>
        <v>0</v>
      </c>
      <c r="AC652" s="495">
        <f t="shared" si="182"/>
        <v>0</v>
      </c>
      <c r="AD652" s="496">
        <f t="shared" si="182"/>
        <v>0</v>
      </c>
      <c r="AE652" s="3"/>
      <c r="AF652" s="13" t="b">
        <f t="shared" si="180"/>
        <v>1</v>
      </c>
      <c r="AG652" s="13" t="b">
        <f t="shared" si="181"/>
        <v>1</v>
      </c>
      <c r="AH652" s="13" t="b">
        <f t="shared" si="183"/>
        <v>1</v>
      </c>
      <c r="AI652" s="13" t="b">
        <f t="shared" si="184"/>
        <v>1</v>
      </c>
      <c r="AJ652" s="13" t="b">
        <f t="shared" si="185"/>
        <v>0</v>
      </c>
      <c r="AK652" s="13" t="b">
        <f t="shared" si="186"/>
        <v>0</v>
      </c>
      <c r="AL652" s="13" t="b">
        <f t="shared" si="187"/>
        <v>0</v>
      </c>
      <c r="AM652" s="13" t="b">
        <f t="shared" si="188"/>
        <v>0</v>
      </c>
      <c r="AN652" s="13" t="b">
        <f t="shared" si="189"/>
        <v>0</v>
      </c>
      <c r="AO652" s="13" t="b">
        <f t="shared" si="190"/>
        <v>0</v>
      </c>
      <c r="AP652" s="13" t="b">
        <f t="shared" si="191"/>
        <v>0</v>
      </c>
      <c r="AQ652" s="13" t="b">
        <f t="shared" si="192"/>
        <v>0</v>
      </c>
      <c r="AR652" s="13" t="b">
        <f t="shared" si="193"/>
        <v>0</v>
      </c>
      <c r="AS652" s="13" t="b">
        <f t="shared" si="194"/>
        <v>1</v>
      </c>
      <c r="AT652" s="13" t="b">
        <f t="shared" si="195"/>
        <v>1</v>
      </c>
      <c r="AU652" s="13" t="b">
        <f t="shared" si="196"/>
        <v>1</v>
      </c>
      <c r="AV652" s="13" t="b">
        <f t="shared" si="197"/>
        <v>1</v>
      </c>
      <c r="AW652" s="13" t="b">
        <f t="shared" si="198"/>
        <v>1</v>
      </c>
      <c r="AX652" s="13" t="str">
        <f t="shared" si="199"/>
        <v>-</v>
      </c>
      <c r="AY652" s="622">
        <f>IF(AX652="-",0,IF(COUNTIF(AX652:$AX$1022,AX652)&gt;1,1,0))</f>
        <v>0</v>
      </c>
    </row>
    <row r="653" spans="1:51" ht="15.75">
      <c r="A653" s="464">
        <v>631</v>
      </c>
      <c r="B653" s="491"/>
      <c r="C653" s="492"/>
      <c r="D653" s="469"/>
      <c r="E653" s="470"/>
      <c r="F653" s="493"/>
      <c r="G653" s="466"/>
      <c r="H653" s="470"/>
      <c r="I653" s="493"/>
      <c r="J653" s="466"/>
      <c r="K653" s="470"/>
      <c r="L653" s="493"/>
      <c r="M653" s="466"/>
      <c r="N653" s="470"/>
      <c r="O653" s="493"/>
      <c r="P653" s="466"/>
      <c r="Q653" s="470"/>
      <c r="R653" s="493"/>
      <c r="S653" s="466"/>
      <c r="T653" s="470"/>
      <c r="U653" s="493"/>
      <c r="V653" s="466"/>
      <c r="W653" s="470"/>
      <c r="X653" s="493"/>
      <c r="Y653" s="466"/>
      <c r="Z653" s="470"/>
      <c r="AA653" s="494"/>
      <c r="AB653" s="542">
        <f t="shared" si="182"/>
        <v>0</v>
      </c>
      <c r="AC653" s="495">
        <f t="shared" si="182"/>
        <v>0</v>
      </c>
      <c r="AD653" s="496">
        <f t="shared" si="182"/>
        <v>0</v>
      </c>
      <c r="AE653" s="3"/>
      <c r="AF653" s="13" t="b">
        <f t="shared" si="180"/>
        <v>1</v>
      </c>
      <c r="AG653" s="13" t="b">
        <f t="shared" si="181"/>
        <v>1</v>
      </c>
      <c r="AH653" s="13" t="b">
        <f t="shared" si="183"/>
        <v>1</v>
      </c>
      <c r="AI653" s="13" t="b">
        <f t="shared" si="184"/>
        <v>1</v>
      </c>
      <c r="AJ653" s="13" t="b">
        <f t="shared" si="185"/>
        <v>0</v>
      </c>
      <c r="AK653" s="13" t="b">
        <f t="shared" si="186"/>
        <v>0</v>
      </c>
      <c r="AL653" s="13" t="b">
        <f t="shared" si="187"/>
        <v>0</v>
      </c>
      <c r="AM653" s="13" t="b">
        <f t="shared" si="188"/>
        <v>0</v>
      </c>
      <c r="AN653" s="13" t="b">
        <f t="shared" si="189"/>
        <v>0</v>
      </c>
      <c r="AO653" s="13" t="b">
        <f t="shared" si="190"/>
        <v>0</v>
      </c>
      <c r="AP653" s="13" t="b">
        <f t="shared" si="191"/>
        <v>0</v>
      </c>
      <c r="AQ653" s="13" t="b">
        <f t="shared" si="192"/>
        <v>0</v>
      </c>
      <c r="AR653" s="13" t="b">
        <f t="shared" si="193"/>
        <v>0</v>
      </c>
      <c r="AS653" s="13" t="b">
        <f t="shared" si="194"/>
        <v>1</v>
      </c>
      <c r="AT653" s="13" t="b">
        <f t="shared" si="195"/>
        <v>1</v>
      </c>
      <c r="AU653" s="13" t="b">
        <f t="shared" si="196"/>
        <v>1</v>
      </c>
      <c r="AV653" s="13" t="b">
        <f t="shared" si="197"/>
        <v>1</v>
      </c>
      <c r="AW653" s="13" t="b">
        <f t="shared" si="198"/>
        <v>1</v>
      </c>
      <c r="AX653" s="13" t="str">
        <f t="shared" si="199"/>
        <v>-</v>
      </c>
      <c r="AY653" s="622">
        <f>IF(AX653="-",0,IF(COUNTIF(AX653:$AX$1022,AX653)&gt;1,1,0))</f>
        <v>0</v>
      </c>
    </row>
    <row r="654" spans="1:51" ht="15.75">
      <c r="A654" s="464">
        <v>632</v>
      </c>
      <c r="B654" s="491"/>
      <c r="C654" s="492"/>
      <c r="D654" s="469"/>
      <c r="E654" s="470"/>
      <c r="F654" s="493"/>
      <c r="G654" s="466"/>
      <c r="H654" s="470"/>
      <c r="I654" s="493"/>
      <c r="J654" s="466"/>
      <c r="K654" s="470"/>
      <c r="L654" s="493"/>
      <c r="M654" s="466"/>
      <c r="N654" s="470"/>
      <c r="O654" s="493"/>
      <c r="P654" s="466"/>
      <c r="Q654" s="470"/>
      <c r="R654" s="493"/>
      <c r="S654" s="466"/>
      <c r="T654" s="470"/>
      <c r="U654" s="493"/>
      <c r="V654" s="466"/>
      <c r="W654" s="470"/>
      <c r="X654" s="493"/>
      <c r="Y654" s="466"/>
      <c r="Z654" s="470"/>
      <c r="AA654" s="494"/>
      <c r="AB654" s="542">
        <f t="shared" si="182"/>
        <v>0</v>
      </c>
      <c r="AC654" s="495">
        <f t="shared" si="182"/>
        <v>0</v>
      </c>
      <c r="AD654" s="496">
        <f t="shared" si="182"/>
        <v>0</v>
      </c>
      <c r="AE654" s="3"/>
      <c r="AF654" s="13" t="b">
        <f t="shared" si="180"/>
        <v>1</v>
      </c>
      <c r="AG654" s="13" t="b">
        <f t="shared" si="181"/>
        <v>1</v>
      </c>
      <c r="AH654" s="13" t="b">
        <f t="shared" si="183"/>
        <v>1</v>
      </c>
      <c r="AI654" s="13" t="b">
        <f t="shared" si="184"/>
        <v>1</v>
      </c>
      <c r="AJ654" s="13" t="b">
        <f t="shared" si="185"/>
        <v>0</v>
      </c>
      <c r="AK654" s="13" t="b">
        <f t="shared" si="186"/>
        <v>0</v>
      </c>
      <c r="AL654" s="13" t="b">
        <f t="shared" si="187"/>
        <v>0</v>
      </c>
      <c r="AM654" s="13" t="b">
        <f t="shared" si="188"/>
        <v>0</v>
      </c>
      <c r="AN654" s="13" t="b">
        <f t="shared" si="189"/>
        <v>0</v>
      </c>
      <c r="AO654" s="13" t="b">
        <f t="shared" si="190"/>
        <v>0</v>
      </c>
      <c r="AP654" s="13" t="b">
        <f t="shared" si="191"/>
        <v>0</v>
      </c>
      <c r="AQ654" s="13" t="b">
        <f t="shared" si="192"/>
        <v>0</v>
      </c>
      <c r="AR654" s="13" t="b">
        <f t="shared" si="193"/>
        <v>0</v>
      </c>
      <c r="AS654" s="13" t="b">
        <f t="shared" si="194"/>
        <v>1</v>
      </c>
      <c r="AT654" s="13" t="b">
        <f t="shared" si="195"/>
        <v>1</v>
      </c>
      <c r="AU654" s="13" t="b">
        <f t="shared" si="196"/>
        <v>1</v>
      </c>
      <c r="AV654" s="13" t="b">
        <f t="shared" si="197"/>
        <v>1</v>
      </c>
      <c r="AW654" s="13" t="b">
        <f t="shared" si="198"/>
        <v>1</v>
      </c>
      <c r="AX654" s="13" t="str">
        <f t="shared" si="199"/>
        <v>-</v>
      </c>
      <c r="AY654" s="622">
        <f>IF(AX654="-",0,IF(COUNTIF(AX654:$AX$1022,AX654)&gt;1,1,0))</f>
        <v>0</v>
      </c>
    </row>
    <row r="655" spans="1:51" ht="15.75">
      <c r="A655" s="464">
        <v>633</v>
      </c>
      <c r="B655" s="491"/>
      <c r="C655" s="492"/>
      <c r="D655" s="469"/>
      <c r="E655" s="470"/>
      <c r="F655" s="493"/>
      <c r="G655" s="466"/>
      <c r="H655" s="470"/>
      <c r="I655" s="493"/>
      <c r="J655" s="466"/>
      <c r="K655" s="470"/>
      <c r="L655" s="493"/>
      <c r="M655" s="466"/>
      <c r="N655" s="470"/>
      <c r="O655" s="493"/>
      <c r="P655" s="466"/>
      <c r="Q655" s="470"/>
      <c r="R655" s="493"/>
      <c r="S655" s="466"/>
      <c r="T655" s="470"/>
      <c r="U655" s="493"/>
      <c r="V655" s="466"/>
      <c r="W655" s="470"/>
      <c r="X655" s="493"/>
      <c r="Y655" s="466"/>
      <c r="Z655" s="470"/>
      <c r="AA655" s="494"/>
      <c r="AB655" s="542">
        <f t="shared" si="182"/>
        <v>0</v>
      </c>
      <c r="AC655" s="495">
        <f t="shared" si="182"/>
        <v>0</v>
      </c>
      <c r="AD655" s="496">
        <f t="shared" si="182"/>
        <v>0</v>
      </c>
      <c r="AE655" s="3"/>
      <c r="AF655" s="13" t="b">
        <f t="shared" si="180"/>
        <v>1</v>
      </c>
      <c r="AG655" s="13" t="b">
        <f t="shared" si="181"/>
        <v>1</v>
      </c>
      <c r="AH655" s="13" t="b">
        <f t="shared" si="183"/>
        <v>1</v>
      </c>
      <c r="AI655" s="13" t="b">
        <f t="shared" si="184"/>
        <v>1</v>
      </c>
      <c r="AJ655" s="13" t="b">
        <f t="shared" si="185"/>
        <v>0</v>
      </c>
      <c r="AK655" s="13" t="b">
        <f t="shared" si="186"/>
        <v>0</v>
      </c>
      <c r="AL655" s="13" t="b">
        <f t="shared" si="187"/>
        <v>0</v>
      </c>
      <c r="AM655" s="13" t="b">
        <f t="shared" si="188"/>
        <v>0</v>
      </c>
      <c r="AN655" s="13" t="b">
        <f t="shared" si="189"/>
        <v>0</v>
      </c>
      <c r="AO655" s="13" t="b">
        <f t="shared" si="190"/>
        <v>0</v>
      </c>
      <c r="AP655" s="13" t="b">
        <f t="shared" si="191"/>
        <v>0</v>
      </c>
      <c r="AQ655" s="13" t="b">
        <f t="shared" si="192"/>
        <v>0</v>
      </c>
      <c r="AR655" s="13" t="b">
        <f t="shared" si="193"/>
        <v>0</v>
      </c>
      <c r="AS655" s="13" t="b">
        <f t="shared" si="194"/>
        <v>1</v>
      </c>
      <c r="AT655" s="13" t="b">
        <f t="shared" si="195"/>
        <v>1</v>
      </c>
      <c r="AU655" s="13" t="b">
        <f t="shared" si="196"/>
        <v>1</v>
      </c>
      <c r="AV655" s="13" t="b">
        <f t="shared" si="197"/>
        <v>1</v>
      </c>
      <c r="AW655" s="13" t="b">
        <f t="shared" si="198"/>
        <v>1</v>
      </c>
      <c r="AX655" s="13" t="str">
        <f t="shared" si="199"/>
        <v>-</v>
      </c>
      <c r="AY655" s="622">
        <f>IF(AX655="-",0,IF(COUNTIF(AX655:$AX$1022,AX655)&gt;1,1,0))</f>
        <v>0</v>
      </c>
    </row>
    <row r="656" spans="1:51" ht="15.75">
      <c r="A656" s="464">
        <v>634</v>
      </c>
      <c r="B656" s="491"/>
      <c r="C656" s="492"/>
      <c r="D656" s="469"/>
      <c r="E656" s="470"/>
      <c r="F656" s="493"/>
      <c r="G656" s="466"/>
      <c r="H656" s="470"/>
      <c r="I656" s="493"/>
      <c r="J656" s="466"/>
      <c r="K656" s="470"/>
      <c r="L656" s="493"/>
      <c r="M656" s="466"/>
      <c r="N656" s="470"/>
      <c r="O656" s="493"/>
      <c r="P656" s="466"/>
      <c r="Q656" s="470"/>
      <c r="R656" s="493"/>
      <c r="S656" s="466"/>
      <c r="T656" s="470"/>
      <c r="U656" s="493"/>
      <c r="V656" s="466"/>
      <c r="W656" s="470"/>
      <c r="X656" s="493"/>
      <c r="Y656" s="466"/>
      <c r="Z656" s="470"/>
      <c r="AA656" s="494"/>
      <c r="AB656" s="542">
        <f t="shared" si="182"/>
        <v>0</v>
      </c>
      <c r="AC656" s="495">
        <f t="shared" si="182"/>
        <v>0</v>
      </c>
      <c r="AD656" s="496">
        <f t="shared" si="182"/>
        <v>0</v>
      </c>
      <c r="AE656" s="3"/>
      <c r="AF656" s="13" t="b">
        <f t="shared" si="180"/>
        <v>1</v>
      </c>
      <c r="AG656" s="13" t="b">
        <f t="shared" si="181"/>
        <v>1</v>
      </c>
      <c r="AH656" s="13" t="b">
        <f t="shared" si="183"/>
        <v>1</v>
      </c>
      <c r="AI656" s="13" t="b">
        <f t="shared" si="184"/>
        <v>1</v>
      </c>
      <c r="AJ656" s="13" t="b">
        <f t="shared" si="185"/>
        <v>0</v>
      </c>
      <c r="AK656" s="13" t="b">
        <f t="shared" si="186"/>
        <v>0</v>
      </c>
      <c r="AL656" s="13" t="b">
        <f t="shared" si="187"/>
        <v>0</v>
      </c>
      <c r="AM656" s="13" t="b">
        <f t="shared" si="188"/>
        <v>0</v>
      </c>
      <c r="AN656" s="13" t="b">
        <f t="shared" si="189"/>
        <v>0</v>
      </c>
      <c r="AO656" s="13" t="b">
        <f t="shared" si="190"/>
        <v>0</v>
      </c>
      <c r="AP656" s="13" t="b">
        <f t="shared" si="191"/>
        <v>0</v>
      </c>
      <c r="AQ656" s="13" t="b">
        <f t="shared" si="192"/>
        <v>0</v>
      </c>
      <c r="AR656" s="13" t="b">
        <f t="shared" si="193"/>
        <v>0</v>
      </c>
      <c r="AS656" s="13" t="b">
        <f t="shared" si="194"/>
        <v>1</v>
      </c>
      <c r="AT656" s="13" t="b">
        <f t="shared" si="195"/>
        <v>1</v>
      </c>
      <c r="AU656" s="13" t="b">
        <f t="shared" si="196"/>
        <v>1</v>
      </c>
      <c r="AV656" s="13" t="b">
        <f t="shared" si="197"/>
        <v>1</v>
      </c>
      <c r="AW656" s="13" t="b">
        <f t="shared" si="198"/>
        <v>1</v>
      </c>
      <c r="AX656" s="13" t="str">
        <f t="shared" si="199"/>
        <v>-</v>
      </c>
      <c r="AY656" s="622">
        <f>IF(AX656="-",0,IF(COUNTIF(AX656:$AX$1022,AX656)&gt;1,1,0))</f>
        <v>0</v>
      </c>
    </row>
    <row r="657" spans="1:51" ht="15.75">
      <c r="A657" s="464">
        <v>635</v>
      </c>
      <c r="B657" s="491"/>
      <c r="C657" s="492"/>
      <c r="D657" s="469"/>
      <c r="E657" s="470"/>
      <c r="F657" s="493"/>
      <c r="G657" s="466"/>
      <c r="H657" s="470"/>
      <c r="I657" s="493"/>
      <c r="J657" s="466"/>
      <c r="K657" s="470"/>
      <c r="L657" s="493"/>
      <c r="M657" s="466"/>
      <c r="N657" s="470"/>
      <c r="O657" s="493"/>
      <c r="P657" s="466"/>
      <c r="Q657" s="470"/>
      <c r="R657" s="493"/>
      <c r="S657" s="466"/>
      <c r="T657" s="470"/>
      <c r="U657" s="493"/>
      <c r="V657" s="466"/>
      <c r="W657" s="470"/>
      <c r="X657" s="493"/>
      <c r="Y657" s="466"/>
      <c r="Z657" s="470"/>
      <c r="AA657" s="494"/>
      <c r="AB657" s="542">
        <f t="shared" si="182"/>
        <v>0</v>
      </c>
      <c r="AC657" s="495">
        <f t="shared" si="182"/>
        <v>0</v>
      </c>
      <c r="AD657" s="496">
        <f t="shared" si="182"/>
        <v>0</v>
      </c>
      <c r="AE657" s="3"/>
      <c r="AF657" s="13" t="b">
        <f t="shared" si="180"/>
        <v>1</v>
      </c>
      <c r="AG657" s="13" t="b">
        <f t="shared" si="181"/>
        <v>1</v>
      </c>
      <c r="AH657" s="13" t="b">
        <f t="shared" si="183"/>
        <v>1</v>
      </c>
      <c r="AI657" s="13" t="b">
        <f t="shared" si="184"/>
        <v>1</v>
      </c>
      <c r="AJ657" s="13" t="b">
        <f t="shared" si="185"/>
        <v>0</v>
      </c>
      <c r="AK657" s="13" t="b">
        <f t="shared" si="186"/>
        <v>0</v>
      </c>
      <c r="AL657" s="13" t="b">
        <f t="shared" si="187"/>
        <v>0</v>
      </c>
      <c r="AM657" s="13" t="b">
        <f t="shared" si="188"/>
        <v>0</v>
      </c>
      <c r="AN657" s="13" t="b">
        <f t="shared" si="189"/>
        <v>0</v>
      </c>
      <c r="AO657" s="13" t="b">
        <f t="shared" si="190"/>
        <v>0</v>
      </c>
      <c r="AP657" s="13" t="b">
        <f t="shared" si="191"/>
        <v>0</v>
      </c>
      <c r="AQ657" s="13" t="b">
        <f t="shared" si="192"/>
        <v>0</v>
      </c>
      <c r="AR657" s="13" t="b">
        <f t="shared" si="193"/>
        <v>0</v>
      </c>
      <c r="AS657" s="13" t="b">
        <f t="shared" si="194"/>
        <v>1</v>
      </c>
      <c r="AT657" s="13" t="b">
        <f t="shared" si="195"/>
        <v>1</v>
      </c>
      <c r="AU657" s="13" t="b">
        <f t="shared" si="196"/>
        <v>1</v>
      </c>
      <c r="AV657" s="13" t="b">
        <f t="shared" si="197"/>
        <v>1</v>
      </c>
      <c r="AW657" s="13" t="b">
        <f t="shared" si="198"/>
        <v>1</v>
      </c>
      <c r="AX657" s="13" t="str">
        <f t="shared" si="199"/>
        <v>-</v>
      </c>
      <c r="AY657" s="622">
        <f>IF(AX657="-",0,IF(COUNTIF(AX657:$AX$1022,AX657)&gt;1,1,0))</f>
        <v>0</v>
      </c>
    </row>
    <row r="658" spans="1:51" ht="15.75">
      <c r="A658" s="464">
        <v>636</v>
      </c>
      <c r="B658" s="491"/>
      <c r="C658" s="492"/>
      <c r="D658" s="469"/>
      <c r="E658" s="470"/>
      <c r="F658" s="493"/>
      <c r="G658" s="466"/>
      <c r="H658" s="470"/>
      <c r="I658" s="493"/>
      <c r="J658" s="466"/>
      <c r="K658" s="470"/>
      <c r="L658" s="493"/>
      <c r="M658" s="466"/>
      <c r="N658" s="470"/>
      <c r="O658" s="493"/>
      <c r="P658" s="466"/>
      <c r="Q658" s="470"/>
      <c r="R658" s="493"/>
      <c r="S658" s="466"/>
      <c r="T658" s="470"/>
      <c r="U658" s="493"/>
      <c r="V658" s="466"/>
      <c r="W658" s="470"/>
      <c r="X658" s="493"/>
      <c r="Y658" s="466"/>
      <c r="Z658" s="470"/>
      <c r="AA658" s="494"/>
      <c r="AB658" s="542">
        <f t="shared" si="182"/>
        <v>0</v>
      </c>
      <c r="AC658" s="495">
        <f t="shared" si="182"/>
        <v>0</v>
      </c>
      <c r="AD658" s="496">
        <f t="shared" si="182"/>
        <v>0</v>
      </c>
      <c r="AE658" s="3"/>
      <c r="AF658" s="13" t="b">
        <f t="shared" si="180"/>
        <v>1</v>
      </c>
      <c r="AG658" s="13" t="b">
        <f t="shared" si="181"/>
        <v>1</v>
      </c>
      <c r="AH658" s="13" t="b">
        <f t="shared" si="183"/>
        <v>1</v>
      </c>
      <c r="AI658" s="13" t="b">
        <f t="shared" si="184"/>
        <v>1</v>
      </c>
      <c r="AJ658" s="13" t="b">
        <f t="shared" si="185"/>
        <v>0</v>
      </c>
      <c r="AK658" s="13" t="b">
        <f t="shared" si="186"/>
        <v>0</v>
      </c>
      <c r="AL658" s="13" t="b">
        <f t="shared" si="187"/>
        <v>0</v>
      </c>
      <c r="AM658" s="13" t="b">
        <f t="shared" si="188"/>
        <v>0</v>
      </c>
      <c r="AN658" s="13" t="b">
        <f t="shared" si="189"/>
        <v>0</v>
      </c>
      <c r="AO658" s="13" t="b">
        <f t="shared" si="190"/>
        <v>0</v>
      </c>
      <c r="AP658" s="13" t="b">
        <f t="shared" si="191"/>
        <v>0</v>
      </c>
      <c r="AQ658" s="13" t="b">
        <f t="shared" si="192"/>
        <v>0</v>
      </c>
      <c r="AR658" s="13" t="b">
        <f t="shared" si="193"/>
        <v>0</v>
      </c>
      <c r="AS658" s="13" t="b">
        <f t="shared" si="194"/>
        <v>1</v>
      </c>
      <c r="AT658" s="13" t="b">
        <f t="shared" si="195"/>
        <v>1</v>
      </c>
      <c r="AU658" s="13" t="b">
        <f t="shared" si="196"/>
        <v>1</v>
      </c>
      <c r="AV658" s="13" t="b">
        <f t="shared" si="197"/>
        <v>1</v>
      </c>
      <c r="AW658" s="13" t="b">
        <f t="shared" si="198"/>
        <v>1</v>
      </c>
      <c r="AX658" s="13" t="str">
        <f t="shared" si="199"/>
        <v>-</v>
      </c>
      <c r="AY658" s="622">
        <f>IF(AX658="-",0,IF(COUNTIF(AX658:$AX$1022,AX658)&gt;1,1,0))</f>
        <v>0</v>
      </c>
    </row>
    <row r="659" spans="1:51" ht="15.75">
      <c r="A659" s="464">
        <v>637</v>
      </c>
      <c r="B659" s="491"/>
      <c r="C659" s="492"/>
      <c r="D659" s="469"/>
      <c r="E659" s="470"/>
      <c r="F659" s="493"/>
      <c r="G659" s="466"/>
      <c r="H659" s="470"/>
      <c r="I659" s="493"/>
      <c r="J659" s="466"/>
      <c r="K659" s="470"/>
      <c r="L659" s="493"/>
      <c r="M659" s="466"/>
      <c r="N659" s="470"/>
      <c r="O659" s="493"/>
      <c r="P659" s="466"/>
      <c r="Q659" s="470"/>
      <c r="R659" s="493"/>
      <c r="S659" s="466"/>
      <c r="T659" s="470"/>
      <c r="U659" s="493"/>
      <c r="V659" s="466"/>
      <c r="W659" s="470"/>
      <c r="X659" s="493"/>
      <c r="Y659" s="466"/>
      <c r="Z659" s="470"/>
      <c r="AA659" s="494"/>
      <c r="AB659" s="542">
        <f t="shared" si="182"/>
        <v>0</v>
      </c>
      <c r="AC659" s="495">
        <f t="shared" si="182"/>
        <v>0</v>
      </c>
      <c r="AD659" s="496">
        <f t="shared" si="182"/>
        <v>0</v>
      </c>
      <c r="AE659" s="3"/>
      <c r="AF659" s="13" t="b">
        <f t="shared" si="180"/>
        <v>1</v>
      </c>
      <c r="AG659" s="13" t="b">
        <f t="shared" si="181"/>
        <v>1</v>
      </c>
      <c r="AH659" s="13" t="b">
        <f t="shared" si="183"/>
        <v>1</v>
      </c>
      <c r="AI659" s="13" t="b">
        <f t="shared" si="184"/>
        <v>1</v>
      </c>
      <c r="AJ659" s="13" t="b">
        <f t="shared" si="185"/>
        <v>0</v>
      </c>
      <c r="AK659" s="13" t="b">
        <f t="shared" si="186"/>
        <v>0</v>
      </c>
      <c r="AL659" s="13" t="b">
        <f t="shared" si="187"/>
        <v>0</v>
      </c>
      <c r="AM659" s="13" t="b">
        <f t="shared" si="188"/>
        <v>0</v>
      </c>
      <c r="AN659" s="13" t="b">
        <f t="shared" si="189"/>
        <v>0</v>
      </c>
      <c r="AO659" s="13" t="b">
        <f t="shared" si="190"/>
        <v>0</v>
      </c>
      <c r="AP659" s="13" t="b">
        <f t="shared" si="191"/>
        <v>0</v>
      </c>
      <c r="AQ659" s="13" t="b">
        <f t="shared" si="192"/>
        <v>0</v>
      </c>
      <c r="AR659" s="13" t="b">
        <f t="shared" si="193"/>
        <v>0</v>
      </c>
      <c r="AS659" s="13" t="b">
        <f t="shared" si="194"/>
        <v>1</v>
      </c>
      <c r="AT659" s="13" t="b">
        <f t="shared" si="195"/>
        <v>1</v>
      </c>
      <c r="AU659" s="13" t="b">
        <f t="shared" si="196"/>
        <v>1</v>
      </c>
      <c r="AV659" s="13" t="b">
        <f t="shared" si="197"/>
        <v>1</v>
      </c>
      <c r="AW659" s="13" t="b">
        <f t="shared" si="198"/>
        <v>1</v>
      </c>
      <c r="AX659" s="13" t="str">
        <f t="shared" si="199"/>
        <v>-</v>
      </c>
      <c r="AY659" s="622">
        <f>IF(AX659="-",0,IF(COUNTIF(AX659:$AX$1022,AX659)&gt;1,1,0))</f>
        <v>0</v>
      </c>
    </row>
    <row r="660" spans="1:51" ht="15.75">
      <c r="A660" s="464">
        <v>638</v>
      </c>
      <c r="B660" s="491"/>
      <c r="C660" s="492"/>
      <c r="D660" s="469"/>
      <c r="E660" s="470"/>
      <c r="F660" s="493"/>
      <c r="G660" s="466"/>
      <c r="H660" s="470"/>
      <c r="I660" s="493"/>
      <c r="J660" s="466"/>
      <c r="K660" s="470"/>
      <c r="L660" s="493"/>
      <c r="M660" s="466"/>
      <c r="N660" s="470"/>
      <c r="O660" s="493"/>
      <c r="P660" s="466"/>
      <c r="Q660" s="470"/>
      <c r="R660" s="493"/>
      <c r="S660" s="466"/>
      <c r="T660" s="470"/>
      <c r="U660" s="493"/>
      <c r="V660" s="466"/>
      <c r="W660" s="470"/>
      <c r="X660" s="493"/>
      <c r="Y660" s="466"/>
      <c r="Z660" s="470"/>
      <c r="AA660" s="494"/>
      <c r="AB660" s="542">
        <f t="shared" si="182"/>
        <v>0</v>
      </c>
      <c r="AC660" s="495">
        <f t="shared" si="182"/>
        <v>0</v>
      </c>
      <c r="AD660" s="496">
        <f t="shared" si="182"/>
        <v>0</v>
      </c>
      <c r="AE660" s="3"/>
      <c r="AF660" s="13" t="b">
        <f t="shared" si="180"/>
        <v>1</v>
      </c>
      <c r="AG660" s="13" t="b">
        <f t="shared" si="181"/>
        <v>1</v>
      </c>
      <c r="AH660" s="13" t="b">
        <f t="shared" si="183"/>
        <v>1</v>
      </c>
      <c r="AI660" s="13" t="b">
        <f t="shared" si="184"/>
        <v>1</v>
      </c>
      <c r="AJ660" s="13" t="b">
        <f t="shared" si="185"/>
        <v>0</v>
      </c>
      <c r="AK660" s="13" t="b">
        <f t="shared" si="186"/>
        <v>0</v>
      </c>
      <c r="AL660" s="13" t="b">
        <f t="shared" si="187"/>
        <v>0</v>
      </c>
      <c r="AM660" s="13" t="b">
        <f t="shared" si="188"/>
        <v>0</v>
      </c>
      <c r="AN660" s="13" t="b">
        <f t="shared" si="189"/>
        <v>0</v>
      </c>
      <c r="AO660" s="13" t="b">
        <f t="shared" si="190"/>
        <v>0</v>
      </c>
      <c r="AP660" s="13" t="b">
        <f t="shared" si="191"/>
        <v>0</v>
      </c>
      <c r="AQ660" s="13" t="b">
        <f t="shared" si="192"/>
        <v>0</v>
      </c>
      <c r="AR660" s="13" t="b">
        <f t="shared" si="193"/>
        <v>0</v>
      </c>
      <c r="AS660" s="13" t="b">
        <f t="shared" si="194"/>
        <v>1</v>
      </c>
      <c r="AT660" s="13" t="b">
        <f t="shared" si="195"/>
        <v>1</v>
      </c>
      <c r="AU660" s="13" t="b">
        <f t="shared" si="196"/>
        <v>1</v>
      </c>
      <c r="AV660" s="13" t="b">
        <f t="shared" si="197"/>
        <v>1</v>
      </c>
      <c r="AW660" s="13" t="b">
        <f t="shared" si="198"/>
        <v>1</v>
      </c>
      <c r="AX660" s="13" t="str">
        <f t="shared" si="199"/>
        <v>-</v>
      </c>
      <c r="AY660" s="622">
        <f>IF(AX660="-",0,IF(COUNTIF(AX660:$AX$1022,AX660)&gt;1,1,0))</f>
        <v>0</v>
      </c>
    </row>
    <row r="661" spans="1:51" ht="15.75">
      <c r="A661" s="464">
        <v>639</v>
      </c>
      <c r="B661" s="491"/>
      <c r="C661" s="492"/>
      <c r="D661" s="469"/>
      <c r="E661" s="470"/>
      <c r="F661" s="493"/>
      <c r="G661" s="466"/>
      <c r="H661" s="470"/>
      <c r="I661" s="493"/>
      <c r="J661" s="466"/>
      <c r="K661" s="470"/>
      <c r="L661" s="493"/>
      <c r="M661" s="466"/>
      <c r="N661" s="470"/>
      <c r="O661" s="493"/>
      <c r="P661" s="466"/>
      <c r="Q661" s="470"/>
      <c r="R661" s="493"/>
      <c r="S661" s="466"/>
      <c r="T661" s="470"/>
      <c r="U661" s="493"/>
      <c r="V661" s="466"/>
      <c r="W661" s="470"/>
      <c r="X661" s="493"/>
      <c r="Y661" s="466"/>
      <c r="Z661" s="470"/>
      <c r="AA661" s="494"/>
      <c r="AB661" s="542">
        <f t="shared" si="182"/>
        <v>0</v>
      </c>
      <c r="AC661" s="495">
        <f t="shared" si="182"/>
        <v>0</v>
      </c>
      <c r="AD661" s="496">
        <f t="shared" si="182"/>
        <v>0</v>
      </c>
      <c r="AE661" s="3"/>
      <c r="AF661" s="13" t="b">
        <f t="shared" si="180"/>
        <v>1</v>
      </c>
      <c r="AG661" s="13" t="b">
        <f t="shared" si="181"/>
        <v>1</v>
      </c>
      <c r="AH661" s="13" t="b">
        <f t="shared" si="183"/>
        <v>1</v>
      </c>
      <c r="AI661" s="13" t="b">
        <f t="shared" si="184"/>
        <v>1</v>
      </c>
      <c r="AJ661" s="13" t="b">
        <f t="shared" si="185"/>
        <v>0</v>
      </c>
      <c r="AK661" s="13" t="b">
        <f t="shared" si="186"/>
        <v>0</v>
      </c>
      <c r="AL661" s="13" t="b">
        <f t="shared" si="187"/>
        <v>0</v>
      </c>
      <c r="AM661" s="13" t="b">
        <f t="shared" si="188"/>
        <v>0</v>
      </c>
      <c r="AN661" s="13" t="b">
        <f t="shared" si="189"/>
        <v>0</v>
      </c>
      <c r="AO661" s="13" t="b">
        <f t="shared" si="190"/>
        <v>0</v>
      </c>
      <c r="AP661" s="13" t="b">
        <f t="shared" si="191"/>
        <v>0</v>
      </c>
      <c r="AQ661" s="13" t="b">
        <f t="shared" si="192"/>
        <v>0</v>
      </c>
      <c r="AR661" s="13" t="b">
        <f t="shared" si="193"/>
        <v>0</v>
      </c>
      <c r="AS661" s="13" t="b">
        <f t="shared" si="194"/>
        <v>1</v>
      </c>
      <c r="AT661" s="13" t="b">
        <f t="shared" si="195"/>
        <v>1</v>
      </c>
      <c r="AU661" s="13" t="b">
        <f t="shared" si="196"/>
        <v>1</v>
      </c>
      <c r="AV661" s="13" t="b">
        <f t="shared" si="197"/>
        <v>1</v>
      </c>
      <c r="AW661" s="13" t="b">
        <f t="shared" si="198"/>
        <v>1</v>
      </c>
      <c r="AX661" s="13" t="str">
        <f t="shared" si="199"/>
        <v>-</v>
      </c>
      <c r="AY661" s="622">
        <f>IF(AX661="-",0,IF(COUNTIF(AX661:$AX$1022,AX661)&gt;1,1,0))</f>
        <v>0</v>
      </c>
    </row>
    <row r="662" spans="1:51" ht="15.75">
      <c r="A662" s="464">
        <v>640</v>
      </c>
      <c r="B662" s="491"/>
      <c r="C662" s="492"/>
      <c r="D662" s="469"/>
      <c r="E662" s="470"/>
      <c r="F662" s="493"/>
      <c r="G662" s="466"/>
      <c r="H662" s="470"/>
      <c r="I662" s="493"/>
      <c r="J662" s="466"/>
      <c r="K662" s="470"/>
      <c r="L662" s="493"/>
      <c r="M662" s="466"/>
      <c r="N662" s="470"/>
      <c r="O662" s="493"/>
      <c r="P662" s="466"/>
      <c r="Q662" s="470"/>
      <c r="R662" s="493"/>
      <c r="S662" s="466"/>
      <c r="T662" s="470"/>
      <c r="U662" s="493"/>
      <c r="V662" s="466"/>
      <c r="W662" s="470"/>
      <c r="X662" s="493"/>
      <c r="Y662" s="466"/>
      <c r="Z662" s="470"/>
      <c r="AA662" s="494"/>
      <c r="AB662" s="542">
        <f t="shared" si="182"/>
        <v>0</v>
      </c>
      <c r="AC662" s="495">
        <f t="shared" si="182"/>
        <v>0</v>
      </c>
      <c r="AD662" s="496">
        <f t="shared" si="182"/>
        <v>0</v>
      </c>
      <c r="AE662" s="3"/>
      <c r="AF662" s="13" t="b">
        <f t="shared" si="180"/>
        <v>1</v>
      </c>
      <c r="AG662" s="13" t="b">
        <f t="shared" si="181"/>
        <v>1</v>
      </c>
      <c r="AH662" s="13" t="b">
        <f t="shared" si="183"/>
        <v>1</v>
      </c>
      <c r="AI662" s="13" t="b">
        <f t="shared" si="184"/>
        <v>1</v>
      </c>
      <c r="AJ662" s="13" t="b">
        <f t="shared" si="185"/>
        <v>0</v>
      </c>
      <c r="AK662" s="13" t="b">
        <f t="shared" si="186"/>
        <v>0</v>
      </c>
      <c r="AL662" s="13" t="b">
        <f t="shared" si="187"/>
        <v>0</v>
      </c>
      <c r="AM662" s="13" t="b">
        <f t="shared" si="188"/>
        <v>0</v>
      </c>
      <c r="AN662" s="13" t="b">
        <f t="shared" si="189"/>
        <v>0</v>
      </c>
      <c r="AO662" s="13" t="b">
        <f t="shared" si="190"/>
        <v>0</v>
      </c>
      <c r="AP662" s="13" t="b">
        <f t="shared" si="191"/>
        <v>0</v>
      </c>
      <c r="AQ662" s="13" t="b">
        <f t="shared" si="192"/>
        <v>0</v>
      </c>
      <c r="AR662" s="13" t="b">
        <f t="shared" si="193"/>
        <v>0</v>
      </c>
      <c r="AS662" s="13" t="b">
        <f t="shared" si="194"/>
        <v>1</v>
      </c>
      <c r="AT662" s="13" t="b">
        <f t="shared" si="195"/>
        <v>1</v>
      </c>
      <c r="AU662" s="13" t="b">
        <f t="shared" si="196"/>
        <v>1</v>
      </c>
      <c r="AV662" s="13" t="b">
        <f t="shared" si="197"/>
        <v>1</v>
      </c>
      <c r="AW662" s="13" t="b">
        <f t="shared" si="198"/>
        <v>1</v>
      </c>
      <c r="AX662" s="13" t="str">
        <f t="shared" si="199"/>
        <v>-</v>
      </c>
      <c r="AY662" s="622">
        <f>IF(AX662="-",0,IF(COUNTIF(AX662:$AX$1022,AX662)&gt;1,1,0))</f>
        <v>0</v>
      </c>
    </row>
    <row r="663" spans="1:51" ht="15.75">
      <c r="A663" s="464">
        <v>641</v>
      </c>
      <c r="B663" s="491"/>
      <c r="C663" s="492"/>
      <c r="D663" s="469"/>
      <c r="E663" s="470"/>
      <c r="F663" s="493"/>
      <c r="G663" s="466"/>
      <c r="H663" s="470"/>
      <c r="I663" s="493"/>
      <c r="J663" s="466"/>
      <c r="K663" s="470"/>
      <c r="L663" s="493"/>
      <c r="M663" s="466"/>
      <c r="N663" s="470"/>
      <c r="O663" s="493"/>
      <c r="P663" s="466"/>
      <c r="Q663" s="470"/>
      <c r="R663" s="493"/>
      <c r="S663" s="466"/>
      <c r="T663" s="470"/>
      <c r="U663" s="493"/>
      <c r="V663" s="466"/>
      <c r="W663" s="470"/>
      <c r="X663" s="493"/>
      <c r="Y663" s="466"/>
      <c r="Z663" s="470"/>
      <c r="AA663" s="494"/>
      <c r="AB663" s="542">
        <f t="shared" si="182"/>
        <v>0</v>
      </c>
      <c r="AC663" s="495">
        <f t="shared" si="182"/>
        <v>0</v>
      </c>
      <c r="AD663" s="496">
        <f t="shared" si="182"/>
        <v>0</v>
      </c>
      <c r="AE663" s="3"/>
      <c r="AF663" s="13" t="b">
        <f t="shared" ref="AF663:AF726" si="200">IF(B663="",TRUE,(IF(ISNUMBER(MATCH(B663,List_Countries,0)),TRUE,FALSE)))</f>
        <v>1</v>
      </c>
      <c r="AG663" s="13" t="b">
        <f t="shared" ref="AG663:AG726" si="201">IF(C663="",TRUE,(IF(ISNUMBER(MATCH(C663,List_ClientCategorization,0)),TRUE,FALSE)))</f>
        <v>1</v>
      </c>
      <c r="AH663" s="13" t="b">
        <f t="shared" si="183"/>
        <v>1</v>
      </c>
      <c r="AI663" s="13" t="b">
        <f t="shared" si="184"/>
        <v>1</v>
      </c>
      <c r="AJ663" s="13" t="b">
        <f t="shared" si="185"/>
        <v>0</v>
      </c>
      <c r="AK663" s="13" t="b">
        <f t="shared" si="186"/>
        <v>0</v>
      </c>
      <c r="AL663" s="13" t="b">
        <f t="shared" si="187"/>
        <v>0</v>
      </c>
      <c r="AM663" s="13" t="b">
        <f t="shared" si="188"/>
        <v>0</v>
      </c>
      <c r="AN663" s="13" t="b">
        <f t="shared" si="189"/>
        <v>0</v>
      </c>
      <c r="AO663" s="13" t="b">
        <f t="shared" si="190"/>
        <v>0</v>
      </c>
      <c r="AP663" s="13" t="b">
        <f t="shared" si="191"/>
        <v>0</v>
      </c>
      <c r="AQ663" s="13" t="b">
        <f t="shared" si="192"/>
        <v>0</v>
      </c>
      <c r="AR663" s="13" t="b">
        <f t="shared" si="193"/>
        <v>0</v>
      </c>
      <c r="AS663" s="13" t="b">
        <f t="shared" si="194"/>
        <v>1</v>
      </c>
      <c r="AT663" s="13" t="b">
        <f t="shared" si="195"/>
        <v>1</v>
      </c>
      <c r="AU663" s="13" t="b">
        <f t="shared" si="196"/>
        <v>1</v>
      </c>
      <c r="AV663" s="13" t="b">
        <f t="shared" si="197"/>
        <v>1</v>
      </c>
      <c r="AW663" s="13" t="b">
        <f t="shared" si="198"/>
        <v>1</v>
      </c>
      <c r="AX663" s="13" t="str">
        <f t="shared" si="199"/>
        <v>-</v>
      </c>
      <c r="AY663" s="622">
        <f>IF(AX663="-",0,IF(COUNTIF(AX663:$AX$1022,AX663)&gt;1,1,0))</f>
        <v>0</v>
      </c>
    </row>
    <row r="664" spans="1:51" ht="15.75">
      <c r="A664" s="464">
        <v>642</v>
      </c>
      <c r="B664" s="491"/>
      <c r="C664" s="492"/>
      <c r="D664" s="469"/>
      <c r="E664" s="470"/>
      <c r="F664" s="493"/>
      <c r="G664" s="466"/>
      <c r="H664" s="470"/>
      <c r="I664" s="493"/>
      <c r="J664" s="466"/>
      <c r="K664" s="470"/>
      <c r="L664" s="493"/>
      <c r="M664" s="466"/>
      <c r="N664" s="470"/>
      <c r="O664" s="493"/>
      <c r="P664" s="466"/>
      <c r="Q664" s="470"/>
      <c r="R664" s="493"/>
      <c r="S664" s="466"/>
      <c r="T664" s="470"/>
      <c r="U664" s="493"/>
      <c r="V664" s="466"/>
      <c r="W664" s="470"/>
      <c r="X664" s="493"/>
      <c r="Y664" s="466"/>
      <c r="Z664" s="470"/>
      <c r="AA664" s="494"/>
      <c r="AB664" s="542">
        <f t="shared" ref="AB664:AD727" si="202">D664+G664+J664+M664+P664+S664+V664+Y664</f>
        <v>0</v>
      </c>
      <c r="AC664" s="495">
        <f t="shared" si="202"/>
        <v>0</v>
      </c>
      <c r="AD664" s="496">
        <f t="shared" si="202"/>
        <v>0</v>
      </c>
      <c r="AE664" s="3"/>
      <c r="AF664" s="13" t="b">
        <f t="shared" si="200"/>
        <v>1</v>
      </c>
      <c r="AG664" s="13" t="b">
        <f t="shared" si="201"/>
        <v>1</v>
      </c>
      <c r="AH664" s="13" t="b">
        <f t="shared" ref="AH664:AH727" si="203">IF(OR(AND(B664="",C664="",AB664=0,AC664=0,AD664=0),AND(B664&lt;&gt;"",C664&lt;&gt;"",AB664&gt;0)),TRUE,FALSE)</f>
        <v>1</v>
      </c>
      <c r="AI664" s="13" t="b">
        <f t="shared" ref="AI664:AI727" si="204">IF(AND(OR(B664="",C664=""),AB664&gt;0),FALSE,TRUE)</f>
        <v>1</v>
      </c>
      <c r="AJ664" s="13" t="b">
        <f t="shared" ref="AJ664:AJ727" si="205">IF(AND(D664&gt;0,E664&lt;&gt;"",F664&lt;&gt;""),TRUE,FALSE)</f>
        <v>0</v>
      </c>
      <c r="AK664" s="13" t="b">
        <f t="shared" ref="AK664:AK727" si="206">IF(AND(G664&gt;0,H664&lt;&gt;"",I664&lt;&gt;""),TRUE,FALSE)</f>
        <v>0</v>
      </c>
      <c r="AL664" s="13" t="b">
        <f t="shared" ref="AL664:AL727" si="207">IF(AND(J664&gt;0,K664&lt;&gt;"",L664&lt;&gt;""),TRUE,FALSE)</f>
        <v>0</v>
      </c>
      <c r="AM664" s="13" t="b">
        <f t="shared" ref="AM664:AM727" si="208">IF(AND(M664&gt;0,N664&lt;&gt;"",O664&lt;&gt;""),TRUE,FALSE)</f>
        <v>0</v>
      </c>
      <c r="AN664" s="13" t="b">
        <f t="shared" ref="AN664:AN727" si="209">IF(AND(P664&gt;0,Q664&lt;&gt;"",R664&lt;&gt;""),TRUE,FALSE)</f>
        <v>0</v>
      </c>
      <c r="AO664" s="13" t="b">
        <f t="shared" ref="AO664:AO727" si="210">IF(AND(S664&gt;0,T664&lt;&gt;"",U664&lt;&gt;""),TRUE,FALSE)</f>
        <v>0</v>
      </c>
      <c r="AP664" s="13" t="b">
        <f t="shared" ref="AP664:AP727" si="211">IF(AND(V664&gt;0,W664&lt;&gt;"",X664&lt;&gt;""),TRUE,FALSE)</f>
        <v>0</v>
      </c>
      <c r="AQ664" s="13" t="b">
        <f t="shared" ref="AQ664:AQ727" si="212">IF(AND(Y664&gt;0,Z664&lt;&gt;"",AA664&lt;&gt;""),TRUE,FALSE)</f>
        <v>0</v>
      </c>
      <c r="AR664" s="13" t="b">
        <f t="shared" ref="AR664:AR727" si="213">IF(OR(AJ664=TRUE,AK664=TRUE,AL664=TRUE,AM664=TRUE,AN664=TRUE,AO664=TRUE,AP664=TRUE,AQ664=TRUE),TRUE,FALSE)</f>
        <v>0</v>
      </c>
      <c r="AS664" s="13" t="b">
        <f t="shared" ref="AS664:AS727" si="214">IF(OR(AND(B664&lt;&gt;"",C664&lt;&gt;"",AR664=TRUE),AND(B664="",C664="",AR664=FALSE)),TRUE,FALSE)</f>
        <v>1</v>
      </c>
      <c r="AT664" s="13" t="b">
        <f t="shared" ref="AT664:AT727" si="215">IF(AND(B664&lt;&gt;"",C664&lt;&gt;""),TRUE,IF(OR(D664&lt;&gt;"",E664&lt;&gt;"",F664&lt;&gt;"",G664&lt;&gt;"",H664&lt;&gt;"",I664&lt;&gt;"",J664&lt;&gt;"",K664&lt;&gt;"",L664&lt;&gt;"",M664&lt;&gt;"",N664&lt;&gt;"",O664&lt;&gt;"",P664&lt;&gt;"",Q664&lt;&gt;"",R664&lt;&gt;"",S664&lt;&gt;"",T664&lt;&gt;"",U664&lt;&gt;"",V664&lt;&gt;"",W664&lt;&gt;"",X664&lt;&gt;"",Y664&lt;&gt;"",Z664&lt;&gt;"",AA664&lt;&gt;""),FALSE,TRUE))</f>
        <v>1</v>
      </c>
      <c r="AU664" s="13" t="b">
        <f t="shared" ref="AU664:AU727" si="216">IF(OR(AND(E664&gt;0,F664=0),AND(H664&gt;0,I664=0),AND(K664&gt;0,L664=0),AND(N664&gt;0,O664=0),AND(Q664&gt;0,R664=0),AND(T664&gt;0,U664=0),AND(W664&gt;0,X664=0),AND(Z664&gt;0,AA664=0)),FALSE,TRUE)</f>
        <v>1</v>
      </c>
      <c r="AV664" s="13" t="b">
        <f t="shared" ref="AV664:AV727" si="217">IF(OR(AND(E664=0,F664&gt;0),AND(H664=0,I664&gt;0),AND(K664=0,L664&gt;0),AND(N664=0,O664&gt;0),AND(Q664=0,R664&gt;0),AND(T664=0,U664&gt;0),AND(W664=0,X664&gt;0),AND(Z664=0,AA664&gt;0)),FALSE,TRUE)</f>
        <v>1</v>
      </c>
      <c r="AW664" s="13" t="b">
        <f t="shared" ref="AW664:AW727" si="218">IF(OR(AND(D664=0,E664&gt;0),AND(G664=0,H664&gt;0),AND(J664=0,K664&gt;0),AND(M664=0,N664&gt;0),AND(P664=0,Q664&gt;0),AND(S664=0,T664&gt;0),AND(V664=0,W664&gt;0),AND(Y664=0,Z664&gt;0)),FALSE,TRUE)</f>
        <v>1</v>
      </c>
      <c r="AX664" s="13" t="str">
        <f t="shared" ref="AX664:AX727" si="219">CONCATENATE(B664,"-",C664)</f>
        <v>-</v>
      </c>
      <c r="AY664" s="622">
        <f>IF(AX664="-",0,IF(COUNTIF(AX664:$AX$1022,AX664)&gt;1,1,0))</f>
        <v>0</v>
      </c>
    </row>
    <row r="665" spans="1:51" ht="15.75">
      <c r="A665" s="464">
        <v>643</v>
      </c>
      <c r="B665" s="491"/>
      <c r="C665" s="492"/>
      <c r="D665" s="469"/>
      <c r="E665" s="470"/>
      <c r="F665" s="493"/>
      <c r="G665" s="466"/>
      <c r="H665" s="470"/>
      <c r="I665" s="493"/>
      <c r="J665" s="466"/>
      <c r="K665" s="470"/>
      <c r="L665" s="493"/>
      <c r="M665" s="466"/>
      <c r="N665" s="470"/>
      <c r="O665" s="493"/>
      <c r="P665" s="466"/>
      <c r="Q665" s="470"/>
      <c r="R665" s="493"/>
      <c r="S665" s="466"/>
      <c r="T665" s="470"/>
      <c r="U665" s="493"/>
      <c r="V665" s="466"/>
      <c r="W665" s="470"/>
      <c r="X665" s="493"/>
      <c r="Y665" s="466"/>
      <c r="Z665" s="470"/>
      <c r="AA665" s="494"/>
      <c r="AB665" s="542">
        <f t="shared" si="202"/>
        <v>0</v>
      </c>
      <c r="AC665" s="495">
        <f t="shared" si="202"/>
        <v>0</v>
      </c>
      <c r="AD665" s="496">
        <f t="shared" si="202"/>
        <v>0</v>
      </c>
      <c r="AE665" s="3"/>
      <c r="AF665" s="13" t="b">
        <f t="shared" si="200"/>
        <v>1</v>
      </c>
      <c r="AG665" s="13" t="b">
        <f t="shared" si="201"/>
        <v>1</v>
      </c>
      <c r="AH665" s="13" t="b">
        <f t="shared" si="203"/>
        <v>1</v>
      </c>
      <c r="AI665" s="13" t="b">
        <f t="shared" si="204"/>
        <v>1</v>
      </c>
      <c r="AJ665" s="13" t="b">
        <f t="shared" si="205"/>
        <v>0</v>
      </c>
      <c r="AK665" s="13" t="b">
        <f t="shared" si="206"/>
        <v>0</v>
      </c>
      <c r="AL665" s="13" t="b">
        <f t="shared" si="207"/>
        <v>0</v>
      </c>
      <c r="AM665" s="13" t="b">
        <f t="shared" si="208"/>
        <v>0</v>
      </c>
      <c r="AN665" s="13" t="b">
        <f t="shared" si="209"/>
        <v>0</v>
      </c>
      <c r="AO665" s="13" t="b">
        <f t="shared" si="210"/>
        <v>0</v>
      </c>
      <c r="AP665" s="13" t="b">
        <f t="shared" si="211"/>
        <v>0</v>
      </c>
      <c r="AQ665" s="13" t="b">
        <f t="shared" si="212"/>
        <v>0</v>
      </c>
      <c r="AR665" s="13" t="b">
        <f t="shared" si="213"/>
        <v>0</v>
      </c>
      <c r="AS665" s="13" t="b">
        <f t="shared" si="214"/>
        <v>1</v>
      </c>
      <c r="AT665" s="13" t="b">
        <f t="shared" si="215"/>
        <v>1</v>
      </c>
      <c r="AU665" s="13" t="b">
        <f t="shared" si="216"/>
        <v>1</v>
      </c>
      <c r="AV665" s="13" t="b">
        <f t="shared" si="217"/>
        <v>1</v>
      </c>
      <c r="AW665" s="13" t="b">
        <f t="shared" si="218"/>
        <v>1</v>
      </c>
      <c r="AX665" s="13" t="str">
        <f t="shared" si="219"/>
        <v>-</v>
      </c>
      <c r="AY665" s="622">
        <f>IF(AX665="-",0,IF(COUNTIF(AX665:$AX$1022,AX665)&gt;1,1,0))</f>
        <v>0</v>
      </c>
    </row>
    <row r="666" spans="1:51" ht="15.75">
      <c r="A666" s="464">
        <v>644</v>
      </c>
      <c r="B666" s="491"/>
      <c r="C666" s="492"/>
      <c r="D666" s="469"/>
      <c r="E666" s="470"/>
      <c r="F666" s="493"/>
      <c r="G666" s="466"/>
      <c r="H666" s="470"/>
      <c r="I666" s="493"/>
      <c r="J666" s="466"/>
      <c r="K666" s="470"/>
      <c r="L666" s="493"/>
      <c r="M666" s="466"/>
      <c r="N666" s="470"/>
      <c r="O666" s="493"/>
      <c r="P666" s="466"/>
      <c r="Q666" s="470"/>
      <c r="R666" s="493"/>
      <c r="S666" s="466"/>
      <c r="T666" s="470"/>
      <c r="U666" s="493"/>
      <c r="V666" s="466"/>
      <c r="W666" s="470"/>
      <c r="X666" s="493"/>
      <c r="Y666" s="466"/>
      <c r="Z666" s="470"/>
      <c r="AA666" s="494"/>
      <c r="AB666" s="542">
        <f t="shared" si="202"/>
        <v>0</v>
      </c>
      <c r="AC666" s="495">
        <f t="shared" si="202"/>
        <v>0</v>
      </c>
      <c r="AD666" s="496">
        <f t="shared" si="202"/>
        <v>0</v>
      </c>
      <c r="AE666" s="3"/>
      <c r="AF666" s="13" t="b">
        <f t="shared" si="200"/>
        <v>1</v>
      </c>
      <c r="AG666" s="13" t="b">
        <f t="shared" si="201"/>
        <v>1</v>
      </c>
      <c r="AH666" s="13" t="b">
        <f t="shared" si="203"/>
        <v>1</v>
      </c>
      <c r="AI666" s="13" t="b">
        <f t="shared" si="204"/>
        <v>1</v>
      </c>
      <c r="AJ666" s="13" t="b">
        <f t="shared" si="205"/>
        <v>0</v>
      </c>
      <c r="AK666" s="13" t="b">
        <f t="shared" si="206"/>
        <v>0</v>
      </c>
      <c r="AL666" s="13" t="b">
        <f t="shared" si="207"/>
        <v>0</v>
      </c>
      <c r="AM666" s="13" t="b">
        <f t="shared" si="208"/>
        <v>0</v>
      </c>
      <c r="AN666" s="13" t="b">
        <f t="shared" si="209"/>
        <v>0</v>
      </c>
      <c r="AO666" s="13" t="b">
        <f t="shared" si="210"/>
        <v>0</v>
      </c>
      <c r="AP666" s="13" t="b">
        <f t="shared" si="211"/>
        <v>0</v>
      </c>
      <c r="AQ666" s="13" t="b">
        <f t="shared" si="212"/>
        <v>0</v>
      </c>
      <c r="AR666" s="13" t="b">
        <f t="shared" si="213"/>
        <v>0</v>
      </c>
      <c r="AS666" s="13" t="b">
        <f t="shared" si="214"/>
        <v>1</v>
      </c>
      <c r="AT666" s="13" t="b">
        <f t="shared" si="215"/>
        <v>1</v>
      </c>
      <c r="AU666" s="13" t="b">
        <f t="shared" si="216"/>
        <v>1</v>
      </c>
      <c r="AV666" s="13" t="b">
        <f t="shared" si="217"/>
        <v>1</v>
      </c>
      <c r="AW666" s="13" t="b">
        <f t="shared" si="218"/>
        <v>1</v>
      </c>
      <c r="AX666" s="13" t="str">
        <f t="shared" si="219"/>
        <v>-</v>
      </c>
      <c r="AY666" s="622">
        <f>IF(AX666="-",0,IF(COUNTIF(AX666:$AX$1022,AX666)&gt;1,1,0))</f>
        <v>0</v>
      </c>
    </row>
    <row r="667" spans="1:51" ht="15.75">
      <c r="A667" s="464">
        <v>645</v>
      </c>
      <c r="B667" s="491"/>
      <c r="C667" s="492"/>
      <c r="D667" s="469"/>
      <c r="E667" s="470"/>
      <c r="F667" s="493"/>
      <c r="G667" s="466"/>
      <c r="H667" s="470"/>
      <c r="I667" s="493"/>
      <c r="J667" s="466"/>
      <c r="K667" s="470"/>
      <c r="L667" s="493"/>
      <c r="M667" s="466"/>
      <c r="N667" s="470"/>
      <c r="O667" s="493"/>
      <c r="P667" s="466"/>
      <c r="Q667" s="470"/>
      <c r="R667" s="493"/>
      <c r="S667" s="466"/>
      <c r="T667" s="470"/>
      <c r="U667" s="493"/>
      <c r="V667" s="466"/>
      <c r="W667" s="470"/>
      <c r="X667" s="493"/>
      <c r="Y667" s="466"/>
      <c r="Z667" s="470"/>
      <c r="AA667" s="494"/>
      <c r="AB667" s="542">
        <f t="shared" si="202"/>
        <v>0</v>
      </c>
      <c r="AC667" s="495">
        <f t="shared" si="202"/>
        <v>0</v>
      </c>
      <c r="AD667" s="496">
        <f t="shared" si="202"/>
        <v>0</v>
      </c>
      <c r="AE667" s="3"/>
      <c r="AF667" s="13" t="b">
        <f t="shared" si="200"/>
        <v>1</v>
      </c>
      <c r="AG667" s="13" t="b">
        <f t="shared" si="201"/>
        <v>1</v>
      </c>
      <c r="AH667" s="13" t="b">
        <f t="shared" si="203"/>
        <v>1</v>
      </c>
      <c r="AI667" s="13" t="b">
        <f t="shared" si="204"/>
        <v>1</v>
      </c>
      <c r="AJ667" s="13" t="b">
        <f t="shared" si="205"/>
        <v>0</v>
      </c>
      <c r="AK667" s="13" t="b">
        <f t="shared" si="206"/>
        <v>0</v>
      </c>
      <c r="AL667" s="13" t="b">
        <f t="shared" si="207"/>
        <v>0</v>
      </c>
      <c r="AM667" s="13" t="b">
        <f t="shared" si="208"/>
        <v>0</v>
      </c>
      <c r="AN667" s="13" t="b">
        <f t="shared" si="209"/>
        <v>0</v>
      </c>
      <c r="AO667" s="13" t="b">
        <f t="shared" si="210"/>
        <v>0</v>
      </c>
      <c r="AP667" s="13" t="b">
        <f t="shared" si="211"/>
        <v>0</v>
      </c>
      <c r="AQ667" s="13" t="b">
        <f t="shared" si="212"/>
        <v>0</v>
      </c>
      <c r="AR667" s="13" t="b">
        <f t="shared" si="213"/>
        <v>0</v>
      </c>
      <c r="AS667" s="13" t="b">
        <f t="shared" si="214"/>
        <v>1</v>
      </c>
      <c r="AT667" s="13" t="b">
        <f t="shared" si="215"/>
        <v>1</v>
      </c>
      <c r="AU667" s="13" t="b">
        <f t="shared" si="216"/>
        <v>1</v>
      </c>
      <c r="AV667" s="13" t="b">
        <f t="shared" si="217"/>
        <v>1</v>
      </c>
      <c r="AW667" s="13" t="b">
        <f t="shared" si="218"/>
        <v>1</v>
      </c>
      <c r="AX667" s="13" t="str">
        <f t="shared" si="219"/>
        <v>-</v>
      </c>
      <c r="AY667" s="622">
        <f>IF(AX667="-",0,IF(COUNTIF(AX667:$AX$1022,AX667)&gt;1,1,0))</f>
        <v>0</v>
      </c>
    </row>
    <row r="668" spans="1:51" ht="15.75">
      <c r="A668" s="464">
        <v>646</v>
      </c>
      <c r="B668" s="491"/>
      <c r="C668" s="492"/>
      <c r="D668" s="469"/>
      <c r="E668" s="470"/>
      <c r="F668" s="493"/>
      <c r="G668" s="466"/>
      <c r="H668" s="470"/>
      <c r="I668" s="493"/>
      <c r="J668" s="466"/>
      <c r="K668" s="470"/>
      <c r="L668" s="493"/>
      <c r="M668" s="466"/>
      <c r="N668" s="470"/>
      <c r="O668" s="493"/>
      <c r="P668" s="466"/>
      <c r="Q668" s="470"/>
      <c r="R668" s="493"/>
      <c r="S668" s="466"/>
      <c r="T668" s="470"/>
      <c r="U668" s="493"/>
      <c r="V668" s="466"/>
      <c r="W668" s="470"/>
      <c r="X668" s="493"/>
      <c r="Y668" s="466"/>
      <c r="Z668" s="470"/>
      <c r="AA668" s="494"/>
      <c r="AB668" s="542">
        <f t="shared" si="202"/>
        <v>0</v>
      </c>
      <c r="AC668" s="495">
        <f t="shared" si="202"/>
        <v>0</v>
      </c>
      <c r="AD668" s="496">
        <f t="shared" si="202"/>
        <v>0</v>
      </c>
      <c r="AE668" s="3"/>
      <c r="AF668" s="13" t="b">
        <f t="shared" si="200"/>
        <v>1</v>
      </c>
      <c r="AG668" s="13" t="b">
        <f t="shared" si="201"/>
        <v>1</v>
      </c>
      <c r="AH668" s="13" t="b">
        <f t="shared" si="203"/>
        <v>1</v>
      </c>
      <c r="AI668" s="13" t="b">
        <f t="shared" si="204"/>
        <v>1</v>
      </c>
      <c r="AJ668" s="13" t="b">
        <f t="shared" si="205"/>
        <v>0</v>
      </c>
      <c r="AK668" s="13" t="b">
        <f t="shared" si="206"/>
        <v>0</v>
      </c>
      <c r="AL668" s="13" t="b">
        <f t="shared" si="207"/>
        <v>0</v>
      </c>
      <c r="AM668" s="13" t="b">
        <f t="shared" si="208"/>
        <v>0</v>
      </c>
      <c r="AN668" s="13" t="b">
        <f t="shared" si="209"/>
        <v>0</v>
      </c>
      <c r="AO668" s="13" t="b">
        <f t="shared" si="210"/>
        <v>0</v>
      </c>
      <c r="AP668" s="13" t="b">
        <f t="shared" si="211"/>
        <v>0</v>
      </c>
      <c r="AQ668" s="13" t="b">
        <f t="shared" si="212"/>
        <v>0</v>
      </c>
      <c r="AR668" s="13" t="b">
        <f t="shared" si="213"/>
        <v>0</v>
      </c>
      <c r="AS668" s="13" t="b">
        <f t="shared" si="214"/>
        <v>1</v>
      </c>
      <c r="AT668" s="13" t="b">
        <f t="shared" si="215"/>
        <v>1</v>
      </c>
      <c r="AU668" s="13" t="b">
        <f t="shared" si="216"/>
        <v>1</v>
      </c>
      <c r="AV668" s="13" t="b">
        <f t="shared" si="217"/>
        <v>1</v>
      </c>
      <c r="AW668" s="13" t="b">
        <f t="shared" si="218"/>
        <v>1</v>
      </c>
      <c r="AX668" s="13" t="str">
        <f t="shared" si="219"/>
        <v>-</v>
      </c>
      <c r="AY668" s="622">
        <f>IF(AX668="-",0,IF(COUNTIF(AX668:$AX$1022,AX668)&gt;1,1,0))</f>
        <v>0</v>
      </c>
    </row>
    <row r="669" spans="1:51" ht="15.75">
      <c r="A669" s="464">
        <v>647</v>
      </c>
      <c r="B669" s="491"/>
      <c r="C669" s="492"/>
      <c r="D669" s="469"/>
      <c r="E669" s="470"/>
      <c r="F669" s="493"/>
      <c r="G669" s="466"/>
      <c r="H669" s="470"/>
      <c r="I669" s="493"/>
      <c r="J669" s="466"/>
      <c r="K669" s="470"/>
      <c r="L669" s="493"/>
      <c r="M669" s="466"/>
      <c r="N669" s="470"/>
      <c r="O669" s="493"/>
      <c r="P669" s="466"/>
      <c r="Q669" s="470"/>
      <c r="R669" s="493"/>
      <c r="S669" s="466"/>
      <c r="T669" s="470"/>
      <c r="U669" s="493"/>
      <c r="V669" s="466"/>
      <c r="W669" s="470"/>
      <c r="X669" s="493"/>
      <c r="Y669" s="466"/>
      <c r="Z669" s="470"/>
      <c r="AA669" s="494"/>
      <c r="AB669" s="542">
        <f t="shared" si="202"/>
        <v>0</v>
      </c>
      <c r="AC669" s="495">
        <f t="shared" si="202"/>
        <v>0</v>
      </c>
      <c r="AD669" s="496">
        <f t="shared" si="202"/>
        <v>0</v>
      </c>
      <c r="AE669" s="3"/>
      <c r="AF669" s="13" t="b">
        <f t="shared" si="200"/>
        <v>1</v>
      </c>
      <c r="AG669" s="13" t="b">
        <f t="shared" si="201"/>
        <v>1</v>
      </c>
      <c r="AH669" s="13" t="b">
        <f t="shared" si="203"/>
        <v>1</v>
      </c>
      <c r="AI669" s="13" t="b">
        <f t="shared" si="204"/>
        <v>1</v>
      </c>
      <c r="AJ669" s="13" t="b">
        <f t="shared" si="205"/>
        <v>0</v>
      </c>
      <c r="AK669" s="13" t="b">
        <f t="shared" si="206"/>
        <v>0</v>
      </c>
      <c r="AL669" s="13" t="b">
        <f t="shared" si="207"/>
        <v>0</v>
      </c>
      <c r="AM669" s="13" t="b">
        <f t="shared" si="208"/>
        <v>0</v>
      </c>
      <c r="AN669" s="13" t="b">
        <f t="shared" si="209"/>
        <v>0</v>
      </c>
      <c r="AO669" s="13" t="b">
        <f t="shared" si="210"/>
        <v>0</v>
      </c>
      <c r="AP669" s="13" t="b">
        <f t="shared" si="211"/>
        <v>0</v>
      </c>
      <c r="AQ669" s="13" t="b">
        <f t="shared" si="212"/>
        <v>0</v>
      </c>
      <c r="AR669" s="13" t="b">
        <f t="shared" si="213"/>
        <v>0</v>
      </c>
      <c r="AS669" s="13" t="b">
        <f t="shared" si="214"/>
        <v>1</v>
      </c>
      <c r="AT669" s="13" t="b">
        <f t="shared" si="215"/>
        <v>1</v>
      </c>
      <c r="AU669" s="13" t="b">
        <f t="shared" si="216"/>
        <v>1</v>
      </c>
      <c r="AV669" s="13" t="b">
        <f t="shared" si="217"/>
        <v>1</v>
      </c>
      <c r="AW669" s="13" t="b">
        <f t="shared" si="218"/>
        <v>1</v>
      </c>
      <c r="AX669" s="13" t="str">
        <f t="shared" si="219"/>
        <v>-</v>
      </c>
      <c r="AY669" s="622">
        <f>IF(AX669="-",0,IF(COUNTIF(AX669:$AX$1022,AX669)&gt;1,1,0))</f>
        <v>0</v>
      </c>
    </row>
    <row r="670" spans="1:51" ht="15.75">
      <c r="A670" s="464">
        <v>648</v>
      </c>
      <c r="B670" s="491"/>
      <c r="C670" s="492"/>
      <c r="D670" s="469"/>
      <c r="E670" s="470"/>
      <c r="F670" s="493"/>
      <c r="G670" s="466"/>
      <c r="H670" s="470"/>
      <c r="I670" s="493"/>
      <c r="J670" s="466"/>
      <c r="K670" s="470"/>
      <c r="L670" s="493"/>
      <c r="M670" s="466"/>
      <c r="N670" s="470"/>
      <c r="O670" s="493"/>
      <c r="P670" s="466"/>
      <c r="Q670" s="470"/>
      <c r="R670" s="493"/>
      <c r="S670" s="466"/>
      <c r="T670" s="470"/>
      <c r="U670" s="493"/>
      <c r="V670" s="466"/>
      <c r="W670" s="470"/>
      <c r="X670" s="493"/>
      <c r="Y670" s="466"/>
      <c r="Z670" s="470"/>
      <c r="AA670" s="494"/>
      <c r="AB670" s="542">
        <f t="shared" si="202"/>
        <v>0</v>
      </c>
      <c r="AC670" s="495">
        <f t="shared" si="202"/>
        <v>0</v>
      </c>
      <c r="AD670" s="496">
        <f t="shared" si="202"/>
        <v>0</v>
      </c>
      <c r="AE670" s="3"/>
      <c r="AF670" s="13" t="b">
        <f t="shared" si="200"/>
        <v>1</v>
      </c>
      <c r="AG670" s="13" t="b">
        <f t="shared" si="201"/>
        <v>1</v>
      </c>
      <c r="AH670" s="13" t="b">
        <f t="shared" si="203"/>
        <v>1</v>
      </c>
      <c r="AI670" s="13" t="b">
        <f t="shared" si="204"/>
        <v>1</v>
      </c>
      <c r="AJ670" s="13" t="b">
        <f t="shared" si="205"/>
        <v>0</v>
      </c>
      <c r="AK670" s="13" t="b">
        <f t="shared" si="206"/>
        <v>0</v>
      </c>
      <c r="AL670" s="13" t="b">
        <f t="shared" si="207"/>
        <v>0</v>
      </c>
      <c r="AM670" s="13" t="b">
        <f t="shared" si="208"/>
        <v>0</v>
      </c>
      <c r="AN670" s="13" t="b">
        <f t="shared" si="209"/>
        <v>0</v>
      </c>
      <c r="AO670" s="13" t="b">
        <f t="shared" si="210"/>
        <v>0</v>
      </c>
      <c r="AP670" s="13" t="b">
        <f t="shared" si="211"/>
        <v>0</v>
      </c>
      <c r="AQ670" s="13" t="b">
        <f t="shared" si="212"/>
        <v>0</v>
      </c>
      <c r="AR670" s="13" t="b">
        <f t="shared" si="213"/>
        <v>0</v>
      </c>
      <c r="AS670" s="13" t="b">
        <f t="shared" si="214"/>
        <v>1</v>
      </c>
      <c r="AT670" s="13" t="b">
        <f t="shared" si="215"/>
        <v>1</v>
      </c>
      <c r="AU670" s="13" t="b">
        <f t="shared" si="216"/>
        <v>1</v>
      </c>
      <c r="AV670" s="13" t="b">
        <f t="shared" si="217"/>
        <v>1</v>
      </c>
      <c r="AW670" s="13" t="b">
        <f t="shared" si="218"/>
        <v>1</v>
      </c>
      <c r="AX670" s="13" t="str">
        <f t="shared" si="219"/>
        <v>-</v>
      </c>
      <c r="AY670" s="622">
        <f>IF(AX670="-",0,IF(COUNTIF(AX670:$AX$1022,AX670)&gt;1,1,0))</f>
        <v>0</v>
      </c>
    </row>
    <row r="671" spans="1:51" ht="15.75">
      <c r="A671" s="464">
        <v>649</v>
      </c>
      <c r="B671" s="491"/>
      <c r="C671" s="492"/>
      <c r="D671" s="469"/>
      <c r="E671" s="470"/>
      <c r="F671" s="493"/>
      <c r="G671" s="466"/>
      <c r="H671" s="470"/>
      <c r="I671" s="493"/>
      <c r="J671" s="466"/>
      <c r="K671" s="470"/>
      <c r="L671" s="493"/>
      <c r="M671" s="466"/>
      <c r="N671" s="470"/>
      <c r="O671" s="493"/>
      <c r="P671" s="466"/>
      <c r="Q671" s="470"/>
      <c r="R671" s="493"/>
      <c r="S671" s="466"/>
      <c r="T671" s="470"/>
      <c r="U671" s="493"/>
      <c r="V671" s="466"/>
      <c r="W671" s="470"/>
      <c r="X671" s="493"/>
      <c r="Y671" s="466"/>
      <c r="Z671" s="470"/>
      <c r="AA671" s="494"/>
      <c r="AB671" s="542">
        <f t="shared" si="202"/>
        <v>0</v>
      </c>
      <c r="AC671" s="495">
        <f t="shared" si="202"/>
        <v>0</v>
      </c>
      <c r="AD671" s="496">
        <f t="shared" si="202"/>
        <v>0</v>
      </c>
      <c r="AE671" s="3"/>
      <c r="AF671" s="13" t="b">
        <f t="shared" si="200"/>
        <v>1</v>
      </c>
      <c r="AG671" s="13" t="b">
        <f t="shared" si="201"/>
        <v>1</v>
      </c>
      <c r="AH671" s="13" t="b">
        <f t="shared" si="203"/>
        <v>1</v>
      </c>
      <c r="AI671" s="13" t="b">
        <f t="shared" si="204"/>
        <v>1</v>
      </c>
      <c r="AJ671" s="13" t="b">
        <f t="shared" si="205"/>
        <v>0</v>
      </c>
      <c r="AK671" s="13" t="b">
        <f t="shared" si="206"/>
        <v>0</v>
      </c>
      <c r="AL671" s="13" t="b">
        <f t="shared" si="207"/>
        <v>0</v>
      </c>
      <c r="AM671" s="13" t="b">
        <f t="shared" si="208"/>
        <v>0</v>
      </c>
      <c r="AN671" s="13" t="b">
        <f t="shared" si="209"/>
        <v>0</v>
      </c>
      <c r="AO671" s="13" t="b">
        <f t="shared" si="210"/>
        <v>0</v>
      </c>
      <c r="AP671" s="13" t="b">
        <f t="shared" si="211"/>
        <v>0</v>
      </c>
      <c r="AQ671" s="13" t="b">
        <f t="shared" si="212"/>
        <v>0</v>
      </c>
      <c r="AR671" s="13" t="b">
        <f t="shared" si="213"/>
        <v>0</v>
      </c>
      <c r="AS671" s="13" t="b">
        <f t="shared" si="214"/>
        <v>1</v>
      </c>
      <c r="AT671" s="13" t="b">
        <f t="shared" si="215"/>
        <v>1</v>
      </c>
      <c r="AU671" s="13" t="b">
        <f t="shared" si="216"/>
        <v>1</v>
      </c>
      <c r="AV671" s="13" t="b">
        <f t="shared" si="217"/>
        <v>1</v>
      </c>
      <c r="AW671" s="13" t="b">
        <f t="shared" si="218"/>
        <v>1</v>
      </c>
      <c r="AX671" s="13" t="str">
        <f t="shared" si="219"/>
        <v>-</v>
      </c>
      <c r="AY671" s="622">
        <f>IF(AX671="-",0,IF(COUNTIF(AX671:$AX$1022,AX671)&gt;1,1,0))</f>
        <v>0</v>
      </c>
    </row>
    <row r="672" spans="1:51" ht="15.75">
      <c r="A672" s="464">
        <v>650</v>
      </c>
      <c r="B672" s="491"/>
      <c r="C672" s="492"/>
      <c r="D672" s="469"/>
      <c r="E672" s="470"/>
      <c r="F672" s="493"/>
      <c r="G672" s="466"/>
      <c r="H672" s="470"/>
      <c r="I672" s="493"/>
      <c r="J672" s="466"/>
      <c r="K672" s="470"/>
      <c r="L672" s="493"/>
      <c r="M672" s="466"/>
      <c r="N672" s="470"/>
      <c r="O672" s="493"/>
      <c r="P672" s="466"/>
      <c r="Q672" s="470"/>
      <c r="R672" s="493"/>
      <c r="S672" s="466"/>
      <c r="T672" s="470"/>
      <c r="U672" s="493"/>
      <c r="V672" s="466"/>
      <c r="W672" s="470"/>
      <c r="X672" s="493"/>
      <c r="Y672" s="466"/>
      <c r="Z672" s="470"/>
      <c r="AA672" s="494"/>
      <c r="AB672" s="542">
        <f t="shared" si="202"/>
        <v>0</v>
      </c>
      <c r="AC672" s="495">
        <f t="shared" si="202"/>
        <v>0</v>
      </c>
      <c r="AD672" s="496">
        <f t="shared" si="202"/>
        <v>0</v>
      </c>
      <c r="AE672" s="3"/>
      <c r="AF672" s="13" t="b">
        <f t="shared" si="200"/>
        <v>1</v>
      </c>
      <c r="AG672" s="13" t="b">
        <f t="shared" si="201"/>
        <v>1</v>
      </c>
      <c r="AH672" s="13" t="b">
        <f t="shared" si="203"/>
        <v>1</v>
      </c>
      <c r="AI672" s="13" t="b">
        <f t="shared" si="204"/>
        <v>1</v>
      </c>
      <c r="AJ672" s="13" t="b">
        <f t="shared" si="205"/>
        <v>0</v>
      </c>
      <c r="AK672" s="13" t="b">
        <f t="shared" si="206"/>
        <v>0</v>
      </c>
      <c r="AL672" s="13" t="b">
        <f t="shared" si="207"/>
        <v>0</v>
      </c>
      <c r="AM672" s="13" t="b">
        <f t="shared" si="208"/>
        <v>0</v>
      </c>
      <c r="AN672" s="13" t="b">
        <f t="shared" si="209"/>
        <v>0</v>
      </c>
      <c r="AO672" s="13" t="b">
        <f t="shared" si="210"/>
        <v>0</v>
      </c>
      <c r="AP672" s="13" t="b">
        <f t="shared" si="211"/>
        <v>0</v>
      </c>
      <c r="AQ672" s="13" t="b">
        <f t="shared" si="212"/>
        <v>0</v>
      </c>
      <c r="AR672" s="13" t="b">
        <f t="shared" si="213"/>
        <v>0</v>
      </c>
      <c r="AS672" s="13" t="b">
        <f t="shared" si="214"/>
        <v>1</v>
      </c>
      <c r="AT672" s="13" t="b">
        <f t="shared" si="215"/>
        <v>1</v>
      </c>
      <c r="AU672" s="13" t="b">
        <f t="shared" si="216"/>
        <v>1</v>
      </c>
      <c r="AV672" s="13" t="b">
        <f t="shared" si="217"/>
        <v>1</v>
      </c>
      <c r="AW672" s="13" t="b">
        <f t="shared" si="218"/>
        <v>1</v>
      </c>
      <c r="AX672" s="13" t="str">
        <f t="shared" si="219"/>
        <v>-</v>
      </c>
      <c r="AY672" s="622">
        <f>IF(AX672="-",0,IF(COUNTIF(AX672:$AX$1022,AX672)&gt;1,1,0))</f>
        <v>0</v>
      </c>
    </row>
    <row r="673" spans="1:51" ht="15.75">
      <c r="A673" s="464">
        <v>651</v>
      </c>
      <c r="B673" s="491"/>
      <c r="C673" s="492"/>
      <c r="D673" s="469"/>
      <c r="E673" s="470"/>
      <c r="F673" s="493"/>
      <c r="G673" s="466"/>
      <c r="H673" s="470"/>
      <c r="I673" s="493"/>
      <c r="J673" s="466"/>
      <c r="K673" s="470"/>
      <c r="L673" s="493"/>
      <c r="M673" s="466"/>
      <c r="N673" s="470"/>
      <c r="O673" s="493"/>
      <c r="P673" s="466"/>
      <c r="Q673" s="470"/>
      <c r="R673" s="493"/>
      <c r="S673" s="466"/>
      <c r="T673" s="470"/>
      <c r="U673" s="493"/>
      <c r="V673" s="466"/>
      <c r="W673" s="470"/>
      <c r="X673" s="493"/>
      <c r="Y673" s="466"/>
      <c r="Z673" s="470"/>
      <c r="AA673" s="494"/>
      <c r="AB673" s="542">
        <f t="shared" si="202"/>
        <v>0</v>
      </c>
      <c r="AC673" s="495">
        <f t="shared" si="202"/>
        <v>0</v>
      </c>
      <c r="AD673" s="496">
        <f t="shared" si="202"/>
        <v>0</v>
      </c>
      <c r="AE673" s="3"/>
      <c r="AF673" s="13" t="b">
        <f t="shared" si="200"/>
        <v>1</v>
      </c>
      <c r="AG673" s="13" t="b">
        <f t="shared" si="201"/>
        <v>1</v>
      </c>
      <c r="AH673" s="13" t="b">
        <f t="shared" si="203"/>
        <v>1</v>
      </c>
      <c r="AI673" s="13" t="b">
        <f t="shared" si="204"/>
        <v>1</v>
      </c>
      <c r="AJ673" s="13" t="b">
        <f t="shared" si="205"/>
        <v>0</v>
      </c>
      <c r="AK673" s="13" t="b">
        <f t="shared" si="206"/>
        <v>0</v>
      </c>
      <c r="AL673" s="13" t="b">
        <f t="shared" si="207"/>
        <v>0</v>
      </c>
      <c r="AM673" s="13" t="b">
        <f t="shared" si="208"/>
        <v>0</v>
      </c>
      <c r="AN673" s="13" t="b">
        <f t="shared" si="209"/>
        <v>0</v>
      </c>
      <c r="AO673" s="13" t="b">
        <f t="shared" si="210"/>
        <v>0</v>
      </c>
      <c r="AP673" s="13" t="b">
        <f t="shared" si="211"/>
        <v>0</v>
      </c>
      <c r="AQ673" s="13" t="b">
        <f t="shared" si="212"/>
        <v>0</v>
      </c>
      <c r="AR673" s="13" t="b">
        <f t="shared" si="213"/>
        <v>0</v>
      </c>
      <c r="AS673" s="13" t="b">
        <f t="shared" si="214"/>
        <v>1</v>
      </c>
      <c r="AT673" s="13" t="b">
        <f t="shared" si="215"/>
        <v>1</v>
      </c>
      <c r="AU673" s="13" t="b">
        <f t="shared" si="216"/>
        <v>1</v>
      </c>
      <c r="AV673" s="13" t="b">
        <f t="shared" si="217"/>
        <v>1</v>
      </c>
      <c r="AW673" s="13" t="b">
        <f t="shared" si="218"/>
        <v>1</v>
      </c>
      <c r="AX673" s="13" t="str">
        <f t="shared" si="219"/>
        <v>-</v>
      </c>
      <c r="AY673" s="622">
        <f>IF(AX673="-",0,IF(COUNTIF(AX673:$AX$1022,AX673)&gt;1,1,0))</f>
        <v>0</v>
      </c>
    </row>
    <row r="674" spans="1:51" ht="15.75">
      <c r="A674" s="464">
        <v>652</v>
      </c>
      <c r="B674" s="491"/>
      <c r="C674" s="492"/>
      <c r="D674" s="469"/>
      <c r="E674" s="470"/>
      <c r="F674" s="493"/>
      <c r="G674" s="466"/>
      <c r="H674" s="470"/>
      <c r="I674" s="493"/>
      <c r="J674" s="466"/>
      <c r="K674" s="470"/>
      <c r="L674" s="493"/>
      <c r="M674" s="466"/>
      <c r="N674" s="470"/>
      <c r="O674" s="493"/>
      <c r="P674" s="466"/>
      <c r="Q674" s="470"/>
      <c r="R674" s="493"/>
      <c r="S674" s="466"/>
      <c r="T674" s="470"/>
      <c r="U674" s="493"/>
      <c r="V674" s="466"/>
      <c r="W674" s="470"/>
      <c r="X674" s="493"/>
      <c r="Y674" s="466"/>
      <c r="Z674" s="470"/>
      <c r="AA674" s="494"/>
      <c r="AB674" s="542">
        <f t="shared" si="202"/>
        <v>0</v>
      </c>
      <c r="AC674" s="495">
        <f t="shared" si="202"/>
        <v>0</v>
      </c>
      <c r="AD674" s="496">
        <f t="shared" si="202"/>
        <v>0</v>
      </c>
      <c r="AE674" s="3"/>
      <c r="AF674" s="13" t="b">
        <f t="shared" si="200"/>
        <v>1</v>
      </c>
      <c r="AG674" s="13" t="b">
        <f t="shared" si="201"/>
        <v>1</v>
      </c>
      <c r="AH674" s="13" t="b">
        <f t="shared" si="203"/>
        <v>1</v>
      </c>
      <c r="AI674" s="13" t="b">
        <f t="shared" si="204"/>
        <v>1</v>
      </c>
      <c r="AJ674" s="13" t="b">
        <f t="shared" si="205"/>
        <v>0</v>
      </c>
      <c r="AK674" s="13" t="b">
        <f t="shared" si="206"/>
        <v>0</v>
      </c>
      <c r="AL674" s="13" t="b">
        <f t="shared" si="207"/>
        <v>0</v>
      </c>
      <c r="AM674" s="13" t="b">
        <f t="shared" si="208"/>
        <v>0</v>
      </c>
      <c r="AN674" s="13" t="b">
        <f t="shared" si="209"/>
        <v>0</v>
      </c>
      <c r="AO674" s="13" t="b">
        <f t="shared" si="210"/>
        <v>0</v>
      </c>
      <c r="AP674" s="13" t="b">
        <f t="shared" si="211"/>
        <v>0</v>
      </c>
      <c r="AQ674" s="13" t="b">
        <f t="shared" si="212"/>
        <v>0</v>
      </c>
      <c r="AR674" s="13" t="b">
        <f t="shared" si="213"/>
        <v>0</v>
      </c>
      <c r="AS674" s="13" t="b">
        <f t="shared" si="214"/>
        <v>1</v>
      </c>
      <c r="AT674" s="13" t="b">
        <f t="shared" si="215"/>
        <v>1</v>
      </c>
      <c r="AU674" s="13" t="b">
        <f t="shared" si="216"/>
        <v>1</v>
      </c>
      <c r="AV674" s="13" t="b">
        <f t="shared" si="217"/>
        <v>1</v>
      </c>
      <c r="AW674" s="13" t="b">
        <f t="shared" si="218"/>
        <v>1</v>
      </c>
      <c r="AX674" s="13" t="str">
        <f t="shared" si="219"/>
        <v>-</v>
      </c>
      <c r="AY674" s="622">
        <f>IF(AX674="-",0,IF(COUNTIF(AX674:$AX$1022,AX674)&gt;1,1,0))</f>
        <v>0</v>
      </c>
    </row>
    <row r="675" spans="1:51" ht="15.75">
      <c r="A675" s="464">
        <v>653</v>
      </c>
      <c r="B675" s="491"/>
      <c r="C675" s="492"/>
      <c r="D675" s="469"/>
      <c r="E675" s="470"/>
      <c r="F675" s="493"/>
      <c r="G675" s="466"/>
      <c r="H675" s="470"/>
      <c r="I675" s="493"/>
      <c r="J675" s="466"/>
      <c r="K675" s="470"/>
      <c r="L675" s="493"/>
      <c r="M675" s="466"/>
      <c r="N675" s="470"/>
      <c r="O675" s="493"/>
      <c r="P675" s="466"/>
      <c r="Q675" s="470"/>
      <c r="R675" s="493"/>
      <c r="S675" s="466"/>
      <c r="T675" s="470"/>
      <c r="U675" s="493"/>
      <c r="V675" s="466"/>
      <c r="W675" s="470"/>
      <c r="X675" s="493"/>
      <c r="Y675" s="466"/>
      <c r="Z675" s="470"/>
      <c r="AA675" s="494"/>
      <c r="AB675" s="542">
        <f t="shared" si="202"/>
        <v>0</v>
      </c>
      <c r="AC675" s="495">
        <f t="shared" si="202"/>
        <v>0</v>
      </c>
      <c r="AD675" s="496">
        <f t="shared" si="202"/>
        <v>0</v>
      </c>
      <c r="AE675" s="3"/>
      <c r="AF675" s="13" t="b">
        <f t="shared" si="200"/>
        <v>1</v>
      </c>
      <c r="AG675" s="13" t="b">
        <f t="shared" si="201"/>
        <v>1</v>
      </c>
      <c r="AH675" s="13" t="b">
        <f t="shared" si="203"/>
        <v>1</v>
      </c>
      <c r="AI675" s="13" t="b">
        <f t="shared" si="204"/>
        <v>1</v>
      </c>
      <c r="AJ675" s="13" t="b">
        <f t="shared" si="205"/>
        <v>0</v>
      </c>
      <c r="AK675" s="13" t="b">
        <f t="shared" si="206"/>
        <v>0</v>
      </c>
      <c r="AL675" s="13" t="b">
        <f t="shared" si="207"/>
        <v>0</v>
      </c>
      <c r="AM675" s="13" t="b">
        <f t="shared" si="208"/>
        <v>0</v>
      </c>
      <c r="AN675" s="13" t="b">
        <f t="shared" si="209"/>
        <v>0</v>
      </c>
      <c r="AO675" s="13" t="b">
        <f t="shared" si="210"/>
        <v>0</v>
      </c>
      <c r="AP675" s="13" t="b">
        <f t="shared" si="211"/>
        <v>0</v>
      </c>
      <c r="AQ675" s="13" t="b">
        <f t="shared" si="212"/>
        <v>0</v>
      </c>
      <c r="AR675" s="13" t="b">
        <f t="shared" si="213"/>
        <v>0</v>
      </c>
      <c r="AS675" s="13" t="b">
        <f t="shared" si="214"/>
        <v>1</v>
      </c>
      <c r="AT675" s="13" t="b">
        <f t="shared" si="215"/>
        <v>1</v>
      </c>
      <c r="AU675" s="13" t="b">
        <f t="shared" si="216"/>
        <v>1</v>
      </c>
      <c r="AV675" s="13" t="b">
        <f t="shared" si="217"/>
        <v>1</v>
      </c>
      <c r="AW675" s="13" t="b">
        <f t="shared" si="218"/>
        <v>1</v>
      </c>
      <c r="AX675" s="13" t="str">
        <f t="shared" si="219"/>
        <v>-</v>
      </c>
      <c r="AY675" s="622">
        <f>IF(AX675="-",0,IF(COUNTIF(AX675:$AX$1022,AX675)&gt;1,1,0))</f>
        <v>0</v>
      </c>
    </row>
    <row r="676" spans="1:51" ht="15.75">
      <c r="A676" s="464">
        <v>654</v>
      </c>
      <c r="B676" s="491"/>
      <c r="C676" s="492"/>
      <c r="D676" s="469"/>
      <c r="E676" s="470"/>
      <c r="F676" s="493"/>
      <c r="G676" s="466"/>
      <c r="H676" s="470"/>
      <c r="I676" s="493"/>
      <c r="J676" s="466"/>
      <c r="K676" s="470"/>
      <c r="L676" s="493"/>
      <c r="M676" s="466"/>
      <c r="N676" s="470"/>
      <c r="O676" s="493"/>
      <c r="P676" s="466"/>
      <c r="Q676" s="470"/>
      <c r="R676" s="493"/>
      <c r="S676" s="466"/>
      <c r="T676" s="470"/>
      <c r="U676" s="493"/>
      <c r="V676" s="466"/>
      <c r="W676" s="470"/>
      <c r="X676" s="493"/>
      <c r="Y676" s="466"/>
      <c r="Z676" s="470"/>
      <c r="AA676" s="494"/>
      <c r="AB676" s="542">
        <f t="shared" si="202"/>
        <v>0</v>
      </c>
      <c r="AC676" s="495">
        <f t="shared" si="202"/>
        <v>0</v>
      </c>
      <c r="AD676" s="496">
        <f t="shared" si="202"/>
        <v>0</v>
      </c>
      <c r="AE676" s="3"/>
      <c r="AF676" s="13" t="b">
        <f t="shared" si="200"/>
        <v>1</v>
      </c>
      <c r="AG676" s="13" t="b">
        <f t="shared" si="201"/>
        <v>1</v>
      </c>
      <c r="AH676" s="13" t="b">
        <f t="shared" si="203"/>
        <v>1</v>
      </c>
      <c r="AI676" s="13" t="b">
        <f t="shared" si="204"/>
        <v>1</v>
      </c>
      <c r="AJ676" s="13" t="b">
        <f t="shared" si="205"/>
        <v>0</v>
      </c>
      <c r="AK676" s="13" t="b">
        <f t="shared" si="206"/>
        <v>0</v>
      </c>
      <c r="AL676" s="13" t="b">
        <f t="shared" si="207"/>
        <v>0</v>
      </c>
      <c r="AM676" s="13" t="b">
        <f t="shared" si="208"/>
        <v>0</v>
      </c>
      <c r="AN676" s="13" t="b">
        <f t="shared" si="209"/>
        <v>0</v>
      </c>
      <c r="AO676" s="13" t="b">
        <f t="shared" si="210"/>
        <v>0</v>
      </c>
      <c r="AP676" s="13" t="b">
        <f t="shared" si="211"/>
        <v>0</v>
      </c>
      <c r="AQ676" s="13" t="b">
        <f t="shared" si="212"/>
        <v>0</v>
      </c>
      <c r="AR676" s="13" t="b">
        <f t="shared" si="213"/>
        <v>0</v>
      </c>
      <c r="AS676" s="13" t="b">
        <f t="shared" si="214"/>
        <v>1</v>
      </c>
      <c r="AT676" s="13" t="b">
        <f t="shared" si="215"/>
        <v>1</v>
      </c>
      <c r="AU676" s="13" t="b">
        <f t="shared" si="216"/>
        <v>1</v>
      </c>
      <c r="AV676" s="13" t="b">
        <f t="shared" si="217"/>
        <v>1</v>
      </c>
      <c r="AW676" s="13" t="b">
        <f t="shared" si="218"/>
        <v>1</v>
      </c>
      <c r="AX676" s="13" t="str">
        <f t="shared" si="219"/>
        <v>-</v>
      </c>
      <c r="AY676" s="622">
        <f>IF(AX676="-",0,IF(COUNTIF(AX676:$AX$1022,AX676)&gt;1,1,0))</f>
        <v>0</v>
      </c>
    </row>
    <row r="677" spans="1:51" ht="15.75">
      <c r="A677" s="464">
        <v>655</v>
      </c>
      <c r="B677" s="491"/>
      <c r="C677" s="492"/>
      <c r="D677" s="469"/>
      <c r="E677" s="470"/>
      <c r="F677" s="493"/>
      <c r="G677" s="466"/>
      <c r="H677" s="470"/>
      <c r="I677" s="493"/>
      <c r="J677" s="466"/>
      <c r="K677" s="470"/>
      <c r="L677" s="493"/>
      <c r="M677" s="466"/>
      <c r="N677" s="470"/>
      <c r="O677" s="493"/>
      <c r="P677" s="466"/>
      <c r="Q677" s="470"/>
      <c r="R677" s="493"/>
      <c r="S677" s="466"/>
      <c r="T677" s="470"/>
      <c r="U677" s="493"/>
      <c r="V677" s="466"/>
      <c r="W677" s="470"/>
      <c r="X677" s="493"/>
      <c r="Y677" s="466"/>
      <c r="Z677" s="470"/>
      <c r="AA677" s="494"/>
      <c r="AB677" s="542">
        <f t="shared" si="202"/>
        <v>0</v>
      </c>
      <c r="AC677" s="495">
        <f t="shared" si="202"/>
        <v>0</v>
      </c>
      <c r="AD677" s="496">
        <f t="shared" si="202"/>
        <v>0</v>
      </c>
      <c r="AE677" s="3"/>
      <c r="AF677" s="13" t="b">
        <f t="shared" si="200"/>
        <v>1</v>
      </c>
      <c r="AG677" s="13" t="b">
        <f t="shared" si="201"/>
        <v>1</v>
      </c>
      <c r="AH677" s="13" t="b">
        <f t="shared" si="203"/>
        <v>1</v>
      </c>
      <c r="AI677" s="13" t="b">
        <f t="shared" si="204"/>
        <v>1</v>
      </c>
      <c r="AJ677" s="13" t="b">
        <f t="shared" si="205"/>
        <v>0</v>
      </c>
      <c r="AK677" s="13" t="b">
        <f t="shared" si="206"/>
        <v>0</v>
      </c>
      <c r="AL677" s="13" t="b">
        <f t="shared" si="207"/>
        <v>0</v>
      </c>
      <c r="AM677" s="13" t="b">
        <f t="shared" si="208"/>
        <v>0</v>
      </c>
      <c r="AN677" s="13" t="b">
        <f t="shared" si="209"/>
        <v>0</v>
      </c>
      <c r="AO677" s="13" t="b">
        <f t="shared" si="210"/>
        <v>0</v>
      </c>
      <c r="AP677" s="13" t="b">
        <f t="shared" si="211"/>
        <v>0</v>
      </c>
      <c r="AQ677" s="13" t="b">
        <f t="shared" si="212"/>
        <v>0</v>
      </c>
      <c r="AR677" s="13" t="b">
        <f t="shared" si="213"/>
        <v>0</v>
      </c>
      <c r="AS677" s="13" t="b">
        <f t="shared" si="214"/>
        <v>1</v>
      </c>
      <c r="AT677" s="13" t="b">
        <f t="shared" si="215"/>
        <v>1</v>
      </c>
      <c r="AU677" s="13" t="b">
        <f t="shared" si="216"/>
        <v>1</v>
      </c>
      <c r="AV677" s="13" t="b">
        <f t="shared" si="217"/>
        <v>1</v>
      </c>
      <c r="AW677" s="13" t="b">
        <f t="shared" si="218"/>
        <v>1</v>
      </c>
      <c r="AX677" s="13" t="str">
        <f t="shared" si="219"/>
        <v>-</v>
      </c>
      <c r="AY677" s="622">
        <f>IF(AX677="-",0,IF(COUNTIF(AX677:$AX$1022,AX677)&gt;1,1,0))</f>
        <v>0</v>
      </c>
    </row>
    <row r="678" spans="1:51" ht="15.75">
      <c r="A678" s="464">
        <v>656</v>
      </c>
      <c r="B678" s="491"/>
      <c r="C678" s="492"/>
      <c r="D678" s="469"/>
      <c r="E678" s="470"/>
      <c r="F678" s="493"/>
      <c r="G678" s="466"/>
      <c r="H678" s="470"/>
      <c r="I678" s="493"/>
      <c r="J678" s="466"/>
      <c r="K678" s="470"/>
      <c r="L678" s="493"/>
      <c r="M678" s="466"/>
      <c r="N678" s="470"/>
      <c r="O678" s="493"/>
      <c r="P678" s="466"/>
      <c r="Q678" s="470"/>
      <c r="R678" s="493"/>
      <c r="S678" s="466"/>
      <c r="T678" s="470"/>
      <c r="U678" s="493"/>
      <c r="V678" s="466"/>
      <c r="W678" s="470"/>
      <c r="X678" s="493"/>
      <c r="Y678" s="466"/>
      <c r="Z678" s="470"/>
      <c r="AA678" s="494"/>
      <c r="AB678" s="542">
        <f t="shared" si="202"/>
        <v>0</v>
      </c>
      <c r="AC678" s="495">
        <f t="shared" si="202"/>
        <v>0</v>
      </c>
      <c r="AD678" s="496">
        <f t="shared" si="202"/>
        <v>0</v>
      </c>
      <c r="AE678" s="3"/>
      <c r="AF678" s="13" t="b">
        <f t="shared" si="200"/>
        <v>1</v>
      </c>
      <c r="AG678" s="13" t="b">
        <f t="shared" si="201"/>
        <v>1</v>
      </c>
      <c r="AH678" s="13" t="b">
        <f t="shared" si="203"/>
        <v>1</v>
      </c>
      <c r="AI678" s="13" t="b">
        <f t="shared" si="204"/>
        <v>1</v>
      </c>
      <c r="AJ678" s="13" t="b">
        <f t="shared" si="205"/>
        <v>0</v>
      </c>
      <c r="AK678" s="13" t="b">
        <f t="shared" si="206"/>
        <v>0</v>
      </c>
      <c r="AL678" s="13" t="b">
        <f t="shared" si="207"/>
        <v>0</v>
      </c>
      <c r="AM678" s="13" t="b">
        <f t="shared" si="208"/>
        <v>0</v>
      </c>
      <c r="AN678" s="13" t="b">
        <f t="shared" si="209"/>
        <v>0</v>
      </c>
      <c r="AO678" s="13" t="b">
        <f t="shared" si="210"/>
        <v>0</v>
      </c>
      <c r="AP678" s="13" t="b">
        <f t="shared" si="211"/>
        <v>0</v>
      </c>
      <c r="AQ678" s="13" t="b">
        <f t="shared" si="212"/>
        <v>0</v>
      </c>
      <c r="AR678" s="13" t="b">
        <f t="shared" si="213"/>
        <v>0</v>
      </c>
      <c r="AS678" s="13" t="b">
        <f t="shared" si="214"/>
        <v>1</v>
      </c>
      <c r="AT678" s="13" t="b">
        <f t="shared" si="215"/>
        <v>1</v>
      </c>
      <c r="AU678" s="13" t="b">
        <f t="shared" si="216"/>
        <v>1</v>
      </c>
      <c r="AV678" s="13" t="b">
        <f t="shared" si="217"/>
        <v>1</v>
      </c>
      <c r="AW678" s="13" t="b">
        <f t="shared" si="218"/>
        <v>1</v>
      </c>
      <c r="AX678" s="13" t="str">
        <f t="shared" si="219"/>
        <v>-</v>
      </c>
      <c r="AY678" s="622">
        <f>IF(AX678="-",0,IF(COUNTIF(AX678:$AX$1022,AX678)&gt;1,1,0))</f>
        <v>0</v>
      </c>
    </row>
    <row r="679" spans="1:51" ht="15.75">
      <c r="A679" s="464">
        <v>657</v>
      </c>
      <c r="B679" s="491"/>
      <c r="C679" s="492"/>
      <c r="D679" s="469"/>
      <c r="E679" s="470"/>
      <c r="F679" s="493"/>
      <c r="G679" s="466"/>
      <c r="H679" s="470"/>
      <c r="I679" s="493"/>
      <c r="J679" s="466"/>
      <c r="K679" s="470"/>
      <c r="L679" s="493"/>
      <c r="M679" s="466"/>
      <c r="N679" s="470"/>
      <c r="O679" s="493"/>
      <c r="P679" s="466"/>
      <c r="Q679" s="470"/>
      <c r="R679" s="493"/>
      <c r="S679" s="466"/>
      <c r="T679" s="470"/>
      <c r="U679" s="493"/>
      <c r="V679" s="466"/>
      <c r="W679" s="470"/>
      <c r="X679" s="493"/>
      <c r="Y679" s="466"/>
      <c r="Z679" s="470"/>
      <c r="AA679" s="494"/>
      <c r="AB679" s="542">
        <f t="shared" si="202"/>
        <v>0</v>
      </c>
      <c r="AC679" s="495">
        <f t="shared" si="202"/>
        <v>0</v>
      </c>
      <c r="AD679" s="496">
        <f t="shared" si="202"/>
        <v>0</v>
      </c>
      <c r="AE679" s="3"/>
      <c r="AF679" s="13" t="b">
        <f t="shared" si="200"/>
        <v>1</v>
      </c>
      <c r="AG679" s="13" t="b">
        <f t="shared" si="201"/>
        <v>1</v>
      </c>
      <c r="AH679" s="13" t="b">
        <f t="shared" si="203"/>
        <v>1</v>
      </c>
      <c r="AI679" s="13" t="b">
        <f t="shared" si="204"/>
        <v>1</v>
      </c>
      <c r="AJ679" s="13" t="b">
        <f t="shared" si="205"/>
        <v>0</v>
      </c>
      <c r="AK679" s="13" t="b">
        <f t="shared" si="206"/>
        <v>0</v>
      </c>
      <c r="AL679" s="13" t="b">
        <f t="shared" si="207"/>
        <v>0</v>
      </c>
      <c r="AM679" s="13" t="b">
        <f t="shared" si="208"/>
        <v>0</v>
      </c>
      <c r="AN679" s="13" t="b">
        <f t="shared" si="209"/>
        <v>0</v>
      </c>
      <c r="AO679" s="13" t="b">
        <f t="shared" si="210"/>
        <v>0</v>
      </c>
      <c r="AP679" s="13" t="b">
        <f t="shared" si="211"/>
        <v>0</v>
      </c>
      <c r="AQ679" s="13" t="b">
        <f t="shared" si="212"/>
        <v>0</v>
      </c>
      <c r="AR679" s="13" t="b">
        <f t="shared" si="213"/>
        <v>0</v>
      </c>
      <c r="AS679" s="13" t="b">
        <f t="shared" si="214"/>
        <v>1</v>
      </c>
      <c r="AT679" s="13" t="b">
        <f t="shared" si="215"/>
        <v>1</v>
      </c>
      <c r="AU679" s="13" t="b">
        <f t="shared" si="216"/>
        <v>1</v>
      </c>
      <c r="AV679" s="13" t="b">
        <f t="shared" si="217"/>
        <v>1</v>
      </c>
      <c r="AW679" s="13" t="b">
        <f t="shared" si="218"/>
        <v>1</v>
      </c>
      <c r="AX679" s="13" t="str">
        <f t="shared" si="219"/>
        <v>-</v>
      </c>
      <c r="AY679" s="622">
        <f>IF(AX679="-",0,IF(COUNTIF(AX679:$AX$1022,AX679)&gt;1,1,0))</f>
        <v>0</v>
      </c>
    </row>
    <row r="680" spans="1:51" ht="15.75">
      <c r="A680" s="464">
        <v>658</v>
      </c>
      <c r="B680" s="491"/>
      <c r="C680" s="492"/>
      <c r="D680" s="469"/>
      <c r="E680" s="470"/>
      <c r="F680" s="493"/>
      <c r="G680" s="466"/>
      <c r="H680" s="470"/>
      <c r="I680" s="493"/>
      <c r="J680" s="466"/>
      <c r="K680" s="470"/>
      <c r="L680" s="493"/>
      <c r="M680" s="466"/>
      <c r="N680" s="470"/>
      <c r="O680" s="493"/>
      <c r="P680" s="466"/>
      <c r="Q680" s="470"/>
      <c r="R680" s="493"/>
      <c r="S680" s="466"/>
      <c r="T680" s="470"/>
      <c r="U680" s="493"/>
      <c r="V680" s="466"/>
      <c r="W680" s="470"/>
      <c r="X680" s="493"/>
      <c r="Y680" s="466"/>
      <c r="Z680" s="470"/>
      <c r="AA680" s="494"/>
      <c r="AB680" s="542">
        <f t="shared" si="202"/>
        <v>0</v>
      </c>
      <c r="AC680" s="495">
        <f t="shared" si="202"/>
        <v>0</v>
      </c>
      <c r="AD680" s="496">
        <f t="shared" si="202"/>
        <v>0</v>
      </c>
      <c r="AE680" s="3"/>
      <c r="AF680" s="13" t="b">
        <f t="shared" si="200"/>
        <v>1</v>
      </c>
      <c r="AG680" s="13" t="b">
        <f t="shared" si="201"/>
        <v>1</v>
      </c>
      <c r="AH680" s="13" t="b">
        <f t="shared" si="203"/>
        <v>1</v>
      </c>
      <c r="AI680" s="13" t="b">
        <f t="shared" si="204"/>
        <v>1</v>
      </c>
      <c r="AJ680" s="13" t="b">
        <f t="shared" si="205"/>
        <v>0</v>
      </c>
      <c r="AK680" s="13" t="b">
        <f t="shared" si="206"/>
        <v>0</v>
      </c>
      <c r="AL680" s="13" t="b">
        <f t="shared" si="207"/>
        <v>0</v>
      </c>
      <c r="AM680" s="13" t="b">
        <f t="shared" si="208"/>
        <v>0</v>
      </c>
      <c r="AN680" s="13" t="b">
        <f t="shared" si="209"/>
        <v>0</v>
      </c>
      <c r="AO680" s="13" t="b">
        <f t="shared" si="210"/>
        <v>0</v>
      </c>
      <c r="AP680" s="13" t="b">
        <f t="shared" si="211"/>
        <v>0</v>
      </c>
      <c r="AQ680" s="13" t="b">
        <f t="shared" si="212"/>
        <v>0</v>
      </c>
      <c r="AR680" s="13" t="b">
        <f t="shared" si="213"/>
        <v>0</v>
      </c>
      <c r="AS680" s="13" t="b">
        <f t="shared" si="214"/>
        <v>1</v>
      </c>
      <c r="AT680" s="13" t="b">
        <f t="shared" si="215"/>
        <v>1</v>
      </c>
      <c r="AU680" s="13" t="b">
        <f t="shared" si="216"/>
        <v>1</v>
      </c>
      <c r="AV680" s="13" t="b">
        <f t="shared" si="217"/>
        <v>1</v>
      </c>
      <c r="AW680" s="13" t="b">
        <f t="shared" si="218"/>
        <v>1</v>
      </c>
      <c r="AX680" s="13" t="str">
        <f t="shared" si="219"/>
        <v>-</v>
      </c>
      <c r="AY680" s="622">
        <f>IF(AX680="-",0,IF(COUNTIF(AX680:$AX$1022,AX680)&gt;1,1,0))</f>
        <v>0</v>
      </c>
    </row>
    <row r="681" spans="1:51" ht="15.75">
      <c r="A681" s="464">
        <v>659</v>
      </c>
      <c r="B681" s="491"/>
      <c r="C681" s="492"/>
      <c r="D681" s="469"/>
      <c r="E681" s="470"/>
      <c r="F681" s="493"/>
      <c r="G681" s="466"/>
      <c r="H681" s="470"/>
      <c r="I681" s="493"/>
      <c r="J681" s="466"/>
      <c r="K681" s="470"/>
      <c r="L681" s="493"/>
      <c r="M681" s="466"/>
      <c r="N681" s="470"/>
      <c r="O681" s="493"/>
      <c r="P681" s="466"/>
      <c r="Q681" s="470"/>
      <c r="R681" s="493"/>
      <c r="S681" s="466"/>
      <c r="T681" s="470"/>
      <c r="U681" s="493"/>
      <c r="V681" s="466"/>
      <c r="W681" s="470"/>
      <c r="X681" s="493"/>
      <c r="Y681" s="466"/>
      <c r="Z681" s="470"/>
      <c r="AA681" s="494"/>
      <c r="AB681" s="542">
        <f t="shared" si="202"/>
        <v>0</v>
      </c>
      <c r="AC681" s="495">
        <f t="shared" si="202"/>
        <v>0</v>
      </c>
      <c r="AD681" s="496">
        <f t="shared" si="202"/>
        <v>0</v>
      </c>
      <c r="AE681" s="3"/>
      <c r="AF681" s="13" t="b">
        <f t="shared" si="200"/>
        <v>1</v>
      </c>
      <c r="AG681" s="13" t="b">
        <f t="shared" si="201"/>
        <v>1</v>
      </c>
      <c r="AH681" s="13" t="b">
        <f t="shared" si="203"/>
        <v>1</v>
      </c>
      <c r="AI681" s="13" t="b">
        <f t="shared" si="204"/>
        <v>1</v>
      </c>
      <c r="AJ681" s="13" t="b">
        <f t="shared" si="205"/>
        <v>0</v>
      </c>
      <c r="AK681" s="13" t="b">
        <f t="shared" si="206"/>
        <v>0</v>
      </c>
      <c r="AL681" s="13" t="b">
        <f t="shared" si="207"/>
        <v>0</v>
      </c>
      <c r="AM681" s="13" t="b">
        <f t="shared" si="208"/>
        <v>0</v>
      </c>
      <c r="AN681" s="13" t="b">
        <f t="shared" si="209"/>
        <v>0</v>
      </c>
      <c r="AO681" s="13" t="b">
        <f t="shared" si="210"/>
        <v>0</v>
      </c>
      <c r="AP681" s="13" t="b">
        <f t="shared" si="211"/>
        <v>0</v>
      </c>
      <c r="AQ681" s="13" t="b">
        <f t="shared" si="212"/>
        <v>0</v>
      </c>
      <c r="AR681" s="13" t="b">
        <f t="shared" si="213"/>
        <v>0</v>
      </c>
      <c r="AS681" s="13" t="b">
        <f t="shared" si="214"/>
        <v>1</v>
      </c>
      <c r="AT681" s="13" t="b">
        <f t="shared" si="215"/>
        <v>1</v>
      </c>
      <c r="AU681" s="13" t="b">
        <f t="shared" si="216"/>
        <v>1</v>
      </c>
      <c r="AV681" s="13" t="b">
        <f t="shared" si="217"/>
        <v>1</v>
      </c>
      <c r="AW681" s="13" t="b">
        <f t="shared" si="218"/>
        <v>1</v>
      </c>
      <c r="AX681" s="13" t="str">
        <f t="shared" si="219"/>
        <v>-</v>
      </c>
      <c r="AY681" s="622">
        <f>IF(AX681="-",0,IF(COUNTIF(AX681:$AX$1022,AX681)&gt;1,1,0))</f>
        <v>0</v>
      </c>
    </row>
    <row r="682" spans="1:51" ht="15.75">
      <c r="A682" s="464">
        <v>660</v>
      </c>
      <c r="B682" s="491"/>
      <c r="C682" s="492"/>
      <c r="D682" s="469"/>
      <c r="E682" s="470"/>
      <c r="F682" s="493"/>
      <c r="G682" s="466"/>
      <c r="H682" s="470"/>
      <c r="I682" s="493"/>
      <c r="J682" s="466"/>
      <c r="K682" s="470"/>
      <c r="L682" s="493"/>
      <c r="M682" s="466"/>
      <c r="N682" s="470"/>
      <c r="O682" s="493"/>
      <c r="P682" s="466"/>
      <c r="Q682" s="470"/>
      <c r="R682" s="493"/>
      <c r="S682" s="466"/>
      <c r="T682" s="470"/>
      <c r="U682" s="493"/>
      <c r="V682" s="466"/>
      <c r="W682" s="470"/>
      <c r="X682" s="493"/>
      <c r="Y682" s="466"/>
      <c r="Z682" s="470"/>
      <c r="AA682" s="494"/>
      <c r="AB682" s="542">
        <f t="shared" si="202"/>
        <v>0</v>
      </c>
      <c r="AC682" s="495">
        <f t="shared" si="202"/>
        <v>0</v>
      </c>
      <c r="AD682" s="496">
        <f t="shared" si="202"/>
        <v>0</v>
      </c>
      <c r="AE682" s="3"/>
      <c r="AF682" s="13" t="b">
        <f t="shared" si="200"/>
        <v>1</v>
      </c>
      <c r="AG682" s="13" t="b">
        <f t="shared" si="201"/>
        <v>1</v>
      </c>
      <c r="AH682" s="13" t="b">
        <f t="shared" si="203"/>
        <v>1</v>
      </c>
      <c r="AI682" s="13" t="b">
        <f t="shared" si="204"/>
        <v>1</v>
      </c>
      <c r="AJ682" s="13" t="b">
        <f t="shared" si="205"/>
        <v>0</v>
      </c>
      <c r="AK682" s="13" t="b">
        <f t="shared" si="206"/>
        <v>0</v>
      </c>
      <c r="AL682" s="13" t="b">
        <f t="shared" si="207"/>
        <v>0</v>
      </c>
      <c r="AM682" s="13" t="b">
        <f t="shared" si="208"/>
        <v>0</v>
      </c>
      <c r="AN682" s="13" t="b">
        <f t="shared" si="209"/>
        <v>0</v>
      </c>
      <c r="AO682" s="13" t="b">
        <f t="shared" si="210"/>
        <v>0</v>
      </c>
      <c r="AP682" s="13" t="b">
        <f t="shared" si="211"/>
        <v>0</v>
      </c>
      <c r="AQ682" s="13" t="b">
        <f t="shared" si="212"/>
        <v>0</v>
      </c>
      <c r="AR682" s="13" t="b">
        <f t="shared" si="213"/>
        <v>0</v>
      </c>
      <c r="AS682" s="13" t="b">
        <f t="shared" si="214"/>
        <v>1</v>
      </c>
      <c r="AT682" s="13" t="b">
        <f t="shared" si="215"/>
        <v>1</v>
      </c>
      <c r="AU682" s="13" t="b">
        <f t="shared" si="216"/>
        <v>1</v>
      </c>
      <c r="AV682" s="13" t="b">
        <f t="shared" si="217"/>
        <v>1</v>
      </c>
      <c r="AW682" s="13" t="b">
        <f t="shared" si="218"/>
        <v>1</v>
      </c>
      <c r="AX682" s="13" t="str">
        <f t="shared" si="219"/>
        <v>-</v>
      </c>
      <c r="AY682" s="622">
        <f>IF(AX682="-",0,IF(COUNTIF(AX682:$AX$1022,AX682)&gt;1,1,0))</f>
        <v>0</v>
      </c>
    </row>
    <row r="683" spans="1:51" ht="15.75">
      <c r="A683" s="464">
        <v>661</v>
      </c>
      <c r="B683" s="491"/>
      <c r="C683" s="492"/>
      <c r="D683" s="469"/>
      <c r="E683" s="470"/>
      <c r="F683" s="493"/>
      <c r="G683" s="466"/>
      <c r="H683" s="470"/>
      <c r="I683" s="493"/>
      <c r="J683" s="466"/>
      <c r="K683" s="470"/>
      <c r="L683" s="493"/>
      <c r="M683" s="466"/>
      <c r="N683" s="470"/>
      <c r="O683" s="493"/>
      <c r="P683" s="466"/>
      <c r="Q683" s="470"/>
      <c r="R683" s="493"/>
      <c r="S683" s="466"/>
      <c r="T683" s="470"/>
      <c r="U683" s="493"/>
      <c r="V683" s="466"/>
      <c r="W683" s="470"/>
      <c r="X683" s="493"/>
      <c r="Y683" s="466"/>
      <c r="Z683" s="470"/>
      <c r="AA683" s="494"/>
      <c r="AB683" s="542">
        <f t="shared" si="202"/>
        <v>0</v>
      </c>
      <c r="AC683" s="495">
        <f t="shared" si="202"/>
        <v>0</v>
      </c>
      <c r="AD683" s="496">
        <f t="shared" si="202"/>
        <v>0</v>
      </c>
      <c r="AE683" s="3"/>
      <c r="AF683" s="13" t="b">
        <f t="shared" si="200"/>
        <v>1</v>
      </c>
      <c r="AG683" s="13" t="b">
        <f t="shared" si="201"/>
        <v>1</v>
      </c>
      <c r="AH683" s="13" t="b">
        <f t="shared" si="203"/>
        <v>1</v>
      </c>
      <c r="AI683" s="13" t="b">
        <f t="shared" si="204"/>
        <v>1</v>
      </c>
      <c r="AJ683" s="13" t="b">
        <f t="shared" si="205"/>
        <v>0</v>
      </c>
      <c r="AK683" s="13" t="b">
        <f t="shared" si="206"/>
        <v>0</v>
      </c>
      <c r="AL683" s="13" t="b">
        <f t="shared" si="207"/>
        <v>0</v>
      </c>
      <c r="AM683" s="13" t="b">
        <f t="shared" si="208"/>
        <v>0</v>
      </c>
      <c r="AN683" s="13" t="b">
        <f t="shared" si="209"/>
        <v>0</v>
      </c>
      <c r="AO683" s="13" t="b">
        <f t="shared" si="210"/>
        <v>0</v>
      </c>
      <c r="AP683" s="13" t="b">
        <f t="shared" si="211"/>
        <v>0</v>
      </c>
      <c r="AQ683" s="13" t="b">
        <f t="shared" si="212"/>
        <v>0</v>
      </c>
      <c r="AR683" s="13" t="b">
        <f t="shared" si="213"/>
        <v>0</v>
      </c>
      <c r="AS683" s="13" t="b">
        <f t="shared" si="214"/>
        <v>1</v>
      </c>
      <c r="AT683" s="13" t="b">
        <f t="shared" si="215"/>
        <v>1</v>
      </c>
      <c r="AU683" s="13" t="b">
        <f t="shared" si="216"/>
        <v>1</v>
      </c>
      <c r="AV683" s="13" t="b">
        <f t="shared" si="217"/>
        <v>1</v>
      </c>
      <c r="AW683" s="13" t="b">
        <f t="shared" si="218"/>
        <v>1</v>
      </c>
      <c r="AX683" s="13" t="str">
        <f t="shared" si="219"/>
        <v>-</v>
      </c>
      <c r="AY683" s="622">
        <f>IF(AX683="-",0,IF(COUNTIF(AX683:$AX$1022,AX683)&gt;1,1,0))</f>
        <v>0</v>
      </c>
    </row>
    <row r="684" spans="1:51" ht="15.75">
      <c r="A684" s="464">
        <v>662</v>
      </c>
      <c r="B684" s="491"/>
      <c r="C684" s="492"/>
      <c r="D684" s="469"/>
      <c r="E684" s="470"/>
      <c r="F684" s="493"/>
      <c r="G684" s="466"/>
      <c r="H684" s="470"/>
      <c r="I684" s="493"/>
      <c r="J684" s="466"/>
      <c r="K684" s="470"/>
      <c r="L684" s="493"/>
      <c r="M684" s="466"/>
      <c r="N684" s="470"/>
      <c r="O684" s="493"/>
      <c r="P684" s="466"/>
      <c r="Q684" s="470"/>
      <c r="R684" s="493"/>
      <c r="S684" s="466"/>
      <c r="T684" s="470"/>
      <c r="U684" s="493"/>
      <c r="V684" s="466"/>
      <c r="W684" s="470"/>
      <c r="X684" s="493"/>
      <c r="Y684" s="466"/>
      <c r="Z684" s="470"/>
      <c r="AA684" s="494"/>
      <c r="AB684" s="542">
        <f t="shared" si="202"/>
        <v>0</v>
      </c>
      <c r="AC684" s="495">
        <f t="shared" si="202"/>
        <v>0</v>
      </c>
      <c r="AD684" s="496">
        <f t="shared" si="202"/>
        <v>0</v>
      </c>
      <c r="AE684" s="3"/>
      <c r="AF684" s="13" t="b">
        <f t="shared" si="200"/>
        <v>1</v>
      </c>
      <c r="AG684" s="13" t="b">
        <f t="shared" si="201"/>
        <v>1</v>
      </c>
      <c r="AH684" s="13" t="b">
        <f t="shared" si="203"/>
        <v>1</v>
      </c>
      <c r="AI684" s="13" t="b">
        <f t="shared" si="204"/>
        <v>1</v>
      </c>
      <c r="AJ684" s="13" t="b">
        <f t="shared" si="205"/>
        <v>0</v>
      </c>
      <c r="AK684" s="13" t="b">
        <f t="shared" si="206"/>
        <v>0</v>
      </c>
      <c r="AL684" s="13" t="b">
        <f t="shared" si="207"/>
        <v>0</v>
      </c>
      <c r="AM684" s="13" t="b">
        <f t="shared" si="208"/>
        <v>0</v>
      </c>
      <c r="AN684" s="13" t="b">
        <f t="shared" si="209"/>
        <v>0</v>
      </c>
      <c r="AO684" s="13" t="b">
        <f t="shared" si="210"/>
        <v>0</v>
      </c>
      <c r="AP684" s="13" t="b">
        <f t="shared" si="211"/>
        <v>0</v>
      </c>
      <c r="AQ684" s="13" t="b">
        <f t="shared" si="212"/>
        <v>0</v>
      </c>
      <c r="AR684" s="13" t="b">
        <f t="shared" si="213"/>
        <v>0</v>
      </c>
      <c r="AS684" s="13" t="b">
        <f t="shared" si="214"/>
        <v>1</v>
      </c>
      <c r="AT684" s="13" t="b">
        <f t="shared" si="215"/>
        <v>1</v>
      </c>
      <c r="AU684" s="13" t="b">
        <f t="shared" si="216"/>
        <v>1</v>
      </c>
      <c r="AV684" s="13" t="b">
        <f t="shared" si="217"/>
        <v>1</v>
      </c>
      <c r="AW684" s="13" t="b">
        <f t="shared" si="218"/>
        <v>1</v>
      </c>
      <c r="AX684" s="13" t="str">
        <f t="shared" si="219"/>
        <v>-</v>
      </c>
      <c r="AY684" s="622">
        <f>IF(AX684="-",0,IF(COUNTIF(AX684:$AX$1022,AX684)&gt;1,1,0))</f>
        <v>0</v>
      </c>
    </row>
    <row r="685" spans="1:51" ht="15.75">
      <c r="A685" s="464">
        <v>663</v>
      </c>
      <c r="B685" s="491"/>
      <c r="C685" s="492"/>
      <c r="D685" s="469"/>
      <c r="E685" s="470"/>
      <c r="F685" s="493"/>
      <c r="G685" s="466"/>
      <c r="H685" s="470"/>
      <c r="I685" s="493"/>
      <c r="J685" s="466"/>
      <c r="K685" s="470"/>
      <c r="L685" s="493"/>
      <c r="M685" s="466"/>
      <c r="N685" s="470"/>
      <c r="O685" s="493"/>
      <c r="P685" s="466"/>
      <c r="Q685" s="470"/>
      <c r="R685" s="493"/>
      <c r="S685" s="466"/>
      <c r="T685" s="470"/>
      <c r="U685" s="493"/>
      <c r="V685" s="466"/>
      <c r="W685" s="470"/>
      <c r="X685" s="493"/>
      <c r="Y685" s="466"/>
      <c r="Z685" s="470"/>
      <c r="AA685" s="494"/>
      <c r="AB685" s="542">
        <f t="shared" si="202"/>
        <v>0</v>
      </c>
      <c r="AC685" s="495">
        <f t="shared" si="202"/>
        <v>0</v>
      </c>
      <c r="AD685" s="496">
        <f t="shared" si="202"/>
        <v>0</v>
      </c>
      <c r="AE685" s="3"/>
      <c r="AF685" s="13" t="b">
        <f t="shared" si="200"/>
        <v>1</v>
      </c>
      <c r="AG685" s="13" t="b">
        <f t="shared" si="201"/>
        <v>1</v>
      </c>
      <c r="AH685" s="13" t="b">
        <f t="shared" si="203"/>
        <v>1</v>
      </c>
      <c r="AI685" s="13" t="b">
        <f t="shared" si="204"/>
        <v>1</v>
      </c>
      <c r="AJ685" s="13" t="b">
        <f t="shared" si="205"/>
        <v>0</v>
      </c>
      <c r="AK685" s="13" t="b">
        <f t="shared" si="206"/>
        <v>0</v>
      </c>
      <c r="AL685" s="13" t="b">
        <f t="shared" si="207"/>
        <v>0</v>
      </c>
      <c r="AM685" s="13" t="b">
        <f t="shared" si="208"/>
        <v>0</v>
      </c>
      <c r="AN685" s="13" t="b">
        <f t="shared" si="209"/>
        <v>0</v>
      </c>
      <c r="AO685" s="13" t="b">
        <f t="shared" si="210"/>
        <v>0</v>
      </c>
      <c r="AP685" s="13" t="b">
        <f t="shared" si="211"/>
        <v>0</v>
      </c>
      <c r="AQ685" s="13" t="b">
        <f t="shared" si="212"/>
        <v>0</v>
      </c>
      <c r="AR685" s="13" t="b">
        <f t="shared" si="213"/>
        <v>0</v>
      </c>
      <c r="AS685" s="13" t="b">
        <f t="shared" si="214"/>
        <v>1</v>
      </c>
      <c r="AT685" s="13" t="b">
        <f t="shared" si="215"/>
        <v>1</v>
      </c>
      <c r="AU685" s="13" t="b">
        <f t="shared" si="216"/>
        <v>1</v>
      </c>
      <c r="AV685" s="13" t="b">
        <f t="shared" si="217"/>
        <v>1</v>
      </c>
      <c r="AW685" s="13" t="b">
        <f t="shared" si="218"/>
        <v>1</v>
      </c>
      <c r="AX685" s="13" t="str">
        <f t="shared" si="219"/>
        <v>-</v>
      </c>
      <c r="AY685" s="622">
        <f>IF(AX685="-",0,IF(COUNTIF(AX685:$AX$1022,AX685)&gt;1,1,0))</f>
        <v>0</v>
      </c>
    </row>
    <row r="686" spans="1:51" ht="15.75">
      <c r="A686" s="464">
        <v>664</v>
      </c>
      <c r="B686" s="491"/>
      <c r="C686" s="492"/>
      <c r="D686" s="469"/>
      <c r="E686" s="470"/>
      <c r="F686" s="493"/>
      <c r="G686" s="466"/>
      <c r="H686" s="470"/>
      <c r="I686" s="493"/>
      <c r="J686" s="466"/>
      <c r="K686" s="470"/>
      <c r="L686" s="493"/>
      <c r="M686" s="466"/>
      <c r="N686" s="470"/>
      <c r="O686" s="493"/>
      <c r="P686" s="466"/>
      <c r="Q686" s="470"/>
      <c r="R686" s="493"/>
      <c r="S686" s="466"/>
      <c r="T686" s="470"/>
      <c r="U686" s="493"/>
      <c r="V686" s="466"/>
      <c r="W686" s="470"/>
      <c r="X686" s="493"/>
      <c r="Y686" s="466"/>
      <c r="Z686" s="470"/>
      <c r="AA686" s="494"/>
      <c r="AB686" s="542">
        <f t="shared" si="202"/>
        <v>0</v>
      </c>
      <c r="AC686" s="495">
        <f t="shared" si="202"/>
        <v>0</v>
      </c>
      <c r="AD686" s="496">
        <f t="shared" si="202"/>
        <v>0</v>
      </c>
      <c r="AE686" s="3"/>
      <c r="AF686" s="13" t="b">
        <f t="shared" si="200"/>
        <v>1</v>
      </c>
      <c r="AG686" s="13" t="b">
        <f t="shared" si="201"/>
        <v>1</v>
      </c>
      <c r="AH686" s="13" t="b">
        <f t="shared" si="203"/>
        <v>1</v>
      </c>
      <c r="AI686" s="13" t="b">
        <f t="shared" si="204"/>
        <v>1</v>
      </c>
      <c r="AJ686" s="13" t="b">
        <f t="shared" si="205"/>
        <v>0</v>
      </c>
      <c r="AK686" s="13" t="b">
        <f t="shared" si="206"/>
        <v>0</v>
      </c>
      <c r="AL686" s="13" t="b">
        <f t="shared" si="207"/>
        <v>0</v>
      </c>
      <c r="AM686" s="13" t="b">
        <f t="shared" si="208"/>
        <v>0</v>
      </c>
      <c r="AN686" s="13" t="b">
        <f t="shared" si="209"/>
        <v>0</v>
      </c>
      <c r="AO686" s="13" t="b">
        <f t="shared" si="210"/>
        <v>0</v>
      </c>
      <c r="AP686" s="13" t="b">
        <f t="shared" si="211"/>
        <v>0</v>
      </c>
      <c r="AQ686" s="13" t="b">
        <f t="shared" si="212"/>
        <v>0</v>
      </c>
      <c r="AR686" s="13" t="b">
        <f t="shared" si="213"/>
        <v>0</v>
      </c>
      <c r="AS686" s="13" t="b">
        <f t="shared" si="214"/>
        <v>1</v>
      </c>
      <c r="AT686" s="13" t="b">
        <f t="shared" si="215"/>
        <v>1</v>
      </c>
      <c r="AU686" s="13" t="b">
        <f t="shared" si="216"/>
        <v>1</v>
      </c>
      <c r="AV686" s="13" t="b">
        <f t="shared" si="217"/>
        <v>1</v>
      </c>
      <c r="AW686" s="13" t="b">
        <f t="shared" si="218"/>
        <v>1</v>
      </c>
      <c r="AX686" s="13" t="str">
        <f t="shared" si="219"/>
        <v>-</v>
      </c>
      <c r="AY686" s="622">
        <f>IF(AX686="-",0,IF(COUNTIF(AX686:$AX$1022,AX686)&gt;1,1,0))</f>
        <v>0</v>
      </c>
    </row>
    <row r="687" spans="1:51" ht="15.75">
      <c r="A687" s="464">
        <v>665</v>
      </c>
      <c r="B687" s="491"/>
      <c r="C687" s="492"/>
      <c r="D687" s="469"/>
      <c r="E687" s="470"/>
      <c r="F687" s="493"/>
      <c r="G687" s="466"/>
      <c r="H687" s="470"/>
      <c r="I687" s="493"/>
      <c r="J687" s="466"/>
      <c r="K687" s="470"/>
      <c r="L687" s="493"/>
      <c r="M687" s="466"/>
      <c r="N687" s="470"/>
      <c r="O687" s="493"/>
      <c r="P687" s="466"/>
      <c r="Q687" s="470"/>
      <c r="R687" s="493"/>
      <c r="S687" s="466"/>
      <c r="T687" s="470"/>
      <c r="U687" s="493"/>
      <c r="V687" s="466"/>
      <c r="W687" s="470"/>
      <c r="X687" s="493"/>
      <c r="Y687" s="466"/>
      <c r="Z687" s="470"/>
      <c r="AA687" s="494"/>
      <c r="AB687" s="542">
        <f t="shared" si="202"/>
        <v>0</v>
      </c>
      <c r="AC687" s="495">
        <f t="shared" si="202"/>
        <v>0</v>
      </c>
      <c r="AD687" s="496">
        <f t="shared" si="202"/>
        <v>0</v>
      </c>
      <c r="AE687" s="3"/>
      <c r="AF687" s="13" t="b">
        <f t="shared" si="200"/>
        <v>1</v>
      </c>
      <c r="AG687" s="13" t="b">
        <f t="shared" si="201"/>
        <v>1</v>
      </c>
      <c r="AH687" s="13" t="b">
        <f t="shared" si="203"/>
        <v>1</v>
      </c>
      <c r="AI687" s="13" t="b">
        <f t="shared" si="204"/>
        <v>1</v>
      </c>
      <c r="AJ687" s="13" t="b">
        <f t="shared" si="205"/>
        <v>0</v>
      </c>
      <c r="AK687" s="13" t="b">
        <f t="shared" si="206"/>
        <v>0</v>
      </c>
      <c r="AL687" s="13" t="b">
        <f t="shared" si="207"/>
        <v>0</v>
      </c>
      <c r="AM687" s="13" t="b">
        <f t="shared" si="208"/>
        <v>0</v>
      </c>
      <c r="AN687" s="13" t="b">
        <f t="shared" si="209"/>
        <v>0</v>
      </c>
      <c r="AO687" s="13" t="b">
        <f t="shared" si="210"/>
        <v>0</v>
      </c>
      <c r="AP687" s="13" t="b">
        <f t="shared" si="211"/>
        <v>0</v>
      </c>
      <c r="AQ687" s="13" t="b">
        <f t="shared" si="212"/>
        <v>0</v>
      </c>
      <c r="AR687" s="13" t="b">
        <f t="shared" si="213"/>
        <v>0</v>
      </c>
      <c r="AS687" s="13" t="b">
        <f t="shared" si="214"/>
        <v>1</v>
      </c>
      <c r="AT687" s="13" t="b">
        <f t="shared" si="215"/>
        <v>1</v>
      </c>
      <c r="AU687" s="13" t="b">
        <f t="shared" si="216"/>
        <v>1</v>
      </c>
      <c r="AV687" s="13" t="b">
        <f t="shared" si="217"/>
        <v>1</v>
      </c>
      <c r="AW687" s="13" t="b">
        <f t="shared" si="218"/>
        <v>1</v>
      </c>
      <c r="AX687" s="13" t="str">
        <f t="shared" si="219"/>
        <v>-</v>
      </c>
      <c r="AY687" s="622">
        <f>IF(AX687="-",0,IF(COUNTIF(AX687:$AX$1022,AX687)&gt;1,1,0))</f>
        <v>0</v>
      </c>
    </row>
    <row r="688" spans="1:51" ht="15.75">
      <c r="A688" s="464">
        <v>666</v>
      </c>
      <c r="B688" s="491"/>
      <c r="C688" s="492"/>
      <c r="D688" s="469"/>
      <c r="E688" s="470"/>
      <c r="F688" s="493"/>
      <c r="G688" s="466"/>
      <c r="H688" s="470"/>
      <c r="I688" s="493"/>
      <c r="J688" s="466"/>
      <c r="K688" s="470"/>
      <c r="L688" s="493"/>
      <c r="M688" s="466"/>
      <c r="N688" s="470"/>
      <c r="O688" s="493"/>
      <c r="P688" s="466"/>
      <c r="Q688" s="470"/>
      <c r="R688" s="493"/>
      <c r="S688" s="466"/>
      <c r="T688" s="470"/>
      <c r="U688" s="493"/>
      <c r="V688" s="466"/>
      <c r="W688" s="470"/>
      <c r="X688" s="493"/>
      <c r="Y688" s="466"/>
      <c r="Z688" s="470"/>
      <c r="AA688" s="494"/>
      <c r="AB688" s="542">
        <f t="shared" si="202"/>
        <v>0</v>
      </c>
      <c r="AC688" s="495">
        <f t="shared" si="202"/>
        <v>0</v>
      </c>
      <c r="AD688" s="496">
        <f t="shared" si="202"/>
        <v>0</v>
      </c>
      <c r="AE688" s="3"/>
      <c r="AF688" s="13" t="b">
        <f t="shared" si="200"/>
        <v>1</v>
      </c>
      <c r="AG688" s="13" t="b">
        <f t="shared" si="201"/>
        <v>1</v>
      </c>
      <c r="AH688" s="13" t="b">
        <f t="shared" si="203"/>
        <v>1</v>
      </c>
      <c r="AI688" s="13" t="b">
        <f t="shared" si="204"/>
        <v>1</v>
      </c>
      <c r="AJ688" s="13" t="b">
        <f t="shared" si="205"/>
        <v>0</v>
      </c>
      <c r="AK688" s="13" t="b">
        <f t="shared" si="206"/>
        <v>0</v>
      </c>
      <c r="AL688" s="13" t="b">
        <f t="shared" si="207"/>
        <v>0</v>
      </c>
      <c r="AM688" s="13" t="b">
        <f t="shared" si="208"/>
        <v>0</v>
      </c>
      <c r="AN688" s="13" t="b">
        <f t="shared" si="209"/>
        <v>0</v>
      </c>
      <c r="AO688" s="13" t="b">
        <f t="shared" si="210"/>
        <v>0</v>
      </c>
      <c r="AP688" s="13" t="b">
        <f t="shared" si="211"/>
        <v>0</v>
      </c>
      <c r="AQ688" s="13" t="b">
        <f t="shared" si="212"/>
        <v>0</v>
      </c>
      <c r="AR688" s="13" t="b">
        <f t="shared" si="213"/>
        <v>0</v>
      </c>
      <c r="AS688" s="13" t="b">
        <f t="shared" si="214"/>
        <v>1</v>
      </c>
      <c r="AT688" s="13" t="b">
        <f t="shared" si="215"/>
        <v>1</v>
      </c>
      <c r="AU688" s="13" t="b">
        <f t="shared" si="216"/>
        <v>1</v>
      </c>
      <c r="AV688" s="13" t="b">
        <f t="shared" si="217"/>
        <v>1</v>
      </c>
      <c r="AW688" s="13" t="b">
        <f t="shared" si="218"/>
        <v>1</v>
      </c>
      <c r="AX688" s="13" t="str">
        <f t="shared" si="219"/>
        <v>-</v>
      </c>
      <c r="AY688" s="622">
        <f>IF(AX688="-",0,IF(COUNTIF(AX688:$AX$1022,AX688)&gt;1,1,0))</f>
        <v>0</v>
      </c>
    </row>
    <row r="689" spans="1:51" ht="15.75">
      <c r="A689" s="464">
        <v>667</v>
      </c>
      <c r="B689" s="491"/>
      <c r="C689" s="492"/>
      <c r="D689" s="469"/>
      <c r="E689" s="470"/>
      <c r="F689" s="493"/>
      <c r="G689" s="466"/>
      <c r="H689" s="470"/>
      <c r="I689" s="493"/>
      <c r="J689" s="466"/>
      <c r="K689" s="470"/>
      <c r="L689" s="493"/>
      <c r="M689" s="466"/>
      <c r="N689" s="470"/>
      <c r="O689" s="493"/>
      <c r="P689" s="466"/>
      <c r="Q689" s="470"/>
      <c r="R689" s="493"/>
      <c r="S689" s="466"/>
      <c r="T689" s="470"/>
      <c r="U689" s="493"/>
      <c r="V689" s="466"/>
      <c r="W689" s="470"/>
      <c r="X689" s="493"/>
      <c r="Y689" s="466"/>
      <c r="Z689" s="470"/>
      <c r="AA689" s="494"/>
      <c r="AB689" s="542">
        <f t="shared" si="202"/>
        <v>0</v>
      </c>
      <c r="AC689" s="495">
        <f t="shared" si="202"/>
        <v>0</v>
      </c>
      <c r="AD689" s="496">
        <f t="shared" si="202"/>
        <v>0</v>
      </c>
      <c r="AE689" s="3"/>
      <c r="AF689" s="13" t="b">
        <f t="shared" si="200"/>
        <v>1</v>
      </c>
      <c r="AG689" s="13" t="b">
        <f t="shared" si="201"/>
        <v>1</v>
      </c>
      <c r="AH689" s="13" t="b">
        <f t="shared" si="203"/>
        <v>1</v>
      </c>
      <c r="AI689" s="13" t="b">
        <f t="shared" si="204"/>
        <v>1</v>
      </c>
      <c r="AJ689" s="13" t="b">
        <f t="shared" si="205"/>
        <v>0</v>
      </c>
      <c r="AK689" s="13" t="b">
        <f t="shared" si="206"/>
        <v>0</v>
      </c>
      <c r="AL689" s="13" t="b">
        <f t="shared" si="207"/>
        <v>0</v>
      </c>
      <c r="AM689" s="13" t="b">
        <f t="shared" si="208"/>
        <v>0</v>
      </c>
      <c r="AN689" s="13" t="b">
        <f t="shared" si="209"/>
        <v>0</v>
      </c>
      <c r="AO689" s="13" t="b">
        <f t="shared" si="210"/>
        <v>0</v>
      </c>
      <c r="AP689" s="13" t="b">
        <f t="shared" si="211"/>
        <v>0</v>
      </c>
      <c r="AQ689" s="13" t="b">
        <f t="shared" si="212"/>
        <v>0</v>
      </c>
      <c r="AR689" s="13" t="b">
        <f t="shared" si="213"/>
        <v>0</v>
      </c>
      <c r="AS689" s="13" t="b">
        <f t="shared" si="214"/>
        <v>1</v>
      </c>
      <c r="AT689" s="13" t="b">
        <f t="shared" si="215"/>
        <v>1</v>
      </c>
      <c r="AU689" s="13" t="b">
        <f t="shared" si="216"/>
        <v>1</v>
      </c>
      <c r="AV689" s="13" t="b">
        <f t="shared" si="217"/>
        <v>1</v>
      </c>
      <c r="AW689" s="13" t="b">
        <f t="shared" si="218"/>
        <v>1</v>
      </c>
      <c r="AX689" s="13" t="str">
        <f t="shared" si="219"/>
        <v>-</v>
      </c>
      <c r="AY689" s="622">
        <f>IF(AX689="-",0,IF(COUNTIF(AX689:$AX$1022,AX689)&gt;1,1,0))</f>
        <v>0</v>
      </c>
    </row>
    <row r="690" spans="1:51" ht="15.75">
      <c r="A690" s="464">
        <v>668</v>
      </c>
      <c r="B690" s="491"/>
      <c r="C690" s="492"/>
      <c r="D690" s="469"/>
      <c r="E690" s="470"/>
      <c r="F690" s="493"/>
      <c r="G690" s="466"/>
      <c r="H690" s="470"/>
      <c r="I690" s="493"/>
      <c r="J690" s="466"/>
      <c r="K690" s="470"/>
      <c r="L690" s="493"/>
      <c r="M690" s="466"/>
      <c r="N690" s="470"/>
      <c r="O690" s="493"/>
      <c r="P690" s="466"/>
      <c r="Q690" s="470"/>
      <c r="R690" s="493"/>
      <c r="S690" s="466"/>
      <c r="T690" s="470"/>
      <c r="U690" s="493"/>
      <c r="V690" s="466"/>
      <c r="W690" s="470"/>
      <c r="X690" s="493"/>
      <c r="Y690" s="466"/>
      <c r="Z690" s="470"/>
      <c r="AA690" s="494"/>
      <c r="AB690" s="542">
        <f t="shared" si="202"/>
        <v>0</v>
      </c>
      <c r="AC690" s="495">
        <f t="shared" si="202"/>
        <v>0</v>
      </c>
      <c r="AD690" s="496">
        <f t="shared" si="202"/>
        <v>0</v>
      </c>
      <c r="AE690" s="3"/>
      <c r="AF690" s="13" t="b">
        <f t="shared" si="200"/>
        <v>1</v>
      </c>
      <c r="AG690" s="13" t="b">
        <f t="shared" si="201"/>
        <v>1</v>
      </c>
      <c r="AH690" s="13" t="b">
        <f t="shared" si="203"/>
        <v>1</v>
      </c>
      <c r="AI690" s="13" t="b">
        <f t="shared" si="204"/>
        <v>1</v>
      </c>
      <c r="AJ690" s="13" t="b">
        <f t="shared" si="205"/>
        <v>0</v>
      </c>
      <c r="AK690" s="13" t="b">
        <f t="shared" si="206"/>
        <v>0</v>
      </c>
      <c r="AL690" s="13" t="b">
        <f t="shared" si="207"/>
        <v>0</v>
      </c>
      <c r="AM690" s="13" t="b">
        <f t="shared" si="208"/>
        <v>0</v>
      </c>
      <c r="AN690" s="13" t="b">
        <f t="shared" si="209"/>
        <v>0</v>
      </c>
      <c r="AO690" s="13" t="b">
        <f t="shared" si="210"/>
        <v>0</v>
      </c>
      <c r="AP690" s="13" t="b">
        <f t="shared" si="211"/>
        <v>0</v>
      </c>
      <c r="AQ690" s="13" t="b">
        <f t="shared" si="212"/>
        <v>0</v>
      </c>
      <c r="AR690" s="13" t="b">
        <f t="shared" si="213"/>
        <v>0</v>
      </c>
      <c r="AS690" s="13" t="b">
        <f t="shared" si="214"/>
        <v>1</v>
      </c>
      <c r="AT690" s="13" t="b">
        <f t="shared" si="215"/>
        <v>1</v>
      </c>
      <c r="AU690" s="13" t="b">
        <f t="shared" si="216"/>
        <v>1</v>
      </c>
      <c r="AV690" s="13" t="b">
        <f t="shared" si="217"/>
        <v>1</v>
      </c>
      <c r="AW690" s="13" t="b">
        <f t="shared" si="218"/>
        <v>1</v>
      </c>
      <c r="AX690" s="13" t="str">
        <f t="shared" si="219"/>
        <v>-</v>
      </c>
      <c r="AY690" s="622">
        <f>IF(AX690="-",0,IF(COUNTIF(AX690:$AX$1022,AX690)&gt;1,1,0))</f>
        <v>0</v>
      </c>
    </row>
    <row r="691" spans="1:51" ht="15.75">
      <c r="A691" s="464">
        <v>669</v>
      </c>
      <c r="B691" s="491"/>
      <c r="C691" s="492"/>
      <c r="D691" s="469"/>
      <c r="E691" s="470"/>
      <c r="F691" s="493"/>
      <c r="G691" s="466"/>
      <c r="H691" s="470"/>
      <c r="I691" s="493"/>
      <c r="J691" s="466"/>
      <c r="K691" s="470"/>
      <c r="L691" s="493"/>
      <c r="M691" s="466"/>
      <c r="N691" s="470"/>
      <c r="O691" s="493"/>
      <c r="P691" s="466"/>
      <c r="Q691" s="470"/>
      <c r="R691" s="493"/>
      <c r="S691" s="466"/>
      <c r="T691" s="470"/>
      <c r="U691" s="493"/>
      <c r="V691" s="466"/>
      <c r="W691" s="470"/>
      <c r="X691" s="493"/>
      <c r="Y691" s="466"/>
      <c r="Z691" s="470"/>
      <c r="AA691" s="494"/>
      <c r="AB691" s="542">
        <f t="shared" si="202"/>
        <v>0</v>
      </c>
      <c r="AC691" s="495">
        <f t="shared" si="202"/>
        <v>0</v>
      </c>
      <c r="AD691" s="496">
        <f t="shared" si="202"/>
        <v>0</v>
      </c>
      <c r="AE691" s="3"/>
      <c r="AF691" s="13" t="b">
        <f t="shared" si="200"/>
        <v>1</v>
      </c>
      <c r="AG691" s="13" t="b">
        <f t="shared" si="201"/>
        <v>1</v>
      </c>
      <c r="AH691" s="13" t="b">
        <f t="shared" si="203"/>
        <v>1</v>
      </c>
      <c r="AI691" s="13" t="b">
        <f t="shared" si="204"/>
        <v>1</v>
      </c>
      <c r="AJ691" s="13" t="b">
        <f t="shared" si="205"/>
        <v>0</v>
      </c>
      <c r="AK691" s="13" t="b">
        <f t="shared" si="206"/>
        <v>0</v>
      </c>
      <c r="AL691" s="13" t="b">
        <f t="shared" si="207"/>
        <v>0</v>
      </c>
      <c r="AM691" s="13" t="b">
        <f t="shared" si="208"/>
        <v>0</v>
      </c>
      <c r="AN691" s="13" t="b">
        <f t="shared" si="209"/>
        <v>0</v>
      </c>
      <c r="AO691" s="13" t="b">
        <f t="shared" si="210"/>
        <v>0</v>
      </c>
      <c r="AP691" s="13" t="b">
        <f t="shared" si="211"/>
        <v>0</v>
      </c>
      <c r="AQ691" s="13" t="b">
        <f t="shared" si="212"/>
        <v>0</v>
      </c>
      <c r="AR691" s="13" t="b">
        <f t="shared" si="213"/>
        <v>0</v>
      </c>
      <c r="AS691" s="13" t="b">
        <f t="shared" si="214"/>
        <v>1</v>
      </c>
      <c r="AT691" s="13" t="b">
        <f t="shared" si="215"/>
        <v>1</v>
      </c>
      <c r="AU691" s="13" t="b">
        <f t="shared" si="216"/>
        <v>1</v>
      </c>
      <c r="AV691" s="13" t="b">
        <f t="shared" si="217"/>
        <v>1</v>
      </c>
      <c r="AW691" s="13" t="b">
        <f t="shared" si="218"/>
        <v>1</v>
      </c>
      <c r="AX691" s="13" t="str">
        <f t="shared" si="219"/>
        <v>-</v>
      </c>
      <c r="AY691" s="622">
        <f>IF(AX691="-",0,IF(COUNTIF(AX691:$AX$1022,AX691)&gt;1,1,0))</f>
        <v>0</v>
      </c>
    </row>
    <row r="692" spans="1:51" ht="15.75">
      <c r="A692" s="464">
        <v>670</v>
      </c>
      <c r="B692" s="491"/>
      <c r="C692" s="492"/>
      <c r="D692" s="469"/>
      <c r="E692" s="470"/>
      <c r="F692" s="493"/>
      <c r="G692" s="466"/>
      <c r="H692" s="470"/>
      <c r="I692" s="493"/>
      <c r="J692" s="466"/>
      <c r="K692" s="470"/>
      <c r="L692" s="493"/>
      <c r="M692" s="466"/>
      <c r="N692" s="470"/>
      <c r="O692" s="493"/>
      <c r="P692" s="466"/>
      <c r="Q692" s="470"/>
      <c r="R692" s="493"/>
      <c r="S692" s="466"/>
      <c r="T692" s="470"/>
      <c r="U692" s="493"/>
      <c r="V692" s="466"/>
      <c r="W692" s="470"/>
      <c r="X692" s="493"/>
      <c r="Y692" s="466"/>
      <c r="Z692" s="470"/>
      <c r="AA692" s="494"/>
      <c r="AB692" s="542">
        <f t="shared" si="202"/>
        <v>0</v>
      </c>
      <c r="AC692" s="495">
        <f t="shared" si="202"/>
        <v>0</v>
      </c>
      <c r="AD692" s="496">
        <f t="shared" si="202"/>
        <v>0</v>
      </c>
      <c r="AE692" s="3"/>
      <c r="AF692" s="13" t="b">
        <f t="shared" si="200"/>
        <v>1</v>
      </c>
      <c r="AG692" s="13" t="b">
        <f t="shared" si="201"/>
        <v>1</v>
      </c>
      <c r="AH692" s="13" t="b">
        <f t="shared" si="203"/>
        <v>1</v>
      </c>
      <c r="AI692" s="13" t="b">
        <f t="shared" si="204"/>
        <v>1</v>
      </c>
      <c r="AJ692" s="13" t="b">
        <f t="shared" si="205"/>
        <v>0</v>
      </c>
      <c r="AK692" s="13" t="b">
        <f t="shared" si="206"/>
        <v>0</v>
      </c>
      <c r="AL692" s="13" t="b">
        <f t="shared" si="207"/>
        <v>0</v>
      </c>
      <c r="AM692" s="13" t="b">
        <f t="shared" si="208"/>
        <v>0</v>
      </c>
      <c r="AN692" s="13" t="b">
        <f t="shared" si="209"/>
        <v>0</v>
      </c>
      <c r="AO692" s="13" t="b">
        <f t="shared" si="210"/>
        <v>0</v>
      </c>
      <c r="AP692" s="13" t="b">
        <f t="shared" si="211"/>
        <v>0</v>
      </c>
      <c r="AQ692" s="13" t="b">
        <f t="shared" si="212"/>
        <v>0</v>
      </c>
      <c r="AR692" s="13" t="b">
        <f t="shared" si="213"/>
        <v>0</v>
      </c>
      <c r="AS692" s="13" t="b">
        <f t="shared" si="214"/>
        <v>1</v>
      </c>
      <c r="AT692" s="13" t="b">
        <f t="shared" si="215"/>
        <v>1</v>
      </c>
      <c r="AU692" s="13" t="b">
        <f t="shared" si="216"/>
        <v>1</v>
      </c>
      <c r="AV692" s="13" t="b">
        <f t="shared" si="217"/>
        <v>1</v>
      </c>
      <c r="AW692" s="13" t="b">
        <f t="shared" si="218"/>
        <v>1</v>
      </c>
      <c r="AX692" s="13" t="str">
        <f t="shared" si="219"/>
        <v>-</v>
      </c>
      <c r="AY692" s="622">
        <f>IF(AX692="-",0,IF(COUNTIF(AX692:$AX$1022,AX692)&gt;1,1,0))</f>
        <v>0</v>
      </c>
    </row>
    <row r="693" spans="1:51" ht="15.75">
      <c r="A693" s="464">
        <v>671</v>
      </c>
      <c r="B693" s="491"/>
      <c r="C693" s="492"/>
      <c r="D693" s="469"/>
      <c r="E693" s="470"/>
      <c r="F693" s="493"/>
      <c r="G693" s="466"/>
      <c r="H693" s="470"/>
      <c r="I693" s="493"/>
      <c r="J693" s="466"/>
      <c r="K693" s="470"/>
      <c r="L693" s="493"/>
      <c r="M693" s="466"/>
      <c r="N693" s="470"/>
      <c r="O693" s="493"/>
      <c r="P693" s="466"/>
      <c r="Q693" s="470"/>
      <c r="R693" s="493"/>
      <c r="S693" s="466"/>
      <c r="T693" s="470"/>
      <c r="U693" s="493"/>
      <c r="V693" s="466"/>
      <c r="W693" s="470"/>
      <c r="X693" s="493"/>
      <c r="Y693" s="466"/>
      <c r="Z693" s="470"/>
      <c r="AA693" s="494"/>
      <c r="AB693" s="542">
        <f t="shared" si="202"/>
        <v>0</v>
      </c>
      <c r="AC693" s="495">
        <f t="shared" si="202"/>
        <v>0</v>
      </c>
      <c r="AD693" s="496">
        <f t="shared" si="202"/>
        <v>0</v>
      </c>
      <c r="AE693" s="3"/>
      <c r="AF693" s="13" t="b">
        <f t="shared" si="200"/>
        <v>1</v>
      </c>
      <c r="AG693" s="13" t="b">
        <f t="shared" si="201"/>
        <v>1</v>
      </c>
      <c r="AH693" s="13" t="b">
        <f t="shared" si="203"/>
        <v>1</v>
      </c>
      <c r="AI693" s="13" t="b">
        <f t="shared" si="204"/>
        <v>1</v>
      </c>
      <c r="AJ693" s="13" t="b">
        <f t="shared" si="205"/>
        <v>0</v>
      </c>
      <c r="AK693" s="13" t="b">
        <f t="shared" si="206"/>
        <v>0</v>
      </c>
      <c r="AL693" s="13" t="b">
        <f t="shared" si="207"/>
        <v>0</v>
      </c>
      <c r="AM693" s="13" t="b">
        <f t="shared" si="208"/>
        <v>0</v>
      </c>
      <c r="AN693" s="13" t="b">
        <f t="shared" si="209"/>
        <v>0</v>
      </c>
      <c r="AO693" s="13" t="b">
        <f t="shared" si="210"/>
        <v>0</v>
      </c>
      <c r="AP693" s="13" t="b">
        <f t="shared" si="211"/>
        <v>0</v>
      </c>
      <c r="AQ693" s="13" t="b">
        <f t="shared" si="212"/>
        <v>0</v>
      </c>
      <c r="AR693" s="13" t="b">
        <f t="shared" si="213"/>
        <v>0</v>
      </c>
      <c r="AS693" s="13" t="b">
        <f t="shared" si="214"/>
        <v>1</v>
      </c>
      <c r="AT693" s="13" t="b">
        <f t="shared" si="215"/>
        <v>1</v>
      </c>
      <c r="AU693" s="13" t="b">
        <f t="shared" si="216"/>
        <v>1</v>
      </c>
      <c r="AV693" s="13" t="b">
        <f t="shared" si="217"/>
        <v>1</v>
      </c>
      <c r="AW693" s="13" t="b">
        <f t="shared" si="218"/>
        <v>1</v>
      </c>
      <c r="AX693" s="13" t="str">
        <f t="shared" si="219"/>
        <v>-</v>
      </c>
      <c r="AY693" s="622">
        <f>IF(AX693="-",0,IF(COUNTIF(AX693:$AX$1022,AX693)&gt;1,1,0))</f>
        <v>0</v>
      </c>
    </row>
    <row r="694" spans="1:51" ht="15.75">
      <c r="A694" s="464">
        <v>672</v>
      </c>
      <c r="B694" s="491"/>
      <c r="C694" s="492"/>
      <c r="D694" s="469"/>
      <c r="E694" s="470"/>
      <c r="F694" s="493"/>
      <c r="G694" s="466"/>
      <c r="H694" s="470"/>
      <c r="I694" s="493"/>
      <c r="J694" s="466"/>
      <c r="K694" s="470"/>
      <c r="L694" s="493"/>
      <c r="M694" s="466"/>
      <c r="N694" s="470"/>
      <c r="O694" s="493"/>
      <c r="P694" s="466"/>
      <c r="Q694" s="470"/>
      <c r="R694" s="493"/>
      <c r="S694" s="466"/>
      <c r="T694" s="470"/>
      <c r="U694" s="493"/>
      <c r="V694" s="466"/>
      <c r="W694" s="470"/>
      <c r="X694" s="493"/>
      <c r="Y694" s="466"/>
      <c r="Z694" s="470"/>
      <c r="AA694" s="494"/>
      <c r="AB694" s="542">
        <f t="shared" si="202"/>
        <v>0</v>
      </c>
      <c r="AC694" s="495">
        <f t="shared" si="202"/>
        <v>0</v>
      </c>
      <c r="AD694" s="496">
        <f t="shared" si="202"/>
        <v>0</v>
      </c>
      <c r="AE694" s="3"/>
      <c r="AF694" s="13" t="b">
        <f t="shared" si="200"/>
        <v>1</v>
      </c>
      <c r="AG694" s="13" t="b">
        <f t="shared" si="201"/>
        <v>1</v>
      </c>
      <c r="AH694" s="13" t="b">
        <f t="shared" si="203"/>
        <v>1</v>
      </c>
      <c r="AI694" s="13" t="b">
        <f t="shared" si="204"/>
        <v>1</v>
      </c>
      <c r="AJ694" s="13" t="b">
        <f t="shared" si="205"/>
        <v>0</v>
      </c>
      <c r="AK694" s="13" t="b">
        <f t="shared" si="206"/>
        <v>0</v>
      </c>
      <c r="AL694" s="13" t="b">
        <f t="shared" si="207"/>
        <v>0</v>
      </c>
      <c r="AM694" s="13" t="b">
        <f t="shared" si="208"/>
        <v>0</v>
      </c>
      <c r="AN694" s="13" t="b">
        <f t="shared" si="209"/>
        <v>0</v>
      </c>
      <c r="AO694" s="13" t="b">
        <f t="shared" si="210"/>
        <v>0</v>
      </c>
      <c r="AP694" s="13" t="b">
        <f t="shared" si="211"/>
        <v>0</v>
      </c>
      <c r="AQ694" s="13" t="b">
        <f t="shared" si="212"/>
        <v>0</v>
      </c>
      <c r="AR694" s="13" t="b">
        <f t="shared" si="213"/>
        <v>0</v>
      </c>
      <c r="AS694" s="13" t="b">
        <f t="shared" si="214"/>
        <v>1</v>
      </c>
      <c r="AT694" s="13" t="b">
        <f t="shared" si="215"/>
        <v>1</v>
      </c>
      <c r="AU694" s="13" t="b">
        <f t="shared" si="216"/>
        <v>1</v>
      </c>
      <c r="AV694" s="13" t="b">
        <f t="shared" si="217"/>
        <v>1</v>
      </c>
      <c r="AW694" s="13" t="b">
        <f t="shared" si="218"/>
        <v>1</v>
      </c>
      <c r="AX694" s="13" t="str">
        <f t="shared" si="219"/>
        <v>-</v>
      </c>
      <c r="AY694" s="622">
        <f>IF(AX694="-",0,IF(COUNTIF(AX694:$AX$1022,AX694)&gt;1,1,0))</f>
        <v>0</v>
      </c>
    </row>
    <row r="695" spans="1:51" ht="15.75">
      <c r="A695" s="464">
        <v>673</v>
      </c>
      <c r="B695" s="491"/>
      <c r="C695" s="492"/>
      <c r="D695" s="469"/>
      <c r="E695" s="470"/>
      <c r="F695" s="493"/>
      <c r="G695" s="466"/>
      <c r="H695" s="470"/>
      <c r="I695" s="493"/>
      <c r="J695" s="466"/>
      <c r="K695" s="470"/>
      <c r="L695" s="493"/>
      <c r="M695" s="466"/>
      <c r="N695" s="470"/>
      <c r="O695" s="493"/>
      <c r="P695" s="466"/>
      <c r="Q695" s="470"/>
      <c r="R695" s="493"/>
      <c r="S695" s="466"/>
      <c r="T695" s="470"/>
      <c r="U695" s="493"/>
      <c r="V695" s="466"/>
      <c r="W695" s="470"/>
      <c r="X695" s="493"/>
      <c r="Y695" s="466"/>
      <c r="Z695" s="470"/>
      <c r="AA695" s="494"/>
      <c r="AB695" s="542">
        <f t="shared" si="202"/>
        <v>0</v>
      </c>
      <c r="AC695" s="495">
        <f t="shared" si="202"/>
        <v>0</v>
      </c>
      <c r="AD695" s="496">
        <f t="shared" si="202"/>
        <v>0</v>
      </c>
      <c r="AE695" s="3"/>
      <c r="AF695" s="13" t="b">
        <f t="shared" si="200"/>
        <v>1</v>
      </c>
      <c r="AG695" s="13" t="b">
        <f t="shared" si="201"/>
        <v>1</v>
      </c>
      <c r="AH695" s="13" t="b">
        <f t="shared" si="203"/>
        <v>1</v>
      </c>
      <c r="AI695" s="13" t="b">
        <f t="shared" si="204"/>
        <v>1</v>
      </c>
      <c r="AJ695" s="13" t="b">
        <f t="shared" si="205"/>
        <v>0</v>
      </c>
      <c r="AK695" s="13" t="b">
        <f t="shared" si="206"/>
        <v>0</v>
      </c>
      <c r="AL695" s="13" t="b">
        <f t="shared" si="207"/>
        <v>0</v>
      </c>
      <c r="AM695" s="13" t="b">
        <f t="shared" si="208"/>
        <v>0</v>
      </c>
      <c r="AN695" s="13" t="b">
        <f t="shared" si="209"/>
        <v>0</v>
      </c>
      <c r="AO695" s="13" t="b">
        <f t="shared" si="210"/>
        <v>0</v>
      </c>
      <c r="AP695" s="13" t="b">
        <f t="shared" si="211"/>
        <v>0</v>
      </c>
      <c r="AQ695" s="13" t="b">
        <f t="shared" si="212"/>
        <v>0</v>
      </c>
      <c r="AR695" s="13" t="b">
        <f t="shared" si="213"/>
        <v>0</v>
      </c>
      <c r="AS695" s="13" t="b">
        <f t="shared" si="214"/>
        <v>1</v>
      </c>
      <c r="AT695" s="13" t="b">
        <f t="shared" si="215"/>
        <v>1</v>
      </c>
      <c r="AU695" s="13" t="b">
        <f t="shared" si="216"/>
        <v>1</v>
      </c>
      <c r="AV695" s="13" t="b">
        <f t="shared" si="217"/>
        <v>1</v>
      </c>
      <c r="AW695" s="13" t="b">
        <f t="shared" si="218"/>
        <v>1</v>
      </c>
      <c r="AX695" s="13" t="str">
        <f t="shared" si="219"/>
        <v>-</v>
      </c>
      <c r="AY695" s="622">
        <f>IF(AX695="-",0,IF(COUNTIF(AX695:$AX$1022,AX695)&gt;1,1,0))</f>
        <v>0</v>
      </c>
    </row>
    <row r="696" spans="1:51" ht="15.75">
      <c r="A696" s="464">
        <v>674</v>
      </c>
      <c r="B696" s="491"/>
      <c r="C696" s="492"/>
      <c r="D696" s="469"/>
      <c r="E696" s="470"/>
      <c r="F696" s="493"/>
      <c r="G696" s="466"/>
      <c r="H696" s="470"/>
      <c r="I696" s="493"/>
      <c r="J696" s="466"/>
      <c r="K696" s="470"/>
      <c r="L696" s="493"/>
      <c r="M696" s="466"/>
      <c r="N696" s="470"/>
      <c r="O696" s="493"/>
      <c r="P696" s="466"/>
      <c r="Q696" s="470"/>
      <c r="R696" s="493"/>
      <c r="S696" s="466"/>
      <c r="T696" s="470"/>
      <c r="U696" s="493"/>
      <c r="V696" s="466"/>
      <c r="W696" s="470"/>
      <c r="X696" s="493"/>
      <c r="Y696" s="466"/>
      <c r="Z696" s="470"/>
      <c r="AA696" s="494"/>
      <c r="AB696" s="542">
        <f t="shared" si="202"/>
        <v>0</v>
      </c>
      <c r="AC696" s="495">
        <f t="shared" si="202"/>
        <v>0</v>
      </c>
      <c r="AD696" s="496">
        <f t="shared" si="202"/>
        <v>0</v>
      </c>
      <c r="AE696" s="3"/>
      <c r="AF696" s="13" t="b">
        <f t="shared" si="200"/>
        <v>1</v>
      </c>
      <c r="AG696" s="13" t="b">
        <f t="shared" si="201"/>
        <v>1</v>
      </c>
      <c r="AH696" s="13" t="b">
        <f t="shared" si="203"/>
        <v>1</v>
      </c>
      <c r="AI696" s="13" t="b">
        <f t="shared" si="204"/>
        <v>1</v>
      </c>
      <c r="AJ696" s="13" t="b">
        <f t="shared" si="205"/>
        <v>0</v>
      </c>
      <c r="AK696" s="13" t="b">
        <f t="shared" si="206"/>
        <v>0</v>
      </c>
      <c r="AL696" s="13" t="b">
        <f t="shared" si="207"/>
        <v>0</v>
      </c>
      <c r="AM696" s="13" t="b">
        <f t="shared" si="208"/>
        <v>0</v>
      </c>
      <c r="AN696" s="13" t="b">
        <f t="shared" si="209"/>
        <v>0</v>
      </c>
      <c r="AO696" s="13" t="b">
        <f t="shared" si="210"/>
        <v>0</v>
      </c>
      <c r="AP696" s="13" t="b">
        <f t="shared" si="211"/>
        <v>0</v>
      </c>
      <c r="AQ696" s="13" t="b">
        <f t="shared" si="212"/>
        <v>0</v>
      </c>
      <c r="AR696" s="13" t="b">
        <f t="shared" si="213"/>
        <v>0</v>
      </c>
      <c r="AS696" s="13" t="b">
        <f t="shared" si="214"/>
        <v>1</v>
      </c>
      <c r="AT696" s="13" t="b">
        <f t="shared" si="215"/>
        <v>1</v>
      </c>
      <c r="AU696" s="13" t="b">
        <f t="shared" si="216"/>
        <v>1</v>
      </c>
      <c r="AV696" s="13" t="b">
        <f t="shared" si="217"/>
        <v>1</v>
      </c>
      <c r="AW696" s="13" t="b">
        <f t="shared" si="218"/>
        <v>1</v>
      </c>
      <c r="AX696" s="13" t="str">
        <f t="shared" si="219"/>
        <v>-</v>
      </c>
      <c r="AY696" s="622">
        <f>IF(AX696="-",0,IF(COUNTIF(AX696:$AX$1022,AX696)&gt;1,1,0))</f>
        <v>0</v>
      </c>
    </row>
    <row r="697" spans="1:51" ht="15.75">
      <c r="A697" s="464">
        <v>675</v>
      </c>
      <c r="B697" s="491"/>
      <c r="C697" s="492"/>
      <c r="D697" s="469"/>
      <c r="E697" s="470"/>
      <c r="F697" s="493"/>
      <c r="G697" s="466"/>
      <c r="H697" s="470"/>
      <c r="I697" s="493"/>
      <c r="J697" s="466"/>
      <c r="K697" s="470"/>
      <c r="L697" s="493"/>
      <c r="M697" s="466"/>
      <c r="N697" s="470"/>
      <c r="O697" s="493"/>
      <c r="P697" s="466"/>
      <c r="Q697" s="470"/>
      <c r="R697" s="493"/>
      <c r="S697" s="466"/>
      <c r="T697" s="470"/>
      <c r="U697" s="493"/>
      <c r="V697" s="466"/>
      <c r="W697" s="470"/>
      <c r="X697" s="493"/>
      <c r="Y697" s="466"/>
      <c r="Z697" s="470"/>
      <c r="AA697" s="494"/>
      <c r="AB697" s="542">
        <f t="shared" si="202"/>
        <v>0</v>
      </c>
      <c r="AC697" s="495">
        <f t="shared" si="202"/>
        <v>0</v>
      </c>
      <c r="AD697" s="496">
        <f t="shared" si="202"/>
        <v>0</v>
      </c>
      <c r="AE697" s="3"/>
      <c r="AF697" s="13" t="b">
        <f t="shared" si="200"/>
        <v>1</v>
      </c>
      <c r="AG697" s="13" t="b">
        <f t="shared" si="201"/>
        <v>1</v>
      </c>
      <c r="AH697" s="13" t="b">
        <f t="shared" si="203"/>
        <v>1</v>
      </c>
      <c r="AI697" s="13" t="b">
        <f t="shared" si="204"/>
        <v>1</v>
      </c>
      <c r="AJ697" s="13" t="b">
        <f t="shared" si="205"/>
        <v>0</v>
      </c>
      <c r="AK697" s="13" t="b">
        <f t="shared" si="206"/>
        <v>0</v>
      </c>
      <c r="AL697" s="13" t="b">
        <f t="shared" si="207"/>
        <v>0</v>
      </c>
      <c r="AM697" s="13" t="b">
        <f t="shared" si="208"/>
        <v>0</v>
      </c>
      <c r="AN697" s="13" t="b">
        <f t="shared" si="209"/>
        <v>0</v>
      </c>
      <c r="AO697" s="13" t="b">
        <f t="shared" si="210"/>
        <v>0</v>
      </c>
      <c r="AP697" s="13" t="b">
        <f t="shared" si="211"/>
        <v>0</v>
      </c>
      <c r="AQ697" s="13" t="b">
        <f t="shared" si="212"/>
        <v>0</v>
      </c>
      <c r="AR697" s="13" t="b">
        <f t="shared" si="213"/>
        <v>0</v>
      </c>
      <c r="AS697" s="13" t="b">
        <f t="shared" si="214"/>
        <v>1</v>
      </c>
      <c r="AT697" s="13" t="b">
        <f t="shared" si="215"/>
        <v>1</v>
      </c>
      <c r="AU697" s="13" t="b">
        <f t="shared" si="216"/>
        <v>1</v>
      </c>
      <c r="AV697" s="13" t="b">
        <f t="shared" si="217"/>
        <v>1</v>
      </c>
      <c r="AW697" s="13" t="b">
        <f t="shared" si="218"/>
        <v>1</v>
      </c>
      <c r="AX697" s="13" t="str">
        <f t="shared" si="219"/>
        <v>-</v>
      </c>
      <c r="AY697" s="622">
        <f>IF(AX697="-",0,IF(COUNTIF(AX697:$AX$1022,AX697)&gt;1,1,0))</f>
        <v>0</v>
      </c>
    </row>
    <row r="698" spans="1:51" ht="15.75">
      <c r="A698" s="464">
        <v>676</v>
      </c>
      <c r="B698" s="491"/>
      <c r="C698" s="492"/>
      <c r="D698" s="469"/>
      <c r="E698" s="470"/>
      <c r="F698" s="493"/>
      <c r="G698" s="466"/>
      <c r="H698" s="470"/>
      <c r="I698" s="493"/>
      <c r="J698" s="466"/>
      <c r="K698" s="470"/>
      <c r="L698" s="493"/>
      <c r="M698" s="466"/>
      <c r="N698" s="470"/>
      <c r="O698" s="493"/>
      <c r="P698" s="466"/>
      <c r="Q698" s="470"/>
      <c r="R698" s="493"/>
      <c r="S698" s="466"/>
      <c r="T698" s="470"/>
      <c r="U698" s="493"/>
      <c r="V698" s="466"/>
      <c r="W698" s="470"/>
      <c r="X698" s="493"/>
      <c r="Y698" s="466"/>
      <c r="Z698" s="470"/>
      <c r="AA698" s="494"/>
      <c r="AB698" s="542">
        <f t="shared" si="202"/>
        <v>0</v>
      </c>
      <c r="AC698" s="495">
        <f t="shared" si="202"/>
        <v>0</v>
      </c>
      <c r="AD698" s="496">
        <f t="shared" si="202"/>
        <v>0</v>
      </c>
      <c r="AE698" s="3"/>
      <c r="AF698" s="13" t="b">
        <f t="shared" si="200"/>
        <v>1</v>
      </c>
      <c r="AG698" s="13" t="b">
        <f t="shared" si="201"/>
        <v>1</v>
      </c>
      <c r="AH698" s="13" t="b">
        <f t="shared" si="203"/>
        <v>1</v>
      </c>
      <c r="AI698" s="13" t="b">
        <f t="shared" si="204"/>
        <v>1</v>
      </c>
      <c r="AJ698" s="13" t="b">
        <f t="shared" si="205"/>
        <v>0</v>
      </c>
      <c r="AK698" s="13" t="b">
        <f t="shared" si="206"/>
        <v>0</v>
      </c>
      <c r="AL698" s="13" t="b">
        <f t="shared" si="207"/>
        <v>0</v>
      </c>
      <c r="AM698" s="13" t="b">
        <f t="shared" si="208"/>
        <v>0</v>
      </c>
      <c r="AN698" s="13" t="b">
        <f t="shared" si="209"/>
        <v>0</v>
      </c>
      <c r="AO698" s="13" t="b">
        <f t="shared" si="210"/>
        <v>0</v>
      </c>
      <c r="AP698" s="13" t="b">
        <f t="shared" si="211"/>
        <v>0</v>
      </c>
      <c r="AQ698" s="13" t="b">
        <f t="shared" si="212"/>
        <v>0</v>
      </c>
      <c r="AR698" s="13" t="b">
        <f t="shared" si="213"/>
        <v>0</v>
      </c>
      <c r="AS698" s="13" t="b">
        <f t="shared" si="214"/>
        <v>1</v>
      </c>
      <c r="AT698" s="13" t="b">
        <f t="shared" si="215"/>
        <v>1</v>
      </c>
      <c r="AU698" s="13" t="b">
        <f t="shared" si="216"/>
        <v>1</v>
      </c>
      <c r="AV698" s="13" t="b">
        <f t="shared" si="217"/>
        <v>1</v>
      </c>
      <c r="AW698" s="13" t="b">
        <f t="shared" si="218"/>
        <v>1</v>
      </c>
      <c r="AX698" s="13" t="str">
        <f t="shared" si="219"/>
        <v>-</v>
      </c>
      <c r="AY698" s="622">
        <f>IF(AX698="-",0,IF(COUNTIF(AX698:$AX$1022,AX698)&gt;1,1,0))</f>
        <v>0</v>
      </c>
    </row>
    <row r="699" spans="1:51" ht="15.75">
      <c r="A699" s="464">
        <v>677</v>
      </c>
      <c r="B699" s="491"/>
      <c r="C699" s="492"/>
      <c r="D699" s="469"/>
      <c r="E699" s="470"/>
      <c r="F699" s="493"/>
      <c r="G699" s="466"/>
      <c r="H699" s="470"/>
      <c r="I699" s="493"/>
      <c r="J699" s="466"/>
      <c r="K699" s="470"/>
      <c r="L699" s="493"/>
      <c r="M699" s="466"/>
      <c r="N699" s="470"/>
      <c r="O699" s="493"/>
      <c r="P699" s="466"/>
      <c r="Q699" s="470"/>
      <c r="R699" s="493"/>
      <c r="S699" s="466"/>
      <c r="T699" s="470"/>
      <c r="U699" s="493"/>
      <c r="V699" s="466"/>
      <c r="W699" s="470"/>
      <c r="X699" s="493"/>
      <c r="Y699" s="466"/>
      <c r="Z699" s="470"/>
      <c r="AA699" s="494"/>
      <c r="AB699" s="542">
        <f t="shared" si="202"/>
        <v>0</v>
      </c>
      <c r="AC699" s="495">
        <f t="shared" si="202"/>
        <v>0</v>
      </c>
      <c r="AD699" s="496">
        <f t="shared" si="202"/>
        <v>0</v>
      </c>
      <c r="AE699" s="3"/>
      <c r="AF699" s="13" t="b">
        <f t="shared" si="200"/>
        <v>1</v>
      </c>
      <c r="AG699" s="13" t="b">
        <f t="shared" si="201"/>
        <v>1</v>
      </c>
      <c r="AH699" s="13" t="b">
        <f t="shared" si="203"/>
        <v>1</v>
      </c>
      <c r="AI699" s="13" t="b">
        <f t="shared" si="204"/>
        <v>1</v>
      </c>
      <c r="AJ699" s="13" t="b">
        <f t="shared" si="205"/>
        <v>0</v>
      </c>
      <c r="AK699" s="13" t="b">
        <f t="shared" si="206"/>
        <v>0</v>
      </c>
      <c r="AL699" s="13" t="b">
        <f t="shared" si="207"/>
        <v>0</v>
      </c>
      <c r="AM699" s="13" t="b">
        <f t="shared" si="208"/>
        <v>0</v>
      </c>
      <c r="AN699" s="13" t="b">
        <f t="shared" si="209"/>
        <v>0</v>
      </c>
      <c r="AO699" s="13" t="b">
        <f t="shared" si="210"/>
        <v>0</v>
      </c>
      <c r="AP699" s="13" t="b">
        <f t="shared" si="211"/>
        <v>0</v>
      </c>
      <c r="AQ699" s="13" t="b">
        <f t="shared" si="212"/>
        <v>0</v>
      </c>
      <c r="AR699" s="13" t="b">
        <f t="shared" si="213"/>
        <v>0</v>
      </c>
      <c r="AS699" s="13" t="b">
        <f t="shared" si="214"/>
        <v>1</v>
      </c>
      <c r="AT699" s="13" t="b">
        <f t="shared" si="215"/>
        <v>1</v>
      </c>
      <c r="AU699" s="13" t="b">
        <f t="shared" si="216"/>
        <v>1</v>
      </c>
      <c r="AV699" s="13" t="b">
        <f t="shared" si="217"/>
        <v>1</v>
      </c>
      <c r="AW699" s="13" t="b">
        <f t="shared" si="218"/>
        <v>1</v>
      </c>
      <c r="AX699" s="13" t="str">
        <f t="shared" si="219"/>
        <v>-</v>
      </c>
      <c r="AY699" s="622">
        <f>IF(AX699="-",0,IF(COUNTIF(AX699:$AX$1022,AX699)&gt;1,1,0))</f>
        <v>0</v>
      </c>
    </row>
    <row r="700" spans="1:51" ht="15.75">
      <c r="A700" s="464">
        <v>678</v>
      </c>
      <c r="B700" s="491"/>
      <c r="C700" s="492"/>
      <c r="D700" s="469"/>
      <c r="E700" s="470"/>
      <c r="F700" s="493"/>
      <c r="G700" s="466"/>
      <c r="H700" s="470"/>
      <c r="I700" s="493"/>
      <c r="J700" s="466"/>
      <c r="K700" s="470"/>
      <c r="L700" s="493"/>
      <c r="M700" s="466"/>
      <c r="N700" s="470"/>
      <c r="O700" s="493"/>
      <c r="P700" s="466"/>
      <c r="Q700" s="470"/>
      <c r="R700" s="493"/>
      <c r="S700" s="466"/>
      <c r="T700" s="470"/>
      <c r="U700" s="493"/>
      <c r="V700" s="466"/>
      <c r="W700" s="470"/>
      <c r="X700" s="493"/>
      <c r="Y700" s="466"/>
      <c r="Z700" s="470"/>
      <c r="AA700" s="494"/>
      <c r="AB700" s="542">
        <f t="shared" si="202"/>
        <v>0</v>
      </c>
      <c r="AC700" s="495">
        <f t="shared" si="202"/>
        <v>0</v>
      </c>
      <c r="AD700" s="496">
        <f t="shared" si="202"/>
        <v>0</v>
      </c>
      <c r="AE700" s="3"/>
      <c r="AF700" s="13" t="b">
        <f t="shared" si="200"/>
        <v>1</v>
      </c>
      <c r="AG700" s="13" t="b">
        <f t="shared" si="201"/>
        <v>1</v>
      </c>
      <c r="AH700" s="13" t="b">
        <f t="shared" si="203"/>
        <v>1</v>
      </c>
      <c r="AI700" s="13" t="b">
        <f t="shared" si="204"/>
        <v>1</v>
      </c>
      <c r="AJ700" s="13" t="b">
        <f t="shared" si="205"/>
        <v>0</v>
      </c>
      <c r="AK700" s="13" t="b">
        <f t="shared" si="206"/>
        <v>0</v>
      </c>
      <c r="AL700" s="13" t="b">
        <f t="shared" si="207"/>
        <v>0</v>
      </c>
      <c r="AM700" s="13" t="b">
        <f t="shared" si="208"/>
        <v>0</v>
      </c>
      <c r="AN700" s="13" t="b">
        <f t="shared" si="209"/>
        <v>0</v>
      </c>
      <c r="AO700" s="13" t="b">
        <f t="shared" si="210"/>
        <v>0</v>
      </c>
      <c r="AP700" s="13" t="b">
        <f t="shared" si="211"/>
        <v>0</v>
      </c>
      <c r="AQ700" s="13" t="b">
        <f t="shared" si="212"/>
        <v>0</v>
      </c>
      <c r="AR700" s="13" t="b">
        <f t="shared" si="213"/>
        <v>0</v>
      </c>
      <c r="AS700" s="13" t="b">
        <f t="shared" si="214"/>
        <v>1</v>
      </c>
      <c r="AT700" s="13" t="b">
        <f t="shared" si="215"/>
        <v>1</v>
      </c>
      <c r="AU700" s="13" t="b">
        <f t="shared" si="216"/>
        <v>1</v>
      </c>
      <c r="AV700" s="13" t="b">
        <f t="shared" si="217"/>
        <v>1</v>
      </c>
      <c r="AW700" s="13" t="b">
        <f t="shared" si="218"/>
        <v>1</v>
      </c>
      <c r="AX700" s="13" t="str">
        <f t="shared" si="219"/>
        <v>-</v>
      </c>
      <c r="AY700" s="622">
        <f>IF(AX700="-",0,IF(COUNTIF(AX700:$AX$1022,AX700)&gt;1,1,0))</f>
        <v>0</v>
      </c>
    </row>
    <row r="701" spans="1:51" ht="15.75">
      <c r="A701" s="464">
        <v>679</v>
      </c>
      <c r="B701" s="491"/>
      <c r="C701" s="492"/>
      <c r="D701" s="469"/>
      <c r="E701" s="470"/>
      <c r="F701" s="493"/>
      <c r="G701" s="466"/>
      <c r="H701" s="470"/>
      <c r="I701" s="493"/>
      <c r="J701" s="466"/>
      <c r="K701" s="470"/>
      <c r="L701" s="493"/>
      <c r="M701" s="466"/>
      <c r="N701" s="470"/>
      <c r="O701" s="493"/>
      <c r="P701" s="466"/>
      <c r="Q701" s="470"/>
      <c r="R701" s="493"/>
      <c r="S701" s="466"/>
      <c r="T701" s="470"/>
      <c r="U701" s="493"/>
      <c r="V701" s="466"/>
      <c r="W701" s="470"/>
      <c r="X701" s="493"/>
      <c r="Y701" s="466"/>
      <c r="Z701" s="470"/>
      <c r="AA701" s="494"/>
      <c r="AB701" s="542">
        <f t="shared" si="202"/>
        <v>0</v>
      </c>
      <c r="AC701" s="495">
        <f t="shared" si="202"/>
        <v>0</v>
      </c>
      <c r="AD701" s="496">
        <f t="shared" si="202"/>
        <v>0</v>
      </c>
      <c r="AE701" s="3"/>
      <c r="AF701" s="13" t="b">
        <f t="shared" si="200"/>
        <v>1</v>
      </c>
      <c r="AG701" s="13" t="b">
        <f t="shared" si="201"/>
        <v>1</v>
      </c>
      <c r="AH701" s="13" t="b">
        <f t="shared" si="203"/>
        <v>1</v>
      </c>
      <c r="AI701" s="13" t="b">
        <f t="shared" si="204"/>
        <v>1</v>
      </c>
      <c r="AJ701" s="13" t="b">
        <f t="shared" si="205"/>
        <v>0</v>
      </c>
      <c r="AK701" s="13" t="b">
        <f t="shared" si="206"/>
        <v>0</v>
      </c>
      <c r="AL701" s="13" t="b">
        <f t="shared" si="207"/>
        <v>0</v>
      </c>
      <c r="AM701" s="13" t="b">
        <f t="shared" si="208"/>
        <v>0</v>
      </c>
      <c r="AN701" s="13" t="b">
        <f t="shared" si="209"/>
        <v>0</v>
      </c>
      <c r="AO701" s="13" t="b">
        <f t="shared" si="210"/>
        <v>0</v>
      </c>
      <c r="AP701" s="13" t="b">
        <f t="shared" si="211"/>
        <v>0</v>
      </c>
      <c r="AQ701" s="13" t="b">
        <f t="shared" si="212"/>
        <v>0</v>
      </c>
      <c r="AR701" s="13" t="b">
        <f t="shared" si="213"/>
        <v>0</v>
      </c>
      <c r="AS701" s="13" t="b">
        <f t="shared" si="214"/>
        <v>1</v>
      </c>
      <c r="AT701" s="13" t="b">
        <f t="shared" si="215"/>
        <v>1</v>
      </c>
      <c r="AU701" s="13" t="b">
        <f t="shared" si="216"/>
        <v>1</v>
      </c>
      <c r="AV701" s="13" t="b">
        <f t="shared" si="217"/>
        <v>1</v>
      </c>
      <c r="AW701" s="13" t="b">
        <f t="shared" si="218"/>
        <v>1</v>
      </c>
      <c r="AX701" s="13" t="str">
        <f t="shared" si="219"/>
        <v>-</v>
      </c>
      <c r="AY701" s="622">
        <f>IF(AX701="-",0,IF(COUNTIF(AX701:$AX$1022,AX701)&gt;1,1,0))</f>
        <v>0</v>
      </c>
    </row>
    <row r="702" spans="1:51" ht="15.75">
      <c r="A702" s="464">
        <v>680</v>
      </c>
      <c r="B702" s="491"/>
      <c r="C702" s="492"/>
      <c r="D702" s="469"/>
      <c r="E702" s="470"/>
      <c r="F702" s="493"/>
      <c r="G702" s="466"/>
      <c r="H702" s="470"/>
      <c r="I702" s="493"/>
      <c r="J702" s="466"/>
      <c r="K702" s="470"/>
      <c r="L702" s="493"/>
      <c r="M702" s="466"/>
      <c r="N702" s="470"/>
      <c r="O702" s="493"/>
      <c r="P702" s="466"/>
      <c r="Q702" s="470"/>
      <c r="R702" s="493"/>
      <c r="S702" s="466"/>
      <c r="T702" s="470"/>
      <c r="U702" s="493"/>
      <c r="V702" s="466"/>
      <c r="W702" s="470"/>
      <c r="X702" s="493"/>
      <c r="Y702" s="466"/>
      <c r="Z702" s="470"/>
      <c r="AA702" s="494"/>
      <c r="AB702" s="542">
        <f t="shared" si="202"/>
        <v>0</v>
      </c>
      <c r="AC702" s="495">
        <f t="shared" si="202"/>
        <v>0</v>
      </c>
      <c r="AD702" s="496">
        <f t="shared" si="202"/>
        <v>0</v>
      </c>
      <c r="AE702" s="3"/>
      <c r="AF702" s="13" t="b">
        <f t="shared" si="200"/>
        <v>1</v>
      </c>
      <c r="AG702" s="13" t="b">
        <f t="shared" si="201"/>
        <v>1</v>
      </c>
      <c r="AH702" s="13" t="b">
        <f t="shared" si="203"/>
        <v>1</v>
      </c>
      <c r="AI702" s="13" t="b">
        <f t="shared" si="204"/>
        <v>1</v>
      </c>
      <c r="AJ702" s="13" t="b">
        <f t="shared" si="205"/>
        <v>0</v>
      </c>
      <c r="AK702" s="13" t="b">
        <f t="shared" si="206"/>
        <v>0</v>
      </c>
      <c r="AL702" s="13" t="b">
        <f t="shared" si="207"/>
        <v>0</v>
      </c>
      <c r="AM702" s="13" t="b">
        <f t="shared" si="208"/>
        <v>0</v>
      </c>
      <c r="AN702" s="13" t="b">
        <f t="shared" si="209"/>
        <v>0</v>
      </c>
      <c r="AO702" s="13" t="b">
        <f t="shared" si="210"/>
        <v>0</v>
      </c>
      <c r="AP702" s="13" t="b">
        <f t="shared" si="211"/>
        <v>0</v>
      </c>
      <c r="AQ702" s="13" t="b">
        <f t="shared" si="212"/>
        <v>0</v>
      </c>
      <c r="AR702" s="13" t="b">
        <f t="shared" si="213"/>
        <v>0</v>
      </c>
      <c r="AS702" s="13" t="b">
        <f t="shared" si="214"/>
        <v>1</v>
      </c>
      <c r="AT702" s="13" t="b">
        <f t="shared" si="215"/>
        <v>1</v>
      </c>
      <c r="AU702" s="13" t="b">
        <f t="shared" si="216"/>
        <v>1</v>
      </c>
      <c r="AV702" s="13" t="b">
        <f t="shared" si="217"/>
        <v>1</v>
      </c>
      <c r="AW702" s="13" t="b">
        <f t="shared" si="218"/>
        <v>1</v>
      </c>
      <c r="AX702" s="13" t="str">
        <f t="shared" si="219"/>
        <v>-</v>
      </c>
      <c r="AY702" s="622">
        <f>IF(AX702="-",0,IF(COUNTIF(AX702:$AX$1022,AX702)&gt;1,1,0))</f>
        <v>0</v>
      </c>
    </row>
    <row r="703" spans="1:51" ht="15.75">
      <c r="A703" s="464">
        <v>681</v>
      </c>
      <c r="B703" s="491"/>
      <c r="C703" s="492"/>
      <c r="D703" s="469"/>
      <c r="E703" s="470"/>
      <c r="F703" s="493"/>
      <c r="G703" s="466"/>
      <c r="H703" s="470"/>
      <c r="I703" s="493"/>
      <c r="J703" s="466"/>
      <c r="K703" s="470"/>
      <c r="L703" s="493"/>
      <c r="M703" s="466"/>
      <c r="N703" s="470"/>
      <c r="O703" s="493"/>
      <c r="P703" s="466"/>
      <c r="Q703" s="470"/>
      <c r="R703" s="493"/>
      <c r="S703" s="466"/>
      <c r="T703" s="470"/>
      <c r="U703" s="493"/>
      <c r="V703" s="466"/>
      <c r="W703" s="470"/>
      <c r="X703" s="493"/>
      <c r="Y703" s="466"/>
      <c r="Z703" s="470"/>
      <c r="AA703" s="494"/>
      <c r="AB703" s="542">
        <f t="shared" si="202"/>
        <v>0</v>
      </c>
      <c r="AC703" s="495">
        <f t="shared" si="202"/>
        <v>0</v>
      </c>
      <c r="AD703" s="496">
        <f t="shared" si="202"/>
        <v>0</v>
      </c>
      <c r="AE703" s="3"/>
      <c r="AF703" s="13" t="b">
        <f t="shared" si="200"/>
        <v>1</v>
      </c>
      <c r="AG703" s="13" t="b">
        <f t="shared" si="201"/>
        <v>1</v>
      </c>
      <c r="AH703" s="13" t="b">
        <f t="shared" si="203"/>
        <v>1</v>
      </c>
      <c r="AI703" s="13" t="b">
        <f t="shared" si="204"/>
        <v>1</v>
      </c>
      <c r="AJ703" s="13" t="b">
        <f t="shared" si="205"/>
        <v>0</v>
      </c>
      <c r="AK703" s="13" t="b">
        <f t="shared" si="206"/>
        <v>0</v>
      </c>
      <c r="AL703" s="13" t="b">
        <f t="shared" si="207"/>
        <v>0</v>
      </c>
      <c r="AM703" s="13" t="b">
        <f t="shared" si="208"/>
        <v>0</v>
      </c>
      <c r="AN703" s="13" t="b">
        <f t="shared" si="209"/>
        <v>0</v>
      </c>
      <c r="AO703" s="13" t="b">
        <f t="shared" si="210"/>
        <v>0</v>
      </c>
      <c r="AP703" s="13" t="b">
        <f t="shared" si="211"/>
        <v>0</v>
      </c>
      <c r="AQ703" s="13" t="b">
        <f t="shared" si="212"/>
        <v>0</v>
      </c>
      <c r="AR703" s="13" t="b">
        <f t="shared" si="213"/>
        <v>0</v>
      </c>
      <c r="AS703" s="13" t="b">
        <f t="shared" si="214"/>
        <v>1</v>
      </c>
      <c r="AT703" s="13" t="b">
        <f t="shared" si="215"/>
        <v>1</v>
      </c>
      <c r="AU703" s="13" t="b">
        <f t="shared" si="216"/>
        <v>1</v>
      </c>
      <c r="AV703" s="13" t="b">
        <f t="shared" si="217"/>
        <v>1</v>
      </c>
      <c r="AW703" s="13" t="b">
        <f t="shared" si="218"/>
        <v>1</v>
      </c>
      <c r="AX703" s="13" t="str">
        <f t="shared" si="219"/>
        <v>-</v>
      </c>
      <c r="AY703" s="622">
        <f>IF(AX703="-",0,IF(COUNTIF(AX703:$AX$1022,AX703)&gt;1,1,0))</f>
        <v>0</v>
      </c>
    </row>
    <row r="704" spans="1:51" ht="15.75">
      <c r="A704" s="464">
        <v>682</v>
      </c>
      <c r="B704" s="491"/>
      <c r="C704" s="492"/>
      <c r="D704" s="469"/>
      <c r="E704" s="470"/>
      <c r="F704" s="493"/>
      <c r="G704" s="466"/>
      <c r="H704" s="470"/>
      <c r="I704" s="493"/>
      <c r="J704" s="466"/>
      <c r="K704" s="470"/>
      <c r="L704" s="493"/>
      <c r="M704" s="466"/>
      <c r="N704" s="470"/>
      <c r="O704" s="493"/>
      <c r="P704" s="466"/>
      <c r="Q704" s="470"/>
      <c r="R704" s="493"/>
      <c r="S704" s="466"/>
      <c r="T704" s="470"/>
      <c r="U704" s="493"/>
      <c r="V704" s="466"/>
      <c r="W704" s="470"/>
      <c r="X704" s="493"/>
      <c r="Y704" s="466"/>
      <c r="Z704" s="470"/>
      <c r="AA704" s="494"/>
      <c r="AB704" s="542">
        <f t="shared" si="202"/>
        <v>0</v>
      </c>
      <c r="AC704" s="495">
        <f t="shared" si="202"/>
        <v>0</v>
      </c>
      <c r="AD704" s="496">
        <f t="shared" si="202"/>
        <v>0</v>
      </c>
      <c r="AE704" s="3"/>
      <c r="AF704" s="13" t="b">
        <f t="shared" si="200"/>
        <v>1</v>
      </c>
      <c r="AG704" s="13" t="b">
        <f t="shared" si="201"/>
        <v>1</v>
      </c>
      <c r="AH704" s="13" t="b">
        <f t="shared" si="203"/>
        <v>1</v>
      </c>
      <c r="AI704" s="13" t="b">
        <f t="shared" si="204"/>
        <v>1</v>
      </c>
      <c r="AJ704" s="13" t="b">
        <f t="shared" si="205"/>
        <v>0</v>
      </c>
      <c r="AK704" s="13" t="b">
        <f t="shared" si="206"/>
        <v>0</v>
      </c>
      <c r="AL704" s="13" t="b">
        <f t="shared" si="207"/>
        <v>0</v>
      </c>
      <c r="AM704" s="13" t="b">
        <f t="shared" si="208"/>
        <v>0</v>
      </c>
      <c r="AN704" s="13" t="b">
        <f t="shared" si="209"/>
        <v>0</v>
      </c>
      <c r="AO704" s="13" t="b">
        <f t="shared" si="210"/>
        <v>0</v>
      </c>
      <c r="AP704" s="13" t="b">
        <f t="shared" si="211"/>
        <v>0</v>
      </c>
      <c r="AQ704" s="13" t="b">
        <f t="shared" si="212"/>
        <v>0</v>
      </c>
      <c r="AR704" s="13" t="b">
        <f t="shared" si="213"/>
        <v>0</v>
      </c>
      <c r="AS704" s="13" t="b">
        <f t="shared" si="214"/>
        <v>1</v>
      </c>
      <c r="AT704" s="13" t="b">
        <f t="shared" si="215"/>
        <v>1</v>
      </c>
      <c r="AU704" s="13" t="b">
        <f t="shared" si="216"/>
        <v>1</v>
      </c>
      <c r="AV704" s="13" t="b">
        <f t="shared" si="217"/>
        <v>1</v>
      </c>
      <c r="AW704" s="13" t="b">
        <f t="shared" si="218"/>
        <v>1</v>
      </c>
      <c r="AX704" s="13" t="str">
        <f t="shared" si="219"/>
        <v>-</v>
      </c>
      <c r="AY704" s="622">
        <f>IF(AX704="-",0,IF(COUNTIF(AX704:$AX$1022,AX704)&gt;1,1,0))</f>
        <v>0</v>
      </c>
    </row>
    <row r="705" spans="1:51" ht="15.75">
      <c r="A705" s="464">
        <v>683</v>
      </c>
      <c r="B705" s="491"/>
      <c r="C705" s="492"/>
      <c r="D705" s="469"/>
      <c r="E705" s="470"/>
      <c r="F705" s="493"/>
      <c r="G705" s="466"/>
      <c r="H705" s="470"/>
      <c r="I705" s="493"/>
      <c r="J705" s="466"/>
      <c r="K705" s="470"/>
      <c r="L705" s="493"/>
      <c r="M705" s="466"/>
      <c r="N705" s="470"/>
      <c r="O705" s="493"/>
      <c r="P705" s="466"/>
      <c r="Q705" s="470"/>
      <c r="R705" s="493"/>
      <c r="S705" s="466"/>
      <c r="T705" s="470"/>
      <c r="U705" s="493"/>
      <c r="V705" s="466"/>
      <c r="W705" s="470"/>
      <c r="X705" s="493"/>
      <c r="Y705" s="466"/>
      <c r="Z705" s="470"/>
      <c r="AA705" s="494"/>
      <c r="AB705" s="542">
        <f t="shared" si="202"/>
        <v>0</v>
      </c>
      <c r="AC705" s="495">
        <f t="shared" si="202"/>
        <v>0</v>
      </c>
      <c r="AD705" s="496">
        <f t="shared" si="202"/>
        <v>0</v>
      </c>
      <c r="AE705" s="3"/>
      <c r="AF705" s="13" t="b">
        <f t="shared" si="200"/>
        <v>1</v>
      </c>
      <c r="AG705" s="13" t="b">
        <f t="shared" si="201"/>
        <v>1</v>
      </c>
      <c r="AH705" s="13" t="b">
        <f t="shared" si="203"/>
        <v>1</v>
      </c>
      <c r="AI705" s="13" t="b">
        <f t="shared" si="204"/>
        <v>1</v>
      </c>
      <c r="AJ705" s="13" t="b">
        <f t="shared" si="205"/>
        <v>0</v>
      </c>
      <c r="AK705" s="13" t="b">
        <f t="shared" si="206"/>
        <v>0</v>
      </c>
      <c r="AL705" s="13" t="b">
        <f t="shared" si="207"/>
        <v>0</v>
      </c>
      <c r="AM705" s="13" t="b">
        <f t="shared" si="208"/>
        <v>0</v>
      </c>
      <c r="AN705" s="13" t="b">
        <f t="shared" si="209"/>
        <v>0</v>
      </c>
      <c r="AO705" s="13" t="b">
        <f t="shared" si="210"/>
        <v>0</v>
      </c>
      <c r="AP705" s="13" t="b">
        <f t="shared" si="211"/>
        <v>0</v>
      </c>
      <c r="AQ705" s="13" t="b">
        <f t="shared" si="212"/>
        <v>0</v>
      </c>
      <c r="AR705" s="13" t="b">
        <f t="shared" si="213"/>
        <v>0</v>
      </c>
      <c r="AS705" s="13" t="b">
        <f t="shared" si="214"/>
        <v>1</v>
      </c>
      <c r="AT705" s="13" t="b">
        <f t="shared" si="215"/>
        <v>1</v>
      </c>
      <c r="AU705" s="13" t="b">
        <f t="shared" si="216"/>
        <v>1</v>
      </c>
      <c r="AV705" s="13" t="b">
        <f t="shared" si="217"/>
        <v>1</v>
      </c>
      <c r="AW705" s="13" t="b">
        <f t="shared" si="218"/>
        <v>1</v>
      </c>
      <c r="AX705" s="13" t="str">
        <f t="shared" si="219"/>
        <v>-</v>
      </c>
      <c r="AY705" s="622">
        <f>IF(AX705="-",0,IF(COUNTIF(AX705:$AX$1022,AX705)&gt;1,1,0))</f>
        <v>0</v>
      </c>
    </row>
    <row r="706" spans="1:51" ht="15.75">
      <c r="A706" s="464">
        <v>684</v>
      </c>
      <c r="B706" s="491"/>
      <c r="C706" s="492"/>
      <c r="D706" s="469"/>
      <c r="E706" s="470"/>
      <c r="F706" s="493"/>
      <c r="G706" s="466"/>
      <c r="H706" s="470"/>
      <c r="I706" s="493"/>
      <c r="J706" s="466"/>
      <c r="K706" s="470"/>
      <c r="L706" s="493"/>
      <c r="M706" s="466"/>
      <c r="N706" s="470"/>
      <c r="O706" s="493"/>
      <c r="P706" s="466"/>
      <c r="Q706" s="470"/>
      <c r="R706" s="493"/>
      <c r="S706" s="466"/>
      <c r="T706" s="470"/>
      <c r="U706" s="493"/>
      <c r="V706" s="466"/>
      <c r="W706" s="470"/>
      <c r="X706" s="493"/>
      <c r="Y706" s="466"/>
      <c r="Z706" s="470"/>
      <c r="AA706" s="494"/>
      <c r="AB706" s="542">
        <f t="shared" si="202"/>
        <v>0</v>
      </c>
      <c r="AC706" s="495">
        <f t="shared" si="202"/>
        <v>0</v>
      </c>
      <c r="AD706" s="496">
        <f t="shared" si="202"/>
        <v>0</v>
      </c>
      <c r="AE706" s="3"/>
      <c r="AF706" s="13" t="b">
        <f t="shared" si="200"/>
        <v>1</v>
      </c>
      <c r="AG706" s="13" t="b">
        <f t="shared" si="201"/>
        <v>1</v>
      </c>
      <c r="AH706" s="13" t="b">
        <f t="shared" si="203"/>
        <v>1</v>
      </c>
      <c r="AI706" s="13" t="b">
        <f t="shared" si="204"/>
        <v>1</v>
      </c>
      <c r="AJ706" s="13" t="b">
        <f t="shared" si="205"/>
        <v>0</v>
      </c>
      <c r="AK706" s="13" t="b">
        <f t="shared" si="206"/>
        <v>0</v>
      </c>
      <c r="AL706" s="13" t="b">
        <f t="shared" si="207"/>
        <v>0</v>
      </c>
      <c r="AM706" s="13" t="b">
        <f t="shared" si="208"/>
        <v>0</v>
      </c>
      <c r="AN706" s="13" t="b">
        <f t="shared" si="209"/>
        <v>0</v>
      </c>
      <c r="AO706" s="13" t="b">
        <f t="shared" si="210"/>
        <v>0</v>
      </c>
      <c r="AP706" s="13" t="b">
        <f t="shared" si="211"/>
        <v>0</v>
      </c>
      <c r="AQ706" s="13" t="b">
        <f t="shared" si="212"/>
        <v>0</v>
      </c>
      <c r="AR706" s="13" t="b">
        <f t="shared" si="213"/>
        <v>0</v>
      </c>
      <c r="AS706" s="13" t="b">
        <f t="shared" si="214"/>
        <v>1</v>
      </c>
      <c r="AT706" s="13" t="b">
        <f t="shared" si="215"/>
        <v>1</v>
      </c>
      <c r="AU706" s="13" t="b">
        <f t="shared" si="216"/>
        <v>1</v>
      </c>
      <c r="AV706" s="13" t="b">
        <f t="shared" si="217"/>
        <v>1</v>
      </c>
      <c r="AW706" s="13" t="b">
        <f t="shared" si="218"/>
        <v>1</v>
      </c>
      <c r="AX706" s="13" t="str">
        <f t="shared" si="219"/>
        <v>-</v>
      </c>
      <c r="AY706" s="622">
        <f>IF(AX706="-",0,IF(COUNTIF(AX706:$AX$1022,AX706)&gt;1,1,0))</f>
        <v>0</v>
      </c>
    </row>
    <row r="707" spans="1:51" ht="15.75">
      <c r="A707" s="464">
        <v>685</v>
      </c>
      <c r="B707" s="491"/>
      <c r="C707" s="492"/>
      <c r="D707" s="469"/>
      <c r="E707" s="470"/>
      <c r="F707" s="493"/>
      <c r="G707" s="466"/>
      <c r="H707" s="470"/>
      <c r="I707" s="493"/>
      <c r="J707" s="466"/>
      <c r="K707" s="470"/>
      <c r="L707" s="493"/>
      <c r="M707" s="466"/>
      <c r="N707" s="470"/>
      <c r="O707" s="493"/>
      <c r="P707" s="466"/>
      <c r="Q707" s="470"/>
      <c r="R707" s="493"/>
      <c r="S707" s="466"/>
      <c r="T707" s="470"/>
      <c r="U707" s="493"/>
      <c r="V707" s="466"/>
      <c r="W707" s="470"/>
      <c r="X707" s="493"/>
      <c r="Y707" s="466"/>
      <c r="Z707" s="470"/>
      <c r="AA707" s="494"/>
      <c r="AB707" s="542">
        <f t="shared" si="202"/>
        <v>0</v>
      </c>
      <c r="AC707" s="495">
        <f t="shared" si="202"/>
        <v>0</v>
      </c>
      <c r="AD707" s="496">
        <f t="shared" si="202"/>
        <v>0</v>
      </c>
      <c r="AE707" s="3"/>
      <c r="AF707" s="13" t="b">
        <f t="shared" si="200"/>
        <v>1</v>
      </c>
      <c r="AG707" s="13" t="b">
        <f t="shared" si="201"/>
        <v>1</v>
      </c>
      <c r="AH707" s="13" t="b">
        <f t="shared" si="203"/>
        <v>1</v>
      </c>
      <c r="AI707" s="13" t="b">
        <f t="shared" si="204"/>
        <v>1</v>
      </c>
      <c r="AJ707" s="13" t="b">
        <f t="shared" si="205"/>
        <v>0</v>
      </c>
      <c r="AK707" s="13" t="b">
        <f t="shared" si="206"/>
        <v>0</v>
      </c>
      <c r="AL707" s="13" t="b">
        <f t="shared" si="207"/>
        <v>0</v>
      </c>
      <c r="AM707" s="13" t="b">
        <f t="shared" si="208"/>
        <v>0</v>
      </c>
      <c r="AN707" s="13" t="b">
        <f t="shared" si="209"/>
        <v>0</v>
      </c>
      <c r="AO707" s="13" t="b">
        <f t="shared" si="210"/>
        <v>0</v>
      </c>
      <c r="AP707" s="13" t="b">
        <f t="shared" si="211"/>
        <v>0</v>
      </c>
      <c r="AQ707" s="13" t="b">
        <f t="shared" si="212"/>
        <v>0</v>
      </c>
      <c r="AR707" s="13" t="b">
        <f t="shared" si="213"/>
        <v>0</v>
      </c>
      <c r="AS707" s="13" t="b">
        <f t="shared" si="214"/>
        <v>1</v>
      </c>
      <c r="AT707" s="13" t="b">
        <f t="shared" si="215"/>
        <v>1</v>
      </c>
      <c r="AU707" s="13" t="b">
        <f t="shared" si="216"/>
        <v>1</v>
      </c>
      <c r="AV707" s="13" t="b">
        <f t="shared" si="217"/>
        <v>1</v>
      </c>
      <c r="AW707" s="13" t="b">
        <f t="shared" si="218"/>
        <v>1</v>
      </c>
      <c r="AX707" s="13" t="str">
        <f t="shared" si="219"/>
        <v>-</v>
      </c>
      <c r="AY707" s="622">
        <f>IF(AX707="-",0,IF(COUNTIF(AX707:$AX$1022,AX707)&gt;1,1,0))</f>
        <v>0</v>
      </c>
    </row>
    <row r="708" spans="1:51" ht="15.75">
      <c r="A708" s="464">
        <v>686</v>
      </c>
      <c r="B708" s="491"/>
      <c r="C708" s="492"/>
      <c r="D708" s="469"/>
      <c r="E708" s="470"/>
      <c r="F708" s="493"/>
      <c r="G708" s="466"/>
      <c r="H708" s="470"/>
      <c r="I708" s="493"/>
      <c r="J708" s="466"/>
      <c r="K708" s="470"/>
      <c r="L708" s="493"/>
      <c r="M708" s="466"/>
      <c r="N708" s="470"/>
      <c r="O708" s="493"/>
      <c r="P708" s="466"/>
      <c r="Q708" s="470"/>
      <c r="R708" s="493"/>
      <c r="S708" s="466"/>
      <c r="T708" s="470"/>
      <c r="U708" s="493"/>
      <c r="V708" s="466"/>
      <c r="W708" s="470"/>
      <c r="X708" s="493"/>
      <c r="Y708" s="466"/>
      <c r="Z708" s="470"/>
      <c r="AA708" s="494"/>
      <c r="AB708" s="542">
        <f t="shared" si="202"/>
        <v>0</v>
      </c>
      <c r="AC708" s="495">
        <f t="shared" si="202"/>
        <v>0</v>
      </c>
      <c r="AD708" s="496">
        <f t="shared" si="202"/>
        <v>0</v>
      </c>
      <c r="AE708" s="3"/>
      <c r="AF708" s="13" t="b">
        <f t="shared" si="200"/>
        <v>1</v>
      </c>
      <c r="AG708" s="13" t="b">
        <f t="shared" si="201"/>
        <v>1</v>
      </c>
      <c r="AH708" s="13" t="b">
        <f t="shared" si="203"/>
        <v>1</v>
      </c>
      <c r="AI708" s="13" t="b">
        <f t="shared" si="204"/>
        <v>1</v>
      </c>
      <c r="AJ708" s="13" t="b">
        <f t="shared" si="205"/>
        <v>0</v>
      </c>
      <c r="AK708" s="13" t="b">
        <f t="shared" si="206"/>
        <v>0</v>
      </c>
      <c r="AL708" s="13" t="b">
        <f t="shared" si="207"/>
        <v>0</v>
      </c>
      <c r="AM708" s="13" t="b">
        <f t="shared" si="208"/>
        <v>0</v>
      </c>
      <c r="AN708" s="13" t="b">
        <f t="shared" si="209"/>
        <v>0</v>
      </c>
      <c r="AO708" s="13" t="b">
        <f t="shared" si="210"/>
        <v>0</v>
      </c>
      <c r="AP708" s="13" t="b">
        <f t="shared" si="211"/>
        <v>0</v>
      </c>
      <c r="AQ708" s="13" t="b">
        <f t="shared" si="212"/>
        <v>0</v>
      </c>
      <c r="AR708" s="13" t="b">
        <f t="shared" si="213"/>
        <v>0</v>
      </c>
      <c r="AS708" s="13" t="b">
        <f t="shared" si="214"/>
        <v>1</v>
      </c>
      <c r="AT708" s="13" t="b">
        <f t="shared" si="215"/>
        <v>1</v>
      </c>
      <c r="AU708" s="13" t="b">
        <f t="shared" si="216"/>
        <v>1</v>
      </c>
      <c r="AV708" s="13" t="b">
        <f t="shared" si="217"/>
        <v>1</v>
      </c>
      <c r="AW708" s="13" t="b">
        <f t="shared" si="218"/>
        <v>1</v>
      </c>
      <c r="AX708" s="13" t="str">
        <f t="shared" si="219"/>
        <v>-</v>
      </c>
      <c r="AY708" s="622">
        <f>IF(AX708="-",0,IF(COUNTIF(AX708:$AX$1022,AX708)&gt;1,1,0))</f>
        <v>0</v>
      </c>
    </row>
    <row r="709" spans="1:51" ht="15.75">
      <c r="A709" s="464">
        <v>687</v>
      </c>
      <c r="B709" s="491"/>
      <c r="C709" s="492"/>
      <c r="D709" s="469"/>
      <c r="E709" s="470"/>
      <c r="F709" s="493"/>
      <c r="G709" s="466"/>
      <c r="H709" s="470"/>
      <c r="I709" s="493"/>
      <c r="J709" s="466"/>
      <c r="K709" s="470"/>
      <c r="L709" s="493"/>
      <c r="M709" s="466"/>
      <c r="N709" s="470"/>
      <c r="O709" s="493"/>
      <c r="P709" s="466"/>
      <c r="Q709" s="470"/>
      <c r="R709" s="493"/>
      <c r="S709" s="466"/>
      <c r="T709" s="470"/>
      <c r="U709" s="493"/>
      <c r="V709" s="466"/>
      <c r="W709" s="470"/>
      <c r="X709" s="493"/>
      <c r="Y709" s="466"/>
      <c r="Z709" s="470"/>
      <c r="AA709" s="494"/>
      <c r="AB709" s="542">
        <f t="shared" si="202"/>
        <v>0</v>
      </c>
      <c r="AC709" s="495">
        <f t="shared" si="202"/>
        <v>0</v>
      </c>
      <c r="AD709" s="496">
        <f t="shared" si="202"/>
        <v>0</v>
      </c>
      <c r="AE709" s="3"/>
      <c r="AF709" s="13" t="b">
        <f t="shared" si="200"/>
        <v>1</v>
      </c>
      <c r="AG709" s="13" t="b">
        <f t="shared" si="201"/>
        <v>1</v>
      </c>
      <c r="AH709" s="13" t="b">
        <f t="shared" si="203"/>
        <v>1</v>
      </c>
      <c r="AI709" s="13" t="b">
        <f t="shared" si="204"/>
        <v>1</v>
      </c>
      <c r="AJ709" s="13" t="b">
        <f t="shared" si="205"/>
        <v>0</v>
      </c>
      <c r="AK709" s="13" t="b">
        <f t="shared" si="206"/>
        <v>0</v>
      </c>
      <c r="AL709" s="13" t="b">
        <f t="shared" si="207"/>
        <v>0</v>
      </c>
      <c r="AM709" s="13" t="b">
        <f t="shared" si="208"/>
        <v>0</v>
      </c>
      <c r="AN709" s="13" t="b">
        <f t="shared" si="209"/>
        <v>0</v>
      </c>
      <c r="AO709" s="13" t="b">
        <f t="shared" si="210"/>
        <v>0</v>
      </c>
      <c r="AP709" s="13" t="b">
        <f t="shared" si="211"/>
        <v>0</v>
      </c>
      <c r="AQ709" s="13" t="b">
        <f t="shared" si="212"/>
        <v>0</v>
      </c>
      <c r="AR709" s="13" t="b">
        <f t="shared" si="213"/>
        <v>0</v>
      </c>
      <c r="AS709" s="13" t="b">
        <f t="shared" si="214"/>
        <v>1</v>
      </c>
      <c r="AT709" s="13" t="b">
        <f t="shared" si="215"/>
        <v>1</v>
      </c>
      <c r="AU709" s="13" t="b">
        <f t="shared" si="216"/>
        <v>1</v>
      </c>
      <c r="AV709" s="13" t="b">
        <f t="shared" si="217"/>
        <v>1</v>
      </c>
      <c r="AW709" s="13" t="b">
        <f t="shared" si="218"/>
        <v>1</v>
      </c>
      <c r="AX709" s="13" t="str">
        <f t="shared" si="219"/>
        <v>-</v>
      </c>
      <c r="AY709" s="622">
        <f>IF(AX709="-",0,IF(COUNTIF(AX709:$AX$1022,AX709)&gt;1,1,0))</f>
        <v>0</v>
      </c>
    </row>
    <row r="710" spans="1:51" ht="15.75">
      <c r="A710" s="464">
        <v>688</v>
      </c>
      <c r="B710" s="491"/>
      <c r="C710" s="492"/>
      <c r="D710" s="469"/>
      <c r="E710" s="470"/>
      <c r="F710" s="493"/>
      <c r="G710" s="466"/>
      <c r="H710" s="470"/>
      <c r="I710" s="493"/>
      <c r="J710" s="466"/>
      <c r="K710" s="470"/>
      <c r="L710" s="493"/>
      <c r="M710" s="466"/>
      <c r="N710" s="470"/>
      <c r="O710" s="493"/>
      <c r="P710" s="466"/>
      <c r="Q710" s="470"/>
      <c r="R710" s="493"/>
      <c r="S710" s="466"/>
      <c r="T710" s="470"/>
      <c r="U710" s="493"/>
      <c r="V710" s="466"/>
      <c r="W710" s="470"/>
      <c r="X710" s="493"/>
      <c r="Y710" s="466"/>
      <c r="Z710" s="470"/>
      <c r="AA710" s="494"/>
      <c r="AB710" s="542">
        <f t="shared" si="202"/>
        <v>0</v>
      </c>
      <c r="AC710" s="495">
        <f t="shared" si="202"/>
        <v>0</v>
      </c>
      <c r="AD710" s="496">
        <f t="shared" si="202"/>
        <v>0</v>
      </c>
      <c r="AE710" s="3"/>
      <c r="AF710" s="13" t="b">
        <f t="shared" si="200"/>
        <v>1</v>
      </c>
      <c r="AG710" s="13" t="b">
        <f t="shared" si="201"/>
        <v>1</v>
      </c>
      <c r="AH710" s="13" t="b">
        <f t="shared" si="203"/>
        <v>1</v>
      </c>
      <c r="AI710" s="13" t="b">
        <f t="shared" si="204"/>
        <v>1</v>
      </c>
      <c r="AJ710" s="13" t="b">
        <f t="shared" si="205"/>
        <v>0</v>
      </c>
      <c r="AK710" s="13" t="b">
        <f t="shared" si="206"/>
        <v>0</v>
      </c>
      <c r="AL710" s="13" t="b">
        <f t="shared" si="207"/>
        <v>0</v>
      </c>
      <c r="AM710" s="13" t="b">
        <f t="shared" si="208"/>
        <v>0</v>
      </c>
      <c r="AN710" s="13" t="b">
        <f t="shared" si="209"/>
        <v>0</v>
      </c>
      <c r="AO710" s="13" t="b">
        <f t="shared" si="210"/>
        <v>0</v>
      </c>
      <c r="AP710" s="13" t="b">
        <f t="shared" si="211"/>
        <v>0</v>
      </c>
      <c r="AQ710" s="13" t="b">
        <f t="shared" si="212"/>
        <v>0</v>
      </c>
      <c r="AR710" s="13" t="b">
        <f t="shared" si="213"/>
        <v>0</v>
      </c>
      <c r="AS710" s="13" t="b">
        <f t="shared" si="214"/>
        <v>1</v>
      </c>
      <c r="AT710" s="13" t="b">
        <f t="shared" si="215"/>
        <v>1</v>
      </c>
      <c r="AU710" s="13" t="b">
        <f t="shared" si="216"/>
        <v>1</v>
      </c>
      <c r="AV710" s="13" t="b">
        <f t="shared" si="217"/>
        <v>1</v>
      </c>
      <c r="AW710" s="13" t="b">
        <f t="shared" si="218"/>
        <v>1</v>
      </c>
      <c r="AX710" s="13" t="str">
        <f t="shared" si="219"/>
        <v>-</v>
      </c>
      <c r="AY710" s="622">
        <f>IF(AX710="-",0,IF(COUNTIF(AX710:$AX$1022,AX710)&gt;1,1,0))</f>
        <v>0</v>
      </c>
    </row>
    <row r="711" spans="1:51" ht="15.75">
      <c r="A711" s="464">
        <v>689</v>
      </c>
      <c r="B711" s="491"/>
      <c r="C711" s="492"/>
      <c r="D711" s="469"/>
      <c r="E711" s="470"/>
      <c r="F711" s="493"/>
      <c r="G711" s="466"/>
      <c r="H711" s="470"/>
      <c r="I711" s="493"/>
      <c r="J711" s="466"/>
      <c r="K711" s="470"/>
      <c r="L711" s="493"/>
      <c r="M711" s="466"/>
      <c r="N711" s="470"/>
      <c r="O711" s="493"/>
      <c r="P711" s="466"/>
      <c r="Q711" s="470"/>
      <c r="R711" s="493"/>
      <c r="S711" s="466"/>
      <c r="T711" s="470"/>
      <c r="U711" s="493"/>
      <c r="V711" s="466"/>
      <c r="W711" s="470"/>
      <c r="X711" s="493"/>
      <c r="Y711" s="466"/>
      <c r="Z711" s="470"/>
      <c r="AA711" s="494"/>
      <c r="AB711" s="542">
        <f t="shared" si="202"/>
        <v>0</v>
      </c>
      <c r="AC711" s="495">
        <f t="shared" si="202"/>
        <v>0</v>
      </c>
      <c r="AD711" s="496">
        <f t="shared" si="202"/>
        <v>0</v>
      </c>
      <c r="AE711" s="3"/>
      <c r="AF711" s="13" t="b">
        <f t="shared" si="200"/>
        <v>1</v>
      </c>
      <c r="AG711" s="13" t="b">
        <f t="shared" si="201"/>
        <v>1</v>
      </c>
      <c r="AH711" s="13" t="b">
        <f t="shared" si="203"/>
        <v>1</v>
      </c>
      <c r="AI711" s="13" t="b">
        <f t="shared" si="204"/>
        <v>1</v>
      </c>
      <c r="AJ711" s="13" t="b">
        <f t="shared" si="205"/>
        <v>0</v>
      </c>
      <c r="AK711" s="13" t="b">
        <f t="shared" si="206"/>
        <v>0</v>
      </c>
      <c r="AL711" s="13" t="b">
        <f t="shared" si="207"/>
        <v>0</v>
      </c>
      <c r="AM711" s="13" t="b">
        <f t="shared" si="208"/>
        <v>0</v>
      </c>
      <c r="AN711" s="13" t="b">
        <f t="shared" si="209"/>
        <v>0</v>
      </c>
      <c r="AO711" s="13" t="b">
        <f t="shared" si="210"/>
        <v>0</v>
      </c>
      <c r="AP711" s="13" t="b">
        <f t="shared" si="211"/>
        <v>0</v>
      </c>
      <c r="AQ711" s="13" t="b">
        <f t="shared" si="212"/>
        <v>0</v>
      </c>
      <c r="AR711" s="13" t="b">
        <f t="shared" si="213"/>
        <v>0</v>
      </c>
      <c r="AS711" s="13" t="b">
        <f t="shared" si="214"/>
        <v>1</v>
      </c>
      <c r="AT711" s="13" t="b">
        <f t="shared" si="215"/>
        <v>1</v>
      </c>
      <c r="AU711" s="13" t="b">
        <f t="shared" si="216"/>
        <v>1</v>
      </c>
      <c r="AV711" s="13" t="b">
        <f t="shared" si="217"/>
        <v>1</v>
      </c>
      <c r="AW711" s="13" t="b">
        <f t="shared" si="218"/>
        <v>1</v>
      </c>
      <c r="AX711" s="13" t="str">
        <f t="shared" si="219"/>
        <v>-</v>
      </c>
      <c r="AY711" s="622">
        <f>IF(AX711="-",0,IF(COUNTIF(AX711:$AX$1022,AX711)&gt;1,1,0))</f>
        <v>0</v>
      </c>
    </row>
    <row r="712" spans="1:51" ht="15.75">
      <c r="A712" s="464">
        <v>690</v>
      </c>
      <c r="B712" s="491"/>
      <c r="C712" s="492"/>
      <c r="D712" s="469"/>
      <c r="E712" s="470"/>
      <c r="F712" s="493"/>
      <c r="G712" s="466"/>
      <c r="H712" s="470"/>
      <c r="I712" s="493"/>
      <c r="J712" s="466"/>
      <c r="K712" s="470"/>
      <c r="L712" s="493"/>
      <c r="M712" s="466"/>
      <c r="N712" s="470"/>
      <c r="O712" s="493"/>
      <c r="P712" s="466"/>
      <c r="Q712" s="470"/>
      <c r="R712" s="493"/>
      <c r="S712" s="466"/>
      <c r="T712" s="470"/>
      <c r="U712" s="493"/>
      <c r="V712" s="466"/>
      <c r="W712" s="470"/>
      <c r="X712" s="493"/>
      <c r="Y712" s="466"/>
      <c r="Z712" s="470"/>
      <c r="AA712" s="494"/>
      <c r="AB712" s="542">
        <f t="shared" si="202"/>
        <v>0</v>
      </c>
      <c r="AC712" s="495">
        <f t="shared" si="202"/>
        <v>0</v>
      </c>
      <c r="AD712" s="496">
        <f t="shared" si="202"/>
        <v>0</v>
      </c>
      <c r="AE712" s="3"/>
      <c r="AF712" s="13" t="b">
        <f t="shared" si="200"/>
        <v>1</v>
      </c>
      <c r="AG712" s="13" t="b">
        <f t="shared" si="201"/>
        <v>1</v>
      </c>
      <c r="AH712" s="13" t="b">
        <f t="shared" si="203"/>
        <v>1</v>
      </c>
      <c r="AI712" s="13" t="b">
        <f t="shared" si="204"/>
        <v>1</v>
      </c>
      <c r="AJ712" s="13" t="b">
        <f t="shared" si="205"/>
        <v>0</v>
      </c>
      <c r="AK712" s="13" t="b">
        <f t="shared" si="206"/>
        <v>0</v>
      </c>
      <c r="AL712" s="13" t="b">
        <f t="shared" si="207"/>
        <v>0</v>
      </c>
      <c r="AM712" s="13" t="b">
        <f t="shared" si="208"/>
        <v>0</v>
      </c>
      <c r="AN712" s="13" t="b">
        <f t="shared" si="209"/>
        <v>0</v>
      </c>
      <c r="AO712" s="13" t="b">
        <f t="shared" si="210"/>
        <v>0</v>
      </c>
      <c r="AP712" s="13" t="b">
        <f t="shared" si="211"/>
        <v>0</v>
      </c>
      <c r="AQ712" s="13" t="b">
        <f t="shared" si="212"/>
        <v>0</v>
      </c>
      <c r="AR712" s="13" t="b">
        <f t="shared" si="213"/>
        <v>0</v>
      </c>
      <c r="AS712" s="13" t="b">
        <f t="shared" si="214"/>
        <v>1</v>
      </c>
      <c r="AT712" s="13" t="b">
        <f t="shared" si="215"/>
        <v>1</v>
      </c>
      <c r="AU712" s="13" t="b">
        <f t="shared" si="216"/>
        <v>1</v>
      </c>
      <c r="AV712" s="13" t="b">
        <f t="shared" si="217"/>
        <v>1</v>
      </c>
      <c r="AW712" s="13" t="b">
        <f t="shared" si="218"/>
        <v>1</v>
      </c>
      <c r="AX712" s="13" t="str">
        <f t="shared" si="219"/>
        <v>-</v>
      </c>
      <c r="AY712" s="622">
        <f>IF(AX712="-",0,IF(COUNTIF(AX712:$AX$1022,AX712)&gt;1,1,0))</f>
        <v>0</v>
      </c>
    </row>
    <row r="713" spans="1:51" ht="15.75">
      <c r="A713" s="464">
        <v>691</v>
      </c>
      <c r="B713" s="491"/>
      <c r="C713" s="492"/>
      <c r="D713" s="469"/>
      <c r="E713" s="470"/>
      <c r="F713" s="493"/>
      <c r="G713" s="466"/>
      <c r="H713" s="470"/>
      <c r="I713" s="493"/>
      <c r="J713" s="466"/>
      <c r="K713" s="470"/>
      <c r="L713" s="493"/>
      <c r="M713" s="466"/>
      <c r="N713" s="470"/>
      <c r="O713" s="493"/>
      <c r="P713" s="466"/>
      <c r="Q713" s="470"/>
      <c r="R713" s="493"/>
      <c r="S713" s="466"/>
      <c r="T713" s="470"/>
      <c r="U713" s="493"/>
      <c r="V713" s="466"/>
      <c r="W713" s="470"/>
      <c r="X713" s="493"/>
      <c r="Y713" s="466"/>
      <c r="Z713" s="470"/>
      <c r="AA713" s="494"/>
      <c r="AB713" s="542">
        <f t="shared" si="202"/>
        <v>0</v>
      </c>
      <c r="AC713" s="495">
        <f t="shared" si="202"/>
        <v>0</v>
      </c>
      <c r="AD713" s="496">
        <f t="shared" si="202"/>
        <v>0</v>
      </c>
      <c r="AE713" s="3"/>
      <c r="AF713" s="13" t="b">
        <f t="shared" si="200"/>
        <v>1</v>
      </c>
      <c r="AG713" s="13" t="b">
        <f t="shared" si="201"/>
        <v>1</v>
      </c>
      <c r="AH713" s="13" t="b">
        <f t="shared" si="203"/>
        <v>1</v>
      </c>
      <c r="AI713" s="13" t="b">
        <f t="shared" si="204"/>
        <v>1</v>
      </c>
      <c r="AJ713" s="13" t="b">
        <f t="shared" si="205"/>
        <v>0</v>
      </c>
      <c r="AK713" s="13" t="b">
        <f t="shared" si="206"/>
        <v>0</v>
      </c>
      <c r="AL713" s="13" t="b">
        <f t="shared" si="207"/>
        <v>0</v>
      </c>
      <c r="AM713" s="13" t="b">
        <f t="shared" si="208"/>
        <v>0</v>
      </c>
      <c r="AN713" s="13" t="b">
        <f t="shared" si="209"/>
        <v>0</v>
      </c>
      <c r="AO713" s="13" t="b">
        <f t="shared" si="210"/>
        <v>0</v>
      </c>
      <c r="AP713" s="13" t="b">
        <f t="shared" si="211"/>
        <v>0</v>
      </c>
      <c r="AQ713" s="13" t="b">
        <f t="shared" si="212"/>
        <v>0</v>
      </c>
      <c r="AR713" s="13" t="b">
        <f t="shared" si="213"/>
        <v>0</v>
      </c>
      <c r="AS713" s="13" t="b">
        <f t="shared" si="214"/>
        <v>1</v>
      </c>
      <c r="AT713" s="13" t="b">
        <f t="shared" si="215"/>
        <v>1</v>
      </c>
      <c r="AU713" s="13" t="b">
        <f t="shared" si="216"/>
        <v>1</v>
      </c>
      <c r="AV713" s="13" t="b">
        <f t="shared" si="217"/>
        <v>1</v>
      </c>
      <c r="AW713" s="13" t="b">
        <f t="shared" si="218"/>
        <v>1</v>
      </c>
      <c r="AX713" s="13" t="str">
        <f t="shared" si="219"/>
        <v>-</v>
      </c>
      <c r="AY713" s="622">
        <f>IF(AX713="-",0,IF(COUNTIF(AX713:$AX$1022,AX713)&gt;1,1,0))</f>
        <v>0</v>
      </c>
    </row>
    <row r="714" spans="1:51" ht="15.75">
      <c r="A714" s="464">
        <v>692</v>
      </c>
      <c r="B714" s="491"/>
      <c r="C714" s="492"/>
      <c r="D714" s="469"/>
      <c r="E714" s="470"/>
      <c r="F714" s="493"/>
      <c r="G714" s="466"/>
      <c r="H714" s="470"/>
      <c r="I714" s="493"/>
      <c r="J714" s="466"/>
      <c r="K714" s="470"/>
      <c r="L714" s="493"/>
      <c r="M714" s="466"/>
      <c r="N714" s="470"/>
      <c r="O714" s="493"/>
      <c r="P714" s="466"/>
      <c r="Q714" s="470"/>
      <c r="R714" s="493"/>
      <c r="S714" s="466"/>
      <c r="T714" s="470"/>
      <c r="U714" s="493"/>
      <c r="V714" s="466"/>
      <c r="W714" s="470"/>
      <c r="X714" s="493"/>
      <c r="Y714" s="466"/>
      <c r="Z714" s="470"/>
      <c r="AA714" s="494"/>
      <c r="AB714" s="542">
        <f t="shared" si="202"/>
        <v>0</v>
      </c>
      <c r="AC714" s="495">
        <f t="shared" si="202"/>
        <v>0</v>
      </c>
      <c r="AD714" s="496">
        <f t="shared" si="202"/>
        <v>0</v>
      </c>
      <c r="AE714" s="3"/>
      <c r="AF714" s="13" t="b">
        <f t="shared" si="200"/>
        <v>1</v>
      </c>
      <c r="AG714" s="13" t="b">
        <f t="shared" si="201"/>
        <v>1</v>
      </c>
      <c r="AH714" s="13" t="b">
        <f t="shared" si="203"/>
        <v>1</v>
      </c>
      <c r="AI714" s="13" t="b">
        <f t="shared" si="204"/>
        <v>1</v>
      </c>
      <c r="AJ714" s="13" t="b">
        <f t="shared" si="205"/>
        <v>0</v>
      </c>
      <c r="AK714" s="13" t="b">
        <f t="shared" si="206"/>
        <v>0</v>
      </c>
      <c r="AL714" s="13" t="b">
        <f t="shared" si="207"/>
        <v>0</v>
      </c>
      <c r="AM714" s="13" t="b">
        <f t="shared" si="208"/>
        <v>0</v>
      </c>
      <c r="AN714" s="13" t="b">
        <f t="shared" si="209"/>
        <v>0</v>
      </c>
      <c r="AO714" s="13" t="b">
        <f t="shared" si="210"/>
        <v>0</v>
      </c>
      <c r="AP714" s="13" t="b">
        <f t="shared" si="211"/>
        <v>0</v>
      </c>
      <c r="AQ714" s="13" t="b">
        <f t="shared" si="212"/>
        <v>0</v>
      </c>
      <c r="AR714" s="13" t="b">
        <f t="shared" si="213"/>
        <v>0</v>
      </c>
      <c r="AS714" s="13" t="b">
        <f t="shared" si="214"/>
        <v>1</v>
      </c>
      <c r="AT714" s="13" t="b">
        <f t="shared" si="215"/>
        <v>1</v>
      </c>
      <c r="AU714" s="13" t="b">
        <f t="shared" si="216"/>
        <v>1</v>
      </c>
      <c r="AV714" s="13" t="b">
        <f t="shared" si="217"/>
        <v>1</v>
      </c>
      <c r="AW714" s="13" t="b">
        <f t="shared" si="218"/>
        <v>1</v>
      </c>
      <c r="AX714" s="13" t="str">
        <f t="shared" si="219"/>
        <v>-</v>
      </c>
      <c r="AY714" s="622">
        <f>IF(AX714="-",0,IF(COUNTIF(AX714:$AX$1022,AX714)&gt;1,1,0))</f>
        <v>0</v>
      </c>
    </row>
    <row r="715" spans="1:51" ht="15.75">
      <c r="A715" s="464">
        <v>693</v>
      </c>
      <c r="B715" s="491"/>
      <c r="C715" s="492"/>
      <c r="D715" s="469"/>
      <c r="E715" s="470"/>
      <c r="F715" s="493"/>
      <c r="G715" s="466"/>
      <c r="H715" s="470"/>
      <c r="I715" s="493"/>
      <c r="J715" s="466"/>
      <c r="K715" s="470"/>
      <c r="L715" s="493"/>
      <c r="M715" s="466"/>
      <c r="N715" s="470"/>
      <c r="O715" s="493"/>
      <c r="P715" s="466"/>
      <c r="Q715" s="470"/>
      <c r="R715" s="493"/>
      <c r="S715" s="466"/>
      <c r="T715" s="470"/>
      <c r="U715" s="493"/>
      <c r="V715" s="466"/>
      <c r="W715" s="470"/>
      <c r="X715" s="493"/>
      <c r="Y715" s="466"/>
      <c r="Z715" s="470"/>
      <c r="AA715" s="494"/>
      <c r="AB715" s="542">
        <f t="shared" si="202"/>
        <v>0</v>
      </c>
      <c r="AC715" s="495">
        <f t="shared" si="202"/>
        <v>0</v>
      </c>
      <c r="AD715" s="496">
        <f t="shared" si="202"/>
        <v>0</v>
      </c>
      <c r="AE715" s="3"/>
      <c r="AF715" s="13" t="b">
        <f t="shared" si="200"/>
        <v>1</v>
      </c>
      <c r="AG715" s="13" t="b">
        <f t="shared" si="201"/>
        <v>1</v>
      </c>
      <c r="AH715" s="13" t="b">
        <f t="shared" si="203"/>
        <v>1</v>
      </c>
      <c r="AI715" s="13" t="b">
        <f t="shared" si="204"/>
        <v>1</v>
      </c>
      <c r="AJ715" s="13" t="b">
        <f t="shared" si="205"/>
        <v>0</v>
      </c>
      <c r="AK715" s="13" t="b">
        <f t="shared" si="206"/>
        <v>0</v>
      </c>
      <c r="AL715" s="13" t="b">
        <f t="shared" si="207"/>
        <v>0</v>
      </c>
      <c r="AM715" s="13" t="b">
        <f t="shared" si="208"/>
        <v>0</v>
      </c>
      <c r="AN715" s="13" t="b">
        <f t="shared" si="209"/>
        <v>0</v>
      </c>
      <c r="AO715" s="13" t="b">
        <f t="shared" si="210"/>
        <v>0</v>
      </c>
      <c r="AP715" s="13" t="b">
        <f t="shared" si="211"/>
        <v>0</v>
      </c>
      <c r="AQ715" s="13" t="b">
        <f t="shared" si="212"/>
        <v>0</v>
      </c>
      <c r="AR715" s="13" t="b">
        <f t="shared" si="213"/>
        <v>0</v>
      </c>
      <c r="AS715" s="13" t="b">
        <f t="shared" si="214"/>
        <v>1</v>
      </c>
      <c r="AT715" s="13" t="b">
        <f t="shared" si="215"/>
        <v>1</v>
      </c>
      <c r="AU715" s="13" t="b">
        <f t="shared" si="216"/>
        <v>1</v>
      </c>
      <c r="AV715" s="13" t="b">
        <f t="shared" si="217"/>
        <v>1</v>
      </c>
      <c r="AW715" s="13" t="b">
        <f t="shared" si="218"/>
        <v>1</v>
      </c>
      <c r="AX715" s="13" t="str">
        <f t="shared" si="219"/>
        <v>-</v>
      </c>
      <c r="AY715" s="622">
        <f>IF(AX715="-",0,IF(COUNTIF(AX715:$AX$1022,AX715)&gt;1,1,0))</f>
        <v>0</v>
      </c>
    </row>
    <row r="716" spans="1:51" ht="15.75">
      <c r="A716" s="464">
        <v>694</v>
      </c>
      <c r="B716" s="491"/>
      <c r="C716" s="492"/>
      <c r="D716" s="469"/>
      <c r="E716" s="470"/>
      <c r="F716" s="493"/>
      <c r="G716" s="466"/>
      <c r="H716" s="470"/>
      <c r="I716" s="493"/>
      <c r="J716" s="466"/>
      <c r="K716" s="470"/>
      <c r="L716" s="493"/>
      <c r="M716" s="466"/>
      <c r="N716" s="470"/>
      <c r="O716" s="493"/>
      <c r="P716" s="466"/>
      <c r="Q716" s="470"/>
      <c r="R716" s="493"/>
      <c r="S716" s="466"/>
      <c r="T716" s="470"/>
      <c r="U716" s="493"/>
      <c r="V716" s="466"/>
      <c r="W716" s="470"/>
      <c r="X716" s="493"/>
      <c r="Y716" s="466"/>
      <c r="Z716" s="470"/>
      <c r="AA716" s="494"/>
      <c r="AB716" s="542">
        <f t="shared" si="202"/>
        <v>0</v>
      </c>
      <c r="AC716" s="495">
        <f t="shared" si="202"/>
        <v>0</v>
      </c>
      <c r="AD716" s="496">
        <f t="shared" si="202"/>
        <v>0</v>
      </c>
      <c r="AE716" s="3"/>
      <c r="AF716" s="13" t="b">
        <f t="shared" si="200"/>
        <v>1</v>
      </c>
      <c r="AG716" s="13" t="b">
        <f t="shared" si="201"/>
        <v>1</v>
      </c>
      <c r="AH716" s="13" t="b">
        <f t="shared" si="203"/>
        <v>1</v>
      </c>
      <c r="AI716" s="13" t="b">
        <f t="shared" si="204"/>
        <v>1</v>
      </c>
      <c r="AJ716" s="13" t="b">
        <f t="shared" si="205"/>
        <v>0</v>
      </c>
      <c r="AK716" s="13" t="b">
        <f t="shared" si="206"/>
        <v>0</v>
      </c>
      <c r="AL716" s="13" t="b">
        <f t="shared" si="207"/>
        <v>0</v>
      </c>
      <c r="AM716" s="13" t="b">
        <f t="shared" si="208"/>
        <v>0</v>
      </c>
      <c r="AN716" s="13" t="b">
        <f t="shared" si="209"/>
        <v>0</v>
      </c>
      <c r="AO716" s="13" t="b">
        <f t="shared" si="210"/>
        <v>0</v>
      </c>
      <c r="AP716" s="13" t="b">
        <f t="shared" si="211"/>
        <v>0</v>
      </c>
      <c r="AQ716" s="13" t="b">
        <f t="shared" si="212"/>
        <v>0</v>
      </c>
      <c r="AR716" s="13" t="b">
        <f t="shared" si="213"/>
        <v>0</v>
      </c>
      <c r="AS716" s="13" t="b">
        <f t="shared" si="214"/>
        <v>1</v>
      </c>
      <c r="AT716" s="13" t="b">
        <f t="shared" si="215"/>
        <v>1</v>
      </c>
      <c r="AU716" s="13" t="b">
        <f t="shared" si="216"/>
        <v>1</v>
      </c>
      <c r="AV716" s="13" t="b">
        <f t="shared" si="217"/>
        <v>1</v>
      </c>
      <c r="AW716" s="13" t="b">
        <f t="shared" si="218"/>
        <v>1</v>
      </c>
      <c r="AX716" s="13" t="str">
        <f t="shared" si="219"/>
        <v>-</v>
      </c>
      <c r="AY716" s="622">
        <f>IF(AX716="-",0,IF(COUNTIF(AX716:$AX$1022,AX716)&gt;1,1,0))</f>
        <v>0</v>
      </c>
    </row>
    <row r="717" spans="1:51" ht="15.75">
      <c r="A717" s="464">
        <v>695</v>
      </c>
      <c r="B717" s="491"/>
      <c r="C717" s="492"/>
      <c r="D717" s="469"/>
      <c r="E717" s="470"/>
      <c r="F717" s="493"/>
      <c r="G717" s="466"/>
      <c r="H717" s="470"/>
      <c r="I717" s="493"/>
      <c r="J717" s="466"/>
      <c r="K717" s="470"/>
      <c r="L717" s="493"/>
      <c r="M717" s="466"/>
      <c r="N717" s="470"/>
      <c r="O717" s="493"/>
      <c r="P717" s="466"/>
      <c r="Q717" s="470"/>
      <c r="R717" s="493"/>
      <c r="S717" s="466"/>
      <c r="T717" s="470"/>
      <c r="U717" s="493"/>
      <c r="V717" s="466"/>
      <c r="W717" s="470"/>
      <c r="X717" s="493"/>
      <c r="Y717" s="466"/>
      <c r="Z717" s="470"/>
      <c r="AA717" s="494"/>
      <c r="AB717" s="542">
        <f t="shared" si="202"/>
        <v>0</v>
      </c>
      <c r="AC717" s="495">
        <f t="shared" si="202"/>
        <v>0</v>
      </c>
      <c r="AD717" s="496">
        <f t="shared" si="202"/>
        <v>0</v>
      </c>
      <c r="AE717" s="3"/>
      <c r="AF717" s="13" t="b">
        <f t="shared" si="200"/>
        <v>1</v>
      </c>
      <c r="AG717" s="13" t="b">
        <f t="shared" si="201"/>
        <v>1</v>
      </c>
      <c r="AH717" s="13" t="b">
        <f t="shared" si="203"/>
        <v>1</v>
      </c>
      <c r="AI717" s="13" t="b">
        <f t="shared" si="204"/>
        <v>1</v>
      </c>
      <c r="AJ717" s="13" t="b">
        <f t="shared" si="205"/>
        <v>0</v>
      </c>
      <c r="AK717" s="13" t="b">
        <f t="shared" si="206"/>
        <v>0</v>
      </c>
      <c r="AL717" s="13" t="b">
        <f t="shared" si="207"/>
        <v>0</v>
      </c>
      <c r="AM717" s="13" t="b">
        <f t="shared" si="208"/>
        <v>0</v>
      </c>
      <c r="AN717" s="13" t="b">
        <f t="shared" si="209"/>
        <v>0</v>
      </c>
      <c r="AO717" s="13" t="b">
        <f t="shared" si="210"/>
        <v>0</v>
      </c>
      <c r="AP717" s="13" t="b">
        <f t="shared" si="211"/>
        <v>0</v>
      </c>
      <c r="AQ717" s="13" t="b">
        <f t="shared" si="212"/>
        <v>0</v>
      </c>
      <c r="AR717" s="13" t="b">
        <f t="shared" si="213"/>
        <v>0</v>
      </c>
      <c r="AS717" s="13" t="b">
        <f t="shared" si="214"/>
        <v>1</v>
      </c>
      <c r="AT717" s="13" t="b">
        <f t="shared" si="215"/>
        <v>1</v>
      </c>
      <c r="AU717" s="13" t="b">
        <f t="shared" si="216"/>
        <v>1</v>
      </c>
      <c r="AV717" s="13" t="b">
        <f t="shared" si="217"/>
        <v>1</v>
      </c>
      <c r="AW717" s="13" t="b">
        <f t="shared" si="218"/>
        <v>1</v>
      </c>
      <c r="AX717" s="13" t="str">
        <f t="shared" si="219"/>
        <v>-</v>
      </c>
      <c r="AY717" s="622">
        <f>IF(AX717="-",0,IF(COUNTIF(AX717:$AX$1022,AX717)&gt;1,1,0))</f>
        <v>0</v>
      </c>
    </row>
    <row r="718" spans="1:51" ht="15.75">
      <c r="A718" s="464">
        <v>696</v>
      </c>
      <c r="B718" s="491"/>
      <c r="C718" s="492"/>
      <c r="D718" s="469"/>
      <c r="E718" s="470"/>
      <c r="F718" s="493"/>
      <c r="G718" s="466"/>
      <c r="H718" s="470"/>
      <c r="I718" s="493"/>
      <c r="J718" s="466"/>
      <c r="K718" s="470"/>
      <c r="L718" s="493"/>
      <c r="M718" s="466"/>
      <c r="N718" s="470"/>
      <c r="O718" s="493"/>
      <c r="P718" s="466"/>
      <c r="Q718" s="470"/>
      <c r="R718" s="493"/>
      <c r="S718" s="466"/>
      <c r="T718" s="470"/>
      <c r="U718" s="493"/>
      <c r="V718" s="466"/>
      <c r="W718" s="470"/>
      <c r="X718" s="493"/>
      <c r="Y718" s="466"/>
      <c r="Z718" s="470"/>
      <c r="AA718" s="494"/>
      <c r="AB718" s="542">
        <f t="shared" si="202"/>
        <v>0</v>
      </c>
      <c r="AC718" s="495">
        <f t="shared" si="202"/>
        <v>0</v>
      </c>
      <c r="AD718" s="496">
        <f t="shared" si="202"/>
        <v>0</v>
      </c>
      <c r="AE718" s="3"/>
      <c r="AF718" s="13" t="b">
        <f t="shared" si="200"/>
        <v>1</v>
      </c>
      <c r="AG718" s="13" t="b">
        <f t="shared" si="201"/>
        <v>1</v>
      </c>
      <c r="AH718" s="13" t="b">
        <f t="shared" si="203"/>
        <v>1</v>
      </c>
      <c r="AI718" s="13" t="b">
        <f t="shared" si="204"/>
        <v>1</v>
      </c>
      <c r="AJ718" s="13" t="b">
        <f t="shared" si="205"/>
        <v>0</v>
      </c>
      <c r="AK718" s="13" t="b">
        <f t="shared" si="206"/>
        <v>0</v>
      </c>
      <c r="AL718" s="13" t="b">
        <f t="shared" si="207"/>
        <v>0</v>
      </c>
      <c r="AM718" s="13" t="b">
        <f t="shared" si="208"/>
        <v>0</v>
      </c>
      <c r="AN718" s="13" t="b">
        <f t="shared" si="209"/>
        <v>0</v>
      </c>
      <c r="AO718" s="13" t="b">
        <f t="shared" si="210"/>
        <v>0</v>
      </c>
      <c r="AP718" s="13" t="b">
        <f t="shared" si="211"/>
        <v>0</v>
      </c>
      <c r="AQ718" s="13" t="b">
        <f t="shared" si="212"/>
        <v>0</v>
      </c>
      <c r="AR718" s="13" t="b">
        <f t="shared" si="213"/>
        <v>0</v>
      </c>
      <c r="AS718" s="13" t="b">
        <f t="shared" si="214"/>
        <v>1</v>
      </c>
      <c r="AT718" s="13" t="b">
        <f t="shared" si="215"/>
        <v>1</v>
      </c>
      <c r="AU718" s="13" t="b">
        <f t="shared" si="216"/>
        <v>1</v>
      </c>
      <c r="AV718" s="13" t="b">
        <f t="shared" si="217"/>
        <v>1</v>
      </c>
      <c r="AW718" s="13" t="b">
        <f t="shared" si="218"/>
        <v>1</v>
      </c>
      <c r="AX718" s="13" t="str">
        <f t="shared" si="219"/>
        <v>-</v>
      </c>
      <c r="AY718" s="622">
        <f>IF(AX718="-",0,IF(COUNTIF(AX718:$AX$1022,AX718)&gt;1,1,0))</f>
        <v>0</v>
      </c>
    </row>
    <row r="719" spans="1:51" ht="15.75">
      <c r="A719" s="464">
        <v>697</v>
      </c>
      <c r="B719" s="491"/>
      <c r="C719" s="492"/>
      <c r="D719" s="469"/>
      <c r="E719" s="470"/>
      <c r="F719" s="493"/>
      <c r="G719" s="466"/>
      <c r="H719" s="470"/>
      <c r="I719" s="493"/>
      <c r="J719" s="466"/>
      <c r="K719" s="470"/>
      <c r="L719" s="493"/>
      <c r="M719" s="466"/>
      <c r="N719" s="470"/>
      <c r="O719" s="493"/>
      <c r="P719" s="466"/>
      <c r="Q719" s="470"/>
      <c r="R719" s="493"/>
      <c r="S719" s="466"/>
      <c r="T719" s="470"/>
      <c r="U719" s="493"/>
      <c r="V719" s="466"/>
      <c r="W719" s="470"/>
      <c r="X719" s="493"/>
      <c r="Y719" s="466"/>
      <c r="Z719" s="470"/>
      <c r="AA719" s="494"/>
      <c r="AB719" s="542">
        <f t="shared" si="202"/>
        <v>0</v>
      </c>
      <c r="AC719" s="495">
        <f t="shared" si="202"/>
        <v>0</v>
      </c>
      <c r="AD719" s="496">
        <f t="shared" si="202"/>
        <v>0</v>
      </c>
      <c r="AE719" s="3"/>
      <c r="AF719" s="13" t="b">
        <f t="shared" si="200"/>
        <v>1</v>
      </c>
      <c r="AG719" s="13" t="b">
        <f t="shared" si="201"/>
        <v>1</v>
      </c>
      <c r="AH719" s="13" t="b">
        <f t="shared" si="203"/>
        <v>1</v>
      </c>
      <c r="AI719" s="13" t="b">
        <f t="shared" si="204"/>
        <v>1</v>
      </c>
      <c r="AJ719" s="13" t="b">
        <f t="shared" si="205"/>
        <v>0</v>
      </c>
      <c r="AK719" s="13" t="b">
        <f t="shared" si="206"/>
        <v>0</v>
      </c>
      <c r="AL719" s="13" t="b">
        <f t="shared" si="207"/>
        <v>0</v>
      </c>
      <c r="AM719" s="13" t="b">
        <f t="shared" si="208"/>
        <v>0</v>
      </c>
      <c r="AN719" s="13" t="b">
        <f t="shared" si="209"/>
        <v>0</v>
      </c>
      <c r="AO719" s="13" t="b">
        <f t="shared" si="210"/>
        <v>0</v>
      </c>
      <c r="AP719" s="13" t="b">
        <f t="shared" si="211"/>
        <v>0</v>
      </c>
      <c r="AQ719" s="13" t="b">
        <f t="shared" si="212"/>
        <v>0</v>
      </c>
      <c r="AR719" s="13" t="b">
        <f t="shared" si="213"/>
        <v>0</v>
      </c>
      <c r="AS719" s="13" t="b">
        <f t="shared" si="214"/>
        <v>1</v>
      </c>
      <c r="AT719" s="13" t="b">
        <f t="shared" si="215"/>
        <v>1</v>
      </c>
      <c r="AU719" s="13" t="b">
        <f t="shared" si="216"/>
        <v>1</v>
      </c>
      <c r="AV719" s="13" t="b">
        <f t="shared" si="217"/>
        <v>1</v>
      </c>
      <c r="AW719" s="13" t="b">
        <f t="shared" si="218"/>
        <v>1</v>
      </c>
      <c r="AX719" s="13" t="str">
        <f t="shared" si="219"/>
        <v>-</v>
      </c>
      <c r="AY719" s="622">
        <f>IF(AX719="-",0,IF(COUNTIF(AX719:$AX$1022,AX719)&gt;1,1,0))</f>
        <v>0</v>
      </c>
    </row>
    <row r="720" spans="1:51" ht="15.75">
      <c r="A720" s="464">
        <v>698</v>
      </c>
      <c r="B720" s="491"/>
      <c r="C720" s="492"/>
      <c r="D720" s="469"/>
      <c r="E720" s="470"/>
      <c r="F720" s="493"/>
      <c r="G720" s="466"/>
      <c r="H720" s="470"/>
      <c r="I720" s="493"/>
      <c r="J720" s="466"/>
      <c r="K720" s="470"/>
      <c r="L720" s="493"/>
      <c r="M720" s="466"/>
      <c r="N720" s="470"/>
      <c r="O720" s="493"/>
      <c r="P720" s="466"/>
      <c r="Q720" s="470"/>
      <c r="R720" s="493"/>
      <c r="S720" s="466"/>
      <c r="T720" s="470"/>
      <c r="U720" s="493"/>
      <c r="V720" s="466"/>
      <c r="W720" s="470"/>
      <c r="X720" s="493"/>
      <c r="Y720" s="466"/>
      <c r="Z720" s="470"/>
      <c r="AA720" s="494"/>
      <c r="AB720" s="542">
        <f t="shared" si="202"/>
        <v>0</v>
      </c>
      <c r="AC720" s="495">
        <f t="shared" si="202"/>
        <v>0</v>
      </c>
      <c r="AD720" s="496">
        <f t="shared" si="202"/>
        <v>0</v>
      </c>
      <c r="AE720" s="3"/>
      <c r="AF720" s="13" t="b">
        <f t="shared" si="200"/>
        <v>1</v>
      </c>
      <c r="AG720" s="13" t="b">
        <f t="shared" si="201"/>
        <v>1</v>
      </c>
      <c r="AH720" s="13" t="b">
        <f t="shared" si="203"/>
        <v>1</v>
      </c>
      <c r="AI720" s="13" t="b">
        <f t="shared" si="204"/>
        <v>1</v>
      </c>
      <c r="AJ720" s="13" t="b">
        <f t="shared" si="205"/>
        <v>0</v>
      </c>
      <c r="AK720" s="13" t="b">
        <f t="shared" si="206"/>
        <v>0</v>
      </c>
      <c r="AL720" s="13" t="b">
        <f t="shared" si="207"/>
        <v>0</v>
      </c>
      <c r="AM720" s="13" t="b">
        <f t="shared" si="208"/>
        <v>0</v>
      </c>
      <c r="AN720" s="13" t="b">
        <f t="shared" si="209"/>
        <v>0</v>
      </c>
      <c r="AO720" s="13" t="b">
        <f t="shared" si="210"/>
        <v>0</v>
      </c>
      <c r="AP720" s="13" t="b">
        <f t="shared" si="211"/>
        <v>0</v>
      </c>
      <c r="AQ720" s="13" t="b">
        <f t="shared" si="212"/>
        <v>0</v>
      </c>
      <c r="AR720" s="13" t="b">
        <f t="shared" si="213"/>
        <v>0</v>
      </c>
      <c r="AS720" s="13" t="b">
        <f t="shared" si="214"/>
        <v>1</v>
      </c>
      <c r="AT720" s="13" t="b">
        <f t="shared" si="215"/>
        <v>1</v>
      </c>
      <c r="AU720" s="13" t="b">
        <f t="shared" si="216"/>
        <v>1</v>
      </c>
      <c r="AV720" s="13" t="b">
        <f t="shared" si="217"/>
        <v>1</v>
      </c>
      <c r="AW720" s="13" t="b">
        <f t="shared" si="218"/>
        <v>1</v>
      </c>
      <c r="AX720" s="13" t="str">
        <f t="shared" si="219"/>
        <v>-</v>
      </c>
      <c r="AY720" s="622">
        <f>IF(AX720="-",0,IF(COUNTIF(AX720:$AX$1022,AX720)&gt;1,1,0))</f>
        <v>0</v>
      </c>
    </row>
    <row r="721" spans="1:51" ht="15.75">
      <c r="A721" s="464">
        <v>699</v>
      </c>
      <c r="B721" s="491"/>
      <c r="C721" s="492"/>
      <c r="D721" s="469"/>
      <c r="E721" s="470"/>
      <c r="F721" s="493"/>
      <c r="G721" s="466"/>
      <c r="H721" s="470"/>
      <c r="I721" s="493"/>
      <c r="J721" s="466"/>
      <c r="K721" s="470"/>
      <c r="L721" s="493"/>
      <c r="M721" s="466"/>
      <c r="N721" s="470"/>
      <c r="O721" s="493"/>
      <c r="P721" s="466"/>
      <c r="Q721" s="470"/>
      <c r="R721" s="493"/>
      <c r="S721" s="466"/>
      <c r="T721" s="470"/>
      <c r="U721" s="493"/>
      <c r="V721" s="466"/>
      <c r="W721" s="470"/>
      <c r="X721" s="493"/>
      <c r="Y721" s="466"/>
      <c r="Z721" s="470"/>
      <c r="AA721" s="494"/>
      <c r="AB721" s="542">
        <f t="shared" si="202"/>
        <v>0</v>
      </c>
      <c r="AC721" s="495">
        <f t="shared" si="202"/>
        <v>0</v>
      </c>
      <c r="AD721" s="496">
        <f t="shared" si="202"/>
        <v>0</v>
      </c>
      <c r="AE721" s="3"/>
      <c r="AF721" s="13" t="b">
        <f t="shared" si="200"/>
        <v>1</v>
      </c>
      <c r="AG721" s="13" t="b">
        <f t="shared" si="201"/>
        <v>1</v>
      </c>
      <c r="AH721" s="13" t="b">
        <f t="shared" si="203"/>
        <v>1</v>
      </c>
      <c r="AI721" s="13" t="b">
        <f t="shared" si="204"/>
        <v>1</v>
      </c>
      <c r="AJ721" s="13" t="b">
        <f t="shared" si="205"/>
        <v>0</v>
      </c>
      <c r="AK721" s="13" t="b">
        <f t="shared" si="206"/>
        <v>0</v>
      </c>
      <c r="AL721" s="13" t="b">
        <f t="shared" si="207"/>
        <v>0</v>
      </c>
      <c r="AM721" s="13" t="b">
        <f t="shared" si="208"/>
        <v>0</v>
      </c>
      <c r="AN721" s="13" t="b">
        <f t="shared" si="209"/>
        <v>0</v>
      </c>
      <c r="AO721" s="13" t="b">
        <f t="shared" si="210"/>
        <v>0</v>
      </c>
      <c r="AP721" s="13" t="b">
        <f t="shared" si="211"/>
        <v>0</v>
      </c>
      <c r="AQ721" s="13" t="b">
        <f t="shared" si="212"/>
        <v>0</v>
      </c>
      <c r="AR721" s="13" t="b">
        <f t="shared" si="213"/>
        <v>0</v>
      </c>
      <c r="AS721" s="13" t="b">
        <f t="shared" si="214"/>
        <v>1</v>
      </c>
      <c r="AT721" s="13" t="b">
        <f t="shared" si="215"/>
        <v>1</v>
      </c>
      <c r="AU721" s="13" t="b">
        <f t="shared" si="216"/>
        <v>1</v>
      </c>
      <c r="AV721" s="13" t="b">
        <f t="shared" si="217"/>
        <v>1</v>
      </c>
      <c r="AW721" s="13" t="b">
        <f t="shared" si="218"/>
        <v>1</v>
      </c>
      <c r="AX721" s="13" t="str">
        <f t="shared" si="219"/>
        <v>-</v>
      </c>
      <c r="AY721" s="622">
        <f>IF(AX721="-",0,IF(COUNTIF(AX721:$AX$1022,AX721)&gt;1,1,0))</f>
        <v>0</v>
      </c>
    </row>
    <row r="722" spans="1:51" ht="15.75">
      <c r="A722" s="464">
        <v>700</v>
      </c>
      <c r="B722" s="491"/>
      <c r="C722" s="492"/>
      <c r="D722" s="469"/>
      <c r="E722" s="470"/>
      <c r="F722" s="493"/>
      <c r="G722" s="466"/>
      <c r="H722" s="470"/>
      <c r="I722" s="493"/>
      <c r="J722" s="466"/>
      <c r="K722" s="470"/>
      <c r="L722" s="493"/>
      <c r="M722" s="466"/>
      <c r="N722" s="470"/>
      <c r="O722" s="493"/>
      <c r="P722" s="466"/>
      <c r="Q722" s="470"/>
      <c r="R722" s="493"/>
      <c r="S722" s="466"/>
      <c r="T722" s="470"/>
      <c r="U722" s="493"/>
      <c r="V722" s="466"/>
      <c r="W722" s="470"/>
      <c r="X722" s="493"/>
      <c r="Y722" s="466"/>
      <c r="Z722" s="470"/>
      <c r="AA722" s="494"/>
      <c r="AB722" s="542">
        <f t="shared" si="202"/>
        <v>0</v>
      </c>
      <c r="AC722" s="495">
        <f t="shared" si="202"/>
        <v>0</v>
      </c>
      <c r="AD722" s="496">
        <f t="shared" si="202"/>
        <v>0</v>
      </c>
      <c r="AE722" s="3"/>
      <c r="AF722" s="13" t="b">
        <f t="shared" si="200"/>
        <v>1</v>
      </c>
      <c r="AG722" s="13" t="b">
        <f t="shared" si="201"/>
        <v>1</v>
      </c>
      <c r="AH722" s="13" t="b">
        <f t="shared" si="203"/>
        <v>1</v>
      </c>
      <c r="AI722" s="13" t="b">
        <f t="shared" si="204"/>
        <v>1</v>
      </c>
      <c r="AJ722" s="13" t="b">
        <f t="shared" si="205"/>
        <v>0</v>
      </c>
      <c r="AK722" s="13" t="b">
        <f t="shared" si="206"/>
        <v>0</v>
      </c>
      <c r="AL722" s="13" t="b">
        <f t="shared" si="207"/>
        <v>0</v>
      </c>
      <c r="AM722" s="13" t="b">
        <f t="shared" si="208"/>
        <v>0</v>
      </c>
      <c r="AN722" s="13" t="b">
        <f t="shared" si="209"/>
        <v>0</v>
      </c>
      <c r="AO722" s="13" t="b">
        <f t="shared" si="210"/>
        <v>0</v>
      </c>
      <c r="AP722" s="13" t="b">
        <f t="shared" si="211"/>
        <v>0</v>
      </c>
      <c r="AQ722" s="13" t="b">
        <f t="shared" si="212"/>
        <v>0</v>
      </c>
      <c r="AR722" s="13" t="b">
        <f t="shared" si="213"/>
        <v>0</v>
      </c>
      <c r="AS722" s="13" t="b">
        <f t="shared" si="214"/>
        <v>1</v>
      </c>
      <c r="AT722" s="13" t="b">
        <f t="shared" si="215"/>
        <v>1</v>
      </c>
      <c r="AU722" s="13" t="b">
        <f t="shared" si="216"/>
        <v>1</v>
      </c>
      <c r="AV722" s="13" t="b">
        <f t="shared" si="217"/>
        <v>1</v>
      </c>
      <c r="AW722" s="13" t="b">
        <f t="shared" si="218"/>
        <v>1</v>
      </c>
      <c r="AX722" s="13" t="str">
        <f t="shared" si="219"/>
        <v>-</v>
      </c>
      <c r="AY722" s="622">
        <f>IF(AX722="-",0,IF(COUNTIF(AX722:$AX$1022,AX722)&gt;1,1,0))</f>
        <v>0</v>
      </c>
    </row>
    <row r="723" spans="1:51" ht="15.75">
      <c r="A723" s="464">
        <v>701</v>
      </c>
      <c r="B723" s="491"/>
      <c r="C723" s="492"/>
      <c r="D723" s="469"/>
      <c r="E723" s="470"/>
      <c r="F723" s="493"/>
      <c r="G723" s="466"/>
      <c r="H723" s="470"/>
      <c r="I723" s="493"/>
      <c r="J723" s="466"/>
      <c r="K723" s="470"/>
      <c r="L723" s="493"/>
      <c r="M723" s="466"/>
      <c r="N723" s="470"/>
      <c r="O723" s="493"/>
      <c r="P723" s="466"/>
      <c r="Q723" s="470"/>
      <c r="R723" s="493"/>
      <c r="S723" s="466"/>
      <c r="T723" s="470"/>
      <c r="U723" s="493"/>
      <c r="V723" s="466"/>
      <c r="W723" s="470"/>
      <c r="X723" s="493"/>
      <c r="Y723" s="466"/>
      <c r="Z723" s="470"/>
      <c r="AA723" s="494"/>
      <c r="AB723" s="542">
        <f t="shared" si="202"/>
        <v>0</v>
      </c>
      <c r="AC723" s="495">
        <f t="shared" si="202"/>
        <v>0</v>
      </c>
      <c r="AD723" s="496">
        <f t="shared" si="202"/>
        <v>0</v>
      </c>
      <c r="AE723" s="3"/>
      <c r="AF723" s="13" t="b">
        <f t="shared" si="200"/>
        <v>1</v>
      </c>
      <c r="AG723" s="13" t="b">
        <f t="shared" si="201"/>
        <v>1</v>
      </c>
      <c r="AH723" s="13" t="b">
        <f t="shared" si="203"/>
        <v>1</v>
      </c>
      <c r="AI723" s="13" t="b">
        <f t="shared" si="204"/>
        <v>1</v>
      </c>
      <c r="AJ723" s="13" t="b">
        <f t="shared" si="205"/>
        <v>0</v>
      </c>
      <c r="AK723" s="13" t="b">
        <f t="shared" si="206"/>
        <v>0</v>
      </c>
      <c r="AL723" s="13" t="b">
        <f t="shared" si="207"/>
        <v>0</v>
      </c>
      <c r="AM723" s="13" t="b">
        <f t="shared" si="208"/>
        <v>0</v>
      </c>
      <c r="AN723" s="13" t="b">
        <f t="shared" si="209"/>
        <v>0</v>
      </c>
      <c r="AO723" s="13" t="b">
        <f t="shared" si="210"/>
        <v>0</v>
      </c>
      <c r="AP723" s="13" t="b">
        <f t="shared" si="211"/>
        <v>0</v>
      </c>
      <c r="AQ723" s="13" t="b">
        <f t="shared" si="212"/>
        <v>0</v>
      </c>
      <c r="AR723" s="13" t="b">
        <f t="shared" si="213"/>
        <v>0</v>
      </c>
      <c r="AS723" s="13" t="b">
        <f t="shared" si="214"/>
        <v>1</v>
      </c>
      <c r="AT723" s="13" t="b">
        <f t="shared" si="215"/>
        <v>1</v>
      </c>
      <c r="AU723" s="13" t="b">
        <f t="shared" si="216"/>
        <v>1</v>
      </c>
      <c r="AV723" s="13" t="b">
        <f t="shared" si="217"/>
        <v>1</v>
      </c>
      <c r="AW723" s="13" t="b">
        <f t="shared" si="218"/>
        <v>1</v>
      </c>
      <c r="AX723" s="13" t="str">
        <f t="shared" si="219"/>
        <v>-</v>
      </c>
      <c r="AY723" s="622">
        <f>IF(AX723="-",0,IF(COUNTIF(AX723:$AX$1022,AX723)&gt;1,1,0))</f>
        <v>0</v>
      </c>
    </row>
    <row r="724" spans="1:51" ht="15.75">
      <c r="A724" s="464">
        <v>702</v>
      </c>
      <c r="B724" s="491"/>
      <c r="C724" s="492"/>
      <c r="D724" s="469"/>
      <c r="E724" s="470"/>
      <c r="F724" s="493"/>
      <c r="G724" s="466"/>
      <c r="H724" s="470"/>
      <c r="I724" s="493"/>
      <c r="J724" s="466"/>
      <c r="K724" s="470"/>
      <c r="L724" s="493"/>
      <c r="M724" s="466"/>
      <c r="N724" s="470"/>
      <c r="O724" s="493"/>
      <c r="P724" s="466"/>
      <c r="Q724" s="470"/>
      <c r="R724" s="493"/>
      <c r="S724" s="466"/>
      <c r="T724" s="470"/>
      <c r="U724" s="493"/>
      <c r="V724" s="466"/>
      <c r="W724" s="470"/>
      <c r="X724" s="493"/>
      <c r="Y724" s="466"/>
      <c r="Z724" s="470"/>
      <c r="AA724" s="494"/>
      <c r="AB724" s="542">
        <f t="shared" si="202"/>
        <v>0</v>
      </c>
      <c r="AC724" s="495">
        <f t="shared" si="202"/>
        <v>0</v>
      </c>
      <c r="AD724" s="496">
        <f t="shared" si="202"/>
        <v>0</v>
      </c>
      <c r="AE724" s="3"/>
      <c r="AF724" s="13" t="b">
        <f t="shared" si="200"/>
        <v>1</v>
      </c>
      <c r="AG724" s="13" t="b">
        <f t="shared" si="201"/>
        <v>1</v>
      </c>
      <c r="AH724" s="13" t="b">
        <f t="shared" si="203"/>
        <v>1</v>
      </c>
      <c r="AI724" s="13" t="b">
        <f t="shared" si="204"/>
        <v>1</v>
      </c>
      <c r="AJ724" s="13" t="b">
        <f t="shared" si="205"/>
        <v>0</v>
      </c>
      <c r="AK724" s="13" t="b">
        <f t="shared" si="206"/>
        <v>0</v>
      </c>
      <c r="AL724" s="13" t="b">
        <f t="shared" si="207"/>
        <v>0</v>
      </c>
      <c r="AM724" s="13" t="b">
        <f t="shared" si="208"/>
        <v>0</v>
      </c>
      <c r="AN724" s="13" t="b">
        <f t="shared" si="209"/>
        <v>0</v>
      </c>
      <c r="AO724" s="13" t="b">
        <f t="shared" si="210"/>
        <v>0</v>
      </c>
      <c r="AP724" s="13" t="b">
        <f t="shared" si="211"/>
        <v>0</v>
      </c>
      <c r="AQ724" s="13" t="b">
        <f t="shared" si="212"/>
        <v>0</v>
      </c>
      <c r="AR724" s="13" t="b">
        <f t="shared" si="213"/>
        <v>0</v>
      </c>
      <c r="AS724" s="13" t="b">
        <f t="shared" si="214"/>
        <v>1</v>
      </c>
      <c r="AT724" s="13" t="b">
        <f t="shared" si="215"/>
        <v>1</v>
      </c>
      <c r="AU724" s="13" t="b">
        <f t="shared" si="216"/>
        <v>1</v>
      </c>
      <c r="AV724" s="13" t="b">
        <f t="shared" si="217"/>
        <v>1</v>
      </c>
      <c r="AW724" s="13" t="b">
        <f t="shared" si="218"/>
        <v>1</v>
      </c>
      <c r="AX724" s="13" t="str">
        <f t="shared" si="219"/>
        <v>-</v>
      </c>
      <c r="AY724" s="622">
        <f>IF(AX724="-",0,IF(COUNTIF(AX724:$AX$1022,AX724)&gt;1,1,0))</f>
        <v>0</v>
      </c>
    </row>
    <row r="725" spans="1:51" ht="15.75">
      <c r="A725" s="464">
        <v>703</v>
      </c>
      <c r="B725" s="491"/>
      <c r="C725" s="492"/>
      <c r="D725" s="469"/>
      <c r="E725" s="470"/>
      <c r="F725" s="493"/>
      <c r="G725" s="466"/>
      <c r="H725" s="470"/>
      <c r="I725" s="493"/>
      <c r="J725" s="466"/>
      <c r="K725" s="470"/>
      <c r="L725" s="493"/>
      <c r="M725" s="466"/>
      <c r="N725" s="470"/>
      <c r="O725" s="493"/>
      <c r="P725" s="466"/>
      <c r="Q725" s="470"/>
      <c r="R725" s="493"/>
      <c r="S725" s="466"/>
      <c r="T725" s="470"/>
      <c r="U725" s="493"/>
      <c r="V725" s="466"/>
      <c r="W725" s="470"/>
      <c r="X725" s="493"/>
      <c r="Y725" s="466"/>
      <c r="Z725" s="470"/>
      <c r="AA725" s="494"/>
      <c r="AB725" s="542">
        <f t="shared" si="202"/>
        <v>0</v>
      </c>
      <c r="AC725" s="495">
        <f t="shared" si="202"/>
        <v>0</v>
      </c>
      <c r="AD725" s="496">
        <f t="shared" si="202"/>
        <v>0</v>
      </c>
      <c r="AE725" s="3"/>
      <c r="AF725" s="13" t="b">
        <f t="shared" si="200"/>
        <v>1</v>
      </c>
      <c r="AG725" s="13" t="b">
        <f t="shared" si="201"/>
        <v>1</v>
      </c>
      <c r="AH725" s="13" t="b">
        <f t="shared" si="203"/>
        <v>1</v>
      </c>
      <c r="AI725" s="13" t="b">
        <f t="shared" si="204"/>
        <v>1</v>
      </c>
      <c r="AJ725" s="13" t="b">
        <f t="shared" si="205"/>
        <v>0</v>
      </c>
      <c r="AK725" s="13" t="b">
        <f t="shared" si="206"/>
        <v>0</v>
      </c>
      <c r="AL725" s="13" t="b">
        <f t="shared" si="207"/>
        <v>0</v>
      </c>
      <c r="AM725" s="13" t="b">
        <f t="shared" si="208"/>
        <v>0</v>
      </c>
      <c r="AN725" s="13" t="b">
        <f t="shared" si="209"/>
        <v>0</v>
      </c>
      <c r="AO725" s="13" t="b">
        <f t="shared" si="210"/>
        <v>0</v>
      </c>
      <c r="AP725" s="13" t="b">
        <f t="shared" si="211"/>
        <v>0</v>
      </c>
      <c r="AQ725" s="13" t="b">
        <f t="shared" si="212"/>
        <v>0</v>
      </c>
      <c r="AR725" s="13" t="b">
        <f t="shared" si="213"/>
        <v>0</v>
      </c>
      <c r="AS725" s="13" t="b">
        <f t="shared" si="214"/>
        <v>1</v>
      </c>
      <c r="AT725" s="13" t="b">
        <f t="shared" si="215"/>
        <v>1</v>
      </c>
      <c r="AU725" s="13" t="b">
        <f t="shared" si="216"/>
        <v>1</v>
      </c>
      <c r="AV725" s="13" t="b">
        <f t="shared" si="217"/>
        <v>1</v>
      </c>
      <c r="AW725" s="13" t="b">
        <f t="shared" si="218"/>
        <v>1</v>
      </c>
      <c r="AX725" s="13" t="str">
        <f t="shared" si="219"/>
        <v>-</v>
      </c>
      <c r="AY725" s="622">
        <f>IF(AX725="-",0,IF(COUNTIF(AX725:$AX$1022,AX725)&gt;1,1,0))</f>
        <v>0</v>
      </c>
    </row>
    <row r="726" spans="1:51" ht="15.75">
      <c r="A726" s="464">
        <v>704</v>
      </c>
      <c r="B726" s="491"/>
      <c r="C726" s="492"/>
      <c r="D726" s="469"/>
      <c r="E726" s="470"/>
      <c r="F726" s="493"/>
      <c r="G726" s="466"/>
      <c r="H726" s="470"/>
      <c r="I726" s="493"/>
      <c r="J726" s="466"/>
      <c r="K726" s="470"/>
      <c r="L726" s="493"/>
      <c r="M726" s="466"/>
      <c r="N726" s="470"/>
      <c r="O726" s="493"/>
      <c r="P726" s="466"/>
      <c r="Q726" s="470"/>
      <c r="R726" s="493"/>
      <c r="S726" s="466"/>
      <c r="T726" s="470"/>
      <c r="U726" s="493"/>
      <c r="V726" s="466"/>
      <c r="W726" s="470"/>
      <c r="X726" s="493"/>
      <c r="Y726" s="466"/>
      <c r="Z726" s="470"/>
      <c r="AA726" s="494"/>
      <c r="AB726" s="542">
        <f t="shared" si="202"/>
        <v>0</v>
      </c>
      <c r="AC726" s="495">
        <f t="shared" si="202"/>
        <v>0</v>
      </c>
      <c r="AD726" s="496">
        <f t="shared" si="202"/>
        <v>0</v>
      </c>
      <c r="AE726" s="3"/>
      <c r="AF726" s="13" t="b">
        <f t="shared" si="200"/>
        <v>1</v>
      </c>
      <c r="AG726" s="13" t="b">
        <f t="shared" si="201"/>
        <v>1</v>
      </c>
      <c r="AH726" s="13" t="b">
        <f t="shared" si="203"/>
        <v>1</v>
      </c>
      <c r="AI726" s="13" t="b">
        <f t="shared" si="204"/>
        <v>1</v>
      </c>
      <c r="AJ726" s="13" t="b">
        <f t="shared" si="205"/>
        <v>0</v>
      </c>
      <c r="AK726" s="13" t="b">
        <f t="shared" si="206"/>
        <v>0</v>
      </c>
      <c r="AL726" s="13" t="b">
        <f t="shared" si="207"/>
        <v>0</v>
      </c>
      <c r="AM726" s="13" t="b">
        <f t="shared" si="208"/>
        <v>0</v>
      </c>
      <c r="AN726" s="13" t="b">
        <f t="shared" si="209"/>
        <v>0</v>
      </c>
      <c r="AO726" s="13" t="b">
        <f t="shared" si="210"/>
        <v>0</v>
      </c>
      <c r="AP726" s="13" t="b">
        <f t="shared" si="211"/>
        <v>0</v>
      </c>
      <c r="AQ726" s="13" t="b">
        <f t="shared" si="212"/>
        <v>0</v>
      </c>
      <c r="AR726" s="13" t="b">
        <f t="shared" si="213"/>
        <v>0</v>
      </c>
      <c r="AS726" s="13" t="b">
        <f t="shared" si="214"/>
        <v>1</v>
      </c>
      <c r="AT726" s="13" t="b">
        <f t="shared" si="215"/>
        <v>1</v>
      </c>
      <c r="AU726" s="13" t="b">
        <f t="shared" si="216"/>
        <v>1</v>
      </c>
      <c r="AV726" s="13" t="b">
        <f t="shared" si="217"/>
        <v>1</v>
      </c>
      <c r="AW726" s="13" t="b">
        <f t="shared" si="218"/>
        <v>1</v>
      </c>
      <c r="AX726" s="13" t="str">
        <f t="shared" si="219"/>
        <v>-</v>
      </c>
      <c r="AY726" s="622">
        <f>IF(AX726="-",0,IF(COUNTIF(AX726:$AX$1022,AX726)&gt;1,1,0))</f>
        <v>0</v>
      </c>
    </row>
    <row r="727" spans="1:51" ht="15.75">
      <c r="A727" s="464">
        <v>705</v>
      </c>
      <c r="B727" s="491"/>
      <c r="C727" s="492"/>
      <c r="D727" s="469"/>
      <c r="E727" s="470"/>
      <c r="F727" s="493"/>
      <c r="G727" s="466"/>
      <c r="H727" s="470"/>
      <c r="I727" s="493"/>
      <c r="J727" s="466"/>
      <c r="K727" s="470"/>
      <c r="L727" s="493"/>
      <c r="M727" s="466"/>
      <c r="N727" s="470"/>
      <c r="O727" s="493"/>
      <c r="P727" s="466"/>
      <c r="Q727" s="470"/>
      <c r="R727" s="493"/>
      <c r="S727" s="466"/>
      <c r="T727" s="470"/>
      <c r="U727" s="493"/>
      <c r="V727" s="466"/>
      <c r="W727" s="470"/>
      <c r="X727" s="493"/>
      <c r="Y727" s="466"/>
      <c r="Z727" s="470"/>
      <c r="AA727" s="494"/>
      <c r="AB727" s="542">
        <f t="shared" si="202"/>
        <v>0</v>
      </c>
      <c r="AC727" s="495">
        <f t="shared" si="202"/>
        <v>0</v>
      </c>
      <c r="AD727" s="496">
        <f t="shared" si="202"/>
        <v>0</v>
      </c>
      <c r="AE727" s="3"/>
      <c r="AF727" s="13" t="b">
        <f t="shared" ref="AF727:AF790" si="220">IF(B727="",TRUE,(IF(ISNUMBER(MATCH(B727,List_Countries,0)),TRUE,FALSE)))</f>
        <v>1</v>
      </c>
      <c r="AG727" s="13" t="b">
        <f t="shared" ref="AG727:AG790" si="221">IF(C727="",TRUE,(IF(ISNUMBER(MATCH(C727,List_ClientCategorization,0)),TRUE,FALSE)))</f>
        <v>1</v>
      </c>
      <c r="AH727" s="13" t="b">
        <f t="shared" si="203"/>
        <v>1</v>
      </c>
      <c r="AI727" s="13" t="b">
        <f t="shared" si="204"/>
        <v>1</v>
      </c>
      <c r="AJ727" s="13" t="b">
        <f t="shared" si="205"/>
        <v>0</v>
      </c>
      <c r="AK727" s="13" t="b">
        <f t="shared" si="206"/>
        <v>0</v>
      </c>
      <c r="AL727" s="13" t="b">
        <f t="shared" si="207"/>
        <v>0</v>
      </c>
      <c r="AM727" s="13" t="b">
        <f t="shared" si="208"/>
        <v>0</v>
      </c>
      <c r="AN727" s="13" t="b">
        <f t="shared" si="209"/>
        <v>0</v>
      </c>
      <c r="AO727" s="13" t="b">
        <f t="shared" si="210"/>
        <v>0</v>
      </c>
      <c r="AP727" s="13" t="b">
        <f t="shared" si="211"/>
        <v>0</v>
      </c>
      <c r="AQ727" s="13" t="b">
        <f t="shared" si="212"/>
        <v>0</v>
      </c>
      <c r="AR727" s="13" t="b">
        <f t="shared" si="213"/>
        <v>0</v>
      </c>
      <c r="AS727" s="13" t="b">
        <f t="shared" si="214"/>
        <v>1</v>
      </c>
      <c r="AT727" s="13" t="b">
        <f t="shared" si="215"/>
        <v>1</v>
      </c>
      <c r="AU727" s="13" t="b">
        <f t="shared" si="216"/>
        <v>1</v>
      </c>
      <c r="AV727" s="13" t="b">
        <f t="shared" si="217"/>
        <v>1</v>
      </c>
      <c r="AW727" s="13" t="b">
        <f t="shared" si="218"/>
        <v>1</v>
      </c>
      <c r="AX727" s="13" t="str">
        <f t="shared" si="219"/>
        <v>-</v>
      </c>
      <c r="AY727" s="622">
        <f>IF(AX727="-",0,IF(COUNTIF(AX727:$AX$1022,AX727)&gt;1,1,0))</f>
        <v>0</v>
      </c>
    </row>
    <row r="728" spans="1:51" ht="15.75">
      <c r="A728" s="464">
        <v>706</v>
      </c>
      <c r="B728" s="491"/>
      <c r="C728" s="492"/>
      <c r="D728" s="469"/>
      <c r="E728" s="470"/>
      <c r="F728" s="493"/>
      <c r="G728" s="466"/>
      <c r="H728" s="470"/>
      <c r="I728" s="493"/>
      <c r="J728" s="466"/>
      <c r="K728" s="470"/>
      <c r="L728" s="493"/>
      <c r="M728" s="466"/>
      <c r="N728" s="470"/>
      <c r="O728" s="493"/>
      <c r="P728" s="466"/>
      <c r="Q728" s="470"/>
      <c r="R728" s="493"/>
      <c r="S728" s="466"/>
      <c r="T728" s="470"/>
      <c r="U728" s="493"/>
      <c r="V728" s="466"/>
      <c r="W728" s="470"/>
      <c r="X728" s="493"/>
      <c r="Y728" s="466"/>
      <c r="Z728" s="470"/>
      <c r="AA728" s="494"/>
      <c r="AB728" s="542">
        <f t="shared" ref="AB728:AD791" si="222">D728+G728+J728+M728+P728+S728+V728+Y728</f>
        <v>0</v>
      </c>
      <c r="AC728" s="495">
        <f t="shared" si="222"/>
        <v>0</v>
      </c>
      <c r="AD728" s="496">
        <f t="shared" si="222"/>
        <v>0</v>
      </c>
      <c r="AE728" s="3"/>
      <c r="AF728" s="13" t="b">
        <f t="shared" si="220"/>
        <v>1</v>
      </c>
      <c r="AG728" s="13" t="b">
        <f t="shared" si="221"/>
        <v>1</v>
      </c>
      <c r="AH728" s="13" t="b">
        <f t="shared" ref="AH728:AH791" si="223">IF(OR(AND(B728="",C728="",AB728=0,AC728=0,AD728=0),AND(B728&lt;&gt;"",C728&lt;&gt;"",AB728&gt;0)),TRUE,FALSE)</f>
        <v>1</v>
      </c>
      <c r="AI728" s="13" t="b">
        <f t="shared" ref="AI728:AI791" si="224">IF(AND(OR(B728="",C728=""),AB728&gt;0),FALSE,TRUE)</f>
        <v>1</v>
      </c>
      <c r="AJ728" s="13" t="b">
        <f t="shared" ref="AJ728:AJ791" si="225">IF(AND(D728&gt;0,E728&lt;&gt;"",F728&lt;&gt;""),TRUE,FALSE)</f>
        <v>0</v>
      </c>
      <c r="AK728" s="13" t="b">
        <f t="shared" ref="AK728:AK791" si="226">IF(AND(G728&gt;0,H728&lt;&gt;"",I728&lt;&gt;""),TRUE,FALSE)</f>
        <v>0</v>
      </c>
      <c r="AL728" s="13" t="b">
        <f t="shared" ref="AL728:AL791" si="227">IF(AND(J728&gt;0,K728&lt;&gt;"",L728&lt;&gt;""),TRUE,FALSE)</f>
        <v>0</v>
      </c>
      <c r="AM728" s="13" t="b">
        <f t="shared" ref="AM728:AM791" si="228">IF(AND(M728&gt;0,N728&lt;&gt;"",O728&lt;&gt;""),TRUE,FALSE)</f>
        <v>0</v>
      </c>
      <c r="AN728" s="13" t="b">
        <f t="shared" ref="AN728:AN791" si="229">IF(AND(P728&gt;0,Q728&lt;&gt;"",R728&lt;&gt;""),TRUE,FALSE)</f>
        <v>0</v>
      </c>
      <c r="AO728" s="13" t="b">
        <f t="shared" ref="AO728:AO791" si="230">IF(AND(S728&gt;0,T728&lt;&gt;"",U728&lt;&gt;""),TRUE,FALSE)</f>
        <v>0</v>
      </c>
      <c r="AP728" s="13" t="b">
        <f t="shared" ref="AP728:AP791" si="231">IF(AND(V728&gt;0,W728&lt;&gt;"",X728&lt;&gt;""),TRUE,FALSE)</f>
        <v>0</v>
      </c>
      <c r="AQ728" s="13" t="b">
        <f t="shared" ref="AQ728:AQ791" si="232">IF(AND(Y728&gt;0,Z728&lt;&gt;"",AA728&lt;&gt;""),TRUE,FALSE)</f>
        <v>0</v>
      </c>
      <c r="AR728" s="13" t="b">
        <f t="shared" ref="AR728:AR791" si="233">IF(OR(AJ728=TRUE,AK728=TRUE,AL728=TRUE,AM728=TRUE,AN728=TRUE,AO728=TRUE,AP728=TRUE,AQ728=TRUE),TRUE,FALSE)</f>
        <v>0</v>
      </c>
      <c r="AS728" s="13" t="b">
        <f t="shared" ref="AS728:AS791" si="234">IF(OR(AND(B728&lt;&gt;"",C728&lt;&gt;"",AR728=TRUE),AND(B728="",C728="",AR728=FALSE)),TRUE,FALSE)</f>
        <v>1</v>
      </c>
      <c r="AT728" s="13" t="b">
        <f t="shared" ref="AT728:AT791" si="235">IF(AND(B728&lt;&gt;"",C728&lt;&gt;""),TRUE,IF(OR(D728&lt;&gt;"",E728&lt;&gt;"",F728&lt;&gt;"",G728&lt;&gt;"",H728&lt;&gt;"",I728&lt;&gt;"",J728&lt;&gt;"",K728&lt;&gt;"",L728&lt;&gt;"",M728&lt;&gt;"",N728&lt;&gt;"",O728&lt;&gt;"",P728&lt;&gt;"",Q728&lt;&gt;"",R728&lt;&gt;"",S728&lt;&gt;"",T728&lt;&gt;"",U728&lt;&gt;"",V728&lt;&gt;"",W728&lt;&gt;"",X728&lt;&gt;"",Y728&lt;&gt;"",Z728&lt;&gt;"",AA728&lt;&gt;""),FALSE,TRUE))</f>
        <v>1</v>
      </c>
      <c r="AU728" s="13" t="b">
        <f t="shared" ref="AU728:AU791" si="236">IF(OR(AND(E728&gt;0,F728=0),AND(H728&gt;0,I728=0),AND(K728&gt;0,L728=0),AND(N728&gt;0,O728=0),AND(Q728&gt;0,R728=0),AND(T728&gt;0,U728=0),AND(W728&gt;0,X728=0),AND(Z728&gt;0,AA728=0)),FALSE,TRUE)</f>
        <v>1</v>
      </c>
      <c r="AV728" s="13" t="b">
        <f t="shared" ref="AV728:AV791" si="237">IF(OR(AND(E728=0,F728&gt;0),AND(H728=0,I728&gt;0),AND(K728=0,L728&gt;0),AND(N728=0,O728&gt;0),AND(Q728=0,R728&gt;0),AND(T728=0,U728&gt;0),AND(W728=0,X728&gt;0),AND(Z728=0,AA728&gt;0)),FALSE,TRUE)</f>
        <v>1</v>
      </c>
      <c r="AW728" s="13" t="b">
        <f t="shared" ref="AW728:AW791" si="238">IF(OR(AND(D728=0,E728&gt;0),AND(G728=0,H728&gt;0),AND(J728=0,K728&gt;0),AND(M728=0,N728&gt;0),AND(P728=0,Q728&gt;0),AND(S728=0,T728&gt;0),AND(V728=0,W728&gt;0),AND(Y728=0,Z728&gt;0)),FALSE,TRUE)</f>
        <v>1</v>
      </c>
      <c r="AX728" s="13" t="str">
        <f t="shared" ref="AX728:AX791" si="239">CONCATENATE(B728,"-",C728)</f>
        <v>-</v>
      </c>
      <c r="AY728" s="622">
        <f>IF(AX728="-",0,IF(COUNTIF(AX728:$AX$1022,AX728)&gt;1,1,0))</f>
        <v>0</v>
      </c>
    </row>
    <row r="729" spans="1:51" ht="15.75">
      <c r="A729" s="464">
        <v>707</v>
      </c>
      <c r="B729" s="491"/>
      <c r="C729" s="492"/>
      <c r="D729" s="469"/>
      <c r="E729" s="470"/>
      <c r="F729" s="493"/>
      <c r="G729" s="466"/>
      <c r="H729" s="470"/>
      <c r="I729" s="493"/>
      <c r="J729" s="466"/>
      <c r="K729" s="470"/>
      <c r="L729" s="493"/>
      <c r="M729" s="466"/>
      <c r="N729" s="470"/>
      <c r="O729" s="493"/>
      <c r="P729" s="466"/>
      <c r="Q729" s="470"/>
      <c r="R729" s="493"/>
      <c r="S729" s="466"/>
      <c r="T729" s="470"/>
      <c r="U729" s="493"/>
      <c r="V729" s="466"/>
      <c r="W729" s="470"/>
      <c r="X729" s="493"/>
      <c r="Y729" s="466"/>
      <c r="Z729" s="470"/>
      <c r="AA729" s="494"/>
      <c r="AB729" s="542">
        <f t="shared" si="222"/>
        <v>0</v>
      </c>
      <c r="AC729" s="495">
        <f t="shared" si="222"/>
        <v>0</v>
      </c>
      <c r="AD729" s="496">
        <f t="shared" si="222"/>
        <v>0</v>
      </c>
      <c r="AE729" s="3"/>
      <c r="AF729" s="13" t="b">
        <f t="shared" si="220"/>
        <v>1</v>
      </c>
      <c r="AG729" s="13" t="b">
        <f t="shared" si="221"/>
        <v>1</v>
      </c>
      <c r="AH729" s="13" t="b">
        <f t="shared" si="223"/>
        <v>1</v>
      </c>
      <c r="AI729" s="13" t="b">
        <f t="shared" si="224"/>
        <v>1</v>
      </c>
      <c r="AJ729" s="13" t="b">
        <f t="shared" si="225"/>
        <v>0</v>
      </c>
      <c r="AK729" s="13" t="b">
        <f t="shared" si="226"/>
        <v>0</v>
      </c>
      <c r="AL729" s="13" t="b">
        <f t="shared" si="227"/>
        <v>0</v>
      </c>
      <c r="AM729" s="13" t="b">
        <f t="shared" si="228"/>
        <v>0</v>
      </c>
      <c r="AN729" s="13" t="b">
        <f t="shared" si="229"/>
        <v>0</v>
      </c>
      <c r="AO729" s="13" t="b">
        <f t="shared" si="230"/>
        <v>0</v>
      </c>
      <c r="AP729" s="13" t="b">
        <f t="shared" si="231"/>
        <v>0</v>
      </c>
      <c r="AQ729" s="13" t="b">
        <f t="shared" si="232"/>
        <v>0</v>
      </c>
      <c r="AR729" s="13" t="b">
        <f t="shared" si="233"/>
        <v>0</v>
      </c>
      <c r="AS729" s="13" t="b">
        <f t="shared" si="234"/>
        <v>1</v>
      </c>
      <c r="AT729" s="13" t="b">
        <f t="shared" si="235"/>
        <v>1</v>
      </c>
      <c r="AU729" s="13" t="b">
        <f t="shared" si="236"/>
        <v>1</v>
      </c>
      <c r="AV729" s="13" t="b">
        <f t="shared" si="237"/>
        <v>1</v>
      </c>
      <c r="AW729" s="13" t="b">
        <f t="shared" si="238"/>
        <v>1</v>
      </c>
      <c r="AX729" s="13" t="str">
        <f t="shared" si="239"/>
        <v>-</v>
      </c>
      <c r="AY729" s="622">
        <f>IF(AX729="-",0,IF(COUNTIF(AX729:$AX$1022,AX729)&gt;1,1,0))</f>
        <v>0</v>
      </c>
    </row>
    <row r="730" spans="1:51" ht="15.75">
      <c r="A730" s="464">
        <v>708</v>
      </c>
      <c r="B730" s="491"/>
      <c r="C730" s="492"/>
      <c r="D730" s="469"/>
      <c r="E730" s="470"/>
      <c r="F730" s="493"/>
      <c r="G730" s="466"/>
      <c r="H730" s="470"/>
      <c r="I730" s="493"/>
      <c r="J730" s="466"/>
      <c r="K730" s="470"/>
      <c r="L730" s="493"/>
      <c r="M730" s="466"/>
      <c r="N730" s="470"/>
      <c r="O730" s="493"/>
      <c r="P730" s="466"/>
      <c r="Q730" s="470"/>
      <c r="R730" s="493"/>
      <c r="S730" s="466"/>
      <c r="T730" s="470"/>
      <c r="U730" s="493"/>
      <c r="V730" s="466"/>
      <c r="W730" s="470"/>
      <c r="X730" s="493"/>
      <c r="Y730" s="466"/>
      <c r="Z730" s="470"/>
      <c r="AA730" s="494"/>
      <c r="AB730" s="542">
        <f t="shared" si="222"/>
        <v>0</v>
      </c>
      <c r="AC730" s="495">
        <f t="shared" si="222"/>
        <v>0</v>
      </c>
      <c r="AD730" s="496">
        <f t="shared" si="222"/>
        <v>0</v>
      </c>
      <c r="AE730" s="3"/>
      <c r="AF730" s="13" t="b">
        <f t="shared" si="220"/>
        <v>1</v>
      </c>
      <c r="AG730" s="13" t="b">
        <f t="shared" si="221"/>
        <v>1</v>
      </c>
      <c r="AH730" s="13" t="b">
        <f t="shared" si="223"/>
        <v>1</v>
      </c>
      <c r="AI730" s="13" t="b">
        <f t="shared" si="224"/>
        <v>1</v>
      </c>
      <c r="AJ730" s="13" t="b">
        <f t="shared" si="225"/>
        <v>0</v>
      </c>
      <c r="AK730" s="13" t="b">
        <f t="shared" si="226"/>
        <v>0</v>
      </c>
      <c r="AL730" s="13" t="b">
        <f t="shared" si="227"/>
        <v>0</v>
      </c>
      <c r="AM730" s="13" t="b">
        <f t="shared" si="228"/>
        <v>0</v>
      </c>
      <c r="AN730" s="13" t="b">
        <f t="shared" si="229"/>
        <v>0</v>
      </c>
      <c r="AO730" s="13" t="b">
        <f t="shared" si="230"/>
        <v>0</v>
      </c>
      <c r="AP730" s="13" t="b">
        <f t="shared" si="231"/>
        <v>0</v>
      </c>
      <c r="AQ730" s="13" t="b">
        <f t="shared" si="232"/>
        <v>0</v>
      </c>
      <c r="AR730" s="13" t="b">
        <f t="shared" si="233"/>
        <v>0</v>
      </c>
      <c r="AS730" s="13" t="b">
        <f t="shared" si="234"/>
        <v>1</v>
      </c>
      <c r="AT730" s="13" t="b">
        <f t="shared" si="235"/>
        <v>1</v>
      </c>
      <c r="AU730" s="13" t="b">
        <f t="shared" si="236"/>
        <v>1</v>
      </c>
      <c r="AV730" s="13" t="b">
        <f t="shared" si="237"/>
        <v>1</v>
      </c>
      <c r="AW730" s="13" t="b">
        <f t="shared" si="238"/>
        <v>1</v>
      </c>
      <c r="AX730" s="13" t="str">
        <f t="shared" si="239"/>
        <v>-</v>
      </c>
      <c r="AY730" s="622">
        <f>IF(AX730="-",0,IF(COUNTIF(AX730:$AX$1022,AX730)&gt;1,1,0))</f>
        <v>0</v>
      </c>
    </row>
    <row r="731" spans="1:51" ht="15.75">
      <c r="A731" s="464">
        <v>709</v>
      </c>
      <c r="B731" s="491"/>
      <c r="C731" s="492"/>
      <c r="D731" s="469"/>
      <c r="E731" s="470"/>
      <c r="F731" s="493"/>
      <c r="G731" s="466"/>
      <c r="H731" s="470"/>
      <c r="I731" s="493"/>
      <c r="J731" s="466"/>
      <c r="K731" s="470"/>
      <c r="L731" s="493"/>
      <c r="M731" s="466"/>
      <c r="N731" s="470"/>
      <c r="O731" s="493"/>
      <c r="P731" s="466"/>
      <c r="Q731" s="470"/>
      <c r="R731" s="493"/>
      <c r="S731" s="466"/>
      <c r="T731" s="470"/>
      <c r="U731" s="493"/>
      <c r="V731" s="466"/>
      <c r="W731" s="470"/>
      <c r="X731" s="493"/>
      <c r="Y731" s="466"/>
      <c r="Z731" s="470"/>
      <c r="AA731" s="494"/>
      <c r="AB731" s="542">
        <f t="shared" si="222"/>
        <v>0</v>
      </c>
      <c r="AC731" s="495">
        <f t="shared" si="222"/>
        <v>0</v>
      </c>
      <c r="AD731" s="496">
        <f t="shared" si="222"/>
        <v>0</v>
      </c>
      <c r="AE731" s="3"/>
      <c r="AF731" s="13" t="b">
        <f t="shared" si="220"/>
        <v>1</v>
      </c>
      <c r="AG731" s="13" t="b">
        <f t="shared" si="221"/>
        <v>1</v>
      </c>
      <c r="AH731" s="13" t="b">
        <f t="shared" si="223"/>
        <v>1</v>
      </c>
      <c r="AI731" s="13" t="b">
        <f t="shared" si="224"/>
        <v>1</v>
      </c>
      <c r="AJ731" s="13" t="b">
        <f t="shared" si="225"/>
        <v>0</v>
      </c>
      <c r="AK731" s="13" t="b">
        <f t="shared" si="226"/>
        <v>0</v>
      </c>
      <c r="AL731" s="13" t="b">
        <f t="shared" si="227"/>
        <v>0</v>
      </c>
      <c r="AM731" s="13" t="b">
        <f t="shared" si="228"/>
        <v>0</v>
      </c>
      <c r="AN731" s="13" t="b">
        <f t="shared" si="229"/>
        <v>0</v>
      </c>
      <c r="AO731" s="13" t="b">
        <f t="shared" si="230"/>
        <v>0</v>
      </c>
      <c r="AP731" s="13" t="b">
        <f t="shared" si="231"/>
        <v>0</v>
      </c>
      <c r="AQ731" s="13" t="b">
        <f t="shared" si="232"/>
        <v>0</v>
      </c>
      <c r="AR731" s="13" t="b">
        <f t="shared" si="233"/>
        <v>0</v>
      </c>
      <c r="AS731" s="13" t="b">
        <f t="shared" si="234"/>
        <v>1</v>
      </c>
      <c r="AT731" s="13" t="b">
        <f t="shared" si="235"/>
        <v>1</v>
      </c>
      <c r="AU731" s="13" t="b">
        <f t="shared" si="236"/>
        <v>1</v>
      </c>
      <c r="AV731" s="13" t="b">
        <f t="shared" si="237"/>
        <v>1</v>
      </c>
      <c r="AW731" s="13" t="b">
        <f t="shared" si="238"/>
        <v>1</v>
      </c>
      <c r="AX731" s="13" t="str">
        <f t="shared" si="239"/>
        <v>-</v>
      </c>
      <c r="AY731" s="622">
        <f>IF(AX731="-",0,IF(COUNTIF(AX731:$AX$1022,AX731)&gt;1,1,0))</f>
        <v>0</v>
      </c>
    </row>
    <row r="732" spans="1:51" ht="15.75">
      <c r="A732" s="464">
        <v>710</v>
      </c>
      <c r="B732" s="491"/>
      <c r="C732" s="492"/>
      <c r="D732" s="469"/>
      <c r="E732" s="470"/>
      <c r="F732" s="493"/>
      <c r="G732" s="466"/>
      <c r="H732" s="470"/>
      <c r="I732" s="493"/>
      <c r="J732" s="466"/>
      <c r="K732" s="470"/>
      <c r="L732" s="493"/>
      <c r="M732" s="466"/>
      <c r="N732" s="470"/>
      <c r="O732" s="493"/>
      <c r="P732" s="466"/>
      <c r="Q732" s="470"/>
      <c r="R732" s="493"/>
      <c r="S732" s="466"/>
      <c r="T732" s="470"/>
      <c r="U732" s="493"/>
      <c r="V732" s="466"/>
      <c r="W732" s="470"/>
      <c r="X732" s="493"/>
      <c r="Y732" s="466"/>
      <c r="Z732" s="470"/>
      <c r="AA732" s="494"/>
      <c r="AB732" s="542">
        <f t="shared" si="222"/>
        <v>0</v>
      </c>
      <c r="AC732" s="495">
        <f t="shared" si="222"/>
        <v>0</v>
      </c>
      <c r="AD732" s="496">
        <f t="shared" si="222"/>
        <v>0</v>
      </c>
      <c r="AE732" s="3"/>
      <c r="AF732" s="13" t="b">
        <f t="shared" si="220"/>
        <v>1</v>
      </c>
      <c r="AG732" s="13" t="b">
        <f t="shared" si="221"/>
        <v>1</v>
      </c>
      <c r="AH732" s="13" t="b">
        <f t="shared" si="223"/>
        <v>1</v>
      </c>
      <c r="AI732" s="13" t="b">
        <f t="shared" si="224"/>
        <v>1</v>
      </c>
      <c r="AJ732" s="13" t="b">
        <f t="shared" si="225"/>
        <v>0</v>
      </c>
      <c r="AK732" s="13" t="b">
        <f t="shared" si="226"/>
        <v>0</v>
      </c>
      <c r="AL732" s="13" t="b">
        <f t="shared" si="227"/>
        <v>0</v>
      </c>
      <c r="AM732" s="13" t="b">
        <f t="shared" si="228"/>
        <v>0</v>
      </c>
      <c r="AN732" s="13" t="b">
        <f t="shared" si="229"/>
        <v>0</v>
      </c>
      <c r="AO732" s="13" t="b">
        <f t="shared" si="230"/>
        <v>0</v>
      </c>
      <c r="AP732" s="13" t="b">
        <f t="shared" si="231"/>
        <v>0</v>
      </c>
      <c r="AQ732" s="13" t="b">
        <f t="shared" si="232"/>
        <v>0</v>
      </c>
      <c r="AR732" s="13" t="b">
        <f t="shared" si="233"/>
        <v>0</v>
      </c>
      <c r="AS732" s="13" t="b">
        <f t="shared" si="234"/>
        <v>1</v>
      </c>
      <c r="AT732" s="13" t="b">
        <f t="shared" si="235"/>
        <v>1</v>
      </c>
      <c r="AU732" s="13" t="b">
        <f t="shared" si="236"/>
        <v>1</v>
      </c>
      <c r="AV732" s="13" t="b">
        <f t="shared" si="237"/>
        <v>1</v>
      </c>
      <c r="AW732" s="13" t="b">
        <f t="shared" si="238"/>
        <v>1</v>
      </c>
      <c r="AX732" s="13" t="str">
        <f t="shared" si="239"/>
        <v>-</v>
      </c>
      <c r="AY732" s="622">
        <f>IF(AX732="-",0,IF(COUNTIF(AX732:$AX$1022,AX732)&gt;1,1,0))</f>
        <v>0</v>
      </c>
    </row>
    <row r="733" spans="1:51" ht="15.75">
      <c r="A733" s="464">
        <v>711</v>
      </c>
      <c r="B733" s="491"/>
      <c r="C733" s="492"/>
      <c r="D733" s="469"/>
      <c r="E733" s="470"/>
      <c r="F733" s="493"/>
      <c r="G733" s="466"/>
      <c r="H733" s="470"/>
      <c r="I733" s="493"/>
      <c r="J733" s="466"/>
      <c r="K733" s="470"/>
      <c r="L733" s="493"/>
      <c r="M733" s="466"/>
      <c r="N733" s="470"/>
      <c r="O733" s="493"/>
      <c r="P733" s="466"/>
      <c r="Q733" s="470"/>
      <c r="R733" s="493"/>
      <c r="S733" s="466"/>
      <c r="T733" s="470"/>
      <c r="U733" s="493"/>
      <c r="V733" s="466"/>
      <c r="W733" s="470"/>
      <c r="X733" s="493"/>
      <c r="Y733" s="466"/>
      <c r="Z733" s="470"/>
      <c r="AA733" s="494"/>
      <c r="AB733" s="542">
        <f t="shared" si="222"/>
        <v>0</v>
      </c>
      <c r="AC733" s="495">
        <f t="shared" si="222"/>
        <v>0</v>
      </c>
      <c r="AD733" s="496">
        <f t="shared" si="222"/>
        <v>0</v>
      </c>
      <c r="AE733" s="3"/>
      <c r="AF733" s="13" t="b">
        <f t="shared" si="220"/>
        <v>1</v>
      </c>
      <c r="AG733" s="13" t="b">
        <f t="shared" si="221"/>
        <v>1</v>
      </c>
      <c r="AH733" s="13" t="b">
        <f t="shared" si="223"/>
        <v>1</v>
      </c>
      <c r="AI733" s="13" t="b">
        <f t="shared" si="224"/>
        <v>1</v>
      </c>
      <c r="AJ733" s="13" t="b">
        <f t="shared" si="225"/>
        <v>0</v>
      </c>
      <c r="AK733" s="13" t="b">
        <f t="shared" si="226"/>
        <v>0</v>
      </c>
      <c r="AL733" s="13" t="b">
        <f t="shared" si="227"/>
        <v>0</v>
      </c>
      <c r="AM733" s="13" t="b">
        <f t="shared" si="228"/>
        <v>0</v>
      </c>
      <c r="AN733" s="13" t="b">
        <f t="shared" si="229"/>
        <v>0</v>
      </c>
      <c r="AO733" s="13" t="b">
        <f t="shared" si="230"/>
        <v>0</v>
      </c>
      <c r="AP733" s="13" t="b">
        <f t="shared" si="231"/>
        <v>0</v>
      </c>
      <c r="AQ733" s="13" t="b">
        <f t="shared" si="232"/>
        <v>0</v>
      </c>
      <c r="AR733" s="13" t="b">
        <f t="shared" si="233"/>
        <v>0</v>
      </c>
      <c r="AS733" s="13" t="b">
        <f t="shared" si="234"/>
        <v>1</v>
      </c>
      <c r="AT733" s="13" t="b">
        <f t="shared" si="235"/>
        <v>1</v>
      </c>
      <c r="AU733" s="13" t="b">
        <f t="shared" si="236"/>
        <v>1</v>
      </c>
      <c r="AV733" s="13" t="b">
        <f t="shared" si="237"/>
        <v>1</v>
      </c>
      <c r="AW733" s="13" t="b">
        <f t="shared" si="238"/>
        <v>1</v>
      </c>
      <c r="AX733" s="13" t="str">
        <f t="shared" si="239"/>
        <v>-</v>
      </c>
      <c r="AY733" s="622">
        <f>IF(AX733="-",0,IF(COUNTIF(AX733:$AX$1022,AX733)&gt;1,1,0))</f>
        <v>0</v>
      </c>
    </row>
    <row r="734" spans="1:51" ht="15.75">
      <c r="A734" s="464">
        <v>712</v>
      </c>
      <c r="B734" s="491"/>
      <c r="C734" s="492"/>
      <c r="D734" s="469"/>
      <c r="E734" s="470"/>
      <c r="F734" s="493"/>
      <c r="G734" s="466"/>
      <c r="H734" s="470"/>
      <c r="I734" s="493"/>
      <c r="J734" s="466"/>
      <c r="K734" s="470"/>
      <c r="L734" s="493"/>
      <c r="M734" s="466"/>
      <c r="N734" s="470"/>
      <c r="O734" s="493"/>
      <c r="P734" s="466"/>
      <c r="Q734" s="470"/>
      <c r="R734" s="493"/>
      <c r="S734" s="466"/>
      <c r="T734" s="470"/>
      <c r="U734" s="493"/>
      <c r="V734" s="466"/>
      <c r="W734" s="470"/>
      <c r="X734" s="493"/>
      <c r="Y734" s="466"/>
      <c r="Z734" s="470"/>
      <c r="AA734" s="494"/>
      <c r="AB734" s="542">
        <f t="shared" si="222"/>
        <v>0</v>
      </c>
      <c r="AC734" s="495">
        <f t="shared" si="222"/>
        <v>0</v>
      </c>
      <c r="AD734" s="496">
        <f t="shared" si="222"/>
        <v>0</v>
      </c>
      <c r="AE734" s="3"/>
      <c r="AF734" s="13" t="b">
        <f t="shared" si="220"/>
        <v>1</v>
      </c>
      <c r="AG734" s="13" t="b">
        <f t="shared" si="221"/>
        <v>1</v>
      </c>
      <c r="AH734" s="13" t="b">
        <f t="shared" si="223"/>
        <v>1</v>
      </c>
      <c r="AI734" s="13" t="b">
        <f t="shared" si="224"/>
        <v>1</v>
      </c>
      <c r="AJ734" s="13" t="b">
        <f t="shared" si="225"/>
        <v>0</v>
      </c>
      <c r="AK734" s="13" t="b">
        <f t="shared" si="226"/>
        <v>0</v>
      </c>
      <c r="AL734" s="13" t="b">
        <f t="shared" si="227"/>
        <v>0</v>
      </c>
      <c r="AM734" s="13" t="b">
        <f t="shared" si="228"/>
        <v>0</v>
      </c>
      <c r="AN734" s="13" t="b">
        <f t="shared" si="229"/>
        <v>0</v>
      </c>
      <c r="AO734" s="13" t="b">
        <f t="shared" si="230"/>
        <v>0</v>
      </c>
      <c r="AP734" s="13" t="b">
        <f t="shared" si="231"/>
        <v>0</v>
      </c>
      <c r="AQ734" s="13" t="b">
        <f t="shared" si="232"/>
        <v>0</v>
      </c>
      <c r="AR734" s="13" t="b">
        <f t="shared" si="233"/>
        <v>0</v>
      </c>
      <c r="AS734" s="13" t="b">
        <f t="shared" si="234"/>
        <v>1</v>
      </c>
      <c r="AT734" s="13" t="b">
        <f t="shared" si="235"/>
        <v>1</v>
      </c>
      <c r="AU734" s="13" t="b">
        <f t="shared" si="236"/>
        <v>1</v>
      </c>
      <c r="AV734" s="13" t="b">
        <f t="shared" si="237"/>
        <v>1</v>
      </c>
      <c r="AW734" s="13" t="b">
        <f t="shared" si="238"/>
        <v>1</v>
      </c>
      <c r="AX734" s="13" t="str">
        <f t="shared" si="239"/>
        <v>-</v>
      </c>
      <c r="AY734" s="622">
        <f>IF(AX734="-",0,IF(COUNTIF(AX734:$AX$1022,AX734)&gt;1,1,0))</f>
        <v>0</v>
      </c>
    </row>
    <row r="735" spans="1:51" ht="15.75">
      <c r="A735" s="464">
        <v>713</v>
      </c>
      <c r="B735" s="491"/>
      <c r="C735" s="492"/>
      <c r="D735" s="469"/>
      <c r="E735" s="470"/>
      <c r="F735" s="493"/>
      <c r="G735" s="466"/>
      <c r="H735" s="470"/>
      <c r="I735" s="493"/>
      <c r="J735" s="466"/>
      <c r="K735" s="470"/>
      <c r="L735" s="493"/>
      <c r="M735" s="466"/>
      <c r="N735" s="470"/>
      <c r="O735" s="493"/>
      <c r="P735" s="466"/>
      <c r="Q735" s="470"/>
      <c r="R735" s="493"/>
      <c r="S735" s="466"/>
      <c r="T735" s="470"/>
      <c r="U735" s="493"/>
      <c r="V735" s="466"/>
      <c r="W735" s="470"/>
      <c r="X735" s="493"/>
      <c r="Y735" s="466"/>
      <c r="Z735" s="470"/>
      <c r="AA735" s="494"/>
      <c r="AB735" s="542">
        <f t="shared" si="222"/>
        <v>0</v>
      </c>
      <c r="AC735" s="495">
        <f t="shared" si="222"/>
        <v>0</v>
      </c>
      <c r="AD735" s="496">
        <f t="shared" si="222"/>
        <v>0</v>
      </c>
      <c r="AE735" s="3"/>
      <c r="AF735" s="13" t="b">
        <f t="shared" si="220"/>
        <v>1</v>
      </c>
      <c r="AG735" s="13" t="b">
        <f t="shared" si="221"/>
        <v>1</v>
      </c>
      <c r="AH735" s="13" t="b">
        <f t="shared" si="223"/>
        <v>1</v>
      </c>
      <c r="AI735" s="13" t="b">
        <f t="shared" si="224"/>
        <v>1</v>
      </c>
      <c r="AJ735" s="13" t="b">
        <f t="shared" si="225"/>
        <v>0</v>
      </c>
      <c r="AK735" s="13" t="b">
        <f t="shared" si="226"/>
        <v>0</v>
      </c>
      <c r="AL735" s="13" t="b">
        <f t="shared" si="227"/>
        <v>0</v>
      </c>
      <c r="AM735" s="13" t="b">
        <f t="shared" si="228"/>
        <v>0</v>
      </c>
      <c r="AN735" s="13" t="b">
        <f t="shared" si="229"/>
        <v>0</v>
      </c>
      <c r="AO735" s="13" t="b">
        <f t="shared" si="230"/>
        <v>0</v>
      </c>
      <c r="AP735" s="13" t="b">
        <f t="shared" si="231"/>
        <v>0</v>
      </c>
      <c r="AQ735" s="13" t="b">
        <f t="shared" si="232"/>
        <v>0</v>
      </c>
      <c r="AR735" s="13" t="b">
        <f t="shared" si="233"/>
        <v>0</v>
      </c>
      <c r="AS735" s="13" t="b">
        <f t="shared" si="234"/>
        <v>1</v>
      </c>
      <c r="AT735" s="13" t="b">
        <f t="shared" si="235"/>
        <v>1</v>
      </c>
      <c r="AU735" s="13" t="b">
        <f t="shared" si="236"/>
        <v>1</v>
      </c>
      <c r="AV735" s="13" t="b">
        <f t="shared" si="237"/>
        <v>1</v>
      </c>
      <c r="AW735" s="13" t="b">
        <f t="shared" si="238"/>
        <v>1</v>
      </c>
      <c r="AX735" s="13" t="str">
        <f t="shared" si="239"/>
        <v>-</v>
      </c>
      <c r="AY735" s="622">
        <f>IF(AX735="-",0,IF(COUNTIF(AX735:$AX$1022,AX735)&gt;1,1,0))</f>
        <v>0</v>
      </c>
    </row>
    <row r="736" spans="1:51" ht="15.75">
      <c r="A736" s="464">
        <v>714</v>
      </c>
      <c r="B736" s="491"/>
      <c r="C736" s="492"/>
      <c r="D736" s="469"/>
      <c r="E736" s="470"/>
      <c r="F736" s="493"/>
      <c r="G736" s="466"/>
      <c r="H736" s="470"/>
      <c r="I736" s="493"/>
      <c r="J736" s="466"/>
      <c r="K736" s="470"/>
      <c r="L736" s="493"/>
      <c r="M736" s="466"/>
      <c r="N736" s="470"/>
      <c r="O736" s="493"/>
      <c r="P736" s="466"/>
      <c r="Q736" s="470"/>
      <c r="R736" s="493"/>
      <c r="S736" s="466"/>
      <c r="T736" s="470"/>
      <c r="U736" s="493"/>
      <c r="V736" s="466"/>
      <c r="W736" s="470"/>
      <c r="X736" s="493"/>
      <c r="Y736" s="466"/>
      <c r="Z736" s="470"/>
      <c r="AA736" s="494"/>
      <c r="AB736" s="542">
        <f t="shared" si="222"/>
        <v>0</v>
      </c>
      <c r="AC736" s="495">
        <f t="shared" si="222"/>
        <v>0</v>
      </c>
      <c r="AD736" s="496">
        <f t="shared" si="222"/>
        <v>0</v>
      </c>
      <c r="AE736" s="3"/>
      <c r="AF736" s="13" t="b">
        <f t="shared" si="220"/>
        <v>1</v>
      </c>
      <c r="AG736" s="13" t="b">
        <f t="shared" si="221"/>
        <v>1</v>
      </c>
      <c r="AH736" s="13" t="b">
        <f t="shared" si="223"/>
        <v>1</v>
      </c>
      <c r="AI736" s="13" t="b">
        <f t="shared" si="224"/>
        <v>1</v>
      </c>
      <c r="AJ736" s="13" t="b">
        <f t="shared" si="225"/>
        <v>0</v>
      </c>
      <c r="AK736" s="13" t="b">
        <f t="shared" si="226"/>
        <v>0</v>
      </c>
      <c r="AL736" s="13" t="b">
        <f t="shared" si="227"/>
        <v>0</v>
      </c>
      <c r="AM736" s="13" t="b">
        <f t="shared" si="228"/>
        <v>0</v>
      </c>
      <c r="AN736" s="13" t="b">
        <f t="shared" si="229"/>
        <v>0</v>
      </c>
      <c r="AO736" s="13" t="b">
        <f t="shared" si="230"/>
        <v>0</v>
      </c>
      <c r="AP736" s="13" t="b">
        <f t="shared" si="231"/>
        <v>0</v>
      </c>
      <c r="AQ736" s="13" t="b">
        <f t="shared" si="232"/>
        <v>0</v>
      </c>
      <c r="AR736" s="13" t="b">
        <f t="shared" si="233"/>
        <v>0</v>
      </c>
      <c r="AS736" s="13" t="b">
        <f t="shared" si="234"/>
        <v>1</v>
      </c>
      <c r="AT736" s="13" t="b">
        <f t="shared" si="235"/>
        <v>1</v>
      </c>
      <c r="AU736" s="13" t="b">
        <f t="shared" si="236"/>
        <v>1</v>
      </c>
      <c r="AV736" s="13" t="b">
        <f t="shared" si="237"/>
        <v>1</v>
      </c>
      <c r="AW736" s="13" t="b">
        <f t="shared" si="238"/>
        <v>1</v>
      </c>
      <c r="AX736" s="13" t="str">
        <f t="shared" si="239"/>
        <v>-</v>
      </c>
      <c r="AY736" s="622">
        <f>IF(AX736="-",0,IF(COUNTIF(AX736:$AX$1022,AX736)&gt;1,1,0))</f>
        <v>0</v>
      </c>
    </row>
    <row r="737" spans="1:51" ht="15.75">
      <c r="A737" s="464">
        <v>715</v>
      </c>
      <c r="B737" s="491"/>
      <c r="C737" s="492"/>
      <c r="D737" s="469"/>
      <c r="E737" s="470"/>
      <c r="F737" s="493"/>
      <c r="G737" s="466"/>
      <c r="H737" s="470"/>
      <c r="I737" s="493"/>
      <c r="J737" s="466"/>
      <c r="K737" s="470"/>
      <c r="L737" s="493"/>
      <c r="M737" s="466"/>
      <c r="N737" s="470"/>
      <c r="O737" s="493"/>
      <c r="P737" s="466"/>
      <c r="Q737" s="470"/>
      <c r="R737" s="493"/>
      <c r="S737" s="466"/>
      <c r="T737" s="470"/>
      <c r="U737" s="493"/>
      <c r="V737" s="466"/>
      <c r="W737" s="470"/>
      <c r="X737" s="493"/>
      <c r="Y737" s="466"/>
      <c r="Z737" s="470"/>
      <c r="AA737" s="494"/>
      <c r="AB737" s="542">
        <f t="shared" si="222"/>
        <v>0</v>
      </c>
      <c r="AC737" s="495">
        <f t="shared" si="222"/>
        <v>0</v>
      </c>
      <c r="AD737" s="496">
        <f t="shared" si="222"/>
        <v>0</v>
      </c>
      <c r="AE737" s="3"/>
      <c r="AF737" s="13" t="b">
        <f t="shared" si="220"/>
        <v>1</v>
      </c>
      <c r="AG737" s="13" t="b">
        <f t="shared" si="221"/>
        <v>1</v>
      </c>
      <c r="AH737" s="13" t="b">
        <f t="shared" si="223"/>
        <v>1</v>
      </c>
      <c r="AI737" s="13" t="b">
        <f t="shared" si="224"/>
        <v>1</v>
      </c>
      <c r="AJ737" s="13" t="b">
        <f t="shared" si="225"/>
        <v>0</v>
      </c>
      <c r="AK737" s="13" t="b">
        <f t="shared" si="226"/>
        <v>0</v>
      </c>
      <c r="AL737" s="13" t="b">
        <f t="shared" si="227"/>
        <v>0</v>
      </c>
      <c r="AM737" s="13" t="b">
        <f t="shared" si="228"/>
        <v>0</v>
      </c>
      <c r="AN737" s="13" t="b">
        <f t="shared" si="229"/>
        <v>0</v>
      </c>
      <c r="AO737" s="13" t="b">
        <f t="shared" si="230"/>
        <v>0</v>
      </c>
      <c r="AP737" s="13" t="b">
        <f t="shared" si="231"/>
        <v>0</v>
      </c>
      <c r="AQ737" s="13" t="b">
        <f t="shared" si="232"/>
        <v>0</v>
      </c>
      <c r="AR737" s="13" t="b">
        <f t="shared" si="233"/>
        <v>0</v>
      </c>
      <c r="AS737" s="13" t="b">
        <f t="shared" si="234"/>
        <v>1</v>
      </c>
      <c r="AT737" s="13" t="b">
        <f t="shared" si="235"/>
        <v>1</v>
      </c>
      <c r="AU737" s="13" t="b">
        <f t="shared" si="236"/>
        <v>1</v>
      </c>
      <c r="AV737" s="13" t="b">
        <f t="shared" si="237"/>
        <v>1</v>
      </c>
      <c r="AW737" s="13" t="b">
        <f t="shared" si="238"/>
        <v>1</v>
      </c>
      <c r="AX737" s="13" t="str">
        <f t="shared" si="239"/>
        <v>-</v>
      </c>
      <c r="AY737" s="622">
        <f>IF(AX737="-",0,IF(COUNTIF(AX737:$AX$1022,AX737)&gt;1,1,0))</f>
        <v>0</v>
      </c>
    </row>
    <row r="738" spans="1:51" ht="15.75">
      <c r="A738" s="464">
        <v>716</v>
      </c>
      <c r="B738" s="491"/>
      <c r="C738" s="492"/>
      <c r="D738" s="469"/>
      <c r="E738" s="470"/>
      <c r="F738" s="493"/>
      <c r="G738" s="466"/>
      <c r="H738" s="470"/>
      <c r="I738" s="493"/>
      <c r="J738" s="466"/>
      <c r="K738" s="470"/>
      <c r="L738" s="493"/>
      <c r="M738" s="466"/>
      <c r="N738" s="470"/>
      <c r="O738" s="493"/>
      <c r="P738" s="466"/>
      <c r="Q738" s="470"/>
      <c r="R738" s="493"/>
      <c r="S738" s="466"/>
      <c r="T738" s="470"/>
      <c r="U738" s="493"/>
      <c r="V738" s="466"/>
      <c r="W738" s="470"/>
      <c r="X738" s="493"/>
      <c r="Y738" s="466"/>
      <c r="Z738" s="470"/>
      <c r="AA738" s="494"/>
      <c r="AB738" s="542">
        <f t="shared" si="222"/>
        <v>0</v>
      </c>
      <c r="AC738" s="495">
        <f t="shared" si="222"/>
        <v>0</v>
      </c>
      <c r="AD738" s="496">
        <f t="shared" si="222"/>
        <v>0</v>
      </c>
      <c r="AE738" s="3"/>
      <c r="AF738" s="13" t="b">
        <f t="shared" si="220"/>
        <v>1</v>
      </c>
      <c r="AG738" s="13" t="b">
        <f t="shared" si="221"/>
        <v>1</v>
      </c>
      <c r="AH738" s="13" t="b">
        <f t="shared" si="223"/>
        <v>1</v>
      </c>
      <c r="AI738" s="13" t="b">
        <f t="shared" si="224"/>
        <v>1</v>
      </c>
      <c r="AJ738" s="13" t="b">
        <f t="shared" si="225"/>
        <v>0</v>
      </c>
      <c r="AK738" s="13" t="b">
        <f t="shared" si="226"/>
        <v>0</v>
      </c>
      <c r="AL738" s="13" t="b">
        <f t="shared" si="227"/>
        <v>0</v>
      </c>
      <c r="AM738" s="13" t="b">
        <f t="shared" si="228"/>
        <v>0</v>
      </c>
      <c r="AN738" s="13" t="b">
        <f t="shared" si="229"/>
        <v>0</v>
      </c>
      <c r="AO738" s="13" t="b">
        <f t="shared" si="230"/>
        <v>0</v>
      </c>
      <c r="AP738" s="13" t="b">
        <f t="shared" si="231"/>
        <v>0</v>
      </c>
      <c r="AQ738" s="13" t="b">
        <f t="shared" si="232"/>
        <v>0</v>
      </c>
      <c r="AR738" s="13" t="b">
        <f t="shared" si="233"/>
        <v>0</v>
      </c>
      <c r="AS738" s="13" t="b">
        <f t="shared" si="234"/>
        <v>1</v>
      </c>
      <c r="AT738" s="13" t="b">
        <f t="shared" si="235"/>
        <v>1</v>
      </c>
      <c r="AU738" s="13" t="b">
        <f t="shared" si="236"/>
        <v>1</v>
      </c>
      <c r="AV738" s="13" t="b">
        <f t="shared" si="237"/>
        <v>1</v>
      </c>
      <c r="AW738" s="13" t="b">
        <f t="shared" si="238"/>
        <v>1</v>
      </c>
      <c r="AX738" s="13" t="str">
        <f t="shared" si="239"/>
        <v>-</v>
      </c>
      <c r="AY738" s="622">
        <f>IF(AX738="-",0,IF(COUNTIF(AX738:$AX$1022,AX738)&gt;1,1,0))</f>
        <v>0</v>
      </c>
    </row>
    <row r="739" spans="1:51" ht="15.75">
      <c r="A739" s="464">
        <v>717</v>
      </c>
      <c r="B739" s="491"/>
      <c r="C739" s="492"/>
      <c r="D739" s="469"/>
      <c r="E739" s="470"/>
      <c r="F739" s="493"/>
      <c r="G739" s="466"/>
      <c r="H739" s="470"/>
      <c r="I739" s="493"/>
      <c r="J739" s="466"/>
      <c r="K739" s="470"/>
      <c r="L739" s="493"/>
      <c r="M739" s="466"/>
      <c r="N739" s="470"/>
      <c r="O739" s="493"/>
      <c r="P739" s="466"/>
      <c r="Q739" s="470"/>
      <c r="R739" s="493"/>
      <c r="S739" s="466"/>
      <c r="T739" s="470"/>
      <c r="U739" s="493"/>
      <c r="V739" s="466"/>
      <c r="W739" s="470"/>
      <c r="X739" s="493"/>
      <c r="Y739" s="466"/>
      <c r="Z739" s="470"/>
      <c r="AA739" s="494"/>
      <c r="AB739" s="542">
        <f t="shared" si="222"/>
        <v>0</v>
      </c>
      <c r="AC739" s="495">
        <f t="shared" si="222"/>
        <v>0</v>
      </c>
      <c r="AD739" s="496">
        <f t="shared" si="222"/>
        <v>0</v>
      </c>
      <c r="AE739" s="3"/>
      <c r="AF739" s="13" t="b">
        <f t="shared" si="220"/>
        <v>1</v>
      </c>
      <c r="AG739" s="13" t="b">
        <f t="shared" si="221"/>
        <v>1</v>
      </c>
      <c r="AH739" s="13" t="b">
        <f t="shared" si="223"/>
        <v>1</v>
      </c>
      <c r="AI739" s="13" t="b">
        <f t="shared" si="224"/>
        <v>1</v>
      </c>
      <c r="AJ739" s="13" t="b">
        <f t="shared" si="225"/>
        <v>0</v>
      </c>
      <c r="AK739" s="13" t="b">
        <f t="shared" si="226"/>
        <v>0</v>
      </c>
      <c r="AL739" s="13" t="b">
        <f t="shared" si="227"/>
        <v>0</v>
      </c>
      <c r="AM739" s="13" t="b">
        <f t="shared" si="228"/>
        <v>0</v>
      </c>
      <c r="AN739" s="13" t="b">
        <f t="shared" si="229"/>
        <v>0</v>
      </c>
      <c r="AO739" s="13" t="b">
        <f t="shared" si="230"/>
        <v>0</v>
      </c>
      <c r="AP739" s="13" t="b">
        <f t="shared" si="231"/>
        <v>0</v>
      </c>
      <c r="AQ739" s="13" t="b">
        <f t="shared" si="232"/>
        <v>0</v>
      </c>
      <c r="AR739" s="13" t="b">
        <f t="shared" si="233"/>
        <v>0</v>
      </c>
      <c r="AS739" s="13" t="b">
        <f t="shared" si="234"/>
        <v>1</v>
      </c>
      <c r="AT739" s="13" t="b">
        <f t="shared" si="235"/>
        <v>1</v>
      </c>
      <c r="AU739" s="13" t="b">
        <f t="shared" si="236"/>
        <v>1</v>
      </c>
      <c r="AV739" s="13" t="b">
        <f t="shared" si="237"/>
        <v>1</v>
      </c>
      <c r="AW739" s="13" t="b">
        <f t="shared" si="238"/>
        <v>1</v>
      </c>
      <c r="AX739" s="13" t="str">
        <f t="shared" si="239"/>
        <v>-</v>
      </c>
      <c r="AY739" s="622">
        <f>IF(AX739="-",0,IF(COUNTIF(AX739:$AX$1022,AX739)&gt;1,1,0))</f>
        <v>0</v>
      </c>
    </row>
    <row r="740" spans="1:51" ht="15.75">
      <c r="A740" s="464">
        <v>718</v>
      </c>
      <c r="B740" s="491"/>
      <c r="C740" s="492"/>
      <c r="D740" s="469"/>
      <c r="E740" s="470"/>
      <c r="F740" s="493"/>
      <c r="G740" s="466"/>
      <c r="H740" s="470"/>
      <c r="I740" s="493"/>
      <c r="J740" s="466"/>
      <c r="K740" s="470"/>
      <c r="L740" s="493"/>
      <c r="M740" s="466"/>
      <c r="N740" s="470"/>
      <c r="O740" s="493"/>
      <c r="P740" s="466"/>
      <c r="Q740" s="470"/>
      <c r="R740" s="493"/>
      <c r="S740" s="466"/>
      <c r="T740" s="470"/>
      <c r="U740" s="493"/>
      <c r="V740" s="466"/>
      <c r="W740" s="470"/>
      <c r="X740" s="493"/>
      <c r="Y740" s="466"/>
      <c r="Z740" s="470"/>
      <c r="AA740" s="494"/>
      <c r="AB740" s="542">
        <f t="shared" si="222"/>
        <v>0</v>
      </c>
      <c r="AC740" s="495">
        <f t="shared" si="222"/>
        <v>0</v>
      </c>
      <c r="AD740" s="496">
        <f t="shared" si="222"/>
        <v>0</v>
      </c>
      <c r="AE740" s="3"/>
      <c r="AF740" s="13" t="b">
        <f t="shared" si="220"/>
        <v>1</v>
      </c>
      <c r="AG740" s="13" t="b">
        <f t="shared" si="221"/>
        <v>1</v>
      </c>
      <c r="AH740" s="13" t="b">
        <f t="shared" si="223"/>
        <v>1</v>
      </c>
      <c r="AI740" s="13" t="b">
        <f t="shared" si="224"/>
        <v>1</v>
      </c>
      <c r="AJ740" s="13" t="b">
        <f t="shared" si="225"/>
        <v>0</v>
      </c>
      <c r="AK740" s="13" t="b">
        <f t="shared" si="226"/>
        <v>0</v>
      </c>
      <c r="AL740" s="13" t="b">
        <f t="shared" si="227"/>
        <v>0</v>
      </c>
      <c r="AM740" s="13" t="b">
        <f t="shared" si="228"/>
        <v>0</v>
      </c>
      <c r="AN740" s="13" t="b">
        <f t="shared" si="229"/>
        <v>0</v>
      </c>
      <c r="AO740" s="13" t="b">
        <f t="shared" si="230"/>
        <v>0</v>
      </c>
      <c r="AP740" s="13" t="b">
        <f t="shared" si="231"/>
        <v>0</v>
      </c>
      <c r="AQ740" s="13" t="b">
        <f t="shared" si="232"/>
        <v>0</v>
      </c>
      <c r="AR740" s="13" t="b">
        <f t="shared" si="233"/>
        <v>0</v>
      </c>
      <c r="AS740" s="13" t="b">
        <f t="shared" si="234"/>
        <v>1</v>
      </c>
      <c r="AT740" s="13" t="b">
        <f t="shared" si="235"/>
        <v>1</v>
      </c>
      <c r="AU740" s="13" t="b">
        <f t="shared" si="236"/>
        <v>1</v>
      </c>
      <c r="AV740" s="13" t="b">
        <f t="shared" si="237"/>
        <v>1</v>
      </c>
      <c r="AW740" s="13" t="b">
        <f t="shared" si="238"/>
        <v>1</v>
      </c>
      <c r="AX740" s="13" t="str">
        <f t="shared" si="239"/>
        <v>-</v>
      </c>
      <c r="AY740" s="622">
        <f>IF(AX740="-",0,IF(COUNTIF(AX740:$AX$1022,AX740)&gt;1,1,0))</f>
        <v>0</v>
      </c>
    </row>
    <row r="741" spans="1:51" ht="15.75">
      <c r="A741" s="464">
        <v>719</v>
      </c>
      <c r="B741" s="491"/>
      <c r="C741" s="492"/>
      <c r="D741" s="469"/>
      <c r="E741" s="470"/>
      <c r="F741" s="493"/>
      <c r="G741" s="466"/>
      <c r="H741" s="470"/>
      <c r="I741" s="493"/>
      <c r="J741" s="466"/>
      <c r="K741" s="470"/>
      <c r="L741" s="493"/>
      <c r="M741" s="466"/>
      <c r="N741" s="470"/>
      <c r="O741" s="493"/>
      <c r="P741" s="466"/>
      <c r="Q741" s="470"/>
      <c r="R741" s="493"/>
      <c r="S741" s="466"/>
      <c r="T741" s="470"/>
      <c r="U741" s="493"/>
      <c r="V741" s="466"/>
      <c r="W741" s="470"/>
      <c r="X741" s="493"/>
      <c r="Y741" s="466"/>
      <c r="Z741" s="470"/>
      <c r="AA741" s="494"/>
      <c r="AB741" s="542">
        <f t="shared" si="222"/>
        <v>0</v>
      </c>
      <c r="AC741" s="495">
        <f t="shared" si="222"/>
        <v>0</v>
      </c>
      <c r="AD741" s="496">
        <f t="shared" si="222"/>
        <v>0</v>
      </c>
      <c r="AE741" s="3"/>
      <c r="AF741" s="13" t="b">
        <f t="shared" si="220"/>
        <v>1</v>
      </c>
      <c r="AG741" s="13" t="b">
        <f t="shared" si="221"/>
        <v>1</v>
      </c>
      <c r="AH741" s="13" t="b">
        <f t="shared" si="223"/>
        <v>1</v>
      </c>
      <c r="AI741" s="13" t="b">
        <f t="shared" si="224"/>
        <v>1</v>
      </c>
      <c r="AJ741" s="13" t="b">
        <f t="shared" si="225"/>
        <v>0</v>
      </c>
      <c r="AK741" s="13" t="b">
        <f t="shared" si="226"/>
        <v>0</v>
      </c>
      <c r="AL741" s="13" t="b">
        <f t="shared" si="227"/>
        <v>0</v>
      </c>
      <c r="AM741" s="13" t="b">
        <f t="shared" si="228"/>
        <v>0</v>
      </c>
      <c r="AN741" s="13" t="b">
        <f t="shared" si="229"/>
        <v>0</v>
      </c>
      <c r="AO741" s="13" t="b">
        <f t="shared" si="230"/>
        <v>0</v>
      </c>
      <c r="AP741" s="13" t="b">
        <f t="shared" si="231"/>
        <v>0</v>
      </c>
      <c r="AQ741" s="13" t="b">
        <f t="shared" si="232"/>
        <v>0</v>
      </c>
      <c r="AR741" s="13" t="b">
        <f t="shared" si="233"/>
        <v>0</v>
      </c>
      <c r="AS741" s="13" t="b">
        <f t="shared" si="234"/>
        <v>1</v>
      </c>
      <c r="AT741" s="13" t="b">
        <f t="shared" si="235"/>
        <v>1</v>
      </c>
      <c r="AU741" s="13" t="b">
        <f t="shared" si="236"/>
        <v>1</v>
      </c>
      <c r="AV741" s="13" t="b">
        <f t="shared" si="237"/>
        <v>1</v>
      </c>
      <c r="AW741" s="13" t="b">
        <f t="shared" si="238"/>
        <v>1</v>
      </c>
      <c r="AX741" s="13" t="str">
        <f t="shared" si="239"/>
        <v>-</v>
      </c>
      <c r="AY741" s="622">
        <f>IF(AX741="-",0,IF(COUNTIF(AX741:$AX$1022,AX741)&gt;1,1,0))</f>
        <v>0</v>
      </c>
    </row>
    <row r="742" spans="1:51" ht="15.75">
      <c r="A742" s="464">
        <v>720</v>
      </c>
      <c r="B742" s="491"/>
      <c r="C742" s="492"/>
      <c r="D742" s="469"/>
      <c r="E742" s="470"/>
      <c r="F742" s="493"/>
      <c r="G742" s="466"/>
      <c r="H742" s="470"/>
      <c r="I742" s="493"/>
      <c r="J742" s="466"/>
      <c r="K742" s="470"/>
      <c r="L742" s="493"/>
      <c r="M742" s="466"/>
      <c r="N742" s="470"/>
      <c r="O742" s="493"/>
      <c r="P742" s="466"/>
      <c r="Q742" s="470"/>
      <c r="R742" s="493"/>
      <c r="S742" s="466"/>
      <c r="T742" s="470"/>
      <c r="U742" s="493"/>
      <c r="V742" s="466"/>
      <c r="W742" s="470"/>
      <c r="X742" s="493"/>
      <c r="Y742" s="466"/>
      <c r="Z742" s="470"/>
      <c r="AA742" s="494"/>
      <c r="AB742" s="542">
        <f t="shared" si="222"/>
        <v>0</v>
      </c>
      <c r="AC742" s="495">
        <f t="shared" si="222"/>
        <v>0</v>
      </c>
      <c r="AD742" s="496">
        <f t="shared" si="222"/>
        <v>0</v>
      </c>
      <c r="AE742" s="3"/>
      <c r="AF742" s="13" t="b">
        <f t="shared" si="220"/>
        <v>1</v>
      </c>
      <c r="AG742" s="13" t="b">
        <f t="shared" si="221"/>
        <v>1</v>
      </c>
      <c r="AH742" s="13" t="b">
        <f t="shared" si="223"/>
        <v>1</v>
      </c>
      <c r="AI742" s="13" t="b">
        <f t="shared" si="224"/>
        <v>1</v>
      </c>
      <c r="AJ742" s="13" t="b">
        <f t="shared" si="225"/>
        <v>0</v>
      </c>
      <c r="AK742" s="13" t="b">
        <f t="shared" si="226"/>
        <v>0</v>
      </c>
      <c r="AL742" s="13" t="b">
        <f t="shared" si="227"/>
        <v>0</v>
      </c>
      <c r="AM742" s="13" t="b">
        <f t="shared" si="228"/>
        <v>0</v>
      </c>
      <c r="AN742" s="13" t="b">
        <f t="shared" si="229"/>
        <v>0</v>
      </c>
      <c r="AO742" s="13" t="b">
        <f t="shared" si="230"/>
        <v>0</v>
      </c>
      <c r="AP742" s="13" t="b">
        <f t="shared" si="231"/>
        <v>0</v>
      </c>
      <c r="AQ742" s="13" t="b">
        <f t="shared" si="232"/>
        <v>0</v>
      </c>
      <c r="AR742" s="13" t="b">
        <f t="shared" si="233"/>
        <v>0</v>
      </c>
      <c r="AS742" s="13" t="b">
        <f t="shared" si="234"/>
        <v>1</v>
      </c>
      <c r="AT742" s="13" t="b">
        <f t="shared" si="235"/>
        <v>1</v>
      </c>
      <c r="AU742" s="13" t="b">
        <f t="shared" si="236"/>
        <v>1</v>
      </c>
      <c r="AV742" s="13" t="b">
        <f t="shared" si="237"/>
        <v>1</v>
      </c>
      <c r="AW742" s="13" t="b">
        <f t="shared" si="238"/>
        <v>1</v>
      </c>
      <c r="AX742" s="13" t="str">
        <f t="shared" si="239"/>
        <v>-</v>
      </c>
      <c r="AY742" s="622">
        <f>IF(AX742="-",0,IF(COUNTIF(AX742:$AX$1022,AX742)&gt;1,1,0))</f>
        <v>0</v>
      </c>
    </row>
    <row r="743" spans="1:51" ht="15.75">
      <c r="A743" s="464">
        <v>721</v>
      </c>
      <c r="B743" s="491"/>
      <c r="C743" s="492"/>
      <c r="D743" s="469"/>
      <c r="E743" s="470"/>
      <c r="F743" s="493"/>
      <c r="G743" s="466"/>
      <c r="H743" s="470"/>
      <c r="I743" s="493"/>
      <c r="J743" s="466"/>
      <c r="K743" s="470"/>
      <c r="L743" s="493"/>
      <c r="M743" s="466"/>
      <c r="N743" s="470"/>
      <c r="O743" s="493"/>
      <c r="P743" s="466"/>
      <c r="Q743" s="470"/>
      <c r="R743" s="493"/>
      <c r="S743" s="466"/>
      <c r="T743" s="470"/>
      <c r="U743" s="493"/>
      <c r="V743" s="466"/>
      <c r="W743" s="470"/>
      <c r="X743" s="493"/>
      <c r="Y743" s="466"/>
      <c r="Z743" s="470"/>
      <c r="AA743" s="494"/>
      <c r="AB743" s="542">
        <f t="shared" si="222"/>
        <v>0</v>
      </c>
      <c r="AC743" s="495">
        <f t="shared" si="222"/>
        <v>0</v>
      </c>
      <c r="AD743" s="496">
        <f t="shared" si="222"/>
        <v>0</v>
      </c>
      <c r="AE743" s="3"/>
      <c r="AF743" s="13" t="b">
        <f t="shared" si="220"/>
        <v>1</v>
      </c>
      <c r="AG743" s="13" t="b">
        <f t="shared" si="221"/>
        <v>1</v>
      </c>
      <c r="AH743" s="13" t="b">
        <f t="shared" si="223"/>
        <v>1</v>
      </c>
      <c r="AI743" s="13" t="b">
        <f t="shared" si="224"/>
        <v>1</v>
      </c>
      <c r="AJ743" s="13" t="b">
        <f t="shared" si="225"/>
        <v>0</v>
      </c>
      <c r="AK743" s="13" t="b">
        <f t="shared" si="226"/>
        <v>0</v>
      </c>
      <c r="AL743" s="13" t="b">
        <f t="shared" si="227"/>
        <v>0</v>
      </c>
      <c r="AM743" s="13" t="b">
        <f t="shared" si="228"/>
        <v>0</v>
      </c>
      <c r="AN743" s="13" t="b">
        <f t="shared" si="229"/>
        <v>0</v>
      </c>
      <c r="AO743" s="13" t="b">
        <f t="shared" si="230"/>
        <v>0</v>
      </c>
      <c r="AP743" s="13" t="b">
        <f t="shared" si="231"/>
        <v>0</v>
      </c>
      <c r="AQ743" s="13" t="b">
        <f t="shared" si="232"/>
        <v>0</v>
      </c>
      <c r="AR743" s="13" t="b">
        <f t="shared" si="233"/>
        <v>0</v>
      </c>
      <c r="AS743" s="13" t="b">
        <f t="shared" si="234"/>
        <v>1</v>
      </c>
      <c r="AT743" s="13" t="b">
        <f t="shared" si="235"/>
        <v>1</v>
      </c>
      <c r="AU743" s="13" t="b">
        <f t="shared" si="236"/>
        <v>1</v>
      </c>
      <c r="AV743" s="13" t="b">
        <f t="shared" si="237"/>
        <v>1</v>
      </c>
      <c r="AW743" s="13" t="b">
        <f t="shared" si="238"/>
        <v>1</v>
      </c>
      <c r="AX743" s="13" t="str">
        <f t="shared" si="239"/>
        <v>-</v>
      </c>
      <c r="AY743" s="622">
        <f>IF(AX743="-",0,IF(COUNTIF(AX743:$AX$1022,AX743)&gt;1,1,0))</f>
        <v>0</v>
      </c>
    </row>
    <row r="744" spans="1:51" ht="15.75">
      <c r="A744" s="464">
        <v>722</v>
      </c>
      <c r="B744" s="491"/>
      <c r="C744" s="492"/>
      <c r="D744" s="469"/>
      <c r="E744" s="470"/>
      <c r="F744" s="493"/>
      <c r="G744" s="466"/>
      <c r="H744" s="470"/>
      <c r="I744" s="493"/>
      <c r="J744" s="466"/>
      <c r="K744" s="470"/>
      <c r="L744" s="493"/>
      <c r="M744" s="466"/>
      <c r="N744" s="470"/>
      <c r="O744" s="493"/>
      <c r="P744" s="466"/>
      <c r="Q744" s="470"/>
      <c r="R744" s="493"/>
      <c r="S744" s="466"/>
      <c r="T744" s="470"/>
      <c r="U744" s="493"/>
      <c r="V744" s="466"/>
      <c r="W744" s="470"/>
      <c r="X744" s="493"/>
      <c r="Y744" s="466"/>
      <c r="Z744" s="470"/>
      <c r="AA744" s="494"/>
      <c r="AB744" s="542">
        <f t="shared" si="222"/>
        <v>0</v>
      </c>
      <c r="AC744" s="495">
        <f t="shared" si="222"/>
        <v>0</v>
      </c>
      <c r="AD744" s="496">
        <f t="shared" si="222"/>
        <v>0</v>
      </c>
      <c r="AE744" s="3"/>
      <c r="AF744" s="13" t="b">
        <f t="shared" si="220"/>
        <v>1</v>
      </c>
      <c r="AG744" s="13" t="b">
        <f t="shared" si="221"/>
        <v>1</v>
      </c>
      <c r="AH744" s="13" t="b">
        <f t="shared" si="223"/>
        <v>1</v>
      </c>
      <c r="AI744" s="13" t="b">
        <f t="shared" si="224"/>
        <v>1</v>
      </c>
      <c r="AJ744" s="13" t="b">
        <f t="shared" si="225"/>
        <v>0</v>
      </c>
      <c r="AK744" s="13" t="b">
        <f t="shared" si="226"/>
        <v>0</v>
      </c>
      <c r="AL744" s="13" t="b">
        <f t="shared" si="227"/>
        <v>0</v>
      </c>
      <c r="AM744" s="13" t="b">
        <f t="shared" si="228"/>
        <v>0</v>
      </c>
      <c r="AN744" s="13" t="b">
        <f t="shared" si="229"/>
        <v>0</v>
      </c>
      <c r="AO744" s="13" t="b">
        <f t="shared" si="230"/>
        <v>0</v>
      </c>
      <c r="AP744" s="13" t="b">
        <f t="shared" si="231"/>
        <v>0</v>
      </c>
      <c r="AQ744" s="13" t="b">
        <f t="shared" si="232"/>
        <v>0</v>
      </c>
      <c r="AR744" s="13" t="b">
        <f t="shared" si="233"/>
        <v>0</v>
      </c>
      <c r="AS744" s="13" t="b">
        <f t="shared" si="234"/>
        <v>1</v>
      </c>
      <c r="AT744" s="13" t="b">
        <f t="shared" si="235"/>
        <v>1</v>
      </c>
      <c r="AU744" s="13" t="b">
        <f t="shared" si="236"/>
        <v>1</v>
      </c>
      <c r="AV744" s="13" t="b">
        <f t="shared" si="237"/>
        <v>1</v>
      </c>
      <c r="AW744" s="13" t="b">
        <f t="shared" si="238"/>
        <v>1</v>
      </c>
      <c r="AX744" s="13" t="str">
        <f t="shared" si="239"/>
        <v>-</v>
      </c>
      <c r="AY744" s="622">
        <f>IF(AX744="-",0,IF(COUNTIF(AX744:$AX$1022,AX744)&gt;1,1,0))</f>
        <v>0</v>
      </c>
    </row>
    <row r="745" spans="1:51" ht="15.75">
      <c r="A745" s="464">
        <v>723</v>
      </c>
      <c r="B745" s="491"/>
      <c r="C745" s="492"/>
      <c r="D745" s="469"/>
      <c r="E745" s="470"/>
      <c r="F745" s="493"/>
      <c r="G745" s="466"/>
      <c r="H745" s="470"/>
      <c r="I745" s="493"/>
      <c r="J745" s="466"/>
      <c r="K745" s="470"/>
      <c r="L745" s="493"/>
      <c r="M745" s="466"/>
      <c r="N745" s="470"/>
      <c r="O745" s="493"/>
      <c r="P745" s="466"/>
      <c r="Q745" s="470"/>
      <c r="R745" s="493"/>
      <c r="S745" s="466"/>
      <c r="T745" s="470"/>
      <c r="U745" s="493"/>
      <c r="V745" s="466"/>
      <c r="W745" s="470"/>
      <c r="X745" s="493"/>
      <c r="Y745" s="466"/>
      <c r="Z745" s="470"/>
      <c r="AA745" s="494"/>
      <c r="AB745" s="542">
        <f t="shared" si="222"/>
        <v>0</v>
      </c>
      <c r="AC745" s="495">
        <f t="shared" si="222"/>
        <v>0</v>
      </c>
      <c r="AD745" s="496">
        <f t="shared" si="222"/>
        <v>0</v>
      </c>
      <c r="AE745" s="3"/>
      <c r="AF745" s="13" t="b">
        <f t="shared" si="220"/>
        <v>1</v>
      </c>
      <c r="AG745" s="13" t="b">
        <f t="shared" si="221"/>
        <v>1</v>
      </c>
      <c r="AH745" s="13" t="b">
        <f t="shared" si="223"/>
        <v>1</v>
      </c>
      <c r="AI745" s="13" t="b">
        <f t="shared" si="224"/>
        <v>1</v>
      </c>
      <c r="AJ745" s="13" t="b">
        <f t="shared" si="225"/>
        <v>0</v>
      </c>
      <c r="AK745" s="13" t="b">
        <f t="shared" si="226"/>
        <v>0</v>
      </c>
      <c r="AL745" s="13" t="b">
        <f t="shared" si="227"/>
        <v>0</v>
      </c>
      <c r="AM745" s="13" t="b">
        <f t="shared" si="228"/>
        <v>0</v>
      </c>
      <c r="AN745" s="13" t="b">
        <f t="shared" si="229"/>
        <v>0</v>
      </c>
      <c r="AO745" s="13" t="b">
        <f t="shared" si="230"/>
        <v>0</v>
      </c>
      <c r="AP745" s="13" t="b">
        <f t="shared" si="231"/>
        <v>0</v>
      </c>
      <c r="AQ745" s="13" t="b">
        <f t="shared" si="232"/>
        <v>0</v>
      </c>
      <c r="AR745" s="13" t="b">
        <f t="shared" si="233"/>
        <v>0</v>
      </c>
      <c r="AS745" s="13" t="b">
        <f t="shared" si="234"/>
        <v>1</v>
      </c>
      <c r="AT745" s="13" t="b">
        <f t="shared" si="235"/>
        <v>1</v>
      </c>
      <c r="AU745" s="13" t="b">
        <f t="shared" si="236"/>
        <v>1</v>
      </c>
      <c r="AV745" s="13" t="b">
        <f t="shared" si="237"/>
        <v>1</v>
      </c>
      <c r="AW745" s="13" t="b">
        <f t="shared" si="238"/>
        <v>1</v>
      </c>
      <c r="AX745" s="13" t="str">
        <f t="shared" si="239"/>
        <v>-</v>
      </c>
      <c r="AY745" s="622">
        <f>IF(AX745="-",0,IF(COUNTIF(AX745:$AX$1022,AX745)&gt;1,1,0))</f>
        <v>0</v>
      </c>
    </row>
    <row r="746" spans="1:51" ht="15.75">
      <c r="A746" s="464">
        <v>724</v>
      </c>
      <c r="B746" s="491"/>
      <c r="C746" s="492"/>
      <c r="D746" s="469"/>
      <c r="E746" s="470"/>
      <c r="F746" s="493"/>
      <c r="G746" s="466"/>
      <c r="H746" s="470"/>
      <c r="I746" s="493"/>
      <c r="J746" s="466"/>
      <c r="K746" s="470"/>
      <c r="L746" s="493"/>
      <c r="M746" s="466"/>
      <c r="N746" s="470"/>
      <c r="O746" s="493"/>
      <c r="P746" s="466"/>
      <c r="Q746" s="470"/>
      <c r="R746" s="493"/>
      <c r="S746" s="466"/>
      <c r="T746" s="470"/>
      <c r="U746" s="493"/>
      <c r="V746" s="466"/>
      <c r="W746" s="470"/>
      <c r="X746" s="493"/>
      <c r="Y746" s="466"/>
      <c r="Z746" s="470"/>
      <c r="AA746" s="494"/>
      <c r="AB746" s="542">
        <f t="shared" si="222"/>
        <v>0</v>
      </c>
      <c r="AC746" s="495">
        <f t="shared" si="222"/>
        <v>0</v>
      </c>
      <c r="AD746" s="496">
        <f t="shared" si="222"/>
        <v>0</v>
      </c>
      <c r="AE746" s="3"/>
      <c r="AF746" s="13" t="b">
        <f t="shared" si="220"/>
        <v>1</v>
      </c>
      <c r="AG746" s="13" t="b">
        <f t="shared" si="221"/>
        <v>1</v>
      </c>
      <c r="AH746" s="13" t="b">
        <f t="shared" si="223"/>
        <v>1</v>
      </c>
      <c r="AI746" s="13" t="b">
        <f t="shared" si="224"/>
        <v>1</v>
      </c>
      <c r="AJ746" s="13" t="b">
        <f t="shared" si="225"/>
        <v>0</v>
      </c>
      <c r="AK746" s="13" t="b">
        <f t="shared" si="226"/>
        <v>0</v>
      </c>
      <c r="AL746" s="13" t="b">
        <f t="shared" si="227"/>
        <v>0</v>
      </c>
      <c r="AM746" s="13" t="b">
        <f t="shared" si="228"/>
        <v>0</v>
      </c>
      <c r="AN746" s="13" t="b">
        <f t="shared" si="229"/>
        <v>0</v>
      </c>
      <c r="AO746" s="13" t="b">
        <f t="shared" si="230"/>
        <v>0</v>
      </c>
      <c r="AP746" s="13" t="b">
        <f t="shared" si="231"/>
        <v>0</v>
      </c>
      <c r="AQ746" s="13" t="b">
        <f t="shared" si="232"/>
        <v>0</v>
      </c>
      <c r="AR746" s="13" t="b">
        <f t="shared" si="233"/>
        <v>0</v>
      </c>
      <c r="AS746" s="13" t="b">
        <f t="shared" si="234"/>
        <v>1</v>
      </c>
      <c r="AT746" s="13" t="b">
        <f t="shared" si="235"/>
        <v>1</v>
      </c>
      <c r="AU746" s="13" t="b">
        <f t="shared" si="236"/>
        <v>1</v>
      </c>
      <c r="AV746" s="13" t="b">
        <f t="shared" si="237"/>
        <v>1</v>
      </c>
      <c r="AW746" s="13" t="b">
        <f t="shared" si="238"/>
        <v>1</v>
      </c>
      <c r="AX746" s="13" t="str">
        <f t="shared" si="239"/>
        <v>-</v>
      </c>
      <c r="AY746" s="622">
        <f>IF(AX746="-",0,IF(COUNTIF(AX746:$AX$1022,AX746)&gt;1,1,0))</f>
        <v>0</v>
      </c>
    </row>
    <row r="747" spans="1:51" ht="15.75">
      <c r="A747" s="464">
        <v>725</v>
      </c>
      <c r="B747" s="491"/>
      <c r="C747" s="492"/>
      <c r="D747" s="469"/>
      <c r="E747" s="470"/>
      <c r="F747" s="493"/>
      <c r="G747" s="466"/>
      <c r="H747" s="470"/>
      <c r="I747" s="493"/>
      <c r="J747" s="466"/>
      <c r="K747" s="470"/>
      <c r="L747" s="493"/>
      <c r="M747" s="466"/>
      <c r="N747" s="470"/>
      <c r="O747" s="493"/>
      <c r="P747" s="466"/>
      <c r="Q747" s="470"/>
      <c r="R747" s="493"/>
      <c r="S747" s="466"/>
      <c r="T747" s="470"/>
      <c r="U747" s="493"/>
      <c r="V747" s="466"/>
      <c r="W747" s="470"/>
      <c r="X747" s="493"/>
      <c r="Y747" s="466"/>
      <c r="Z747" s="470"/>
      <c r="AA747" s="494"/>
      <c r="AB747" s="542">
        <f t="shared" si="222"/>
        <v>0</v>
      </c>
      <c r="AC747" s="495">
        <f t="shared" si="222"/>
        <v>0</v>
      </c>
      <c r="AD747" s="496">
        <f t="shared" si="222"/>
        <v>0</v>
      </c>
      <c r="AE747" s="3"/>
      <c r="AF747" s="13" t="b">
        <f t="shared" si="220"/>
        <v>1</v>
      </c>
      <c r="AG747" s="13" t="b">
        <f t="shared" si="221"/>
        <v>1</v>
      </c>
      <c r="AH747" s="13" t="b">
        <f t="shared" si="223"/>
        <v>1</v>
      </c>
      <c r="AI747" s="13" t="b">
        <f t="shared" si="224"/>
        <v>1</v>
      </c>
      <c r="AJ747" s="13" t="b">
        <f t="shared" si="225"/>
        <v>0</v>
      </c>
      <c r="AK747" s="13" t="b">
        <f t="shared" si="226"/>
        <v>0</v>
      </c>
      <c r="AL747" s="13" t="b">
        <f t="shared" si="227"/>
        <v>0</v>
      </c>
      <c r="AM747" s="13" t="b">
        <f t="shared" si="228"/>
        <v>0</v>
      </c>
      <c r="AN747" s="13" t="b">
        <f t="shared" si="229"/>
        <v>0</v>
      </c>
      <c r="AO747" s="13" t="b">
        <f t="shared" si="230"/>
        <v>0</v>
      </c>
      <c r="AP747" s="13" t="b">
        <f t="shared" si="231"/>
        <v>0</v>
      </c>
      <c r="AQ747" s="13" t="b">
        <f t="shared" si="232"/>
        <v>0</v>
      </c>
      <c r="AR747" s="13" t="b">
        <f t="shared" si="233"/>
        <v>0</v>
      </c>
      <c r="AS747" s="13" t="b">
        <f t="shared" si="234"/>
        <v>1</v>
      </c>
      <c r="AT747" s="13" t="b">
        <f t="shared" si="235"/>
        <v>1</v>
      </c>
      <c r="AU747" s="13" t="b">
        <f t="shared" si="236"/>
        <v>1</v>
      </c>
      <c r="AV747" s="13" t="b">
        <f t="shared" si="237"/>
        <v>1</v>
      </c>
      <c r="AW747" s="13" t="b">
        <f t="shared" si="238"/>
        <v>1</v>
      </c>
      <c r="AX747" s="13" t="str">
        <f t="shared" si="239"/>
        <v>-</v>
      </c>
      <c r="AY747" s="622">
        <f>IF(AX747="-",0,IF(COUNTIF(AX747:$AX$1022,AX747)&gt;1,1,0))</f>
        <v>0</v>
      </c>
    </row>
    <row r="748" spans="1:51" ht="15.75">
      <c r="A748" s="464">
        <v>726</v>
      </c>
      <c r="B748" s="491"/>
      <c r="C748" s="492"/>
      <c r="D748" s="469"/>
      <c r="E748" s="470"/>
      <c r="F748" s="493"/>
      <c r="G748" s="466"/>
      <c r="H748" s="470"/>
      <c r="I748" s="493"/>
      <c r="J748" s="466"/>
      <c r="K748" s="470"/>
      <c r="L748" s="493"/>
      <c r="M748" s="466"/>
      <c r="N748" s="470"/>
      <c r="O748" s="493"/>
      <c r="P748" s="466"/>
      <c r="Q748" s="470"/>
      <c r="R748" s="493"/>
      <c r="S748" s="466"/>
      <c r="T748" s="470"/>
      <c r="U748" s="493"/>
      <c r="V748" s="466"/>
      <c r="W748" s="470"/>
      <c r="X748" s="493"/>
      <c r="Y748" s="466"/>
      <c r="Z748" s="470"/>
      <c r="AA748" s="494"/>
      <c r="AB748" s="542">
        <f t="shared" si="222"/>
        <v>0</v>
      </c>
      <c r="AC748" s="495">
        <f t="shared" si="222"/>
        <v>0</v>
      </c>
      <c r="AD748" s="496">
        <f t="shared" si="222"/>
        <v>0</v>
      </c>
      <c r="AE748" s="3"/>
      <c r="AF748" s="13" t="b">
        <f t="shared" si="220"/>
        <v>1</v>
      </c>
      <c r="AG748" s="13" t="b">
        <f t="shared" si="221"/>
        <v>1</v>
      </c>
      <c r="AH748" s="13" t="b">
        <f t="shared" si="223"/>
        <v>1</v>
      </c>
      <c r="AI748" s="13" t="b">
        <f t="shared" si="224"/>
        <v>1</v>
      </c>
      <c r="AJ748" s="13" t="b">
        <f t="shared" si="225"/>
        <v>0</v>
      </c>
      <c r="AK748" s="13" t="b">
        <f t="shared" si="226"/>
        <v>0</v>
      </c>
      <c r="AL748" s="13" t="b">
        <f t="shared" si="227"/>
        <v>0</v>
      </c>
      <c r="AM748" s="13" t="b">
        <f t="shared" si="228"/>
        <v>0</v>
      </c>
      <c r="AN748" s="13" t="b">
        <f t="shared" si="229"/>
        <v>0</v>
      </c>
      <c r="AO748" s="13" t="b">
        <f t="shared" si="230"/>
        <v>0</v>
      </c>
      <c r="AP748" s="13" t="b">
        <f t="shared" si="231"/>
        <v>0</v>
      </c>
      <c r="AQ748" s="13" t="b">
        <f t="shared" si="232"/>
        <v>0</v>
      </c>
      <c r="AR748" s="13" t="b">
        <f t="shared" si="233"/>
        <v>0</v>
      </c>
      <c r="AS748" s="13" t="b">
        <f t="shared" si="234"/>
        <v>1</v>
      </c>
      <c r="AT748" s="13" t="b">
        <f t="shared" si="235"/>
        <v>1</v>
      </c>
      <c r="AU748" s="13" t="b">
        <f t="shared" si="236"/>
        <v>1</v>
      </c>
      <c r="AV748" s="13" t="b">
        <f t="shared" si="237"/>
        <v>1</v>
      </c>
      <c r="AW748" s="13" t="b">
        <f t="shared" si="238"/>
        <v>1</v>
      </c>
      <c r="AX748" s="13" t="str">
        <f t="shared" si="239"/>
        <v>-</v>
      </c>
      <c r="AY748" s="622">
        <f>IF(AX748="-",0,IF(COUNTIF(AX748:$AX$1022,AX748)&gt;1,1,0))</f>
        <v>0</v>
      </c>
    </row>
    <row r="749" spans="1:51" ht="15.75">
      <c r="A749" s="464">
        <v>727</v>
      </c>
      <c r="B749" s="491"/>
      <c r="C749" s="492"/>
      <c r="D749" s="469"/>
      <c r="E749" s="470"/>
      <c r="F749" s="493"/>
      <c r="G749" s="466"/>
      <c r="H749" s="470"/>
      <c r="I749" s="493"/>
      <c r="J749" s="466"/>
      <c r="K749" s="470"/>
      <c r="L749" s="493"/>
      <c r="M749" s="466"/>
      <c r="N749" s="470"/>
      <c r="O749" s="493"/>
      <c r="P749" s="466"/>
      <c r="Q749" s="470"/>
      <c r="R749" s="493"/>
      <c r="S749" s="466"/>
      <c r="T749" s="470"/>
      <c r="U749" s="493"/>
      <c r="V749" s="466"/>
      <c r="W749" s="470"/>
      <c r="X749" s="493"/>
      <c r="Y749" s="466"/>
      <c r="Z749" s="470"/>
      <c r="AA749" s="494"/>
      <c r="AB749" s="542">
        <f t="shared" si="222"/>
        <v>0</v>
      </c>
      <c r="AC749" s="495">
        <f t="shared" si="222"/>
        <v>0</v>
      </c>
      <c r="AD749" s="496">
        <f t="shared" si="222"/>
        <v>0</v>
      </c>
      <c r="AE749" s="3"/>
      <c r="AF749" s="13" t="b">
        <f t="shared" si="220"/>
        <v>1</v>
      </c>
      <c r="AG749" s="13" t="b">
        <f t="shared" si="221"/>
        <v>1</v>
      </c>
      <c r="AH749" s="13" t="b">
        <f t="shared" si="223"/>
        <v>1</v>
      </c>
      <c r="AI749" s="13" t="b">
        <f t="shared" si="224"/>
        <v>1</v>
      </c>
      <c r="AJ749" s="13" t="b">
        <f t="shared" si="225"/>
        <v>0</v>
      </c>
      <c r="AK749" s="13" t="b">
        <f t="shared" si="226"/>
        <v>0</v>
      </c>
      <c r="AL749" s="13" t="b">
        <f t="shared" si="227"/>
        <v>0</v>
      </c>
      <c r="AM749" s="13" t="b">
        <f t="shared" si="228"/>
        <v>0</v>
      </c>
      <c r="AN749" s="13" t="b">
        <f t="shared" si="229"/>
        <v>0</v>
      </c>
      <c r="AO749" s="13" t="b">
        <f t="shared" si="230"/>
        <v>0</v>
      </c>
      <c r="AP749" s="13" t="b">
        <f t="shared" si="231"/>
        <v>0</v>
      </c>
      <c r="AQ749" s="13" t="b">
        <f t="shared" si="232"/>
        <v>0</v>
      </c>
      <c r="AR749" s="13" t="b">
        <f t="shared" si="233"/>
        <v>0</v>
      </c>
      <c r="AS749" s="13" t="b">
        <f t="shared" si="234"/>
        <v>1</v>
      </c>
      <c r="AT749" s="13" t="b">
        <f t="shared" si="235"/>
        <v>1</v>
      </c>
      <c r="AU749" s="13" t="b">
        <f t="shared" si="236"/>
        <v>1</v>
      </c>
      <c r="AV749" s="13" t="b">
        <f t="shared" si="237"/>
        <v>1</v>
      </c>
      <c r="AW749" s="13" t="b">
        <f t="shared" si="238"/>
        <v>1</v>
      </c>
      <c r="AX749" s="13" t="str">
        <f t="shared" si="239"/>
        <v>-</v>
      </c>
      <c r="AY749" s="622">
        <f>IF(AX749="-",0,IF(COUNTIF(AX749:$AX$1022,AX749)&gt;1,1,0))</f>
        <v>0</v>
      </c>
    </row>
    <row r="750" spans="1:51" ht="15.75">
      <c r="A750" s="464">
        <v>728</v>
      </c>
      <c r="B750" s="491"/>
      <c r="C750" s="492"/>
      <c r="D750" s="469"/>
      <c r="E750" s="470"/>
      <c r="F750" s="493"/>
      <c r="G750" s="466"/>
      <c r="H750" s="470"/>
      <c r="I750" s="493"/>
      <c r="J750" s="466"/>
      <c r="K750" s="470"/>
      <c r="L750" s="493"/>
      <c r="M750" s="466"/>
      <c r="N750" s="470"/>
      <c r="O750" s="493"/>
      <c r="P750" s="466"/>
      <c r="Q750" s="470"/>
      <c r="R750" s="493"/>
      <c r="S750" s="466"/>
      <c r="T750" s="470"/>
      <c r="U750" s="493"/>
      <c r="V750" s="466"/>
      <c r="W750" s="470"/>
      <c r="X750" s="493"/>
      <c r="Y750" s="466"/>
      <c r="Z750" s="470"/>
      <c r="AA750" s="494"/>
      <c r="AB750" s="542">
        <f t="shared" si="222"/>
        <v>0</v>
      </c>
      <c r="AC750" s="495">
        <f t="shared" si="222"/>
        <v>0</v>
      </c>
      <c r="AD750" s="496">
        <f t="shared" si="222"/>
        <v>0</v>
      </c>
      <c r="AE750" s="3"/>
      <c r="AF750" s="13" t="b">
        <f t="shared" si="220"/>
        <v>1</v>
      </c>
      <c r="AG750" s="13" t="b">
        <f t="shared" si="221"/>
        <v>1</v>
      </c>
      <c r="AH750" s="13" t="b">
        <f t="shared" si="223"/>
        <v>1</v>
      </c>
      <c r="AI750" s="13" t="b">
        <f t="shared" si="224"/>
        <v>1</v>
      </c>
      <c r="AJ750" s="13" t="b">
        <f t="shared" si="225"/>
        <v>0</v>
      </c>
      <c r="AK750" s="13" t="b">
        <f t="shared" si="226"/>
        <v>0</v>
      </c>
      <c r="AL750" s="13" t="b">
        <f t="shared" si="227"/>
        <v>0</v>
      </c>
      <c r="AM750" s="13" t="b">
        <f t="shared" si="228"/>
        <v>0</v>
      </c>
      <c r="AN750" s="13" t="b">
        <f t="shared" si="229"/>
        <v>0</v>
      </c>
      <c r="AO750" s="13" t="b">
        <f t="shared" si="230"/>
        <v>0</v>
      </c>
      <c r="AP750" s="13" t="b">
        <f t="shared" si="231"/>
        <v>0</v>
      </c>
      <c r="AQ750" s="13" t="b">
        <f t="shared" si="232"/>
        <v>0</v>
      </c>
      <c r="AR750" s="13" t="b">
        <f t="shared" si="233"/>
        <v>0</v>
      </c>
      <c r="AS750" s="13" t="b">
        <f t="shared" si="234"/>
        <v>1</v>
      </c>
      <c r="AT750" s="13" t="b">
        <f t="shared" si="235"/>
        <v>1</v>
      </c>
      <c r="AU750" s="13" t="b">
        <f t="shared" si="236"/>
        <v>1</v>
      </c>
      <c r="AV750" s="13" t="b">
        <f t="shared" si="237"/>
        <v>1</v>
      </c>
      <c r="AW750" s="13" t="b">
        <f t="shared" si="238"/>
        <v>1</v>
      </c>
      <c r="AX750" s="13" t="str">
        <f t="shared" si="239"/>
        <v>-</v>
      </c>
      <c r="AY750" s="622">
        <f>IF(AX750="-",0,IF(COUNTIF(AX750:$AX$1022,AX750)&gt;1,1,0))</f>
        <v>0</v>
      </c>
    </row>
    <row r="751" spans="1:51" ht="15.75">
      <c r="A751" s="464">
        <v>729</v>
      </c>
      <c r="B751" s="491"/>
      <c r="C751" s="492"/>
      <c r="D751" s="469"/>
      <c r="E751" s="470"/>
      <c r="F751" s="493"/>
      <c r="G751" s="466"/>
      <c r="H751" s="470"/>
      <c r="I751" s="493"/>
      <c r="J751" s="466"/>
      <c r="K751" s="470"/>
      <c r="L751" s="493"/>
      <c r="M751" s="466"/>
      <c r="N751" s="470"/>
      <c r="O751" s="493"/>
      <c r="P751" s="466"/>
      <c r="Q751" s="470"/>
      <c r="R751" s="493"/>
      <c r="S751" s="466"/>
      <c r="T751" s="470"/>
      <c r="U751" s="493"/>
      <c r="V751" s="466"/>
      <c r="W751" s="470"/>
      <c r="X751" s="493"/>
      <c r="Y751" s="466"/>
      <c r="Z751" s="470"/>
      <c r="AA751" s="494"/>
      <c r="AB751" s="542">
        <f t="shared" si="222"/>
        <v>0</v>
      </c>
      <c r="AC751" s="495">
        <f t="shared" si="222"/>
        <v>0</v>
      </c>
      <c r="AD751" s="496">
        <f t="shared" si="222"/>
        <v>0</v>
      </c>
      <c r="AE751" s="3"/>
      <c r="AF751" s="13" t="b">
        <f t="shared" si="220"/>
        <v>1</v>
      </c>
      <c r="AG751" s="13" t="b">
        <f t="shared" si="221"/>
        <v>1</v>
      </c>
      <c r="AH751" s="13" t="b">
        <f t="shared" si="223"/>
        <v>1</v>
      </c>
      <c r="AI751" s="13" t="b">
        <f t="shared" si="224"/>
        <v>1</v>
      </c>
      <c r="AJ751" s="13" t="b">
        <f t="shared" si="225"/>
        <v>0</v>
      </c>
      <c r="AK751" s="13" t="b">
        <f t="shared" si="226"/>
        <v>0</v>
      </c>
      <c r="AL751" s="13" t="b">
        <f t="shared" si="227"/>
        <v>0</v>
      </c>
      <c r="AM751" s="13" t="b">
        <f t="shared" si="228"/>
        <v>0</v>
      </c>
      <c r="AN751" s="13" t="b">
        <f t="shared" si="229"/>
        <v>0</v>
      </c>
      <c r="AO751" s="13" t="b">
        <f t="shared" si="230"/>
        <v>0</v>
      </c>
      <c r="AP751" s="13" t="b">
        <f t="shared" si="231"/>
        <v>0</v>
      </c>
      <c r="AQ751" s="13" t="b">
        <f t="shared" si="232"/>
        <v>0</v>
      </c>
      <c r="AR751" s="13" t="b">
        <f t="shared" si="233"/>
        <v>0</v>
      </c>
      <c r="AS751" s="13" t="b">
        <f t="shared" si="234"/>
        <v>1</v>
      </c>
      <c r="AT751" s="13" t="b">
        <f t="shared" si="235"/>
        <v>1</v>
      </c>
      <c r="AU751" s="13" t="b">
        <f t="shared" si="236"/>
        <v>1</v>
      </c>
      <c r="AV751" s="13" t="b">
        <f t="shared" si="237"/>
        <v>1</v>
      </c>
      <c r="AW751" s="13" t="b">
        <f t="shared" si="238"/>
        <v>1</v>
      </c>
      <c r="AX751" s="13" t="str">
        <f t="shared" si="239"/>
        <v>-</v>
      </c>
      <c r="AY751" s="622">
        <f>IF(AX751="-",0,IF(COUNTIF(AX751:$AX$1022,AX751)&gt;1,1,0))</f>
        <v>0</v>
      </c>
    </row>
    <row r="752" spans="1:51" ht="15.75">
      <c r="A752" s="464">
        <v>730</v>
      </c>
      <c r="B752" s="491"/>
      <c r="C752" s="492"/>
      <c r="D752" s="469"/>
      <c r="E752" s="470"/>
      <c r="F752" s="493"/>
      <c r="G752" s="466"/>
      <c r="H752" s="470"/>
      <c r="I752" s="493"/>
      <c r="J752" s="466"/>
      <c r="K752" s="470"/>
      <c r="L752" s="493"/>
      <c r="M752" s="466"/>
      <c r="N752" s="470"/>
      <c r="O752" s="493"/>
      <c r="P752" s="466"/>
      <c r="Q752" s="470"/>
      <c r="R752" s="493"/>
      <c r="S752" s="466"/>
      <c r="T752" s="470"/>
      <c r="U752" s="493"/>
      <c r="V752" s="466"/>
      <c r="W752" s="470"/>
      <c r="X752" s="493"/>
      <c r="Y752" s="466"/>
      <c r="Z752" s="470"/>
      <c r="AA752" s="494"/>
      <c r="AB752" s="542">
        <f t="shared" si="222"/>
        <v>0</v>
      </c>
      <c r="AC752" s="495">
        <f t="shared" si="222"/>
        <v>0</v>
      </c>
      <c r="AD752" s="496">
        <f t="shared" si="222"/>
        <v>0</v>
      </c>
      <c r="AE752" s="3"/>
      <c r="AF752" s="13" t="b">
        <f t="shared" si="220"/>
        <v>1</v>
      </c>
      <c r="AG752" s="13" t="b">
        <f t="shared" si="221"/>
        <v>1</v>
      </c>
      <c r="AH752" s="13" t="b">
        <f t="shared" si="223"/>
        <v>1</v>
      </c>
      <c r="AI752" s="13" t="b">
        <f t="shared" si="224"/>
        <v>1</v>
      </c>
      <c r="AJ752" s="13" t="b">
        <f t="shared" si="225"/>
        <v>0</v>
      </c>
      <c r="AK752" s="13" t="b">
        <f t="shared" si="226"/>
        <v>0</v>
      </c>
      <c r="AL752" s="13" t="b">
        <f t="shared" si="227"/>
        <v>0</v>
      </c>
      <c r="AM752" s="13" t="b">
        <f t="shared" si="228"/>
        <v>0</v>
      </c>
      <c r="AN752" s="13" t="b">
        <f t="shared" si="229"/>
        <v>0</v>
      </c>
      <c r="AO752" s="13" t="b">
        <f t="shared" si="230"/>
        <v>0</v>
      </c>
      <c r="AP752" s="13" t="b">
        <f t="shared" si="231"/>
        <v>0</v>
      </c>
      <c r="AQ752" s="13" t="b">
        <f t="shared" si="232"/>
        <v>0</v>
      </c>
      <c r="AR752" s="13" t="b">
        <f t="shared" si="233"/>
        <v>0</v>
      </c>
      <c r="AS752" s="13" t="b">
        <f t="shared" si="234"/>
        <v>1</v>
      </c>
      <c r="AT752" s="13" t="b">
        <f t="shared" si="235"/>
        <v>1</v>
      </c>
      <c r="AU752" s="13" t="b">
        <f t="shared" si="236"/>
        <v>1</v>
      </c>
      <c r="AV752" s="13" t="b">
        <f t="shared" si="237"/>
        <v>1</v>
      </c>
      <c r="AW752" s="13" t="b">
        <f t="shared" si="238"/>
        <v>1</v>
      </c>
      <c r="AX752" s="13" t="str">
        <f t="shared" si="239"/>
        <v>-</v>
      </c>
      <c r="AY752" s="622">
        <f>IF(AX752="-",0,IF(COUNTIF(AX752:$AX$1022,AX752)&gt;1,1,0))</f>
        <v>0</v>
      </c>
    </row>
    <row r="753" spans="1:51" ht="15.75">
      <c r="A753" s="464">
        <v>731</v>
      </c>
      <c r="B753" s="491"/>
      <c r="C753" s="492"/>
      <c r="D753" s="469"/>
      <c r="E753" s="470"/>
      <c r="F753" s="493"/>
      <c r="G753" s="466"/>
      <c r="H753" s="470"/>
      <c r="I753" s="493"/>
      <c r="J753" s="466"/>
      <c r="K753" s="470"/>
      <c r="L753" s="493"/>
      <c r="M753" s="466"/>
      <c r="N753" s="470"/>
      <c r="O753" s="493"/>
      <c r="P753" s="466"/>
      <c r="Q753" s="470"/>
      <c r="R753" s="493"/>
      <c r="S753" s="466"/>
      <c r="T753" s="470"/>
      <c r="U753" s="493"/>
      <c r="V753" s="466"/>
      <c r="W753" s="470"/>
      <c r="X753" s="493"/>
      <c r="Y753" s="466"/>
      <c r="Z753" s="470"/>
      <c r="AA753" s="494"/>
      <c r="AB753" s="542">
        <f t="shared" si="222"/>
        <v>0</v>
      </c>
      <c r="AC753" s="495">
        <f t="shared" si="222"/>
        <v>0</v>
      </c>
      <c r="AD753" s="496">
        <f t="shared" si="222"/>
        <v>0</v>
      </c>
      <c r="AE753" s="3"/>
      <c r="AF753" s="13" t="b">
        <f t="shared" si="220"/>
        <v>1</v>
      </c>
      <c r="AG753" s="13" t="b">
        <f t="shared" si="221"/>
        <v>1</v>
      </c>
      <c r="AH753" s="13" t="b">
        <f t="shared" si="223"/>
        <v>1</v>
      </c>
      <c r="AI753" s="13" t="b">
        <f t="shared" si="224"/>
        <v>1</v>
      </c>
      <c r="AJ753" s="13" t="b">
        <f t="shared" si="225"/>
        <v>0</v>
      </c>
      <c r="AK753" s="13" t="b">
        <f t="shared" si="226"/>
        <v>0</v>
      </c>
      <c r="AL753" s="13" t="b">
        <f t="shared" si="227"/>
        <v>0</v>
      </c>
      <c r="AM753" s="13" t="b">
        <f t="shared" si="228"/>
        <v>0</v>
      </c>
      <c r="AN753" s="13" t="b">
        <f t="shared" si="229"/>
        <v>0</v>
      </c>
      <c r="AO753" s="13" t="b">
        <f t="shared" si="230"/>
        <v>0</v>
      </c>
      <c r="AP753" s="13" t="b">
        <f t="shared" si="231"/>
        <v>0</v>
      </c>
      <c r="AQ753" s="13" t="b">
        <f t="shared" si="232"/>
        <v>0</v>
      </c>
      <c r="AR753" s="13" t="b">
        <f t="shared" si="233"/>
        <v>0</v>
      </c>
      <c r="AS753" s="13" t="b">
        <f t="shared" si="234"/>
        <v>1</v>
      </c>
      <c r="AT753" s="13" t="b">
        <f t="shared" si="235"/>
        <v>1</v>
      </c>
      <c r="AU753" s="13" t="b">
        <f t="shared" si="236"/>
        <v>1</v>
      </c>
      <c r="AV753" s="13" t="b">
        <f t="shared" si="237"/>
        <v>1</v>
      </c>
      <c r="AW753" s="13" t="b">
        <f t="shared" si="238"/>
        <v>1</v>
      </c>
      <c r="AX753" s="13" t="str">
        <f t="shared" si="239"/>
        <v>-</v>
      </c>
      <c r="AY753" s="622">
        <f>IF(AX753="-",0,IF(COUNTIF(AX753:$AX$1022,AX753)&gt;1,1,0))</f>
        <v>0</v>
      </c>
    </row>
    <row r="754" spans="1:51" ht="15.75">
      <c r="A754" s="464">
        <v>732</v>
      </c>
      <c r="B754" s="491"/>
      <c r="C754" s="492"/>
      <c r="D754" s="469"/>
      <c r="E754" s="470"/>
      <c r="F754" s="493"/>
      <c r="G754" s="466"/>
      <c r="H754" s="470"/>
      <c r="I754" s="493"/>
      <c r="J754" s="466"/>
      <c r="K754" s="470"/>
      <c r="L754" s="493"/>
      <c r="M754" s="466"/>
      <c r="N754" s="470"/>
      <c r="O754" s="493"/>
      <c r="P754" s="466"/>
      <c r="Q754" s="470"/>
      <c r="R754" s="493"/>
      <c r="S754" s="466"/>
      <c r="T754" s="470"/>
      <c r="U754" s="493"/>
      <c r="V754" s="466"/>
      <c r="W754" s="470"/>
      <c r="X754" s="493"/>
      <c r="Y754" s="466"/>
      <c r="Z754" s="470"/>
      <c r="AA754" s="494"/>
      <c r="AB754" s="542">
        <f t="shared" si="222"/>
        <v>0</v>
      </c>
      <c r="AC754" s="495">
        <f t="shared" si="222"/>
        <v>0</v>
      </c>
      <c r="AD754" s="496">
        <f t="shared" si="222"/>
        <v>0</v>
      </c>
      <c r="AE754" s="3"/>
      <c r="AF754" s="13" t="b">
        <f t="shared" si="220"/>
        <v>1</v>
      </c>
      <c r="AG754" s="13" t="b">
        <f t="shared" si="221"/>
        <v>1</v>
      </c>
      <c r="AH754" s="13" t="b">
        <f t="shared" si="223"/>
        <v>1</v>
      </c>
      <c r="AI754" s="13" t="b">
        <f t="shared" si="224"/>
        <v>1</v>
      </c>
      <c r="AJ754" s="13" t="b">
        <f t="shared" si="225"/>
        <v>0</v>
      </c>
      <c r="AK754" s="13" t="b">
        <f t="shared" si="226"/>
        <v>0</v>
      </c>
      <c r="AL754" s="13" t="b">
        <f t="shared" si="227"/>
        <v>0</v>
      </c>
      <c r="AM754" s="13" t="b">
        <f t="shared" si="228"/>
        <v>0</v>
      </c>
      <c r="AN754" s="13" t="b">
        <f t="shared" si="229"/>
        <v>0</v>
      </c>
      <c r="AO754" s="13" t="b">
        <f t="shared" si="230"/>
        <v>0</v>
      </c>
      <c r="AP754" s="13" t="b">
        <f t="shared" si="231"/>
        <v>0</v>
      </c>
      <c r="AQ754" s="13" t="b">
        <f t="shared" si="232"/>
        <v>0</v>
      </c>
      <c r="AR754" s="13" t="b">
        <f t="shared" si="233"/>
        <v>0</v>
      </c>
      <c r="AS754" s="13" t="b">
        <f t="shared" si="234"/>
        <v>1</v>
      </c>
      <c r="AT754" s="13" t="b">
        <f t="shared" si="235"/>
        <v>1</v>
      </c>
      <c r="AU754" s="13" t="b">
        <f t="shared" si="236"/>
        <v>1</v>
      </c>
      <c r="AV754" s="13" t="b">
        <f t="shared" si="237"/>
        <v>1</v>
      </c>
      <c r="AW754" s="13" t="b">
        <f t="shared" si="238"/>
        <v>1</v>
      </c>
      <c r="AX754" s="13" t="str">
        <f t="shared" si="239"/>
        <v>-</v>
      </c>
      <c r="AY754" s="622">
        <f>IF(AX754="-",0,IF(COUNTIF(AX754:$AX$1022,AX754)&gt;1,1,0))</f>
        <v>0</v>
      </c>
    </row>
    <row r="755" spans="1:51" ht="15.75">
      <c r="A755" s="464">
        <v>733</v>
      </c>
      <c r="B755" s="491"/>
      <c r="C755" s="492"/>
      <c r="D755" s="469"/>
      <c r="E755" s="470"/>
      <c r="F755" s="493"/>
      <c r="G755" s="466"/>
      <c r="H755" s="470"/>
      <c r="I755" s="493"/>
      <c r="J755" s="466"/>
      <c r="K755" s="470"/>
      <c r="L755" s="493"/>
      <c r="M755" s="466"/>
      <c r="N755" s="470"/>
      <c r="O755" s="493"/>
      <c r="P755" s="466"/>
      <c r="Q755" s="470"/>
      <c r="R755" s="493"/>
      <c r="S755" s="466"/>
      <c r="T755" s="470"/>
      <c r="U755" s="493"/>
      <c r="V755" s="466"/>
      <c r="W755" s="470"/>
      <c r="X755" s="493"/>
      <c r="Y755" s="466"/>
      <c r="Z755" s="470"/>
      <c r="AA755" s="494"/>
      <c r="AB755" s="542">
        <f t="shared" si="222"/>
        <v>0</v>
      </c>
      <c r="AC755" s="495">
        <f t="shared" si="222"/>
        <v>0</v>
      </c>
      <c r="AD755" s="496">
        <f t="shared" si="222"/>
        <v>0</v>
      </c>
      <c r="AE755" s="3"/>
      <c r="AF755" s="13" t="b">
        <f t="shared" si="220"/>
        <v>1</v>
      </c>
      <c r="AG755" s="13" t="b">
        <f t="shared" si="221"/>
        <v>1</v>
      </c>
      <c r="AH755" s="13" t="b">
        <f t="shared" si="223"/>
        <v>1</v>
      </c>
      <c r="AI755" s="13" t="b">
        <f t="shared" si="224"/>
        <v>1</v>
      </c>
      <c r="AJ755" s="13" t="b">
        <f t="shared" si="225"/>
        <v>0</v>
      </c>
      <c r="AK755" s="13" t="b">
        <f t="shared" si="226"/>
        <v>0</v>
      </c>
      <c r="AL755" s="13" t="b">
        <f t="shared" si="227"/>
        <v>0</v>
      </c>
      <c r="AM755" s="13" t="b">
        <f t="shared" si="228"/>
        <v>0</v>
      </c>
      <c r="AN755" s="13" t="b">
        <f t="shared" si="229"/>
        <v>0</v>
      </c>
      <c r="AO755" s="13" t="b">
        <f t="shared" si="230"/>
        <v>0</v>
      </c>
      <c r="AP755" s="13" t="b">
        <f t="shared" si="231"/>
        <v>0</v>
      </c>
      <c r="AQ755" s="13" t="b">
        <f t="shared" si="232"/>
        <v>0</v>
      </c>
      <c r="AR755" s="13" t="b">
        <f t="shared" si="233"/>
        <v>0</v>
      </c>
      <c r="AS755" s="13" t="b">
        <f t="shared" si="234"/>
        <v>1</v>
      </c>
      <c r="AT755" s="13" t="b">
        <f t="shared" si="235"/>
        <v>1</v>
      </c>
      <c r="AU755" s="13" t="b">
        <f t="shared" si="236"/>
        <v>1</v>
      </c>
      <c r="AV755" s="13" t="b">
        <f t="shared" si="237"/>
        <v>1</v>
      </c>
      <c r="AW755" s="13" t="b">
        <f t="shared" si="238"/>
        <v>1</v>
      </c>
      <c r="AX755" s="13" t="str">
        <f t="shared" si="239"/>
        <v>-</v>
      </c>
      <c r="AY755" s="622">
        <f>IF(AX755="-",0,IF(COUNTIF(AX755:$AX$1022,AX755)&gt;1,1,0))</f>
        <v>0</v>
      </c>
    </row>
    <row r="756" spans="1:51" ht="15.75">
      <c r="A756" s="464">
        <v>734</v>
      </c>
      <c r="B756" s="491"/>
      <c r="C756" s="492"/>
      <c r="D756" s="469"/>
      <c r="E756" s="470"/>
      <c r="F756" s="493"/>
      <c r="G756" s="466"/>
      <c r="H756" s="470"/>
      <c r="I756" s="493"/>
      <c r="J756" s="466"/>
      <c r="K756" s="470"/>
      <c r="L756" s="493"/>
      <c r="M756" s="466"/>
      <c r="N756" s="470"/>
      <c r="O756" s="493"/>
      <c r="P756" s="466"/>
      <c r="Q756" s="470"/>
      <c r="R756" s="493"/>
      <c r="S756" s="466"/>
      <c r="T756" s="470"/>
      <c r="U756" s="493"/>
      <c r="V756" s="466"/>
      <c r="W756" s="470"/>
      <c r="X756" s="493"/>
      <c r="Y756" s="466"/>
      <c r="Z756" s="470"/>
      <c r="AA756" s="494"/>
      <c r="AB756" s="542">
        <f t="shared" si="222"/>
        <v>0</v>
      </c>
      <c r="AC756" s="495">
        <f t="shared" si="222"/>
        <v>0</v>
      </c>
      <c r="AD756" s="496">
        <f t="shared" si="222"/>
        <v>0</v>
      </c>
      <c r="AE756" s="3"/>
      <c r="AF756" s="13" t="b">
        <f t="shared" si="220"/>
        <v>1</v>
      </c>
      <c r="AG756" s="13" t="b">
        <f t="shared" si="221"/>
        <v>1</v>
      </c>
      <c r="AH756" s="13" t="b">
        <f t="shared" si="223"/>
        <v>1</v>
      </c>
      <c r="AI756" s="13" t="b">
        <f t="shared" si="224"/>
        <v>1</v>
      </c>
      <c r="AJ756" s="13" t="b">
        <f t="shared" si="225"/>
        <v>0</v>
      </c>
      <c r="AK756" s="13" t="b">
        <f t="shared" si="226"/>
        <v>0</v>
      </c>
      <c r="AL756" s="13" t="b">
        <f t="shared" si="227"/>
        <v>0</v>
      </c>
      <c r="AM756" s="13" t="b">
        <f t="shared" si="228"/>
        <v>0</v>
      </c>
      <c r="AN756" s="13" t="b">
        <f t="shared" si="229"/>
        <v>0</v>
      </c>
      <c r="AO756" s="13" t="b">
        <f t="shared" si="230"/>
        <v>0</v>
      </c>
      <c r="AP756" s="13" t="b">
        <f t="shared" si="231"/>
        <v>0</v>
      </c>
      <c r="AQ756" s="13" t="b">
        <f t="shared" si="232"/>
        <v>0</v>
      </c>
      <c r="AR756" s="13" t="b">
        <f t="shared" si="233"/>
        <v>0</v>
      </c>
      <c r="AS756" s="13" t="b">
        <f t="shared" si="234"/>
        <v>1</v>
      </c>
      <c r="AT756" s="13" t="b">
        <f t="shared" si="235"/>
        <v>1</v>
      </c>
      <c r="AU756" s="13" t="b">
        <f t="shared" si="236"/>
        <v>1</v>
      </c>
      <c r="AV756" s="13" t="b">
        <f t="shared" si="237"/>
        <v>1</v>
      </c>
      <c r="AW756" s="13" t="b">
        <f t="shared" si="238"/>
        <v>1</v>
      </c>
      <c r="AX756" s="13" t="str">
        <f t="shared" si="239"/>
        <v>-</v>
      </c>
      <c r="AY756" s="622">
        <f>IF(AX756="-",0,IF(COUNTIF(AX756:$AX$1022,AX756)&gt;1,1,0))</f>
        <v>0</v>
      </c>
    </row>
    <row r="757" spans="1:51" ht="15.75">
      <c r="A757" s="464">
        <v>735</v>
      </c>
      <c r="B757" s="491"/>
      <c r="C757" s="492"/>
      <c r="D757" s="469"/>
      <c r="E757" s="470"/>
      <c r="F757" s="493"/>
      <c r="G757" s="466"/>
      <c r="H757" s="470"/>
      <c r="I757" s="493"/>
      <c r="J757" s="466"/>
      <c r="K757" s="470"/>
      <c r="L757" s="493"/>
      <c r="M757" s="466"/>
      <c r="N757" s="470"/>
      <c r="O757" s="493"/>
      <c r="P757" s="466"/>
      <c r="Q757" s="470"/>
      <c r="R757" s="493"/>
      <c r="S757" s="466"/>
      <c r="T757" s="470"/>
      <c r="U757" s="493"/>
      <c r="V757" s="466"/>
      <c r="W757" s="470"/>
      <c r="X757" s="493"/>
      <c r="Y757" s="466"/>
      <c r="Z757" s="470"/>
      <c r="AA757" s="494"/>
      <c r="AB757" s="542">
        <f t="shared" si="222"/>
        <v>0</v>
      </c>
      <c r="AC757" s="495">
        <f t="shared" si="222"/>
        <v>0</v>
      </c>
      <c r="AD757" s="496">
        <f t="shared" si="222"/>
        <v>0</v>
      </c>
      <c r="AE757" s="3"/>
      <c r="AF757" s="13" t="b">
        <f t="shared" si="220"/>
        <v>1</v>
      </c>
      <c r="AG757" s="13" t="b">
        <f t="shared" si="221"/>
        <v>1</v>
      </c>
      <c r="AH757" s="13" t="b">
        <f t="shared" si="223"/>
        <v>1</v>
      </c>
      <c r="AI757" s="13" t="b">
        <f t="shared" si="224"/>
        <v>1</v>
      </c>
      <c r="AJ757" s="13" t="b">
        <f t="shared" si="225"/>
        <v>0</v>
      </c>
      <c r="AK757" s="13" t="b">
        <f t="shared" si="226"/>
        <v>0</v>
      </c>
      <c r="AL757" s="13" t="b">
        <f t="shared" si="227"/>
        <v>0</v>
      </c>
      <c r="AM757" s="13" t="b">
        <f t="shared" si="228"/>
        <v>0</v>
      </c>
      <c r="AN757" s="13" t="b">
        <f t="shared" si="229"/>
        <v>0</v>
      </c>
      <c r="AO757" s="13" t="b">
        <f t="shared" si="230"/>
        <v>0</v>
      </c>
      <c r="AP757" s="13" t="b">
        <f t="shared" si="231"/>
        <v>0</v>
      </c>
      <c r="AQ757" s="13" t="b">
        <f t="shared" si="232"/>
        <v>0</v>
      </c>
      <c r="AR757" s="13" t="b">
        <f t="shared" si="233"/>
        <v>0</v>
      </c>
      <c r="AS757" s="13" t="b">
        <f t="shared" si="234"/>
        <v>1</v>
      </c>
      <c r="AT757" s="13" t="b">
        <f t="shared" si="235"/>
        <v>1</v>
      </c>
      <c r="AU757" s="13" t="b">
        <f t="shared" si="236"/>
        <v>1</v>
      </c>
      <c r="AV757" s="13" t="b">
        <f t="shared" si="237"/>
        <v>1</v>
      </c>
      <c r="AW757" s="13" t="b">
        <f t="shared" si="238"/>
        <v>1</v>
      </c>
      <c r="AX757" s="13" t="str">
        <f t="shared" si="239"/>
        <v>-</v>
      </c>
      <c r="AY757" s="622">
        <f>IF(AX757="-",0,IF(COUNTIF(AX757:$AX$1022,AX757)&gt;1,1,0))</f>
        <v>0</v>
      </c>
    </row>
    <row r="758" spans="1:51" ht="15.75">
      <c r="A758" s="464">
        <v>736</v>
      </c>
      <c r="B758" s="491"/>
      <c r="C758" s="492"/>
      <c r="D758" s="469"/>
      <c r="E758" s="470"/>
      <c r="F758" s="493"/>
      <c r="G758" s="466"/>
      <c r="H758" s="470"/>
      <c r="I758" s="493"/>
      <c r="J758" s="466"/>
      <c r="K758" s="470"/>
      <c r="L758" s="493"/>
      <c r="M758" s="466"/>
      <c r="N758" s="470"/>
      <c r="O758" s="493"/>
      <c r="P758" s="466"/>
      <c r="Q758" s="470"/>
      <c r="R758" s="493"/>
      <c r="S758" s="466"/>
      <c r="T758" s="470"/>
      <c r="U758" s="493"/>
      <c r="V758" s="466"/>
      <c r="W758" s="470"/>
      <c r="X758" s="493"/>
      <c r="Y758" s="466"/>
      <c r="Z758" s="470"/>
      <c r="AA758" s="494"/>
      <c r="AB758" s="542">
        <f t="shared" si="222"/>
        <v>0</v>
      </c>
      <c r="AC758" s="495">
        <f t="shared" si="222"/>
        <v>0</v>
      </c>
      <c r="AD758" s="496">
        <f t="shared" si="222"/>
        <v>0</v>
      </c>
      <c r="AE758" s="3"/>
      <c r="AF758" s="13" t="b">
        <f t="shared" si="220"/>
        <v>1</v>
      </c>
      <c r="AG758" s="13" t="b">
        <f t="shared" si="221"/>
        <v>1</v>
      </c>
      <c r="AH758" s="13" t="b">
        <f t="shared" si="223"/>
        <v>1</v>
      </c>
      <c r="AI758" s="13" t="b">
        <f t="shared" si="224"/>
        <v>1</v>
      </c>
      <c r="AJ758" s="13" t="b">
        <f t="shared" si="225"/>
        <v>0</v>
      </c>
      <c r="AK758" s="13" t="b">
        <f t="shared" si="226"/>
        <v>0</v>
      </c>
      <c r="AL758" s="13" t="b">
        <f t="shared" si="227"/>
        <v>0</v>
      </c>
      <c r="AM758" s="13" t="b">
        <f t="shared" si="228"/>
        <v>0</v>
      </c>
      <c r="AN758" s="13" t="b">
        <f t="shared" si="229"/>
        <v>0</v>
      </c>
      <c r="AO758" s="13" t="b">
        <f t="shared" si="230"/>
        <v>0</v>
      </c>
      <c r="AP758" s="13" t="b">
        <f t="shared" si="231"/>
        <v>0</v>
      </c>
      <c r="AQ758" s="13" t="b">
        <f t="shared" si="232"/>
        <v>0</v>
      </c>
      <c r="AR758" s="13" t="b">
        <f t="shared" si="233"/>
        <v>0</v>
      </c>
      <c r="AS758" s="13" t="b">
        <f t="shared" si="234"/>
        <v>1</v>
      </c>
      <c r="AT758" s="13" t="b">
        <f t="shared" si="235"/>
        <v>1</v>
      </c>
      <c r="AU758" s="13" t="b">
        <f t="shared" si="236"/>
        <v>1</v>
      </c>
      <c r="AV758" s="13" t="b">
        <f t="shared" si="237"/>
        <v>1</v>
      </c>
      <c r="AW758" s="13" t="b">
        <f t="shared" si="238"/>
        <v>1</v>
      </c>
      <c r="AX758" s="13" t="str">
        <f t="shared" si="239"/>
        <v>-</v>
      </c>
      <c r="AY758" s="622">
        <f>IF(AX758="-",0,IF(COUNTIF(AX758:$AX$1022,AX758)&gt;1,1,0))</f>
        <v>0</v>
      </c>
    </row>
    <row r="759" spans="1:51" ht="15.75">
      <c r="A759" s="464">
        <v>737</v>
      </c>
      <c r="B759" s="491"/>
      <c r="C759" s="492"/>
      <c r="D759" s="469"/>
      <c r="E759" s="470"/>
      <c r="F759" s="493"/>
      <c r="G759" s="466"/>
      <c r="H759" s="470"/>
      <c r="I759" s="493"/>
      <c r="J759" s="466"/>
      <c r="K759" s="470"/>
      <c r="L759" s="493"/>
      <c r="M759" s="466"/>
      <c r="N759" s="470"/>
      <c r="O759" s="493"/>
      <c r="P759" s="466"/>
      <c r="Q759" s="470"/>
      <c r="R759" s="493"/>
      <c r="S759" s="466"/>
      <c r="T759" s="470"/>
      <c r="U759" s="493"/>
      <c r="V759" s="466"/>
      <c r="W759" s="470"/>
      <c r="X759" s="493"/>
      <c r="Y759" s="466"/>
      <c r="Z759" s="470"/>
      <c r="AA759" s="494"/>
      <c r="AB759" s="542">
        <f t="shared" si="222"/>
        <v>0</v>
      </c>
      <c r="AC759" s="495">
        <f t="shared" si="222"/>
        <v>0</v>
      </c>
      <c r="AD759" s="496">
        <f t="shared" si="222"/>
        <v>0</v>
      </c>
      <c r="AE759" s="3"/>
      <c r="AF759" s="13" t="b">
        <f t="shared" si="220"/>
        <v>1</v>
      </c>
      <c r="AG759" s="13" t="b">
        <f t="shared" si="221"/>
        <v>1</v>
      </c>
      <c r="AH759" s="13" t="b">
        <f t="shared" si="223"/>
        <v>1</v>
      </c>
      <c r="AI759" s="13" t="b">
        <f t="shared" si="224"/>
        <v>1</v>
      </c>
      <c r="AJ759" s="13" t="b">
        <f t="shared" si="225"/>
        <v>0</v>
      </c>
      <c r="AK759" s="13" t="b">
        <f t="shared" si="226"/>
        <v>0</v>
      </c>
      <c r="AL759" s="13" t="b">
        <f t="shared" si="227"/>
        <v>0</v>
      </c>
      <c r="AM759" s="13" t="b">
        <f t="shared" si="228"/>
        <v>0</v>
      </c>
      <c r="AN759" s="13" t="b">
        <f t="shared" si="229"/>
        <v>0</v>
      </c>
      <c r="AO759" s="13" t="b">
        <f t="shared" si="230"/>
        <v>0</v>
      </c>
      <c r="AP759" s="13" t="b">
        <f t="shared" si="231"/>
        <v>0</v>
      </c>
      <c r="AQ759" s="13" t="b">
        <f t="shared" si="232"/>
        <v>0</v>
      </c>
      <c r="AR759" s="13" t="b">
        <f t="shared" si="233"/>
        <v>0</v>
      </c>
      <c r="AS759" s="13" t="b">
        <f t="shared" si="234"/>
        <v>1</v>
      </c>
      <c r="AT759" s="13" t="b">
        <f t="shared" si="235"/>
        <v>1</v>
      </c>
      <c r="AU759" s="13" t="b">
        <f t="shared" si="236"/>
        <v>1</v>
      </c>
      <c r="AV759" s="13" t="b">
        <f t="shared" si="237"/>
        <v>1</v>
      </c>
      <c r="AW759" s="13" t="b">
        <f t="shared" si="238"/>
        <v>1</v>
      </c>
      <c r="AX759" s="13" t="str">
        <f t="shared" si="239"/>
        <v>-</v>
      </c>
      <c r="AY759" s="622">
        <f>IF(AX759="-",0,IF(COUNTIF(AX759:$AX$1022,AX759)&gt;1,1,0))</f>
        <v>0</v>
      </c>
    </row>
    <row r="760" spans="1:51" ht="15.75">
      <c r="A760" s="464">
        <v>738</v>
      </c>
      <c r="B760" s="491"/>
      <c r="C760" s="492"/>
      <c r="D760" s="469"/>
      <c r="E760" s="470"/>
      <c r="F760" s="493"/>
      <c r="G760" s="466"/>
      <c r="H760" s="470"/>
      <c r="I760" s="493"/>
      <c r="J760" s="466"/>
      <c r="K760" s="470"/>
      <c r="L760" s="493"/>
      <c r="M760" s="466"/>
      <c r="N760" s="470"/>
      <c r="O760" s="493"/>
      <c r="P760" s="466"/>
      <c r="Q760" s="470"/>
      <c r="R760" s="493"/>
      <c r="S760" s="466"/>
      <c r="T760" s="470"/>
      <c r="U760" s="493"/>
      <c r="V760" s="466"/>
      <c r="W760" s="470"/>
      <c r="X760" s="493"/>
      <c r="Y760" s="466"/>
      <c r="Z760" s="470"/>
      <c r="AA760" s="494"/>
      <c r="AB760" s="542">
        <f t="shared" si="222"/>
        <v>0</v>
      </c>
      <c r="AC760" s="495">
        <f t="shared" si="222"/>
        <v>0</v>
      </c>
      <c r="AD760" s="496">
        <f t="shared" si="222"/>
        <v>0</v>
      </c>
      <c r="AE760" s="3"/>
      <c r="AF760" s="13" t="b">
        <f t="shared" si="220"/>
        <v>1</v>
      </c>
      <c r="AG760" s="13" t="b">
        <f t="shared" si="221"/>
        <v>1</v>
      </c>
      <c r="AH760" s="13" t="b">
        <f t="shared" si="223"/>
        <v>1</v>
      </c>
      <c r="AI760" s="13" t="b">
        <f t="shared" si="224"/>
        <v>1</v>
      </c>
      <c r="AJ760" s="13" t="b">
        <f t="shared" si="225"/>
        <v>0</v>
      </c>
      <c r="AK760" s="13" t="b">
        <f t="shared" si="226"/>
        <v>0</v>
      </c>
      <c r="AL760" s="13" t="b">
        <f t="shared" si="227"/>
        <v>0</v>
      </c>
      <c r="AM760" s="13" t="b">
        <f t="shared" si="228"/>
        <v>0</v>
      </c>
      <c r="AN760" s="13" t="b">
        <f t="shared" si="229"/>
        <v>0</v>
      </c>
      <c r="AO760" s="13" t="b">
        <f t="shared" si="230"/>
        <v>0</v>
      </c>
      <c r="AP760" s="13" t="b">
        <f t="shared" si="231"/>
        <v>0</v>
      </c>
      <c r="AQ760" s="13" t="b">
        <f t="shared" si="232"/>
        <v>0</v>
      </c>
      <c r="AR760" s="13" t="b">
        <f t="shared" si="233"/>
        <v>0</v>
      </c>
      <c r="AS760" s="13" t="b">
        <f t="shared" si="234"/>
        <v>1</v>
      </c>
      <c r="AT760" s="13" t="b">
        <f t="shared" si="235"/>
        <v>1</v>
      </c>
      <c r="AU760" s="13" t="b">
        <f t="shared" si="236"/>
        <v>1</v>
      </c>
      <c r="AV760" s="13" t="b">
        <f t="shared" si="237"/>
        <v>1</v>
      </c>
      <c r="AW760" s="13" t="b">
        <f t="shared" si="238"/>
        <v>1</v>
      </c>
      <c r="AX760" s="13" t="str">
        <f t="shared" si="239"/>
        <v>-</v>
      </c>
      <c r="AY760" s="622">
        <f>IF(AX760="-",0,IF(COUNTIF(AX760:$AX$1022,AX760)&gt;1,1,0))</f>
        <v>0</v>
      </c>
    </row>
    <row r="761" spans="1:51" ht="15.75">
      <c r="A761" s="464">
        <v>739</v>
      </c>
      <c r="B761" s="491"/>
      <c r="C761" s="492"/>
      <c r="D761" s="469"/>
      <c r="E761" s="470"/>
      <c r="F761" s="493"/>
      <c r="G761" s="466"/>
      <c r="H761" s="470"/>
      <c r="I761" s="493"/>
      <c r="J761" s="466"/>
      <c r="K761" s="470"/>
      <c r="L761" s="493"/>
      <c r="M761" s="466"/>
      <c r="N761" s="470"/>
      <c r="O761" s="493"/>
      <c r="P761" s="466"/>
      <c r="Q761" s="470"/>
      <c r="R761" s="493"/>
      <c r="S761" s="466"/>
      <c r="T761" s="470"/>
      <c r="U761" s="493"/>
      <c r="V761" s="466"/>
      <c r="W761" s="470"/>
      <c r="X761" s="493"/>
      <c r="Y761" s="466"/>
      <c r="Z761" s="470"/>
      <c r="AA761" s="494"/>
      <c r="AB761" s="542">
        <f t="shared" si="222"/>
        <v>0</v>
      </c>
      <c r="AC761" s="495">
        <f t="shared" si="222"/>
        <v>0</v>
      </c>
      <c r="AD761" s="496">
        <f t="shared" si="222"/>
        <v>0</v>
      </c>
      <c r="AE761" s="3"/>
      <c r="AF761" s="13" t="b">
        <f t="shared" si="220"/>
        <v>1</v>
      </c>
      <c r="AG761" s="13" t="b">
        <f t="shared" si="221"/>
        <v>1</v>
      </c>
      <c r="AH761" s="13" t="b">
        <f t="shared" si="223"/>
        <v>1</v>
      </c>
      <c r="AI761" s="13" t="b">
        <f t="shared" si="224"/>
        <v>1</v>
      </c>
      <c r="AJ761" s="13" t="b">
        <f t="shared" si="225"/>
        <v>0</v>
      </c>
      <c r="AK761" s="13" t="b">
        <f t="shared" si="226"/>
        <v>0</v>
      </c>
      <c r="AL761" s="13" t="b">
        <f t="shared" si="227"/>
        <v>0</v>
      </c>
      <c r="AM761" s="13" t="b">
        <f t="shared" si="228"/>
        <v>0</v>
      </c>
      <c r="AN761" s="13" t="b">
        <f t="shared" si="229"/>
        <v>0</v>
      </c>
      <c r="AO761" s="13" t="b">
        <f t="shared" si="230"/>
        <v>0</v>
      </c>
      <c r="AP761" s="13" t="b">
        <f t="shared" si="231"/>
        <v>0</v>
      </c>
      <c r="AQ761" s="13" t="b">
        <f t="shared" si="232"/>
        <v>0</v>
      </c>
      <c r="AR761" s="13" t="b">
        <f t="shared" si="233"/>
        <v>0</v>
      </c>
      <c r="AS761" s="13" t="b">
        <f t="shared" si="234"/>
        <v>1</v>
      </c>
      <c r="AT761" s="13" t="b">
        <f t="shared" si="235"/>
        <v>1</v>
      </c>
      <c r="AU761" s="13" t="b">
        <f t="shared" si="236"/>
        <v>1</v>
      </c>
      <c r="AV761" s="13" t="b">
        <f t="shared" si="237"/>
        <v>1</v>
      </c>
      <c r="AW761" s="13" t="b">
        <f t="shared" si="238"/>
        <v>1</v>
      </c>
      <c r="AX761" s="13" t="str">
        <f t="shared" si="239"/>
        <v>-</v>
      </c>
      <c r="AY761" s="622">
        <f>IF(AX761="-",0,IF(COUNTIF(AX761:$AX$1022,AX761)&gt;1,1,0))</f>
        <v>0</v>
      </c>
    </row>
    <row r="762" spans="1:51" ht="15.75">
      <c r="A762" s="464">
        <v>740</v>
      </c>
      <c r="B762" s="491"/>
      <c r="C762" s="492"/>
      <c r="D762" s="469"/>
      <c r="E762" s="470"/>
      <c r="F762" s="493"/>
      <c r="G762" s="466"/>
      <c r="H762" s="470"/>
      <c r="I762" s="493"/>
      <c r="J762" s="466"/>
      <c r="K762" s="470"/>
      <c r="L762" s="493"/>
      <c r="M762" s="466"/>
      <c r="N762" s="470"/>
      <c r="O762" s="493"/>
      <c r="P762" s="466"/>
      <c r="Q762" s="470"/>
      <c r="R762" s="493"/>
      <c r="S762" s="466"/>
      <c r="T762" s="470"/>
      <c r="U762" s="493"/>
      <c r="V762" s="466"/>
      <c r="W762" s="470"/>
      <c r="X762" s="493"/>
      <c r="Y762" s="466"/>
      <c r="Z762" s="470"/>
      <c r="AA762" s="494"/>
      <c r="AB762" s="542">
        <f t="shared" si="222"/>
        <v>0</v>
      </c>
      <c r="AC762" s="495">
        <f t="shared" si="222"/>
        <v>0</v>
      </c>
      <c r="AD762" s="496">
        <f t="shared" si="222"/>
        <v>0</v>
      </c>
      <c r="AE762" s="3"/>
      <c r="AF762" s="13" t="b">
        <f t="shared" si="220"/>
        <v>1</v>
      </c>
      <c r="AG762" s="13" t="b">
        <f t="shared" si="221"/>
        <v>1</v>
      </c>
      <c r="AH762" s="13" t="b">
        <f t="shared" si="223"/>
        <v>1</v>
      </c>
      <c r="AI762" s="13" t="b">
        <f t="shared" si="224"/>
        <v>1</v>
      </c>
      <c r="AJ762" s="13" t="b">
        <f t="shared" si="225"/>
        <v>0</v>
      </c>
      <c r="AK762" s="13" t="b">
        <f t="shared" si="226"/>
        <v>0</v>
      </c>
      <c r="AL762" s="13" t="b">
        <f t="shared" si="227"/>
        <v>0</v>
      </c>
      <c r="AM762" s="13" t="b">
        <f t="shared" si="228"/>
        <v>0</v>
      </c>
      <c r="AN762" s="13" t="b">
        <f t="shared" si="229"/>
        <v>0</v>
      </c>
      <c r="AO762" s="13" t="b">
        <f t="shared" si="230"/>
        <v>0</v>
      </c>
      <c r="AP762" s="13" t="b">
        <f t="shared" si="231"/>
        <v>0</v>
      </c>
      <c r="AQ762" s="13" t="b">
        <f t="shared" si="232"/>
        <v>0</v>
      </c>
      <c r="AR762" s="13" t="b">
        <f t="shared" si="233"/>
        <v>0</v>
      </c>
      <c r="AS762" s="13" t="b">
        <f t="shared" si="234"/>
        <v>1</v>
      </c>
      <c r="AT762" s="13" t="b">
        <f t="shared" si="235"/>
        <v>1</v>
      </c>
      <c r="AU762" s="13" t="b">
        <f t="shared" si="236"/>
        <v>1</v>
      </c>
      <c r="AV762" s="13" t="b">
        <f t="shared" si="237"/>
        <v>1</v>
      </c>
      <c r="AW762" s="13" t="b">
        <f t="shared" si="238"/>
        <v>1</v>
      </c>
      <c r="AX762" s="13" t="str">
        <f t="shared" si="239"/>
        <v>-</v>
      </c>
      <c r="AY762" s="622">
        <f>IF(AX762="-",0,IF(COUNTIF(AX762:$AX$1022,AX762)&gt;1,1,0))</f>
        <v>0</v>
      </c>
    </row>
    <row r="763" spans="1:51" ht="15.75">
      <c r="A763" s="464">
        <v>741</v>
      </c>
      <c r="B763" s="491"/>
      <c r="C763" s="492"/>
      <c r="D763" s="469"/>
      <c r="E763" s="470"/>
      <c r="F763" s="493"/>
      <c r="G763" s="466"/>
      <c r="H763" s="470"/>
      <c r="I763" s="493"/>
      <c r="J763" s="466"/>
      <c r="K763" s="470"/>
      <c r="L763" s="493"/>
      <c r="M763" s="466"/>
      <c r="N763" s="470"/>
      <c r="O763" s="493"/>
      <c r="P763" s="466"/>
      <c r="Q763" s="470"/>
      <c r="R763" s="493"/>
      <c r="S763" s="466"/>
      <c r="T763" s="470"/>
      <c r="U763" s="493"/>
      <c r="V763" s="466"/>
      <c r="W763" s="470"/>
      <c r="X763" s="493"/>
      <c r="Y763" s="466"/>
      <c r="Z763" s="470"/>
      <c r="AA763" s="494"/>
      <c r="AB763" s="542">
        <f t="shared" si="222"/>
        <v>0</v>
      </c>
      <c r="AC763" s="495">
        <f t="shared" si="222"/>
        <v>0</v>
      </c>
      <c r="AD763" s="496">
        <f t="shared" si="222"/>
        <v>0</v>
      </c>
      <c r="AE763" s="3"/>
      <c r="AF763" s="13" t="b">
        <f t="shared" si="220"/>
        <v>1</v>
      </c>
      <c r="AG763" s="13" t="b">
        <f t="shared" si="221"/>
        <v>1</v>
      </c>
      <c r="AH763" s="13" t="b">
        <f t="shared" si="223"/>
        <v>1</v>
      </c>
      <c r="AI763" s="13" t="b">
        <f t="shared" si="224"/>
        <v>1</v>
      </c>
      <c r="AJ763" s="13" t="b">
        <f t="shared" si="225"/>
        <v>0</v>
      </c>
      <c r="AK763" s="13" t="b">
        <f t="shared" si="226"/>
        <v>0</v>
      </c>
      <c r="AL763" s="13" t="b">
        <f t="shared" si="227"/>
        <v>0</v>
      </c>
      <c r="AM763" s="13" t="b">
        <f t="shared" si="228"/>
        <v>0</v>
      </c>
      <c r="AN763" s="13" t="b">
        <f t="shared" si="229"/>
        <v>0</v>
      </c>
      <c r="AO763" s="13" t="b">
        <f t="shared" si="230"/>
        <v>0</v>
      </c>
      <c r="AP763" s="13" t="b">
        <f t="shared" si="231"/>
        <v>0</v>
      </c>
      <c r="AQ763" s="13" t="b">
        <f t="shared" si="232"/>
        <v>0</v>
      </c>
      <c r="AR763" s="13" t="b">
        <f t="shared" si="233"/>
        <v>0</v>
      </c>
      <c r="AS763" s="13" t="b">
        <f t="shared" si="234"/>
        <v>1</v>
      </c>
      <c r="AT763" s="13" t="b">
        <f t="shared" si="235"/>
        <v>1</v>
      </c>
      <c r="AU763" s="13" t="b">
        <f t="shared" si="236"/>
        <v>1</v>
      </c>
      <c r="AV763" s="13" t="b">
        <f t="shared" si="237"/>
        <v>1</v>
      </c>
      <c r="AW763" s="13" t="b">
        <f t="shared" si="238"/>
        <v>1</v>
      </c>
      <c r="AX763" s="13" t="str">
        <f t="shared" si="239"/>
        <v>-</v>
      </c>
      <c r="AY763" s="622">
        <f>IF(AX763="-",0,IF(COUNTIF(AX763:$AX$1022,AX763)&gt;1,1,0))</f>
        <v>0</v>
      </c>
    </row>
    <row r="764" spans="1:51" ht="15.75">
      <c r="A764" s="464">
        <v>742</v>
      </c>
      <c r="B764" s="491"/>
      <c r="C764" s="492"/>
      <c r="D764" s="469"/>
      <c r="E764" s="470"/>
      <c r="F764" s="493"/>
      <c r="G764" s="466"/>
      <c r="H764" s="470"/>
      <c r="I764" s="493"/>
      <c r="J764" s="466"/>
      <c r="K764" s="470"/>
      <c r="L764" s="493"/>
      <c r="M764" s="466"/>
      <c r="N764" s="470"/>
      <c r="O764" s="493"/>
      <c r="P764" s="466"/>
      <c r="Q764" s="470"/>
      <c r="R764" s="493"/>
      <c r="S764" s="466"/>
      <c r="T764" s="470"/>
      <c r="U764" s="493"/>
      <c r="V764" s="466"/>
      <c r="W764" s="470"/>
      <c r="X764" s="493"/>
      <c r="Y764" s="466"/>
      <c r="Z764" s="470"/>
      <c r="AA764" s="494"/>
      <c r="AB764" s="542">
        <f t="shared" si="222"/>
        <v>0</v>
      </c>
      <c r="AC764" s="495">
        <f t="shared" si="222"/>
        <v>0</v>
      </c>
      <c r="AD764" s="496">
        <f t="shared" si="222"/>
        <v>0</v>
      </c>
      <c r="AE764" s="3"/>
      <c r="AF764" s="13" t="b">
        <f t="shared" si="220"/>
        <v>1</v>
      </c>
      <c r="AG764" s="13" t="b">
        <f t="shared" si="221"/>
        <v>1</v>
      </c>
      <c r="AH764" s="13" t="b">
        <f t="shared" si="223"/>
        <v>1</v>
      </c>
      <c r="AI764" s="13" t="b">
        <f t="shared" si="224"/>
        <v>1</v>
      </c>
      <c r="AJ764" s="13" t="b">
        <f t="shared" si="225"/>
        <v>0</v>
      </c>
      <c r="AK764" s="13" t="b">
        <f t="shared" si="226"/>
        <v>0</v>
      </c>
      <c r="AL764" s="13" t="b">
        <f t="shared" si="227"/>
        <v>0</v>
      </c>
      <c r="AM764" s="13" t="b">
        <f t="shared" si="228"/>
        <v>0</v>
      </c>
      <c r="AN764" s="13" t="b">
        <f t="shared" si="229"/>
        <v>0</v>
      </c>
      <c r="AO764" s="13" t="b">
        <f t="shared" si="230"/>
        <v>0</v>
      </c>
      <c r="AP764" s="13" t="b">
        <f t="shared" si="231"/>
        <v>0</v>
      </c>
      <c r="AQ764" s="13" t="b">
        <f t="shared" si="232"/>
        <v>0</v>
      </c>
      <c r="AR764" s="13" t="b">
        <f t="shared" si="233"/>
        <v>0</v>
      </c>
      <c r="AS764" s="13" t="b">
        <f t="shared" si="234"/>
        <v>1</v>
      </c>
      <c r="AT764" s="13" t="b">
        <f t="shared" si="235"/>
        <v>1</v>
      </c>
      <c r="AU764" s="13" t="b">
        <f t="shared" si="236"/>
        <v>1</v>
      </c>
      <c r="AV764" s="13" t="b">
        <f t="shared" si="237"/>
        <v>1</v>
      </c>
      <c r="AW764" s="13" t="b">
        <f t="shared" si="238"/>
        <v>1</v>
      </c>
      <c r="AX764" s="13" t="str">
        <f t="shared" si="239"/>
        <v>-</v>
      </c>
      <c r="AY764" s="622">
        <f>IF(AX764="-",0,IF(COUNTIF(AX764:$AX$1022,AX764)&gt;1,1,0))</f>
        <v>0</v>
      </c>
    </row>
    <row r="765" spans="1:51" ht="15.75">
      <c r="A765" s="464">
        <v>743</v>
      </c>
      <c r="B765" s="491"/>
      <c r="C765" s="492"/>
      <c r="D765" s="469"/>
      <c r="E765" s="470"/>
      <c r="F765" s="493"/>
      <c r="G765" s="466"/>
      <c r="H765" s="470"/>
      <c r="I765" s="493"/>
      <c r="J765" s="466"/>
      <c r="K765" s="470"/>
      <c r="L765" s="493"/>
      <c r="M765" s="466"/>
      <c r="N765" s="470"/>
      <c r="O765" s="493"/>
      <c r="P765" s="466"/>
      <c r="Q765" s="470"/>
      <c r="R765" s="493"/>
      <c r="S765" s="466"/>
      <c r="T765" s="470"/>
      <c r="U765" s="493"/>
      <c r="V765" s="466"/>
      <c r="W765" s="470"/>
      <c r="X765" s="493"/>
      <c r="Y765" s="466"/>
      <c r="Z765" s="470"/>
      <c r="AA765" s="494"/>
      <c r="AB765" s="542">
        <f t="shared" si="222"/>
        <v>0</v>
      </c>
      <c r="AC765" s="495">
        <f t="shared" si="222"/>
        <v>0</v>
      </c>
      <c r="AD765" s="496">
        <f t="shared" si="222"/>
        <v>0</v>
      </c>
      <c r="AE765" s="3"/>
      <c r="AF765" s="13" t="b">
        <f t="shared" si="220"/>
        <v>1</v>
      </c>
      <c r="AG765" s="13" t="b">
        <f t="shared" si="221"/>
        <v>1</v>
      </c>
      <c r="AH765" s="13" t="b">
        <f t="shared" si="223"/>
        <v>1</v>
      </c>
      <c r="AI765" s="13" t="b">
        <f t="shared" si="224"/>
        <v>1</v>
      </c>
      <c r="AJ765" s="13" t="b">
        <f t="shared" si="225"/>
        <v>0</v>
      </c>
      <c r="AK765" s="13" t="b">
        <f t="shared" si="226"/>
        <v>0</v>
      </c>
      <c r="AL765" s="13" t="b">
        <f t="shared" si="227"/>
        <v>0</v>
      </c>
      <c r="AM765" s="13" t="b">
        <f t="shared" si="228"/>
        <v>0</v>
      </c>
      <c r="AN765" s="13" t="b">
        <f t="shared" si="229"/>
        <v>0</v>
      </c>
      <c r="AO765" s="13" t="b">
        <f t="shared" si="230"/>
        <v>0</v>
      </c>
      <c r="AP765" s="13" t="b">
        <f t="shared" si="231"/>
        <v>0</v>
      </c>
      <c r="AQ765" s="13" t="b">
        <f t="shared" si="232"/>
        <v>0</v>
      </c>
      <c r="AR765" s="13" t="b">
        <f t="shared" si="233"/>
        <v>0</v>
      </c>
      <c r="AS765" s="13" t="b">
        <f t="shared" si="234"/>
        <v>1</v>
      </c>
      <c r="AT765" s="13" t="b">
        <f t="shared" si="235"/>
        <v>1</v>
      </c>
      <c r="AU765" s="13" t="b">
        <f t="shared" si="236"/>
        <v>1</v>
      </c>
      <c r="AV765" s="13" t="b">
        <f t="shared" si="237"/>
        <v>1</v>
      </c>
      <c r="AW765" s="13" t="b">
        <f t="shared" si="238"/>
        <v>1</v>
      </c>
      <c r="AX765" s="13" t="str">
        <f t="shared" si="239"/>
        <v>-</v>
      </c>
      <c r="AY765" s="622">
        <f>IF(AX765="-",0,IF(COUNTIF(AX765:$AX$1022,AX765)&gt;1,1,0))</f>
        <v>0</v>
      </c>
    </row>
    <row r="766" spans="1:51" ht="15.75">
      <c r="A766" s="464">
        <v>744</v>
      </c>
      <c r="B766" s="491"/>
      <c r="C766" s="492"/>
      <c r="D766" s="469"/>
      <c r="E766" s="470"/>
      <c r="F766" s="493"/>
      <c r="G766" s="466"/>
      <c r="H766" s="470"/>
      <c r="I766" s="493"/>
      <c r="J766" s="466"/>
      <c r="K766" s="470"/>
      <c r="L766" s="493"/>
      <c r="M766" s="466"/>
      <c r="N766" s="470"/>
      <c r="O766" s="493"/>
      <c r="P766" s="466"/>
      <c r="Q766" s="470"/>
      <c r="R766" s="493"/>
      <c r="S766" s="466"/>
      <c r="T766" s="470"/>
      <c r="U766" s="493"/>
      <c r="V766" s="466"/>
      <c r="W766" s="470"/>
      <c r="X766" s="493"/>
      <c r="Y766" s="466"/>
      <c r="Z766" s="470"/>
      <c r="AA766" s="494"/>
      <c r="AB766" s="542">
        <f t="shared" si="222"/>
        <v>0</v>
      </c>
      <c r="AC766" s="495">
        <f t="shared" si="222"/>
        <v>0</v>
      </c>
      <c r="AD766" s="496">
        <f t="shared" si="222"/>
        <v>0</v>
      </c>
      <c r="AE766" s="3"/>
      <c r="AF766" s="13" t="b">
        <f t="shared" si="220"/>
        <v>1</v>
      </c>
      <c r="AG766" s="13" t="b">
        <f t="shared" si="221"/>
        <v>1</v>
      </c>
      <c r="AH766" s="13" t="b">
        <f t="shared" si="223"/>
        <v>1</v>
      </c>
      <c r="AI766" s="13" t="b">
        <f t="shared" si="224"/>
        <v>1</v>
      </c>
      <c r="AJ766" s="13" t="b">
        <f t="shared" si="225"/>
        <v>0</v>
      </c>
      <c r="AK766" s="13" t="b">
        <f t="shared" si="226"/>
        <v>0</v>
      </c>
      <c r="AL766" s="13" t="b">
        <f t="shared" si="227"/>
        <v>0</v>
      </c>
      <c r="AM766" s="13" t="b">
        <f t="shared" si="228"/>
        <v>0</v>
      </c>
      <c r="AN766" s="13" t="b">
        <f t="shared" si="229"/>
        <v>0</v>
      </c>
      <c r="AO766" s="13" t="b">
        <f t="shared" si="230"/>
        <v>0</v>
      </c>
      <c r="AP766" s="13" t="b">
        <f t="shared" si="231"/>
        <v>0</v>
      </c>
      <c r="AQ766" s="13" t="b">
        <f t="shared" si="232"/>
        <v>0</v>
      </c>
      <c r="AR766" s="13" t="b">
        <f t="shared" si="233"/>
        <v>0</v>
      </c>
      <c r="AS766" s="13" t="b">
        <f t="shared" si="234"/>
        <v>1</v>
      </c>
      <c r="AT766" s="13" t="b">
        <f t="shared" si="235"/>
        <v>1</v>
      </c>
      <c r="AU766" s="13" t="b">
        <f t="shared" si="236"/>
        <v>1</v>
      </c>
      <c r="AV766" s="13" t="b">
        <f t="shared" si="237"/>
        <v>1</v>
      </c>
      <c r="AW766" s="13" t="b">
        <f t="shared" si="238"/>
        <v>1</v>
      </c>
      <c r="AX766" s="13" t="str">
        <f t="shared" si="239"/>
        <v>-</v>
      </c>
      <c r="AY766" s="622">
        <f>IF(AX766="-",0,IF(COUNTIF(AX766:$AX$1022,AX766)&gt;1,1,0))</f>
        <v>0</v>
      </c>
    </row>
    <row r="767" spans="1:51" ht="15.75">
      <c r="A767" s="464">
        <v>745</v>
      </c>
      <c r="B767" s="491"/>
      <c r="C767" s="492"/>
      <c r="D767" s="469"/>
      <c r="E767" s="470"/>
      <c r="F767" s="493"/>
      <c r="G767" s="466"/>
      <c r="H767" s="470"/>
      <c r="I767" s="493"/>
      <c r="J767" s="466"/>
      <c r="K767" s="470"/>
      <c r="L767" s="493"/>
      <c r="M767" s="466"/>
      <c r="N767" s="470"/>
      <c r="O767" s="493"/>
      <c r="P767" s="466"/>
      <c r="Q767" s="470"/>
      <c r="R767" s="493"/>
      <c r="S767" s="466"/>
      <c r="T767" s="470"/>
      <c r="U767" s="493"/>
      <c r="V767" s="466"/>
      <c r="W767" s="470"/>
      <c r="X767" s="493"/>
      <c r="Y767" s="466"/>
      <c r="Z767" s="470"/>
      <c r="AA767" s="494"/>
      <c r="AB767" s="542">
        <f t="shared" si="222"/>
        <v>0</v>
      </c>
      <c r="AC767" s="495">
        <f t="shared" si="222"/>
        <v>0</v>
      </c>
      <c r="AD767" s="496">
        <f t="shared" si="222"/>
        <v>0</v>
      </c>
      <c r="AE767" s="3"/>
      <c r="AF767" s="13" t="b">
        <f t="shared" si="220"/>
        <v>1</v>
      </c>
      <c r="AG767" s="13" t="b">
        <f t="shared" si="221"/>
        <v>1</v>
      </c>
      <c r="AH767" s="13" t="b">
        <f t="shared" si="223"/>
        <v>1</v>
      </c>
      <c r="AI767" s="13" t="b">
        <f t="shared" si="224"/>
        <v>1</v>
      </c>
      <c r="AJ767" s="13" t="b">
        <f t="shared" si="225"/>
        <v>0</v>
      </c>
      <c r="AK767" s="13" t="b">
        <f t="shared" si="226"/>
        <v>0</v>
      </c>
      <c r="AL767" s="13" t="b">
        <f t="shared" si="227"/>
        <v>0</v>
      </c>
      <c r="AM767" s="13" t="b">
        <f t="shared" si="228"/>
        <v>0</v>
      </c>
      <c r="AN767" s="13" t="b">
        <f t="shared" si="229"/>
        <v>0</v>
      </c>
      <c r="AO767" s="13" t="b">
        <f t="shared" si="230"/>
        <v>0</v>
      </c>
      <c r="AP767" s="13" t="b">
        <f t="shared" si="231"/>
        <v>0</v>
      </c>
      <c r="AQ767" s="13" t="b">
        <f t="shared" si="232"/>
        <v>0</v>
      </c>
      <c r="AR767" s="13" t="b">
        <f t="shared" si="233"/>
        <v>0</v>
      </c>
      <c r="AS767" s="13" t="b">
        <f t="shared" si="234"/>
        <v>1</v>
      </c>
      <c r="AT767" s="13" t="b">
        <f t="shared" si="235"/>
        <v>1</v>
      </c>
      <c r="AU767" s="13" t="b">
        <f t="shared" si="236"/>
        <v>1</v>
      </c>
      <c r="AV767" s="13" t="b">
        <f t="shared" si="237"/>
        <v>1</v>
      </c>
      <c r="AW767" s="13" t="b">
        <f t="shared" si="238"/>
        <v>1</v>
      </c>
      <c r="AX767" s="13" t="str">
        <f t="shared" si="239"/>
        <v>-</v>
      </c>
      <c r="AY767" s="622">
        <f>IF(AX767="-",0,IF(COUNTIF(AX767:$AX$1022,AX767)&gt;1,1,0))</f>
        <v>0</v>
      </c>
    </row>
    <row r="768" spans="1:51" ht="15.75">
      <c r="A768" s="464">
        <v>746</v>
      </c>
      <c r="B768" s="491"/>
      <c r="C768" s="492"/>
      <c r="D768" s="469"/>
      <c r="E768" s="470"/>
      <c r="F768" s="493"/>
      <c r="G768" s="466"/>
      <c r="H768" s="470"/>
      <c r="I768" s="493"/>
      <c r="J768" s="466"/>
      <c r="K768" s="470"/>
      <c r="L768" s="493"/>
      <c r="M768" s="466"/>
      <c r="N768" s="470"/>
      <c r="O768" s="493"/>
      <c r="P768" s="466"/>
      <c r="Q768" s="470"/>
      <c r="R768" s="493"/>
      <c r="S768" s="466"/>
      <c r="T768" s="470"/>
      <c r="U768" s="493"/>
      <c r="V768" s="466"/>
      <c r="W768" s="470"/>
      <c r="X768" s="493"/>
      <c r="Y768" s="466"/>
      <c r="Z768" s="470"/>
      <c r="AA768" s="494"/>
      <c r="AB768" s="542">
        <f t="shared" si="222"/>
        <v>0</v>
      </c>
      <c r="AC768" s="495">
        <f t="shared" si="222"/>
        <v>0</v>
      </c>
      <c r="AD768" s="496">
        <f t="shared" si="222"/>
        <v>0</v>
      </c>
      <c r="AE768" s="3"/>
      <c r="AF768" s="13" t="b">
        <f t="shared" si="220"/>
        <v>1</v>
      </c>
      <c r="AG768" s="13" t="b">
        <f t="shared" si="221"/>
        <v>1</v>
      </c>
      <c r="AH768" s="13" t="b">
        <f t="shared" si="223"/>
        <v>1</v>
      </c>
      <c r="AI768" s="13" t="b">
        <f t="shared" si="224"/>
        <v>1</v>
      </c>
      <c r="AJ768" s="13" t="b">
        <f t="shared" si="225"/>
        <v>0</v>
      </c>
      <c r="AK768" s="13" t="b">
        <f t="shared" si="226"/>
        <v>0</v>
      </c>
      <c r="AL768" s="13" t="b">
        <f t="shared" si="227"/>
        <v>0</v>
      </c>
      <c r="AM768" s="13" t="b">
        <f t="shared" si="228"/>
        <v>0</v>
      </c>
      <c r="AN768" s="13" t="b">
        <f t="shared" si="229"/>
        <v>0</v>
      </c>
      <c r="AO768" s="13" t="b">
        <f t="shared" si="230"/>
        <v>0</v>
      </c>
      <c r="AP768" s="13" t="b">
        <f t="shared" si="231"/>
        <v>0</v>
      </c>
      <c r="AQ768" s="13" t="b">
        <f t="shared" si="232"/>
        <v>0</v>
      </c>
      <c r="AR768" s="13" t="b">
        <f t="shared" si="233"/>
        <v>0</v>
      </c>
      <c r="AS768" s="13" t="b">
        <f t="shared" si="234"/>
        <v>1</v>
      </c>
      <c r="AT768" s="13" t="b">
        <f t="shared" si="235"/>
        <v>1</v>
      </c>
      <c r="AU768" s="13" t="b">
        <f t="shared" si="236"/>
        <v>1</v>
      </c>
      <c r="AV768" s="13" t="b">
        <f t="shared" si="237"/>
        <v>1</v>
      </c>
      <c r="AW768" s="13" t="b">
        <f t="shared" si="238"/>
        <v>1</v>
      </c>
      <c r="AX768" s="13" t="str">
        <f t="shared" si="239"/>
        <v>-</v>
      </c>
      <c r="AY768" s="622">
        <f>IF(AX768="-",0,IF(COUNTIF(AX768:$AX$1022,AX768)&gt;1,1,0))</f>
        <v>0</v>
      </c>
    </row>
    <row r="769" spans="1:51" ht="15.75">
      <c r="A769" s="464">
        <v>747</v>
      </c>
      <c r="B769" s="491"/>
      <c r="C769" s="492"/>
      <c r="D769" s="469"/>
      <c r="E769" s="470"/>
      <c r="F769" s="493"/>
      <c r="G769" s="466"/>
      <c r="H769" s="470"/>
      <c r="I769" s="493"/>
      <c r="J769" s="466"/>
      <c r="K769" s="470"/>
      <c r="L769" s="493"/>
      <c r="M769" s="466"/>
      <c r="N769" s="470"/>
      <c r="O769" s="493"/>
      <c r="P769" s="466"/>
      <c r="Q769" s="470"/>
      <c r="R769" s="493"/>
      <c r="S769" s="466"/>
      <c r="T769" s="470"/>
      <c r="U769" s="493"/>
      <c r="V769" s="466"/>
      <c r="W769" s="470"/>
      <c r="X769" s="493"/>
      <c r="Y769" s="466"/>
      <c r="Z769" s="470"/>
      <c r="AA769" s="494"/>
      <c r="AB769" s="542">
        <f t="shared" si="222"/>
        <v>0</v>
      </c>
      <c r="AC769" s="495">
        <f t="shared" si="222"/>
        <v>0</v>
      </c>
      <c r="AD769" s="496">
        <f t="shared" si="222"/>
        <v>0</v>
      </c>
      <c r="AE769" s="3"/>
      <c r="AF769" s="13" t="b">
        <f t="shared" si="220"/>
        <v>1</v>
      </c>
      <c r="AG769" s="13" t="b">
        <f t="shared" si="221"/>
        <v>1</v>
      </c>
      <c r="AH769" s="13" t="b">
        <f t="shared" si="223"/>
        <v>1</v>
      </c>
      <c r="AI769" s="13" t="b">
        <f t="shared" si="224"/>
        <v>1</v>
      </c>
      <c r="AJ769" s="13" t="b">
        <f t="shared" si="225"/>
        <v>0</v>
      </c>
      <c r="AK769" s="13" t="b">
        <f t="shared" si="226"/>
        <v>0</v>
      </c>
      <c r="AL769" s="13" t="b">
        <f t="shared" si="227"/>
        <v>0</v>
      </c>
      <c r="AM769" s="13" t="b">
        <f t="shared" si="228"/>
        <v>0</v>
      </c>
      <c r="AN769" s="13" t="b">
        <f t="shared" si="229"/>
        <v>0</v>
      </c>
      <c r="AO769" s="13" t="b">
        <f t="shared" si="230"/>
        <v>0</v>
      </c>
      <c r="AP769" s="13" t="b">
        <f t="shared" si="231"/>
        <v>0</v>
      </c>
      <c r="AQ769" s="13" t="b">
        <f t="shared" si="232"/>
        <v>0</v>
      </c>
      <c r="AR769" s="13" t="b">
        <f t="shared" si="233"/>
        <v>0</v>
      </c>
      <c r="AS769" s="13" t="b">
        <f t="shared" si="234"/>
        <v>1</v>
      </c>
      <c r="AT769" s="13" t="b">
        <f t="shared" si="235"/>
        <v>1</v>
      </c>
      <c r="AU769" s="13" t="b">
        <f t="shared" si="236"/>
        <v>1</v>
      </c>
      <c r="AV769" s="13" t="b">
        <f t="shared" si="237"/>
        <v>1</v>
      </c>
      <c r="AW769" s="13" t="b">
        <f t="shared" si="238"/>
        <v>1</v>
      </c>
      <c r="AX769" s="13" t="str">
        <f t="shared" si="239"/>
        <v>-</v>
      </c>
      <c r="AY769" s="622">
        <f>IF(AX769="-",0,IF(COUNTIF(AX769:$AX$1022,AX769)&gt;1,1,0))</f>
        <v>0</v>
      </c>
    </row>
    <row r="770" spans="1:51" ht="15.75">
      <c r="A770" s="464">
        <v>748</v>
      </c>
      <c r="B770" s="491"/>
      <c r="C770" s="492"/>
      <c r="D770" s="469"/>
      <c r="E770" s="470"/>
      <c r="F770" s="493"/>
      <c r="G770" s="466"/>
      <c r="H770" s="470"/>
      <c r="I770" s="493"/>
      <c r="J770" s="466"/>
      <c r="K770" s="470"/>
      <c r="L770" s="493"/>
      <c r="M770" s="466"/>
      <c r="N770" s="470"/>
      <c r="O770" s="493"/>
      <c r="P770" s="466"/>
      <c r="Q770" s="470"/>
      <c r="R770" s="493"/>
      <c r="S770" s="466"/>
      <c r="T770" s="470"/>
      <c r="U770" s="493"/>
      <c r="V770" s="466"/>
      <c r="W770" s="470"/>
      <c r="X770" s="493"/>
      <c r="Y770" s="466"/>
      <c r="Z770" s="470"/>
      <c r="AA770" s="494"/>
      <c r="AB770" s="542">
        <f t="shared" si="222"/>
        <v>0</v>
      </c>
      <c r="AC770" s="495">
        <f t="shared" si="222"/>
        <v>0</v>
      </c>
      <c r="AD770" s="496">
        <f t="shared" si="222"/>
        <v>0</v>
      </c>
      <c r="AE770" s="3"/>
      <c r="AF770" s="13" t="b">
        <f t="shared" si="220"/>
        <v>1</v>
      </c>
      <c r="AG770" s="13" t="b">
        <f t="shared" si="221"/>
        <v>1</v>
      </c>
      <c r="AH770" s="13" t="b">
        <f t="shared" si="223"/>
        <v>1</v>
      </c>
      <c r="AI770" s="13" t="b">
        <f t="shared" si="224"/>
        <v>1</v>
      </c>
      <c r="AJ770" s="13" t="b">
        <f t="shared" si="225"/>
        <v>0</v>
      </c>
      <c r="AK770" s="13" t="b">
        <f t="shared" si="226"/>
        <v>0</v>
      </c>
      <c r="AL770" s="13" t="b">
        <f t="shared" si="227"/>
        <v>0</v>
      </c>
      <c r="AM770" s="13" t="b">
        <f t="shared" si="228"/>
        <v>0</v>
      </c>
      <c r="AN770" s="13" t="b">
        <f t="shared" si="229"/>
        <v>0</v>
      </c>
      <c r="AO770" s="13" t="b">
        <f t="shared" si="230"/>
        <v>0</v>
      </c>
      <c r="AP770" s="13" t="b">
        <f t="shared" si="231"/>
        <v>0</v>
      </c>
      <c r="AQ770" s="13" t="b">
        <f t="shared" si="232"/>
        <v>0</v>
      </c>
      <c r="AR770" s="13" t="b">
        <f t="shared" si="233"/>
        <v>0</v>
      </c>
      <c r="AS770" s="13" t="b">
        <f t="shared" si="234"/>
        <v>1</v>
      </c>
      <c r="AT770" s="13" t="b">
        <f t="shared" si="235"/>
        <v>1</v>
      </c>
      <c r="AU770" s="13" t="b">
        <f t="shared" si="236"/>
        <v>1</v>
      </c>
      <c r="AV770" s="13" t="b">
        <f t="shared" si="237"/>
        <v>1</v>
      </c>
      <c r="AW770" s="13" t="b">
        <f t="shared" si="238"/>
        <v>1</v>
      </c>
      <c r="AX770" s="13" t="str">
        <f t="shared" si="239"/>
        <v>-</v>
      </c>
      <c r="AY770" s="622">
        <f>IF(AX770="-",0,IF(COUNTIF(AX770:$AX$1022,AX770)&gt;1,1,0))</f>
        <v>0</v>
      </c>
    </row>
    <row r="771" spans="1:51" ht="15.75">
      <c r="A771" s="464">
        <v>749</v>
      </c>
      <c r="B771" s="491"/>
      <c r="C771" s="492"/>
      <c r="D771" s="469"/>
      <c r="E771" s="470"/>
      <c r="F771" s="493"/>
      <c r="G771" s="466"/>
      <c r="H771" s="470"/>
      <c r="I771" s="493"/>
      <c r="J771" s="466"/>
      <c r="K771" s="470"/>
      <c r="L771" s="493"/>
      <c r="M771" s="466"/>
      <c r="N771" s="470"/>
      <c r="O771" s="493"/>
      <c r="P771" s="466"/>
      <c r="Q771" s="470"/>
      <c r="R771" s="493"/>
      <c r="S771" s="466"/>
      <c r="T771" s="470"/>
      <c r="U771" s="493"/>
      <c r="V771" s="466"/>
      <c r="W771" s="470"/>
      <c r="X771" s="493"/>
      <c r="Y771" s="466"/>
      <c r="Z771" s="470"/>
      <c r="AA771" s="494"/>
      <c r="AB771" s="542">
        <f t="shared" si="222"/>
        <v>0</v>
      </c>
      <c r="AC771" s="495">
        <f t="shared" si="222"/>
        <v>0</v>
      </c>
      <c r="AD771" s="496">
        <f t="shared" si="222"/>
        <v>0</v>
      </c>
      <c r="AE771" s="3"/>
      <c r="AF771" s="13" t="b">
        <f t="shared" si="220"/>
        <v>1</v>
      </c>
      <c r="AG771" s="13" t="b">
        <f t="shared" si="221"/>
        <v>1</v>
      </c>
      <c r="AH771" s="13" t="b">
        <f t="shared" si="223"/>
        <v>1</v>
      </c>
      <c r="AI771" s="13" t="b">
        <f t="shared" si="224"/>
        <v>1</v>
      </c>
      <c r="AJ771" s="13" t="b">
        <f t="shared" si="225"/>
        <v>0</v>
      </c>
      <c r="AK771" s="13" t="b">
        <f t="shared" si="226"/>
        <v>0</v>
      </c>
      <c r="AL771" s="13" t="b">
        <f t="shared" si="227"/>
        <v>0</v>
      </c>
      <c r="AM771" s="13" t="b">
        <f t="shared" si="228"/>
        <v>0</v>
      </c>
      <c r="AN771" s="13" t="b">
        <f t="shared" si="229"/>
        <v>0</v>
      </c>
      <c r="AO771" s="13" t="b">
        <f t="shared" si="230"/>
        <v>0</v>
      </c>
      <c r="AP771" s="13" t="b">
        <f t="shared" si="231"/>
        <v>0</v>
      </c>
      <c r="AQ771" s="13" t="b">
        <f t="shared" si="232"/>
        <v>0</v>
      </c>
      <c r="AR771" s="13" t="b">
        <f t="shared" si="233"/>
        <v>0</v>
      </c>
      <c r="AS771" s="13" t="b">
        <f t="shared" si="234"/>
        <v>1</v>
      </c>
      <c r="AT771" s="13" t="b">
        <f t="shared" si="235"/>
        <v>1</v>
      </c>
      <c r="AU771" s="13" t="b">
        <f t="shared" si="236"/>
        <v>1</v>
      </c>
      <c r="AV771" s="13" t="b">
        <f t="shared" si="237"/>
        <v>1</v>
      </c>
      <c r="AW771" s="13" t="b">
        <f t="shared" si="238"/>
        <v>1</v>
      </c>
      <c r="AX771" s="13" t="str">
        <f t="shared" si="239"/>
        <v>-</v>
      </c>
      <c r="AY771" s="622">
        <f>IF(AX771="-",0,IF(COUNTIF(AX771:$AX$1022,AX771)&gt;1,1,0))</f>
        <v>0</v>
      </c>
    </row>
    <row r="772" spans="1:51" ht="15.75">
      <c r="A772" s="464">
        <v>750</v>
      </c>
      <c r="B772" s="491"/>
      <c r="C772" s="492"/>
      <c r="D772" s="469"/>
      <c r="E772" s="470"/>
      <c r="F772" s="493"/>
      <c r="G772" s="466"/>
      <c r="H772" s="470"/>
      <c r="I772" s="493"/>
      <c r="J772" s="466"/>
      <c r="K772" s="470"/>
      <c r="L772" s="493"/>
      <c r="M772" s="466"/>
      <c r="N772" s="470"/>
      <c r="O772" s="493"/>
      <c r="P772" s="466"/>
      <c r="Q772" s="470"/>
      <c r="R772" s="493"/>
      <c r="S772" s="466"/>
      <c r="T772" s="470"/>
      <c r="U772" s="493"/>
      <c r="V772" s="466"/>
      <c r="W772" s="470"/>
      <c r="X772" s="493"/>
      <c r="Y772" s="466"/>
      <c r="Z772" s="470"/>
      <c r="AA772" s="494"/>
      <c r="AB772" s="542">
        <f t="shared" si="222"/>
        <v>0</v>
      </c>
      <c r="AC772" s="495">
        <f t="shared" si="222"/>
        <v>0</v>
      </c>
      <c r="AD772" s="496">
        <f t="shared" si="222"/>
        <v>0</v>
      </c>
      <c r="AE772" s="3"/>
      <c r="AF772" s="13" t="b">
        <f t="shared" si="220"/>
        <v>1</v>
      </c>
      <c r="AG772" s="13" t="b">
        <f t="shared" si="221"/>
        <v>1</v>
      </c>
      <c r="AH772" s="13" t="b">
        <f t="shared" si="223"/>
        <v>1</v>
      </c>
      <c r="AI772" s="13" t="b">
        <f t="shared" si="224"/>
        <v>1</v>
      </c>
      <c r="AJ772" s="13" t="b">
        <f t="shared" si="225"/>
        <v>0</v>
      </c>
      <c r="AK772" s="13" t="b">
        <f t="shared" si="226"/>
        <v>0</v>
      </c>
      <c r="AL772" s="13" t="b">
        <f t="shared" si="227"/>
        <v>0</v>
      </c>
      <c r="AM772" s="13" t="b">
        <f t="shared" si="228"/>
        <v>0</v>
      </c>
      <c r="AN772" s="13" t="b">
        <f t="shared" si="229"/>
        <v>0</v>
      </c>
      <c r="AO772" s="13" t="b">
        <f t="shared" si="230"/>
        <v>0</v>
      </c>
      <c r="AP772" s="13" t="b">
        <f t="shared" si="231"/>
        <v>0</v>
      </c>
      <c r="AQ772" s="13" t="b">
        <f t="shared" si="232"/>
        <v>0</v>
      </c>
      <c r="AR772" s="13" t="b">
        <f t="shared" si="233"/>
        <v>0</v>
      </c>
      <c r="AS772" s="13" t="b">
        <f t="shared" si="234"/>
        <v>1</v>
      </c>
      <c r="AT772" s="13" t="b">
        <f t="shared" si="235"/>
        <v>1</v>
      </c>
      <c r="AU772" s="13" t="b">
        <f t="shared" si="236"/>
        <v>1</v>
      </c>
      <c r="AV772" s="13" t="b">
        <f t="shared" si="237"/>
        <v>1</v>
      </c>
      <c r="AW772" s="13" t="b">
        <f t="shared" si="238"/>
        <v>1</v>
      </c>
      <c r="AX772" s="13" t="str">
        <f t="shared" si="239"/>
        <v>-</v>
      </c>
      <c r="AY772" s="622">
        <f>IF(AX772="-",0,IF(COUNTIF(AX772:$AX$1022,AX772)&gt;1,1,0))</f>
        <v>0</v>
      </c>
    </row>
    <row r="773" spans="1:51" ht="15.75">
      <c r="A773" s="464">
        <v>751</v>
      </c>
      <c r="B773" s="491"/>
      <c r="C773" s="492"/>
      <c r="D773" s="469"/>
      <c r="E773" s="470"/>
      <c r="F773" s="493"/>
      <c r="G773" s="466"/>
      <c r="H773" s="470"/>
      <c r="I773" s="493"/>
      <c r="J773" s="466"/>
      <c r="K773" s="470"/>
      <c r="L773" s="493"/>
      <c r="M773" s="466"/>
      <c r="N773" s="470"/>
      <c r="O773" s="493"/>
      <c r="P773" s="466"/>
      <c r="Q773" s="470"/>
      <c r="R773" s="493"/>
      <c r="S773" s="466"/>
      <c r="T773" s="470"/>
      <c r="U773" s="493"/>
      <c r="V773" s="466"/>
      <c r="W773" s="470"/>
      <c r="X773" s="493"/>
      <c r="Y773" s="466"/>
      <c r="Z773" s="470"/>
      <c r="AA773" s="494"/>
      <c r="AB773" s="542">
        <f t="shared" si="222"/>
        <v>0</v>
      </c>
      <c r="AC773" s="495">
        <f t="shared" si="222"/>
        <v>0</v>
      </c>
      <c r="AD773" s="496">
        <f t="shared" si="222"/>
        <v>0</v>
      </c>
      <c r="AE773" s="3"/>
      <c r="AF773" s="13" t="b">
        <f t="shared" si="220"/>
        <v>1</v>
      </c>
      <c r="AG773" s="13" t="b">
        <f t="shared" si="221"/>
        <v>1</v>
      </c>
      <c r="AH773" s="13" t="b">
        <f t="shared" si="223"/>
        <v>1</v>
      </c>
      <c r="AI773" s="13" t="b">
        <f t="shared" si="224"/>
        <v>1</v>
      </c>
      <c r="AJ773" s="13" t="b">
        <f t="shared" si="225"/>
        <v>0</v>
      </c>
      <c r="AK773" s="13" t="b">
        <f t="shared" si="226"/>
        <v>0</v>
      </c>
      <c r="AL773" s="13" t="b">
        <f t="shared" si="227"/>
        <v>0</v>
      </c>
      <c r="AM773" s="13" t="b">
        <f t="shared" si="228"/>
        <v>0</v>
      </c>
      <c r="AN773" s="13" t="b">
        <f t="shared" si="229"/>
        <v>0</v>
      </c>
      <c r="AO773" s="13" t="b">
        <f t="shared" si="230"/>
        <v>0</v>
      </c>
      <c r="AP773" s="13" t="b">
        <f t="shared" si="231"/>
        <v>0</v>
      </c>
      <c r="AQ773" s="13" t="b">
        <f t="shared" si="232"/>
        <v>0</v>
      </c>
      <c r="AR773" s="13" t="b">
        <f t="shared" si="233"/>
        <v>0</v>
      </c>
      <c r="AS773" s="13" t="b">
        <f t="shared" si="234"/>
        <v>1</v>
      </c>
      <c r="AT773" s="13" t="b">
        <f t="shared" si="235"/>
        <v>1</v>
      </c>
      <c r="AU773" s="13" t="b">
        <f t="shared" si="236"/>
        <v>1</v>
      </c>
      <c r="AV773" s="13" t="b">
        <f t="shared" si="237"/>
        <v>1</v>
      </c>
      <c r="AW773" s="13" t="b">
        <f t="shared" si="238"/>
        <v>1</v>
      </c>
      <c r="AX773" s="13" t="str">
        <f t="shared" si="239"/>
        <v>-</v>
      </c>
      <c r="AY773" s="622">
        <f>IF(AX773="-",0,IF(COUNTIF(AX773:$AX$1022,AX773)&gt;1,1,0))</f>
        <v>0</v>
      </c>
    </row>
    <row r="774" spans="1:51" ht="15.75">
      <c r="A774" s="464">
        <v>752</v>
      </c>
      <c r="B774" s="491"/>
      <c r="C774" s="492"/>
      <c r="D774" s="469"/>
      <c r="E774" s="470"/>
      <c r="F774" s="493"/>
      <c r="G774" s="466"/>
      <c r="H774" s="470"/>
      <c r="I774" s="493"/>
      <c r="J774" s="466"/>
      <c r="K774" s="470"/>
      <c r="L774" s="493"/>
      <c r="M774" s="466"/>
      <c r="N774" s="470"/>
      <c r="O774" s="493"/>
      <c r="P774" s="466"/>
      <c r="Q774" s="470"/>
      <c r="R774" s="493"/>
      <c r="S774" s="466"/>
      <c r="T774" s="470"/>
      <c r="U774" s="493"/>
      <c r="V774" s="466"/>
      <c r="W774" s="470"/>
      <c r="X774" s="493"/>
      <c r="Y774" s="466"/>
      <c r="Z774" s="470"/>
      <c r="AA774" s="494"/>
      <c r="AB774" s="542">
        <f t="shared" si="222"/>
        <v>0</v>
      </c>
      <c r="AC774" s="495">
        <f t="shared" si="222"/>
        <v>0</v>
      </c>
      <c r="AD774" s="496">
        <f t="shared" si="222"/>
        <v>0</v>
      </c>
      <c r="AE774" s="3"/>
      <c r="AF774" s="13" t="b">
        <f t="shared" si="220"/>
        <v>1</v>
      </c>
      <c r="AG774" s="13" t="b">
        <f t="shared" si="221"/>
        <v>1</v>
      </c>
      <c r="AH774" s="13" t="b">
        <f t="shared" si="223"/>
        <v>1</v>
      </c>
      <c r="AI774" s="13" t="b">
        <f t="shared" si="224"/>
        <v>1</v>
      </c>
      <c r="AJ774" s="13" t="b">
        <f t="shared" si="225"/>
        <v>0</v>
      </c>
      <c r="AK774" s="13" t="b">
        <f t="shared" si="226"/>
        <v>0</v>
      </c>
      <c r="AL774" s="13" t="b">
        <f t="shared" si="227"/>
        <v>0</v>
      </c>
      <c r="AM774" s="13" t="b">
        <f t="shared" si="228"/>
        <v>0</v>
      </c>
      <c r="AN774" s="13" t="b">
        <f t="shared" si="229"/>
        <v>0</v>
      </c>
      <c r="AO774" s="13" t="b">
        <f t="shared" si="230"/>
        <v>0</v>
      </c>
      <c r="AP774" s="13" t="b">
        <f t="shared" si="231"/>
        <v>0</v>
      </c>
      <c r="AQ774" s="13" t="b">
        <f t="shared" si="232"/>
        <v>0</v>
      </c>
      <c r="AR774" s="13" t="b">
        <f t="shared" si="233"/>
        <v>0</v>
      </c>
      <c r="AS774" s="13" t="b">
        <f t="shared" si="234"/>
        <v>1</v>
      </c>
      <c r="AT774" s="13" t="b">
        <f t="shared" si="235"/>
        <v>1</v>
      </c>
      <c r="AU774" s="13" t="b">
        <f t="shared" si="236"/>
        <v>1</v>
      </c>
      <c r="AV774" s="13" t="b">
        <f t="shared" si="237"/>
        <v>1</v>
      </c>
      <c r="AW774" s="13" t="b">
        <f t="shared" si="238"/>
        <v>1</v>
      </c>
      <c r="AX774" s="13" t="str">
        <f t="shared" si="239"/>
        <v>-</v>
      </c>
      <c r="AY774" s="622">
        <f>IF(AX774="-",0,IF(COUNTIF(AX774:$AX$1022,AX774)&gt;1,1,0))</f>
        <v>0</v>
      </c>
    </row>
    <row r="775" spans="1:51" ht="15.75">
      <c r="A775" s="464">
        <v>753</v>
      </c>
      <c r="B775" s="491"/>
      <c r="C775" s="492"/>
      <c r="D775" s="469"/>
      <c r="E775" s="470"/>
      <c r="F775" s="493"/>
      <c r="G775" s="466"/>
      <c r="H775" s="470"/>
      <c r="I775" s="493"/>
      <c r="J775" s="466"/>
      <c r="K775" s="470"/>
      <c r="L775" s="493"/>
      <c r="M775" s="466"/>
      <c r="N775" s="470"/>
      <c r="O775" s="493"/>
      <c r="P775" s="466"/>
      <c r="Q775" s="470"/>
      <c r="R775" s="493"/>
      <c r="S775" s="466"/>
      <c r="T775" s="470"/>
      <c r="U775" s="493"/>
      <c r="V775" s="466"/>
      <c r="W775" s="470"/>
      <c r="X775" s="493"/>
      <c r="Y775" s="466"/>
      <c r="Z775" s="470"/>
      <c r="AA775" s="494"/>
      <c r="AB775" s="542">
        <f t="shared" si="222"/>
        <v>0</v>
      </c>
      <c r="AC775" s="495">
        <f t="shared" si="222"/>
        <v>0</v>
      </c>
      <c r="AD775" s="496">
        <f t="shared" si="222"/>
        <v>0</v>
      </c>
      <c r="AE775" s="3"/>
      <c r="AF775" s="13" t="b">
        <f t="shared" si="220"/>
        <v>1</v>
      </c>
      <c r="AG775" s="13" t="b">
        <f t="shared" si="221"/>
        <v>1</v>
      </c>
      <c r="AH775" s="13" t="b">
        <f t="shared" si="223"/>
        <v>1</v>
      </c>
      <c r="AI775" s="13" t="b">
        <f t="shared" si="224"/>
        <v>1</v>
      </c>
      <c r="AJ775" s="13" t="b">
        <f t="shared" si="225"/>
        <v>0</v>
      </c>
      <c r="AK775" s="13" t="b">
        <f t="shared" si="226"/>
        <v>0</v>
      </c>
      <c r="AL775" s="13" t="b">
        <f t="shared" si="227"/>
        <v>0</v>
      </c>
      <c r="AM775" s="13" t="b">
        <f t="shared" si="228"/>
        <v>0</v>
      </c>
      <c r="AN775" s="13" t="b">
        <f t="shared" si="229"/>
        <v>0</v>
      </c>
      <c r="AO775" s="13" t="b">
        <f t="shared" si="230"/>
        <v>0</v>
      </c>
      <c r="AP775" s="13" t="b">
        <f t="shared" si="231"/>
        <v>0</v>
      </c>
      <c r="AQ775" s="13" t="b">
        <f t="shared" si="232"/>
        <v>0</v>
      </c>
      <c r="AR775" s="13" t="b">
        <f t="shared" si="233"/>
        <v>0</v>
      </c>
      <c r="AS775" s="13" t="b">
        <f t="shared" si="234"/>
        <v>1</v>
      </c>
      <c r="AT775" s="13" t="b">
        <f t="shared" si="235"/>
        <v>1</v>
      </c>
      <c r="AU775" s="13" t="b">
        <f t="shared" si="236"/>
        <v>1</v>
      </c>
      <c r="AV775" s="13" t="b">
        <f t="shared" si="237"/>
        <v>1</v>
      </c>
      <c r="AW775" s="13" t="b">
        <f t="shared" si="238"/>
        <v>1</v>
      </c>
      <c r="AX775" s="13" t="str">
        <f t="shared" si="239"/>
        <v>-</v>
      </c>
      <c r="AY775" s="622">
        <f>IF(AX775="-",0,IF(COUNTIF(AX775:$AX$1022,AX775)&gt;1,1,0))</f>
        <v>0</v>
      </c>
    </row>
    <row r="776" spans="1:51" ht="15.75">
      <c r="A776" s="464">
        <v>754</v>
      </c>
      <c r="B776" s="491"/>
      <c r="C776" s="492"/>
      <c r="D776" s="469"/>
      <c r="E776" s="470"/>
      <c r="F776" s="493"/>
      <c r="G776" s="466"/>
      <c r="H776" s="470"/>
      <c r="I776" s="493"/>
      <c r="J776" s="466"/>
      <c r="K776" s="470"/>
      <c r="L776" s="493"/>
      <c r="M776" s="466"/>
      <c r="N776" s="470"/>
      <c r="O776" s="493"/>
      <c r="P776" s="466"/>
      <c r="Q776" s="470"/>
      <c r="R776" s="493"/>
      <c r="S776" s="466"/>
      <c r="T776" s="470"/>
      <c r="U776" s="493"/>
      <c r="V776" s="466"/>
      <c r="W776" s="470"/>
      <c r="X776" s="493"/>
      <c r="Y776" s="466"/>
      <c r="Z776" s="470"/>
      <c r="AA776" s="494"/>
      <c r="AB776" s="542">
        <f t="shared" si="222"/>
        <v>0</v>
      </c>
      <c r="AC776" s="495">
        <f t="shared" si="222"/>
        <v>0</v>
      </c>
      <c r="AD776" s="496">
        <f t="shared" si="222"/>
        <v>0</v>
      </c>
      <c r="AE776" s="3"/>
      <c r="AF776" s="13" t="b">
        <f t="shared" si="220"/>
        <v>1</v>
      </c>
      <c r="AG776" s="13" t="b">
        <f t="shared" si="221"/>
        <v>1</v>
      </c>
      <c r="AH776" s="13" t="b">
        <f t="shared" si="223"/>
        <v>1</v>
      </c>
      <c r="AI776" s="13" t="b">
        <f t="shared" si="224"/>
        <v>1</v>
      </c>
      <c r="AJ776" s="13" t="b">
        <f t="shared" si="225"/>
        <v>0</v>
      </c>
      <c r="AK776" s="13" t="b">
        <f t="shared" si="226"/>
        <v>0</v>
      </c>
      <c r="AL776" s="13" t="b">
        <f t="shared" si="227"/>
        <v>0</v>
      </c>
      <c r="AM776" s="13" t="b">
        <f t="shared" si="228"/>
        <v>0</v>
      </c>
      <c r="AN776" s="13" t="b">
        <f t="shared" si="229"/>
        <v>0</v>
      </c>
      <c r="AO776" s="13" t="b">
        <f t="shared" si="230"/>
        <v>0</v>
      </c>
      <c r="AP776" s="13" t="b">
        <f t="shared" si="231"/>
        <v>0</v>
      </c>
      <c r="AQ776" s="13" t="b">
        <f t="shared" si="232"/>
        <v>0</v>
      </c>
      <c r="AR776" s="13" t="b">
        <f t="shared" si="233"/>
        <v>0</v>
      </c>
      <c r="AS776" s="13" t="b">
        <f t="shared" si="234"/>
        <v>1</v>
      </c>
      <c r="AT776" s="13" t="b">
        <f t="shared" si="235"/>
        <v>1</v>
      </c>
      <c r="AU776" s="13" t="b">
        <f t="shared" si="236"/>
        <v>1</v>
      </c>
      <c r="AV776" s="13" t="b">
        <f t="shared" si="237"/>
        <v>1</v>
      </c>
      <c r="AW776" s="13" t="b">
        <f t="shared" si="238"/>
        <v>1</v>
      </c>
      <c r="AX776" s="13" t="str">
        <f t="shared" si="239"/>
        <v>-</v>
      </c>
      <c r="AY776" s="622">
        <f>IF(AX776="-",0,IF(COUNTIF(AX776:$AX$1022,AX776)&gt;1,1,0))</f>
        <v>0</v>
      </c>
    </row>
    <row r="777" spans="1:51" ht="15.75">
      <c r="A777" s="464">
        <v>755</v>
      </c>
      <c r="B777" s="491"/>
      <c r="C777" s="492"/>
      <c r="D777" s="469"/>
      <c r="E777" s="470"/>
      <c r="F777" s="493"/>
      <c r="G777" s="466"/>
      <c r="H777" s="470"/>
      <c r="I777" s="493"/>
      <c r="J777" s="466"/>
      <c r="K777" s="470"/>
      <c r="L777" s="493"/>
      <c r="M777" s="466"/>
      <c r="N777" s="470"/>
      <c r="O777" s="493"/>
      <c r="P777" s="466"/>
      <c r="Q777" s="470"/>
      <c r="R777" s="493"/>
      <c r="S777" s="466"/>
      <c r="T777" s="470"/>
      <c r="U777" s="493"/>
      <c r="V777" s="466"/>
      <c r="W777" s="470"/>
      <c r="X777" s="493"/>
      <c r="Y777" s="466"/>
      <c r="Z777" s="470"/>
      <c r="AA777" s="494"/>
      <c r="AB777" s="542">
        <f t="shared" si="222"/>
        <v>0</v>
      </c>
      <c r="AC777" s="495">
        <f t="shared" si="222"/>
        <v>0</v>
      </c>
      <c r="AD777" s="496">
        <f t="shared" si="222"/>
        <v>0</v>
      </c>
      <c r="AE777" s="3"/>
      <c r="AF777" s="13" t="b">
        <f t="shared" si="220"/>
        <v>1</v>
      </c>
      <c r="AG777" s="13" t="b">
        <f t="shared" si="221"/>
        <v>1</v>
      </c>
      <c r="AH777" s="13" t="b">
        <f t="shared" si="223"/>
        <v>1</v>
      </c>
      <c r="AI777" s="13" t="b">
        <f t="shared" si="224"/>
        <v>1</v>
      </c>
      <c r="AJ777" s="13" t="b">
        <f t="shared" si="225"/>
        <v>0</v>
      </c>
      <c r="AK777" s="13" t="b">
        <f t="shared" si="226"/>
        <v>0</v>
      </c>
      <c r="AL777" s="13" t="b">
        <f t="shared" si="227"/>
        <v>0</v>
      </c>
      <c r="AM777" s="13" t="b">
        <f t="shared" si="228"/>
        <v>0</v>
      </c>
      <c r="AN777" s="13" t="b">
        <f t="shared" si="229"/>
        <v>0</v>
      </c>
      <c r="AO777" s="13" t="b">
        <f t="shared" si="230"/>
        <v>0</v>
      </c>
      <c r="AP777" s="13" t="b">
        <f t="shared" si="231"/>
        <v>0</v>
      </c>
      <c r="AQ777" s="13" t="b">
        <f t="shared" si="232"/>
        <v>0</v>
      </c>
      <c r="AR777" s="13" t="b">
        <f t="shared" si="233"/>
        <v>0</v>
      </c>
      <c r="AS777" s="13" t="b">
        <f t="shared" si="234"/>
        <v>1</v>
      </c>
      <c r="AT777" s="13" t="b">
        <f t="shared" si="235"/>
        <v>1</v>
      </c>
      <c r="AU777" s="13" t="b">
        <f t="shared" si="236"/>
        <v>1</v>
      </c>
      <c r="AV777" s="13" t="b">
        <f t="shared" si="237"/>
        <v>1</v>
      </c>
      <c r="AW777" s="13" t="b">
        <f t="shared" si="238"/>
        <v>1</v>
      </c>
      <c r="AX777" s="13" t="str">
        <f t="shared" si="239"/>
        <v>-</v>
      </c>
      <c r="AY777" s="622">
        <f>IF(AX777="-",0,IF(COUNTIF(AX777:$AX$1022,AX777)&gt;1,1,0))</f>
        <v>0</v>
      </c>
    </row>
    <row r="778" spans="1:51" ht="15.75">
      <c r="A778" s="464">
        <v>756</v>
      </c>
      <c r="B778" s="491"/>
      <c r="C778" s="492"/>
      <c r="D778" s="469"/>
      <c r="E778" s="470"/>
      <c r="F778" s="493"/>
      <c r="G778" s="466"/>
      <c r="H778" s="470"/>
      <c r="I778" s="493"/>
      <c r="J778" s="466"/>
      <c r="K778" s="470"/>
      <c r="L778" s="493"/>
      <c r="M778" s="466"/>
      <c r="N778" s="470"/>
      <c r="O778" s="493"/>
      <c r="P778" s="466"/>
      <c r="Q778" s="470"/>
      <c r="R778" s="493"/>
      <c r="S778" s="466"/>
      <c r="T778" s="470"/>
      <c r="U778" s="493"/>
      <c r="V778" s="466"/>
      <c r="W778" s="470"/>
      <c r="X778" s="493"/>
      <c r="Y778" s="466"/>
      <c r="Z778" s="470"/>
      <c r="AA778" s="494"/>
      <c r="AB778" s="542">
        <f t="shared" si="222"/>
        <v>0</v>
      </c>
      <c r="AC778" s="495">
        <f t="shared" si="222"/>
        <v>0</v>
      </c>
      <c r="AD778" s="496">
        <f t="shared" si="222"/>
        <v>0</v>
      </c>
      <c r="AE778" s="3"/>
      <c r="AF778" s="13" t="b">
        <f t="shared" si="220"/>
        <v>1</v>
      </c>
      <c r="AG778" s="13" t="b">
        <f t="shared" si="221"/>
        <v>1</v>
      </c>
      <c r="AH778" s="13" t="b">
        <f t="shared" si="223"/>
        <v>1</v>
      </c>
      <c r="AI778" s="13" t="b">
        <f t="shared" si="224"/>
        <v>1</v>
      </c>
      <c r="AJ778" s="13" t="b">
        <f t="shared" si="225"/>
        <v>0</v>
      </c>
      <c r="AK778" s="13" t="b">
        <f t="shared" si="226"/>
        <v>0</v>
      </c>
      <c r="AL778" s="13" t="b">
        <f t="shared" si="227"/>
        <v>0</v>
      </c>
      <c r="AM778" s="13" t="b">
        <f t="shared" si="228"/>
        <v>0</v>
      </c>
      <c r="AN778" s="13" t="b">
        <f t="shared" si="229"/>
        <v>0</v>
      </c>
      <c r="AO778" s="13" t="b">
        <f t="shared" si="230"/>
        <v>0</v>
      </c>
      <c r="AP778" s="13" t="b">
        <f t="shared" si="231"/>
        <v>0</v>
      </c>
      <c r="AQ778" s="13" t="b">
        <f t="shared" si="232"/>
        <v>0</v>
      </c>
      <c r="AR778" s="13" t="b">
        <f t="shared" si="233"/>
        <v>0</v>
      </c>
      <c r="AS778" s="13" t="b">
        <f t="shared" si="234"/>
        <v>1</v>
      </c>
      <c r="AT778" s="13" t="b">
        <f t="shared" si="235"/>
        <v>1</v>
      </c>
      <c r="AU778" s="13" t="b">
        <f t="shared" si="236"/>
        <v>1</v>
      </c>
      <c r="AV778" s="13" t="b">
        <f t="shared" si="237"/>
        <v>1</v>
      </c>
      <c r="AW778" s="13" t="b">
        <f t="shared" si="238"/>
        <v>1</v>
      </c>
      <c r="AX778" s="13" t="str">
        <f t="shared" si="239"/>
        <v>-</v>
      </c>
      <c r="AY778" s="622">
        <f>IF(AX778="-",0,IF(COUNTIF(AX778:$AX$1022,AX778)&gt;1,1,0))</f>
        <v>0</v>
      </c>
    </row>
    <row r="779" spans="1:51" ht="15.75">
      <c r="A779" s="464">
        <v>757</v>
      </c>
      <c r="B779" s="491"/>
      <c r="C779" s="492"/>
      <c r="D779" s="469"/>
      <c r="E779" s="470"/>
      <c r="F779" s="493"/>
      <c r="G779" s="466"/>
      <c r="H779" s="470"/>
      <c r="I779" s="493"/>
      <c r="J779" s="466"/>
      <c r="K779" s="470"/>
      <c r="L779" s="493"/>
      <c r="M779" s="466"/>
      <c r="N779" s="470"/>
      <c r="O779" s="493"/>
      <c r="P779" s="466"/>
      <c r="Q779" s="470"/>
      <c r="R779" s="493"/>
      <c r="S779" s="466"/>
      <c r="T779" s="470"/>
      <c r="U779" s="493"/>
      <c r="V779" s="466"/>
      <c r="W779" s="470"/>
      <c r="X779" s="493"/>
      <c r="Y779" s="466"/>
      <c r="Z779" s="470"/>
      <c r="AA779" s="494"/>
      <c r="AB779" s="542">
        <f t="shared" si="222"/>
        <v>0</v>
      </c>
      <c r="AC779" s="495">
        <f t="shared" si="222"/>
        <v>0</v>
      </c>
      <c r="AD779" s="496">
        <f t="shared" si="222"/>
        <v>0</v>
      </c>
      <c r="AE779" s="3"/>
      <c r="AF779" s="13" t="b">
        <f t="shared" si="220"/>
        <v>1</v>
      </c>
      <c r="AG779" s="13" t="b">
        <f t="shared" si="221"/>
        <v>1</v>
      </c>
      <c r="AH779" s="13" t="b">
        <f t="shared" si="223"/>
        <v>1</v>
      </c>
      <c r="AI779" s="13" t="b">
        <f t="shared" si="224"/>
        <v>1</v>
      </c>
      <c r="AJ779" s="13" t="b">
        <f t="shared" si="225"/>
        <v>0</v>
      </c>
      <c r="AK779" s="13" t="b">
        <f t="shared" si="226"/>
        <v>0</v>
      </c>
      <c r="AL779" s="13" t="b">
        <f t="shared" si="227"/>
        <v>0</v>
      </c>
      <c r="AM779" s="13" t="b">
        <f t="shared" si="228"/>
        <v>0</v>
      </c>
      <c r="AN779" s="13" t="b">
        <f t="shared" si="229"/>
        <v>0</v>
      </c>
      <c r="AO779" s="13" t="b">
        <f t="shared" si="230"/>
        <v>0</v>
      </c>
      <c r="AP779" s="13" t="b">
        <f t="shared" si="231"/>
        <v>0</v>
      </c>
      <c r="AQ779" s="13" t="b">
        <f t="shared" si="232"/>
        <v>0</v>
      </c>
      <c r="AR779" s="13" t="b">
        <f t="shared" si="233"/>
        <v>0</v>
      </c>
      <c r="AS779" s="13" t="b">
        <f t="shared" si="234"/>
        <v>1</v>
      </c>
      <c r="AT779" s="13" t="b">
        <f t="shared" si="235"/>
        <v>1</v>
      </c>
      <c r="AU779" s="13" t="b">
        <f t="shared" si="236"/>
        <v>1</v>
      </c>
      <c r="AV779" s="13" t="b">
        <f t="shared" si="237"/>
        <v>1</v>
      </c>
      <c r="AW779" s="13" t="b">
        <f t="shared" si="238"/>
        <v>1</v>
      </c>
      <c r="AX779" s="13" t="str">
        <f t="shared" si="239"/>
        <v>-</v>
      </c>
      <c r="AY779" s="622">
        <f>IF(AX779="-",0,IF(COUNTIF(AX779:$AX$1022,AX779)&gt;1,1,0))</f>
        <v>0</v>
      </c>
    </row>
    <row r="780" spans="1:51" ht="15.75">
      <c r="A780" s="464">
        <v>758</v>
      </c>
      <c r="B780" s="491"/>
      <c r="C780" s="492"/>
      <c r="D780" s="469"/>
      <c r="E780" s="470"/>
      <c r="F780" s="493"/>
      <c r="G780" s="466"/>
      <c r="H780" s="470"/>
      <c r="I780" s="493"/>
      <c r="J780" s="466"/>
      <c r="K780" s="470"/>
      <c r="L780" s="493"/>
      <c r="M780" s="466"/>
      <c r="N780" s="470"/>
      <c r="O780" s="493"/>
      <c r="P780" s="466"/>
      <c r="Q780" s="470"/>
      <c r="R780" s="493"/>
      <c r="S780" s="466"/>
      <c r="T780" s="470"/>
      <c r="U780" s="493"/>
      <c r="V780" s="466"/>
      <c r="W780" s="470"/>
      <c r="X780" s="493"/>
      <c r="Y780" s="466"/>
      <c r="Z780" s="470"/>
      <c r="AA780" s="494"/>
      <c r="AB780" s="542">
        <f t="shared" si="222"/>
        <v>0</v>
      </c>
      <c r="AC780" s="495">
        <f t="shared" si="222"/>
        <v>0</v>
      </c>
      <c r="AD780" s="496">
        <f t="shared" si="222"/>
        <v>0</v>
      </c>
      <c r="AE780" s="3"/>
      <c r="AF780" s="13" t="b">
        <f t="shared" si="220"/>
        <v>1</v>
      </c>
      <c r="AG780" s="13" t="b">
        <f t="shared" si="221"/>
        <v>1</v>
      </c>
      <c r="AH780" s="13" t="b">
        <f t="shared" si="223"/>
        <v>1</v>
      </c>
      <c r="AI780" s="13" t="b">
        <f t="shared" si="224"/>
        <v>1</v>
      </c>
      <c r="AJ780" s="13" t="b">
        <f t="shared" si="225"/>
        <v>0</v>
      </c>
      <c r="AK780" s="13" t="b">
        <f t="shared" si="226"/>
        <v>0</v>
      </c>
      <c r="AL780" s="13" t="b">
        <f t="shared" si="227"/>
        <v>0</v>
      </c>
      <c r="AM780" s="13" t="b">
        <f t="shared" si="228"/>
        <v>0</v>
      </c>
      <c r="AN780" s="13" t="b">
        <f t="shared" si="229"/>
        <v>0</v>
      </c>
      <c r="AO780" s="13" t="b">
        <f t="shared" si="230"/>
        <v>0</v>
      </c>
      <c r="AP780" s="13" t="b">
        <f t="shared" si="231"/>
        <v>0</v>
      </c>
      <c r="AQ780" s="13" t="b">
        <f t="shared" si="232"/>
        <v>0</v>
      </c>
      <c r="AR780" s="13" t="b">
        <f t="shared" si="233"/>
        <v>0</v>
      </c>
      <c r="AS780" s="13" t="b">
        <f t="shared" si="234"/>
        <v>1</v>
      </c>
      <c r="AT780" s="13" t="b">
        <f t="shared" si="235"/>
        <v>1</v>
      </c>
      <c r="AU780" s="13" t="b">
        <f t="shared" si="236"/>
        <v>1</v>
      </c>
      <c r="AV780" s="13" t="b">
        <f t="shared" si="237"/>
        <v>1</v>
      </c>
      <c r="AW780" s="13" t="b">
        <f t="shared" si="238"/>
        <v>1</v>
      </c>
      <c r="AX780" s="13" t="str">
        <f t="shared" si="239"/>
        <v>-</v>
      </c>
      <c r="AY780" s="622">
        <f>IF(AX780="-",0,IF(COUNTIF(AX780:$AX$1022,AX780)&gt;1,1,0))</f>
        <v>0</v>
      </c>
    </row>
    <row r="781" spans="1:51" ht="15.75">
      <c r="A781" s="464">
        <v>759</v>
      </c>
      <c r="B781" s="491"/>
      <c r="C781" s="492"/>
      <c r="D781" s="469"/>
      <c r="E781" s="470"/>
      <c r="F781" s="493"/>
      <c r="G781" s="466"/>
      <c r="H781" s="470"/>
      <c r="I781" s="493"/>
      <c r="J781" s="466"/>
      <c r="K781" s="470"/>
      <c r="L781" s="493"/>
      <c r="M781" s="466"/>
      <c r="N781" s="470"/>
      <c r="O781" s="493"/>
      <c r="P781" s="466"/>
      <c r="Q781" s="470"/>
      <c r="R781" s="493"/>
      <c r="S781" s="466"/>
      <c r="T781" s="470"/>
      <c r="U781" s="493"/>
      <c r="V781" s="466"/>
      <c r="W781" s="470"/>
      <c r="X781" s="493"/>
      <c r="Y781" s="466"/>
      <c r="Z781" s="470"/>
      <c r="AA781" s="494"/>
      <c r="AB781" s="542">
        <f t="shared" si="222"/>
        <v>0</v>
      </c>
      <c r="AC781" s="495">
        <f t="shared" si="222"/>
        <v>0</v>
      </c>
      <c r="AD781" s="496">
        <f t="shared" si="222"/>
        <v>0</v>
      </c>
      <c r="AE781" s="3"/>
      <c r="AF781" s="13" t="b">
        <f t="shared" si="220"/>
        <v>1</v>
      </c>
      <c r="AG781" s="13" t="b">
        <f t="shared" si="221"/>
        <v>1</v>
      </c>
      <c r="AH781" s="13" t="b">
        <f t="shared" si="223"/>
        <v>1</v>
      </c>
      <c r="AI781" s="13" t="b">
        <f t="shared" si="224"/>
        <v>1</v>
      </c>
      <c r="AJ781" s="13" t="b">
        <f t="shared" si="225"/>
        <v>0</v>
      </c>
      <c r="AK781" s="13" t="b">
        <f t="shared" si="226"/>
        <v>0</v>
      </c>
      <c r="AL781" s="13" t="b">
        <f t="shared" si="227"/>
        <v>0</v>
      </c>
      <c r="AM781" s="13" t="b">
        <f t="shared" si="228"/>
        <v>0</v>
      </c>
      <c r="AN781" s="13" t="b">
        <f t="shared" si="229"/>
        <v>0</v>
      </c>
      <c r="AO781" s="13" t="b">
        <f t="shared" si="230"/>
        <v>0</v>
      </c>
      <c r="AP781" s="13" t="b">
        <f t="shared" si="231"/>
        <v>0</v>
      </c>
      <c r="AQ781" s="13" t="b">
        <f t="shared" si="232"/>
        <v>0</v>
      </c>
      <c r="AR781" s="13" t="b">
        <f t="shared" si="233"/>
        <v>0</v>
      </c>
      <c r="AS781" s="13" t="b">
        <f t="shared" si="234"/>
        <v>1</v>
      </c>
      <c r="AT781" s="13" t="b">
        <f t="shared" si="235"/>
        <v>1</v>
      </c>
      <c r="AU781" s="13" t="b">
        <f t="shared" si="236"/>
        <v>1</v>
      </c>
      <c r="AV781" s="13" t="b">
        <f t="shared" si="237"/>
        <v>1</v>
      </c>
      <c r="AW781" s="13" t="b">
        <f t="shared" si="238"/>
        <v>1</v>
      </c>
      <c r="AX781" s="13" t="str">
        <f t="shared" si="239"/>
        <v>-</v>
      </c>
      <c r="AY781" s="622">
        <f>IF(AX781="-",0,IF(COUNTIF(AX781:$AX$1022,AX781)&gt;1,1,0))</f>
        <v>0</v>
      </c>
    </row>
    <row r="782" spans="1:51" ht="15.75">
      <c r="A782" s="464">
        <v>760</v>
      </c>
      <c r="B782" s="491"/>
      <c r="C782" s="492"/>
      <c r="D782" s="469"/>
      <c r="E782" s="470"/>
      <c r="F782" s="493"/>
      <c r="G782" s="466"/>
      <c r="H782" s="470"/>
      <c r="I782" s="493"/>
      <c r="J782" s="466"/>
      <c r="K782" s="470"/>
      <c r="L782" s="493"/>
      <c r="M782" s="466"/>
      <c r="N782" s="470"/>
      <c r="O782" s="493"/>
      <c r="P782" s="466"/>
      <c r="Q782" s="470"/>
      <c r="R782" s="493"/>
      <c r="S782" s="466"/>
      <c r="T782" s="470"/>
      <c r="U782" s="493"/>
      <c r="V782" s="466"/>
      <c r="W782" s="470"/>
      <c r="X782" s="493"/>
      <c r="Y782" s="466"/>
      <c r="Z782" s="470"/>
      <c r="AA782" s="494"/>
      <c r="AB782" s="542">
        <f t="shared" si="222"/>
        <v>0</v>
      </c>
      <c r="AC782" s="495">
        <f t="shared" si="222"/>
        <v>0</v>
      </c>
      <c r="AD782" s="496">
        <f t="shared" si="222"/>
        <v>0</v>
      </c>
      <c r="AE782" s="3"/>
      <c r="AF782" s="13" t="b">
        <f t="shared" si="220"/>
        <v>1</v>
      </c>
      <c r="AG782" s="13" t="b">
        <f t="shared" si="221"/>
        <v>1</v>
      </c>
      <c r="AH782" s="13" t="b">
        <f t="shared" si="223"/>
        <v>1</v>
      </c>
      <c r="AI782" s="13" t="b">
        <f t="shared" si="224"/>
        <v>1</v>
      </c>
      <c r="AJ782" s="13" t="b">
        <f t="shared" si="225"/>
        <v>0</v>
      </c>
      <c r="AK782" s="13" t="b">
        <f t="shared" si="226"/>
        <v>0</v>
      </c>
      <c r="AL782" s="13" t="b">
        <f t="shared" si="227"/>
        <v>0</v>
      </c>
      <c r="AM782" s="13" t="b">
        <f t="shared" si="228"/>
        <v>0</v>
      </c>
      <c r="AN782" s="13" t="b">
        <f t="shared" si="229"/>
        <v>0</v>
      </c>
      <c r="AO782" s="13" t="b">
        <f t="shared" si="230"/>
        <v>0</v>
      </c>
      <c r="AP782" s="13" t="b">
        <f t="shared" si="231"/>
        <v>0</v>
      </c>
      <c r="AQ782" s="13" t="b">
        <f t="shared" si="232"/>
        <v>0</v>
      </c>
      <c r="AR782" s="13" t="b">
        <f t="shared" si="233"/>
        <v>0</v>
      </c>
      <c r="AS782" s="13" t="b">
        <f t="shared" si="234"/>
        <v>1</v>
      </c>
      <c r="AT782" s="13" t="b">
        <f t="shared" si="235"/>
        <v>1</v>
      </c>
      <c r="AU782" s="13" t="b">
        <f t="shared" si="236"/>
        <v>1</v>
      </c>
      <c r="AV782" s="13" t="b">
        <f t="shared" si="237"/>
        <v>1</v>
      </c>
      <c r="AW782" s="13" t="b">
        <f t="shared" si="238"/>
        <v>1</v>
      </c>
      <c r="AX782" s="13" t="str">
        <f t="shared" si="239"/>
        <v>-</v>
      </c>
      <c r="AY782" s="622">
        <f>IF(AX782="-",0,IF(COUNTIF(AX782:$AX$1022,AX782)&gt;1,1,0))</f>
        <v>0</v>
      </c>
    </row>
    <row r="783" spans="1:51" ht="15.75">
      <c r="A783" s="464">
        <v>761</v>
      </c>
      <c r="B783" s="491"/>
      <c r="C783" s="492"/>
      <c r="D783" s="469"/>
      <c r="E783" s="470"/>
      <c r="F783" s="493"/>
      <c r="G783" s="466"/>
      <c r="H783" s="470"/>
      <c r="I783" s="493"/>
      <c r="J783" s="466"/>
      <c r="K783" s="470"/>
      <c r="L783" s="493"/>
      <c r="M783" s="466"/>
      <c r="N783" s="470"/>
      <c r="O783" s="493"/>
      <c r="P783" s="466"/>
      <c r="Q783" s="470"/>
      <c r="R783" s="493"/>
      <c r="S783" s="466"/>
      <c r="T783" s="470"/>
      <c r="U783" s="493"/>
      <c r="V783" s="466"/>
      <c r="W783" s="470"/>
      <c r="X783" s="493"/>
      <c r="Y783" s="466"/>
      <c r="Z783" s="470"/>
      <c r="AA783" s="494"/>
      <c r="AB783" s="542">
        <f t="shared" si="222"/>
        <v>0</v>
      </c>
      <c r="AC783" s="495">
        <f t="shared" si="222"/>
        <v>0</v>
      </c>
      <c r="AD783" s="496">
        <f t="shared" si="222"/>
        <v>0</v>
      </c>
      <c r="AE783" s="3"/>
      <c r="AF783" s="13" t="b">
        <f t="shared" si="220"/>
        <v>1</v>
      </c>
      <c r="AG783" s="13" t="b">
        <f t="shared" si="221"/>
        <v>1</v>
      </c>
      <c r="AH783" s="13" t="b">
        <f t="shared" si="223"/>
        <v>1</v>
      </c>
      <c r="AI783" s="13" t="b">
        <f t="shared" si="224"/>
        <v>1</v>
      </c>
      <c r="AJ783" s="13" t="b">
        <f t="shared" si="225"/>
        <v>0</v>
      </c>
      <c r="AK783" s="13" t="b">
        <f t="shared" si="226"/>
        <v>0</v>
      </c>
      <c r="AL783" s="13" t="b">
        <f t="shared" si="227"/>
        <v>0</v>
      </c>
      <c r="AM783" s="13" t="b">
        <f t="shared" si="228"/>
        <v>0</v>
      </c>
      <c r="AN783" s="13" t="b">
        <f t="shared" si="229"/>
        <v>0</v>
      </c>
      <c r="AO783" s="13" t="b">
        <f t="shared" si="230"/>
        <v>0</v>
      </c>
      <c r="AP783" s="13" t="b">
        <f t="shared" si="231"/>
        <v>0</v>
      </c>
      <c r="AQ783" s="13" t="b">
        <f t="shared" si="232"/>
        <v>0</v>
      </c>
      <c r="AR783" s="13" t="b">
        <f t="shared" si="233"/>
        <v>0</v>
      </c>
      <c r="AS783" s="13" t="b">
        <f t="shared" si="234"/>
        <v>1</v>
      </c>
      <c r="AT783" s="13" t="b">
        <f t="shared" si="235"/>
        <v>1</v>
      </c>
      <c r="AU783" s="13" t="b">
        <f t="shared" si="236"/>
        <v>1</v>
      </c>
      <c r="AV783" s="13" t="b">
        <f t="shared" si="237"/>
        <v>1</v>
      </c>
      <c r="AW783" s="13" t="b">
        <f t="shared" si="238"/>
        <v>1</v>
      </c>
      <c r="AX783" s="13" t="str">
        <f t="shared" si="239"/>
        <v>-</v>
      </c>
      <c r="AY783" s="622">
        <f>IF(AX783="-",0,IF(COUNTIF(AX783:$AX$1022,AX783)&gt;1,1,0))</f>
        <v>0</v>
      </c>
    </row>
    <row r="784" spans="1:51" ht="15.75">
      <c r="A784" s="464">
        <v>762</v>
      </c>
      <c r="B784" s="491"/>
      <c r="C784" s="492"/>
      <c r="D784" s="469"/>
      <c r="E784" s="470"/>
      <c r="F784" s="493"/>
      <c r="G784" s="466"/>
      <c r="H784" s="470"/>
      <c r="I784" s="493"/>
      <c r="J784" s="466"/>
      <c r="K784" s="470"/>
      <c r="L784" s="493"/>
      <c r="M784" s="466"/>
      <c r="N784" s="470"/>
      <c r="O784" s="493"/>
      <c r="P784" s="466"/>
      <c r="Q784" s="470"/>
      <c r="R784" s="493"/>
      <c r="S784" s="466"/>
      <c r="T784" s="470"/>
      <c r="U784" s="493"/>
      <c r="V784" s="466"/>
      <c r="W784" s="470"/>
      <c r="X784" s="493"/>
      <c r="Y784" s="466"/>
      <c r="Z784" s="470"/>
      <c r="AA784" s="494"/>
      <c r="AB784" s="542">
        <f t="shared" si="222"/>
        <v>0</v>
      </c>
      <c r="AC784" s="495">
        <f t="shared" si="222"/>
        <v>0</v>
      </c>
      <c r="AD784" s="496">
        <f t="shared" si="222"/>
        <v>0</v>
      </c>
      <c r="AE784" s="3"/>
      <c r="AF784" s="13" t="b">
        <f t="shared" si="220"/>
        <v>1</v>
      </c>
      <c r="AG784" s="13" t="b">
        <f t="shared" si="221"/>
        <v>1</v>
      </c>
      <c r="AH784" s="13" t="b">
        <f t="shared" si="223"/>
        <v>1</v>
      </c>
      <c r="AI784" s="13" t="b">
        <f t="shared" si="224"/>
        <v>1</v>
      </c>
      <c r="AJ784" s="13" t="b">
        <f t="shared" si="225"/>
        <v>0</v>
      </c>
      <c r="AK784" s="13" t="b">
        <f t="shared" si="226"/>
        <v>0</v>
      </c>
      <c r="AL784" s="13" t="b">
        <f t="shared" si="227"/>
        <v>0</v>
      </c>
      <c r="AM784" s="13" t="b">
        <f t="shared" si="228"/>
        <v>0</v>
      </c>
      <c r="AN784" s="13" t="b">
        <f t="shared" si="229"/>
        <v>0</v>
      </c>
      <c r="AO784" s="13" t="b">
        <f t="shared" si="230"/>
        <v>0</v>
      </c>
      <c r="AP784" s="13" t="b">
        <f t="shared" si="231"/>
        <v>0</v>
      </c>
      <c r="AQ784" s="13" t="b">
        <f t="shared" si="232"/>
        <v>0</v>
      </c>
      <c r="AR784" s="13" t="b">
        <f t="shared" si="233"/>
        <v>0</v>
      </c>
      <c r="AS784" s="13" t="b">
        <f t="shared" si="234"/>
        <v>1</v>
      </c>
      <c r="AT784" s="13" t="b">
        <f t="shared" si="235"/>
        <v>1</v>
      </c>
      <c r="AU784" s="13" t="b">
        <f t="shared" si="236"/>
        <v>1</v>
      </c>
      <c r="AV784" s="13" t="b">
        <f t="shared" si="237"/>
        <v>1</v>
      </c>
      <c r="AW784" s="13" t="b">
        <f t="shared" si="238"/>
        <v>1</v>
      </c>
      <c r="AX784" s="13" t="str">
        <f t="shared" si="239"/>
        <v>-</v>
      </c>
      <c r="AY784" s="622">
        <f>IF(AX784="-",0,IF(COUNTIF(AX784:$AX$1022,AX784)&gt;1,1,0))</f>
        <v>0</v>
      </c>
    </row>
    <row r="785" spans="1:51" ht="15.75">
      <c r="A785" s="464">
        <v>763</v>
      </c>
      <c r="B785" s="491"/>
      <c r="C785" s="492"/>
      <c r="D785" s="469"/>
      <c r="E785" s="470"/>
      <c r="F785" s="493"/>
      <c r="G785" s="466"/>
      <c r="H785" s="470"/>
      <c r="I785" s="493"/>
      <c r="J785" s="466"/>
      <c r="K785" s="470"/>
      <c r="L785" s="493"/>
      <c r="M785" s="466"/>
      <c r="N785" s="470"/>
      <c r="O785" s="493"/>
      <c r="P785" s="466"/>
      <c r="Q785" s="470"/>
      <c r="R785" s="493"/>
      <c r="S785" s="466"/>
      <c r="T785" s="470"/>
      <c r="U785" s="493"/>
      <c r="V785" s="466"/>
      <c r="W785" s="470"/>
      <c r="X785" s="493"/>
      <c r="Y785" s="466"/>
      <c r="Z785" s="470"/>
      <c r="AA785" s="494"/>
      <c r="AB785" s="542">
        <f t="shared" si="222"/>
        <v>0</v>
      </c>
      <c r="AC785" s="495">
        <f t="shared" si="222"/>
        <v>0</v>
      </c>
      <c r="AD785" s="496">
        <f t="shared" si="222"/>
        <v>0</v>
      </c>
      <c r="AE785" s="3"/>
      <c r="AF785" s="13" t="b">
        <f t="shared" si="220"/>
        <v>1</v>
      </c>
      <c r="AG785" s="13" t="b">
        <f t="shared" si="221"/>
        <v>1</v>
      </c>
      <c r="AH785" s="13" t="b">
        <f t="shared" si="223"/>
        <v>1</v>
      </c>
      <c r="AI785" s="13" t="b">
        <f t="shared" si="224"/>
        <v>1</v>
      </c>
      <c r="AJ785" s="13" t="b">
        <f t="shared" si="225"/>
        <v>0</v>
      </c>
      <c r="AK785" s="13" t="b">
        <f t="shared" si="226"/>
        <v>0</v>
      </c>
      <c r="AL785" s="13" t="b">
        <f t="shared" si="227"/>
        <v>0</v>
      </c>
      <c r="AM785" s="13" t="b">
        <f t="shared" si="228"/>
        <v>0</v>
      </c>
      <c r="AN785" s="13" t="b">
        <f t="shared" si="229"/>
        <v>0</v>
      </c>
      <c r="AO785" s="13" t="b">
        <f t="shared" si="230"/>
        <v>0</v>
      </c>
      <c r="AP785" s="13" t="b">
        <f t="shared" si="231"/>
        <v>0</v>
      </c>
      <c r="AQ785" s="13" t="b">
        <f t="shared" si="232"/>
        <v>0</v>
      </c>
      <c r="AR785" s="13" t="b">
        <f t="shared" si="233"/>
        <v>0</v>
      </c>
      <c r="AS785" s="13" t="b">
        <f t="shared" si="234"/>
        <v>1</v>
      </c>
      <c r="AT785" s="13" t="b">
        <f t="shared" si="235"/>
        <v>1</v>
      </c>
      <c r="AU785" s="13" t="b">
        <f t="shared" si="236"/>
        <v>1</v>
      </c>
      <c r="AV785" s="13" t="b">
        <f t="shared" si="237"/>
        <v>1</v>
      </c>
      <c r="AW785" s="13" t="b">
        <f t="shared" si="238"/>
        <v>1</v>
      </c>
      <c r="AX785" s="13" t="str">
        <f t="shared" si="239"/>
        <v>-</v>
      </c>
      <c r="AY785" s="622">
        <f>IF(AX785="-",0,IF(COUNTIF(AX785:$AX$1022,AX785)&gt;1,1,0))</f>
        <v>0</v>
      </c>
    </row>
    <row r="786" spans="1:51" ht="15.75">
      <c r="A786" s="464">
        <v>764</v>
      </c>
      <c r="B786" s="491"/>
      <c r="C786" s="492"/>
      <c r="D786" s="469"/>
      <c r="E786" s="470"/>
      <c r="F786" s="493"/>
      <c r="G786" s="466"/>
      <c r="H786" s="470"/>
      <c r="I786" s="493"/>
      <c r="J786" s="466"/>
      <c r="K786" s="470"/>
      <c r="L786" s="493"/>
      <c r="M786" s="466"/>
      <c r="N786" s="470"/>
      <c r="O786" s="493"/>
      <c r="P786" s="466"/>
      <c r="Q786" s="470"/>
      <c r="R786" s="493"/>
      <c r="S786" s="466"/>
      <c r="T786" s="470"/>
      <c r="U786" s="493"/>
      <c r="V786" s="466"/>
      <c r="W786" s="470"/>
      <c r="X786" s="493"/>
      <c r="Y786" s="466"/>
      <c r="Z786" s="470"/>
      <c r="AA786" s="494"/>
      <c r="AB786" s="542">
        <f t="shared" si="222"/>
        <v>0</v>
      </c>
      <c r="AC786" s="495">
        <f t="shared" si="222"/>
        <v>0</v>
      </c>
      <c r="AD786" s="496">
        <f t="shared" si="222"/>
        <v>0</v>
      </c>
      <c r="AE786" s="3"/>
      <c r="AF786" s="13" t="b">
        <f t="shared" si="220"/>
        <v>1</v>
      </c>
      <c r="AG786" s="13" t="b">
        <f t="shared" si="221"/>
        <v>1</v>
      </c>
      <c r="AH786" s="13" t="b">
        <f t="shared" si="223"/>
        <v>1</v>
      </c>
      <c r="AI786" s="13" t="b">
        <f t="shared" si="224"/>
        <v>1</v>
      </c>
      <c r="AJ786" s="13" t="b">
        <f t="shared" si="225"/>
        <v>0</v>
      </c>
      <c r="AK786" s="13" t="b">
        <f t="shared" si="226"/>
        <v>0</v>
      </c>
      <c r="AL786" s="13" t="b">
        <f t="shared" si="227"/>
        <v>0</v>
      </c>
      <c r="AM786" s="13" t="b">
        <f t="shared" si="228"/>
        <v>0</v>
      </c>
      <c r="AN786" s="13" t="b">
        <f t="shared" si="229"/>
        <v>0</v>
      </c>
      <c r="AO786" s="13" t="b">
        <f t="shared" si="230"/>
        <v>0</v>
      </c>
      <c r="AP786" s="13" t="b">
        <f t="shared" si="231"/>
        <v>0</v>
      </c>
      <c r="AQ786" s="13" t="b">
        <f t="shared" si="232"/>
        <v>0</v>
      </c>
      <c r="AR786" s="13" t="b">
        <f t="shared" si="233"/>
        <v>0</v>
      </c>
      <c r="AS786" s="13" t="b">
        <f t="shared" si="234"/>
        <v>1</v>
      </c>
      <c r="AT786" s="13" t="b">
        <f t="shared" si="235"/>
        <v>1</v>
      </c>
      <c r="AU786" s="13" t="b">
        <f t="shared" si="236"/>
        <v>1</v>
      </c>
      <c r="AV786" s="13" t="b">
        <f t="shared" si="237"/>
        <v>1</v>
      </c>
      <c r="AW786" s="13" t="b">
        <f t="shared" si="238"/>
        <v>1</v>
      </c>
      <c r="AX786" s="13" t="str">
        <f t="shared" si="239"/>
        <v>-</v>
      </c>
      <c r="AY786" s="622">
        <f>IF(AX786="-",0,IF(COUNTIF(AX786:$AX$1022,AX786)&gt;1,1,0))</f>
        <v>0</v>
      </c>
    </row>
    <row r="787" spans="1:51" ht="15.75">
      <c r="A787" s="464">
        <v>765</v>
      </c>
      <c r="B787" s="491"/>
      <c r="C787" s="492"/>
      <c r="D787" s="469"/>
      <c r="E787" s="470"/>
      <c r="F787" s="493"/>
      <c r="G787" s="466"/>
      <c r="H787" s="470"/>
      <c r="I787" s="493"/>
      <c r="J787" s="466"/>
      <c r="K787" s="470"/>
      <c r="L787" s="493"/>
      <c r="M787" s="466"/>
      <c r="N787" s="470"/>
      <c r="O787" s="493"/>
      <c r="P787" s="466"/>
      <c r="Q787" s="470"/>
      <c r="R787" s="493"/>
      <c r="S787" s="466"/>
      <c r="T787" s="470"/>
      <c r="U787" s="493"/>
      <c r="V787" s="466"/>
      <c r="W787" s="470"/>
      <c r="X787" s="493"/>
      <c r="Y787" s="466"/>
      <c r="Z787" s="470"/>
      <c r="AA787" s="494"/>
      <c r="AB787" s="542">
        <f t="shared" si="222"/>
        <v>0</v>
      </c>
      <c r="AC787" s="495">
        <f t="shared" si="222"/>
        <v>0</v>
      </c>
      <c r="AD787" s="496">
        <f t="shared" si="222"/>
        <v>0</v>
      </c>
      <c r="AE787" s="3"/>
      <c r="AF787" s="13" t="b">
        <f t="shared" si="220"/>
        <v>1</v>
      </c>
      <c r="AG787" s="13" t="b">
        <f t="shared" si="221"/>
        <v>1</v>
      </c>
      <c r="AH787" s="13" t="b">
        <f t="shared" si="223"/>
        <v>1</v>
      </c>
      <c r="AI787" s="13" t="b">
        <f t="shared" si="224"/>
        <v>1</v>
      </c>
      <c r="AJ787" s="13" t="b">
        <f t="shared" si="225"/>
        <v>0</v>
      </c>
      <c r="AK787" s="13" t="b">
        <f t="shared" si="226"/>
        <v>0</v>
      </c>
      <c r="AL787" s="13" t="b">
        <f t="shared" si="227"/>
        <v>0</v>
      </c>
      <c r="AM787" s="13" t="b">
        <f t="shared" si="228"/>
        <v>0</v>
      </c>
      <c r="AN787" s="13" t="b">
        <f t="shared" si="229"/>
        <v>0</v>
      </c>
      <c r="AO787" s="13" t="b">
        <f t="shared" si="230"/>
        <v>0</v>
      </c>
      <c r="AP787" s="13" t="b">
        <f t="shared" si="231"/>
        <v>0</v>
      </c>
      <c r="AQ787" s="13" t="b">
        <f t="shared" si="232"/>
        <v>0</v>
      </c>
      <c r="AR787" s="13" t="b">
        <f t="shared" si="233"/>
        <v>0</v>
      </c>
      <c r="AS787" s="13" t="b">
        <f t="shared" si="234"/>
        <v>1</v>
      </c>
      <c r="AT787" s="13" t="b">
        <f t="shared" si="235"/>
        <v>1</v>
      </c>
      <c r="AU787" s="13" t="b">
        <f t="shared" si="236"/>
        <v>1</v>
      </c>
      <c r="AV787" s="13" t="b">
        <f t="shared" si="237"/>
        <v>1</v>
      </c>
      <c r="AW787" s="13" t="b">
        <f t="shared" si="238"/>
        <v>1</v>
      </c>
      <c r="AX787" s="13" t="str">
        <f t="shared" si="239"/>
        <v>-</v>
      </c>
      <c r="AY787" s="622">
        <f>IF(AX787="-",0,IF(COUNTIF(AX787:$AX$1022,AX787)&gt;1,1,0))</f>
        <v>0</v>
      </c>
    </row>
    <row r="788" spans="1:51" ht="15.75">
      <c r="A788" s="464">
        <v>766</v>
      </c>
      <c r="B788" s="491"/>
      <c r="C788" s="492"/>
      <c r="D788" s="469"/>
      <c r="E788" s="470"/>
      <c r="F788" s="493"/>
      <c r="G788" s="466"/>
      <c r="H788" s="470"/>
      <c r="I788" s="493"/>
      <c r="J788" s="466"/>
      <c r="K788" s="470"/>
      <c r="L788" s="493"/>
      <c r="M788" s="466"/>
      <c r="N788" s="470"/>
      <c r="O788" s="493"/>
      <c r="P788" s="466"/>
      <c r="Q788" s="470"/>
      <c r="R788" s="493"/>
      <c r="S788" s="466"/>
      <c r="T788" s="470"/>
      <c r="U788" s="493"/>
      <c r="V788" s="466"/>
      <c r="W788" s="470"/>
      <c r="X788" s="493"/>
      <c r="Y788" s="466"/>
      <c r="Z788" s="470"/>
      <c r="AA788" s="494"/>
      <c r="AB788" s="542">
        <f t="shared" si="222"/>
        <v>0</v>
      </c>
      <c r="AC788" s="495">
        <f t="shared" si="222"/>
        <v>0</v>
      </c>
      <c r="AD788" s="496">
        <f t="shared" si="222"/>
        <v>0</v>
      </c>
      <c r="AE788" s="3"/>
      <c r="AF788" s="13" t="b">
        <f t="shared" si="220"/>
        <v>1</v>
      </c>
      <c r="AG788" s="13" t="b">
        <f t="shared" si="221"/>
        <v>1</v>
      </c>
      <c r="AH788" s="13" t="b">
        <f t="shared" si="223"/>
        <v>1</v>
      </c>
      <c r="AI788" s="13" t="b">
        <f t="shared" si="224"/>
        <v>1</v>
      </c>
      <c r="AJ788" s="13" t="b">
        <f t="shared" si="225"/>
        <v>0</v>
      </c>
      <c r="AK788" s="13" t="b">
        <f t="shared" si="226"/>
        <v>0</v>
      </c>
      <c r="AL788" s="13" t="b">
        <f t="shared" si="227"/>
        <v>0</v>
      </c>
      <c r="AM788" s="13" t="b">
        <f t="shared" si="228"/>
        <v>0</v>
      </c>
      <c r="AN788" s="13" t="b">
        <f t="shared" si="229"/>
        <v>0</v>
      </c>
      <c r="AO788" s="13" t="b">
        <f t="shared" si="230"/>
        <v>0</v>
      </c>
      <c r="AP788" s="13" t="b">
        <f t="shared" si="231"/>
        <v>0</v>
      </c>
      <c r="AQ788" s="13" t="b">
        <f t="shared" si="232"/>
        <v>0</v>
      </c>
      <c r="AR788" s="13" t="b">
        <f t="shared" si="233"/>
        <v>0</v>
      </c>
      <c r="AS788" s="13" t="b">
        <f t="shared" si="234"/>
        <v>1</v>
      </c>
      <c r="AT788" s="13" t="b">
        <f t="shared" si="235"/>
        <v>1</v>
      </c>
      <c r="AU788" s="13" t="b">
        <f t="shared" si="236"/>
        <v>1</v>
      </c>
      <c r="AV788" s="13" t="b">
        <f t="shared" si="237"/>
        <v>1</v>
      </c>
      <c r="AW788" s="13" t="b">
        <f t="shared" si="238"/>
        <v>1</v>
      </c>
      <c r="AX788" s="13" t="str">
        <f t="shared" si="239"/>
        <v>-</v>
      </c>
      <c r="AY788" s="622">
        <f>IF(AX788="-",0,IF(COUNTIF(AX788:$AX$1022,AX788)&gt;1,1,0))</f>
        <v>0</v>
      </c>
    </row>
    <row r="789" spans="1:51" ht="15.75">
      <c r="A789" s="464">
        <v>767</v>
      </c>
      <c r="B789" s="491"/>
      <c r="C789" s="492"/>
      <c r="D789" s="469"/>
      <c r="E789" s="470"/>
      <c r="F789" s="493"/>
      <c r="G789" s="466"/>
      <c r="H789" s="470"/>
      <c r="I789" s="493"/>
      <c r="J789" s="466"/>
      <c r="K789" s="470"/>
      <c r="L789" s="493"/>
      <c r="M789" s="466"/>
      <c r="N789" s="470"/>
      <c r="O789" s="493"/>
      <c r="P789" s="466"/>
      <c r="Q789" s="470"/>
      <c r="R789" s="493"/>
      <c r="S789" s="466"/>
      <c r="T789" s="470"/>
      <c r="U789" s="493"/>
      <c r="V789" s="466"/>
      <c r="W789" s="470"/>
      <c r="X789" s="493"/>
      <c r="Y789" s="466"/>
      <c r="Z789" s="470"/>
      <c r="AA789" s="494"/>
      <c r="AB789" s="542">
        <f t="shared" si="222"/>
        <v>0</v>
      </c>
      <c r="AC789" s="495">
        <f t="shared" si="222"/>
        <v>0</v>
      </c>
      <c r="AD789" s="496">
        <f t="shared" si="222"/>
        <v>0</v>
      </c>
      <c r="AE789" s="3"/>
      <c r="AF789" s="13" t="b">
        <f t="shared" si="220"/>
        <v>1</v>
      </c>
      <c r="AG789" s="13" t="b">
        <f t="shared" si="221"/>
        <v>1</v>
      </c>
      <c r="AH789" s="13" t="b">
        <f t="shared" si="223"/>
        <v>1</v>
      </c>
      <c r="AI789" s="13" t="b">
        <f t="shared" si="224"/>
        <v>1</v>
      </c>
      <c r="AJ789" s="13" t="b">
        <f t="shared" si="225"/>
        <v>0</v>
      </c>
      <c r="AK789" s="13" t="b">
        <f t="shared" si="226"/>
        <v>0</v>
      </c>
      <c r="AL789" s="13" t="b">
        <f t="shared" si="227"/>
        <v>0</v>
      </c>
      <c r="AM789" s="13" t="b">
        <f t="shared" si="228"/>
        <v>0</v>
      </c>
      <c r="AN789" s="13" t="b">
        <f t="shared" si="229"/>
        <v>0</v>
      </c>
      <c r="AO789" s="13" t="b">
        <f t="shared" si="230"/>
        <v>0</v>
      </c>
      <c r="AP789" s="13" t="b">
        <f t="shared" si="231"/>
        <v>0</v>
      </c>
      <c r="AQ789" s="13" t="b">
        <f t="shared" si="232"/>
        <v>0</v>
      </c>
      <c r="AR789" s="13" t="b">
        <f t="shared" si="233"/>
        <v>0</v>
      </c>
      <c r="AS789" s="13" t="b">
        <f t="shared" si="234"/>
        <v>1</v>
      </c>
      <c r="AT789" s="13" t="b">
        <f t="shared" si="235"/>
        <v>1</v>
      </c>
      <c r="AU789" s="13" t="b">
        <f t="shared" si="236"/>
        <v>1</v>
      </c>
      <c r="AV789" s="13" t="b">
        <f t="shared" si="237"/>
        <v>1</v>
      </c>
      <c r="AW789" s="13" t="b">
        <f t="shared" si="238"/>
        <v>1</v>
      </c>
      <c r="AX789" s="13" t="str">
        <f t="shared" si="239"/>
        <v>-</v>
      </c>
      <c r="AY789" s="622">
        <f>IF(AX789="-",0,IF(COUNTIF(AX789:$AX$1022,AX789)&gt;1,1,0))</f>
        <v>0</v>
      </c>
    </row>
    <row r="790" spans="1:51" ht="15.75">
      <c r="A790" s="464">
        <v>768</v>
      </c>
      <c r="B790" s="491"/>
      <c r="C790" s="492"/>
      <c r="D790" s="469"/>
      <c r="E790" s="470"/>
      <c r="F790" s="493"/>
      <c r="G790" s="466"/>
      <c r="H790" s="470"/>
      <c r="I790" s="493"/>
      <c r="J790" s="466"/>
      <c r="K790" s="470"/>
      <c r="L790" s="493"/>
      <c r="M790" s="466"/>
      <c r="N790" s="470"/>
      <c r="O790" s="493"/>
      <c r="P790" s="466"/>
      <c r="Q790" s="470"/>
      <c r="R790" s="493"/>
      <c r="S790" s="466"/>
      <c r="T790" s="470"/>
      <c r="U790" s="493"/>
      <c r="V790" s="466"/>
      <c r="W790" s="470"/>
      <c r="X790" s="493"/>
      <c r="Y790" s="466"/>
      <c r="Z790" s="470"/>
      <c r="AA790" s="494"/>
      <c r="AB790" s="542">
        <f t="shared" si="222"/>
        <v>0</v>
      </c>
      <c r="AC790" s="495">
        <f t="shared" si="222"/>
        <v>0</v>
      </c>
      <c r="AD790" s="496">
        <f t="shared" si="222"/>
        <v>0</v>
      </c>
      <c r="AE790" s="3"/>
      <c r="AF790" s="13" t="b">
        <f t="shared" si="220"/>
        <v>1</v>
      </c>
      <c r="AG790" s="13" t="b">
        <f t="shared" si="221"/>
        <v>1</v>
      </c>
      <c r="AH790" s="13" t="b">
        <f t="shared" si="223"/>
        <v>1</v>
      </c>
      <c r="AI790" s="13" t="b">
        <f t="shared" si="224"/>
        <v>1</v>
      </c>
      <c r="AJ790" s="13" t="b">
        <f t="shared" si="225"/>
        <v>0</v>
      </c>
      <c r="AK790" s="13" t="b">
        <f t="shared" si="226"/>
        <v>0</v>
      </c>
      <c r="AL790" s="13" t="b">
        <f t="shared" si="227"/>
        <v>0</v>
      </c>
      <c r="AM790" s="13" t="b">
        <f t="shared" si="228"/>
        <v>0</v>
      </c>
      <c r="AN790" s="13" t="b">
        <f t="shared" si="229"/>
        <v>0</v>
      </c>
      <c r="AO790" s="13" t="b">
        <f t="shared" si="230"/>
        <v>0</v>
      </c>
      <c r="AP790" s="13" t="b">
        <f t="shared" si="231"/>
        <v>0</v>
      </c>
      <c r="AQ790" s="13" t="b">
        <f t="shared" si="232"/>
        <v>0</v>
      </c>
      <c r="AR790" s="13" t="b">
        <f t="shared" si="233"/>
        <v>0</v>
      </c>
      <c r="AS790" s="13" t="b">
        <f t="shared" si="234"/>
        <v>1</v>
      </c>
      <c r="AT790" s="13" t="b">
        <f t="shared" si="235"/>
        <v>1</v>
      </c>
      <c r="AU790" s="13" t="b">
        <f t="shared" si="236"/>
        <v>1</v>
      </c>
      <c r="AV790" s="13" t="b">
        <f t="shared" si="237"/>
        <v>1</v>
      </c>
      <c r="AW790" s="13" t="b">
        <f t="shared" si="238"/>
        <v>1</v>
      </c>
      <c r="AX790" s="13" t="str">
        <f t="shared" si="239"/>
        <v>-</v>
      </c>
      <c r="AY790" s="622">
        <f>IF(AX790="-",0,IF(COUNTIF(AX790:$AX$1022,AX790)&gt;1,1,0))</f>
        <v>0</v>
      </c>
    </row>
    <row r="791" spans="1:51" ht="15.75">
      <c r="A791" s="464">
        <v>769</v>
      </c>
      <c r="B791" s="491"/>
      <c r="C791" s="492"/>
      <c r="D791" s="469"/>
      <c r="E791" s="470"/>
      <c r="F791" s="493"/>
      <c r="G791" s="466"/>
      <c r="H791" s="470"/>
      <c r="I791" s="493"/>
      <c r="J791" s="466"/>
      <c r="K791" s="470"/>
      <c r="L791" s="493"/>
      <c r="M791" s="466"/>
      <c r="N791" s="470"/>
      <c r="O791" s="493"/>
      <c r="P791" s="466"/>
      <c r="Q791" s="470"/>
      <c r="R791" s="493"/>
      <c r="S791" s="466"/>
      <c r="T791" s="470"/>
      <c r="U791" s="493"/>
      <c r="V791" s="466"/>
      <c r="W791" s="470"/>
      <c r="X791" s="493"/>
      <c r="Y791" s="466"/>
      <c r="Z791" s="470"/>
      <c r="AA791" s="494"/>
      <c r="AB791" s="542">
        <f t="shared" si="222"/>
        <v>0</v>
      </c>
      <c r="AC791" s="495">
        <f t="shared" si="222"/>
        <v>0</v>
      </c>
      <c r="AD791" s="496">
        <f t="shared" si="222"/>
        <v>0</v>
      </c>
      <c r="AE791" s="3"/>
      <c r="AF791" s="13" t="b">
        <f t="shared" ref="AF791:AF854" si="240">IF(B791="",TRUE,(IF(ISNUMBER(MATCH(B791,List_Countries,0)),TRUE,FALSE)))</f>
        <v>1</v>
      </c>
      <c r="AG791" s="13" t="b">
        <f t="shared" ref="AG791:AG854" si="241">IF(C791="",TRUE,(IF(ISNUMBER(MATCH(C791,List_ClientCategorization,0)),TRUE,FALSE)))</f>
        <v>1</v>
      </c>
      <c r="AH791" s="13" t="b">
        <f t="shared" si="223"/>
        <v>1</v>
      </c>
      <c r="AI791" s="13" t="b">
        <f t="shared" si="224"/>
        <v>1</v>
      </c>
      <c r="AJ791" s="13" t="b">
        <f t="shared" si="225"/>
        <v>0</v>
      </c>
      <c r="AK791" s="13" t="b">
        <f t="shared" si="226"/>
        <v>0</v>
      </c>
      <c r="AL791" s="13" t="b">
        <f t="shared" si="227"/>
        <v>0</v>
      </c>
      <c r="AM791" s="13" t="b">
        <f t="shared" si="228"/>
        <v>0</v>
      </c>
      <c r="AN791" s="13" t="b">
        <f t="shared" si="229"/>
        <v>0</v>
      </c>
      <c r="AO791" s="13" t="b">
        <f t="shared" si="230"/>
        <v>0</v>
      </c>
      <c r="AP791" s="13" t="b">
        <f t="shared" si="231"/>
        <v>0</v>
      </c>
      <c r="AQ791" s="13" t="b">
        <f t="shared" si="232"/>
        <v>0</v>
      </c>
      <c r="AR791" s="13" t="b">
        <f t="shared" si="233"/>
        <v>0</v>
      </c>
      <c r="AS791" s="13" t="b">
        <f t="shared" si="234"/>
        <v>1</v>
      </c>
      <c r="AT791" s="13" t="b">
        <f t="shared" si="235"/>
        <v>1</v>
      </c>
      <c r="AU791" s="13" t="b">
        <f t="shared" si="236"/>
        <v>1</v>
      </c>
      <c r="AV791" s="13" t="b">
        <f t="shared" si="237"/>
        <v>1</v>
      </c>
      <c r="AW791" s="13" t="b">
        <f t="shared" si="238"/>
        <v>1</v>
      </c>
      <c r="AX791" s="13" t="str">
        <f t="shared" si="239"/>
        <v>-</v>
      </c>
      <c r="AY791" s="622">
        <f>IF(AX791="-",0,IF(COUNTIF(AX791:$AX$1022,AX791)&gt;1,1,0))</f>
        <v>0</v>
      </c>
    </row>
    <row r="792" spans="1:51" ht="15.75">
      <c r="A792" s="464">
        <v>770</v>
      </c>
      <c r="B792" s="491"/>
      <c r="C792" s="492"/>
      <c r="D792" s="469"/>
      <c r="E792" s="470"/>
      <c r="F792" s="493"/>
      <c r="G792" s="466"/>
      <c r="H792" s="470"/>
      <c r="I792" s="493"/>
      <c r="J792" s="466"/>
      <c r="K792" s="470"/>
      <c r="L792" s="493"/>
      <c r="M792" s="466"/>
      <c r="N792" s="470"/>
      <c r="O792" s="493"/>
      <c r="P792" s="466"/>
      <c r="Q792" s="470"/>
      <c r="R792" s="493"/>
      <c r="S792" s="466"/>
      <c r="T792" s="470"/>
      <c r="U792" s="493"/>
      <c r="V792" s="466"/>
      <c r="W792" s="470"/>
      <c r="X792" s="493"/>
      <c r="Y792" s="466"/>
      <c r="Z792" s="470"/>
      <c r="AA792" s="494"/>
      <c r="AB792" s="542">
        <f t="shared" ref="AB792:AD855" si="242">D792+G792+J792+M792+P792+S792+V792+Y792</f>
        <v>0</v>
      </c>
      <c r="AC792" s="495">
        <f t="shared" si="242"/>
        <v>0</v>
      </c>
      <c r="AD792" s="496">
        <f t="shared" si="242"/>
        <v>0</v>
      </c>
      <c r="AE792" s="3"/>
      <c r="AF792" s="13" t="b">
        <f t="shared" si="240"/>
        <v>1</v>
      </c>
      <c r="AG792" s="13" t="b">
        <f t="shared" si="241"/>
        <v>1</v>
      </c>
      <c r="AH792" s="13" t="b">
        <f t="shared" ref="AH792:AH855" si="243">IF(OR(AND(B792="",C792="",AB792=0,AC792=0,AD792=0),AND(B792&lt;&gt;"",C792&lt;&gt;"",AB792&gt;0)),TRUE,FALSE)</f>
        <v>1</v>
      </c>
      <c r="AI792" s="13" t="b">
        <f t="shared" ref="AI792:AI855" si="244">IF(AND(OR(B792="",C792=""),AB792&gt;0),FALSE,TRUE)</f>
        <v>1</v>
      </c>
      <c r="AJ792" s="13" t="b">
        <f t="shared" ref="AJ792:AJ855" si="245">IF(AND(D792&gt;0,E792&lt;&gt;"",F792&lt;&gt;""),TRUE,FALSE)</f>
        <v>0</v>
      </c>
      <c r="AK792" s="13" t="b">
        <f t="shared" ref="AK792:AK855" si="246">IF(AND(G792&gt;0,H792&lt;&gt;"",I792&lt;&gt;""),TRUE,FALSE)</f>
        <v>0</v>
      </c>
      <c r="AL792" s="13" t="b">
        <f t="shared" ref="AL792:AL855" si="247">IF(AND(J792&gt;0,K792&lt;&gt;"",L792&lt;&gt;""),TRUE,FALSE)</f>
        <v>0</v>
      </c>
      <c r="AM792" s="13" t="b">
        <f t="shared" ref="AM792:AM855" si="248">IF(AND(M792&gt;0,N792&lt;&gt;"",O792&lt;&gt;""),TRUE,FALSE)</f>
        <v>0</v>
      </c>
      <c r="AN792" s="13" t="b">
        <f t="shared" ref="AN792:AN855" si="249">IF(AND(P792&gt;0,Q792&lt;&gt;"",R792&lt;&gt;""),TRUE,FALSE)</f>
        <v>0</v>
      </c>
      <c r="AO792" s="13" t="b">
        <f t="shared" ref="AO792:AO855" si="250">IF(AND(S792&gt;0,T792&lt;&gt;"",U792&lt;&gt;""),TRUE,FALSE)</f>
        <v>0</v>
      </c>
      <c r="AP792" s="13" t="b">
        <f t="shared" ref="AP792:AP855" si="251">IF(AND(V792&gt;0,W792&lt;&gt;"",X792&lt;&gt;""),TRUE,FALSE)</f>
        <v>0</v>
      </c>
      <c r="AQ792" s="13" t="b">
        <f t="shared" ref="AQ792:AQ855" si="252">IF(AND(Y792&gt;0,Z792&lt;&gt;"",AA792&lt;&gt;""),TRUE,FALSE)</f>
        <v>0</v>
      </c>
      <c r="AR792" s="13" t="b">
        <f t="shared" ref="AR792:AR855" si="253">IF(OR(AJ792=TRUE,AK792=TRUE,AL792=TRUE,AM792=TRUE,AN792=TRUE,AO792=TRUE,AP792=TRUE,AQ792=TRUE),TRUE,FALSE)</f>
        <v>0</v>
      </c>
      <c r="AS792" s="13" t="b">
        <f t="shared" ref="AS792:AS855" si="254">IF(OR(AND(B792&lt;&gt;"",C792&lt;&gt;"",AR792=TRUE),AND(B792="",C792="",AR792=FALSE)),TRUE,FALSE)</f>
        <v>1</v>
      </c>
      <c r="AT792" s="13" t="b">
        <f t="shared" ref="AT792:AT855" si="255">IF(AND(B792&lt;&gt;"",C792&lt;&gt;""),TRUE,IF(OR(D792&lt;&gt;"",E792&lt;&gt;"",F792&lt;&gt;"",G792&lt;&gt;"",H792&lt;&gt;"",I792&lt;&gt;"",J792&lt;&gt;"",K792&lt;&gt;"",L792&lt;&gt;"",M792&lt;&gt;"",N792&lt;&gt;"",O792&lt;&gt;"",P792&lt;&gt;"",Q792&lt;&gt;"",R792&lt;&gt;"",S792&lt;&gt;"",T792&lt;&gt;"",U792&lt;&gt;"",V792&lt;&gt;"",W792&lt;&gt;"",X792&lt;&gt;"",Y792&lt;&gt;"",Z792&lt;&gt;"",AA792&lt;&gt;""),FALSE,TRUE))</f>
        <v>1</v>
      </c>
      <c r="AU792" s="13" t="b">
        <f t="shared" ref="AU792:AU855" si="256">IF(OR(AND(E792&gt;0,F792=0),AND(H792&gt;0,I792=0),AND(K792&gt;0,L792=0),AND(N792&gt;0,O792=0),AND(Q792&gt;0,R792=0),AND(T792&gt;0,U792=0),AND(W792&gt;0,X792=0),AND(Z792&gt;0,AA792=0)),FALSE,TRUE)</f>
        <v>1</v>
      </c>
      <c r="AV792" s="13" t="b">
        <f t="shared" ref="AV792:AV855" si="257">IF(OR(AND(E792=0,F792&gt;0),AND(H792=0,I792&gt;0),AND(K792=0,L792&gt;0),AND(N792=0,O792&gt;0),AND(Q792=0,R792&gt;0),AND(T792=0,U792&gt;0),AND(W792=0,X792&gt;0),AND(Z792=0,AA792&gt;0)),FALSE,TRUE)</f>
        <v>1</v>
      </c>
      <c r="AW792" s="13" t="b">
        <f t="shared" ref="AW792:AW855" si="258">IF(OR(AND(D792=0,E792&gt;0),AND(G792=0,H792&gt;0),AND(J792=0,K792&gt;0),AND(M792=0,N792&gt;0),AND(P792=0,Q792&gt;0),AND(S792=0,T792&gt;0),AND(V792=0,W792&gt;0),AND(Y792=0,Z792&gt;0)),FALSE,TRUE)</f>
        <v>1</v>
      </c>
      <c r="AX792" s="13" t="str">
        <f t="shared" ref="AX792:AX855" si="259">CONCATENATE(B792,"-",C792)</f>
        <v>-</v>
      </c>
      <c r="AY792" s="622">
        <f>IF(AX792="-",0,IF(COUNTIF(AX792:$AX$1022,AX792)&gt;1,1,0))</f>
        <v>0</v>
      </c>
    </row>
    <row r="793" spans="1:51" ht="15.75">
      <c r="A793" s="464">
        <v>771</v>
      </c>
      <c r="B793" s="491"/>
      <c r="C793" s="492"/>
      <c r="D793" s="469"/>
      <c r="E793" s="470"/>
      <c r="F793" s="493"/>
      <c r="G793" s="466"/>
      <c r="H793" s="470"/>
      <c r="I793" s="493"/>
      <c r="J793" s="466"/>
      <c r="K793" s="470"/>
      <c r="L793" s="493"/>
      <c r="M793" s="466"/>
      <c r="N793" s="470"/>
      <c r="O793" s="493"/>
      <c r="P793" s="466"/>
      <c r="Q793" s="470"/>
      <c r="R793" s="493"/>
      <c r="S793" s="466"/>
      <c r="T793" s="470"/>
      <c r="U793" s="493"/>
      <c r="V793" s="466"/>
      <c r="W793" s="470"/>
      <c r="X793" s="493"/>
      <c r="Y793" s="466"/>
      <c r="Z793" s="470"/>
      <c r="AA793" s="494"/>
      <c r="AB793" s="542">
        <f t="shared" si="242"/>
        <v>0</v>
      </c>
      <c r="AC793" s="495">
        <f t="shared" si="242"/>
        <v>0</v>
      </c>
      <c r="AD793" s="496">
        <f t="shared" si="242"/>
        <v>0</v>
      </c>
      <c r="AE793" s="3"/>
      <c r="AF793" s="13" t="b">
        <f t="shared" si="240"/>
        <v>1</v>
      </c>
      <c r="AG793" s="13" t="b">
        <f t="shared" si="241"/>
        <v>1</v>
      </c>
      <c r="AH793" s="13" t="b">
        <f t="shared" si="243"/>
        <v>1</v>
      </c>
      <c r="AI793" s="13" t="b">
        <f t="shared" si="244"/>
        <v>1</v>
      </c>
      <c r="AJ793" s="13" t="b">
        <f t="shared" si="245"/>
        <v>0</v>
      </c>
      <c r="AK793" s="13" t="b">
        <f t="shared" si="246"/>
        <v>0</v>
      </c>
      <c r="AL793" s="13" t="b">
        <f t="shared" si="247"/>
        <v>0</v>
      </c>
      <c r="AM793" s="13" t="b">
        <f t="shared" si="248"/>
        <v>0</v>
      </c>
      <c r="AN793" s="13" t="b">
        <f t="shared" si="249"/>
        <v>0</v>
      </c>
      <c r="AO793" s="13" t="b">
        <f t="shared" si="250"/>
        <v>0</v>
      </c>
      <c r="AP793" s="13" t="b">
        <f t="shared" si="251"/>
        <v>0</v>
      </c>
      <c r="AQ793" s="13" t="b">
        <f t="shared" si="252"/>
        <v>0</v>
      </c>
      <c r="AR793" s="13" t="b">
        <f t="shared" si="253"/>
        <v>0</v>
      </c>
      <c r="AS793" s="13" t="b">
        <f t="shared" si="254"/>
        <v>1</v>
      </c>
      <c r="AT793" s="13" t="b">
        <f t="shared" si="255"/>
        <v>1</v>
      </c>
      <c r="AU793" s="13" t="b">
        <f t="shared" si="256"/>
        <v>1</v>
      </c>
      <c r="AV793" s="13" t="b">
        <f t="shared" si="257"/>
        <v>1</v>
      </c>
      <c r="AW793" s="13" t="b">
        <f t="shared" si="258"/>
        <v>1</v>
      </c>
      <c r="AX793" s="13" t="str">
        <f t="shared" si="259"/>
        <v>-</v>
      </c>
      <c r="AY793" s="622">
        <f>IF(AX793="-",0,IF(COUNTIF(AX793:$AX$1022,AX793)&gt;1,1,0))</f>
        <v>0</v>
      </c>
    </row>
    <row r="794" spans="1:51" ht="15.75">
      <c r="A794" s="464">
        <v>772</v>
      </c>
      <c r="B794" s="491"/>
      <c r="C794" s="492"/>
      <c r="D794" s="469"/>
      <c r="E794" s="470"/>
      <c r="F794" s="493"/>
      <c r="G794" s="466"/>
      <c r="H794" s="470"/>
      <c r="I794" s="493"/>
      <c r="J794" s="466"/>
      <c r="K794" s="470"/>
      <c r="L794" s="493"/>
      <c r="M794" s="466"/>
      <c r="N794" s="470"/>
      <c r="O794" s="493"/>
      <c r="P794" s="466"/>
      <c r="Q794" s="470"/>
      <c r="R794" s="493"/>
      <c r="S794" s="466"/>
      <c r="T794" s="470"/>
      <c r="U794" s="493"/>
      <c r="V794" s="466"/>
      <c r="W794" s="470"/>
      <c r="X794" s="493"/>
      <c r="Y794" s="466"/>
      <c r="Z794" s="470"/>
      <c r="AA794" s="494"/>
      <c r="AB794" s="542">
        <f t="shared" si="242"/>
        <v>0</v>
      </c>
      <c r="AC794" s="495">
        <f t="shared" si="242"/>
        <v>0</v>
      </c>
      <c r="AD794" s="496">
        <f t="shared" si="242"/>
        <v>0</v>
      </c>
      <c r="AE794" s="3"/>
      <c r="AF794" s="13" t="b">
        <f t="shared" si="240"/>
        <v>1</v>
      </c>
      <c r="AG794" s="13" t="b">
        <f t="shared" si="241"/>
        <v>1</v>
      </c>
      <c r="AH794" s="13" t="b">
        <f t="shared" si="243"/>
        <v>1</v>
      </c>
      <c r="AI794" s="13" t="b">
        <f t="shared" si="244"/>
        <v>1</v>
      </c>
      <c r="AJ794" s="13" t="b">
        <f t="shared" si="245"/>
        <v>0</v>
      </c>
      <c r="AK794" s="13" t="b">
        <f t="shared" si="246"/>
        <v>0</v>
      </c>
      <c r="AL794" s="13" t="b">
        <f t="shared" si="247"/>
        <v>0</v>
      </c>
      <c r="AM794" s="13" t="b">
        <f t="shared" si="248"/>
        <v>0</v>
      </c>
      <c r="AN794" s="13" t="b">
        <f t="shared" si="249"/>
        <v>0</v>
      </c>
      <c r="AO794" s="13" t="b">
        <f t="shared" si="250"/>
        <v>0</v>
      </c>
      <c r="AP794" s="13" t="b">
        <f t="shared" si="251"/>
        <v>0</v>
      </c>
      <c r="AQ794" s="13" t="b">
        <f t="shared" si="252"/>
        <v>0</v>
      </c>
      <c r="AR794" s="13" t="b">
        <f t="shared" si="253"/>
        <v>0</v>
      </c>
      <c r="AS794" s="13" t="b">
        <f t="shared" si="254"/>
        <v>1</v>
      </c>
      <c r="AT794" s="13" t="b">
        <f t="shared" si="255"/>
        <v>1</v>
      </c>
      <c r="AU794" s="13" t="b">
        <f t="shared" si="256"/>
        <v>1</v>
      </c>
      <c r="AV794" s="13" t="b">
        <f t="shared" si="257"/>
        <v>1</v>
      </c>
      <c r="AW794" s="13" t="b">
        <f t="shared" si="258"/>
        <v>1</v>
      </c>
      <c r="AX794" s="13" t="str">
        <f t="shared" si="259"/>
        <v>-</v>
      </c>
      <c r="AY794" s="622">
        <f>IF(AX794="-",0,IF(COUNTIF(AX794:$AX$1022,AX794)&gt;1,1,0))</f>
        <v>0</v>
      </c>
    </row>
    <row r="795" spans="1:51" ht="15.75">
      <c r="A795" s="464">
        <v>773</v>
      </c>
      <c r="B795" s="491"/>
      <c r="C795" s="492"/>
      <c r="D795" s="469"/>
      <c r="E795" s="470"/>
      <c r="F795" s="493"/>
      <c r="G795" s="466"/>
      <c r="H795" s="470"/>
      <c r="I795" s="493"/>
      <c r="J795" s="466"/>
      <c r="K795" s="470"/>
      <c r="L795" s="493"/>
      <c r="M795" s="466"/>
      <c r="N795" s="470"/>
      <c r="O795" s="493"/>
      <c r="P795" s="466"/>
      <c r="Q795" s="470"/>
      <c r="R795" s="493"/>
      <c r="S795" s="466"/>
      <c r="T795" s="470"/>
      <c r="U795" s="493"/>
      <c r="V795" s="466"/>
      <c r="W795" s="470"/>
      <c r="X795" s="493"/>
      <c r="Y795" s="466"/>
      <c r="Z795" s="470"/>
      <c r="AA795" s="494"/>
      <c r="AB795" s="542">
        <f t="shared" si="242"/>
        <v>0</v>
      </c>
      <c r="AC795" s="495">
        <f t="shared" si="242"/>
        <v>0</v>
      </c>
      <c r="AD795" s="496">
        <f t="shared" si="242"/>
        <v>0</v>
      </c>
      <c r="AE795" s="3"/>
      <c r="AF795" s="13" t="b">
        <f t="shared" si="240"/>
        <v>1</v>
      </c>
      <c r="AG795" s="13" t="b">
        <f t="shared" si="241"/>
        <v>1</v>
      </c>
      <c r="AH795" s="13" t="b">
        <f t="shared" si="243"/>
        <v>1</v>
      </c>
      <c r="AI795" s="13" t="b">
        <f t="shared" si="244"/>
        <v>1</v>
      </c>
      <c r="AJ795" s="13" t="b">
        <f t="shared" si="245"/>
        <v>0</v>
      </c>
      <c r="AK795" s="13" t="b">
        <f t="shared" si="246"/>
        <v>0</v>
      </c>
      <c r="AL795" s="13" t="b">
        <f t="shared" si="247"/>
        <v>0</v>
      </c>
      <c r="AM795" s="13" t="b">
        <f t="shared" si="248"/>
        <v>0</v>
      </c>
      <c r="AN795" s="13" t="b">
        <f t="shared" si="249"/>
        <v>0</v>
      </c>
      <c r="AO795" s="13" t="b">
        <f t="shared" si="250"/>
        <v>0</v>
      </c>
      <c r="AP795" s="13" t="b">
        <f t="shared" si="251"/>
        <v>0</v>
      </c>
      <c r="AQ795" s="13" t="b">
        <f t="shared" si="252"/>
        <v>0</v>
      </c>
      <c r="AR795" s="13" t="b">
        <f t="shared" si="253"/>
        <v>0</v>
      </c>
      <c r="AS795" s="13" t="b">
        <f t="shared" si="254"/>
        <v>1</v>
      </c>
      <c r="AT795" s="13" t="b">
        <f t="shared" si="255"/>
        <v>1</v>
      </c>
      <c r="AU795" s="13" t="b">
        <f t="shared" si="256"/>
        <v>1</v>
      </c>
      <c r="AV795" s="13" t="b">
        <f t="shared" si="257"/>
        <v>1</v>
      </c>
      <c r="AW795" s="13" t="b">
        <f t="shared" si="258"/>
        <v>1</v>
      </c>
      <c r="AX795" s="13" t="str">
        <f t="shared" si="259"/>
        <v>-</v>
      </c>
      <c r="AY795" s="622">
        <f>IF(AX795="-",0,IF(COUNTIF(AX795:$AX$1022,AX795)&gt;1,1,0))</f>
        <v>0</v>
      </c>
    </row>
    <row r="796" spans="1:51" ht="15.75">
      <c r="A796" s="464">
        <v>774</v>
      </c>
      <c r="B796" s="491"/>
      <c r="C796" s="492"/>
      <c r="D796" s="469"/>
      <c r="E796" s="470"/>
      <c r="F796" s="493"/>
      <c r="G796" s="466"/>
      <c r="H796" s="470"/>
      <c r="I796" s="493"/>
      <c r="J796" s="466"/>
      <c r="K796" s="470"/>
      <c r="L796" s="493"/>
      <c r="M796" s="466"/>
      <c r="N796" s="470"/>
      <c r="O796" s="493"/>
      <c r="P796" s="466"/>
      <c r="Q796" s="470"/>
      <c r="R796" s="493"/>
      <c r="S796" s="466"/>
      <c r="T796" s="470"/>
      <c r="U796" s="493"/>
      <c r="V796" s="466"/>
      <c r="W796" s="470"/>
      <c r="X796" s="493"/>
      <c r="Y796" s="466"/>
      <c r="Z796" s="470"/>
      <c r="AA796" s="494"/>
      <c r="AB796" s="542">
        <f t="shared" si="242"/>
        <v>0</v>
      </c>
      <c r="AC796" s="495">
        <f t="shared" si="242"/>
        <v>0</v>
      </c>
      <c r="AD796" s="496">
        <f t="shared" si="242"/>
        <v>0</v>
      </c>
      <c r="AE796" s="3"/>
      <c r="AF796" s="13" t="b">
        <f t="shared" si="240"/>
        <v>1</v>
      </c>
      <c r="AG796" s="13" t="b">
        <f t="shared" si="241"/>
        <v>1</v>
      </c>
      <c r="AH796" s="13" t="b">
        <f t="shared" si="243"/>
        <v>1</v>
      </c>
      <c r="AI796" s="13" t="b">
        <f t="shared" si="244"/>
        <v>1</v>
      </c>
      <c r="AJ796" s="13" t="b">
        <f t="shared" si="245"/>
        <v>0</v>
      </c>
      <c r="AK796" s="13" t="b">
        <f t="shared" si="246"/>
        <v>0</v>
      </c>
      <c r="AL796" s="13" t="b">
        <f t="shared" si="247"/>
        <v>0</v>
      </c>
      <c r="AM796" s="13" t="b">
        <f t="shared" si="248"/>
        <v>0</v>
      </c>
      <c r="AN796" s="13" t="b">
        <f t="shared" si="249"/>
        <v>0</v>
      </c>
      <c r="AO796" s="13" t="b">
        <f t="shared" si="250"/>
        <v>0</v>
      </c>
      <c r="AP796" s="13" t="b">
        <f t="shared" si="251"/>
        <v>0</v>
      </c>
      <c r="AQ796" s="13" t="b">
        <f t="shared" si="252"/>
        <v>0</v>
      </c>
      <c r="AR796" s="13" t="b">
        <f t="shared" si="253"/>
        <v>0</v>
      </c>
      <c r="AS796" s="13" t="b">
        <f t="shared" si="254"/>
        <v>1</v>
      </c>
      <c r="AT796" s="13" t="b">
        <f t="shared" si="255"/>
        <v>1</v>
      </c>
      <c r="AU796" s="13" t="b">
        <f t="shared" si="256"/>
        <v>1</v>
      </c>
      <c r="AV796" s="13" t="b">
        <f t="shared" si="257"/>
        <v>1</v>
      </c>
      <c r="AW796" s="13" t="b">
        <f t="shared" si="258"/>
        <v>1</v>
      </c>
      <c r="AX796" s="13" t="str">
        <f t="shared" si="259"/>
        <v>-</v>
      </c>
      <c r="AY796" s="622">
        <f>IF(AX796="-",0,IF(COUNTIF(AX796:$AX$1022,AX796)&gt;1,1,0))</f>
        <v>0</v>
      </c>
    </row>
    <row r="797" spans="1:51" ht="15.75">
      <c r="A797" s="464">
        <v>775</v>
      </c>
      <c r="B797" s="491"/>
      <c r="C797" s="492"/>
      <c r="D797" s="469"/>
      <c r="E797" s="470"/>
      <c r="F797" s="493"/>
      <c r="G797" s="466"/>
      <c r="H797" s="470"/>
      <c r="I797" s="493"/>
      <c r="J797" s="466"/>
      <c r="K797" s="470"/>
      <c r="L797" s="493"/>
      <c r="M797" s="466"/>
      <c r="N797" s="470"/>
      <c r="O797" s="493"/>
      <c r="P797" s="466"/>
      <c r="Q797" s="470"/>
      <c r="R797" s="493"/>
      <c r="S797" s="466"/>
      <c r="T797" s="470"/>
      <c r="U797" s="493"/>
      <c r="V797" s="466"/>
      <c r="W797" s="470"/>
      <c r="X797" s="493"/>
      <c r="Y797" s="466"/>
      <c r="Z797" s="470"/>
      <c r="AA797" s="494"/>
      <c r="AB797" s="542">
        <f t="shared" si="242"/>
        <v>0</v>
      </c>
      <c r="AC797" s="495">
        <f t="shared" si="242"/>
        <v>0</v>
      </c>
      <c r="AD797" s="496">
        <f t="shared" si="242"/>
        <v>0</v>
      </c>
      <c r="AE797" s="3"/>
      <c r="AF797" s="13" t="b">
        <f t="shared" si="240"/>
        <v>1</v>
      </c>
      <c r="AG797" s="13" t="b">
        <f t="shared" si="241"/>
        <v>1</v>
      </c>
      <c r="AH797" s="13" t="b">
        <f t="shared" si="243"/>
        <v>1</v>
      </c>
      <c r="AI797" s="13" t="b">
        <f t="shared" si="244"/>
        <v>1</v>
      </c>
      <c r="AJ797" s="13" t="b">
        <f t="shared" si="245"/>
        <v>0</v>
      </c>
      <c r="AK797" s="13" t="b">
        <f t="shared" si="246"/>
        <v>0</v>
      </c>
      <c r="AL797" s="13" t="b">
        <f t="shared" si="247"/>
        <v>0</v>
      </c>
      <c r="AM797" s="13" t="b">
        <f t="shared" si="248"/>
        <v>0</v>
      </c>
      <c r="AN797" s="13" t="b">
        <f t="shared" si="249"/>
        <v>0</v>
      </c>
      <c r="AO797" s="13" t="b">
        <f t="shared" si="250"/>
        <v>0</v>
      </c>
      <c r="AP797" s="13" t="b">
        <f t="shared" si="251"/>
        <v>0</v>
      </c>
      <c r="AQ797" s="13" t="b">
        <f t="shared" si="252"/>
        <v>0</v>
      </c>
      <c r="AR797" s="13" t="b">
        <f t="shared" si="253"/>
        <v>0</v>
      </c>
      <c r="AS797" s="13" t="b">
        <f t="shared" si="254"/>
        <v>1</v>
      </c>
      <c r="AT797" s="13" t="b">
        <f t="shared" si="255"/>
        <v>1</v>
      </c>
      <c r="AU797" s="13" t="b">
        <f t="shared" si="256"/>
        <v>1</v>
      </c>
      <c r="AV797" s="13" t="b">
        <f t="shared" si="257"/>
        <v>1</v>
      </c>
      <c r="AW797" s="13" t="b">
        <f t="shared" si="258"/>
        <v>1</v>
      </c>
      <c r="AX797" s="13" t="str">
        <f t="shared" si="259"/>
        <v>-</v>
      </c>
      <c r="AY797" s="622">
        <f>IF(AX797="-",0,IF(COUNTIF(AX797:$AX$1022,AX797)&gt;1,1,0))</f>
        <v>0</v>
      </c>
    </row>
    <row r="798" spans="1:51" ht="15.75">
      <c r="A798" s="464">
        <v>776</v>
      </c>
      <c r="B798" s="491"/>
      <c r="C798" s="492"/>
      <c r="D798" s="469"/>
      <c r="E798" s="470"/>
      <c r="F798" s="493"/>
      <c r="G798" s="466"/>
      <c r="H798" s="470"/>
      <c r="I798" s="493"/>
      <c r="J798" s="466"/>
      <c r="K798" s="470"/>
      <c r="L798" s="493"/>
      <c r="M798" s="466"/>
      <c r="N798" s="470"/>
      <c r="O798" s="493"/>
      <c r="P798" s="466"/>
      <c r="Q798" s="470"/>
      <c r="R798" s="493"/>
      <c r="S798" s="466"/>
      <c r="T798" s="470"/>
      <c r="U798" s="493"/>
      <c r="V798" s="466"/>
      <c r="W798" s="470"/>
      <c r="X798" s="493"/>
      <c r="Y798" s="466"/>
      <c r="Z798" s="470"/>
      <c r="AA798" s="494"/>
      <c r="AB798" s="542">
        <f t="shared" si="242"/>
        <v>0</v>
      </c>
      <c r="AC798" s="495">
        <f t="shared" si="242"/>
        <v>0</v>
      </c>
      <c r="AD798" s="496">
        <f t="shared" si="242"/>
        <v>0</v>
      </c>
      <c r="AE798" s="3"/>
      <c r="AF798" s="13" t="b">
        <f t="shared" si="240"/>
        <v>1</v>
      </c>
      <c r="AG798" s="13" t="b">
        <f t="shared" si="241"/>
        <v>1</v>
      </c>
      <c r="AH798" s="13" t="b">
        <f t="shared" si="243"/>
        <v>1</v>
      </c>
      <c r="AI798" s="13" t="b">
        <f t="shared" si="244"/>
        <v>1</v>
      </c>
      <c r="AJ798" s="13" t="b">
        <f t="shared" si="245"/>
        <v>0</v>
      </c>
      <c r="AK798" s="13" t="b">
        <f t="shared" si="246"/>
        <v>0</v>
      </c>
      <c r="AL798" s="13" t="b">
        <f t="shared" si="247"/>
        <v>0</v>
      </c>
      <c r="AM798" s="13" t="b">
        <f t="shared" si="248"/>
        <v>0</v>
      </c>
      <c r="AN798" s="13" t="b">
        <f t="shared" si="249"/>
        <v>0</v>
      </c>
      <c r="AO798" s="13" t="b">
        <f t="shared" si="250"/>
        <v>0</v>
      </c>
      <c r="AP798" s="13" t="b">
        <f t="shared" si="251"/>
        <v>0</v>
      </c>
      <c r="AQ798" s="13" t="b">
        <f t="shared" si="252"/>
        <v>0</v>
      </c>
      <c r="AR798" s="13" t="b">
        <f t="shared" si="253"/>
        <v>0</v>
      </c>
      <c r="AS798" s="13" t="b">
        <f t="shared" si="254"/>
        <v>1</v>
      </c>
      <c r="AT798" s="13" t="b">
        <f t="shared" si="255"/>
        <v>1</v>
      </c>
      <c r="AU798" s="13" t="b">
        <f t="shared" si="256"/>
        <v>1</v>
      </c>
      <c r="AV798" s="13" t="b">
        <f t="shared" si="257"/>
        <v>1</v>
      </c>
      <c r="AW798" s="13" t="b">
        <f t="shared" si="258"/>
        <v>1</v>
      </c>
      <c r="AX798" s="13" t="str">
        <f t="shared" si="259"/>
        <v>-</v>
      </c>
      <c r="AY798" s="622">
        <f>IF(AX798="-",0,IF(COUNTIF(AX798:$AX$1022,AX798)&gt;1,1,0))</f>
        <v>0</v>
      </c>
    </row>
    <row r="799" spans="1:51" ht="15.75">
      <c r="A799" s="464">
        <v>777</v>
      </c>
      <c r="B799" s="491"/>
      <c r="C799" s="492"/>
      <c r="D799" s="469"/>
      <c r="E799" s="470"/>
      <c r="F799" s="493"/>
      <c r="G799" s="466"/>
      <c r="H799" s="470"/>
      <c r="I799" s="493"/>
      <c r="J799" s="466"/>
      <c r="K799" s="470"/>
      <c r="L799" s="493"/>
      <c r="M799" s="466"/>
      <c r="N799" s="470"/>
      <c r="O799" s="493"/>
      <c r="P799" s="466"/>
      <c r="Q799" s="470"/>
      <c r="R799" s="493"/>
      <c r="S799" s="466"/>
      <c r="T799" s="470"/>
      <c r="U799" s="493"/>
      <c r="V799" s="466"/>
      <c r="W799" s="470"/>
      <c r="X799" s="493"/>
      <c r="Y799" s="466"/>
      <c r="Z799" s="470"/>
      <c r="AA799" s="494"/>
      <c r="AB799" s="542">
        <f t="shared" si="242"/>
        <v>0</v>
      </c>
      <c r="AC799" s="495">
        <f t="shared" si="242"/>
        <v>0</v>
      </c>
      <c r="AD799" s="496">
        <f t="shared" si="242"/>
        <v>0</v>
      </c>
      <c r="AE799" s="3"/>
      <c r="AF799" s="13" t="b">
        <f t="shared" si="240"/>
        <v>1</v>
      </c>
      <c r="AG799" s="13" t="b">
        <f t="shared" si="241"/>
        <v>1</v>
      </c>
      <c r="AH799" s="13" t="b">
        <f t="shared" si="243"/>
        <v>1</v>
      </c>
      <c r="AI799" s="13" t="b">
        <f t="shared" si="244"/>
        <v>1</v>
      </c>
      <c r="AJ799" s="13" t="b">
        <f t="shared" si="245"/>
        <v>0</v>
      </c>
      <c r="AK799" s="13" t="b">
        <f t="shared" si="246"/>
        <v>0</v>
      </c>
      <c r="AL799" s="13" t="b">
        <f t="shared" si="247"/>
        <v>0</v>
      </c>
      <c r="AM799" s="13" t="b">
        <f t="shared" si="248"/>
        <v>0</v>
      </c>
      <c r="AN799" s="13" t="b">
        <f t="shared" si="249"/>
        <v>0</v>
      </c>
      <c r="AO799" s="13" t="b">
        <f t="shared" si="250"/>
        <v>0</v>
      </c>
      <c r="AP799" s="13" t="b">
        <f t="shared" si="251"/>
        <v>0</v>
      </c>
      <c r="AQ799" s="13" t="b">
        <f t="shared" si="252"/>
        <v>0</v>
      </c>
      <c r="AR799" s="13" t="b">
        <f t="shared" si="253"/>
        <v>0</v>
      </c>
      <c r="AS799" s="13" t="b">
        <f t="shared" si="254"/>
        <v>1</v>
      </c>
      <c r="AT799" s="13" t="b">
        <f t="shared" si="255"/>
        <v>1</v>
      </c>
      <c r="AU799" s="13" t="b">
        <f t="shared" si="256"/>
        <v>1</v>
      </c>
      <c r="AV799" s="13" t="b">
        <f t="shared" si="257"/>
        <v>1</v>
      </c>
      <c r="AW799" s="13" t="b">
        <f t="shared" si="258"/>
        <v>1</v>
      </c>
      <c r="AX799" s="13" t="str">
        <f t="shared" si="259"/>
        <v>-</v>
      </c>
      <c r="AY799" s="622">
        <f>IF(AX799="-",0,IF(COUNTIF(AX799:$AX$1022,AX799)&gt;1,1,0))</f>
        <v>0</v>
      </c>
    </row>
    <row r="800" spans="1:51" ht="15.75">
      <c r="A800" s="464">
        <v>778</v>
      </c>
      <c r="B800" s="491"/>
      <c r="C800" s="492"/>
      <c r="D800" s="469"/>
      <c r="E800" s="470"/>
      <c r="F800" s="493"/>
      <c r="G800" s="466"/>
      <c r="H800" s="470"/>
      <c r="I800" s="493"/>
      <c r="J800" s="466"/>
      <c r="K800" s="470"/>
      <c r="L800" s="493"/>
      <c r="M800" s="466"/>
      <c r="N800" s="470"/>
      <c r="O800" s="493"/>
      <c r="P800" s="466"/>
      <c r="Q800" s="470"/>
      <c r="R800" s="493"/>
      <c r="S800" s="466"/>
      <c r="T800" s="470"/>
      <c r="U800" s="493"/>
      <c r="V800" s="466"/>
      <c r="W800" s="470"/>
      <c r="X800" s="493"/>
      <c r="Y800" s="466"/>
      <c r="Z800" s="470"/>
      <c r="AA800" s="494"/>
      <c r="AB800" s="542">
        <f t="shared" si="242"/>
        <v>0</v>
      </c>
      <c r="AC800" s="495">
        <f t="shared" si="242"/>
        <v>0</v>
      </c>
      <c r="AD800" s="496">
        <f t="shared" si="242"/>
        <v>0</v>
      </c>
      <c r="AE800" s="3"/>
      <c r="AF800" s="13" t="b">
        <f t="shared" si="240"/>
        <v>1</v>
      </c>
      <c r="AG800" s="13" t="b">
        <f t="shared" si="241"/>
        <v>1</v>
      </c>
      <c r="AH800" s="13" t="b">
        <f t="shared" si="243"/>
        <v>1</v>
      </c>
      <c r="AI800" s="13" t="b">
        <f t="shared" si="244"/>
        <v>1</v>
      </c>
      <c r="AJ800" s="13" t="b">
        <f t="shared" si="245"/>
        <v>0</v>
      </c>
      <c r="AK800" s="13" t="b">
        <f t="shared" si="246"/>
        <v>0</v>
      </c>
      <c r="AL800" s="13" t="b">
        <f t="shared" si="247"/>
        <v>0</v>
      </c>
      <c r="AM800" s="13" t="b">
        <f t="shared" si="248"/>
        <v>0</v>
      </c>
      <c r="AN800" s="13" t="b">
        <f t="shared" si="249"/>
        <v>0</v>
      </c>
      <c r="AO800" s="13" t="b">
        <f t="shared" si="250"/>
        <v>0</v>
      </c>
      <c r="AP800" s="13" t="b">
        <f t="shared" si="251"/>
        <v>0</v>
      </c>
      <c r="AQ800" s="13" t="b">
        <f t="shared" si="252"/>
        <v>0</v>
      </c>
      <c r="AR800" s="13" t="b">
        <f t="shared" si="253"/>
        <v>0</v>
      </c>
      <c r="AS800" s="13" t="b">
        <f t="shared" si="254"/>
        <v>1</v>
      </c>
      <c r="AT800" s="13" t="b">
        <f t="shared" si="255"/>
        <v>1</v>
      </c>
      <c r="AU800" s="13" t="b">
        <f t="shared" si="256"/>
        <v>1</v>
      </c>
      <c r="AV800" s="13" t="b">
        <f t="shared" si="257"/>
        <v>1</v>
      </c>
      <c r="AW800" s="13" t="b">
        <f t="shared" si="258"/>
        <v>1</v>
      </c>
      <c r="AX800" s="13" t="str">
        <f t="shared" si="259"/>
        <v>-</v>
      </c>
      <c r="AY800" s="622">
        <f>IF(AX800="-",0,IF(COUNTIF(AX800:$AX$1022,AX800)&gt;1,1,0))</f>
        <v>0</v>
      </c>
    </row>
    <row r="801" spans="1:51" ht="15.75">
      <c r="A801" s="464">
        <v>779</v>
      </c>
      <c r="B801" s="491"/>
      <c r="C801" s="492"/>
      <c r="D801" s="469"/>
      <c r="E801" s="470"/>
      <c r="F801" s="493"/>
      <c r="G801" s="466"/>
      <c r="H801" s="470"/>
      <c r="I801" s="493"/>
      <c r="J801" s="466"/>
      <c r="K801" s="470"/>
      <c r="L801" s="493"/>
      <c r="M801" s="466"/>
      <c r="N801" s="470"/>
      <c r="O801" s="493"/>
      <c r="P801" s="466"/>
      <c r="Q801" s="470"/>
      <c r="R801" s="493"/>
      <c r="S801" s="466"/>
      <c r="T801" s="470"/>
      <c r="U801" s="493"/>
      <c r="V801" s="466"/>
      <c r="W801" s="470"/>
      <c r="X801" s="493"/>
      <c r="Y801" s="466"/>
      <c r="Z801" s="470"/>
      <c r="AA801" s="494"/>
      <c r="AB801" s="542">
        <f t="shared" si="242"/>
        <v>0</v>
      </c>
      <c r="AC801" s="495">
        <f t="shared" si="242"/>
        <v>0</v>
      </c>
      <c r="AD801" s="496">
        <f t="shared" si="242"/>
        <v>0</v>
      </c>
      <c r="AE801" s="3"/>
      <c r="AF801" s="13" t="b">
        <f t="shared" si="240"/>
        <v>1</v>
      </c>
      <c r="AG801" s="13" t="b">
        <f t="shared" si="241"/>
        <v>1</v>
      </c>
      <c r="AH801" s="13" t="b">
        <f t="shared" si="243"/>
        <v>1</v>
      </c>
      <c r="AI801" s="13" t="b">
        <f t="shared" si="244"/>
        <v>1</v>
      </c>
      <c r="AJ801" s="13" t="b">
        <f t="shared" si="245"/>
        <v>0</v>
      </c>
      <c r="AK801" s="13" t="b">
        <f t="shared" si="246"/>
        <v>0</v>
      </c>
      <c r="AL801" s="13" t="b">
        <f t="shared" si="247"/>
        <v>0</v>
      </c>
      <c r="AM801" s="13" t="b">
        <f t="shared" si="248"/>
        <v>0</v>
      </c>
      <c r="AN801" s="13" t="b">
        <f t="shared" si="249"/>
        <v>0</v>
      </c>
      <c r="AO801" s="13" t="b">
        <f t="shared" si="250"/>
        <v>0</v>
      </c>
      <c r="AP801" s="13" t="b">
        <f t="shared" si="251"/>
        <v>0</v>
      </c>
      <c r="AQ801" s="13" t="b">
        <f t="shared" si="252"/>
        <v>0</v>
      </c>
      <c r="AR801" s="13" t="b">
        <f t="shared" si="253"/>
        <v>0</v>
      </c>
      <c r="AS801" s="13" t="b">
        <f t="shared" si="254"/>
        <v>1</v>
      </c>
      <c r="AT801" s="13" t="b">
        <f t="shared" si="255"/>
        <v>1</v>
      </c>
      <c r="AU801" s="13" t="b">
        <f t="shared" si="256"/>
        <v>1</v>
      </c>
      <c r="AV801" s="13" t="b">
        <f t="shared" si="257"/>
        <v>1</v>
      </c>
      <c r="AW801" s="13" t="b">
        <f t="shared" si="258"/>
        <v>1</v>
      </c>
      <c r="AX801" s="13" t="str">
        <f t="shared" si="259"/>
        <v>-</v>
      </c>
      <c r="AY801" s="622">
        <f>IF(AX801="-",0,IF(COUNTIF(AX801:$AX$1022,AX801)&gt;1,1,0))</f>
        <v>0</v>
      </c>
    </row>
    <row r="802" spans="1:51" ht="15.75">
      <c r="A802" s="464">
        <v>780</v>
      </c>
      <c r="B802" s="491"/>
      <c r="C802" s="492"/>
      <c r="D802" s="469"/>
      <c r="E802" s="470"/>
      <c r="F802" s="493"/>
      <c r="G802" s="466"/>
      <c r="H802" s="470"/>
      <c r="I802" s="493"/>
      <c r="J802" s="466"/>
      <c r="K802" s="470"/>
      <c r="L802" s="493"/>
      <c r="M802" s="466"/>
      <c r="N802" s="470"/>
      <c r="O802" s="493"/>
      <c r="P802" s="466"/>
      <c r="Q802" s="470"/>
      <c r="R802" s="493"/>
      <c r="S802" s="466"/>
      <c r="T802" s="470"/>
      <c r="U802" s="493"/>
      <c r="V802" s="466"/>
      <c r="W802" s="470"/>
      <c r="X802" s="493"/>
      <c r="Y802" s="466"/>
      <c r="Z802" s="470"/>
      <c r="AA802" s="494"/>
      <c r="AB802" s="542">
        <f t="shared" si="242"/>
        <v>0</v>
      </c>
      <c r="AC802" s="495">
        <f t="shared" si="242"/>
        <v>0</v>
      </c>
      <c r="AD802" s="496">
        <f t="shared" si="242"/>
        <v>0</v>
      </c>
      <c r="AE802" s="3"/>
      <c r="AF802" s="13" t="b">
        <f t="shared" si="240"/>
        <v>1</v>
      </c>
      <c r="AG802" s="13" t="b">
        <f t="shared" si="241"/>
        <v>1</v>
      </c>
      <c r="AH802" s="13" t="b">
        <f t="shared" si="243"/>
        <v>1</v>
      </c>
      <c r="AI802" s="13" t="b">
        <f t="shared" si="244"/>
        <v>1</v>
      </c>
      <c r="AJ802" s="13" t="b">
        <f t="shared" si="245"/>
        <v>0</v>
      </c>
      <c r="AK802" s="13" t="b">
        <f t="shared" si="246"/>
        <v>0</v>
      </c>
      <c r="AL802" s="13" t="b">
        <f t="shared" si="247"/>
        <v>0</v>
      </c>
      <c r="AM802" s="13" t="b">
        <f t="shared" si="248"/>
        <v>0</v>
      </c>
      <c r="AN802" s="13" t="b">
        <f t="shared" si="249"/>
        <v>0</v>
      </c>
      <c r="AO802" s="13" t="b">
        <f t="shared" si="250"/>
        <v>0</v>
      </c>
      <c r="AP802" s="13" t="b">
        <f t="shared" si="251"/>
        <v>0</v>
      </c>
      <c r="AQ802" s="13" t="b">
        <f t="shared" si="252"/>
        <v>0</v>
      </c>
      <c r="AR802" s="13" t="b">
        <f t="shared" si="253"/>
        <v>0</v>
      </c>
      <c r="AS802" s="13" t="b">
        <f t="shared" si="254"/>
        <v>1</v>
      </c>
      <c r="AT802" s="13" t="b">
        <f t="shared" si="255"/>
        <v>1</v>
      </c>
      <c r="AU802" s="13" t="b">
        <f t="shared" si="256"/>
        <v>1</v>
      </c>
      <c r="AV802" s="13" t="b">
        <f t="shared" si="257"/>
        <v>1</v>
      </c>
      <c r="AW802" s="13" t="b">
        <f t="shared" si="258"/>
        <v>1</v>
      </c>
      <c r="AX802" s="13" t="str">
        <f t="shared" si="259"/>
        <v>-</v>
      </c>
      <c r="AY802" s="622">
        <f>IF(AX802="-",0,IF(COUNTIF(AX802:$AX$1022,AX802)&gt;1,1,0))</f>
        <v>0</v>
      </c>
    </row>
    <row r="803" spans="1:51" ht="15.75">
      <c r="A803" s="464">
        <v>781</v>
      </c>
      <c r="B803" s="491"/>
      <c r="C803" s="492"/>
      <c r="D803" s="469"/>
      <c r="E803" s="470"/>
      <c r="F803" s="493"/>
      <c r="G803" s="466"/>
      <c r="H803" s="470"/>
      <c r="I803" s="493"/>
      <c r="J803" s="466"/>
      <c r="K803" s="470"/>
      <c r="L803" s="493"/>
      <c r="M803" s="466"/>
      <c r="N803" s="470"/>
      <c r="O803" s="493"/>
      <c r="P803" s="466"/>
      <c r="Q803" s="470"/>
      <c r="R803" s="493"/>
      <c r="S803" s="466"/>
      <c r="T803" s="470"/>
      <c r="U803" s="493"/>
      <c r="V803" s="466"/>
      <c r="W803" s="470"/>
      <c r="X803" s="493"/>
      <c r="Y803" s="466"/>
      <c r="Z803" s="470"/>
      <c r="AA803" s="494"/>
      <c r="AB803" s="542">
        <f t="shared" si="242"/>
        <v>0</v>
      </c>
      <c r="AC803" s="495">
        <f t="shared" si="242"/>
        <v>0</v>
      </c>
      <c r="AD803" s="496">
        <f t="shared" si="242"/>
        <v>0</v>
      </c>
      <c r="AE803" s="3"/>
      <c r="AF803" s="13" t="b">
        <f t="shared" si="240"/>
        <v>1</v>
      </c>
      <c r="AG803" s="13" t="b">
        <f t="shared" si="241"/>
        <v>1</v>
      </c>
      <c r="AH803" s="13" t="b">
        <f t="shared" si="243"/>
        <v>1</v>
      </c>
      <c r="AI803" s="13" t="b">
        <f t="shared" si="244"/>
        <v>1</v>
      </c>
      <c r="AJ803" s="13" t="b">
        <f t="shared" si="245"/>
        <v>0</v>
      </c>
      <c r="AK803" s="13" t="b">
        <f t="shared" si="246"/>
        <v>0</v>
      </c>
      <c r="AL803" s="13" t="b">
        <f t="shared" si="247"/>
        <v>0</v>
      </c>
      <c r="AM803" s="13" t="b">
        <f t="shared" si="248"/>
        <v>0</v>
      </c>
      <c r="AN803" s="13" t="b">
        <f t="shared" si="249"/>
        <v>0</v>
      </c>
      <c r="AO803" s="13" t="b">
        <f t="shared" si="250"/>
        <v>0</v>
      </c>
      <c r="AP803" s="13" t="b">
        <f t="shared" si="251"/>
        <v>0</v>
      </c>
      <c r="AQ803" s="13" t="b">
        <f t="shared" si="252"/>
        <v>0</v>
      </c>
      <c r="AR803" s="13" t="b">
        <f t="shared" si="253"/>
        <v>0</v>
      </c>
      <c r="AS803" s="13" t="b">
        <f t="shared" si="254"/>
        <v>1</v>
      </c>
      <c r="AT803" s="13" t="b">
        <f t="shared" si="255"/>
        <v>1</v>
      </c>
      <c r="AU803" s="13" t="b">
        <f t="shared" si="256"/>
        <v>1</v>
      </c>
      <c r="AV803" s="13" t="b">
        <f t="shared" si="257"/>
        <v>1</v>
      </c>
      <c r="AW803" s="13" t="b">
        <f t="shared" si="258"/>
        <v>1</v>
      </c>
      <c r="AX803" s="13" t="str">
        <f t="shared" si="259"/>
        <v>-</v>
      </c>
      <c r="AY803" s="622">
        <f>IF(AX803="-",0,IF(COUNTIF(AX803:$AX$1022,AX803)&gt;1,1,0))</f>
        <v>0</v>
      </c>
    </row>
    <row r="804" spans="1:51" ht="15.75">
      <c r="A804" s="464">
        <v>782</v>
      </c>
      <c r="B804" s="491"/>
      <c r="C804" s="492"/>
      <c r="D804" s="469"/>
      <c r="E804" s="470"/>
      <c r="F804" s="493"/>
      <c r="G804" s="466"/>
      <c r="H804" s="470"/>
      <c r="I804" s="493"/>
      <c r="J804" s="466"/>
      <c r="K804" s="470"/>
      <c r="L804" s="493"/>
      <c r="M804" s="466"/>
      <c r="N804" s="470"/>
      <c r="O804" s="493"/>
      <c r="P804" s="466"/>
      <c r="Q804" s="470"/>
      <c r="R804" s="493"/>
      <c r="S804" s="466"/>
      <c r="T804" s="470"/>
      <c r="U804" s="493"/>
      <c r="V804" s="466"/>
      <c r="W804" s="470"/>
      <c r="X804" s="493"/>
      <c r="Y804" s="466"/>
      <c r="Z804" s="470"/>
      <c r="AA804" s="494"/>
      <c r="AB804" s="542">
        <f t="shared" si="242"/>
        <v>0</v>
      </c>
      <c r="AC804" s="495">
        <f t="shared" si="242"/>
        <v>0</v>
      </c>
      <c r="AD804" s="496">
        <f t="shared" si="242"/>
        <v>0</v>
      </c>
      <c r="AE804" s="3"/>
      <c r="AF804" s="13" t="b">
        <f t="shared" si="240"/>
        <v>1</v>
      </c>
      <c r="AG804" s="13" t="b">
        <f t="shared" si="241"/>
        <v>1</v>
      </c>
      <c r="AH804" s="13" t="b">
        <f t="shared" si="243"/>
        <v>1</v>
      </c>
      <c r="AI804" s="13" t="b">
        <f t="shared" si="244"/>
        <v>1</v>
      </c>
      <c r="AJ804" s="13" t="b">
        <f t="shared" si="245"/>
        <v>0</v>
      </c>
      <c r="AK804" s="13" t="b">
        <f t="shared" si="246"/>
        <v>0</v>
      </c>
      <c r="AL804" s="13" t="b">
        <f t="shared" si="247"/>
        <v>0</v>
      </c>
      <c r="AM804" s="13" t="b">
        <f t="shared" si="248"/>
        <v>0</v>
      </c>
      <c r="AN804" s="13" t="b">
        <f t="shared" si="249"/>
        <v>0</v>
      </c>
      <c r="AO804" s="13" t="b">
        <f t="shared" si="250"/>
        <v>0</v>
      </c>
      <c r="AP804" s="13" t="b">
        <f t="shared" si="251"/>
        <v>0</v>
      </c>
      <c r="AQ804" s="13" t="b">
        <f t="shared" si="252"/>
        <v>0</v>
      </c>
      <c r="AR804" s="13" t="b">
        <f t="shared" si="253"/>
        <v>0</v>
      </c>
      <c r="AS804" s="13" t="b">
        <f t="shared" si="254"/>
        <v>1</v>
      </c>
      <c r="AT804" s="13" t="b">
        <f t="shared" si="255"/>
        <v>1</v>
      </c>
      <c r="AU804" s="13" t="b">
        <f t="shared" si="256"/>
        <v>1</v>
      </c>
      <c r="AV804" s="13" t="b">
        <f t="shared" si="257"/>
        <v>1</v>
      </c>
      <c r="AW804" s="13" t="b">
        <f t="shared" si="258"/>
        <v>1</v>
      </c>
      <c r="AX804" s="13" t="str">
        <f t="shared" si="259"/>
        <v>-</v>
      </c>
      <c r="AY804" s="622">
        <f>IF(AX804="-",0,IF(COUNTIF(AX804:$AX$1022,AX804)&gt;1,1,0))</f>
        <v>0</v>
      </c>
    </row>
    <row r="805" spans="1:51" ht="15.75">
      <c r="A805" s="464">
        <v>783</v>
      </c>
      <c r="B805" s="491"/>
      <c r="C805" s="492"/>
      <c r="D805" s="469"/>
      <c r="E805" s="470"/>
      <c r="F805" s="493"/>
      <c r="G805" s="466"/>
      <c r="H805" s="470"/>
      <c r="I805" s="493"/>
      <c r="J805" s="466"/>
      <c r="K805" s="470"/>
      <c r="L805" s="493"/>
      <c r="M805" s="466"/>
      <c r="N805" s="470"/>
      <c r="O805" s="493"/>
      <c r="P805" s="466"/>
      <c r="Q805" s="470"/>
      <c r="R805" s="493"/>
      <c r="S805" s="466"/>
      <c r="T805" s="470"/>
      <c r="U805" s="493"/>
      <c r="V805" s="466"/>
      <c r="W805" s="470"/>
      <c r="X805" s="493"/>
      <c r="Y805" s="466"/>
      <c r="Z805" s="470"/>
      <c r="AA805" s="494"/>
      <c r="AB805" s="542">
        <f t="shared" si="242"/>
        <v>0</v>
      </c>
      <c r="AC805" s="495">
        <f t="shared" si="242"/>
        <v>0</v>
      </c>
      <c r="AD805" s="496">
        <f t="shared" si="242"/>
        <v>0</v>
      </c>
      <c r="AE805" s="3"/>
      <c r="AF805" s="13" t="b">
        <f t="shared" si="240"/>
        <v>1</v>
      </c>
      <c r="AG805" s="13" t="b">
        <f t="shared" si="241"/>
        <v>1</v>
      </c>
      <c r="AH805" s="13" t="b">
        <f t="shared" si="243"/>
        <v>1</v>
      </c>
      <c r="AI805" s="13" t="b">
        <f t="shared" si="244"/>
        <v>1</v>
      </c>
      <c r="AJ805" s="13" t="b">
        <f t="shared" si="245"/>
        <v>0</v>
      </c>
      <c r="AK805" s="13" t="b">
        <f t="shared" si="246"/>
        <v>0</v>
      </c>
      <c r="AL805" s="13" t="b">
        <f t="shared" si="247"/>
        <v>0</v>
      </c>
      <c r="AM805" s="13" t="b">
        <f t="shared" si="248"/>
        <v>0</v>
      </c>
      <c r="AN805" s="13" t="b">
        <f t="shared" si="249"/>
        <v>0</v>
      </c>
      <c r="AO805" s="13" t="b">
        <f t="shared" si="250"/>
        <v>0</v>
      </c>
      <c r="AP805" s="13" t="b">
        <f t="shared" si="251"/>
        <v>0</v>
      </c>
      <c r="AQ805" s="13" t="b">
        <f t="shared" si="252"/>
        <v>0</v>
      </c>
      <c r="AR805" s="13" t="b">
        <f t="shared" si="253"/>
        <v>0</v>
      </c>
      <c r="AS805" s="13" t="b">
        <f t="shared" si="254"/>
        <v>1</v>
      </c>
      <c r="AT805" s="13" t="b">
        <f t="shared" si="255"/>
        <v>1</v>
      </c>
      <c r="AU805" s="13" t="b">
        <f t="shared" si="256"/>
        <v>1</v>
      </c>
      <c r="AV805" s="13" t="b">
        <f t="shared" si="257"/>
        <v>1</v>
      </c>
      <c r="AW805" s="13" t="b">
        <f t="shared" si="258"/>
        <v>1</v>
      </c>
      <c r="AX805" s="13" t="str">
        <f t="shared" si="259"/>
        <v>-</v>
      </c>
      <c r="AY805" s="622">
        <f>IF(AX805="-",0,IF(COUNTIF(AX805:$AX$1022,AX805)&gt;1,1,0))</f>
        <v>0</v>
      </c>
    </row>
    <row r="806" spans="1:51" ht="15.75">
      <c r="A806" s="464">
        <v>784</v>
      </c>
      <c r="B806" s="491"/>
      <c r="C806" s="492"/>
      <c r="D806" s="469"/>
      <c r="E806" s="470"/>
      <c r="F806" s="493"/>
      <c r="G806" s="466"/>
      <c r="H806" s="470"/>
      <c r="I806" s="493"/>
      <c r="J806" s="466"/>
      <c r="K806" s="470"/>
      <c r="L806" s="493"/>
      <c r="M806" s="466"/>
      <c r="N806" s="470"/>
      <c r="O806" s="493"/>
      <c r="P806" s="466"/>
      <c r="Q806" s="470"/>
      <c r="R806" s="493"/>
      <c r="S806" s="466"/>
      <c r="T806" s="470"/>
      <c r="U806" s="493"/>
      <c r="V806" s="466"/>
      <c r="W806" s="470"/>
      <c r="X806" s="493"/>
      <c r="Y806" s="466"/>
      <c r="Z806" s="470"/>
      <c r="AA806" s="494"/>
      <c r="AB806" s="542">
        <f t="shared" si="242"/>
        <v>0</v>
      </c>
      <c r="AC806" s="495">
        <f t="shared" si="242"/>
        <v>0</v>
      </c>
      <c r="AD806" s="496">
        <f t="shared" si="242"/>
        <v>0</v>
      </c>
      <c r="AE806" s="3"/>
      <c r="AF806" s="13" t="b">
        <f t="shared" si="240"/>
        <v>1</v>
      </c>
      <c r="AG806" s="13" t="b">
        <f t="shared" si="241"/>
        <v>1</v>
      </c>
      <c r="AH806" s="13" t="b">
        <f t="shared" si="243"/>
        <v>1</v>
      </c>
      <c r="AI806" s="13" t="b">
        <f t="shared" si="244"/>
        <v>1</v>
      </c>
      <c r="AJ806" s="13" t="b">
        <f t="shared" si="245"/>
        <v>0</v>
      </c>
      <c r="AK806" s="13" t="b">
        <f t="shared" si="246"/>
        <v>0</v>
      </c>
      <c r="AL806" s="13" t="b">
        <f t="shared" si="247"/>
        <v>0</v>
      </c>
      <c r="AM806" s="13" t="b">
        <f t="shared" si="248"/>
        <v>0</v>
      </c>
      <c r="AN806" s="13" t="b">
        <f t="shared" si="249"/>
        <v>0</v>
      </c>
      <c r="AO806" s="13" t="b">
        <f t="shared" si="250"/>
        <v>0</v>
      </c>
      <c r="AP806" s="13" t="b">
        <f t="shared" si="251"/>
        <v>0</v>
      </c>
      <c r="AQ806" s="13" t="b">
        <f t="shared" si="252"/>
        <v>0</v>
      </c>
      <c r="AR806" s="13" t="b">
        <f t="shared" si="253"/>
        <v>0</v>
      </c>
      <c r="AS806" s="13" t="b">
        <f t="shared" si="254"/>
        <v>1</v>
      </c>
      <c r="AT806" s="13" t="b">
        <f t="shared" si="255"/>
        <v>1</v>
      </c>
      <c r="AU806" s="13" t="b">
        <f t="shared" si="256"/>
        <v>1</v>
      </c>
      <c r="AV806" s="13" t="b">
        <f t="shared" si="257"/>
        <v>1</v>
      </c>
      <c r="AW806" s="13" t="b">
        <f t="shared" si="258"/>
        <v>1</v>
      </c>
      <c r="AX806" s="13" t="str">
        <f t="shared" si="259"/>
        <v>-</v>
      </c>
      <c r="AY806" s="622">
        <f>IF(AX806="-",0,IF(COUNTIF(AX806:$AX$1022,AX806)&gt;1,1,0))</f>
        <v>0</v>
      </c>
    </row>
    <row r="807" spans="1:51" ht="15.75">
      <c r="A807" s="464">
        <v>785</v>
      </c>
      <c r="B807" s="491"/>
      <c r="C807" s="492"/>
      <c r="D807" s="469"/>
      <c r="E807" s="470"/>
      <c r="F807" s="493"/>
      <c r="G807" s="466"/>
      <c r="H807" s="470"/>
      <c r="I807" s="493"/>
      <c r="J807" s="466"/>
      <c r="K807" s="470"/>
      <c r="L807" s="493"/>
      <c r="M807" s="466"/>
      <c r="N807" s="470"/>
      <c r="O807" s="493"/>
      <c r="P807" s="466"/>
      <c r="Q807" s="470"/>
      <c r="R807" s="493"/>
      <c r="S807" s="466"/>
      <c r="T807" s="470"/>
      <c r="U807" s="493"/>
      <c r="V807" s="466"/>
      <c r="W807" s="470"/>
      <c r="X807" s="493"/>
      <c r="Y807" s="466"/>
      <c r="Z807" s="470"/>
      <c r="AA807" s="494"/>
      <c r="AB807" s="542">
        <f t="shared" si="242"/>
        <v>0</v>
      </c>
      <c r="AC807" s="495">
        <f t="shared" si="242"/>
        <v>0</v>
      </c>
      <c r="AD807" s="496">
        <f t="shared" si="242"/>
        <v>0</v>
      </c>
      <c r="AE807" s="3"/>
      <c r="AF807" s="13" t="b">
        <f t="shared" si="240"/>
        <v>1</v>
      </c>
      <c r="AG807" s="13" t="b">
        <f t="shared" si="241"/>
        <v>1</v>
      </c>
      <c r="AH807" s="13" t="b">
        <f t="shared" si="243"/>
        <v>1</v>
      </c>
      <c r="AI807" s="13" t="b">
        <f t="shared" si="244"/>
        <v>1</v>
      </c>
      <c r="AJ807" s="13" t="b">
        <f t="shared" si="245"/>
        <v>0</v>
      </c>
      <c r="AK807" s="13" t="b">
        <f t="shared" si="246"/>
        <v>0</v>
      </c>
      <c r="AL807" s="13" t="b">
        <f t="shared" si="247"/>
        <v>0</v>
      </c>
      <c r="AM807" s="13" t="b">
        <f t="shared" si="248"/>
        <v>0</v>
      </c>
      <c r="AN807" s="13" t="b">
        <f t="shared" si="249"/>
        <v>0</v>
      </c>
      <c r="AO807" s="13" t="b">
        <f t="shared" si="250"/>
        <v>0</v>
      </c>
      <c r="AP807" s="13" t="b">
        <f t="shared" si="251"/>
        <v>0</v>
      </c>
      <c r="AQ807" s="13" t="b">
        <f t="shared" si="252"/>
        <v>0</v>
      </c>
      <c r="AR807" s="13" t="b">
        <f t="shared" si="253"/>
        <v>0</v>
      </c>
      <c r="AS807" s="13" t="b">
        <f t="shared" si="254"/>
        <v>1</v>
      </c>
      <c r="AT807" s="13" t="b">
        <f t="shared" si="255"/>
        <v>1</v>
      </c>
      <c r="AU807" s="13" t="b">
        <f t="shared" si="256"/>
        <v>1</v>
      </c>
      <c r="AV807" s="13" t="b">
        <f t="shared" si="257"/>
        <v>1</v>
      </c>
      <c r="AW807" s="13" t="b">
        <f t="shared" si="258"/>
        <v>1</v>
      </c>
      <c r="AX807" s="13" t="str">
        <f t="shared" si="259"/>
        <v>-</v>
      </c>
      <c r="AY807" s="622">
        <f>IF(AX807="-",0,IF(COUNTIF(AX807:$AX$1022,AX807)&gt;1,1,0))</f>
        <v>0</v>
      </c>
    </row>
    <row r="808" spans="1:51" ht="15.75">
      <c r="A808" s="464">
        <v>786</v>
      </c>
      <c r="B808" s="491"/>
      <c r="C808" s="492"/>
      <c r="D808" s="469"/>
      <c r="E808" s="470"/>
      <c r="F808" s="493"/>
      <c r="G808" s="466"/>
      <c r="H808" s="470"/>
      <c r="I808" s="493"/>
      <c r="J808" s="466"/>
      <c r="K808" s="470"/>
      <c r="L808" s="493"/>
      <c r="M808" s="466"/>
      <c r="N808" s="470"/>
      <c r="O808" s="493"/>
      <c r="P808" s="466"/>
      <c r="Q808" s="470"/>
      <c r="R808" s="493"/>
      <c r="S808" s="466"/>
      <c r="T808" s="470"/>
      <c r="U808" s="493"/>
      <c r="V808" s="466"/>
      <c r="W808" s="470"/>
      <c r="X808" s="493"/>
      <c r="Y808" s="466"/>
      <c r="Z808" s="470"/>
      <c r="AA808" s="494"/>
      <c r="AB808" s="542">
        <f t="shared" si="242"/>
        <v>0</v>
      </c>
      <c r="AC808" s="495">
        <f t="shared" si="242"/>
        <v>0</v>
      </c>
      <c r="AD808" s="496">
        <f t="shared" si="242"/>
        <v>0</v>
      </c>
      <c r="AE808" s="3"/>
      <c r="AF808" s="13" t="b">
        <f t="shared" si="240"/>
        <v>1</v>
      </c>
      <c r="AG808" s="13" t="b">
        <f t="shared" si="241"/>
        <v>1</v>
      </c>
      <c r="AH808" s="13" t="b">
        <f t="shared" si="243"/>
        <v>1</v>
      </c>
      <c r="AI808" s="13" t="b">
        <f t="shared" si="244"/>
        <v>1</v>
      </c>
      <c r="AJ808" s="13" t="b">
        <f t="shared" si="245"/>
        <v>0</v>
      </c>
      <c r="AK808" s="13" t="b">
        <f t="shared" si="246"/>
        <v>0</v>
      </c>
      <c r="AL808" s="13" t="b">
        <f t="shared" si="247"/>
        <v>0</v>
      </c>
      <c r="AM808" s="13" t="b">
        <f t="shared" si="248"/>
        <v>0</v>
      </c>
      <c r="AN808" s="13" t="b">
        <f t="shared" si="249"/>
        <v>0</v>
      </c>
      <c r="AO808" s="13" t="b">
        <f t="shared" si="250"/>
        <v>0</v>
      </c>
      <c r="AP808" s="13" t="b">
        <f t="shared" si="251"/>
        <v>0</v>
      </c>
      <c r="AQ808" s="13" t="b">
        <f t="shared" si="252"/>
        <v>0</v>
      </c>
      <c r="AR808" s="13" t="b">
        <f t="shared" si="253"/>
        <v>0</v>
      </c>
      <c r="AS808" s="13" t="b">
        <f t="shared" si="254"/>
        <v>1</v>
      </c>
      <c r="AT808" s="13" t="b">
        <f t="shared" si="255"/>
        <v>1</v>
      </c>
      <c r="AU808" s="13" t="b">
        <f t="shared" si="256"/>
        <v>1</v>
      </c>
      <c r="AV808" s="13" t="b">
        <f t="shared" si="257"/>
        <v>1</v>
      </c>
      <c r="AW808" s="13" t="b">
        <f t="shared" si="258"/>
        <v>1</v>
      </c>
      <c r="AX808" s="13" t="str">
        <f t="shared" si="259"/>
        <v>-</v>
      </c>
      <c r="AY808" s="622">
        <f>IF(AX808="-",0,IF(COUNTIF(AX808:$AX$1022,AX808)&gt;1,1,0))</f>
        <v>0</v>
      </c>
    </row>
    <row r="809" spans="1:51" ht="15.75">
      <c r="A809" s="464">
        <v>787</v>
      </c>
      <c r="B809" s="491"/>
      <c r="C809" s="492"/>
      <c r="D809" s="469"/>
      <c r="E809" s="470"/>
      <c r="F809" s="493"/>
      <c r="G809" s="466"/>
      <c r="H809" s="470"/>
      <c r="I809" s="493"/>
      <c r="J809" s="466"/>
      <c r="K809" s="470"/>
      <c r="L809" s="493"/>
      <c r="M809" s="466"/>
      <c r="N809" s="470"/>
      <c r="O809" s="493"/>
      <c r="P809" s="466"/>
      <c r="Q809" s="470"/>
      <c r="R809" s="493"/>
      <c r="S809" s="466"/>
      <c r="T809" s="470"/>
      <c r="U809" s="493"/>
      <c r="V809" s="466"/>
      <c r="W809" s="470"/>
      <c r="X809" s="493"/>
      <c r="Y809" s="466"/>
      <c r="Z809" s="470"/>
      <c r="AA809" s="494"/>
      <c r="AB809" s="542">
        <f t="shared" si="242"/>
        <v>0</v>
      </c>
      <c r="AC809" s="495">
        <f t="shared" si="242"/>
        <v>0</v>
      </c>
      <c r="AD809" s="496">
        <f t="shared" si="242"/>
        <v>0</v>
      </c>
      <c r="AE809" s="3"/>
      <c r="AF809" s="13" t="b">
        <f t="shared" si="240"/>
        <v>1</v>
      </c>
      <c r="AG809" s="13" t="b">
        <f t="shared" si="241"/>
        <v>1</v>
      </c>
      <c r="AH809" s="13" t="b">
        <f t="shared" si="243"/>
        <v>1</v>
      </c>
      <c r="AI809" s="13" t="b">
        <f t="shared" si="244"/>
        <v>1</v>
      </c>
      <c r="AJ809" s="13" t="b">
        <f t="shared" si="245"/>
        <v>0</v>
      </c>
      <c r="AK809" s="13" t="b">
        <f t="shared" si="246"/>
        <v>0</v>
      </c>
      <c r="AL809" s="13" t="b">
        <f t="shared" si="247"/>
        <v>0</v>
      </c>
      <c r="AM809" s="13" t="b">
        <f t="shared" si="248"/>
        <v>0</v>
      </c>
      <c r="AN809" s="13" t="b">
        <f t="shared" si="249"/>
        <v>0</v>
      </c>
      <c r="AO809" s="13" t="b">
        <f t="shared" si="250"/>
        <v>0</v>
      </c>
      <c r="AP809" s="13" t="b">
        <f t="shared" si="251"/>
        <v>0</v>
      </c>
      <c r="AQ809" s="13" t="b">
        <f t="shared" si="252"/>
        <v>0</v>
      </c>
      <c r="AR809" s="13" t="b">
        <f t="shared" si="253"/>
        <v>0</v>
      </c>
      <c r="AS809" s="13" t="b">
        <f t="shared" si="254"/>
        <v>1</v>
      </c>
      <c r="AT809" s="13" t="b">
        <f t="shared" si="255"/>
        <v>1</v>
      </c>
      <c r="AU809" s="13" t="b">
        <f t="shared" si="256"/>
        <v>1</v>
      </c>
      <c r="AV809" s="13" t="b">
        <f t="shared" si="257"/>
        <v>1</v>
      </c>
      <c r="AW809" s="13" t="b">
        <f t="shared" si="258"/>
        <v>1</v>
      </c>
      <c r="AX809" s="13" t="str">
        <f t="shared" si="259"/>
        <v>-</v>
      </c>
      <c r="AY809" s="622">
        <f>IF(AX809="-",0,IF(COUNTIF(AX809:$AX$1022,AX809)&gt;1,1,0))</f>
        <v>0</v>
      </c>
    </row>
    <row r="810" spans="1:51" ht="15.75">
      <c r="A810" s="464">
        <v>788</v>
      </c>
      <c r="B810" s="491"/>
      <c r="C810" s="492"/>
      <c r="D810" s="469"/>
      <c r="E810" s="470"/>
      <c r="F810" s="493"/>
      <c r="G810" s="466"/>
      <c r="H810" s="470"/>
      <c r="I810" s="493"/>
      <c r="J810" s="466"/>
      <c r="K810" s="470"/>
      <c r="L810" s="493"/>
      <c r="M810" s="466"/>
      <c r="N810" s="470"/>
      <c r="O810" s="493"/>
      <c r="P810" s="466"/>
      <c r="Q810" s="470"/>
      <c r="R810" s="493"/>
      <c r="S810" s="466"/>
      <c r="T810" s="470"/>
      <c r="U810" s="493"/>
      <c r="V810" s="466"/>
      <c r="W810" s="470"/>
      <c r="X810" s="493"/>
      <c r="Y810" s="466"/>
      <c r="Z810" s="470"/>
      <c r="AA810" s="494"/>
      <c r="AB810" s="542">
        <f t="shared" si="242"/>
        <v>0</v>
      </c>
      <c r="AC810" s="495">
        <f t="shared" si="242"/>
        <v>0</v>
      </c>
      <c r="AD810" s="496">
        <f t="shared" si="242"/>
        <v>0</v>
      </c>
      <c r="AE810" s="3"/>
      <c r="AF810" s="13" t="b">
        <f t="shared" si="240"/>
        <v>1</v>
      </c>
      <c r="AG810" s="13" t="b">
        <f t="shared" si="241"/>
        <v>1</v>
      </c>
      <c r="AH810" s="13" t="b">
        <f t="shared" si="243"/>
        <v>1</v>
      </c>
      <c r="AI810" s="13" t="b">
        <f t="shared" si="244"/>
        <v>1</v>
      </c>
      <c r="AJ810" s="13" t="b">
        <f t="shared" si="245"/>
        <v>0</v>
      </c>
      <c r="AK810" s="13" t="b">
        <f t="shared" si="246"/>
        <v>0</v>
      </c>
      <c r="AL810" s="13" t="b">
        <f t="shared" si="247"/>
        <v>0</v>
      </c>
      <c r="AM810" s="13" t="b">
        <f t="shared" si="248"/>
        <v>0</v>
      </c>
      <c r="AN810" s="13" t="b">
        <f t="shared" si="249"/>
        <v>0</v>
      </c>
      <c r="AO810" s="13" t="b">
        <f t="shared" si="250"/>
        <v>0</v>
      </c>
      <c r="AP810" s="13" t="b">
        <f t="shared" si="251"/>
        <v>0</v>
      </c>
      <c r="AQ810" s="13" t="b">
        <f t="shared" si="252"/>
        <v>0</v>
      </c>
      <c r="AR810" s="13" t="b">
        <f t="shared" si="253"/>
        <v>0</v>
      </c>
      <c r="AS810" s="13" t="b">
        <f t="shared" si="254"/>
        <v>1</v>
      </c>
      <c r="AT810" s="13" t="b">
        <f t="shared" si="255"/>
        <v>1</v>
      </c>
      <c r="AU810" s="13" t="b">
        <f t="shared" si="256"/>
        <v>1</v>
      </c>
      <c r="AV810" s="13" t="b">
        <f t="shared" si="257"/>
        <v>1</v>
      </c>
      <c r="AW810" s="13" t="b">
        <f t="shared" si="258"/>
        <v>1</v>
      </c>
      <c r="AX810" s="13" t="str">
        <f t="shared" si="259"/>
        <v>-</v>
      </c>
      <c r="AY810" s="622">
        <f>IF(AX810="-",0,IF(COUNTIF(AX810:$AX$1022,AX810)&gt;1,1,0))</f>
        <v>0</v>
      </c>
    </row>
    <row r="811" spans="1:51" ht="15.75">
      <c r="A811" s="464">
        <v>789</v>
      </c>
      <c r="B811" s="491"/>
      <c r="C811" s="492"/>
      <c r="D811" s="469"/>
      <c r="E811" s="470"/>
      <c r="F811" s="493"/>
      <c r="G811" s="466"/>
      <c r="H811" s="470"/>
      <c r="I811" s="493"/>
      <c r="J811" s="466"/>
      <c r="K811" s="470"/>
      <c r="L811" s="493"/>
      <c r="M811" s="466"/>
      <c r="N811" s="470"/>
      <c r="O811" s="493"/>
      <c r="P811" s="466"/>
      <c r="Q811" s="470"/>
      <c r="R811" s="493"/>
      <c r="S811" s="466"/>
      <c r="T811" s="470"/>
      <c r="U811" s="493"/>
      <c r="V811" s="466"/>
      <c r="W811" s="470"/>
      <c r="X811" s="493"/>
      <c r="Y811" s="466"/>
      <c r="Z811" s="470"/>
      <c r="AA811" s="494"/>
      <c r="AB811" s="542">
        <f t="shared" si="242"/>
        <v>0</v>
      </c>
      <c r="AC811" s="495">
        <f t="shared" si="242"/>
        <v>0</v>
      </c>
      <c r="AD811" s="496">
        <f t="shared" si="242"/>
        <v>0</v>
      </c>
      <c r="AE811" s="3"/>
      <c r="AF811" s="13" t="b">
        <f t="shared" si="240"/>
        <v>1</v>
      </c>
      <c r="AG811" s="13" t="b">
        <f t="shared" si="241"/>
        <v>1</v>
      </c>
      <c r="AH811" s="13" t="b">
        <f t="shared" si="243"/>
        <v>1</v>
      </c>
      <c r="AI811" s="13" t="b">
        <f t="shared" si="244"/>
        <v>1</v>
      </c>
      <c r="AJ811" s="13" t="b">
        <f t="shared" si="245"/>
        <v>0</v>
      </c>
      <c r="AK811" s="13" t="b">
        <f t="shared" si="246"/>
        <v>0</v>
      </c>
      <c r="AL811" s="13" t="b">
        <f t="shared" si="247"/>
        <v>0</v>
      </c>
      <c r="AM811" s="13" t="b">
        <f t="shared" si="248"/>
        <v>0</v>
      </c>
      <c r="AN811" s="13" t="b">
        <f t="shared" si="249"/>
        <v>0</v>
      </c>
      <c r="AO811" s="13" t="b">
        <f t="shared" si="250"/>
        <v>0</v>
      </c>
      <c r="AP811" s="13" t="b">
        <f t="shared" si="251"/>
        <v>0</v>
      </c>
      <c r="AQ811" s="13" t="b">
        <f t="shared" si="252"/>
        <v>0</v>
      </c>
      <c r="AR811" s="13" t="b">
        <f t="shared" si="253"/>
        <v>0</v>
      </c>
      <c r="AS811" s="13" t="b">
        <f t="shared" si="254"/>
        <v>1</v>
      </c>
      <c r="AT811" s="13" t="b">
        <f t="shared" si="255"/>
        <v>1</v>
      </c>
      <c r="AU811" s="13" t="b">
        <f t="shared" si="256"/>
        <v>1</v>
      </c>
      <c r="AV811" s="13" t="b">
        <f t="shared" si="257"/>
        <v>1</v>
      </c>
      <c r="AW811" s="13" t="b">
        <f t="shared" si="258"/>
        <v>1</v>
      </c>
      <c r="AX811" s="13" t="str">
        <f t="shared" si="259"/>
        <v>-</v>
      </c>
      <c r="AY811" s="622">
        <f>IF(AX811="-",0,IF(COUNTIF(AX811:$AX$1022,AX811)&gt;1,1,0))</f>
        <v>0</v>
      </c>
    </row>
    <row r="812" spans="1:51" ht="15.75">
      <c r="A812" s="464">
        <v>790</v>
      </c>
      <c r="B812" s="491"/>
      <c r="C812" s="492"/>
      <c r="D812" s="469"/>
      <c r="E812" s="470"/>
      <c r="F812" s="493"/>
      <c r="G812" s="466"/>
      <c r="H812" s="470"/>
      <c r="I812" s="493"/>
      <c r="J812" s="466"/>
      <c r="K812" s="470"/>
      <c r="L812" s="493"/>
      <c r="M812" s="466"/>
      <c r="N812" s="470"/>
      <c r="O812" s="493"/>
      <c r="P812" s="466"/>
      <c r="Q812" s="470"/>
      <c r="R812" s="493"/>
      <c r="S812" s="466"/>
      <c r="T812" s="470"/>
      <c r="U812" s="493"/>
      <c r="V812" s="466"/>
      <c r="W812" s="470"/>
      <c r="X812" s="493"/>
      <c r="Y812" s="466"/>
      <c r="Z812" s="470"/>
      <c r="AA812" s="494"/>
      <c r="AB812" s="542">
        <f t="shared" si="242"/>
        <v>0</v>
      </c>
      <c r="AC812" s="495">
        <f t="shared" si="242"/>
        <v>0</v>
      </c>
      <c r="AD812" s="496">
        <f t="shared" si="242"/>
        <v>0</v>
      </c>
      <c r="AE812" s="3"/>
      <c r="AF812" s="13" t="b">
        <f t="shared" si="240"/>
        <v>1</v>
      </c>
      <c r="AG812" s="13" t="b">
        <f t="shared" si="241"/>
        <v>1</v>
      </c>
      <c r="AH812" s="13" t="b">
        <f t="shared" si="243"/>
        <v>1</v>
      </c>
      <c r="AI812" s="13" t="b">
        <f t="shared" si="244"/>
        <v>1</v>
      </c>
      <c r="AJ812" s="13" t="b">
        <f t="shared" si="245"/>
        <v>0</v>
      </c>
      <c r="AK812" s="13" t="b">
        <f t="shared" si="246"/>
        <v>0</v>
      </c>
      <c r="AL812" s="13" t="b">
        <f t="shared" si="247"/>
        <v>0</v>
      </c>
      <c r="AM812" s="13" t="b">
        <f t="shared" si="248"/>
        <v>0</v>
      </c>
      <c r="AN812" s="13" t="b">
        <f t="shared" si="249"/>
        <v>0</v>
      </c>
      <c r="AO812" s="13" t="b">
        <f t="shared" si="250"/>
        <v>0</v>
      </c>
      <c r="AP812" s="13" t="b">
        <f t="shared" si="251"/>
        <v>0</v>
      </c>
      <c r="AQ812" s="13" t="b">
        <f t="shared" si="252"/>
        <v>0</v>
      </c>
      <c r="AR812" s="13" t="b">
        <f t="shared" si="253"/>
        <v>0</v>
      </c>
      <c r="AS812" s="13" t="b">
        <f t="shared" si="254"/>
        <v>1</v>
      </c>
      <c r="AT812" s="13" t="b">
        <f t="shared" si="255"/>
        <v>1</v>
      </c>
      <c r="AU812" s="13" t="b">
        <f t="shared" si="256"/>
        <v>1</v>
      </c>
      <c r="AV812" s="13" t="b">
        <f t="shared" si="257"/>
        <v>1</v>
      </c>
      <c r="AW812" s="13" t="b">
        <f t="shared" si="258"/>
        <v>1</v>
      </c>
      <c r="AX812" s="13" t="str">
        <f t="shared" si="259"/>
        <v>-</v>
      </c>
      <c r="AY812" s="622">
        <f>IF(AX812="-",0,IF(COUNTIF(AX812:$AX$1022,AX812)&gt;1,1,0))</f>
        <v>0</v>
      </c>
    </row>
    <row r="813" spans="1:51" ht="15.75">
      <c r="A813" s="464">
        <v>791</v>
      </c>
      <c r="B813" s="491"/>
      <c r="C813" s="492"/>
      <c r="D813" s="469"/>
      <c r="E813" s="470"/>
      <c r="F813" s="493"/>
      <c r="G813" s="466"/>
      <c r="H813" s="470"/>
      <c r="I813" s="493"/>
      <c r="J813" s="466"/>
      <c r="K813" s="470"/>
      <c r="L813" s="493"/>
      <c r="M813" s="466"/>
      <c r="N813" s="470"/>
      <c r="O813" s="493"/>
      <c r="P813" s="466"/>
      <c r="Q813" s="470"/>
      <c r="R813" s="493"/>
      <c r="S813" s="466"/>
      <c r="T813" s="470"/>
      <c r="U813" s="493"/>
      <c r="V813" s="466"/>
      <c r="W813" s="470"/>
      <c r="X813" s="493"/>
      <c r="Y813" s="466"/>
      <c r="Z813" s="470"/>
      <c r="AA813" s="494"/>
      <c r="AB813" s="542">
        <f t="shared" si="242"/>
        <v>0</v>
      </c>
      <c r="AC813" s="495">
        <f t="shared" si="242"/>
        <v>0</v>
      </c>
      <c r="AD813" s="496">
        <f t="shared" si="242"/>
        <v>0</v>
      </c>
      <c r="AE813" s="3"/>
      <c r="AF813" s="13" t="b">
        <f t="shared" si="240"/>
        <v>1</v>
      </c>
      <c r="AG813" s="13" t="b">
        <f t="shared" si="241"/>
        <v>1</v>
      </c>
      <c r="AH813" s="13" t="b">
        <f t="shared" si="243"/>
        <v>1</v>
      </c>
      <c r="AI813" s="13" t="b">
        <f t="shared" si="244"/>
        <v>1</v>
      </c>
      <c r="AJ813" s="13" t="b">
        <f t="shared" si="245"/>
        <v>0</v>
      </c>
      <c r="AK813" s="13" t="b">
        <f t="shared" si="246"/>
        <v>0</v>
      </c>
      <c r="AL813" s="13" t="b">
        <f t="shared" si="247"/>
        <v>0</v>
      </c>
      <c r="AM813" s="13" t="b">
        <f t="shared" si="248"/>
        <v>0</v>
      </c>
      <c r="AN813" s="13" t="b">
        <f t="shared" si="249"/>
        <v>0</v>
      </c>
      <c r="AO813" s="13" t="b">
        <f t="shared" si="250"/>
        <v>0</v>
      </c>
      <c r="AP813" s="13" t="b">
        <f t="shared" si="251"/>
        <v>0</v>
      </c>
      <c r="AQ813" s="13" t="b">
        <f t="shared" si="252"/>
        <v>0</v>
      </c>
      <c r="AR813" s="13" t="b">
        <f t="shared" si="253"/>
        <v>0</v>
      </c>
      <c r="AS813" s="13" t="b">
        <f t="shared" si="254"/>
        <v>1</v>
      </c>
      <c r="AT813" s="13" t="b">
        <f t="shared" si="255"/>
        <v>1</v>
      </c>
      <c r="AU813" s="13" t="b">
        <f t="shared" si="256"/>
        <v>1</v>
      </c>
      <c r="AV813" s="13" t="b">
        <f t="shared" si="257"/>
        <v>1</v>
      </c>
      <c r="AW813" s="13" t="b">
        <f t="shared" si="258"/>
        <v>1</v>
      </c>
      <c r="AX813" s="13" t="str">
        <f t="shared" si="259"/>
        <v>-</v>
      </c>
      <c r="AY813" s="622">
        <f>IF(AX813="-",0,IF(COUNTIF(AX813:$AX$1022,AX813)&gt;1,1,0))</f>
        <v>0</v>
      </c>
    </row>
    <row r="814" spans="1:51" ht="15.75">
      <c r="A814" s="464">
        <v>792</v>
      </c>
      <c r="B814" s="491"/>
      <c r="C814" s="492"/>
      <c r="D814" s="469"/>
      <c r="E814" s="470"/>
      <c r="F814" s="493"/>
      <c r="G814" s="466"/>
      <c r="H814" s="470"/>
      <c r="I814" s="493"/>
      <c r="J814" s="466"/>
      <c r="K814" s="470"/>
      <c r="L814" s="493"/>
      <c r="M814" s="466"/>
      <c r="N814" s="470"/>
      <c r="O814" s="493"/>
      <c r="P814" s="466"/>
      <c r="Q814" s="470"/>
      <c r="R814" s="493"/>
      <c r="S814" s="466"/>
      <c r="T814" s="470"/>
      <c r="U814" s="493"/>
      <c r="V814" s="466"/>
      <c r="W814" s="470"/>
      <c r="X814" s="493"/>
      <c r="Y814" s="466"/>
      <c r="Z814" s="470"/>
      <c r="AA814" s="494"/>
      <c r="AB814" s="542">
        <f t="shared" si="242"/>
        <v>0</v>
      </c>
      <c r="AC814" s="495">
        <f t="shared" si="242"/>
        <v>0</v>
      </c>
      <c r="AD814" s="496">
        <f t="shared" si="242"/>
        <v>0</v>
      </c>
      <c r="AE814" s="3"/>
      <c r="AF814" s="13" t="b">
        <f t="shared" si="240"/>
        <v>1</v>
      </c>
      <c r="AG814" s="13" t="b">
        <f t="shared" si="241"/>
        <v>1</v>
      </c>
      <c r="AH814" s="13" t="b">
        <f t="shared" si="243"/>
        <v>1</v>
      </c>
      <c r="AI814" s="13" t="b">
        <f t="shared" si="244"/>
        <v>1</v>
      </c>
      <c r="AJ814" s="13" t="b">
        <f t="shared" si="245"/>
        <v>0</v>
      </c>
      <c r="AK814" s="13" t="b">
        <f t="shared" si="246"/>
        <v>0</v>
      </c>
      <c r="AL814" s="13" t="b">
        <f t="shared" si="247"/>
        <v>0</v>
      </c>
      <c r="AM814" s="13" t="b">
        <f t="shared" si="248"/>
        <v>0</v>
      </c>
      <c r="AN814" s="13" t="b">
        <f t="shared" si="249"/>
        <v>0</v>
      </c>
      <c r="AO814" s="13" t="b">
        <f t="shared" si="250"/>
        <v>0</v>
      </c>
      <c r="AP814" s="13" t="b">
        <f t="shared" si="251"/>
        <v>0</v>
      </c>
      <c r="AQ814" s="13" t="b">
        <f t="shared" si="252"/>
        <v>0</v>
      </c>
      <c r="AR814" s="13" t="b">
        <f t="shared" si="253"/>
        <v>0</v>
      </c>
      <c r="AS814" s="13" t="b">
        <f t="shared" si="254"/>
        <v>1</v>
      </c>
      <c r="AT814" s="13" t="b">
        <f t="shared" si="255"/>
        <v>1</v>
      </c>
      <c r="AU814" s="13" t="b">
        <f t="shared" si="256"/>
        <v>1</v>
      </c>
      <c r="AV814" s="13" t="b">
        <f t="shared" si="257"/>
        <v>1</v>
      </c>
      <c r="AW814" s="13" t="b">
        <f t="shared" si="258"/>
        <v>1</v>
      </c>
      <c r="AX814" s="13" t="str">
        <f t="shared" si="259"/>
        <v>-</v>
      </c>
      <c r="AY814" s="622">
        <f>IF(AX814="-",0,IF(COUNTIF(AX814:$AX$1022,AX814)&gt;1,1,0))</f>
        <v>0</v>
      </c>
    </row>
    <row r="815" spans="1:51" ht="15.75">
      <c r="A815" s="464">
        <v>793</v>
      </c>
      <c r="B815" s="491"/>
      <c r="C815" s="492"/>
      <c r="D815" s="469"/>
      <c r="E815" s="470"/>
      <c r="F815" s="493"/>
      <c r="G815" s="466"/>
      <c r="H815" s="470"/>
      <c r="I815" s="493"/>
      <c r="J815" s="466"/>
      <c r="K815" s="470"/>
      <c r="L815" s="493"/>
      <c r="M815" s="466"/>
      <c r="N815" s="470"/>
      <c r="O815" s="493"/>
      <c r="P815" s="466"/>
      <c r="Q815" s="470"/>
      <c r="R815" s="493"/>
      <c r="S815" s="466"/>
      <c r="T815" s="470"/>
      <c r="U815" s="493"/>
      <c r="V815" s="466"/>
      <c r="W815" s="470"/>
      <c r="X815" s="493"/>
      <c r="Y815" s="466"/>
      <c r="Z815" s="470"/>
      <c r="AA815" s="494"/>
      <c r="AB815" s="542">
        <f t="shared" si="242"/>
        <v>0</v>
      </c>
      <c r="AC815" s="495">
        <f t="shared" si="242"/>
        <v>0</v>
      </c>
      <c r="AD815" s="496">
        <f t="shared" si="242"/>
        <v>0</v>
      </c>
      <c r="AE815" s="3"/>
      <c r="AF815" s="13" t="b">
        <f t="shared" si="240"/>
        <v>1</v>
      </c>
      <c r="AG815" s="13" t="b">
        <f t="shared" si="241"/>
        <v>1</v>
      </c>
      <c r="AH815" s="13" t="b">
        <f t="shared" si="243"/>
        <v>1</v>
      </c>
      <c r="AI815" s="13" t="b">
        <f t="shared" si="244"/>
        <v>1</v>
      </c>
      <c r="AJ815" s="13" t="b">
        <f t="shared" si="245"/>
        <v>0</v>
      </c>
      <c r="AK815" s="13" t="b">
        <f t="shared" si="246"/>
        <v>0</v>
      </c>
      <c r="AL815" s="13" t="b">
        <f t="shared" si="247"/>
        <v>0</v>
      </c>
      <c r="AM815" s="13" t="b">
        <f t="shared" si="248"/>
        <v>0</v>
      </c>
      <c r="AN815" s="13" t="b">
        <f t="shared" si="249"/>
        <v>0</v>
      </c>
      <c r="AO815" s="13" t="b">
        <f t="shared" si="250"/>
        <v>0</v>
      </c>
      <c r="AP815" s="13" t="b">
        <f t="shared" si="251"/>
        <v>0</v>
      </c>
      <c r="AQ815" s="13" t="b">
        <f t="shared" si="252"/>
        <v>0</v>
      </c>
      <c r="AR815" s="13" t="b">
        <f t="shared" si="253"/>
        <v>0</v>
      </c>
      <c r="AS815" s="13" t="b">
        <f t="shared" si="254"/>
        <v>1</v>
      </c>
      <c r="AT815" s="13" t="b">
        <f t="shared" si="255"/>
        <v>1</v>
      </c>
      <c r="AU815" s="13" t="b">
        <f t="shared" si="256"/>
        <v>1</v>
      </c>
      <c r="AV815" s="13" t="b">
        <f t="shared" si="257"/>
        <v>1</v>
      </c>
      <c r="AW815" s="13" t="b">
        <f t="shared" si="258"/>
        <v>1</v>
      </c>
      <c r="AX815" s="13" t="str">
        <f t="shared" si="259"/>
        <v>-</v>
      </c>
      <c r="AY815" s="622">
        <f>IF(AX815="-",0,IF(COUNTIF(AX815:$AX$1022,AX815)&gt;1,1,0))</f>
        <v>0</v>
      </c>
    </row>
    <row r="816" spans="1:51" ht="15.75">
      <c r="A816" s="464">
        <v>794</v>
      </c>
      <c r="B816" s="491"/>
      <c r="C816" s="492"/>
      <c r="D816" s="469"/>
      <c r="E816" s="470"/>
      <c r="F816" s="493"/>
      <c r="G816" s="466"/>
      <c r="H816" s="470"/>
      <c r="I816" s="493"/>
      <c r="J816" s="466"/>
      <c r="K816" s="470"/>
      <c r="L816" s="493"/>
      <c r="M816" s="466"/>
      <c r="N816" s="470"/>
      <c r="O816" s="493"/>
      <c r="P816" s="466"/>
      <c r="Q816" s="470"/>
      <c r="R816" s="493"/>
      <c r="S816" s="466"/>
      <c r="T816" s="470"/>
      <c r="U816" s="493"/>
      <c r="V816" s="466"/>
      <c r="W816" s="470"/>
      <c r="X816" s="493"/>
      <c r="Y816" s="466"/>
      <c r="Z816" s="470"/>
      <c r="AA816" s="494"/>
      <c r="AB816" s="542">
        <f t="shared" si="242"/>
        <v>0</v>
      </c>
      <c r="AC816" s="495">
        <f t="shared" si="242"/>
        <v>0</v>
      </c>
      <c r="AD816" s="496">
        <f t="shared" si="242"/>
        <v>0</v>
      </c>
      <c r="AE816" s="3"/>
      <c r="AF816" s="13" t="b">
        <f t="shared" si="240"/>
        <v>1</v>
      </c>
      <c r="AG816" s="13" t="b">
        <f t="shared" si="241"/>
        <v>1</v>
      </c>
      <c r="AH816" s="13" t="b">
        <f t="shared" si="243"/>
        <v>1</v>
      </c>
      <c r="AI816" s="13" t="b">
        <f t="shared" si="244"/>
        <v>1</v>
      </c>
      <c r="AJ816" s="13" t="b">
        <f t="shared" si="245"/>
        <v>0</v>
      </c>
      <c r="AK816" s="13" t="b">
        <f t="shared" si="246"/>
        <v>0</v>
      </c>
      <c r="AL816" s="13" t="b">
        <f t="shared" si="247"/>
        <v>0</v>
      </c>
      <c r="AM816" s="13" t="b">
        <f t="shared" si="248"/>
        <v>0</v>
      </c>
      <c r="AN816" s="13" t="b">
        <f t="shared" si="249"/>
        <v>0</v>
      </c>
      <c r="AO816" s="13" t="b">
        <f t="shared" si="250"/>
        <v>0</v>
      </c>
      <c r="AP816" s="13" t="b">
        <f t="shared" si="251"/>
        <v>0</v>
      </c>
      <c r="AQ816" s="13" t="b">
        <f t="shared" si="252"/>
        <v>0</v>
      </c>
      <c r="AR816" s="13" t="b">
        <f t="shared" si="253"/>
        <v>0</v>
      </c>
      <c r="AS816" s="13" t="b">
        <f t="shared" si="254"/>
        <v>1</v>
      </c>
      <c r="AT816" s="13" t="b">
        <f t="shared" si="255"/>
        <v>1</v>
      </c>
      <c r="AU816" s="13" t="b">
        <f t="shared" si="256"/>
        <v>1</v>
      </c>
      <c r="AV816" s="13" t="b">
        <f t="shared" si="257"/>
        <v>1</v>
      </c>
      <c r="AW816" s="13" t="b">
        <f t="shared" si="258"/>
        <v>1</v>
      </c>
      <c r="AX816" s="13" t="str">
        <f t="shared" si="259"/>
        <v>-</v>
      </c>
      <c r="AY816" s="622">
        <f>IF(AX816="-",0,IF(COUNTIF(AX816:$AX$1022,AX816)&gt;1,1,0))</f>
        <v>0</v>
      </c>
    </row>
    <row r="817" spans="1:51" ht="15.75">
      <c r="A817" s="464">
        <v>795</v>
      </c>
      <c r="B817" s="491"/>
      <c r="C817" s="492"/>
      <c r="D817" s="469"/>
      <c r="E817" s="470"/>
      <c r="F817" s="493"/>
      <c r="G817" s="466"/>
      <c r="H817" s="470"/>
      <c r="I817" s="493"/>
      <c r="J817" s="466"/>
      <c r="K817" s="470"/>
      <c r="L817" s="493"/>
      <c r="M817" s="466"/>
      <c r="N817" s="470"/>
      <c r="O817" s="493"/>
      <c r="P817" s="466"/>
      <c r="Q817" s="470"/>
      <c r="R817" s="493"/>
      <c r="S817" s="466"/>
      <c r="T817" s="470"/>
      <c r="U817" s="493"/>
      <c r="V817" s="466"/>
      <c r="W817" s="470"/>
      <c r="X817" s="493"/>
      <c r="Y817" s="466"/>
      <c r="Z817" s="470"/>
      <c r="AA817" s="494"/>
      <c r="AB817" s="542">
        <f t="shared" si="242"/>
        <v>0</v>
      </c>
      <c r="AC817" s="495">
        <f t="shared" si="242"/>
        <v>0</v>
      </c>
      <c r="AD817" s="496">
        <f t="shared" si="242"/>
        <v>0</v>
      </c>
      <c r="AE817" s="3"/>
      <c r="AF817" s="13" t="b">
        <f t="shared" si="240"/>
        <v>1</v>
      </c>
      <c r="AG817" s="13" t="b">
        <f t="shared" si="241"/>
        <v>1</v>
      </c>
      <c r="AH817" s="13" t="b">
        <f t="shared" si="243"/>
        <v>1</v>
      </c>
      <c r="AI817" s="13" t="b">
        <f t="shared" si="244"/>
        <v>1</v>
      </c>
      <c r="AJ817" s="13" t="b">
        <f t="shared" si="245"/>
        <v>0</v>
      </c>
      <c r="AK817" s="13" t="b">
        <f t="shared" si="246"/>
        <v>0</v>
      </c>
      <c r="AL817" s="13" t="b">
        <f t="shared" si="247"/>
        <v>0</v>
      </c>
      <c r="AM817" s="13" t="b">
        <f t="shared" si="248"/>
        <v>0</v>
      </c>
      <c r="AN817" s="13" t="b">
        <f t="shared" si="249"/>
        <v>0</v>
      </c>
      <c r="AO817" s="13" t="b">
        <f t="shared" si="250"/>
        <v>0</v>
      </c>
      <c r="AP817" s="13" t="b">
        <f t="shared" si="251"/>
        <v>0</v>
      </c>
      <c r="AQ817" s="13" t="b">
        <f t="shared" si="252"/>
        <v>0</v>
      </c>
      <c r="AR817" s="13" t="b">
        <f t="shared" si="253"/>
        <v>0</v>
      </c>
      <c r="AS817" s="13" t="b">
        <f t="shared" si="254"/>
        <v>1</v>
      </c>
      <c r="AT817" s="13" t="b">
        <f t="shared" si="255"/>
        <v>1</v>
      </c>
      <c r="AU817" s="13" t="b">
        <f t="shared" si="256"/>
        <v>1</v>
      </c>
      <c r="AV817" s="13" t="b">
        <f t="shared" si="257"/>
        <v>1</v>
      </c>
      <c r="AW817" s="13" t="b">
        <f t="shared" si="258"/>
        <v>1</v>
      </c>
      <c r="AX817" s="13" t="str">
        <f t="shared" si="259"/>
        <v>-</v>
      </c>
      <c r="AY817" s="622">
        <f>IF(AX817="-",0,IF(COUNTIF(AX817:$AX$1022,AX817)&gt;1,1,0))</f>
        <v>0</v>
      </c>
    </row>
    <row r="818" spans="1:51" ht="15.75">
      <c r="A818" s="464">
        <v>796</v>
      </c>
      <c r="B818" s="491"/>
      <c r="C818" s="492"/>
      <c r="D818" s="469"/>
      <c r="E818" s="470"/>
      <c r="F818" s="493"/>
      <c r="G818" s="466"/>
      <c r="H818" s="470"/>
      <c r="I818" s="493"/>
      <c r="J818" s="466"/>
      <c r="K818" s="470"/>
      <c r="L818" s="493"/>
      <c r="M818" s="466"/>
      <c r="N818" s="470"/>
      <c r="O818" s="493"/>
      <c r="P818" s="466"/>
      <c r="Q818" s="470"/>
      <c r="R818" s="493"/>
      <c r="S818" s="466"/>
      <c r="T818" s="470"/>
      <c r="U818" s="493"/>
      <c r="V818" s="466"/>
      <c r="W818" s="470"/>
      <c r="X818" s="493"/>
      <c r="Y818" s="466"/>
      <c r="Z818" s="470"/>
      <c r="AA818" s="494"/>
      <c r="AB818" s="542">
        <f t="shared" si="242"/>
        <v>0</v>
      </c>
      <c r="AC818" s="495">
        <f t="shared" si="242"/>
        <v>0</v>
      </c>
      <c r="AD818" s="496">
        <f t="shared" si="242"/>
        <v>0</v>
      </c>
      <c r="AE818" s="3"/>
      <c r="AF818" s="13" t="b">
        <f t="shared" si="240"/>
        <v>1</v>
      </c>
      <c r="AG818" s="13" t="b">
        <f t="shared" si="241"/>
        <v>1</v>
      </c>
      <c r="AH818" s="13" t="b">
        <f t="shared" si="243"/>
        <v>1</v>
      </c>
      <c r="AI818" s="13" t="b">
        <f t="shared" si="244"/>
        <v>1</v>
      </c>
      <c r="AJ818" s="13" t="b">
        <f t="shared" si="245"/>
        <v>0</v>
      </c>
      <c r="AK818" s="13" t="b">
        <f t="shared" si="246"/>
        <v>0</v>
      </c>
      <c r="AL818" s="13" t="b">
        <f t="shared" si="247"/>
        <v>0</v>
      </c>
      <c r="AM818" s="13" t="b">
        <f t="shared" si="248"/>
        <v>0</v>
      </c>
      <c r="AN818" s="13" t="b">
        <f t="shared" si="249"/>
        <v>0</v>
      </c>
      <c r="AO818" s="13" t="b">
        <f t="shared" si="250"/>
        <v>0</v>
      </c>
      <c r="AP818" s="13" t="b">
        <f t="shared" si="251"/>
        <v>0</v>
      </c>
      <c r="AQ818" s="13" t="b">
        <f t="shared" si="252"/>
        <v>0</v>
      </c>
      <c r="AR818" s="13" t="b">
        <f t="shared" si="253"/>
        <v>0</v>
      </c>
      <c r="AS818" s="13" t="b">
        <f t="shared" si="254"/>
        <v>1</v>
      </c>
      <c r="AT818" s="13" t="b">
        <f t="shared" si="255"/>
        <v>1</v>
      </c>
      <c r="AU818" s="13" t="b">
        <f t="shared" si="256"/>
        <v>1</v>
      </c>
      <c r="AV818" s="13" t="b">
        <f t="shared" si="257"/>
        <v>1</v>
      </c>
      <c r="AW818" s="13" t="b">
        <f t="shared" si="258"/>
        <v>1</v>
      </c>
      <c r="AX818" s="13" t="str">
        <f t="shared" si="259"/>
        <v>-</v>
      </c>
      <c r="AY818" s="622">
        <f>IF(AX818="-",0,IF(COUNTIF(AX818:$AX$1022,AX818)&gt;1,1,0))</f>
        <v>0</v>
      </c>
    </row>
    <row r="819" spans="1:51" ht="15.75">
      <c r="A819" s="464">
        <v>797</v>
      </c>
      <c r="B819" s="491"/>
      <c r="C819" s="492"/>
      <c r="D819" s="469"/>
      <c r="E819" s="470"/>
      <c r="F819" s="493"/>
      <c r="G819" s="466"/>
      <c r="H819" s="470"/>
      <c r="I819" s="493"/>
      <c r="J819" s="466"/>
      <c r="K819" s="470"/>
      <c r="L819" s="493"/>
      <c r="M819" s="466"/>
      <c r="N819" s="470"/>
      <c r="O819" s="493"/>
      <c r="P819" s="466"/>
      <c r="Q819" s="470"/>
      <c r="R819" s="493"/>
      <c r="S819" s="466"/>
      <c r="T819" s="470"/>
      <c r="U819" s="493"/>
      <c r="V819" s="466"/>
      <c r="W819" s="470"/>
      <c r="X819" s="493"/>
      <c r="Y819" s="466"/>
      <c r="Z819" s="470"/>
      <c r="AA819" s="494"/>
      <c r="AB819" s="542">
        <f t="shared" si="242"/>
        <v>0</v>
      </c>
      <c r="AC819" s="495">
        <f t="shared" si="242"/>
        <v>0</v>
      </c>
      <c r="AD819" s="496">
        <f t="shared" si="242"/>
        <v>0</v>
      </c>
      <c r="AE819" s="3"/>
      <c r="AF819" s="13" t="b">
        <f t="shared" si="240"/>
        <v>1</v>
      </c>
      <c r="AG819" s="13" t="b">
        <f t="shared" si="241"/>
        <v>1</v>
      </c>
      <c r="AH819" s="13" t="b">
        <f t="shared" si="243"/>
        <v>1</v>
      </c>
      <c r="AI819" s="13" t="b">
        <f t="shared" si="244"/>
        <v>1</v>
      </c>
      <c r="AJ819" s="13" t="b">
        <f t="shared" si="245"/>
        <v>0</v>
      </c>
      <c r="AK819" s="13" t="b">
        <f t="shared" si="246"/>
        <v>0</v>
      </c>
      <c r="AL819" s="13" t="b">
        <f t="shared" si="247"/>
        <v>0</v>
      </c>
      <c r="AM819" s="13" t="b">
        <f t="shared" si="248"/>
        <v>0</v>
      </c>
      <c r="AN819" s="13" t="b">
        <f t="shared" si="249"/>
        <v>0</v>
      </c>
      <c r="AO819" s="13" t="b">
        <f t="shared" si="250"/>
        <v>0</v>
      </c>
      <c r="AP819" s="13" t="b">
        <f t="shared" si="251"/>
        <v>0</v>
      </c>
      <c r="AQ819" s="13" t="b">
        <f t="shared" si="252"/>
        <v>0</v>
      </c>
      <c r="AR819" s="13" t="b">
        <f t="shared" si="253"/>
        <v>0</v>
      </c>
      <c r="AS819" s="13" t="b">
        <f t="shared" si="254"/>
        <v>1</v>
      </c>
      <c r="AT819" s="13" t="b">
        <f t="shared" si="255"/>
        <v>1</v>
      </c>
      <c r="AU819" s="13" t="b">
        <f t="shared" si="256"/>
        <v>1</v>
      </c>
      <c r="AV819" s="13" t="b">
        <f t="shared" si="257"/>
        <v>1</v>
      </c>
      <c r="AW819" s="13" t="b">
        <f t="shared" si="258"/>
        <v>1</v>
      </c>
      <c r="AX819" s="13" t="str">
        <f t="shared" si="259"/>
        <v>-</v>
      </c>
      <c r="AY819" s="622">
        <f>IF(AX819="-",0,IF(COUNTIF(AX819:$AX$1022,AX819)&gt;1,1,0))</f>
        <v>0</v>
      </c>
    </row>
    <row r="820" spans="1:51" ht="15.75">
      <c r="A820" s="464">
        <v>798</v>
      </c>
      <c r="B820" s="491"/>
      <c r="C820" s="492"/>
      <c r="D820" s="469"/>
      <c r="E820" s="470"/>
      <c r="F820" s="493"/>
      <c r="G820" s="466"/>
      <c r="H820" s="470"/>
      <c r="I820" s="493"/>
      <c r="J820" s="466"/>
      <c r="K820" s="470"/>
      <c r="L820" s="493"/>
      <c r="M820" s="466"/>
      <c r="N820" s="470"/>
      <c r="O820" s="493"/>
      <c r="P820" s="466"/>
      <c r="Q820" s="470"/>
      <c r="R820" s="493"/>
      <c r="S820" s="466"/>
      <c r="T820" s="470"/>
      <c r="U820" s="493"/>
      <c r="V820" s="466"/>
      <c r="W820" s="470"/>
      <c r="X820" s="493"/>
      <c r="Y820" s="466"/>
      <c r="Z820" s="470"/>
      <c r="AA820" s="494"/>
      <c r="AB820" s="542">
        <f t="shared" si="242"/>
        <v>0</v>
      </c>
      <c r="AC820" s="495">
        <f t="shared" si="242"/>
        <v>0</v>
      </c>
      <c r="AD820" s="496">
        <f t="shared" si="242"/>
        <v>0</v>
      </c>
      <c r="AE820" s="3"/>
      <c r="AF820" s="13" t="b">
        <f t="shared" si="240"/>
        <v>1</v>
      </c>
      <c r="AG820" s="13" t="b">
        <f t="shared" si="241"/>
        <v>1</v>
      </c>
      <c r="AH820" s="13" t="b">
        <f t="shared" si="243"/>
        <v>1</v>
      </c>
      <c r="AI820" s="13" t="b">
        <f t="shared" si="244"/>
        <v>1</v>
      </c>
      <c r="AJ820" s="13" t="b">
        <f t="shared" si="245"/>
        <v>0</v>
      </c>
      <c r="AK820" s="13" t="b">
        <f t="shared" si="246"/>
        <v>0</v>
      </c>
      <c r="AL820" s="13" t="b">
        <f t="shared" si="247"/>
        <v>0</v>
      </c>
      <c r="AM820" s="13" t="b">
        <f t="shared" si="248"/>
        <v>0</v>
      </c>
      <c r="AN820" s="13" t="b">
        <f t="shared" si="249"/>
        <v>0</v>
      </c>
      <c r="AO820" s="13" t="b">
        <f t="shared" si="250"/>
        <v>0</v>
      </c>
      <c r="AP820" s="13" t="b">
        <f t="shared" si="251"/>
        <v>0</v>
      </c>
      <c r="AQ820" s="13" t="b">
        <f t="shared" si="252"/>
        <v>0</v>
      </c>
      <c r="AR820" s="13" t="b">
        <f t="shared" si="253"/>
        <v>0</v>
      </c>
      <c r="AS820" s="13" t="b">
        <f t="shared" si="254"/>
        <v>1</v>
      </c>
      <c r="AT820" s="13" t="b">
        <f t="shared" si="255"/>
        <v>1</v>
      </c>
      <c r="AU820" s="13" t="b">
        <f t="shared" si="256"/>
        <v>1</v>
      </c>
      <c r="AV820" s="13" t="b">
        <f t="shared" si="257"/>
        <v>1</v>
      </c>
      <c r="AW820" s="13" t="b">
        <f t="shared" si="258"/>
        <v>1</v>
      </c>
      <c r="AX820" s="13" t="str">
        <f t="shared" si="259"/>
        <v>-</v>
      </c>
      <c r="AY820" s="622">
        <f>IF(AX820="-",0,IF(COUNTIF(AX820:$AX$1022,AX820)&gt;1,1,0))</f>
        <v>0</v>
      </c>
    </row>
    <row r="821" spans="1:51" ht="15.75">
      <c r="A821" s="464">
        <v>799</v>
      </c>
      <c r="B821" s="491"/>
      <c r="C821" s="492"/>
      <c r="D821" s="469"/>
      <c r="E821" s="470"/>
      <c r="F821" s="493"/>
      <c r="G821" s="466"/>
      <c r="H821" s="470"/>
      <c r="I821" s="493"/>
      <c r="J821" s="466"/>
      <c r="K821" s="470"/>
      <c r="L821" s="493"/>
      <c r="M821" s="466"/>
      <c r="N821" s="470"/>
      <c r="O821" s="493"/>
      <c r="P821" s="466"/>
      <c r="Q821" s="470"/>
      <c r="R821" s="493"/>
      <c r="S821" s="466"/>
      <c r="T821" s="470"/>
      <c r="U821" s="493"/>
      <c r="V821" s="466"/>
      <c r="W821" s="470"/>
      <c r="X821" s="493"/>
      <c r="Y821" s="466"/>
      <c r="Z821" s="470"/>
      <c r="AA821" s="494"/>
      <c r="AB821" s="542">
        <f t="shared" si="242"/>
        <v>0</v>
      </c>
      <c r="AC821" s="495">
        <f t="shared" si="242"/>
        <v>0</v>
      </c>
      <c r="AD821" s="496">
        <f t="shared" si="242"/>
        <v>0</v>
      </c>
      <c r="AE821" s="3"/>
      <c r="AF821" s="13" t="b">
        <f t="shared" si="240"/>
        <v>1</v>
      </c>
      <c r="AG821" s="13" t="b">
        <f t="shared" si="241"/>
        <v>1</v>
      </c>
      <c r="AH821" s="13" t="b">
        <f t="shared" si="243"/>
        <v>1</v>
      </c>
      <c r="AI821" s="13" t="b">
        <f t="shared" si="244"/>
        <v>1</v>
      </c>
      <c r="AJ821" s="13" t="b">
        <f t="shared" si="245"/>
        <v>0</v>
      </c>
      <c r="AK821" s="13" t="b">
        <f t="shared" si="246"/>
        <v>0</v>
      </c>
      <c r="AL821" s="13" t="b">
        <f t="shared" si="247"/>
        <v>0</v>
      </c>
      <c r="AM821" s="13" t="b">
        <f t="shared" si="248"/>
        <v>0</v>
      </c>
      <c r="AN821" s="13" t="b">
        <f t="shared" si="249"/>
        <v>0</v>
      </c>
      <c r="AO821" s="13" t="b">
        <f t="shared" si="250"/>
        <v>0</v>
      </c>
      <c r="AP821" s="13" t="b">
        <f t="shared" si="251"/>
        <v>0</v>
      </c>
      <c r="AQ821" s="13" t="b">
        <f t="shared" si="252"/>
        <v>0</v>
      </c>
      <c r="AR821" s="13" t="b">
        <f t="shared" si="253"/>
        <v>0</v>
      </c>
      <c r="AS821" s="13" t="b">
        <f t="shared" si="254"/>
        <v>1</v>
      </c>
      <c r="AT821" s="13" t="b">
        <f t="shared" si="255"/>
        <v>1</v>
      </c>
      <c r="AU821" s="13" t="b">
        <f t="shared" si="256"/>
        <v>1</v>
      </c>
      <c r="AV821" s="13" t="b">
        <f t="shared" si="257"/>
        <v>1</v>
      </c>
      <c r="AW821" s="13" t="b">
        <f t="shared" si="258"/>
        <v>1</v>
      </c>
      <c r="AX821" s="13" t="str">
        <f t="shared" si="259"/>
        <v>-</v>
      </c>
      <c r="AY821" s="622">
        <f>IF(AX821="-",0,IF(COUNTIF(AX821:$AX$1022,AX821)&gt;1,1,0))</f>
        <v>0</v>
      </c>
    </row>
    <row r="822" spans="1:51" ht="15.75">
      <c r="A822" s="464">
        <v>800</v>
      </c>
      <c r="B822" s="491"/>
      <c r="C822" s="492"/>
      <c r="D822" s="469"/>
      <c r="E822" s="470"/>
      <c r="F822" s="493"/>
      <c r="G822" s="466"/>
      <c r="H822" s="470"/>
      <c r="I822" s="493"/>
      <c r="J822" s="466"/>
      <c r="K822" s="470"/>
      <c r="L822" s="493"/>
      <c r="M822" s="466"/>
      <c r="N822" s="470"/>
      <c r="O822" s="493"/>
      <c r="P822" s="466"/>
      <c r="Q822" s="470"/>
      <c r="R822" s="493"/>
      <c r="S822" s="466"/>
      <c r="T822" s="470"/>
      <c r="U822" s="493"/>
      <c r="V822" s="466"/>
      <c r="W822" s="470"/>
      <c r="X822" s="493"/>
      <c r="Y822" s="466"/>
      <c r="Z822" s="470"/>
      <c r="AA822" s="494"/>
      <c r="AB822" s="542">
        <f t="shared" si="242"/>
        <v>0</v>
      </c>
      <c r="AC822" s="495">
        <f t="shared" si="242"/>
        <v>0</v>
      </c>
      <c r="AD822" s="496">
        <f t="shared" si="242"/>
        <v>0</v>
      </c>
      <c r="AE822" s="3"/>
      <c r="AF822" s="13" t="b">
        <f t="shared" si="240"/>
        <v>1</v>
      </c>
      <c r="AG822" s="13" t="b">
        <f t="shared" si="241"/>
        <v>1</v>
      </c>
      <c r="AH822" s="13" t="b">
        <f t="shared" si="243"/>
        <v>1</v>
      </c>
      <c r="AI822" s="13" t="b">
        <f t="shared" si="244"/>
        <v>1</v>
      </c>
      <c r="AJ822" s="13" t="b">
        <f t="shared" si="245"/>
        <v>0</v>
      </c>
      <c r="AK822" s="13" t="b">
        <f t="shared" si="246"/>
        <v>0</v>
      </c>
      <c r="AL822" s="13" t="b">
        <f t="shared" si="247"/>
        <v>0</v>
      </c>
      <c r="AM822" s="13" t="b">
        <f t="shared" si="248"/>
        <v>0</v>
      </c>
      <c r="AN822" s="13" t="b">
        <f t="shared" si="249"/>
        <v>0</v>
      </c>
      <c r="AO822" s="13" t="b">
        <f t="shared" si="250"/>
        <v>0</v>
      </c>
      <c r="AP822" s="13" t="b">
        <f t="shared" si="251"/>
        <v>0</v>
      </c>
      <c r="AQ822" s="13" t="b">
        <f t="shared" si="252"/>
        <v>0</v>
      </c>
      <c r="AR822" s="13" t="b">
        <f t="shared" si="253"/>
        <v>0</v>
      </c>
      <c r="AS822" s="13" t="b">
        <f t="shared" si="254"/>
        <v>1</v>
      </c>
      <c r="AT822" s="13" t="b">
        <f t="shared" si="255"/>
        <v>1</v>
      </c>
      <c r="AU822" s="13" t="b">
        <f t="shared" si="256"/>
        <v>1</v>
      </c>
      <c r="AV822" s="13" t="b">
        <f t="shared" si="257"/>
        <v>1</v>
      </c>
      <c r="AW822" s="13" t="b">
        <f t="shared" si="258"/>
        <v>1</v>
      </c>
      <c r="AX822" s="13" t="str">
        <f t="shared" si="259"/>
        <v>-</v>
      </c>
      <c r="AY822" s="622">
        <f>IF(AX822="-",0,IF(COUNTIF(AX822:$AX$1022,AX822)&gt;1,1,0))</f>
        <v>0</v>
      </c>
    </row>
    <row r="823" spans="1:51" ht="15.75">
      <c r="A823" s="464">
        <v>801</v>
      </c>
      <c r="B823" s="491"/>
      <c r="C823" s="492"/>
      <c r="D823" s="469"/>
      <c r="E823" s="470"/>
      <c r="F823" s="493"/>
      <c r="G823" s="466"/>
      <c r="H823" s="470"/>
      <c r="I823" s="493"/>
      <c r="J823" s="466"/>
      <c r="K823" s="470"/>
      <c r="L823" s="493"/>
      <c r="M823" s="466"/>
      <c r="N823" s="470"/>
      <c r="O823" s="493"/>
      <c r="P823" s="466"/>
      <c r="Q823" s="470"/>
      <c r="R823" s="493"/>
      <c r="S823" s="466"/>
      <c r="T823" s="470"/>
      <c r="U823" s="493"/>
      <c r="V823" s="466"/>
      <c r="W823" s="470"/>
      <c r="X823" s="493"/>
      <c r="Y823" s="466"/>
      <c r="Z823" s="470"/>
      <c r="AA823" s="494"/>
      <c r="AB823" s="542">
        <f t="shared" si="242"/>
        <v>0</v>
      </c>
      <c r="AC823" s="495">
        <f t="shared" si="242"/>
        <v>0</v>
      </c>
      <c r="AD823" s="496">
        <f t="shared" si="242"/>
        <v>0</v>
      </c>
      <c r="AE823" s="3"/>
      <c r="AF823" s="13" t="b">
        <f t="shared" si="240"/>
        <v>1</v>
      </c>
      <c r="AG823" s="13" t="b">
        <f t="shared" si="241"/>
        <v>1</v>
      </c>
      <c r="AH823" s="13" t="b">
        <f t="shared" si="243"/>
        <v>1</v>
      </c>
      <c r="AI823" s="13" t="b">
        <f t="shared" si="244"/>
        <v>1</v>
      </c>
      <c r="AJ823" s="13" t="b">
        <f t="shared" si="245"/>
        <v>0</v>
      </c>
      <c r="AK823" s="13" t="b">
        <f t="shared" si="246"/>
        <v>0</v>
      </c>
      <c r="AL823" s="13" t="b">
        <f t="shared" si="247"/>
        <v>0</v>
      </c>
      <c r="AM823" s="13" t="b">
        <f t="shared" si="248"/>
        <v>0</v>
      </c>
      <c r="AN823" s="13" t="b">
        <f t="shared" si="249"/>
        <v>0</v>
      </c>
      <c r="AO823" s="13" t="b">
        <f t="shared" si="250"/>
        <v>0</v>
      </c>
      <c r="AP823" s="13" t="b">
        <f t="shared" si="251"/>
        <v>0</v>
      </c>
      <c r="AQ823" s="13" t="b">
        <f t="shared" si="252"/>
        <v>0</v>
      </c>
      <c r="AR823" s="13" t="b">
        <f t="shared" si="253"/>
        <v>0</v>
      </c>
      <c r="AS823" s="13" t="b">
        <f t="shared" si="254"/>
        <v>1</v>
      </c>
      <c r="AT823" s="13" t="b">
        <f t="shared" si="255"/>
        <v>1</v>
      </c>
      <c r="AU823" s="13" t="b">
        <f t="shared" si="256"/>
        <v>1</v>
      </c>
      <c r="AV823" s="13" t="b">
        <f t="shared" si="257"/>
        <v>1</v>
      </c>
      <c r="AW823" s="13" t="b">
        <f t="shared" si="258"/>
        <v>1</v>
      </c>
      <c r="AX823" s="13" t="str">
        <f t="shared" si="259"/>
        <v>-</v>
      </c>
      <c r="AY823" s="622">
        <f>IF(AX823="-",0,IF(COUNTIF(AX823:$AX$1022,AX823)&gt;1,1,0))</f>
        <v>0</v>
      </c>
    </row>
    <row r="824" spans="1:51" ht="15.75">
      <c r="A824" s="464">
        <v>802</v>
      </c>
      <c r="B824" s="491"/>
      <c r="C824" s="492"/>
      <c r="D824" s="469"/>
      <c r="E824" s="470"/>
      <c r="F824" s="493"/>
      <c r="G824" s="466"/>
      <c r="H824" s="470"/>
      <c r="I824" s="493"/>
      <c r="J824" s="466"/>
      <c r="K824" s="470"/>
      <c r="L824" s="493"/>
      <c r="M824" s="466"/>
      <c r="N824" s="470"/>
      <c r="O824" s="493"/>
      <c r="P824" s="466"/>
      <c r="Q824" s="470"/>
      <c r="R824" s="493"/>
      <c r="S824" s="466"/>
      <c r="T824" s="470"/>
      <c r="U824" s="493"/>
      <c r="V824" s="466"/>
      <c r="W824" s="470"/>
      <c r="X824" s="493"/>
      <c r="Y824" s="466"/>
      <c r="Z824" s="470"/>
      <c r="AA824" s="494"/>
      <c r="AB824" s="542">
        <f t="shared" si="242"/>
        <v>0</v>
      </c>
      <c r="AC824" s="495">
        <f t="shared" si="242"/>
        <v>0</v>
      </c>
      <c r="AD824" s="496">
        <f t="shared" si="242"/>
        <v>0</v>
      </c>
      <c r="AE824" s="3"/>
      <c r="AF824" s="13" t="b">
        <f t="shared" si="240"/>
        <v>1</v>
      </c>
      <c r="AG824" s="13" t="b">
        <f t="shared" si="241"/>
        <v>1</v>
      </c>
      <c r="AH824" s="13" t="b">
        <f t="shared" si="243"/>
        <v>1</v>
      </c>
      <c r="AI824" s="13" t="b">
        <f t="shared" si="244"/>
        <v>1</v>
      </c>
      <c r="AJ824" s="13" t="b">
        <f t="shared" si="245"/>
        <v>0</v>
      </c>
      <c r="AK824" s="13" t="b">
        <f t="shared" si="246"/>
        <v>0</v>
      </c>
      <c r="AL824" s="13" t="b">
        <f t="shared" si="247"/>
        <v>0</v>
      </c>
      <c r="AM824" s="13" t="b">
        <f t="shared" si="248"/>
        <v>0</v>
      </c>
      <c r="AN824" s="13" t="b">
        <f t="shared" si="249"/>
        <v>0</v>
      </c>
      <c r="AO824" s="13" t="b">
        <f t="shared" si="250"/>
        <v>0</v>
      </c>
      <c r="AP824" s="13" t="b">
        <f t="shared" si="251"/>
        <v>0</v>
      </c>
      <c r="AQ824" s="13" t="b">
        <f t="shared" si="252"/>
        <v>0</v>
      </c>
      <c r="AR824" s="13" t="b">
        <f t="shared" si="253"/>
        <v>0</v>
      </c>
      <c r="AS824" s="13" t="b">
        <f t="shared" si="254"/>
        <v>1</v>
      </c>
      <c r="AT824" s="13" t="b">
        <f t="shared" si="255"/>
        <v>1</v>
      </c>
      <c r="AU824" s="13" t="b">
        <f t="shared" si="256"/>
        <v>1</v>
      </c>
      <c r="AV824" s="13" t="b">
        <f t="shared" si="257"/>
        <v>1</v>
      </c>
      <c r="AW824" s="13" t="b">
        <f t="shared" si="258"/>
        <v>1</v>
      </c>
      <c r="AX824" s="13" t="str">
        <f t="shared" si="259"/>
        <v>-</v>
      </c>
      <c r="AY824" s="622">
        <f>IF(AX824="-",0,IF(COUNTIF(AX824:$AX$1022,AX824)&gt;1,1,0))</f>
        <v>0</v>
      </c>
    </row>
    <row r="825" spans="1:51" ht="15.75">
      <c r="A825" s="464">
        <v>803</v>
      </c>
      <c r="B825" s="491"/>
      <c r="C825" s="492"/>
      <c r="D825" s="469"/>
      <c r="E825" s="470"/>
      <c r="F825" s="493"/>
      <c r="G825" s="466"/>
      <c r="H825" s="470"/>
      <c r="I825" s="493"/>
      <c r="J825" s="466"/>
      <c r="K825" s="470"/>
      <c r="L825" s="493"/>
      <c r="M825" s="466"/>
      <c r="N825" s="470"/>
      <c r="O825" s="493"/>
      <c r="P825" s="466"/>
      <c r="Q825" s="470"/>
      <c r="R825" s="493"/>
      <c r="S825" s="466"/>
      <c r="T825" s="470"/>
      <c r="U825" s="493"/>
      <c r="V825" s="466"/>
      <c r="W825" s="470"/>
      <c r="X825" s="493"/>
      <c r="Y825" s="466"/>
      <c r="Z825" s="470"/>
      <c r="AA825" s="494"/>
      <c r="AB825" s="542">
        <f t="shared" si="242"/>
        <v>0</v>
      </c>
      <c r="AC825" s="495">
        <f t="shared" si="242"/>
        <v>0</v>
      </c>
      <c r="AD825" s="496">
        <f t="shared" si="242"/>
        <v>0</v>
      </c>
      <c r="AE825" s="3"/>
      <c r="AF825" s="13" t="b">
        <f t="shared" si="240"/>
        <v>1</v>
      </c>
      <c r="AG825" s="13" t="b">
        <f t="shared" si="241"/>
        <v>1</v>
      </c>
      <c r="AH825" s="13" t="b">
        <f t="shared" si="243"/>
        <v>1</v>
      </c>
      <c r="AI825" s="13" t="b">
        <f t="shared" si="244"/>
        <v>1</v>
      </c>
      <c r="AJ825" s="13" t="b">
        <f t="shared" si="245"/>
        <v>0</v>
      </c>
      <c r="AK825" s="13" t="b">
        <f t="shared" si="246"/>
        <v>0</v>
      </c>
      <c r="AL825" s="13" t="b">
        <f t="shared" si="247"/>
        <v>0</v>
      </c>
      <c r="AM825" s="13" t="b">
        <f t="shared" si="248"/>
        <v>0</v>
      </c>
      <c r="AN825" s="13" t="b">
        <f t="shared" si="249"/>
        <v>0</v>
      </c>
      <c r="AO825" s="13" t="b">
        <f t="shared" si="250"/>
        <v>0</v>
      </c>
      <c r="AP825" s="13" t="b">
        <f t="shared" si="251"/>
        <v>0</v>
      </c>
      <c r="AQ825" s="13" t="b">
        <f t="shared" si="252"/>
        <v>0</v>
      </c>
      <c r="AR825" s="13" t="b">
        <f t="shared" si="253"/>
        <v>0</v>
      </c>
      <c r="AS825" s="13" t="b">
        <f t="shared" si="254"/>
        <v>1</v>
      </c>
      <c r="AT825" s="13" t="b">
        <f t="shared" si="255"/>
        <v>1</v>
      </c>
      <c r="AU825" s="13" t="b">
        <f t="shared" si="256"/>
        <v>1</v>
      </c>
      <c r="AV825" s="13" t="b">
        <f t="shared" si="257"/>
        <v>1</v>
      </c>
      <c r="AW825" s="13" t="b">
        <f t="shared" si="258"/>
        <v>1</v>
      </c>
      <c r="AX825" s="13" t="str">
        <f t="shared" si="259"/>
        <v>-</v>
      </c>
      <c r="AY825" s="622">
        <f>IF(AX825="-",0,IF(COUNTIF(AX825:$AX$1022,AX825)&gt;1,1,0))</f>
        <v>0</v>
      </c>
    </row>
    <row r="826" spans="1:51" ht="15.75">
      <c r="A826" s="464">
        <v>804</v>
      </c>
      <c r="B826" s="491"/>
      <c r="C826" s="492"/>
      <c r="D826" s="469"/>
      <c r="E826" s="470"/>
      <c r="F826" s="493"/>
      <c r="G826" s="466"/>
      <c r="H826" s="470"/>
      <c r="I826" s="493"/>
      <c r="J826" s="466"/>
      <c r="K826" s="470"/>
      <c r="L826" s="493"/>
      <c r="M826" s="466"/>
      <c r="N826" s="470"/>
      <c r="O826" s="493"/>
      <c r="P826" s="466"/>
      <c r="Q826" s="470"/>
      <c r="R826" s="493"/>
      <c r="S826" s="466"/>
      <c r="T826" s="470"/>
      <c r="U826" s="493"/>
      <c r="V826" s="466"/>
      <c r="W826" s="470"/>
      <c r="X826" s="493"/>
      <c r="Y826" s="466"/>
      <c r="Z826" s="470"/>
      <c r="AA826" s="494"/>
      <c r="AB826" s="542">
        <f t="shared" si="242"/>
        <v>0</v>
      </c>
      <c r="AC826" s="495">
        <f t="shared" si="242"/>
        <v>0</v>
      </c>
      <c r="AD826" s="496">
        <f t="shared" si="242"/>
        <v>0</v>
      </c>
      <c r="AE826" s="3"/>
      <c r="AF826" s="13" t="b">
        <f t="shared" si="240"/>
        <v>1</v>
      </c>
      <c r="AG826" s="13" t="b">
        <f t="shared" si="241"/>
        <v>1</v>
      </c>
      <c r="AH826" s="13" t="b">
        <f t="shared" si="243"/>
        <v>1</v>
      </c>
      <c r="AI826" s="13" t="b">
        <f t="shared" si="244"/>
        <v>1</v>
      </c>
      <c r="AJ826" s="13" t="b">
        <f t="shared" si="245"/>
        <v>0</v>
      </c>
      <c r="AK826" s="13" t="b">
        <f t="shared" si="246"/>
        <v>0</v>
      </c>
      <c r="AL826" s="13" t="b">
        <f t="shared" si="247"/>
        <v>0</v>
      </c>
      <c r="AM826" s="13" t="b">
        <f t="shared" si="248"/>
        <v>0</v>
      </c>
      <c r="AN826" s="13" t="b">
        <f t="shared" si="249"/>
        <v>0</v>
      </c>
      <c r="AO826" s="13" t="b">
        <f t="shared" si="250"/>
        <v>0</v>
      </c>
      <c r="AP826" s="13" t="b">
        <f t="shared" si="251"/>
        <v>0</v>
      </c>
      <c r="AQ826" s="13" t="b">
        <f t="shared" si="252"/>
        <v>0</v>
      </c>
      <c r="AR826" s="13" t="b">
        <f t="shared" si="253"/>
        <v>0</v>
      </c>
      <c r="AS826" s="13" t="b">
        <f t="shared" si="254"/>
        <v>1</v>
      </c>
      <c r="AT826" s="13" t="b">
        <f t="shared" si="255"/>
        <v>1</v>
      </c>
      <c r="AU826" s="13" t="b">
        <f t="shared" si="256"/>
        <v>1</v>
      </c>
      <c r="AV826" s="13" t="b">
        <f t="shared" si="257"/>
        <v>1</v>
      </c>
      <c r="AW826" s="13" t="b">
        <f t="shared" si="258"/>
        <v>1</v>
      </c>
      <c r="AX826" s="13" t="str">
        <f t="shared" si="259"/>
        <v>-</v>
      </c>
      <c r="AY826" s="622">
        <f>IF(AX826="-",0,IF(COUNTIF(AX826:$AX$1022,AX826)&gt;1,1,0))</f>
        <v>0</v>
      </c>
    </row>
    <row r="827" spans="1:51" ht="15.75">
      <c r="A827" s="464">
        <v>805</v>
      </c>
      <c r="B827" s="491"/>
      <c r="C827" s="492"/>
      <c r="D827" s="469"/>
      <c r="E827" s="470"/>
      <c r="F827" s="493"/>
      <c r="G827" s="466"/>
      <c r="H827" s="470"/>
      <c r="I827" s="493"/>
      <c r="J827" s="466"/>
      <c r="K827" s="470"/>
      <c r="L827" s="493"/>
      <c r="M827" s="466"/>
      <c r="N827" s="470"/>
      <c r="O827" s="493"/>
      <c r="P827" s="466"/>
      <c r="Q827" s="470"/>
      <c r="R827" s="493"/>
      <c r="S827" s="466"/>
      <c r="T827" s="470"/>
      <c r="U827" s="493"/>
      <c r="V827" s="466"/>
      <c r="W827" s="470"/>
      <c r="X827" s="493"/>
      <c r="Y827" s="466"/>
      <c r="Z827" s="470"/>
      <c r="AA827" s="494"/>
      <c r="AB827" s="542">
        <f t="shared" si="242"/>
        <v>0</v>
      </c>
      <c r="AC827" s="495">
        <f t="shared" si="242"/>
        <v>0</v>
      </c>
      <c r="AD827" s="496">
        <f t="shared" si="242"/>
        <v>0</v>
      </c>
      <c r="AE827" s="3"/>
      <c r="AF827" s="13" t="b">
        <f t="shared" si="240"/>
        <v>1</v>
      </c>
      <c r="AG827" s="13" t="b">
        <f t="shared" si="241"/>
        <v>1</v>
      </c>
      <c r="AH827" s="13" t="b">
        <f t="shared" si="243"/>
        <v>1</v>
      </c>
      <c r="AI827" s="13" t="b">
        <f t="shared" si="244"/>
        <v>1</v>
      </c>
      <c r="AJ827" s="13" t="b">
        <f t="shared" si="245"/>
        <v>0</v>
      </c>
      <c r="AK827" s="13" t="b">
        <f t="shared" si="246"/>
        <v>0</v>
      </c>
      <c r="AL827" s="13" t="b">
        <f t="shared" si="247"/>
        <v>0</v>
      </c>
      <c r="AM827" s="13" t="b">
        <f t="shared" si="248"/>
        <v>0</v>
      </c>
      <c r="AN827" s="13" t="b">
        <f t="shared" si="249"/>
        <v>0</v>
      </c>
      <c r="AO827" s="13" t="b">
        <f t="shared" si="250"/>
        <v>0</v>
      </c>
      <c r="AP827" s="13" t="b">
        <f t="shared" si="251"/>
        <v>0</v>
      </c>
      <c r="AQ827" s="13" t="b">
        <f t="shared" si="252"/>
        <v>0</v>
      </c>
      <c r="AR827" s="13" t="b">
        <f t="shared" si="253"/>
        <v>0</v>
      </c>
      <c r="AS827" s="13" t="b">
        <f t="shared" si="254"/>
        <v>1</v>
      </c>
      <c r="AT827" s="13" t="b">
        <f t="shared" si="255"/>
        <v>1</v>
      </c>
      <c r="AU827" s="13" t="b">
        <f t="shared" si="256"/>
        <v>1</v>
      </c>
      <c r="AV827" s="13" t="b">
        <f t="shared" si="257"/>
        <v>1</v>
      </c>
      <c r="AW827" s="13" t="b">
        <f t="shared" si="258"/>
        <v>1</v>
      </c>
      <c r="AX827" s="13" t="str">
        <f t="shared" si="259"/>
        <v>-</v>
      </c>
      <c r="AY827" s="622">
        <f>IF(AX827="-",0,IF(COUNTIF(AX827:$AX$1022,AX827)&gt;1,1,0))</f>
        <v>0</v>
      </c>
    </row>
    <row r="828" spans="1:51" ht="15.75">
      <c r="A828" s="464">
        <v>806</v>
      </c>
      <c r="B828" s="491"/>
      <c r="C828" s="492"/>
      <c r="D828" s="469"/>
      <c r="E828" s="470"/>
      <c r="F828" s="493"/>
      <c r="G828" s="466"/>
      <c r="H828" s="470"/>
      <c r="I828" s="493"/>
      <c r="J828" s="466"/>
      <c r="K828" s="470"/>
      <c r="L828" s="493"/>
      <c r="M828" s="466"/>
      <c r="N828" s="470"/>
      <c r="O828" s="493"/>
      <c r="P828" s="466"/>
      <c r="Q828" s="470"/>
      <c r="R828" s="493"/>
      <c r="S828" s="466"/>
      <c r="T828" s="470"/>
      <c r="U828" s="493"/>
      <c r="V828" s="466"/>
      <c r="W828" s="470"/>
      <c r="X828" s="493"/>
      <c r="Y828" s="466"/>
      <c r="Z828" s="470"/>
      <c r="AA828" s="494"/>
      <c r="AB828" s="542">
        <f t="shared" si="242"/>
        <v>0</v>
      </c>
      <c r="AC828" s="495">
        <f t="shared" si="242"/>
        <v>0</v>
      </c>
      <c r="AD828" s="496">
        <f t="shared" si="242"/>
        <v>0</v>
      </c>
      <c r="AE828" s="3"/>
      <c r="AF828" s="13" t="b">
        <f t="shared" si="240"/>
        <v>1</v>
      </c>
      <c r="AG828" s="13" t="b">
        <f t="shared" si="241"/>
        <v>1</v>
      </c>
      <c r="AH828" s="13" t="b">
        <f t="shared" si="243"/>
        <v>1</v>
      </c>
      <c r="AI828" s="13" t="b">
        <f t="shared" si="244"/>
        <v>1</v>
      </c>
      <c r="AJ828" s="13" t="b">
        <f t="shared" si="245"/>
        <v>0</v>
      </c>
      <c r="AK828" s="13" t="b">
        <f t="shared" si="246"/>
        <v>0</v>
      </c>
      <c r="AL828" s="13" t="b">
        <f t="shared" si="247"/>
        <v>0</v>
      </c>
      <c r="AM828" s="13" t="b">
        <f t="shared" si="248"/>
        <v>0</v>
      </c>
      <c r="AN828" s="13" t="b">
        <f t="shared" si="249"/>
        <v>0</v>
      </c>
      <c r="AO828" s="13" t="b">
        <f t="shared" si="250"/>
        <v>0</v>
      </c>
      <c r="AP828" s="13" t="b">
        <f t="shared" si="251"/>
        <v>0</v>
      </c>
      <c r="AQ828" s="13" t="b">
        <f t="shared" si="252"/>
        <v>0</v>
      </c>
      <c r="AR828" s="13" t="b">
        <f t="shared" si="253"/>
        <v>0</v>
      </c>
      <c r="AS828" s="13" t="b">
        <f t="shared" si="254"/>
        <v>1</v>
      </c>
      <c r="AT828" s="13" t="b">
        <f t="shared" si="255"/>
        <v>1</v>
      </c>
      <c r="AU828" s="13" t="b">
        <f t="shared" si="256"/>
        <v>1</v>
      </c>
      <c r="AV828" s="13" t="b">
        <f t="shared" si="257"/>
        <v>1</v>
      </c>
      <c r="AW828" s="13" t="b">
        <f t="shared" si="258"/>
        <v>1</v>
      </c>
      <c r="AX828" s="13" t="str">
        <f t="shared" si="259"/>
        <v>-</v>
      </c>
      <c r="AY828" s="622">
        <f>IF(AX828="-",0,IF(COUNTIF(AX828:$AX$1022,AX828)&gt;1,1,0))</f>
        <v>0</v>
      </c>
    </row>
    <row r="829" spans="1:51" ht="15.75">
      <c r="A829" s="464">
        <v>807</v>
      </c>
      <c r="B829" s="491"/>
      <c r="C829" s="492"/>
      <c r="D829" s="469"/>
      <c r="E829" s="470"/>
      <c r="F829" s="493"/>
      <c r="G829" s="466"/>
      <c r="H829" s="470"/>
      <c r="I829" s="493"/>
      <c r="J829" s="466"/>
      <c r="K829" s="470"/>
      <c r="L829" s="493"/>
      <c r="M829" s="466"/>
      <c r="N829" s="470"/>
      <c r="O829" s="493"/>
      <c r="P829" s="466"/>
      <c r="Q829" s="470"/>
      <c r="R829" s="493"/>
      <c r="S829" s="466"/>
      <c r="T829" s="470"/>
      <c r="U829" s="493"/>
      <c r="V829" s="466"/>
      <c r="W829" s="470"/>
      <c r="X829" s="493"/>
      <c r="Y829" s="466"/>
      <c r="Z829" s="470"/>
      <c r="AA829" s="494"/>
      <c r="AB829" s="542">
        <f t="shared" si="242"/>
        <v>0</v>
      </c>
      <c r="AC829" s="495">
        <f t="shared" si="242"/>
        <v>0</v>
      </c>
      <c r="AD829" s="496">
        <f t="shared" si="242"/>
        <v>0</v>
      </c>
      <c r="AE829" s="3"/>
      <c r="AF829" s="13" t="b">
        <f t="shared" si="240"/>
        <v>1</v>
      </c>
      <c r="AG829" s="13" t="b">
        <f t="shared" si="241"/>
        <v>1</v>
      </c>
      <c r="AH829" s="13" t="b">
        <f t="shared" si="243"/>
        <v>1</v>
      </c>
      <c r="AI829" s="13" t="b">
        <f t="shared" si="244"/>
        <v>1</v>
      </c>
      <c r="AJ829" s="13" t="b">
        <f t="shared" si="245"/>
        <v>0</v>
      </c>
      <c r="AK829" s="13" t="b">
        <f t="shared" si="246"/>
        <v>0</v>
      </c>
      <c r="AL829" s="13" t="b">
        <f t="shared" si="247"/>
        <v>0</v>
      </c>
      <c r="AM829" s="13" t="b">
        <f t="shared" si="248"/>
        <v>0</v>
      </c>
      <c r="AN829" s="13" t="b">
        <f t="shared" si="249"/>
        <v>0</v>
      </c>
      <c r="AO829" s="13" t="b">
        <f t="shared" si="250"/>
        <v>0</v>
      </c>
      <c r="AP829" s="13" t="b">
        <f t="shared" si="251"/>
        <v>0</v>
      </c>
      <c r="AQ829" s="13" t="b">
        <f t="shared" si="252"/>
        <v>0</v>
      </c>
      <c r="AR829" s="13" t="b">
        <f t="shared" si="253"/>
        <v>0</v>
      </c>
      <c r="AS829" s="13" t="b">
        <f t="shared" si="254"/>
        <v>1</v>
      </c>
      <c r="AT829" s="13" t="b">
        <f t="shared" si="255"/>
        <v>1</v>
      </c>
      <c r="AU829" s="13" t="b">
        <f t="shared" si="256"/>
        <v>1</v>
      </c>
      <c r="AV829" s="13" t="b">
        <f t="shared" si="257"/>
        <v>1</v>
      </c>
      <c r="AW829" s="13" t="b">
        <f t="shared" si="258"/>
        <v>1</v>
      </c>
      <c r="AX829" s="13" t="str">
        <f t="shared" si="259"/>
        <v>-</v>
      </c>
      <c r="AY829" s="622">
        <f>IF(AX829="-",0,IF(COUNTIF(AX829:$AX$1022,AX829)&gt;1,1,0))</f>
        <v>0</v>
      </c>
    </row>
    <row r="830" spans="1:51" ht="15.75">
      <c r="A830" s="464">
        <v>808</v>
      </c>
      <c r="B830" s="491"/>
      <c r="C830" s="492"/>
      <c r="D830" s="469"/>
      <c r="E830" s="470"/>
      <c r="F830" s="493"/>
      <c r="G830" s="466"/>
      <c r="H830" s="470"/>
      <c r="I830" s="493"/>
      <c r="J830" s="466"/>
      <c r="K830" s="470"/>
      <c r="L830" s="493"/>
      <c r="M830" s="466"/>
      <c r="N830" s="470"/>
      <c r="O830" s="493"/>
      <c r="P830" s="466"/>
      <c r="Q830" s="470"/>
      <c r="R830" s="493"/>
      <c r="S830" s="466"/>
      <c r="T830" s="470"/>
      <c r="U830" s="493"/>
      <c r="V830" s="466"/>
      <c r="W830" s="470"/>
      <c r="X830" s="493"/>
      <c r="Y830" s="466"/>
      <c r="Z830" s="470"/>
      <c r="AA830" s="494"/>
      <c r="AB830" s="542">
        <f t="shared" si="242"/>
        <v>0</v>
      </c>
      <c r="AC830" s="495">
        <f t="shared" si="242"/>
        <v>0</v>
      </c>
      <c r="AD830" s="496">
        <f t="shared" si="242"/>
        <v>0</v>
      </c>
      <c r="AE830" s="3"/>
      <c r="AF830" s="13" t="b">
        <f t="shared" si="240"/>
        <v>1</v>
      </c>
      <c r="AG830" s="13" t="b">
        <f t="shared" si="241"/>
        <v>1</v>
      </c>
      <c r="AH830" s="13" t="b">
        <f t="shared" si="243"/>
        <v>1</v>
      </c>
      <c r="AI830" s="13" t="b">
        <f t="shared" si="244"/>
        <v>1</v>
      </c>
      <c r="AJ830" s="13" t="b">
        <f t="shared" si="245"/>
        <v>0</v>
      </c>
      <c r="AK830" s="13" t="b">
        <f t="shared" si="246"/>
        <v>0</v>
      </c>
      <c r="AL830" s="13" t="b">
        <f t="shared" si="247"/>
        <v>0</v>
      </c>
      <c r="AM830" s="13" t="b">
        <f t="shared" si="248"/>
        <v>0</v>
      </c>
      <c r="AN830" s="13" t="b">
        <f t="shared" si="249"/>
        <v>0</v>
      </c>
      <c r="AO830" s="13" t="b">
        <f t="shared" si="250"/>
        <v>0</v>
      </c>
      <c r="AP830" s="13" t="b">
        <f t="shared" si="251"/>
        <v>0</v>
      </c>
      <c r="AQ830" s="13" t="b">
        <f t="shared" si="252"/>
        <v>0</v>
      </c>
      <c r="AR830" s="13" t="b">
        <f t="shared" si="253"/>
        <v>0</v>
      </c>
      <c r="AS830" s="13" t="b">
        <f t="shared" si="254"/>
        <v>1</v>
      </c>
      <c r="AT830" s="13" t="b">
        <f t="shared" si="255"/>
        <v>1</v>
      </c>
      <c r="AU830" s="13" t="b">
        <f t="shared" si="256"/>
        <v>1</v>
      </c>
      <c r="AV830" s="13" t="b">
        <f t="shared" si="257"/>
        <v>1</v>
      </c>
      <c r="AW830" s="13" t="b">
        <f t="shared" si="258"/>
        <v>1</v>
      </c>
      <c r="AX830" s="13" t="str">
        <f t="shared" si="259"/>
        <v>-</v>
      </c>
      <c r="AY830" s="622">
        <f>IF(AX830="-",0,IF(COUNTIF(AX830:$AX$1022,AX830)&gt;1,1,0))</f>
        <v>0</v>
      </c>
    </row>
    <row r="831" spans="1:51" ht="15.75">
      <c r="A831" s="464">
        <v>809</v>
      </c>
      <c r="B831" s="491"/>
      <c r="C831" s="492"/>
      <c r="D831" s="469"/>
      <c r="E831" s="470"/>
      <c r="F831" s="493"/>
      <c r="G831" s="466"/>
      <c r="H831" s="470"/>
      <c r="I831" s="493"/>
      <c r="J831" s="466"/>
      <c r="K831" s="470"/>
      <c r="L831" s="493"/>
      <c r="M831" s="466"/>
      <c r="N831" s="470"/>
      <c r="O831" s="493"/>
      <c r="P831" s="466"/>
      <c r="Q831" s="470"/>
      <c r="R831" s="493"/>
      <c r="S831" s="466"/>
      <c r="T831" s="470"/>
      <c r="U831" s="493"/>
      <c r="V831" s="466"/>
      <c r="W831" s="470"/>
      <c r="X831" s="493"/>
      <c r="Y831" s="466"/>
      <c r="Z831" s="470"/>
      <c r="AA831" s="494"/>
      <c r="AB831" s="542">
        <f t="shared" si="242"/>
        <v>0</v>
      </c>
      <c r="AC831" s="495">
        <f t="shared" si="242"/>
        <v>0</v>
      </c>
      <c r="AD831" s="496">
        <f t="shared" si="242"/>
        <v>0</v>
      </c>
      <c r="AE831" s="3"/>
      <c r="AF831" s="13" t="b">
        <f t="shared" si="240"/>
        <v>1</v>
      </c>
      <c r="AG831" s="13" t="b">
        <f t="shared" si="241"/>
        <v>1</v>
      </c>
      <c r="AH831" s="13" t="b">
        <f t="shared" si="243"/>
        <v>1</v>
      </c>
      <c r="AI831" s="13" t="b">
        <f t="shared" si="244"/>
        <v>1</v>
      </c>
      <c r="AJ831" s="13" t="b">
        <f t="shared" si="245"/>
        <v>0</v>
      </c>
      <c r="AK831" s="13" t="b">
        <f t="shared" si="246"/>
        <v>0</v>
      </c>
      <c r="AL831" s="13" t="b">
        <f t="shared" si="247"/>
        <v>0</v>
      </c>
      <c r="AM831" s="13" t="b">
        <f t="shared" si="248"/>
        <v>0</v>
      </c>
      <c r="AN831" s="13" t="b">
        <f t="shared" si="249"/>
        <v>0</v>
      </c>
      <c r="AO831" s="13" t="b">
        <f t="shared" si="250"/>
        <v>0</v>
      </c>
      <c r="AP831" s="13" t="b">
        <f t="shared" si="251"/>
        <v>0</v>
      </c>
      <c r="AQ831" s="13" t="b">
        <f t="shared" si="252"/>
        <v>0</v>
      </c>
      <c r="AR831" s="13" t="b">
        <f t="shared" si="253"/>
        <v>0</v>
      </c>
      <c r="AS831" s="13" t="b">
        <f t="shared" si="254"/>
        <v>1</v>
      </c>
      <c r="AT831" s="13" t="b">
        <f t="shared" si="255"/>
        <v>1</v>
      </c>
      <c r="AU831" s="13" t="b">
        <f t="shared" si="256"/>
        <v>1</v>
      </c>
      <c r="AV831" s="13" t="b">
        <f t="shared" si="257"/>
        <v>1</v>
      </c>
      <c r="AW831" s="13" t="b">
        <f t="shared" si="258"/>
        <v>1</v>
      </c>
      <c r="AX831" s="13" t="str">
        <f t="shared" si="259"/>
        <v>-</v>
      </c>
      <c r="AY831" s="622">
        <f>IF(AX831="-",0,IF(COUNTIF(AX831:$AX$1022,AX831)&gt;1,1,0))</f>
        <v>0</v>
      </c>
    </row>
    <row r="832" spans="1:51" ht="15.75">
      <c r="A832" s="464">
        <v>810</v>
      </c>
      <c r="B832" s="491"/>
      <c r="C832" s="492"/>
      <c r="D832" s="469"/>
      <c r="E832" s="470"/>
      <c r="F832" s="493"/>
      <c r="G832" s="466"/>
      <c r="H832" s="470"/>
      <c r="I832" s="493"/>
      <c r="J832" s="466"/>
      <c r="K832" s="470"/>
      <c r="L832" s="493"/>
      <c r="M832" s="466"/>
      <c r="N832" s="470"/>
      <c r="O832" s="493"/>
      <c r="P832" s="466"/>
      <c r="Q832" s="470"/>
      <c r="R832" s="493"/>
      <c r="S832" s="466"/>
      <c r="T832" s="470"/>
      <c r="U832" s="493"/>
      <c r="V832" s="466"/>
      <c r="W832" s="470"/>
      <c r="X832" s="493"/>
      <c r="Y832" s="466"/>
      <c r="Z832" s="470"/>
      <c r="AA832" s="494"/>
      <c r="AB832" s="542">
        <f t="shared" si="242"/>
        <v>0</v>
      </c>
      <c r="AC832" s="495">
        <f t="shared" si="242"/>
        <v>0</v>
      </c>
      <c r="AD832" s="496">
        <f t="shared" si="242"/>
        <v>0</v>
      </c>
      <c r="AE832" s="3"/>
      <c r="AF832" s="13" t="b">
        <f t="shared" si="240"/>
        <v>1</v>
      </c>
      <c r="AG832" s="13" t="b">
        <f t="shared" si="241"/>
        <v>1</v>
      </c>
      <c r="AH832" s="13" t="b">
        <f t="shared" si="243"/>
        <v>1</v>
      </c>
      <c r="AI832" s="13" t="b">
        <f t="shared" si="244"/>
        <v>1</v>
      </c>
      <c r="AJ832" s="13" t="b">
        <f t="shared" si="245"/>
        <v>0</v>
      </c>
      <c r="AK832" s="13" t="b">
        <f t="shared" si="246"/>
        <v>0</v>
      </c>
      <c r="AL832" s="13" t="b">
        <f t="shared" si="247"/>
        <v>0</v>
      </c>
      <c r="AM832" s="13" t="b">
        <f t="shared" si="248"/>
        <v>0</v>
      </c>
      <c r="AN832" s="13" t="b">
        <f t="shared" si="249"/>
        <v>0</v>
      </c>
      <c r="AO832" s="13" t="b">
        <f t="shared" si="250"/>
        <v>0</v>
      </c>
      <c r="AP832" s="13" t="b">
        <f t="shared" si="251"/>
        <v>0</v>
      </c>
      <c r="AQ832" s="13" t="b">
        <f t="shared" si="252"/>
        <v>0</v>
      </c>
      <c r="AR832" s="13" t="b">
        <f t="shared" si="253"/>
        <v>0</v>
      </c>
      <c r="AS832" s="13" t="b">
        <f t="shared" si="254"/>
        <v>1</v>
      </c>
      <c r="AT832" s="13" t="b">
        <f t="shared" si="255"/>
        <v>1</v>
      </c>
      <c r="AU832" s="13" t="b">
        <f t="shared" si="256"/>
        <v>1</v>
      </c>
      <c r="AV832" s="13" t="b">
        <f t="shared" si="257"/>
        <v>1</v>
      </c>
      <c r="AW832" s="13" t="b">
        <f t="shared" si="258"/>
        <v>1</v>
      </c>
      <c r="AX832" s="13" t="str">
        <f t="shared" si="259"/>
        <v>-</v>
      </c>
      <c r="AY832" s="622">
        <f>IF(AX832="-",0,IF(COUNTIF(AX832:$AX$1022,AX832)&gt;1,1,0))</f>
        <v>0</v>
      </c>
    </row>
    <row r="833" spans="1:51" ht="15.75">
      <c r="A833" s="464">
        <v>811</v>
      </c>
      <c r="B833" s="491"/>
      <c r="C833" s="492"/>
      <c r="D833" s="469"/>
      <c r="E833" s="470"/>
      <c r="F833" s="493"/>
      <c r="G833" s="466"/>
      <c r="H833" s="470"/>
      <c r="I833" s="493"/>
      <c r="J833" s="466"/>
      <c r="K833" s="470"/>
      <c r="L833" s="493"/>
      <c r="M833" s="466"/>
      <c r="N833" s="470"/>
      <c r="O833" s="493"/>
      <c r="P833" s="466"/>
      <c r="Q833" s="470"/>
      <c r="R833" s="493"/>
      <c r="S833" s="466"/>
      <c r="T833" s="470"/>
      <c r="U833" s="493"/>
      <c r="V833" s="466"/>
      <c r="W833" s="470"/>
      <c r="X833" s="493"/>
      <c r="Y833" s="466"/>
      <c r="Z833" s="470"/>
      <c r="AA833" s="494"/>
      <c r="AB833" s="542">
        <f t="shared" si="242"/>
        <v>0</v>
      </c>
      <c r="AC833" s="495">
        <f t="shared" si="242"/>
        <v>0</v>
      </c>
      <c r="AD833" s="496">
        <f t="shared" si="242"/>
        <v>0</v>
      </c>
      <c r="AE833" s="3"/>
      <c r="AF833" s="13" t="b">
        <f t="shared" si="240"/>
        <v>1</v>
      </c>
      <c r="AG833" s="13" t="b">
        <f t="shared" si="241"/>
        <v>1</v>
      </c>
      <c r="AH833" s="13" t="b">
        <f t="shared" si="243"/>
        <v>1</v>
      </c>
      <c r="AI833" s="13" t="b">
        <f t="shared" si="244"/>
        <v>1</v>
      </c>
      <c r="AJ833" s="13" t="b">
        <f t="shared" si="245"/>
        <v>0</v>
      </c>
      <c r="AK833" s="13" t="b">
        <f t="shared" si="246"/>
        <v>0</v>
      </c>
      <c r="AL833" s="13" t="b">
        <f t="shared" si="247"/>
        <v>0</v>
      </c>
      <c r="AM833" s="13" t="b">
        <f t="shared" si="248"/>
        <v>0</v>
      </c>
      <c r="AN833" s="13" t="b">
        <f t="shared" si="249"/>
        <v>0</v>
      </c>
      <c r="AO833" s="13" t="b">
        <f t="shared" si="250"/>
        <v>0</v>
      </c>
      <c r="AP833" s="13" t="b">
        <f t="shared" si="251"/>
        <v>0</v>
      </c>
      <c r="AQ833" s="13" t="b">
        <f t="shared" si="252"/>
        <v>0</v>
      </c>
      <c r="AR833" s="13" t="b">
        <f t="shared" si="253"/>
        <v>0</v>
      </c>
      <c r="AS833" s="13" t="b">
        <f t="shared" si="254"/>
        <v>1</v>
      </c>
      <c r="AT833" s="13" t="b">
        <f t="shared" si="255"/>
        <v>1</v>
      </c>
      <c r="AU833" s="13" t="b">
        <f t="shared" si="256"/>
        <v>1</v>
      </c>
      <c r="AV833" s="13" t="b">
        <f t="shared" si="257"/>
        <v>1</v>
      </c>
      <c r="AW833" s="13" t="b">
        <f t="shared" si="258"/>
        <v>1</v>
      </c>
      <c r="AX833" s="13" t="str">
        <f t="shared" si="259"/>
        <v>-</v>
      </c>
      <c r="AY833" s="622">
        <f>IF(AX833="-",0,IF(COUNTIF(AX833:$AX$1022,AX833)&gt;1,1,0))</f>
        <v>0</v>
      </c>
    </row>
    <row r="834" spans="1:51" ht="15.75">
      <c r="A834" s="464">
        <v>812</v>
      </c>
      <c r="B834" s="491"/>
      <c r="C834" s="492"/>
      <c r="D834" s="469"/>
      <c r="E834" s="470"/>
      <c r="F834" s="493"/>
      <c r="G834" s="466"/>
      <c r="H834" s="470"/>
      <c r="I834" s="493"/>
      <c r="J834" s="466"/>
      <c r="K834" s="470"/>
      <c r="L834" s="493"/>
      <c r="M834" s="466"/>
      <c r="N834" s="470"/>
      <c r="O834" s="493"/>
      <c r="P834" s="466"/>
      <c r="Q834" s="470"/>
      <c r="R834" s="493"/>
      <c r="S834" s="466"/>
      <c r="T834" s="470"/>
      <c r="U834" s="493"/>
      <c r="V834" s="466"/>
      <c r="W834" s="470"/>
      <c r="X834" s="493"/>
      <c r="Y834" s="466"/>
      <c r="Z834" s="470"/>
      <c r="AA834" s="494"/>
      <c r="AB834" s="542">
        <f t="shared" si="242"/>
        <v>0</v>
      </c>
      <c r="AC834" s="495">
        <f t="shared" si="242"/>
        <v>0</v>
      </c>
      <c r="AD834" s="496">
        <f t="shared" si="242"/>
        <v>0</v>
      </c>
      <c r="AE834" s="3"/>
      <c r="AF834" s="13" t="b">
        <f t="shared" si="240"/>
        <v>1</v>
      </c>
      <c r="AG834" s="13" t="b">
        <f t="shared" si="241"/>
        <v>1</v>
      </c>
      <c r="AH834" s="13" t="b">
        <f t="shared" si="243"/>
        <v>1</v>
      </c>
      <c r="AI834" s="13" t="b">
        <f t="shared" si="244"/>
        <v>1</v>
      </c>
      <c r="AJ834" s="13" t="b">
        <f t="shared" si="245"/>
        <v>0</v>
      </c>
      <c r="AK834" s="13" t="b">
        <f t="shared" si="246"/>
        <v>0</v>
      </c>
      <c r="AL834" s="13" t="b">
        <f t="shared" si="247"/>
        <v>0</v>
      </c>
      <c r="AM834" s="13" t="b">
        <f t="shared" si="248"/>
        <v>0</v>
      </c>
      <c r="AN834" s="13" t="b">
        <f t="shared" si="249"/>
        <v>0</v>
      </c>
      <c r="AO834" s="13" t="b">
        <f t="shared" si="250"/>
        <v>0</v>
      </c>
      <c r="AP834" s="13" t="b">
        <f t="shared" si="251"/>
        <v>0</v>
      </c>
      <c r="AQ834" s="13" t="b">
        <f t="shared" si="252"/>
        <v>0</v>
      </c>
      <c r="AR834" s="13" t="b">
        <f t="shared" si="253"/>
        <v>0</v>
      </c>
      <c r="AS834" s="13" t="b">
        <f t="shared" si="254"/>
        <v>1</v>
      </c>
      <c r="AT834" s="13" t="b">
        <f t="shared" si="255"/>
        <v>1</v>
      </c>
      <c r="AU834" s="13" t="b">
        <f t="shared" si="256"/>
        <v>1</v>
      </c>
      <c r="AV834" s="13" t="b">
        <f t="shared" si="257"/>
        <v>1</v>
      </c>
      <c r="AW834" s="13" t="b">
        <f t="shared" si="258"/>
        <v>1</v>
      </c>
      <c r="AX834" s="13" t="str">
        <f t="shared" si="259"/>
        <v>-</v>
      </c>
      <c r="AY834" s="622">
        <f>IF(AX834="-",0,IF(COUNTIF(AX834:$AX$1022,AX834)&gt;1,1,0))</f>
        <v>0</v>
      </c>
    </row>
    <row r="835" spans="1:51" ht="15.75">
      <c r="A835" s="464">
        <v>813</v>
      </c>
      <c r="B835" s="491"/>
      <c r="C835" s="492"/>
      <c r="D835" s="469"/>
      <c r="E835" s="470"/>
      <c r="F835" s="493"/>
      <c r="G835" s="466"/>
      <c r="H835" s="470"/>
      <c r="I835" s="493"/>
      <c r="J835" s="466"/>
      <c r="K835" s="470"/>
      <c r="L835" s="493"/>
      <c r="M835" s="466"/>
      <c r="N835" s="470"/>
      <c r="O835" s="493"/>
      <c r="P835" s="466"/>
      <c r="Q835" s="470"/>
      <c r="R835" s="493"/>
      <c r="S835" s="466"/>
      <c r="T835" s="470"/>
      <c r="U835" s="493"/>
      <c r="V835" s="466"/>
      <c r="W835" s="470"/>
      <c r="X835" s="493"/>
      <c r="Y835" s="466"/>
      <c r="Z835" s="470"/>
      <c r="AA835" s="494"/>
      <c r="AB835" s="542">
        <f t="shared" si="242"/>
        <v>0</v>
      </c>
      <c r="AC835" s="495">
        <f t="shared" si="242"/>
        <v>0</v>
      </c>
      <c r="AD835" s="496">
        <f t="shared" si="242"/>
        <v>0</v>
      </c>
      <c r="AE835" s="3"/>
      <c r="AF835" s="13" t="b">
        <f t="shared" si="240"/>
        <v>1</v>
      </c>
      <c r="AG835" s="13" t="b">
        <f t="shared" si="241"/>
        <v>1</v>
      </c>
      <c r="AH835" s="13" t="b">
        <f t="shared" si="243"/>
        <v>1</v>
      </c>
      <c r="AI835" s="13" t="b">
        <f t="shared" si="244"/>
        <v>1</v>
      </c>
      <c r="AJ835" s="13" t="b">
        <f t="shared" si="245"/>
        <v>0</v>
      </c>
      <c r="AK835" s="13" t="b">
        <f t="shared" si="246"/>
        <v>0</v>
      </c>
      <c r="AL835" s="13" t="b">
        <f t="shared" si="247"/>
        <v>0</v>
      </c>
      <c r="AM835" s="13" t="b">
        <f t="shared" si="248"/>
        <v>0</v>
      </c>
      <c r="AN835" s="13" t="b">
        <f t="shared" si="249"/>
        <v>0</v>
      </c>
      <c r="AO835" s="13" t="b">
        <f t="shared" si="250"/>
        <v>0</v>
      </c>
      <c r="AP835" s="13" t="b">
        <f t="shared" si="251"/>
        <v>0</v>
      </c>
      <c r="AQ835" s="13" t="b">
        <f t="shared" si="252"/>
        <v>0</v>
      </c>
      <c r="AR835" s="13" t="b">
        <f t="shared" si="253"/>
        <v>0</v>
      </c>
      <c r="AS835" s="13" t="b">
        <f t="shared" si="254"/>
        <v>1</v>
      </c>
      <c r="AT835" s="13" t="b">
        <f t="shared" si="255"/>
        <v>1</v>
      </c>
      <c r="AU835" s="13" t="b">
        <f t="shared" si="256"/>
        <v>1</v>
      </c>
      <c r="AV835" s="13" t="b">
        <f t="shared" si="257"/>
        <v>1</v>
      </c>
      <c r="AW835" s="13" t="b">
        <f t="shared" si="258"/>
        <v>1</v>
      </c>
      <c r="AX835" s="13" t="str">
        <f t="shared" si="259"/>
        <v>-</v>
      </c>
      <c r="AY835" s="622">
        <f>IF(AX835="-",0,IF(COUNTIF(AX835:$AX$1022,AX835)&gt;1,1,0))</f>
        <v>0</v>
      </c>
    </row>
    <row r="836" spans="1:51" ht="15.75">
      <c r="A836" s="464">
        <v>814</v>
      </c>
      <c r="B836" s="491"/>
      <c r="C836" s="492"/>
      <c r="D836" s="469"/>
      <c r="E836" s="470"/>
      <c r="F836" s="493"/>
      <c r="G836" s="466"/>
      <c r="H836" s="470"/>
      <c r="I836" s="493"/>
      <c r="J836" s="466"/>
      <c r="K836" s="470"/>
      <c r="L836" s="493"/>
      <c r="M836" s="466"/>
      <c r="N836" s="470"/>
      <c r="O836" s="493"/>
      <c r="P836" s="466"/>
      <c r="Q836" s="470"/>
      <c r="R836" s="493"/>
      <c r="S836" s="466"/>
      <c r="T836" s="470"/>
      <c r="U836" s="493"/>
      <c r="V836" s="466"/>
      <c r="W836" s="470"/>
      <c r="X836" s="493"/>
      <c r="Y836" s="466"/>
      <c r="Z836" s="470"/>
      <c r="AA836" s="494"/>
      <c r="AB836" s="542">
        <f t="shared" si="242"/>
        <v>0</v>
      </c>
      <c r="AC836" s="495">
        <f t="shared" si="242"/>
        <v>0</v>
      </c>
      <c r="AD836" s="496">
        <f t="shared" si="242"/>
        <v>0</v>
      </c>
      <c r="AE836" s="3"/>
      <c r="AF836" s="13" t="b">
        <f t="shared" si="240"/>
        <v>1</v>
      </c>
      <c r="AG836" s="13" t="b">
        <f t="shared" si="241"/>
        <v>1</v>
      </c>
      <c r="AH836" s="13" t="b">
        <f t="shared" si="243"/>
        <v>1</v>
      </c>
      <c r="AI836" s="13" t="b">
        <f t="shared" si="244"/>
        <v>1</v>
      </c>
      <c r="AJ836" s="13" t="b">
        <f t="shared" si="245"/>
        <v>0</v>
      </c>
      <c r="AK836" s="13" t="b">
        <f t="shared" si="246"/>
        <v>0</v>
      </c>
      <c r="AL836" s="13" t="b">
        <f t="shared" si="247"/>
        <v>0</v>
      </c>
      <c r="AM836" s="13" t="b">
        <f t="shared" si="248"/>
        <v>0</v>
      </c>
      <c r="AN836" s="13" t="b">
        <f t="shared" si="249"/>
        <v>0</v>
      </c>
      <c r="AO836" s="13" t="b">
        <f t="shared" si="250"/>
        <v>0</v>
      </c>
      <c r="AP836" s="13" t="b">
        <f t="shared" si="251"/>
        <v>0</v>
      </c>
      <c r="AQ836" s="13" t="b">
        <f t="shared" si="252"/>
        <v>0</v>
      </c>
      <c r="AR836" s="13" t="b">
        <f t="shared" si="253"/>
        <v>0</v>
      </c>
      <c r="AS836" s="13" t="b">
        <f t="shared" si="254"/>
        <v>1</v>
      </c>
      <c r="AT836" s="13" t="b">
        <f t="shared" si="255"/>
        <v>1</v>
      </c>
      <c r="AU836" s="13" t="b">
        <f t="shared" si="256"/>
        <v>1</v>
      </c>
      <c r="AV836" s="13" t="b">
        <f t="shared" si="257"/>
        <v>1</v>
      </c>
      <c r="AW836" s="13" t="b">
        <f t="shared" si="258"/>
        <v>1</v>
      </c>
      <c r="AX836" s="13" t="str">
        <f t="shared" si="259"/>
        <v>-</v>
      </c>
      <c r="AY836" s="622">
        <f>IF(AX836="-",0,IF(COUNTIF(AX836:$AX$1022,AX836)&gt;1,1,0))</f>
        <v>0</v>
      </c>
    </row>
    <row r="837" spans="1:51" ht="15.75">
      <c r="A837" s="464">
        <v>815</v>
      </c>
      <c r="B837" s="491"/>
      <c r="C837" s="492"/>
      <c r="D837" s="469"/>
      <c r="E837" s="470"/>
      <c r="F837" s="493"/>
      <c r="G837" s="466"/>
      <c r="H837" s="470"/>
      <c r="I837" s="493"/>
      <c r="J837" s="466"/>
      <c r="K837" s="470"/>
      <c r="L837" s="493"/>
      <c r="M837" s="466"/>
      <c r="N837" s="470"/>
      <c r="O837" s="493"/>
      <c r="P837" s="466"/>
      <c r="Q837" s="470"/>
      <c r="R837" s="493"/>
      <c r="S837" s="466"/>
      <c r="T837" s="470"/>
      <c r="U837" s="493"/>
      <c r="V837" s="466"/>
      <c r="W837" s="470"/>
      <c r="X837" s="493"/>
      <c r="Y837" s="466"/>
      <c r="Z837" s="470"/>
      <c r="AA837" s="494"/>
      <c r="AB837" s="542">
        <f t="shared" si="242"/>
        <v>0</v>
      </c>
      <c r="AC837" s="495">
        <f t="shared" si="242"/>
        <v>0</v>
      </c>
      <c r="AD837" s="496">
        <f t="shared" si="242"/>
        <v>0</v>
      </c>
      <c r="AE837" s="3"/>
      <c r="AF837" s="13" t="b">
        <f t="shared" si="240"/>
        <v>1</v>
      </c>
      <c r="AG837" s="13" t="b">
        <f t="shared" si="241"/>
        <v>1</v>
      </c>
      <c r="AH837" s="13" t="b">
        <f t="shared" si="243"/>
        <v>1</v>
      </c>
      <c r="AI837" s="13" t="b">
        <f t="shared" si="244"/>
        <v>1</v>
      </c>
      <c r="AJ837" s="13" t="b">
        <f t="shared" si="245"/>
        <v>0</v>
      </c>
      <c r="AK837" s="13" t="b">
        <f t="shared" si="246"/>
        <v>0</v>
      </c>
      <c r="AL837" s="13" t="b">
        <f t="shared" si="247"/>
        <v>0</v>
      </c>
      <c r="AM837" s="13" t="b">
        <f t="shared" si="248"/>
        <v>0</v>
      </c>
      <c r="AN837" s="13" t="b">
        <f t="shared" si="249"/>
        <v>0</v>
      </c>
      <c r="AO837" s="13" t="b">
        <f t="shared" si="250"/>
        <v>0</v>
      </c>
      <c r="AP837" s="13" t="b">
        <f t="shared" si="251"/>
        <v>0</v>
      </c>
      <c r="AQ837" s="13" t="b">
        <f t="shared" si="252"/>
        <v>0</v>
      </c>
      <c r="AR837" s="13" t="b">
        <f t="shared" si="253"/>
        <v>0</v>
      </c>
      <c r="AS837" s="13" t="b">
        <f t="shared" si="254"/>
        <v>1</v>
      </c>
      <c r="AT837" s="13" t="b">
        <f t="shared" si="255"/>
        <v>1</v>
      </c>
      <c r="AU837" s="13" t="b">
        <f t="shared" si="256"/>
        <v>1</v>
      </c>
      <c r="AV837" s="13" t="b">
        <f t="shared" si="257"/>
        <v>1</v>
      </c>
      <c r="AW837" s="13" t="b">
        <f t="shared" si="258"/>
        <v>1</v>
      </c>
      <c r="AX837" s="13" t="str">
        <f t="shared" si="259"/>
        <v>-</v>
      </c>
      <c r="AY837" s="622">
        <f>IF(AX837="-",0,IF(COUNTIF(AX837:$AX$1022,AX837)&gt;1,1,0))</f>
        <v>0</v>
      </c>
    </row>
    <row r="838" spans="1:51" ht="15.75">
      <c r="A838" s="464">
        <v>816</v>
      </c>
      <c r="B838" s="491"/>
      <c r="C838" s="492"/>
      <c r="D838" s="469"/>
      <c r="E838" s="470"/>
      <c r="F838" s="493"/>
      <c r="G838" s="466"/>
      <c r="H838" s="470"/>
      <c r="I838" s="493"/>
      <c r="J838" s="466"/>
      <c r="K838" s="470"/>
      <c r="L838" s="493"/>
      <c r="M838" s="466"/>
      <c r="N838" s="470"/>
      <c r="O838" s="493"/>
      <c r="P838" s="466"/>
      <c r="Q838" s="470"/>
      <c r="R838" s="493"/>
      <c r="S838" s="466"/>
      <c r="T838" s="470"/>
      <c r="U838" s="493"/>
      <c r="V838" s="466"/>
      <c r="W838" s="470"/>
      <c r="X838" s="493"/>
      <c r="Y838" s="466"/>
      <c r="Z838" s="470"/>
      <c r="AA838" s="494"/>
      <c r="AB838" s="542">
        <f t="shared" si="242"/>
        <v>0</v>
      </c>
      <c r="AC838" s="495">
        <f t="shared" si="242"/>
        <v>0</v>
      </c>
      <c r="AD838" s="496">
        <f t="shared" si="242"/>
        <v>0</v>
      </c>
      <c r="AE838" s="3"/>
      <c r="AF838" s="13" t="b">
        <f t="shared" si="240"/>
        <v>1</v>
      </c>
      <c r="AG838" s="13" t="b">
        <f t="shared" si="241"/>
        <v>1</v>
      </c>
      <c r="AH838" s="13" t="b">
        <f t="shared" si="243"/>
        <v>1</v>
      </c>
      <c r="AI838" s="13" t="b">
        <f t="shared" si="244"/>
        <v>1</v>
      </c>
      <c r="AJ838" s="13" t="b">
        <f t="shared" si="245"/>
        <v>0</v>
      </c>
      <c r="AK838" s="13" t="b">
        <f t="shared" si="246"/>
        <v>0</v>
      </c>
      <c r="AL838" s="13" t="b">
        <f t="shared" si="247"/>
        <v>0</v>
      </c>
      <c r="AM838" s="13" t="b">
        <f t="shared" si="248"/>
        <v>0</v>
      </c>
      <c r="AN838" s="13" t="b">
        <f t="shared" si="249"/>
        <v>0</v>
      </c>
      <c r="AO838" s="13" t="b">
        <f t="shared" si="250"/>
        <v>0</v>
      </c>
      <c r="AP838" s="13" t="b">
        <f t="shared" si="251"/>
        <v>0</v>
      </c>
      <c r="AQ838" s="13" t="b">
        <f t="shared" si="252"/>
        <v>0</v>
      </c>
      <c r="AR838" s="13" t="b">
        <f t="shared" si="253"/>
        <v>0</v>
      </c>
      <c r="AS838" s="13" t="b">
        <f t="shared" si="254"/>
        <v>1</v>
      </c>
      <c r="AT838" s="13" t="b">
        <f t="shared" si="255"/>
        <v>1</v>
      </c>
      <c r="AU838" s="13" t="b">
        <f t="shared" si="256"/>
        <v>1</v>
      </c>
      <c r="AV838" s="13" t="b">
        <f t="shared" si="257"/>
        <v>1</v>
      </c>
      <c r="AW838" s="13" t="b">
        <f t="shared" si="258"/>
        <v>1</v>
      </c>
      <c r="AX838" s="13" t="str">
        <f t="shared" si="259"/>
        <v>-</v>
      </c>
      <c r="AY838" s="622">
        <f>IF(AX838="-",0,IF(COUNTIF(AX838:$AX$1022,AX838)&gt;1,1,0))</f>
        <v>0</v>
      </c>
    </row>
    <row r="839" spans="1:51" ht="15.75">
      <c r="A839" s="464">
        <v>817</v>
      </c>
      <c r="B839" s="491"/>
      <c r="C839" s="492"/>
      <c r="D839" s="469"/>
      <c r="E839" s="470"/>
      <c r="F839" s="493"/>
      <c r="G839" s="466"/>
      <c r="H839" s="470"/>
      <c r="I839" s="493"/>
      <c r="J839" s="466"/>
      <c r="K839" s="470"/>
      <c r="L839" s="493"/>
      <c r="M839" s="466"/>
      <c r="N839" s="470"/>
      <c r="O839" s="493"/>
      <c r="P839" s="466"/>
      <c r="Q839" s="470"/>
      <c r="R839" s="493"/>
      <c r="S839" s="466"/>
      <c r="T839" s="470"/>
      <c r="U839" s="493"/>
      <c r="V839" s="466"/>
      <c r="W839" s="470"/>
      <c r="X839" s="493"/>
      <c r="Y839" s="466"/>
      <c r="Z839" s="470"/>
      <c r="AA839" s="494"/>
      <c r="AB839" s="542">
        <f t="shared" si="242"/>
        <v>0</v>
      </c>
      <c r="AC839" s="495">
        <f t="shared" si="242"/>
        <v>0</v>
      </c>
      <c r="AD839" s="496">
        <f t="shared" si="242"/>
        <v>0</v>
      </c>
      <c r="AE839" s="3"/>
      <c r="AF839" s="13" t="b">
        <f t="shared" si="240"/>
        <v>1</v>
      </c>
      <c r="AG839" s="13" t="b">
        <f t="shared" si="241"/>
        <v>1</v>
      </c>
      <c r="AH839" s="13" t="b">
        <f t="shared" si="243"/>
        <v>1</v>
      </c>
      <c r="AI839" s="13" t="b">
        <f t="shared" si="244"/>
        <v>1</v>
      </c>
      <c r="AJ839" s="13" t="b">
        <f t="shared" si="245"/>
        <v>0</v>
      </c>
      <c r="AK839" s="13" t="b">
        <f t="shared" si="246"/>
        <v>0</v>
      </c>
      <c r="AL839" s="13" t="b">
        <f t="shared" si="247"/>
        <v>0</v>
      </c>
      <c r="AM839" s="13" t="b">
        <f t="shared" si="248"/>
        <v>0</v>
      </c>
      <c r="AN839" s="13" t="b">
        <f t="shared" si="249"/>
        <v>0</v>
      </c>
      <c r="AO839" s="13" t="b">
        <f t="shared" si="250"/>
        <v>0</v>
      </c>
      <c r="AP839" s="13" t="b">
        <f t="shared" si="251"/>
        <v>0</v>
      </c>
      <c r="AQ839" s="13" t="b">
        <f t="shared" si="252"/>
        <v>0</v>
      </c>
      <c r="AR839" s="13" t="b">
        <f t="shared" si="253"/>
        <v>0</v>
      </c>
      <c r="AS839" s="13" t="b">
        <f t="shared" si="254"/>
        <v>1</v>
      </c>
      <c r="AT839" s="13" t="b">
        <f t="shared" si="255"/>
        <v>1</v>
      </c>
      <c r="AU839" s="13" t="b">
        <f t="shared" si="256"/>
        <v>1</v>
      </c>
      <c r="AV839" s="13" t="b">
        <f t="shared" si="257"/>
        <v>1</v>
      </c>
      <c r="AW839" s="13" t="b">
        <f t="shared" si="258"/>
        <v>1</v>
      </c>
      <c r="AX839" s="13" t="str">
        <f t="shared" si="259"/>
        <v>-</v>
      </c>
      <c r="AY839" s="622">
        <f>IF(AX839="-",0,IF(COUNTIF(AX839:$AX$1022,AX839)&gt;1,1,0))</f>
        <v>0</v>
      </c>
    </row>
    <row r="840" spans="1:51" ht="15.75">
      <c r="A840" s="464">
        <v>818</v>
      </c>
      <c r="B840" s="491"/>
      <c r="C840" s="492"/>
      <c r="D840" s="469"/>
      <c r="E840" s="470"/>
      <c r="F840" s="493"/>
      <c r="G840" s="466"/>
      <c r="H840" s="470"/>
      <c r="I840" s="493"/>
      <c r="J840" s="466"/>
      <c r="K840" s="470"/>
      <c r="L840" s="493"/>
      <c r="M840" s="466"/>
      <c r="N840" s="470"/>
      <c r="O840" s="493"/>
      <c r="P840" s="466"/>
      <c r="Q840" s="470"/>
      <c r="R840" s="493"/>
      <c r="S840" s="466"/>
      <c r="T840" s="470"/>
      <c r="U840" s="493"/>
      <c r="V840" s="466"/>
      <c r="W840" s="470"/>
      <c r="X840" s="493"/>
      <c r="Y840" s="466"/>
      <c r="Z840" s="470"/>
      <c r="AA840" s="494"/>
      <c r="AB840" s="542">
        <f t="shared" si="242"/>
        <v>0</v>
      </c>
      <c r="AC840" s="495">
        <f t="shared" si="242"/>
        <v>0</v>
      </c>
      <c r="AD840" s="496">
        <f t="shared" si="242"/>
        <v>0</v>
      </c>
      <c r="AE840" s="3"/>
      <c r="AF840" s="13" t="b">
        <f t="shared" si="240"/>
        <v>1</v>
      </c>
      <c r="AG840" s="13" t="b">
        <f t="shared" si="241"/>
        <v>1</v>
      </c>
      <c r="AH840" s="13" t="b">
        <f t="shared" si="243"/>
        <v>1</v>
      </c>
      <c r="AI840" s="13" t="b">
        <f t="shared" si="244"/>
        <v>1</v>
      </c>
      <c r="AJ840" s="13" t="b">
        <f t="shared" si="245"/>
        <v>0</v>
      </c>
      <c r="AK840" s="13" t="b">
        <f t="shared" si="246"/>
        <v>0</v>
      </c>
      <c r="AL840" s="13" t="b">
        <f t="shared" si="247"/>
        <v>0</v>
      </c>
      <c r="AM840" s="13" t="b">
        <f t="shared" si="248"/>
        <v>0</v>
      </c>
      <c r="AN840" s="13" t="b">
        <f t="shared" si="249"/>
        <v>0</v>
      </c>
      <c r="AO840" s="13" t="b">
        <f t="shared" si="250"/>
        <v>0</v>
      </c>
      <c r="AP840" s="13" t="b">
        <f t="shared" si="251"/>
        <v>0</v>
      </c>
      <c r="AQ840" s="13" t="b">
        <f t="shared" si="252"/>
        <v>0</v>
      </c>
      <c r="AR840" s="13" t="b">
        <f t="shared" si="253"/>
        <v>0</v>
      </c>
      <c r="AS840" s="13" t="b">
        <f t="shared" si="254"/>
        <v>1</v>
      </c>
      <c r="AT840" s="13" t="b">
        <f t="shared" si="255"/>
        <v>1</v>
      </c>
      <c r="AU840" s="13" t="b">
        <f t="shared" si="256"/>
        <v>1</v>
      </c>
      <c r="AV840" s="13" t="b">
        <f t="shared" si="257"/>
        <v>1</v>
      </c>
      <c r="AW840" s="13" t="b">
        <f t="shared" si="258"/>
        <v>1</v>
      </c>
      <c r="AX840" s="13" t="str">
        <f t="shared" si="259"/>
        <v>-</v>
      </c>
      <c r="AY840" s="622">
        <f>IF(AX840="-",0,IF(COUNTIF(AX840:$AX$1022,AX840)&gt;1,1,0))</f>
        <v>0</v>
      </c>
    </row>
    <row r="841" spans="1:51" ht="15.75">
      <c r="A841" s="464">
        <v>819</v>
      </c>
      <c r="B841" s="491"/>
      <c r="C841" s="492"/>
      <c r="D841" s="469"/>
      <c r="E841" s="470"/>
      <c r="F841" s="493"/>
      <c r="G841" s="466"/>
      <c r="H841" s="470"/>
      <c r="I841" s="493"/>
      <c r="J841" s="466"/>
      <c r="K841" s="470"/>
      <c r="L841" s="493"/>
      <c r="M841" s="466"/>
      <c r="N841" s="470"/>
      <c r="O841" s="493"/>
      <c r="P841" s="466"/>
      <c r="Q841" s="470"/>
      <c r="R841" s="493"/>
      <c r="S841" s="466"/>
      <c r="T841" s="470"/>
      <c r="U841" s="493"/>
      <c r="V841" s="466"/>
      <c r="W841" s="470"/>
      <c r="X841" s="493"/>
      <c r="Y841" s="466"/>
      <c r="Z841" s="470"/>
      <c r="AA841" s="494"/>
      <c r="AB841" s="542">
        <f t="shared" si="242"/>
        <v>0</v>
      </c>
      <c r="AC841" s="495">
        <f t="shared" si="242"/>
        <v>0</v>
      </c>
      <c r="AD841" s="496">
        <f t="shared" si="242"/>
        <v>0</v>
      </c>
      <c r="AE841" s="3"/>
      <c r="AF841" s="13" t="b">
        <f t="shared" si="240"/>
        <v>1</v>
      </c>
      <c r="AG841" s="13" t="b">
        <f t="shared" si="241"/>
        <v>1</v>
      </c>
      <c r="AH841" s="13" t="b">
        <f t="shared" si="243"/>
        <v>1</v>
      </c>
      <c r="AI841" s="13" t="b">
        <f t="shared" si="244"/>
        <v>1</v>
      </c>
      <c r="AJ841" s="13" t="b">
        <f t="shared" si="245"/>
        <v>0</v>
      </c>
      <c r="AK841" s="13" t="b">
        <f t="shared" si="246"/>
        <v>0</v>
      </c>
      <c r="AL841" s="13" t="b">
        <f t="shared" si="247"/>
        <v>0</v>
      </c>
      <c r="AM841" s="13" t="b">
        <f t="shared" si="248"/>
        <v>0</v>
      </c>
      <c r="AN841" s="13" t="b">
        <f t="shared" si="249"/>
        <v>0</v>
      </c>
      <c r="AO841" s="13" t="b">
        <f t="shared" si="250"/>
        <v>0</v>
      </c>
      <c r="AP841" s="13" t="b">
        <f t="shared" si="251"/>
        <v>0</v>
      </c>
      <c r="AQ841" s="13" t="b">
        <f t="shared" si="252"/>
        <v>0</v>
      </c>
      <c r="AR841" s="13" t="b">
        <f t="shared" si="253"/>
        <v>0</v>
      </c>
      <c r="AS841" s="13" t="b">
        <f t="shared" si="254"/>
        <v>1</v>
      </c>
      <c r="AT841" s="13" t="b">
        <f t="shared" si="255"/>
        <v>1</v>
      </c>
      <c r="AU841" s="13" t="b">
        <f t="shared" si="256"/>
        <v>1</v>
      </c>
      <c r="AV841" s="13" t="b">
        <f t="shared" si="257"/>
        <v>1</v>
      </c>
      <c r="AW841" s="13" t="b">
        <f t="shared" si="258"/>
        <v>1</v>
      </c>
      <c r="AX841" s="13" t="str">
        <f t="shared" si="259"/>
        <v>-</v>
      </c>
      <c r="AY841" s="622">
        <f>IF(AX841="-",0,IF(COUNTIF(AX841:$AX$1022,AX841)&gt;1,1,0))</f>
        <v>0</v>
      </c>
    </row>
    <row r="842" spans="1:51" ht="15.75">
      <c r="A842" s="464">
        <v>820</v>
      </c>
      <c r="B842" s="491"/>
      <c r="C842" s="492"/>
      <c r="D842" s="469"/>
      <c r="E842" s="470"/>
      <c r="F842" s="493"/>
      <c r="G842" s="466"/>
      <c r="H842" s="470"/>
      <c r="I842" s="493"/>
      <c r="J842" s="466"/>
      <c r="K842" s="470"/>
      <c r="L842" s="493"/>
      <c r="M842" s="466"/>
      <c r="N842" s="470"/>
      <c r="O842" s="493"/>
      <c r="P842" s="466"/>
      <c r="Q842" s="470"/>
      <c r="R842" s="493"/>
      <c r="S842" s="466"/>
      <c r="T842" s="470"/>
      <c r="U842" s="493"/>
      <c r="V842" s="466"/>
      <c r="W842" s="470"/>
      <c r="X842" s="493"/>
      <c r="Y842" s="466"/>
      <c r="Z842" s="470"/>
      <c r="AA842" s="494"/>
      <c r="AB842" s="542">
        <f t="shared" si="242"/>
        <v>0</v>
      </c>
      <c r="AC842" s="495">
        <f t="shared" si="242"/>
        <v>0</v>
      </c>
      <c r="AD842" s="496">
        <f t="shared" si="242"/>
        <v>0</v>
      </c>
      <c r="AE842" s="3"/>
      <c r="AF842" s="13" t="b">
        <f t="shared" si="240"/>
        <v>1</v>
      </c>
      <c r="AG842" s="13" t="b">
        <f t="shared" si="241"/>
        <v>1</v>
      </c>
      <c r="AH842" s="13" t="b">
        <f t="shared" si="243"/>
        <v>1</v>
      </c>
      <c r="AI842" s="13" t="b">
        <f t="shared" si="244"/>
        <v>1</v>
      </c>
      <c r="AJ842" s="13" t="b">
        <f t="shared" si="245"/>
        <v>0</v>
      </c>
      <c r="AK842" s="13" t="b">
        <f t="shared" si="246"/>
        <v>0</v>
      </c>
      <c r="AL842" s="13" t="b">
        <f t="shared" si="247"/>
        <v>0</v>
      </c>
      <c r="AM842" s="13" t="b">
        <f t="shared" si="248"/>
        <v>0</v>
      </c>
      <c r="AN842" s="13" t="b">
        <f t="shared" si="249"/>
        <v>0</v>
      </c>
      <c r="AO842" s="13" t="b">
        <f t="shared" si="250"/>
        <v>0</v>
      </c>
      <c r="AP842" s="13" t="b">
        <f t="shared" si="251"/>
        <v>0</v>
      </c>
      <c r="AQ842" s="13" t="b">
        <f t="shared" si="252"/>
        <v>0</v>
      </c>
      <c r="AR842" s="13" t="b">
        <f t="shared" si="253"/>
        <v>0</v>
      </c>
      <c r="AS842" s="13" t="b">
        <f t="shared" si="254"/>
        <v>1</v>
      </c>
      <c r="AT842" s="13" t="b">
        <f t="shared" si="255"/>
        <v>1</v>
      </c>
      <c r="AU842" s="13" t="b">
        <f t="shared" si="256"/>
        <v>1</v>
      </c>
      <c r="AV842" s="13" t="b">
        <f t="shared" si="257"/>
        <v>1</v>
      </c>
      <c r="AW842" s="13" t="b">
        <f t="shared" si="258"/>
        <v>1</v>
      </c>
      <c r="AX842" s="13" t="str">
        <f t="shared" si="259"/>
        <v>-</v>
      </c>
      <c r="AY842" s="622">
        <f>IF(AX842="-",0,IF(COUNTIF(AX842:$AX$1022,AX842)&gt;1,1,0))</f>
        <v>0</v>
      </c>
    </row>
    <row r="843" spans="1:51" ht="15.75">
      <c r="A843" s="464">
        <v>821</v>
      </c>
      <c r="B843" s="491"/>
      <c r="C843" s="492"/>
      <c r="D843" s="469"/>
      <c r="E843" s="470"/>
      <c r="F843" s="493"/>
      <c r="G843" s="466"/>
      <c r="H843" s="470"/>
      <c r="I843" s="493"/>
      <c r="J843" s="466"/>
      <c r="K843" s="470"/>
      <c r="L843" s="493"/>
      <c r="M843" s="466"/>
      <c r="N843" s="470"/>
      <c r="O843" s="493"/>
      <c r="P843" s="466"/>
      <c r="Q843" s="470"/>
      <c r="R843" s="493"/>
      <c r="S843" s="466"/>
      <c r="T843" s="470"/>
      <c r="U843" s="493"/>
      <c r="V843" s="466"/>
      <c r="W843" s="470"/>
      <c r="X843" s="493"/>
      <c r="Y843" s="466"/>
      <c r="Z843" s="470"/>
      <c r="AA843" s="494"/>
      <c r="AB843" s="542">
        <f t="shared" si="242"/>
        <v>0</v>
      </c>
      <c r="AC843" s="495">
        <f t="shared" si="242"/>
        <v>0</v>
      </c>
      <c r="AD843" s="496">
        <f t="shared" si="242"/>
        <v>0</v>
      </c>
      <c r="AE843" s="3"/>
      <c r="AF843" s="13" t="b">
        <f t="shared" si="240"/>
        <v>1</v>
      </c>
      <c r="AG843" s="13" t="b">
        <f t="shared" si="241"/>
        <v>1</v>
      </c>
      <c r="AH843" s="13" t="b">
        <f t="shared" si="243"/>
        <v>1</v>
      </c>
      <c r="AI843" s="13" t="b">
        <f t="shared" si="244"/>
        <v>1</v>
      </c>
      <c r="AJ843" s="13" t="b">
        <f t="shared" si="245"/>
        <v>0</v>
      </c>
      <c r="AK843" s="13" t="b">
        <f t="shared" si="246"/>
        <v>0</v>
      </c>
      <c r="AL843" s="13" t="b">
        <f t="shared" si="247"/>
        <v>0</v>
      </c>
      <c r="AM843" s="13" t="b">
        <f t="shared" si="248"/>
        <v>0</v>
      </c>
      <c r="AN843" s="13" t="b">
        <f t="shared" si="249"/>
        <v>0</v>
      </c>
      <c r="AO843" s="13" t="b">
        <f t="shared" si="250"/>
        <v>0</v>
      </c>
      <c r="AP843" s="13" t="b">
        <f t="shared" si="251"/>
        <v>0</v>
      </c>
      <c r="AQ843" s="13" t="b">
        <f t="shared" si="252"/>
        <v>0</v>
      </c>
      <c r="AR843" s="13" t="b">
        <f t="shared" si="253"/>
        <v>0</v>
      </c>
      <c r="AS843" s="13" t="b">
        <f t="shared" si="254"/>
        <v>1</v>
      </c>
      <c r="AT843" s="13" t="b">
        <f t="shared" si="255"/>
        <v>1</v>
      </c>
      <c r="AU843" s="13" t="b">
        <f t="shared" si="256"/>
        <v>1</v>
      </c>
      <c r="AV843" s="13" t="b">
        <f t="shared" si="257"/>
        <v>1</v>
      </c>
      <c r="AW843" s="13" t="b">
        <f t="shared" si="258"/>
        <v>1</v>
      </c>
      <c r="AX843" s="13" t="str">
        <f t="shared" si="259"/>
        <v>-</v>
      </c>
      <c r="AY843" s="622">
        <f>IF(AX843="-",0,IF(COUNTIF(AX843:$AX$1022,AX843)&gt;1,1,0))</f>
        <v>0</v>
      </c>
    </row>
    <row r="844" spans="1:51" ht="15.75">
      <c r="A844" s="464">
        <v>822</v>
      </c>
      <c r="B844" s="491"/>
      <c r="C844" s="492"/>
      <c r="D844" s="469"/>
      <c r="E844" s="470"/>
      <c r="F844" s="493"/>
      <c r="G844" s="466"/>
      <c r="H844" s="470"/>
      <c r="I844" s="493"/>
      <c r="J844" s="466"/>
      <c r="K844" s="470"/>
      <c r="L844" s="493"/>
      <c r="M844" s="466"/>
      <c r="N844" s="470"/>
      <c r="O844" s="493"/>
      <c r="P844" s="466"/>
      <c r="Q844" s="470"/>
      <c r="R844" s="493"/>
      <c r="S844" s="466"/>
      <c r="T844" s="470"/>
      <c r="U844" s="493"/>
      <c r="V844" s="466"/>
      <c r="W844" s="470"/>
      <c r="X844" s="493"/>
      <c r="Y844" s="466"/>
      <c r="Z844" s="470"/>
      <c r="AA844" s="494"/>
      <c r="AB844" s="542">
        <f t="shared" si="242"/>
        <v>0</v>
      </c>
      <c r="AC844" s="495">
        <f t="shared" si="242"/>
        <v>0</v>
      </c>
      <c r="AD844" s="496">
        <f t="shared" si="242"/>
        <v>0</v>
      </c>
      <c r="AE844" s="3"/>
      <c r="AF844" s="13" t="b">
        <f t="shared" si="240"/>
        <v>1</v>
      </c>
      <c r="AG844" s="13" t="b">
        <f t="shared" si="241"/>
        <v>1</v>
      </c>
      <c r="AH844" s="13" t="b">
        <f t="shared" si="243"/>
        <v>1</v>
      </c>
      <c r="AI844" s="13" t="b">
        <f t="shared" si="244"/>
        <v>1</v>
      </c>
      <c r="AJ844" s="13" t="b">
        <f t="shared" si="245"/>
        <v>0</v>
      </c>
      <c r="AK844" s="13" t="b">
        <f t="shared" si="246"/>
        <v>0</v>
      </c>
      <c r="AL844" s="13" t="b">
        <f t="shared" si="247"/>
        <v>0</v>
      </c>
      <c r="AM844" s="13" t="b">
        <f t="shared" si="248"/>
        <v>0</v>
      </c>
      <c r="AN844" s="13" t="b">
        <f t="shared" si="249"/>
        <v>0</v>
      </c>
      <c r="AO844" s="13" t="b">
        <f t="shared" si="250"/>
        <v>0</v>
      </c>
      <c r="AP844" s="13" t="b">
        <f t="shared" si="251"/>
        <v>0</v>
      </c>
      <c r="AQ844" s="13" t="b">
        <f t="shared" si="252"/>
        <v>0</v>
      </c>
      <c r="AR844" s="13" t="b">
        <f t="shared" si="253"/>
        <v>0</v>
      </c>
      <c r="AS844" s="13" t="b">
        <f t="shared" si="254"/>
        <v>1</v>
      </c>
      <c r="AT844" s="13" t="b">
        <f t="shared" si="255"/>
        <v>1</v>
      </c>
      <c r="AU844" s="13" t="b">
        <f t="shared" si="256"/>
        <v>1</v>
      </c>
      <c r="AV844" s="13" t="b">
        <f t="shared" si="257"/>
        <v>1</v>
      </c>
      <c r="AW844" s="13" t="b">
        <f t="shared" si="258"/>
        <v>1</v>
      </c>
      <c r="AX844" s="13" t="str">
        <f t="shared" si="259"/>
        <v>-</v>
      </c>
      <c r="AY844" s="622">
        <f>IF(AX844="-",0,IF(COUNTIF(AX844:$AX$1022,AX844)&gt;1,1,0))</f>
        <v>0</v>
      </c>
    </row>
    <row r="845" spans="1:51" ht="15.75">
      <c r="A845" s="464">
        <v>823</v>
      </c>
      <c r="B845" s="491"/>
      <c r="C845" s="492"/>
      <c r="D845" s="469"/>
      <c r="E845" s="470"/>
      <c r="F845" s="493"/>
      <c r="G845" s="466"/>
      <c r="H845" s="470"/>
      <c r="I845" s="493"/>
      <c r="J845" s="466"/>
      <c r="K845" s="470"/>
      <c r="L845" s="493"/>
      <c r="M845" s="466"/>
      <c r="N845" s="470"/>
      <c r="O845" s="493"/>
      <c r="P845" s="466"/>
      <c r="Q845" s="470"/>
      <c r="R845" s="493"/>
      <c r="S845" s="466"/>
      <c r="T845" s="470"/>
      <c r="U845" s="493"/>
      <c r="V845" s="466"/>
      <c r="W845" s="470"/>
      <c r="X845" s="493"/>
      <c r="Y845" s="466"/>
      <c r="Z845" s="470"/>
      <c r="AA845" s="494"/>
      <c r="AB845" s="542">
        <f t="shared" si="242"/>
        <v>0</v>
      </c>
      <c r="AC845" s="495">
        <f t="shared" si="242"/>
        <v>0</v>
      </c>
      <c r="AD845" s="496">
        <f t="shared" si="242"/>
        <v>0</v>
      </c>
      <c r="AE845" s="3"/>
      <c r="AF845" s="13" t="b">
        <f t="shared" si="240"/>
        <v>1</v>
      </c>
      <c r="AG845" s="13" t="b">
        <f t="shared" si="241"/>
        <v>1</v>
      </c>
      <c r="AH845" s="13" t="b">
        <f t="shared" si="243"/>
        <v>1</v>
      </c>
      <c r="AI845" s="13" t="b">
        <f t="shared" si="244"/>
        <v>1</v>
      </c>
      <c r="AJ845" s="13" t="b">
        <f t="shared" si="245"/>
        <v>0</v>
      </c>
      <c r="AK845" s="13" t="b">
        <f t="shared" si="246"/>
        <v>0</v>
      </c>
      <c r="AL845" s="13" t="b">
        <f t="shared" si="247"/>
        <v>0</v>
      </c>
      <c r="AM845" s="13" t="b">
        <f t="shared" si="248"/>
        <v>0</v>
      </c>
      <c r="AN845" s="13" t="b">
        <f t="shared" si="249"/>
        <v>0</v>
      </c>
      <c r="AO845" s="13" t="b">
        <f t="shared" si="250"/>
        <v>0</v>
      </c>
      <c r="AP845" s="13" t="b">
        <f t="shared" si="251"/>
        <v>0</v>
      </c>
      <c r="AQ845" s="13" t="b">
        <f t="shared" si="252"/>
        <v>0</v>
      </c>
      <c r="AR845" s="13" t="b">
        <f t="shared" si="253"/>
        <v>0</v>
      </c>
      <c r="AS845" s="13" t="b">
        <f t="shared" si="254"/>
        <v>1</v>
      </c>
      <c r="AT845" s="13" t="b">
        <f t="shared" si="255"/>
        <v>1</v>
      </c>
      <c r="AU845" s="13" t="b">
        <f t="shared" si="256"/>
        <v>1</v>
      </c>
      <c r="AV845" s="13" t="b">
        <f t="shared" si="257"/>
        <v>1</v>
      </c>
      <c r="AW845" s="13" t="b">
        <f t="shared" si="258"/>
        <v>1</v>
      </c>
      <c r="AX845" s="13" t="str">
        <f t="shared" si="259"/>
        <v>-</v>
      </c>
      <c r="AY845" s="622">
        <f>IF(AX845="-",0,IF(COUNTIF(AX845:$AX$1022,AX845)&gt;1,1,0))</f>
        <v>0</v>
      </c>
    </row>
    <row r="846" spans="1:51" ht="15.75">
      <c r="A846" s="464">
        <v>824</v>
      </c>
      <c r="B846" s="491"/>
      <c r="C846" s="492"/>
      <c r="D846" s="469"/>
      <c r="E846" s="470"/>
      <c r="F846" s="493"/>
      <c r="G846" s="466"/>
      <c r="H846" s="470"/>
      <c r="I846" s="493"/>
      <c r="J846" s="466"/>
      <c r="K846" s="470"/>
      <c r="L846" s="493"/>
      <c r="M846" s="466"/>
      <c r="N846" s="470"/>
      <c r="O846" s="493"/>
      <c r="P846" s="466"/>
      <c r="Q846" s="470"/>
      <c r="R846" s="493"/>
      <c r="S846" s="466"/>
      <c r="T846" s="470"/>
      <c r="U846" s="493"/>
      <c r="V846" s="466"/>
      <c r="W846" s="470"/>
      <c r="X846" s="493"/>
      <c r="Y846" s="466"/>
      <c r="Z846" s="470"/>
      <c r="AA846" s="494"/>
      <c r="AB846" s="542">
        <f t="shared" si="242"/>
        <v>0</v>
      </c>
      <c r="AC846" s="495">
        <f t="shared" si="242"/>
        <v>0</v>
      </c>
      <c r="AD846" s="496">
        <f t="shared" si="242"/>
        <v>0</v>
      </c>
      <c r="AE846" s="3"/>
      <c r="AF846" s="13" t="b">
        <f t="shared" si="240"/>
        <v>1</v>
      </c>
      <c r="AG846" s="13" t="b">
        <f t="shared" si="241"/>
        <v>1</v>
      </c>
      <c r="AH846" s="13" t="b">
        <f t="shared" si="243"/>
        <v>1</v>
      </c>
      <c r="AI846" s="13" t="b">
        <f t="shared" si="244"/>
        <v>1</v>
      </c>
      <c r="AJ846" s="13" t="b">
        <f t="shared" si="245"/>
        <v>0</v>
      </c>
      <c r="AK846" s="13" t="b">
        <f t="shared" si="246"/>
        <v>0</v>
      </c>
      <c r="AL846" s="13" t="b">
        <f t="shared" si="247"/>
        <v>0</v>
      </c>
      <c r="AM846" s="13" t="b">
        <f t="shared" si="248"/>
        <v>0</v>
      </c>
      <c r="AN846" s="13" t="b">
        <f t="shared" si="249"/>
        <v>0</v>
      </c>
      <c r="AO846" s="13" t="b">
        <f t="shared" si="250"/>
        <v>0</v>
      </c>
      <c r="AP846" s="13" t="b">
        <f t="shared" si="251"/>
        <v>0</v>
      </c>
      <c r="AQ846" s="13" t="b">
        <f t="shared" si="252"/>
        <v>0</v>
      </c>
      <c r="AR846" s="13" t="b">
        <f t="shared" si="253"/>
        <v>0</v>
      </c>
      <c r="AS846" s="13" t="b">
        <f t="shared" si="254"/>
        <v>1</v>
      </c>
      <c r="AT846" s="13" t="b">
        <f t="shared" si="255"/>
        <v>1</v>
      </c>
      <c r="AU846" s="13" t="b">
        <f t="shared" si="256"/>
        <v>1</v>
      </c>
      <c r="AV846" s="13" t="b">
        <f t="shared" si="257"/>
        <v>1</v>
      </c>
      <c r="AW846" s="13" t="b">
        <f t="shared" si="258"/>
        <v>1</v>
      </c>
      <c r="AX846" s="13" t="str">
        <f t="shared" si="259"/>
        <v>-</v>
      </c>
      <c r="AY846" s="622">
        <f>IF(AX846="-",0,IF(COUNTIF(AX846:$AX$1022,AX846)&gt;1,1,0))</f>
        <v>0</v>
      </c>
    </row>
    <row r="847" spans="1:51" ht="15.75">
      <c r="A847" s="464">
        <v>825</v>
      </c>
      <c r="B847" s="491"/>
      <c r="C847" s="492"/>
      <c r="D847" s="469"/>
      <c r="E847" s="470"/>
      <c r="F847" s="493"/>
      <c r="G847" s="466"/>
      <c r="H847" s="470"/>
      <c r="I847" s="493"/>
      <c r="J847" s="466"/>
      <c r="K847" s="470"/>
      <c r="L847" s="493"/>
      <c r="M847" s="466"/>
      <c r="N847" s="470"/>
      <c r="O847" s="493"/>
      <c r="P847" s="466"/>
      <c r="Q847" s="470"/>
      <c r="R847" s="493"/>
      <c r="S847" s="466"/>
      <c r="T847" s="470"/>
      <c r="U847" s="493"/>
      <c r="V847" s="466"/>
      <c r="W847" s="470"/>
      <c r="X847" s="493"/>
      <c r="Y847" s="466"/>
      <c r="Z847" s="470"/>
      <c r="AA847" s="494"/>
      <c r="AB847" s="542">
        <f t="shared" si="242"/>
        <v>0</v>
      </c>
      <c r="AC847" s="495">
        <f t="shared" si="242"/>
        <v>0</v>
      </c>
      <c r="AD847" s="496">
        <f t="shared" si="242"/>
        <v>0</v>
      </c>
      <c r="AE847" s="3"/>
      <c r="AF847" s="13" t="b">
        <f t="shared" si="240"/>
        <v>1</v>
      </c>
      <c r="AG847" s="13" t="b">
        <f t="shared" si="241"/>
        <v>1</v>
      </c>
      <c r="AH847" s="13" t="b">
        <f t="shared" si="243"/>
        <v>1</v>
      </c>
      <c r="AI847" s="13" t="b">
        <f t="shared" si="244"/>
        <v>1</v>
      </c>
      <c r="AJ847" s="13" t="b">
        <f t="shared" si="245"/>
        <v>0</v>
      </c>
      <c r="AK847" s="13" t="b">
        <f t="shared" si="246"/>
        <v>0</v>
      </c>
      <c r="AL847" s="13" t="b">
        <f t="shared" si="247"/>
        <v>0</v>
      </c>
      <c r="AM847" s="13" t="b">
        <f t="shared" si="248"/>
        <v>0</v>
      </c>
      <c r="AN847" s="13" t="b">
        <f t="shared" si="249"/>
        <v>0</v>
      </c>
      <c r="AO847" s="13" t="b">
        <f t="shared" si="250"/>
        <v>0</v>
      </c>
      <c r="AP847" s="13" t="b">
        <f t="shared" si="251"/>
        <v>0</v>
      </c>
      <c r="AQ847" s="13" t="b">
        <f t="shared" si="252"/>
        <v>0</v>
      </c>
      <c r="AR847" s="13" t="b">
        <f t="shared" si="253"/>
        <v>0</v>
      </c>
      <c r="AS847" s="13" t="b">
        <f t="shared" si="254"/>
        <v>1</v>
      </c>
      <c r="AT847" s="13" t="b">
        <f t="shared" si="255"/>
        <v>1</v>
      </c>
      <c r="AU847" s="13" t="b">
        <f t="shared" si="256"/>
        <v>1</v>
      </c>
      <c r="AV847" s="13" t="b">
        <f t="shared" si="257"/>
        <v>1</v>
      </c>
      <c r="AW847" s="13" t="b">
        <f t="shared" si="258"/>
        <v>1</v>
      </c>
      <c r="AX847" s="13" t="str">
        <f t="shared" si="259"/>
        <v>-</v>
      </c>
      <c r="AY847" s="622">
        <f>IF(AX847="-",0,IF(COUNTIF(AX847:$AX$1022,AX847)&gt;1,1,0))</f>
        <v>0</v>
      </c>
    </row>
    <row r="848" spans="1:51" ht="15.75">
      <c r="A848" s="464">
        <v>826</v>
      </c>
      <c r="B848" s="491"/>
      <c r="C848" s="492"/>
      <c r="D848" s="469"/>
      <c r="E848" s="470"/>
      <c r="F848" s="493"/>
      <c r="G848" s="466"/>
      <c r="H848" s="470"/>
      <c r="I848" s="493"/>
      <c r="J848" s="466"/>
      <c r="K848" s="470"/>
      <c r="L848" s="493"/>
      <c r="M848" s="466"/>
      <c r="N848" s="470"/>
      <c r="O848" s="493"/>
      <c r="P848" s="466"/>
      <c r="Q848" s="470"/>
      <c r="R848" s="493"/>
      <c r="S848" s="466"/>
      <c r="T848" s="470"/>
      <c r="U848" s="493"/>
      <c r="V848" s="466"/>
      <c r="W848" s="470"/>
      <c r="X848" s="493"/>
      <c r="Y848" s="466"/>
      <c r="Z848" s="470"/>
      <c r="AA848" s="494"/>
      <c r="AB848" s="542">
        <f t="shared" si="242"/>
        <v>0</v>
      </c>
      <c r="AC848" s="495">
        <f t="shared" si="242"/>
        <v>0</v>
      </c>
      <c r="AD848" s="496">
        <f t="shared" si="242"/>
        <v>0</v>
      </c>
      <c r="AE848" s="3"/>
      <c r="AF848" s="13" t="b">
        <f t="shared" si="240"/>
        <v>1</v>
      </c>
      <c r="AG848" s="13" t="b">
        <f t="shared" si="241"/>
        <v>1</v>
      </c>
      <c r="AH848" s="13" t="b">
        <f t="shared" si="243"/>
        <v>1</v>
      </c>
      <c r="AI848" s="13" t="b">
        <f t="shared" si="244"/>
        <v>1</v>
      </c>
      <c r="AJ848" s="13" t="b">
        <f t="shared" si="245"/>
        <v>0</v>
      </c>
      <c r="AK848" s="13" t="b">
        <f t="shared" si="246"/>
        <v>0</v>
      </c>
      <c r="AL848" s="13" t="b">
        <f t="shared" si="247"/>
        <v>0</v>
      </c>
      <c r="AM848" s="13" t="b">
        <f t="shared" si="248"/>
        <v>0</v>
      </c>
      <c r="AN848" s="13" t="b">
        <f t="shared" si="249"/>
        <v>0</v>
      </c>
      <c r="AO848" s="13" t="b">
        <f t="shared" si="250"/>
        <v>0</v>
      </c>
      <c r="AP848" s="13" t="b">
        <f t="shared" si="251"/>
        <v>0</v>
      </c>
      <c r="AQ848" s="13" t="b">
        <f t="shared" si="252"/>
        <v>0</v>
      </c>
      <c r="AR848" s="13" t="b">
        <f t="shared" si="253"/>
        <v>0</v>
      </c>
      <c r="AS848" s="13" t="b">
        <f t="shared" si="254"/>
        <v>1</v>
      </c>
      <c r="AT848" s="13" t="b">
        <f t="shared" si="255"/>
        <v>1</v>
      </c>
      <c r="AU848" s="13" t="b">
        <f t="shared" si="256"/>
        <v>1</v>
      </c>
      <c r="AV848" s="13" t="b">
        <f t="shared" si="257"/>
        <v>1</v>
      </c>
      <c r="AW848" s="13" t="b">
        <f t="shared" si="258"/>
        <v>1</v>
      </c>
      <c r="AX848" s="13" t="str">
        <f t="shared" si="259"/>
        <v>-</v>
      </c>
      <c r="AY848" s="622">
        <f>IF(AX848="-",0,IF(COUNTIF(AX848:$AX$1022,AX848)&gt;1,1,0))</f>
        <v>0</v>
      </c>
    </row>
    <row r="849" spans="1:51" ht="15.75">
      <c r="A849" s="464">
        <v>827</v>
      </c>
      <c r="B849" s="491"/>
      <c r="C849" s="492"/>
      <c r="D849" s="469"/>
      <c r="E849" s="470"/>
      <c r="F849" s="493"/>
      <c r="G849" s="466"/>
      <c r="H849" s="470"/>
      <c r="I849" s="493"/>
      <c r="J849" s="466"/>
      <c r="K849" s="470"/>
      <c r="L849" s="493"/>
      <c r="M849" s="466"/>
      <c r="N849" s="470"/>
      <c r="O849" s="493"/>
      <c r="P849" s="466"/>
      <c r="Q849" s="470"/>
      <c r="R849" s="493"/>
      <c r="S849" s="466"/>
      <c r="T849" s="470"/>
      <c r="U849" s="493"/>
      <c r="V849" s="466"/>
      <c r="W849" s="470"/>
      <c r="X849" s="493"/>
      <c r="Y849" s="466"/>
      <c r="Z849" s="470"/>
      <c r="AA849" s="494"/>
      <c r="AB849" s="542">
        <f t="shared" si="242"/>
        <v>0</v>
      </c>
      <c r="AC849" s="495">
        <f t="shared" si="242"/>
        <v>0</v>
      </c>
      <c r="AD849" s="496">
        <f t="shared" si="242"/>
        <v>0</v>
      </c>
      <c r="AE849" s="3"/>
      <c r="AF849" s="13" t="b">
        <f t="shared" si="240"/>
        <v>1</v>
      </c>
      <c r="AG849" s="13" t="b">
        <f t="shared" si="241"/>
        <v>1</v>
      </c>
      <c r="AH849" s="13" t="b">
        <f t="shared" si="243"/>
        <v>1</v>
      </c>
      <c r="AI849" s="13" t="b">
        <f t="shared" si="244"/>
        <v>1</v>
      </c>
      <c r="AJ849" s="13" t="b">
        <f t="shared" si="245"/>
        <v>0</v>
      </c>
      <c r="AK849" s="13" t="b">
        <f t="shared" si="246"/>
        <v>0</v>
      </c>
      <c r="AL849" s="13" t="b">
        <f t="shared" si="247"/>
        <v>0</v>
      </c>
      <c r="AM849" s="13" t="b">
        <f t="shared" si="248"/>
        <v>0</v>
      </c>
      <c r="AN849" s="13" t="b">
        <f t="shared" si="249"/>
        <v>0</v>
      </c>
      <c r="AO849" s="13" t="b">
        <f t="shared" si="250"/>
        <v>0</v>
      </c>
      <c r="AP849" s="13" t="b">
        <f t="shared" si="251"/>
        <v>0</v>
      </c>
      <c r="AQ849" s="13" t="b">
        <f t="shared" si="252"/>
        <v>0</v>
      </c>
      <c r="AR849" s="13" t="b">
        <f t="shared" si="253"/>
        <v>0</v>
      </c>
      <c r="AS849" s="13" t="b">
        <f t="shared" si="254"/>
        <v>1</v>
      </c>
      <c r="AT849" s="13" t="b">
        <f t="shared" si="255"/>
        <v>1</v>
      </c>
      <c r="AU849" s="13" t="b">
        <f t="shared" si="256"/>
        <v>1</v>
      </c>
      <c r="AV849" s="13" t="b">
        <f t="shared" si="257"/>
        <v>1</v>
      </c>
      <c r="AW849" s="13" t="b">
        <f t="shared" si="258"/>
        <v>1</v>
      </c>
      <c r="AX849" s="13" t="str">
        <f t="shared" si="259"/>
        <v>-</v>
      </c>
      <c r="AY849" s="622">
        <f>IF(AX849="-",0,IF(COUNTIF(AX849:$AX$1022,AX849)&gt;1,1,0))</f>
        <v>0</v>
      </c>
    </row>
    <row r="850" spans="1:51" ht="15.75">
      <c r="A850" s="464">
        <v>828</v>
      </c>
      <c r="B850" s="491"/>
      <c r="C850" s="492"/>
      <c r="D850" s="469"/>
      <c r="E850" s="470"/>
      <c r="F850" s="493"/>
      <c r="G850" s="466"/>
      <c r="H850" s="470"/>
      <c r="I850" s="493"/>
      <c r="J850" s="466"/>
      <c r="K850" s="470"/>
      <c r="L850" s="493"/>
      <c r="M850" s="466"/>
      <c r="N850" s="470"/>
      <c r="O850" s="493"/>
      <c r="P850" s="466"/>
      <c r="Q850" s="470"/>
      <c r="R850" s="493"/>
      <c r="S850" s="466"/>
      <c r="T850" s="470"/>
      <c r="U850" s="493"/>
      <c r="V850" s="466"/>
      <c r="W850" s="470"/>
      <c r="X850" s="493"/>
      <c r="Y850" s="466"/>
      <c r="Z850" s="470"/>
      <c r="AA850" s="494"/>
      <c r="AB850" s="542">
        <f t="shared" si="242"/>
        <v>0</v>
      </c>
      <c r="AC850" s="495">
        <f t="shared" si="242"/>
        <v>0</v>
      </c>
      <c r="AD850" s="496">
        <f t="shared" si="242"/>
        <v>0</v>
      </c>
      <c r="AE850" s="3"/>
      <c r="AF850" s="13" t="b">
        <f t="shared" si="240"/>
        <v>1</v>
      </c>
      <c r="AG850" s="13" t="b">
        <f t="shared" si="241"/>
        <v>1</v>
      </c>
      <c r="AH850" s="13" t="b">
        <f t="shared" si="243"/>
        <v>1</v>
      </c>
      <c r="AI850" s="13" t="b">
        <f t="shared" si="244"/>
        <v>1</v>
      </c>
      <c r="AJ850" s="13" t="b">
        <f t="shared" si="245"/>
        <v>0</v>
      </c>
      <c r="AK850" s="13" t="b">
        <f t="shared" si="246"/>
        <v>0</v>
      </c>
      <c r="AL850" s="13" t="b">
        <f t="shared" si="247"/>
        <v>0</v>
      </c>
      <c r="AM850" s="13" t="b">
        <f t="shared" si="248"/>
        <v>0</v>
      </c>
      <c r="AN850" s="13" t="b">
        <f t="shared" si="249"/>
        <v>0</v>
      </c>
      <c r="AO850" s="13" t="b">
        <f t="shared" si="250"/>
        <v>0</v>
      </c>
      <c r="AP850" s="13" t="b">
        <f t="shared" si="251"/>
        <v>0</v>
      </c>
      <c r="AQ850" s="13" t="b">
        <f t="shared" si="252"/>
        <v>0</v>
      </c>
      <c r="AR850" s="13" t="b">
        <f t="shared" si="253"/>
        <v>0</v>
      </c>
      <c r="AS850" s="13" t="b">
        <f t="shared" si="254"/>
        <v>1</v>
      </c>
      <c r="AT850" s="13" t="b">
        <f t="shared" si="255"/>
        <v>1</v>
      </c>
      <c r="AU850" s="13" t="b">
        <f t="shared" si="256"/>
        <v>1</v>
      </c>
      <c r="AV850" s="13" t="b">
        <f t="shared" si="257"/>
        <v>1</v>
      </c>
      <c r="AW850" s="13" t="b">
        <f t="shared" si="258"/>
        <v>1</v>
      </c>
      <c r="AX850" s="13" t="str">
        <f t="shared" si="259"/>
        <v>-</v>
      </c>
      <c r="AY850" s="622">
        <f>IF(AX850="-",0,IF(COUNTIF(AX850:$AX$1022,AX850)&gt;1,1,0))</f>
        <v>0</v>
      </c>
    </row>
    <row r="851" spans="1:51" ht="15.75">
      <c r="A851" s="464">
        <v>829</v>
      </c>
      <c r="B851" s="491"/>
      <c r="C851" s="492"/>
      <c r="D851" s="469"/>
      <c r="E851" s="470"/>
      <c r="F851" s="493"/>
      <c r="G851" s="466"/>
      <c r="H851" s="470"/>
      <c r="I851" s="493"/>
      <c r="J851" s="466"/>
      <c r="K851" s="470"/>
      <c r="L851" s="493"/>
      <c r="M851" s="466"/>
      <c r="N851" s="470"/>
      <c r="O851" s="493"/>
      <c r="P851" s="466"/>
      <c r="Q851" s="470"/>
      <c r="R851" s="493"/>
      <c r="S851" s="466"/>
      <c r="T851" s="470"/>
      <c r="U851" s="493"/>
      <c r="V851" s="466"/>
      <c r="W851" s="470"/>
      <c r="X851" s="493"/>
      <c r="Y851" s="466"/>
      <c r="Z851" s="470"/>
      <c r="AA851" s="494"/>
      <c r="AB851" s="542">
        <f t="shared" si="242"/>
        <v>0</v>
      </c>
      <c r="AC851" s="495">
        <f t="shared" si="242"/>
        <v>0</v>
      </c>
      <c r="AD851" s="496">
        <f t="shared" si="242"/>
        <v>0</v>
      </c>
      <c r="AE851" s="3"/>
      <c r="AF851" s="13" t="b">
        <f t="shared" si="240"/>
        <v>1</v>
      </c>
      <c r="AG851" s="13" t="b">
        <f t="shared" si="241"/>
        <v>1</v>
      </c>
      <c r="AH851" s="13" t="b">
        <f t="shared" si="243"/>
        <v>1</v>
      </c>
      <c r="AI851" s="13" t="b">
        <f t="shared" si="244"/>
        <v>1</v>
      </c>
      <c r="AJ851" s="13" t="b">
        <f t="shared" si="245"/>
        <v>0</v>
      </c>
      <c r="AK851" s="13" t="b">
        <f t="shared" si="246"/>
        <v>0</v>
      </c>
      <c r="AL851" s="13" t="b">
        <f t="shared" si="247"/>
        <v>0</v>
      </c>
      <c r="AM851" s="13" t="b">
        <f t="shared" si="248"/>
        <v>0</v>
      </c>
      <c r="AN851" s="13" t="b">
        <f t="shared" si="249"/>
        <v>0</v>
      </c>
      <c r="AO851" s="13" t="b">
        <f t="shared" si="250"/>
        <v>0</v>
      </c>
      <c r="AP851" s="13" t="b">
        <f t="shared" si="251"/>
        <v>0</v>
      </c>
      <c r="AQ851" s="13" t="b">
        <f t="shared" si="252"/>
        <v>0</v>
      </c>
      <c r="AR851" s="13" t="b">
        <f t="shared" si="253"/>
        <v>0</v>
      </c>
      <c r="AS851" s="13" t="b">
        <f t="shared" si="254"/>
        <v>1</v>
      </c>
      <c r="AT851" s="13" t="b">
        <f t="shared" si="255"/>
        <v>1</v>
      </c>
      <c r="AU851" s="13" t="b">
        <f t="shared" si="256"/>
        <v>1</v>
      </c>
      <c r="AV851" s="13" t="b">
        <f t="shared" si="257"/>
        <v>1</v>
      </c>
      <c r="AW851" s="13" t="b">
        <f t="shared" si="258"/>
        <v>1</v>
      </c>
      <c r="AX851" s="13" t="str">
        <f t="shared" si="259"/>
        <v>-</v>
      </c>
      <c r="AY851" s="622">
        <f>IF(AX851="-",0,IF(COUNTIF(AX851:$AX$1022,AX851)&gt;1,1,0))</f>
        <v>0</v>
      </c>
    </row>
    <row r="852" spans="1:51" ht="15.75">
      <c r="A852" s="464">
        <v>830</v>
      </c>
      <c r="B852" s="491"/>
      <c r="C852" s="492"/>
      <c r="D852" s="469"/>
      <c r="E852" s="470"/>
      <c r="F852" s="493"/>
      <c r="G852" s="466"/>
      <c r="H852" s="470"/>
      <c r="I852" s="493"/>
      <c r="J852" s="466"/>
      <c r="K852" s="470"/>
      <c r="L852" s="493"/>
      <c r="M852" s="466"/>
      <c r="N852" s="470"/>
      <c r="O852" s="493"/>
      <c r="P852" s="466"/>
      <c r="Q852" s="470"/>
      <c r="R852" s="493"/>
      <c r="S852" s="466"/>
      <c r="T852" s="470"/>
      <c r="U852" s="493"/>
      <c r="V852" s="466"/>
      <c r="W852" s="470"/>
      <c r="X852" s="493"/>
      <c r="Y852" s="466"/>
      <c r="Z852" s="470"/>
      <c r="AA852" s="494"/>
      <c r="AB852" s="542">
        <f t="shared" si="242"/>
        <v>0</v>
      </c>
      <c r="AC852" s="495">
        <f t="shared" si="242"/>
        <v>0</v>
      </c>
      <c r="AD852" s="496">
        <f t="shared" si="242"/>
        <v>0</v>
      </c>
      <c r="AE852" s="3"/>
      <c r="AF852" s="13" t="b">
        <f t="shared" si="240"/>
        <v>1</v>
      </c>
      <c r="AG852" s="13" t="b">
        <f t="shared" si="241"/>
        <v>1</v>
      </c>
      <c r="AH852" s="13" t="b">
        <f t="shared" si="243"/>
        <v>1</v>
      </c>
      <c r="AI852" s="13" t="b">
        <f t="shared" si="244"/>
        <v>1</v>
      </c>
      <c r="AJ852" s="13" t="b">
        <f t="shared" si="245"/>
        <v>0</v>
      </c>
      <c r="AK852" s="13" t="b">
        <f t="shared" si="246"/>
        <v>0</v>
      </c>
      <c r="AL852" s="13" t="b">
        <f t="shared" si="247"/>
        <v>0</v>
      </c>
      <c r="AM852" s="13" t="b">
        <f t="shared" si="248"/>
        <v>0</v>
      </c>
      <c r="AN852" s="13" t="b">
        <f t="shared" si="249"/>
        <v>0</v>
      </c>
      <c r="AO852" s="13" t="b">
        <f t="shared" si="250"/>
        <v>0</v>
      </c>
      <c r="AP852" s="13" t="b">
        <f t="shared" si="251"/>
        <v>0</v>
      </c>
      <c r="AQ852" s="13" t="b">
        <f t="shared" si="252"/>
        <v>0</v>
      </c>
      <c r="AR852" s="13" t="b">
        <f t="shared" si="253"/>
        <v>0</v>
      </c>
      <c r="AS852" s="13" t="b">
        <f t="shared" si="254"/>
        <v>1</v>
      </c>
      <c r="AT852" s="13" t="b">
        <f t="shared" si="255"/>
        <v>1</v>
      </c>
      <c r="AU852" s="13" t="b">
        <f t="shared" si="256"/>
        <v>1</v>
      </c>
      <c r="AV852" s="13" t="b">
        <f t="shared" si="257"/>
        <v>1</v>
      </c>
      <c r="AW852" s="13" t="b">
        <f t="shared" si="258"/>
        <v>1</v>
      </c>
      <c r="AX852" s="13" t="str">
        <f t="shared" si="259"/>
        <v>-</v>
      </c>
      <c r="AY852" s="622">
        <f>IF(AX852="-",0,IF(COUNTIF(AX852:$AX$1022,AX852)&gt;1,1,0))</f>
        <v>0</v>
      </c>
    </row>
    <row r="853" spans="1:51" ht="15.75">
      <c r="A853" s="464">
        <v>831</v>
      </c>
      <c r="B853" s="491"/>
      <c r="C853" s="492"/>
      <c r="D853" s="469"/>
      <c r="E853" s="470"/>
      <c r="F853" s="493"/>
      <c r="G853" s="466"/>
      <c r="H853" s="470"/>
      <c r="I853" s="493"/>
      <c r="J853" s="466"/>
      <c r="K853" s="470"/>
      <c r="L853" s="493"/>
      <c r="M853" s="466"/>
      <c r="N853" s="470"/>
      <c r="O853" s="493"/>
      <c r="P853" s="466"/>
      <c r="Q853" s="470"/>
      <c r="R853" s="493"/>
      <c r="S853" s="466"/>
      <c r="T853" s="470"/>
      <c r="U853" s="493"/>
      <c r="V853" s="466"/>
      <c r="W853" s="470"/>
      <c r="X853" s="493"/>
      <c r="Y853" s="466"/>
      <c r="Z853" s="470"/>
      <c r="AA853" s="494"/>
      <c r="AB853" s="542">
        <f t="shared" si="242"/>
        <v>0</v>
      </c>
      <c r="AC853" s="495">
        <f t="shared" si="242"/>
        <v>0</v>
      </c>
      <c r="AD853" s="496">
        <f t="shared" si="242"/>
        <v>0</v>
      </c>
      <c r="AE853" s="3"/>
      <c r="AF853" s="13" t="b">
        <f t="shared" si="240"/>
        <v>1</v>
      </c>
      <c r="AG853" s="13" t="b">
        <f t="shared" si="241"/>
        <v>1</v>
      </c>
      <c r="AH853" s="13" t="b">
        <f t="shared" si="243"/>
        <v>1</v>
      </c>
      <c r="AI853" s="13" t="b">
        <f t="shared" si="244"/>
        <v>1</v>
      </c>
      <c r="AJ853" s="13" t="b">
        <f t="shared" si="245"/>
        <v>0</v>
      </c>
      <c r="AK853" s="13" t="b">
        <f t="shared" si="246"/>
        <v>0</v>
      </c>
      <c r="AL853" s="13" t="b">
        <f t="shared" si="247"/>
        <v>0</v>
      </c>
      <c r="AM853" s="13" t="b">
        <f t="shared" si="248"/>
        <v>0</v>
      </c>
      <c r="AN853" s="13" t="b">
        <f t="shared" si="249"/>
        <v>0</v>
      </c>
      <c r="AO853" s="13" t="b">
        <f t="shared" si="250"/>
        <v>0</v>
      </c>
      <c r="AP853" s="13" t="b">
        <f t="shared" si="251"/>
        <v>0</v>
      </c>
      <c r="AQ853" s="13" t="b">
        <f t="shared" si="252"/>
        <v>0</v>
      </c>
      <c r="AR853" s="13" t="b">
        <f t="shared" si="253"/>
        <v>0</v>
      </c>
      <c r="AS853" s="13" t="b">
        <f t="shared" si="254"/>
        <v>1</v>
      </c>
      <c r="AT853" s="13" t="b">
        <f t="shared" si="255"/>
        <v>1</v>
      </c>
      <c r="AU853" s="13" t="b">
        <f t="shared" si="256"/>
        <v>1</v>
      </c>
      <c r="AV853" s="13" t="b">
        <f t="shared" si="257"/>
        <v>1</v>
      </c>
      <c r="AW853" s="13" t="b">
        <f t="shared" si="258"/>
        <v>1</v>
      </c>
      <c r="AX853" s="13" t="str">
        <f t="shared" si="259"/>
        <v>-</v>
      </c>
      <c r="AY853" s="622">
        <f>IF(AX853="-",0,IF(COUNTIF(AX853:$AX$1022,AX853)&gt;1,1,0))</f>
        <v>0</v>
      </c>
    </row>
    <row r="854" spans="1:51" ht="15.75">
      <c r="A854" s="464">
        <v>832</v>
      </c>
      <c r="B854" s="491"/>
      <c r="C854" s="492"/>
      <c r="D854" s="469"/>
      <c r="E854" s="470"/>
      <c r="F854" s="493"/>
      <c r="G854" s="466"/>
      <c r="H854" s="470"/>
      <c r="I854" s="493"/>
      <c r="J854" s="466"/>
      <c r="K854" s="470"/>
      <c r="L854" s="493"/>
      <c r="M854" s="466"/>
      <c r="N854" s="470"/>
      <c r="O854" s="493"/>
      <c r="P854" s="466"/>
      <c r="Q854" s="470"/>
      <c r="R854" s="493"/>
      <c r="S854" s="466"/>
      <c r="T854" s="470"/>
      <c r="U854" s="493"/>
      <c r="V854" s="466"/>
      <c r="W854" s="470"/>
      <c r="X854" s="493"/>
      <c r="Y854" s="466"/>
      <c r="Z854" s="470"/>
      <c r="AA854" s="494"/>
      <c r="AB854" s="542">
        <f t="shared" si="242"/>
        <v>0</v>
      </c>
      <c r="AC854" s="495">
        <f t="shared" si="242"/>
        <v>0</v>
      </c>
      <c r="AD854" s="496">
        <f t="shared" si="242"/>
        <v>0</v>
      </c>
      <c r="AE854" s="3"/>
      <c r="AF854" s="13" t="b">
        <f t="shared" si="240"/>
        <v>1</v>
      </c>
      <c r="AG854" s="13" t="b">
        <f t="shared" si="241"/>
        <v>1</v>
      </c>
      <c r="AH854" s="13" t="b">
        <f t="shared" si="243"/>
        <v>1</v>
      </c>
      <c r="AI854" s="13" t="b">
        <f t="shared" si="244"/>
        <v>1</v>
      </c>
      <c r="AJ854" s="13" t="b">
        <f t="shared" si="245"/>
        <v>0</v>
      </c>
      <c r="AK854" s="13" t="b">
        <f t="shared" si="246"/>
        <v>0</v>
      </c>
      <c r="AL854" s="13" t="b">
        <f t="shared" si="247"/>
        <v>0</v>
      </c>
      <c r="AM854" s="13" t="b">
        <f t="shared" si="248"/>
        <v>0</v>
      </c>
      <c r="AN854" s="13" t="b">
        <f t="shared" si="249"/>
        <v>0</v>
      </c>
      <c r="AO854" s="13" t="b">
        <f t="shared" si="250"/>
        <v>0</v>
      </c>
      <c r="AP854" s="13" t="b">
        <f t="shared" si="251"/>
        <v>0</v>
      </c>
      <c r="AQ854" s="13" t="b">
        <f t="shared" si="252"/>
        <v>0</v>
      </c>
      <c r="AR854" s="13" t="b">
        <f t="shared" si="253"/>
        <v>0</v>
      </c>
      <c r="AS854" s="13" t="b">
        <f t="shared" si="254"/>
        <v>1</v>
      </c>
      <c r="AT854" s="13" t="b">
        <f t="shared" si="255"/>
        <v>1</v>
      </c>
      <c r="AU854" s="13" t="b">
        <f t="shared" si="256"/>
        <v>1</v>
      </c>
      <c r="AV854" s="13" t="b">
        <f t="shared" si="257"/>
        <v>1</v>
      </c>
      <c r="AW854" s="13" t="b">
        <f t="shared" si="258"/>
        <v>1</v>
      </c>
      <c r="AX854" s="13" t="str">
        <f t="shared" si="259"/>
        <v>-</v>
      </c>
      <c r="AY854" s="622">
        <f>IF(AX854="-",0,IF(COUNTIF(AX854:$AX$1022,AX854)&gt;1,1,0))</f>
        <v>0</v>
      </c>
    </row>
    <row r="855" spans="1:51" ht="15.75">
      <c r="A855" s="464">
        <v>833</v>
      </c>
      <c r="B855" s="491"/>
      <c r="C855" s="492"/>
      <c r="D855" s="469"/>
      <c r="E855" s="470"/>
      <c r="F855" s="493"/>
      <c r="G855" s="466"/>
      <c r="H855" s="470"/>
      <c r="I855" s="493"/>
      <c r="J855" s="466"/>
      <c r="K855" s="470"/>
      <c r="L855" s="493"/>
      <c r="M855" s="466"/>
      <c r="N855" s="470"/>
      <c r="O855" s="493"/>
      <c r="P855" s="466"/>
      <c r="Q855" s="470"/>
      <c r="R855" s="493"/>
      <c r="S855" s="466"/>
      <c r="T855" s="470"/>
      <c r="U855" s="493"/>
      <c r="V855" s="466"/>
      <c r="W855" s="470"/>
      <c r="X855" s="493"/>
      <c r="Y855" s="466"/>
      <c r="Z855" s="470"/>
      <c r="AA855" s="494"/>
      <c r="AB855" s="542">
        <f t="shared" si="242"/>
        <v>0</v>
      </c>
      <c r="AC855" s="495">
        <f t="shared" si="242"/>
        <v>0</v>
      </c>
      <c r="AD855" s="496">
        <f t="shared" si="242"/>
        <v>0</v>
      </c>
      <c r="AE855" s="3"/>
      <c r="AF855" s="13" t="b">
        <f t="shared" ref="AF855:AF918" si="260">IF(B855="",TRUE,(IF(ISNUMBER(MATCH(B855,List_Countries,0)),TRUE,FALSE)))</f>
        <v>1</v>
      </c>
      <c r="AG855" s="13" t="b">
        <f t="shared" ref="AG855:AG918" si="261">IF(C855="",TRUE,(IF(ISNUMBER(MATCH(C855,List_ClientCategorization,0)),TRUE,FALSE)))</f>
        <v>1</v>
      </c>
      <c r="AH855" s="13" t="b">
        <f t="shared" si="243"/>
        <v>1</v>
      </c>
      <c r="AI855" s="13" t="b">
        <f t="shared" si="244"/>
        <v>1</v>
      </c>
      <c r="AJ855" s="13" t="b">
        <f t="shared" si="245"/>
        <v>0</v>
      </c>
      <c r="AK855" s="13" t="b">
        <f t="shared" si="246"/>
        <v>0</v>
      </c>
      <c r="AL855" s="13" t="b">
        <f t="shared" si="247"/>
        <v>0</v>
      </c>
      <c r="AM855" s="13" t="b">
        <f t="shared" si="248"/>
        <v>0</v>
      </c>
      <c r="AN855" s="13" t="b">
        <f t="shared" si="249"/>
        <v>0</v>
      </c>
      <c r="AO855" s="13" t="b">
        <f t="shared" si="250"/>
        <v>0</v>
      </c>
      <c r="AP855" s="13" t="b">
        <f t="shared" si="251"/>
        <v>0</v>
      </c>
      <c r="AQ855" s="13" t="b">
        <f t="shared" si="252"/>
        <v>0</v>
      </c>
      <c r="AR855" s="13" t="b">
        <f t="shared" si="253"/>
        <v>0</v>
      </c>
      <c r="AS855" s="13" t="b">
        <f t="shared" si="254"/>
        <v>1</v>
      </c>
      <c r="AT855" s="13" t="b">
        <f t="shared" si="255"/>
        <v>1</v>
      </c>
      <c r="AU855" s="13" t="b">
        <f t="shared" si="256"/>
        <v>1</v>
      </c>
      <c r="AV855" s="13" t="b">
        <f t="shared" si="257"/>
        <v>1</v>
      </c>
      <c r="AW855" s="13" t="b">
        <f t="shared" si="258"/>
        <v>1</v>
      </c>
      <c r="AX855" s="13" t="str">
        <f t="shared" si="259"/>
        <v>-</v>
      </c>
      <c r="AY855" s="622">
        <f>IF(AX855="-",0,IF(COUNTIF(AX855:$AX$1022,AX855)&gt;1,1,0))</f>
        <v>0</v>
      </c>
    </row>
    <row r="856" spans="1:51" ht="15.75">
      <c r="A856" s="464">
        <v>834</v>
      </c>
      <c r="B856" s="491"/>
      <c r="C856" s="492"/>
      <c r="D856" s="469"/>
      <c r="E856" s="470"/>
      <c r="F856" s="493"/>
      <c r="G856" s="466"/>
      <c r="H856" s="470"/>
      <c r="I856" s="493"/>
      <c r="J856" s="466"/>
      <c r="K856" s="470"/>
      <c r="L856" s="493"/>
      <c r="M856" s="466"/>
      <c r="N856" s="470"/>
      <c r="O856" s="493"/>
      <c r="P856" s="466"/>
      <c r="Q856" s="470"/>
      <c r="R856" s="493"/>
      <c r="S856" s="466"/>
      <c r="T856" s="470"/>
      <c r="U856" s="493"/>
      <c r="V856" s="466"/>
      <c r="W856" s="470"/>
      <c r="X856" s="493"/>
      <c r="Y856" s="466"/>
      <c r="Z856" s="470"/>
      <c r="AA856" s="494"/>
      <c r="AB856" s="542">
        <f t="shared" ref="AB856:AD919" si="262">D856+G856+J856+M856+P856+S856+V856+Y856</f>
        <v>0</v>
      </c>
      <c r="AC856" s="495">
        <f t="shared" si="262"/>
        <v>0</v>
      </c>
      <c r="AD856" s="496">
        <f t="shared" si="262"/>
        <v>0</v>
      </c>
      <c r="AE856" s="3"/>
      <c r="AF856" s="13" t="b">
        <f t="shared" si="260"/>
        <v>1</v>
      </c>
      <c r="AG856" s="13" t="b">
        <f t="shared" si="261"/>
        <v>1</v>
      </c>
      <c r="AH856" s="13" t="b">
        <f t="shared" ref="AH856:AH919" si="263">IF(OR(AND(B856="",C856="",AB856=0,AC856=0,AD856=0),AND(B856&lt;&gt;"",C856&lt;&gt;"",AB856&gt;0)),TRUE,FALSE)</f>
        <v>1</v>
      </c>
      <c r="AI856" s="13" t="b">
        <f t="shared" ref="AI856:AI919" si="264">IF(AND(OR(B856="",C856=""),AB856&gt;0),FALSE,TRUE)</f>
        <v>1</v>
      </c>
      <c r="AJ856" s="13" t="b">
        <f t="shared" ref="AJ856:AJ919" si="265">IF(AND(D856&gt;0,E856&lt;&gt;"",F856&lt;&gt;""),TRUE,FALSE)</f>
        <v>0</v>
      </c>
      <c r="AK856" s="13" t="b">
        <f t="shared" ref="AK856:AK919" si="266">IF(AND(G856&gt;0,H856&lt;&gt;"",I856&lt;&gt;""),TRUE,FALSE)</f>
        <v>0</v>
      </c>
      <c r="AL856" s="13" t="b">
        <f t="shared" ref="AL856:AL919" si="267">IF(AND(J856&gt;0,K856&lt;&gt;"",L856&lt;&gt;""),TRUE,FALSE)</f>
        <v>0</v>
      </c>
      <c r="AM856" s="13" t="b">
        <f t="shared" ref="AM856:AM919" si="268">IF(AND(M856&gt;0,N856&lt;&gt;"",O856&lt;&gt;""),TRUE,FALSE)</f>
        <v>0</v>
      </c>
      <c r="AN856" s="13" t="b">
        <f t="shared" ref="AN856:AN919" si="269">IF(AND(P856&gt;0,Q856&lt;&gt;"",R856&lt;&gt;""),TRUE,FALSE)</f>
        <v>0</v>
      </c>
      <c r="AO856" s="13" t="b">
        <f t="shared" ref="AO856:AO919" si="270">IF(AND(S856&gt;0,T856&lt;&gt;"",U856&lt;&gt;""),TRUE,FALSE)</f>
        <v>0</v>
      </c>
      <c r="AP856" s="13" t="b">
        <f t="shared" ref="AP856:AP919" si="271">IF(AND(V856&gt;0,W856&lt;&gt;"",X856&lt;&gt;""),TRUE,FALSE)</f>
        <v>0</v>
      </c>
      <c r="AQ856" s="13" t="b">
        <f t="shared" ref="AQ856:AQ919" si="272">IF(AND(Y856&gt;0,Z856&lt;&gt;"",AA856&lt;&gt;""),TRUE,FALSE)</f>
        <v>0</v>
      </c>
      <c r="AR856" s="13" t="b">
        <f t="shared" ref="AR856:AR919" si="273">IF(OR(AJ856=TRUE,AK856=TRUE,AL856=TRUE,AM856=TRUE,AN856=TRUE,AO856=TRUE,AP856=TRUE,AQ856=TRUE),TRUE,FALSE)</f>
        <v>0</v>
      </c>
      <c r="AS856" s="13" t="b">
        <f t="shared" ref="AS856:AS919" si="274">IF(OR(AND(B856&lt;&gt;"",C856&lt;&gt;"",AR856=TRUE),AND(B856="",C856="",AR856=FALSE)),TRUE,FALSE)</f>
        <v>1</v>
      </c>
      <c r="AT856" s="13" t="b">
        <f t="shared" ref="AT856:AT919" si="275">IF(AND(B856&lt;&gt;"",C856&lt;&gt;""),TRUE,IF(OR(D856&lt;&gt;"",E856&lt;&gt;"",F856&lt;&gt;"",G856&lt;&gt;"",H856&lt;&gt;"",I856&lt;&gt;"",J856&lt;&gt;"",K856&lt;&gt;"",L856&lt;&gt;"",M856&lt;&gt;"",N856&lt;&gt;"",O856&lt;&gt;"",P856&lt;&gt;"",Q856&lt;&gt;"",R856&lt;&gt;"",S856&lt;&gt;"",T856&lt;&gt;"",U856&lt;&gt;"",V856&lt;&gt;"",W856&lt;&gt;"",X856&lt;&gt;"",Y856&lt;&gt;"",Z856&lt;&gt;"",AA856&lt;&gt;""),FALSE,TRUE))</f>
        <v>1</v>
      </c>
      <c r="AU856" s="13" t="b">
        <f t="shared" ref="AU856:AU919" si="276">IF(OR(AND(E856&gt;0,F856=0),AND(H856&gt;0,I856=0),AND(K856&gt;0,L856=0),AND(N856&gt;0,O856=0),AND(Q856&gt;0,R856=0),AND(T856&gt;0,U856=0),AND(W856&gt;0,X856=0),AND(Z856&gt;0,AA856=0)),FALSE,TRUE)</f>
        <v>1</v>
      </c>
      <c r="AV856" s="13" t="b">
        <f t="shared" ref="AV856:AV919" si="277">IF(OR(AND(E856=0,F856&gt;0),AND(H856=0,I856&gt;0),AND(K856=0,L856&gt;0),AND(N856=0,O856&gt;0),AND(Q856=0,R856&gt;0),AND(T856=0,U856&gt;0),AND(W856=0,X856&gt;0),AND(Z856=0,AA856&gt;0)),FALSE,TRUE)</f>
        <v>1</v>
      </c>
      <c r="AW856" s="13" t="b">
        <f t="shared" ref="AW856:AW919" si="278">IF(OR(AND(D856=0,E856&gt;0),AND(G856=0,H856&gt;0),AND(J856=0,K856&gt;0),AND(M856=0,N856&gt;0),AND(P856=0,Q856&gt;0),AND(S856=0,T856&gt;0),AND(V856=0,W856&gt;0),AND(Y856=0,Z856&gt;0)),FALSE,TRUE)</f>
        <v>1</v>
      </c>
      <c r="AX856" s="13" t="str">
        <f t="shared" ref="AX856:AX919" si="279">CONCATENATE(B856,"-",C856)</f>
        <v>-</v>
      </c>
      <c r="AY856" s="622">
        <f>IF(AX856="-",0,IF(COUNTIF(AX856:$AX$1022,AX856)&gt;1,1,0))</f>
        <v>0</v>
      </c>
    </row>
    <row r="857" spans="1:51" ht="15.75">
      <c r="A857" s="464">
        <v>835</v>
      </c>
      <c r="B857" s="491"/>
      <c r="C857" s="492"/>
      <c r="D857" s="469"/>
      <c r="E857" s="470"/>
      <c r="F857" s="493"/>
      <c r="G857" s="466"/>
      <c r="H857" s="470"/>
      <c r="I857" s="493"/>
      <c r="J857" s="466"/>
      <c r="K857" s="470"/>
      <c r="L857" s="493"/>
      <c r="M857" s="466"/>
      <c r="N857" s="470"/>
      <c r="O857" s="493"/>
      <c r="P857" s="466"/>
      <c r="Q857" s="470"/>
      <c r="R857" s="493"/>
      <c r="S857" s="466"/>
      <c r="T857" s="470"/>
      <c r="U857" s="493"/>
      <c r="V857" s="466"/>
      <c r="W857" s="470"/>
      <c r="X857" s="493"/>
      <c r="Y857" s="466"/>
      <c r="Z857" s="470"/>
      <c r="AA857" s="494"/>
      <c r="AB857" s="542">
        <f t="shared" si="262"/>
        <v>0</v>
      </c>
      <c r="AC857" s="495">
        <f t="shared" si="262"/>
        <v>0</v>
      </c>
      <c r="AD857" s="496">
        <f t="shared" si="262"/>
        <v>0</v>
      </c>
      <c r="AE857" s="3"/>
      <c r="AF857" s="13" t="b">
        <f t="shared" si="260"/>
        <v>1</v>
      </c>
      <c r="AG857" s="13" t="b">
        <f t="shared" si="261"/>
        <v>1</v>
      </c>
      <c r="AH857" s="13" t="b">
        <f t="shared" si="263"/>
        <v>1</v>
      </c>
      <c r="AI857" s="13" t="b">
        <f t="shared" si="264"/>
        <v>1</v>
      </c>
      <c r="AJ857" s="13" t="b">
        <f t="shared" si="265"/>
        <v>0</v>
      </c>
      <c r="AK857" s="13" t="b">
        <f t="shared" si="266"/>
        <v>0</v>
      </c>
      <c r="AL857" s="13" t="b">
        <f t="shared" si="267"/>
        <v>0</v>
      </c>
      <c r="AM857" s="13" t="b">
        <f t="shared" si="268"/>
        <v>0</v>
      </c>
      <c r="AN857" s="13" t="b">
        <f t="shared" si="269"/>
        <v>0</v>
      </c>
      <c r="AO857" s="13" t="b">
        <f t="shared" si="270"/>
        <v>0</v>
      </c>
      <c r="AP857" s="13" t="b">
        <f t="shared" si="271"/>
        <v>0</v>
      </c>
      <c r="AQ857" s="13" t="b">
        <f t="shared" si="272"/>
        <v>0</v>
      </c>
      <c r="AR857" s="13" t="b">
        <f t="shared" si="273"/>
        <v>0</v>
      </c>
      <c r="AS857" s="13" t="b">
        <f t="shared" si="274"/>
        <v>1</v>
      </c>
      <c r="AT857" s="13" t="b">
        <f t="shared" si="275"/>
        <v>1</v>
      </c>
      <c r="AU857" s="13" t="b">
        <f t="shared" si="276"/>
        <v>1</v>
      </c>
      <c r="AV857" s="13" t="b">
        <f t="shared" si="277"/>
        <v>1</v>
      </c>
      <c r="AW857" s="13" t="b">
        <f t="shared" si="278"/>
        <v>1</v>
      </c>
      <c r="AX857" s="13" t="str">
        <f t="shared" si="279"/>
        <v>-</v>
      </c>
      <c r="AY857" s="622">
        <f>IF(AX857="-",0,IF(COUNTIF(AX857:$AX$1022,AX857)&gt;1,1,0))</f>
        <v>0</v>
      </c>
    </row>
    <row r="858" spans="1:51" ht="15.75">
      <c r="A858" s="464">
        <v>836</v>
      </c>
      <c r="B858" s="491"/>
      <c r="C858" s="492"/>
      <c r="D858" s="469"/>
      <c r="E858" s="470"/>
      <c r="F858" s="493"/>
      <c r="G858" s="466"/>
      <c r="H858" s="470"/>
      <c r="I858" s="493"/>
      <c r="J858" s="466"/>
      <c r="K858" s="470"/>
      <c r="L858" s="493"/>
      <c r="M858" s="466"/>
      <c r="N858" s="470"/>
      <c r="O858" s="493"/>
      <c r="P858" s="466"/>
      <c r="Q858" s="470"/>
      <c r="R858" s="493"/>
      <c r="S858" s="466"/>
      <c r="T858" s="470"/>
      <c r="U858" s="493"/>
      <c r="V858" s="466"/>
      <c r="W858" s="470"/>
      <c r="X858" s="493"/>
      <c r="Y858" s="466"/>
      <c r="Z858" s="470"/>
      <c r="AA858" s="494"/>
      <c r="AB858" s="542">
        <f t="shared" si="262"/>
        <v>0</v>
      </c>
      <c r="AC858" s="495">
        <f t="shared" si="262"/>
        <v>0</v>
      </c>
      <c r="AD858" s="496">
        <f t="shared" si="262"/>
        <v>0</v>
      </c>
      <c r="AE858" s="3"/>
      <c r="AF858" s="13" t="b">
        <f t="shared" si="260"/>
        <v>1</v>
      </c>
      <c r="AG858" s="13" t="b">
        <f t="shared" si="261"/>
        <v>1</v>
      </c>
      <c r="AH858" s="13" t="b">
        <f t="shared" si="263"/>
        <v>1</v>
      </c>
      <c r="AI858" s="13" t="b">
        <f t="shared" si="264"/>
        <v>1</v>
      </c>
      <c r="AJ858" s="13" t="b">
        <f t="shared" si="265"/>
        <v>0</v>
      </c>
      <c r="AK858" s="13" t="b">
        <f t="shared" si="266"/>
        <v>0</v>
      </c>
      <c r="AL858" s="13" t="b">
        <f t="shared" si="267"/>
        <v>0</v>
      </c>
      <c r="AM858" s="13" t="b">
        <f t="shared" si="268"/>
        <v>0</v>
      </c>
      <c r="AN858" s="13" t="b">
        <f t="shared" si="269"/>
        <v>0</v>
      </c>
      <c r="AO858" s="13" t="b">
        <f t="shared" si="270"/>
        <v>0</v>
      </c>
      <c r="AP858" s="13" t="b">
        <f t="shared" si="271"/>
        <v>0</v>
      </c>
      <c r="AQ858" s="13" t="b">
        <f t="shared" si="272"/>
        <v>0</v>
      </c>
      <c r="AR858" s="13" t="b">
        <f t="shared" si="273"/>
        <v>0</v>
      </c>
      <c r="AS858" s="13" t="b">
        <f t="shared" si="274"/>
        <v>1</v>
      </c>
      <c r="AT858" s="13" t="b">
        <f t="shared" si="275"/>
        <v>1</v>
      </c>
      <c r="AU858" s="13" t="b">
        <f t="shared" si="276"/>
        <v>1</v>
      </c>
      <c r="AV858" s="13" t="b">
        <f t="shared" si="277"/>
        <v>1</v>
      </c>
      <c r="AW858" s="13" t="b">
        <f t="shared" si="278"/>
        <v>1</v>
      </c>
      <c r="AX858" s="13" t="str">
        <f t="shared" si="279"/>
        <v>-</v>
      </c>
      <c r="AY858" s="622">
        <f>IF(AX858="-",0,IF(COUNTIF(AX858:$AX$1022,AX858)&gt;1,1,0))</f>
        <v>0</v>
      </c>
    </row>
    <row r="859" spans="1:51" ht="15.75">
      <c r="A859" s="464">
        <v>837</v>
      </c>
      <c r="B859" s="491"/>
      <c r="C859" s="492"/>
      <c r="D859" s="469"/>
      <c r="E859" s="470"/>
      <c r="F859" s="493"/>
      <c r="G859" s="466"/>
      <c r="H859" s="470"/>
      <c r="I859" s="493"/>
      <c r="J859" s="466"/>
      <c r="K859" s="470"/>
      <c r="L859" s="493"/>
      <c r="M859" s="466"/>
      <c r="N859" s="470"/>
      <c r="O859" s="493"/>
      <c r="P859" s="466"/>
      <c r="Q859" s="470"/>
      <c r="R859" s="493"/>
      <c r="S859" s="466"/>
      <c r="T859" s="470"/>
      <c r="U859" s="493"/>
      <c r="V859" s="466"/>
      <c r="W859" s="470"/>
      <c r="X859" s="493"/>
      <c r="Y859" s="466"/>
      <c r="Z859" s="470"/>
      <c r="AA859" s="494"/>
      <c r="AB859" s="542">
        <f t="shared" si="262"/>
        <v>0</v>
      </c>
      <c r="AC859" s="495">
        <f t="shared" si="262"/>
        <v>0</v>
      </c>
      <c r="AD859" s="496">
        <f t="shared" si="262"/>
        <v>0</v>
      </c>
      <c r="AE859" s="3"/>
      <c r="AF859" s="13" t="b">
        <f t="shared" si="260"/>
        <v>1</v>
      </c>
      <c r="AG859" s="13" t="b">
        <f t="shared" si="261"/>
        <v>1</v>
      </c>
      <c r="AH859" s="13" t="b">
        <f t="shared" si="263"/>
        <v>1</v>
      </c>
      <c r="AI859" s="13" t="b">
        <f t="shared" si="264"/>
        <v>1</v>
      </c>
      <c r="AJ859" s="13" t="b">
        <f t="shared" si="265"/>
        <v>0</v>
      </c>
      <c r="AK859" s="13" t="b">
        <f t="shared" si="266"/>
        <v>0</v>
      </c>
      <c r="AL859" s="13" t="b">
        <f t="shared" si="267"/>
        <v>0</v>
      </c>
      <c r="AM859" s="13" t="b">
        <f t="shared" si="268"/>
        <v>0</v>
      </c>
      <c r="AN859" s="13" t="b">
        <f t="shared" si="269"/>
        <v>0</v>
      </c>
      <c r="AO859" s="13" t="b">
        <f t="shared" si="270"/>
        <v>0</v>
      </c>
      <c r="AP859" s="13" t="b">
        <f t="shared" si="271"/>
        <v>0</v>
      </c>
      <c r="AQ859" s="13" t="b">
        <f t="shared" si="272"/>
        <v>0</v>
      </c>
      <c r="AR859" s="13" t="b">
        <f t="shared" si="273"/>
        <v>0</v>
      </c>
      <c r="AS859" s="13" t="b">
        <f t="shared" si="274"/>
        <v>1</v>
      </c>
      <c r="AT859" s="13" t="b">
        <f t="shared" si="275"/>
        <v>1</v>
      </c>
      <c r="AU859" s="13" t="b">
        <f t="shared" si="276"/>
        <v>1</v>
      </c>
      <c r="AV859" s="13" t="b">
        <f t="shared" si="277"/>
        <v>1</v>
      </c>
      <c r="AW859" s="13" t="b">
        <f t="shared" si="278"/>
        <v>1</v>
      </c>
      <c r="AX859" s="13" t="str">
        <f t="shared" si="279"/>
        <v>-</v>
      </c>
      <c r="AY859" s="622">
        <f>IF(AX859="-",0,IF(COUNTIF(AX859:$AX$1022,AX859)&gt;1,1,0))</f>
        <v>0</v>
      </c>
    </row>
    <row r="860" spans="1:51" ht="15.75">
      <c r="A860" s="464">
        <v>838</v>
      </c>
      <c r="B860" s="491"/>
      <c r="C860" s="492"/>
      <c r="D860" s="469"/>
      <c r="E860" s="470"/>
      <c r="F860" s="493"/>
      <c r="G860" s="466"/>
      <c r="H860" s="470"/>
      <c r="I860" s="493"/>
      <c r="J860" s="466"/>
      <c r="K860" s="470"/>
      <c r="L860" s="493"/>
      <c r="M860" s="466"/>
      <c r="N860" s="470"/>
      <c r="O860" s="493"/>
      <c r="P860" s="466"/>
      <c r="Q860" s="470"/>
      <c r="R860" s="493"/>
      <c r="S860" s="466"/>
      <c r="T860" s="470"/>
      <c r="U860" s="493"/>
      <c r="V860" s="466"/>
      <c r="W860" s="470"/>
      <c r="X860" s="493"/>
      <c r="Y860" s="466"/>
      <c r="Z860" s="470"/>
      <c r="AA860" s="494"/>
      <c r="AB860" s="542">
        <f t="shared" si="262"/>
        <v>0</v>
      </c>
      <c r="AC860" s="495">
        <f t="shared" si="262"/>
        <v>0</v>
      </c>
      <c r="AD860" s="496">
        <f t="shared" si="262"/>
        <v>0</v>
      </c>
      <c r="AE860" s="3"/>
      <c r="AF860" s="13" t="b">
        <f t="shared" si="260"/>
        <v>1</v>
      </c>
      <c r="AG860" s="13" t="b">
        <f t="shared" si="261"/>
        <v>1</v>
      </c>
      <c r="AH860" s="13" t="b">
        <f t="shared" si="263"/>
        <v>1</v>
      </c>
      <c r="AI860" s="13" t="b">
        <f t="shared" si="264"/>
        <v>1</v>
      </c>
      <c r="AJ860" s="13" t="b">
        <f t="shared" si="265"/>
        <v>0</v>
      </c>
      <c r="AK860" s="13" t="b">
        <f t="shared" si="266"/>
        <v>0</v>
      </c>
      <c r="AL860" s="13" t="b">
        <f t="shared" si="267"/>
        <v>0</v>
      </c>
      <c r="AM860" s="13" t="b">
        <f t="shared" si="268"/>
        <v>0</v>
      </c>
      <c r="AN860" s="13" t="b">
        <f t="shared" si="269"/>
        <v>0</v>
      </c>
      <c r="AO860" s="13" t="b">
        <f t="shared" si="270"/>
        <v>0</v>
      </c>
      <c r="AP860" s="13" t="b">
        <f t="shared" si="271"/>
        <v>0</v>
      </c>
      <c r="AQ860" s="13" t="b">
        <f t="shared" si="272"/>
        <v>0</v>
      </c>
      <c r="AR860" s="13" t="b">
        <f t="shared" si="273"/>
        <v>0</v>
      </c>
      <c r="AS860" s="13" t="b">
        <f t="shared" si="274"/>
        <v>1</v>
      </c>
      <c r="AT860" s="13" t="b">
        <f t="shared" si="275"/>
        <v>1</v>
      </c>
      <c r="AU860" s="13" t="b">
        <f t="shared" si="276"/>
        <v>1</v>
      </c>
      <c r="AV860" s="13" t="b">
        <f t="shared" si="277"/>
        <v>1</v>
      </c>
      <c r="AW860" s="13" t="b">
        <f t="shared" si="278"/>
        <v>1</v>
      </c>
      <c r="AX860" s="13" t="str">
        <f t="shared" si="279"/>
        <v>-</v>
      </c>
      <c r="AY860" s="622">
        <f>IF(AX860="-",0,IF(COUNTIF(AX860:$AX$1022,AX860)&gt;1,1,0))</f>
        <v>0</v>
      </c>
    </row>
    <row r="861" spans="1:51" ht="15.75">
      <c r="A861" s="464">
        <v>839</v>
      </c>
      <c r="B861" s="491"/>
      <c r="C861" s="492"/>
      <c r="D861" s="469"/>
      <c r="E861" s="470"/>
      <c r="F861" s="493"/>
      <c r="G861" s="466"/>
      <c r="H861" s="470"/>
      <c r="I861" s="493"/>
      <c r="J861" s="466"/>
      <c r="K861" s="470"/>
      <c r="L861" s="493"/>
      <c r="M861" s="466"/>
      <c r="N861" s="470"/>
      <c r="O861" s="493"/>
      <c r="P861" s="466"/>
      <c r="Q861" s="470"/>
      <c r="R861" s="493"/>
      <c r="S861" s="466"/>
      <c r="T861" s="470"/>
      <c r="U861" s="493"/>
      <c r="V861" s="466"/>
      <c r="W861" s="470"/>
      <c r="X861" s="493"/>
      <c r="Y861" s="466"/>
      <c r="Z861" s="470"/>
      <c r="AA861" s="494"/>
      <c r="AB861" s="542">
        <f t="shared" si="262"/>
        <v>0</v>
      </c>
      <c r="AC861" s="495">
        <f t="shared" si="262"/>
        <v>0</v>
      </c>
      <c r="AD861" s="496">
        <f t="shared" si="262"/>
        <v>0</v>
      </c>
      <c r="AE861" s="3"/>
      <c r="AF861" s="13" t="b">
        <f t="shared" si="260"/>
        <v>1</v>
      </c>
      <c r="AG861" s="13" t="b">
        <f t="shared" si="261"/>
        <v>1</v>
      </c>
      <c r="AH861" s="13" t="b">
        <f t="shared" si="263"/>
        <v>1</v>
      </c>
      <c r="AI861" s="13" t="b">
        <f t="shared" si="264"/>
        <v>1</v>
      </c>
      <c r="AJ861" s="13" t="b">
        <f t="shared" si="265"/>
        <v>0</v>
      </c>
      <c r="AK861" s="13" t="b">
        <f t="shared" si="266"/>
        <v>0</v>
      </c>
      <c r="AL861" s="13" t="b">
        <f t="shared" si="267"/>
        <v>0</v>
      </c>
      <c r="AM861" s="13" t="b">
        <f t="shared" si="268"/>
        <v>0</v>
      </c>
      <c r="AN861" s="13" t="b">
        <f t="shared" si="269"/>
        <v>0</v>
      </c>
      <c r="AO861" s="13" t="b">
        <f t="shared" si="270"/>
        <v>0</v>
      </c>
      <c r="AP861" s="13" t="b">
        <f t="shared" si="271"/>
        <v>0</v>
      </c>
      <c r="AQ861" s="13" t="b">
        <f t="shared" si="272"/>
        <v>0</v>
      </c>
      <c r="AR861" s="13" t="b">
        <f t="shared" si="273"/>
        <v>0</v>
      </c>
      <c r="AS861" s="13" t="b">
        <f t="shared" si="274"/>
        <v>1</v>
      </c>
      <c r="AT861" s="13" t="b">
        <f t="shared" si="275"/>
        <v>1</v>
      </c>
      <c r="AU861" s="13" t="b">
        <f t="shared" si="276"/>
        <v>1</v>
      </c>
      <c r="AV861" s="13" t="b">
        <f t="shared" si="277"/>
        <v>1</v>
      </c>
      <c r="AW861" s="13" t="b">
        <f t="shared" si="278"/>
        <v>1</v>
      </c>
      <c r="AX861" s="13" t="str">
        <f t="shared" si="279"/>
        <v>-</v>
      </c>
      <c r="AY861" s="622">
        <f>IF(AX861="-",0,IF(COUNTIF(AX861:$AX$1022,AX861)&gt;1,1,0))</f>
        <v>0</v>
      </c>
    </row>
    <row r="862" spans="1:51" ht="15.75">
      <c r="A862" s="464">
        <v>840</v>
      </c>
      <c r="B862" s="491"/>
      <c r="C862" s="492"/>
      <c r="D862" s="469"/>
      <c r="E862" s="470"/>
      <c r="F862" s="493"/>
      <c r="G862" s="466"/>
      <c r="H862" s="470"/>
      <c r="I862" s="493"/>
      <c r="J862" s="466"/>
      <c r="K862" s="470"/>
      <c r="L862" s="493"/>
      <c r="M862" s="466"/>
      <c r="N862" s="470"/>
      <c r="O862" s="493"/>
      <c r="P862" s="466"/>
      <c r="Q862" s="470"/>
      <c r="R862" s="493"/>
      <c r="S862" s="466"/>
      <c r="T862" s="470"/>
      <c r="U862" s="493"/>
      <c r="V862" s="466"/>
      <c r="W862" s="470"/>
      <c r="X862" s="493"/>
      <c r="Y862" s="466"/>
      <c r="Z862" s="470"/>
      <c r="AA862" s="494"/>
      <c r="AB862" s="542">
        <f t="shared" si="262"/>
        <v>0</v>
      </c>
      <c r="AC862" s="495">
        <f t="shared" si="262"/>
        <v>0</v>
      </c>
      <c r="AD862" s="496">
        <f t="shared" si="262"/>
        <v>0</v>
      </c>
      <c r="AE862" s="3"/>
      <c r="AF862" s="13" t="b">
        <f t="shared" si="260"/>
        <v>1</v>
      </c>
      <c r="AG862" s="13" t="b">
        <f t="shared" si="261"/>
        <v>1</v>
      </c>
      <c r="AH862" s="13" t="b">
        <f t="shared" si="263"/>
        <v>1</v>
      </c>
      <c r="AI862" s="13" t="b">
        <f t="shared" si="264"/>
        <v>1</v>
      </c>
      <c r="AJ862" s="13" t="b">
        <f t="shared" si="265"/>
        <v>0</v>
      </c>
      <c r="AK862" s="13" t="b">
        <f t="shared" si="266"/>
        <v>0</v>
      </c>
      <c r="AL862" s="13" t="b">
        <f t="shared" si="267"/>
        <v>0</v>
      </c>
      <c r="AM862" s="13" t="b">
        <f t="shared" si="268"/>
        <v>0</v>
      </c>
      <c r="AN862" s="13" t="b">
        <f t="shared" si="269"/>
        <v>0</v>
      </c>
      <c r="AO862" s="13" t="b">
        <f t="shared" si="270"/>
        <v>0</v>
      </c>
      <c r="AP862" s="13" t="b">
        <f t="shared" si="271"/>
        <v>0</v>
      </c>
      <c r="AQ862" s="13" t="b">
        <f t="shared" si="272"/>
        <v>0</v>
      </c>
      <c r="AR862" s="13" t="b">
        <f t="shared" si="273"/>
        <v>0</v>
      </c>
      <c r="AS862" s="13" t="b">
        <f t="shared" si="274"/>
        <v>1</v>
      </c>
      <c r="AT862" s="13" t="b">
        <f t="shared" si="275"/>
        <v>1</v>
      </c>
      <c r="AU862" s="13" t="b">
        <f t="shared" si="276"/>
        <v>1</v>
      </c>
      <c r="AV862" s="13" t="b">
        <f t="shared" si="277"/>
        <v>1</v>
      </c>
      <c r="AW862" s="13" t="b">
        <f t="shared" si="278"/>
        <v>1</v>
      </c>
      <c r="AX862" s="13" t="str">
        <f t="shared" si="279"/>
        <v>-</v>
      </c>
      <c r="AY862" s="622">
        <f>IF(AX862="-",0,IF(COUNTIF(AX862:$AX$1022,AX862)&gt;1,1,0))</f>
        <v>0</v>
      </c>
    </row>
    <row r="863" spans="1:51" ht="15.75">
      <c r="A863" s="464">
        <v>841</v>
      </c>
      <c r="B863" s="491"/>
      <c r="C863" s="492"/>
      <c r="D863" s="469"/>
      <c r="E863" s="470"/>
      <c r="F863" s="493"/>
      <c r="G863" s="466"/>
      <c r="H863" s="470"/>
      <c r="I863" s="493"/>
      <c r="J863" s="466"/>
      <c r="K863" s="470"/>
      <c r="L863" s="493"/>
      <c r="M863" s="466"/>
      <c r="N863" s="470"/>
      <c r="O863" s="493"/>
      <c r="P863" s="466"/>
      <c r="Q863" s="470"/>
      <c r="R863" s="493"/>
      <c r="S863" s="466"/>
      <c r="T863" s="470"/>
      <c r="U863" s="493"/>
      <c r="V863" s="466"/>
      <c r="W863" s="470"/>
      <c r="X863" s="493"/>
      <c r="Y863" s="466"/>
      <c r="Z863" s="470"/>
      <c r="AA863" s="494"/>
      <c r="AB863" s="542">
        <f t="shared" si="262"/>
        <v>0</v>
      </c>
      <c r="AC863" s="495">
        <f t="shared" si="262"/>
        <v>0</v>
      </c>
      <c r="AD863" s="496">
        <f t="shared" si="262"/>
        <v>0</v>
      </c>
      <c r="AE863" s="3"/>
      <c r="AF863" s="13" t="b">
        <f t="shared" si="260"/>
        <v>1</v>
      </c>
      <c r="AG863" s="13" t="b">
        <f t="shared" si="261"/>
        <v>1</v>
      </c>
      <c r="AH863" s="13" t="b">
        <f t="shared" si="263"/>
        <v>1</v>
      </c>
      <c r="AI863" s="13" t="b">
        <f t="shared" si="264"/>
        <v>1</v>
      </c>
      <c r="AJ863" s="13" t="b">
        <f t="shared" si="265"/>
        <v>0</v>
      </c>
      <c r="AK863" s="13" t="b">
        <f t="shared" si="266"/>
        <v>0</v>
      </c>
      <c r="AL863" s="13" t="b">
        <f t="shared" si="267"/>
        <v>0</v>
      </c>
      <c r="AM863" s="13" t="b">
        <f t="shared" si="268"/>
        <v>0</v>
      </c>
      <c r="AN863" s="13" t="b">
        <f t="shared" si="269"/>
        <v>0</v>
      </c>
      <c r="AO863" s="13" t="b">
        <f t="shared" si="270"/>
        <v>0</v>
      </c>
      <c r="AP863" s="13" t="b">
        <f t="shared" si="271"/>
        <v>0</v>
      </c>
      <c r="AQ863" s="13" t="b">
        <f t="shared" si="272"/>
        <v>0</v>
      </c>
      <c r="AR863" s="13" t="b">
        <f t="shared" si="273"/>
        <v>0</v>
      </c>
      <c r="AS863" s="13" t="b">
        <f t="shared" si="274"/>
        <v>1</v>
      </c>
      <c r="AT863" s="13" t="b">
        <f t="shared" si="275"/>
        <v>1</v>
      </c>
      <c r="AU863" s="13" t="b">
        <f t="shared" si="276"/>
        <v>1</v>
      </c>
      <c r="AV863" s="13" t="b">
        <f t="shared" si="277"/>
        <v>1</v>
      </c>
      <c r="AW863" s="13" t="b">
        <f t="shared" si="278"/>
        <v>1</v>
      </c>
      <c r="AX863" s="13" t="str">
        <f t="shared" si="279"/>
        <v>-</v>
      </c>
      <c r="AY863" s="622">
        <f>IF(AX863="-",0,IF(COUNTIF(AX863:$AX$1022,AX863)&gt;1,1,0))</f>
        <v>0</v>
      </c>
    </row>
    <row r="864" spans="1:51" ht="15.75">
      <c r="A864" s="464">
        <v>842</v>
      </c>
      <c r="B864" s="491"/>
      <c r="C864" s="492"/>
      <c r="D864" s="469"/>
      <c r="E864" s="470"/>
      <c r="F864" s="493"/>
      <c r="G864" s="466"/>
      <c r="H864" s="470"/>
      <c r="I864" s="493"/>
      <c r="J864" s="466"/>
      <c r="K864" s="470"/>
      <c r="L864" s="493"/>
      <c r="M864" s="466"/>
      <c r="N864" s="470"/>
      <c r="O864" s="493"/>
      <c r="P864" s="466"/>
      <c r="Q864" s="470"/>
      <c r="R864" s="493"/>
      <c r="S864" s="466"/>
      <c r="T864" s="470"/>
      <c r="U864" s="493"/>
      <c r="V864" s="466"/>
      <c r="W864" s="470"/>
      <c r="X864" s="493"/>
      <c r="Y864" s="466"/>
      <c r="Z864" s="470"/>
      <c r="AA864" s="494"/>
      <c r="AB864" s="542">
        <f t="shared" si="262"/>
        <v>0</v>
      </c>
      <c r="AC864" s="495">
        <f t="shared" si="262"/>
        <v>0</v>
      </c>
      <c r="AD864" s="496">
        <f t="shared" si="262"/>
        <v>0</v>
      </c>
      <c r="AE864" s="3"/>
      <c r="AF864" s="13" t="b">
        <f t="shared" si="260"/>
        <v>1</v>
      </c>
      <c r="AG864" s="13" t="b">
        <f t="shared" si="261"/>
        <v>1</v>
      </c>
      <c r="AH864" s="13" t="b">
        <f t="shared" si="263"/>
        <v>1</v>
      </c>
      <c r="AI864" s="13" t="b">
        <f t="shared" si="264"/>
        <v>1</v>
      </c>
      <c r="AJ864" s="13" t="b">
        <f t="shared" si="265"/>
        <v>0</v>
      </c>
      <c r="AK864" s="13" t="b">
        <f t="shared" si="266"/>
        <v>0</v>
      </c>
      <c r="AL864" s="13" t="b">
        <f t="shared" si="267"/>
        <v>0</v>
      </c>
      <c r="AM864" s="13" t="b">
        <f t="shared" si="268"/>
        <v>0</v>
      </c>
      <c r="AN864" s="13" t="b">
        <f t="shared" si="269"/>
        <v>0</v>
      </c>
      <c r="AO864" s="13" t="b">
        <f t="shared" si="270"/>
        <v>0</v>
      </c>
      <c r="AP864" s="13" t="b">
        <f t="shared" si="271"/>
        <v>0</v>
      </c>
      <c r="AQ864" s="13" t="b">
        <f t="shared" si="272"/>
        <v>0</v>
      </c>
      <c r="AR864" s="13" t="b">
        <f t="shared" si="273"/>
        <v>0</v>
      </c>
      <c r="AS864" s="13" t="b">
        <f t="shared" si="274"/>
        <v>1</v>
      </c>
      <c r="AT864" s="13" t="b">
        <f t="shared" si="275"/>
        <v>1</v>
      </c>
      <c r="AU864" s="13" t="b">
        <f t="shared" si="276"/>
        <v>1</v>
      </c>
      <c r="AV864" s="13" t="b">
        <f t="shared" si="277"/>
        <v>1</v>
      </c>
      <c r="AW864" s="13" t="b">
        <f t="shared" si="278"/>
        <v>1</v>
      </c>
      <c r="AX864" s="13" t="str">
        <f t="shared" si="279"/>
        <v>-</v>
      </c>
      <c r="AY864" s="622">
        <f>IF(AX864="-",0,IF(COUNTIF(AX864:$AX$1022,AX864)&gt;1,1,0))</f>
        <v>0</v>
      </c>
    </row>
    <row r="865" spans="1:51" ht="15.75">
      <c r="A865" s="464">
        <v>843</v>
      </c>
      <c r="B865" s="491"/>
      <c r="C865" s="492"/>
      <c r="D865" s="469"/>
      <c r="E865" s="470"/>
      <c r="F865" s="493"/>
      <c r="G865" s="466"/>
      <c r="H865" s="470"/>
      <c r="I865" s="493"/>
      <c r="J865" s="466"/>
      <c r="K865" s="470"/>
      <c r="L865" s="493"/>
      <c r="M865" s="466"/>
      <c r="N865" s="470"/>
      <c r="O865" s="493"/>
      <c r="P865" s="466"/>
      <c r="Q865" s="470"/>
      <c r="R865" s="493"/>
      <c r="S865" s="466"/>
      <c r="T865" s="470"/>
      <c r="U865" s="493"/>
      <c r="V865" s="466"/>
      <c r="W865" s="470"/>
      <c r="X865" s="493"/>
      <c r="Y865" s="466"/>
      <c r="Z865" s="470"/>
      <c r="AA865" s="494"/>
      <c r="AB865" s="542">
        <f t="shared" si="262"/>
        <v>0</v>
      </c>
      <c r="AC865" s="495">
        <f t="shared" si="262"/>
        <v>0</v>
      </c>
      <c r="AD865" s="496">
        <f t="shared" si="262"/>
        <v>0</v>
      </c>
      <c r="AE865" s="3"/>
      <c r="AF865" s="13" t="b">
        <f t="shared" si="260"/>
        <v>1</v>
      </c>
      <c r="AG865" s="13" t="b">
        <f t="shared" si="261"/>
        <v>1</v>
      </c>
      <c r="AH865" s="13" t="b">
        <f t="shared" si="263"/>
        <v>1</v>
      </c>
      <c r="AI865" s="13" t="b">
        <f t="shared" si="264"/>
        <v>1</v>
      </c>
      <c r="AJ865" s="13" t="b">
        <f t="shared" si="265"/>
        <v>0</v>
      </c>
      <c r="AK865" s="13" t="b">
        <f t="shared" si="266"/>
        <v>0</v>
      </c>
      <c r="AL865" s="13" t="b">
        <f t="shared" si="267"/>
        <v>0</v>
      </c>
      <c r="AM865" s="13" t="b">
        <f t="shared" si="268"/>
        <v>0</v>
      </c>
      <c r="AN865" s="13" t="b">
        <f t="shared" si="269"/>
        <v>0</v>
      </c>
      <c r="AO865" s="13" t="b">
        <f t="shared" si="270"/>
        <v>0</v>
      </c>
      <c r="AP865" s="13" t="b">
        <f t="shared" si="271"/>
        <v>0</v>
      </c>
      <c r="AQ865" s="13" t="b">
        <f t="shared" si="272"/>
        <v>0</v>
      </c>
      <c r="AR865" s="13" t="b">
        <f t="shared" si="273"/>
        <v>0</v>
      </c>
      <c r="AS865" s="13" t="b">
        <f t="shared" si="274"/>
        <v>1</v>
      </c>
      <c r="AT865" s="13" t="b">
        <f t="shared" si="275"/>
        <v>1</v>
      </c>
      <c r="AU865" s="13" t="b">
        <f t="shared" si="276"/>
        <v>1</v>
      </c>
      <c r="AV865" s="13" t="b">
        <f t="shared" si="277"/>
        <v>1</v>
      </c>
      <c r="AW865" s="13" t="b">
        <f t="shared" si="278"/>
        <v>1</v>
      </c>
      <c r="AX865" s="13" t="str">
        <f t="shared" si="279"/>
        <v>-</v>
      </c>
      <c r="AY865" s="622">
        <f>IF(AX865="-",0,IF(COUNTIF(AX865:$AX$1022,AX865)&gt;1,1,0))</f>
        <v>0</v>
      </c>
    </row>
    <row r="866" spans="1:51" ht="15.75">
      <c r="A866" s="464">
        <v>844</v>
      </c>
      <c r="B866" s="491"/>
      <c r="C866" s="492"/>
      <c r="D866" s="469"/>
      <c r="E866" s="470"/>
      <c r="F866" s="493"/>
      <c r="G866" s="466"/>
      <c r="H866" s="470"/>
      <c r="I866" s="493"/>
      <c r="J866" s="466"/>
      <c r="K866" s="470"/>
      <c r="L866" s="493"/>
      <c r="M866" s="466"/>
      <c r="N866" s="470"/>
      <c r="O866" s="493"/>
      <c r="P866" s="466"/>
      <c r="Q866" s="470"/>
      <c r="R866" s="493"/>
      <c r="S866" s="466"/>
      <c r="T866" s="470"/>
      <c r="U866" s="493"/>
      <c r="V866" s="466"/>
      <c r="W866" s="470"/>
      <c r="X866" s="493"/>
      <c r="Y866" s="466"/>
      <c r="Z866" s="470"/>
      <c r="AA866" s="494"/>
      <c r="AB866" s="542">
        <f t="shared" si="262"/>
        <v>0</v>
      </c>
      <c r="AC866" s="495">
        <f t="shared" si="262"/>
        <v>0</v>
      </c>
      <c r="AD866" s="496">
        <f t="shared" si="262"/>
        <v>0</v>
      </c>
      <c r="AE866" s="3"/>
      <c r="AF866" s="13" t="b">
        <f t="shared" si="260"/>
        <v>1</v>
      </c>
      <c r="AG866" s="13" t="b">
        <f t="shared" si="261"/>
        <v>1</v>
      </c>
      <c r="AH866" s="13" t="b">
        <f t="shared" si="263"/>
        <v>1</v>
      </c>
      <c r="AI866" s="13" t="b">
        <f t="shared" si="264"/>
        <v>1</v>
      </c>
      <c r="AJ866" s="13" t="b">
        <f t="shared" si="265"/>
        <v>0</v>
      </c>
      <c r="AK866" s="13" t="b">
        <f t="shared" si="266"/>
        <v>0</v>
      </c>
      <c r="AL866" s="13" t="b">
        <f t="shared" si="267"/>
        <v>0</v>
      </c>
      <c r="AM866" s="13" t="b">
        <f t="shared" si="268"/>
        <v>0</v>
      </c>
      <c r="AN866" s="13" t="b">
        <f t="shared" si="269"/>
        <v>0</v>
      </c>
      <c r="AO866" s="13" t="b">
        <f t="shared" si="270"/>
        <v>0</v>
      </c>
      <c r="AP866" s="13" t="b">
        <f t="shared" si="271"/>
        <v>0</v>
      </c>
      <c r="AQ866" s="13" t="b">
        <f t="shared" si="272"/>
        <v>0</v>
      </c>
      <c r="AR866" s="13" t="b">
        <f t="shared" si="273"/>
        <v>0</v>
      </c>
      <c r="AS866" s="13" t="b">
        <f t="shared" si="274"/>
        <v>1</v>
      </c>
      <c r="AT866" s="13" t="b">
        <f t="shared" si="275"/>
        <v>1</v>
      </c>
      <c r="AU866" s="13" t="b">
        <f t="shared" si="276"/>
        <v>1</v>
      </c>
      <c r="AV866" s="13" t="b">
        <f t="shared" si="277"/>
        <v>1</v>
      </c>
      <c r="AW866" s="13" t="b">
        <f t="shared" si="278"/>
        <v>1</v>
      </c>
      <c r="AX866" s="13" t="str">
        <f t="shared" si="279"/>
        <v>-</v>
      </c>
      <c r="AY866" s="622">
        <f>IF(AX866="-",0,IF(COUNTIF(AX866:$AX$1022,AX866)&gt;1,1,0))</f>
        <v>0</v>
      </c>
    </row>
    <row r="867" spans="1:51" ht="15.75">
      <c r="A867" s="464">
        <v>845</v>
      </c>
      <c r="B867" s="491"/>
      <c r="C867" s="492"/>
      <c r="D867" s="469"/>
      <c r="E867" s="470"/>
      <c r="F867" s="493"/>
      <c r="G867" s="466"/>
      <c r="H867" s="470"/>
      <c r="I867" s="493"/>
      <c r="J867" s="466"/>
      <c r="K867" s="470"/>
      <c r="L867" s="493"/>
      <c r="M867" s="466"/>
      <c r="N867" s="470"/>
      <c r="O867" s="493"/>
      <c r="P867" s="466"/>
      <c r="Q867" s="470"/>
      <c r="R867" s="493"/>
      <c r="S867" s="466"/>
      <c r="T867" s="470"/>
      <c r="U867" s="493"/>
      <c r="V867" s="466"/>
      <c r="W867" s="470"/>
      <c r="X867" s="493"/>
      <c r="Y867" s="466"/>
      <c r="Z867" s="470"/>
      <c r="AA867" s="494"/>
      <c r="AB867" s="542">
        <f t="shared" si="262"/>
        <v>0</v>
      </c>
      <c r="AC867" s="495">
        <f t="shared" si="262"/>
        <v>0</v>
      </c>
      <c r="AD867" s="496">
        <f t="shared" si="262"/>
        <v>0</v>
      </c>
      <c r="AE867" s="3"/>
      <c r="AF867" s="13" t="b">
        <f t="shared" si="260"/>
        <v>1</v>
      </c>
      <c r="AG867" s="13" t="b">
        <f t="shared" si="261"/>
        <v>1</v>
      </c>
      <c r="AH867" s="13" t="b">
        <f t="shared" si="263"/>
        <v>1</v>
      </c>
      <c r="AI867" s="13" t="b">
        <f t="shared" si="264"/>
        <v>1</v>
      </c>
      <c r="AJ867" s="13" t="b">
        <f t="shared" si="265"/>
        <v>0</v>
      </c>
      <c r="AK867" s="13" t="b">
        <f t="shared" si="266"/>
        <v>0</v>
      </c>
      <c r="AL867" s="13" t="b">
        <f t="shared" si="267"/>
        <v>0</v>
      </c>
      <c r="AM867" s="13" t="b">
        <f t="shared" si="268"/>
        <v>0</v>
      </c>
      <c r="AN867" s="13" t="b">
        <f t="shared" si="269"/>
        <v>0</v>
      </c>
      <c r="AO867" s="13" t="b">
        <f t="shared" si="270"/>
        <v>0</v>
      </c>
      <c r="AP867" s="13" t="b">
        <f t="shared" si="271"/>
        <v>0</v>
      </c>
      <c r="AQ867" s="13" t="b">
        <f t="shared" si="272"/>
        <v>0</v>
      </c>
      <c r="AR867" s="13" t="b">
        <f t="shared" si="273"/>
        <v>0</v>
      </c>
      <c r="AS867" s="13" t="b">
        <f t="shared" si="274"/>
        <v>1</v>
      </c>
      <c r="AT867" s="13" t="b">
        <f t="shared" si="275"/>
        <v>1</v>
      </c>
      <c r="AU867" s="13" t="b">
        <f t="shared" si="276"/>
        <v>1</v>
      </c>
      <c r="AV867" s="13" t="b">
        <f t="shared" si="277"/>
        <v>1</v>
      </c>
      <c r="AW867" s="13" t="b">
        <f t="shared" si="278"/>
        <v>1</v>
      </c>
      <c r="AX867" s="13" t="str">
        <f t="shared" si="279"/>
        <v>-</v>
      </c>
      <c r="AY867" s="622">
        <f>IF(AX867="-",0,IF(COUNTIF(AX867:$AX$1022,AX867)&gt;1,1,0))</f>
        <v>0</v>
      </c>
    </row>
    <row r="868" spans="1:51" ht="15.75">
      <c r="A868" s="464">
        <v>846</v>
      </c>
      <c r="B868" s="491"/>
      <c r="C868" s="492"/>
      <c r="D868" s="469"/>
      <c r="E868" s="470"/>
      <c r="F868" s="493"/>
      <c r="G868" s="466"/>
      <c r="H868" s="470"/>
      <c r="I868" s="493"/>
      <c r="J868" s="466"/>
      <c r="K868" s="470"/>
      <c r="L868" s="493"/>
      <c r="M868" s="466"/>
      <c r="N868" s="470"/>
      <c r="O868" s="493"/>
      <c r="P868" s="466"/>
      <c r="Q868" s="470"/>
      <c r="R868" s="493"/>
      <c r="S868" s="466"/>
      <c r="T868" s="470"/>
      <c r="U868" s="493"/>
      <c r="V868" s="466"/>
      <c r="W868" s="470"/>
      <c r="X868" s="493"/>
      <c r="Y868" s="466"/>
      <c r="Z868" s="470"/>
      <c r="AA868" s="494"/>
      <c r="AB868" s="542">
        <f t="shared" si="262"/>
        <v>0</v>
      </c>
      <c r="AC868" s="495">
        <f t="shared" si="262"/>
        <v>0</v>
      </c>
      <c r="AD868" s="496">
        <f t="shared" si="262"/>
        <v>0</v>
      </c>
      <c r="AE868" s="3"/>
      <c r="AF868" s="13" t="b">
        <f t="shared" si="260"/>
        <v>1</v>
      </c>
      <c r="AG868" s="13" t="b">
        <f t="shared" si="261"/>
        <v>1</v>
      </c>
      <c r="AH868" s="13" t="b">
        <f t="shared" si="263"/>
        <v>1</v>
      </c>
      <c r="AI868" s="13" t="b">
        <f t="shared" si="264"/>
        <v>1</v>
      </c>
      <c r="AJ868" s="13" t="b">
        <f t="shared" si="265"/>
        <v>0</v>
      </c>
      <c r="AK868" s="13" t="b">
        <f t="shared" si="266"/>
        <v>0</v>
      </c>
      <c r="AL868" s="13" t="b">
        <f t="shared" si="267"/>
        <v>0</v>
      </c>
      <c r="AM868" s="13" t="b">
        <f t="shared" si="268"/>
        <v>0</v>
      </c>
      <c r="AN868" s="13" t="b">
        <f t="shared" si="269"/>
        <v>0</v>
      </c>
      <c r="AO868" s="13" t="b">
        <f t="shared" si="270"/>
        <v>0</v>
      </c>
      <c r="AP868" s="13" t="b">
        <f t="shared" si="271"/>
        <v>0</v>
      </c>
      <c r="AQ868" s="13" t="b">
        <f t="shared" si="272"/>
        <v>0</v>
      </c>
      <c r="AR868" s="13" t="b">
        <f t="shared" si="273"/>
        <v>0</v>
      </c>
      <c r="AS868" s="13" t="b">
        <f t="shared" si="274"/>
        <v>1</v>
      </c>
      <c r="AT868" s="13" t="b">
        <f t="shared" si="275"/>
        <v>1</v>
      </c>
      <c r="AU868" s="13" t="b">
        <f t="shared" si="276"/>
        <v>1</v>
      </c>
      <c r="AV868" s="13" t="b">
        <f t="shared" si="277"/>
        <v>1</v>
      </c>
      <c r="AW868" s="13" t="b">
        <f t="shared" si="278"/>
        <v>1</v>
      </c>
      <c r="AX868" s="13" t="str">
        <f t="shared" si="279"/>
        <v>-</v>
      </c>
      <c r="AY868" s="622">
        <f>IF(AX868="-",0,IF(COUNTIF(AX868:$AX$1022,AX868)&gt;1,1,0))</f>
        <v>0</v>
      </c>
    </row>
    <row r="869" spans="1:51" ht="15.75">
      <c r="A869" s="464">
        <v>847</v>
      </c>
      <c r="B869" s="491"/>
      <c r="C869" s="492"/>
      <c r="D869" s="469"/>
      <c r="E869" s="470"/>
      <c r="F869" s="493"/>
      <c r="G869" s="466"/>
      <c r="H869" s="470"/>
      <c r="I869" s="493"/>
      <c r="J869" s="466"/>
      <c r="K869" s="470"/>
      <c r="L869" s="493"/>
      <c r="M869" s="466"/>
      <c r="N869" s="470"/>
      <c r="O869" s="493"/>
      <c r="P869" s="466"/>
      <c r="Q869" s="470"/>
      <c r="R869" s="493"/>
      <c r="S869" s="466"/>
      <c r="T869" s="470"/>
      <c r="U869" s="493"/>
      <c r="V869" s="466"/>
      <c r="W869" s="470"/>
      <c r="X869" s="493"/>
      <c r="Y869" s="466"/>
      <c r="Z869" s="470"/>
      <c r="AA869" s="494"/>
      <c r="AB869" s="542">
        <f t="shared" si="262"/>
        <v>0</v>
      </c>
      <c r="AC869" s="495">
        <f t="shared" si="262"/>
        <v>0</v>
      </c>
      <c r="AD869" s="496">
        <f t="shared" si="262"/>
        <v>0</v>
      </c>
      <c r="AE869" s="3"/>
      <c r="AF869" s="13" t="b">
        <f t="shared" si="260"/>
        <v>1</v>
      </c>
      <c r="AG869" s="13" t="b">
        <f t="shared" si="261"/>
        <v>1</v>
      </c>
      <c r="AH869" s="13" t="b">
        <f t="shared" si="263"/>
        <v>1</v>
      </c>
      <c r="AI869" s="13" t="b">
        <f t="shared" si="264"/>
        <v>1</v>
      </c>
      <c r="AJ869" s="13" t="b">
        <f t="shared" si="265"/>
        <v>0</v>
      </c>
      <c r="AK869" s="13" t="b">
        <f t="shared" si="266"/>
        <v>0</v>
      </c>
      <c r="AL869" s="13" t="b">
        <f t="shared" si="267"/>
        <v>0</v>
      </c>
      <c r="AM869" s="13" t="b">
        <f t="shared" si="268"/>
        <v>0</v>
      </c>
      <c r="AN869" s="13" t="b">
        <f t="shared" si="269"/>
        <v>0</v>
      </c>
      <c r="AO869" s="13" t="b">
        <f t="shared" si="270"/>
        <v>0</v>
      </c>
      <c r="AP869" s="13" t="b">
        <f t="shared" si="271"/>
        <v>0</v>
      </c>
      <c r="AQ869" s="13" t="b">
        <f t="shared" si="272"/>
        <v>0</v>
      </c>
      <c r="AR869" s="13" t="b">
        <f t="shared" si="273"/>
        <v>0</v>
      </c>
      <c r="AS869" s="13" t="b">
        <f t="shared" si="274"/>
        <v>1</v>
      </c>
      <c r="AT869" s="13" t="b">
        <f t="shared" si="275"/>
        <v>1</v>
      </c>
      <c r="AU869" s="13" t="b">
        <f t="shared" si="276"/>
        <v>1</v>
      </c>
      <c r="AV869" s="13" t="b">
        <f t="shared" si="277"/>
        <v>1</v>
      </c>
      <c r="AW869" s="13" t="b">
        <f t="shared" si="278"/>
        <v>1</v>
      </c>
      <c r="AX869" s="13" t="str">
        <f t="shared" si="279"/>
        <v>-</v>
      </c>
      <c r="AY869" s="622">
        <f>IF(AX869="-",0,IF(COUNTIF(AX869:$AX$1022,AX869)&gt;1,1,0))</f>
        <v>0</v>
      </c>
    </row>
    <row r="870" spans="1:51" ht="15.75">
      <c r="A870" s="464">
        <v>848</v>
      </c>
      <c r="B870" s="491"/>
      <c r="C870" s="492"/>
      <c r="D870" s="469"/>
      <c r="E870" s="470"/>
      <c r="F870" s="493"/>
      <c r="G870" s="466"/>
      <c r="H870" s="470"/>
      <c r="I870" s="493"/>
      <c r="J870" s="466"/>
      <c r="K870" s="470"/>
      <c r="L870" s="493"/>
      <c r="M870" s="466"/>
      <c r="N870" s="470"/>
      <c r="O870" s="493"/>
      <c r="P870" s="466"/>
      <c r="Q870" s="470"/>
      <c r="R870" s="493"/>
      <c r="S870" s="466"/>
      <c r="T870" s="470"/>
      <c r="U870" s="493"/>
      <c r="V870" s="466"/>
      <c r="W870" s="470"/>
      <c r="X870" s="493"/>
      <c r="Y870" s="466"/>
      <c r="Z870" s="470"/>
      <c r="AA870" s="494"/>
      <c r="AB870" s="542">
        <f t="shared" si="262"/>
        <v>0</v>
      </c>
      <c r="AC870" s="495">
        <f t="shared" si="262"/>
        <v>0</v>
      </c>
      <c r="AD870" s="496">
        <f t="shared" si="262"/>
        <v>0</v>
      </c>
      <c r="AE870" s="3"/>
      <c r="AF870" s="13" t="b">
        <f t="shared" si="260"/>
        <v>1</v>
      </c>
      <c r="AG870" s="13" t="b">
        <f t="shared" si="261"/>
        <v>1</v>
      </c>
      <c r="AH870" s="13" t="b">
        <f t="shared" si="263"/>
        <v>1</v>
      </c>
      <c r="AI870" s="13" t="b">
        <f t="shared" si="264"/>
        <v>1</v>
      </c>
      <c r="AJ870" s="13" t="b">
        <f t="shared" si="265"/>
        <v>0</v>
      </c>
      <c r="AK870" s="13" t="b">
        <f t="shared" si="266"/>
        <v>0</v>
      </c>
      <c r="AL870" s="13" t="b">
        <f t="shared" si="267"/>
        <v>0</v>
      </c>
      <c r="AM870" s="13" t="b">
        <f t="shared" si="268"/>
        <v>0</v>
      </c>
      <c r="AN870" s="13" t="b">
        <f t="shared" si="269"/>
        <v>0</v>
      </c>
      <c r="AO870" s="13" t="b">
        <f t="shared" si="270"/>
        <v>0</v>
      </c>
      <c r="AP870" s="13" t="b">
        <f t="shared" si="271"/>
        <v>0</v>
      </c>
      <c r="AQ870" s="13" t="b">
        <f t="shared" si="272"/>
        <v>0</v>
      </c>
      <c r="AR870" s="13" t="b">
        <f t="shared" si="273"/>
        <v>0</v>
      </c>
      <c r="AS870" s="13" t="b">
        <f t="shared" si="274"/>
        <v>1</v>
      </c>
      <c r="AT870" s="13" t="b">
        <f t="shared" si="275"/>
        <v>1</v>
      </c>
      <c r="AU870" s="13" t="b">
        <f t="shared" si="276"/>
        <v>1</v>
      </c>
      <c r="AV870" s="13" t="b">
        <f t="shared" si="277"/>
        <v>1</v>
      </c>
      <c r="AW870" s="13" t="b">
        <f t="shared" si="278"/>
        <v>1</v>
      </c>
      <c r="AX870" s="13" t="str">
        <f t="shared" si="279"/>
        <v>-</v>
      </c>
      <c r="AY870" s="622">
        <f>IF(AX870="-",0,IF(COUNTIF(AX870:$AX$1022,AX870)&gt;1,1,0))</f>
        <v>0</v>
      </c>
    </row>
    <row r="871" spans="1:51" ht="15.75">
      <c r="A871" s="464">
        <v>849</v>
      </c>
      <c r="B871" s="491"/>
      <c r="C871" s="492"/>
      <c r="D871" s="469"/>
      <c r="E871" s="470"/>
      <c r="F871" s="493"/>
      <c r="G871" s="466"/>
      <c r="H871" s="470"/>
      <c r="I871" s="493"/>
      <c r="J871" s="466"/>
      <c r="K871" s="470"/>
      <c r="L871" s="493"/>
      <c r="M871" s="466"/>
      <c r="N871" s="470"/>
      <c r="O871" s="493"/>
      <c r="P871" s="466"/>
      <c r="Q871" s="470"/>
      <c r="R871" s="493"/>
      <c r="S871" s="466"/>
      <c r="T871" s="470"/>
      <c r="U871" s="493"/>
      <c r="V871" s="466"/>
      <c r="W871" s="470"/>
      <c r="X871" s="493"/>
      <c r="Y871" s="466"/>
      <c r="Z871" s="470"/>
      <c r="AA871" s="494"/>
      <c r="AB871" s="542">
        <f t="shared" si="262"/>
        <v>0</v>
      </c>
      <c r="AC871" s="495">
        <f t="shared" si="262"/>
        <v>0</v>
      </c>
      <c r="AD871" s="496">
        <f t="shared" si="262"/>
        <v>0</v>
      </c>
      <c r="AE871" s="3"/>
      <c r="AF871" s="13" t="b">
        <f t="shared" si="260"/>
        <v>1</v>
      </c>
      <c r="AG871" s="13" t="b">
        <f t="shared" si="261"/>
        <v>1</v>
      </c>
      <c r="AH871" s="13" t="b">
        <f t="shared" si="263"/>
        <v>1</v>
      </c>
      <c r="AI871" s="13" t="b">
        <f t="shared" si="264"/>
        <v>1</v>
      </c>
      <c r="AJ871" s="13" t="b">
        <f t="shared" si="265"/>
        <v>0</v>
      </c>
      <c r="AK871" s="13" t="b">
        <f t="shared" si="266"/>
        <v>0</v>
      </c>
      <c r="AL871" s="13" t="b">
        <f t="shared" si="267"/>
        <v>0</v>
      </c>
      <c r="AM871" s="13" t="b">
        <f t="shared" si="268"/>
        <v>0</v>
      </c>
      <c r="AN871" s="13" t="b">
        <f t="shared" si="269"/>
        <v>0</v>
      </c>
      <c r="AO871" s="13" t="b">
        <f t="shared" si="270"/>
        <v>0</v>
      </c>
      <c r="AP871" s="13" t="b">
        <f t="shared" si="271"/>
        <v>0</v>
      </c>
      <c r="AQ871" s="13" t="b">
        <f t="shared" si="272"/>
        <v>0</v>
      </c>
      <c r="AR871" s="13" t="b">
        <f t="shared" si="273"/>
        <v>0</v>
      </c>
      <c r="AS871" s="13" t="b">
        <f t="shared" si="274"/>
        <v>1</v>
      </c>
      <c r="AT871" s="13" t="b">
        <f t="shared" si="275"/>
        <v>1</v>
      </c>
      <c r="AU871" s="13" t="b">
        <f t="shared" si="276"/>
        <v>1</v>
      </c>
      <c r="AV871" s="13" t="b">
        <f t="shared" si="277"/>
        <v>1</v>
      </c>
      <c r="AW871" s="13" t="b">
        <f t="shared" si="278"/>
        <v>1</v>
      </c>
      <c r="AX871" s="13" t="str">
        <f t="shared" si="279"/>
        <v>-</v>
      </c>
      <c r="AY871" s="622">
        <f>IF(AX871="-",0,IF(COUNTIF(AX871:$AX$1022,AX871)&gt;1,1,0))</f>
        <v>0</v>
      </c>
    </row>
    <row r="872" spans="1:51" ht="15.75">
      <c r="A872" s="464">
        <v>850</v>
      </c>
      <c r="B872" s="491"/>
      <c r="C872" s="492"/>
      <c r="D872" s="469"/>
      <c r="E872" s="470"/>
      <c r="F872" s="493"/>
      <c r="G872" s="466"/>
      <c r="H872" s="470"/>
      <c r="I872" s="493"/>
      <c r="J872" s="466"/>
      <c r="K872" s="470"/>
      <c r="L872" s="493"/>
      <c r="M872" s="466"/>
      <c r="N872" s="470"/>
      <c r="O872" s="493"/>
      <c r="P872" s="466"/>
      <c r="Q872" s="470"/>
      <c r="R872" s="493"/>
      <c r="S872" s="466"/>
      <c r="T872" s="470"/>
      <c r="U872" s="493"/>
      <c r="V872" s="466"/>
      <c r="W872" s="470"/>
      <c r="X872" s="493"/>
      <c r="Y872" s="466"/>
      <c r="Z872" s="470"/>
      <c r="AA872" s="494"/>
      <c r="AB872" s="542">
        <f t="shared" si="262"/>
        <v>0</v>
      </c>
      <c r="AC872" s="495">
        <f t="shared" si="262"/>
        <v>0</v>
      </c>
      <c r="AD872" s="496">
        <f t="shared" si="262"/>
        <v>0</v>
      </c>
      <c r="AE872" s="3"/>
      <c r="AF872" s="13" t="b">
        <f t="shared" si="260"/>
        <v>1</v>
      </c>
      <c r="AG872" s="13" t="b">
        <f t="shared" si="261"/>
        <v>1</v>
      </c>
      <c r="AH872" s="13" t="b">
        <f t="shared" si="263"/>
        <v>1</v>
      </c>
      <c r="AI872" s="13" t="b">
        <f t="shared" si="264"/>
        <v>1</v>
      </c>
      <c r="AJ872" s="13" t="b">
        <f t="shared" si="265"/>
        <v>0</v>
      </c>
      <c r="AK872" s="13" t="b">
        <f t="shared" si="266"/>
        <v>0</v>
      </c>
      <c r="AL872" s="13" t="b">
        <f t="shared" si="267"/>
        <v>0</v>
      </c>
      <c r="AM872" s="13" t="b">
        <f t="shared" si="268"/>
        <v>0</v>
      </c>
      <c r="AN872" s="13" t="b">
        <f t="shared" si="269"/>
        <v>0</v>
      </c>
      <c r="AO872" s="13" t="b">
        <f t="shared" si="270"/>
        <v>0</v>
      </c>
      <c r="AP872" s="13" t="b">
        <f t="shared" si="271"/>
        <v>0</v>
      </c>
      <c r="AQ872" s="13" t="b">
        <f t="shared" si="272"/>
        <v>0</v>
      </c>
      <c r="AR872" s="13" t="b">
        <f t="shared" si="273"/>
        <v>0</v>
      </c>
      <c r="AS872" s="13" t="b">
        <f t="shared" si="274"/>
        <v>1</v>
      </c>
      <c r="AT872" s="13" t="b">
        <f t="shared" si="275"/>
        <v>1</v>
      </c>
      <c r="AU872" s="13" t="b">
        <f t="shared" si="276"/>
        <v>1</v>
      </c>
      <c r="AV872" s="13" t="b">
        <f t="shared" si="277"/>
        <v>1</v>
      </c>
      <c r="AW872" s="13" t="b">
        <f t="shared" si="278"/>
        <v>1</v>
      </c>
      <c r="AX872" s="13" t="str">
        <f t="shared" si="279"/>
        <v>-</v>
      </c>
      <c r="AY872" s="622">
        <f>IF(AX872="-",0,IF(COUNTIF(AX872:$AX$1022,AX872)&gt;1,1,0))</f>
        <v>0</v>
      </c>
    </row>
    <row r="873" spans="1:51" ht="15.75">
      <c r="A873" s="464">
        <v>851</v>
      </c>
      <c r="B873" s="491"/>
      <c r="C873" s="492"/>
      <c r="D873" s="469"/>
      <c r="E873" s="470"/>
      <c r="F873" s="493"/>
      <c r="G873" s="466"/>
      <c r="H873" s="470"/>
      <c r="I873" s="493"/>
      <c r="J873" s="466"/>
      <c r="K873" s="470"/>
      <c r="L873" s="493"/>
      <c r="M873" s="466"/>
      <c r="N873" s="470"/>
      <c r="O873" s="493"/>
      <c r="P873" s="466"/>
      <c r="Q873" s="470"/>
      <c r="R873" s="493"/>
      <c r="S873" s="466"/>
      <c r="T873" s="470"/>
      <c r="U873" s="493"/>
      <c r="V873" s="466"/>
      <c r="W873" s="470"/>
      <c r="X873" s="493"/>
      <c r="Y873" s="466"/>
      <c r="Z873" s="470"/>
      <c r="AA873" s="494"/>
      <c r="AB873" s="542">
        <f t="shared" si="262"/>
        <v>0</v>
      </c>
      <c r="AC873" s="495">
        <f t="shared" si="262"/>
        <v>0</v>
      </c>
      <c r="AD873" s="496">
        <f t="shared" si="262"/>
        <v>0</v>
      </c>
      <c r="AE873" s="3"/>
      <c r="AF873" s="13" t="b">
        <f t="shared" si="260"/>
        <v>1</v>
      </c>
      <c r="AG873" s="13" t="b">
        <f t="shared" si="261"/>
        <v>1</v>
      </c>
      <c r="AH873" s="13" t="b">
        <f t="shared" si="263"/>
        <v>1</v>
      </c>
      <c r="AI873" s="13" t="b">
        <f t="shared" si="264"/>
        <v>1</v>
      </c>
      <c r="AJ873" s="13" t="b">
        <f t="shared" si="265"/>
        <v>0</v>
      </c>
      <c r="AK873" s="13" t="b">
        <f t="shared" si="266"/>
        <v>0</v>
      </c>
      <c r="AL873" s="13" t="b">
        <f t="shared" si="267"/>
        <v>0</v>
      </c>
      <c r="AM873" s="13" t="b">
        <f t="shared" si="268"/>
        <v>0</v>
      </c>
      <c r="AN873" s="13" t="b">
        <f t="shared" si="269"/>
        <v>0</v>
      </c>
      <c r="AO873" s="13" t="b">
        <f t="shared" si="270"/>
        <v>0</v>
      </c>
      <c r="AP873" s="13" t="b">
        <f t="shared" si="271"/>
        <v>0</v>
      </c>
      <c r="AQ873" s="13" t="b">
        <f t="shared" si="272"/>
        <v>0</v>
      </c>
      <c r="AR873" s="13" t="b">
        <f t="shared" si="273"/>
        <v>0</v>
      </c>
      <c r="AS873" s="13" t="b">
        <f t="shared" si="274"/>
        <v>1</v>
      </c>
      <c r="AT873" s="13" t="b">
        <f t="shared" si="275"/>
        <v>1</v>
      </c>
      <c r="AU873" s="13" t="b">
        <f t="shared" si="276"/>
        <v>1</v>
      </c>
      <c r="AV873" s="13" t="b">
        <f t="shared" si="277"/>
        <v>1</v>
      </c>
      <c r="AW873" s="13" t="b">
        <f t="shared" si="278"/>
        <v>1</v>
      </c>
      <c r="AX873" s="13" t="str">
        <f t="shared" si="279"/>
        <v>-</v>
      </c>
      <c r="AY873" s="622">
        <f>IF(AX873="-",0,IF(COUNTIF(AX873:$AX$1022,AX873)&gt;1,1,0))</f>
        <v>0</v>
      </c>
    </row>
    <row r="874" spans="1:51" ht="15.75">
      <c r="A874" s="464">
        <v>852</v>
      </c>
      <c r="B874" s="491"/>
      <c r="C874" s="492"/>
      <c r="D874" s="469"/>
      <c r="E874" s="470"/>
      <c r="F874" s="493"/>
      <c r="G874" s="466"/>
      <c r="H874" s="470"/>
      <c r="I874" s="493"/>
      <c r="J874" s="466"/>
      <c r="K874" s="470"/>
      <c r="L874" s="493"/>
      <c r="M874" s="466"/>
      <c r="N874" s="470"/>
      <c r="O874" s="493"/>
      <c r="P874" s="466"/>
      <c r="Q874" s="470"/>
      <c r="R874" s="493"/>
      <c r="S874" s="466"/>
      <c r="T874" s="470"/>
      <c r="U874" s="493"/>
      <c r="V874" s="466"/>
      <c r="W874" s="470"/>
      <c r="X874" s="493"/>
      <c r="Y874" s="466"/>
      <c r="Z874" s="470"/>
      <c r="AA874" s="494"/>
      <c r="AB874" s="542">
        <f t="shared" si="262"/>
        <v>0</v>
      </c>
      <c r="AC874" s="495">
        <f t="shared" si="262"/>
        <v>0</v>
      </c>
      <c r="AD874" s="496">
        <f t="shared" si="262"/>
        <v>0</v>
      </c>
      <c r="AE874" s="3"/>
      <c r="AF874" s="13" t="b">
        <f t="shared" si="260"/>
        <v>1</v>
      </c>
      <c r="AG874" s="13" t="b">
        <f t="shared" si="261"/>
        <v>1</v>
      </c>
      <c r="AH874" s="13" t="b">
        <f t="shared" si="263"/>
        <v>1</v>
      </c>
      <c r="AI874" s="13" t="b">
        <f t="shared" si="264"/>
        <v>1</v>
      </c>
      <c r="AJ874" s="13" t="b">
        <f t="shared" si="265"/>
        <v>0</v>
      </c>
      <c r="AK874" s="13" t="b">
        <f t="shared" si="266"/>
        <v>0</v>
      </c>
      <c r="AL874" s="13" t="b">
        <f t="shared" si="267"/>
        <v>0</v>
      </c>
      <c r="AM874" s="13" t="b">
        <f t="shared" si="268"/>
        <v>0</v>
      </c>
      <c r="AN874" s="13" t="b">
        <f t="shared" si="269"/>
        <v>0</v>
      </c>
      <c r="AO874" s="13" t="b">
        <f t="shared" si="270"/>
        <v>0</v>
      </c>
      <c r="AP874" s="13" t="b">
        <f t="shared" si="271"/>
        <v>0</v>
      </c>
      <c r="AQ874" s="13" t="b">
        <f t="shared" si="272"/>
        <v>0</v>
      </c>
      <c r="AR874" s="13" t="b">
        <f t="shared" si="273"/>
        <v>0</v>
      </c>
      <c r="AS874" s="13" t="b">
        <f t="shared" si="274"/>
        <v>1</v>
      </c>
      <c r="AT874" s="13" t="b">
        <f t="shared" si="275"/>
        <v>1</v>
      </c>
      <c r="AU874" s="13" t="b">
        <f t="shared" si="276"/>
        <v>1</v>
      </c>
      <c r="AV874" s="13" t="b">
        <f t="shared" si="277"/>
        <v>1</v>
      </c>
      <c r="AW874" s="13" t="b">
        <f t="shared" si="278"/>
        <v>1</v>
      </c>
      <c r="AX874" s="13" t="str">
        <f t="shared" si="279"/>
        <v>-</v>
      </c>
      <c r="AY874" s="622">
        <f>IF(AX874="-",0,IF(COUNTIF(AX874:$AX$1022,AX874)&gt;1,1,0))</f>
        <v>0</v>
      </c>
    </row>
    <row r="875" spans="1:51" ht="15.75">
      <c r="A875" s="464">
        <v>853</v>
      </c>
      <c r="B875" s="491"/>
      <c r="C875" s="492"/>
      <c r="D875" s="469"/>
      <c r="E875" s="470"/>
      <c r="F875" s="493"/>
      <c r="G875" s="466"/>
      <c r="H875" s="470"/>
      <c r="I875" s="493"/>
      <c r="J875" s="466"/>
      <c r="K875" s="470"/>
      <c r="L875" s="493"/>
      <c r="M875" s="466"/>
      <c r="N875" s="470"/>
      <c r="O875" s="493"/>
      <c r="P875" s="466"/>
      <c r="Q875" s="470"/>
      <c r="R875" s="493"/>
      <c r="S875" s="466"/>
      <c r="T875" s="470"/>
      <c r="U875" s="493"/>
      <c r="V875" s="466"/>
      <c r="W875" s="470"/>
      <c r="X875" s="493"/>
      <c r="Y875" s="466"/>
      <c r="Z875" s="470"/>
      <c r="AA875" s="494"/>
      <c r="AB875" s="542">
        <f t="shared" si="262"/>
        <v>0</v>
      </c>
      <c r="AC875" s="495">
        <f t="shared" si="262"/>
        <v>0</v>
      </c>
      <c r="AD875" s="496">
        <f t="shared" si="262"/>
        <v>0</v>
      </c>
      <c r="AE875" s="3"/>
      <c r="AF875" s="13" t="b">
        <f t="shared" si="260"/>
        <v>1</v>
      </c>
      <c r="AG875" s="13" t="b">
        <f t="shared" si="261"/>
        <v>1</v>
      </c>
      <c r="AH875" s="13" t="b">
        <f t="shared" si="263"/>
        <v>1</v>
      </c>
      <c r="AI875" s="13" t="b">
        <f t="shared" si="264"/>
        <v>1</v>
      </c>
      <c r="AJ875" s="13" t="b">
        <f t="shared" si="265"/>
        <v>0</v>
      </c>
      <c r="AK875" s="13" t="b">
        <f t="shared" si="266"/>
        <v>0</v>
      </c>
      <c r="AL875" s="13" t="b">
        <f t="shared" si="267"/>
        <v>0</v>
      </c>
      <c r="AM875" s="13" t="b">
        <f t="shared" si="268"/>
        <v>0</v>
      </c>
      <c r="AN875" s="13" t="b">
        <f t="shared" si="269"/>
        <v>0</v>
      </c>
      <c r="AO875" s="13" t="b">
        <f t="shared" si="270"/>
        <v>0</v>
      </c>
      <c r="AP875" s="13" t="b">
        <f t="shared" si="271"/>
        <v>0</v>
      </c>
      <c r="AQ875" s="13" t="b">
        <f t="shared" si="272"/>
        <v>0</v>
      </c>
      <c r="AR875" s="13" t="b">
        <f t="shared" si="273"/>
        <v>0</v>
      </c>
      <c r="AS875" s="13" t="b">
        <f t="shared" si="274"/>
        <v>1</v>
      </c>
      <c r="AT875" s="13" t="b">
        <f t="shared" si="275"/>
        <v>1</v>
      </c>
      <c r="AU875" s="13" t="b">
        <f t="shared" si="276"/>
        <v>1</v>
      </c>
      <c r="AV875" s="13" t="b">
        <f t="shared" si="277"/>
        <v>1</v>
      </c>
      <c r="AW875" s="13" t="b">
        <f t="shared" si="278"/>
        <v>1</v>
      </c>
      <c r="AX875" s="13" t="str">
        <f t="shared" si="279"/>
        <v>-</v>
      </c>
      <c r="AY875" s="622">
        <f>IF(AX875="-",0,IF(COUNTIF(AX875:$AX$1022,AX875)&gt;1,1,0))</f>
        <v>0</v>
      </c>
    </row>
    <row r="876" spans="1:51" ht="15.75">
      <c r="A876" s="464">
        <v>854</v>
      </c>
      <c r="B876" s="491"/>
      <c r="C876" s="492"/>
      <c r="D876" s="469"/>
      <c r="E876" s="470"/>
      <c r="F876" s="493"/>
      <c r="G876" s="466"/>
      <c r="H876" s="470"/>
      <c r="I876" s="493"/>
      <c r="J876" s="466"/>
      <c r="K876" s="470"/>
      <c r="L876" s="493"/>
      <c r="M876" s="466"/>
      <c r="N876" s="470"/>
      <c r="O876" s="493"/>
      <c r="P876" s="466"/>
      <c r="Q876" s="470"/>
      <c r="R876" s="493"/>
      <c r="S876" s="466"/>
      <c r="T876" s="470"/>
      <c r="U876" s="493"/>
      <c r="V876" s="466"/>
      <c r="W876" s="470"/>
      <c r="X876" s="493"/>
      <c r="Y876" s="466"/>
      <c r="Z876" s="470"/>
      <c r="AA876" s="494"/>
      <c r="AB876" s="542">
        <f t="shared" si="262"/>
        <v>0</v>
      </c>
      <c r="AC876" s="495">
        <f t="shared" si="262"/>
        <v>0</v>
      </c>
      <c r="AD876" s="496">
        <f t="shared" si="262"/>
        <v>0</v>
      </c>
      <c r="AE876" s="3"/>
      <c r="AF876" s="13" t="b">
        <f t="shared" si="260"/>
        <v>1</v>
      </c>
      <c r="AG876" s="13" t="b">
        <f t="shared" si="261"/>
        <v>1</v>
      </c>
      <c r="AH876" s="13" t="b">
        <f t="shared" si="263"/>
        <v>1</v>
      </c>
      <c r="AI876" s="13" t="b">
        <f t="shared" si="264"/>
        <v>1</v>
      </c>
      <c r="AJ876" s="13" t="b">
        <f t="shared" si="265"/>
        <v>0</v>
      </c>
      <c r="AK876" s="13" t="b">
        <f t="shared" si="266"/>
        <v>0</v>
      </c>
      <c r="AL876" s="13" t="b">
        <f t="shared" si="267"/>
        <v>0</v>
      </c>
      <c r="AM876" s="13" t="b">
        <f t="shared" si="268"/>
        <v>0</v>
      </c>
      <c r="AN876" s="13" t="b">
        <f t="shared" si="269"/>
        <v>0</v>
      </c>
      <c r="AO876" s="13" t="b">
        <f t="shared" si="270"/>
        <v>0</v>
      </c>
      <c r="AP876" s="13" t="b">
        <f t="shared" si="271"/>
        <v>0</v>
      </c>
      <c r="AQ876" s="13" t="b">
        <f t="shared" si="272"/>
        <v>0</v>
      </c>
      <c r="AR876" s="13" t="b">
        <f t="shared" si="273"/>
        <v>0</v>
      </c>
      <c r="AS876" s="13" t="b">
        <f t="shared" si="274"/>
        <v>1</v>
      </c>
      <c r="AT876" s="13" t="b">
        <f t="shared" si="275"/>
        <v>1</v>
      </c>
      <c r="AU876" s="13" t="b">
        <f t="shared" si="276"/>
        <v>1</v>
      </c>
      <c r="AV876" s="13" t="b">
        <f t="shared" si="277"/>
        <v>1</v>
      </c>
      <c r="AW876" s="13" t="b">
        <f t="shared" si="278"/>
        <v>1</v>
      </c>
      <c r="AX876" s="13" t="str">
        <f t="shared" si="279"/>
        <v>-</v>
      </c>
      <c r="AY876" s="622">
        <f>IF(AX876="-",0,IF(COUNTIF(AX876:$AX$1022,AX876)&gt;1,1,0))</f>
        <v>0</v>
      </c>
    </row>
    <row r="877" spans="1:51" ht="15.75">
      <c r="A877" s="464">
        <v>855</v>
      </c>
      <c r="B877" s="491"/>
      <c r="C877" s="492"/>
      <c r="D877" s="469"/>
      <c r="E877" s="470"/>
      <c r="F877" s="493"/>
      <c r="G877" s="466"/>
      <c r="H877" s="470"/>
      <c r="I877" s="493"/>
      <c r="J877" s="466"/>
      <c r="K877" s="470"/>
      <c r="L877" s="493"/>
      <c r="M877" s="466"/>
      <c r="N877" s="470"/>
      <c r="O877" s="493"/>
      <c r="P877" s="466"/>
      <c r="Q877" s="470"/>
      <c r="R877" s="493"/>
      <c r="S877" s="466"/>
      <c r="T877" s="470"/>
      <c r="U877" s="493"/>
      <c r="V877" s="466"/>
      <c r="W877" s="470"/>
      <c r="X877" s="493"/>
      <c r="Y877" s="466"/>
      <c r="Z877" s="470"/>
      <c r="AA877" s="494"/>
      <c r="AB877" s="542">
        <f t="shared" si="262"/>
        <v>0</v>
      </c>
      <c r="AC877" s="495">
        <f t="shared" si="262"/>
        <v>0</v>
      </c>
      <c r="AD877" s="496">
        <f t="shared" si="262"/>
        <v>0</v>
      </c>
      <c r="AE877" s="3"/>
      <c r="AF877" s="13" t="b">
        <f t="shared" si="260"/>
        <v>1</v>
      </c>
      <c r="AG877" s="13" t="b">
        <f t="shared" si="261"/>
        <v>1</v>
      </c>
      <c r="AH877" s="13" t="b">
        <f t="shared" si="263"/>
        <v>1</v>
      </c>
      <c r="AI877" s="13" t="b">
        <f t="shared" si="264"/>
        <v>1</v>
      </c>
      <c r="AJ877" s="13" t="b">
        <f t="shared" si="265"/>
        <v>0</v>
      </c>
      <c r="AK877" s="13" t="b">
        <f t="shared" si="266"/>
        <v>0</v>
      </c>
      <c r="AL877" s="13" t="b">
        <f t="shared" si="267"/>
        <v>0</v>
      </c>
      <c r="AM877" s="13" t="b">
        <f t="shared" si="268"/>
        <v>0</v>
      </c>
      <c r="AN877" s="13" t="b">
        <f t="shared" si="269"/>
        <v>0</v>
      </c>
      <c r="AO877" s="13" t="b">
        <f t="shared" si="270"/>
        <v>0</v>
      </c>
      <c r="AP877" s="13" t="b">
        <f t="shared" si="271"/>
        <v>0</v>
      </c>
      <c r="AQ877" s="13" t="b">
        <f t="shared" si="272"/>
        <v>0</v>
      </c>
      <c r="AR877" s="13" t="b">
        <f t="shared" si="273"/>
        <v>0</v>
      </c>
      <c r="AS877" s="13" t="b">
        <f t="shared" si="274"/>
        <v>1</v>
      </c>
      <c r="AT877" s="13" t="b">
        <f t="shared" si="275"/>
        <v>1</v>
      </c>
      <c r="AU877" s="13" t="b">
        <f t="shared" si="276"/>
        <v>1</v>
      </c>
      <c r="AV877" s="13" t="b">
        <f t="shared" si="277"/>
        <v>1</v>
      </c>
      <c r="AW877" s="13" t="b">
        <f t="shared" si="278"/>
        <v>1</v>
      </c>
      <c r="AX877" s="13" t="str">
        <f t="shared" si="279"/>
        <v>-</v>
      </c>
      <c r="AY877" s="622">
        <f>IF(AX877="-",0,IF(COUNTIF(AX877:$AX$1022,AX877)&gt;1,1,0))</f>
        <v>0</v>
      </c>
    </row>
    <row r="878" spans="1:51" ht="15.75">
      <c r="A878" s="464">
        <v>856</v>
      </c>
      <c r="B878" s="491"/>
      <c r="C878" s="492"/>
      <c r="D878" s="469"/>
      <c r="E878" s="470"/>
      <c r="F878" s="493"/>
      <c r="G878" s="466"/>
      <c r="H878" s="470"/>
      <c r="I878" s="493"/>
      <c r="J878" s="466"/>
      <c r="K878" s="470"/>
      <c r="L878" s="493"/>
      <c r="M878" s="466"/>
      <c r="N878" s="470"/>
      <c r="O878" s="493"/>
      <c r="P878" s="466"/>
      <c r="Q878" s="470"/>
      <c r="R878" s="493"/>
      <c r="S878" s="466"/>
      <c r="T878" s="470"/>
      <c r="U878" s="493"/>
      <c r="V878" s="466"/>
      <c r="W878" s="470"/>
      <c r="X878" s="493"/>
      <c r="Y878" s="466"/>
      <c r="Z878" s="470"/>
      <c r="AA878" s="494"/>
      <c r="AB878" s="542">
        <f t="shared" si="262"/>
        <v>0</v>
      </c>
      <c r="AC878" s="495">
        <f t="shared" si="262"/>
        <v>0</v>
      </c>
      <c r="AD878" s="496">
        <f t="shared" si="262"/>
        <v>0</v>
      </c>
      <c r="AE878" s="3"/>
      <c r="AF878" s="13" t="b">
        <f t="shared" si="260"/>
        <v>1</v>
      </c>
      <c r="AG878" s="13" t="b">
        <f t="shared" si="261"/>
        <v>1</v>
      </c>
      <c r="AH878" s="13" t="b">
        <f t="shared" si="263"/>
        <v>1</v>
      </c>
      <c r="AI878" s="13" t="b">
        <f t="shared" si="264"/>
        <v>1</v>
      </c>
      <c r="AJ878" s="13" t="b">
        <f t="shared" si="265"/>
        <v>0</v>
      </c>
      <c r="AK878" s="13" t="b">
        <f t="shared" si="266"/>
        <v>0</v>
      </c>
      <c r="AL878" s="13" t="b">
        <f t="shared" si="267"/>
        <v>0</v>
      </c>
      <c r="AM878" s="13" t="b">
        <f t="shared" si="268"/>
        <v>0</v>
      </c>
      <c r="AN878" s="13" t="b">
        <f t="shared" si="269"/>
        <v>0</v>
      </c>
      <c r="AO878" s="13" t="b">
        <f t="shared" si="270"/>
        <v>0</v>
      </c>
      <c r="AP878" s="13" t="b">
        <f t="shared" si="271"/>
        <v>0</v>
      </c>
      <c r="AQ878" s="13" t="b">
        <f t="shared" si="272"/>
        <v>0</v>
      </c>
      <c r="AR878" s="13" t="b">
        <f t="shared" si="273"/>
        <v>0</v>
      </c>
      <c r="AS878" s="13" t="b">
        <f t="shared" si="274"/>
        <v>1</v>
      </c>
      <c r="AT878" s="13" t="b">
        <f t="shared" si="275"/>
        <v>1</v>
      </c>
      <c r="AU878" s="13" t="b">
        <f t="shared" si="276"/>
        <v>1</v>
      </c>
      <c r="AV878" s="13" t="b">
        <f t="shared" si="277"/>
        <v>1</v>
      </c>
      <c r="AW878" s="13" t="b">
        <f t="shared" si="278"/>
        <v>1</v>
      </c>
      <c r="AX878" s="13" t="str">
        <f t="shared" si="279"/>
        <v>-</v>
      </c>
      <c r="AY878" s="622">
        <f>IF(AX878="-",0,IF(COUNTIF(AX878:$AX$1022,AX878)&gt;1,1,0))</f>
        <v>0</v>
      </c>
    </row>
    <row r="879" spans="1:51" ht="15.75">
      <c r="A879" s="464">
        <v>857</v>
      </c>
      <c r="B879" s="491"/>
      <c r="C879" s="492"/>
      <c r="D879" s="469"/>
      <c r="E879" s="470"/>
      <c r="F879" s="493"/>
      <c r="G879" s="466"/>
      <c r="H879" s="470"/>
      <c r="I879" s="493"/>
      <c r="J879" s="466"/>
      <c r="K879" s="470"/>
      <c r="L879" s="493"/>
      <c r="M879" s="466"/>
      <c r="N879" s="470"/>
      <c r="O879" s="493"/>
      <c r="P879" s="466"/>
      <c r="Q879" s="470"/>
      <c r="R879" s="493"/>
      <c r="S879" s="466"/>
      <c r="T879" s="470"/>
      <c r="U879" s="493"/>
      <c r="V879" s="466"/>
      <c r="W879" s="470"/>
      <c r="X879" s="493"/>
      <c r="Y879" s="466"/>
      <c r="Z879" s="470"/>
      <c r="AA879" s="494"/>
      <c r="AB879" s="542">
        <f t="shared" si="262"/>
        <v>0</v>
      </c>
      <c r="AC879" s="495">
        <f t="shared" si="262"/>
        <v>0</v>
      </c>
      <c r="AD879" s="496">
        <f t="shared" si="262"/>
        <v>0</v>
      </c>
      <c r="AE879" s="3"/>
      <c r="AF879" s="13" t="b">
        <f t="shared" si="260"/>
        <v>1</v>
      </c>
      <c r="AG879" s="13" t="b">
        <f t="shared" si="261"/>
        <v>1</v>
      </c>
      <c r="AH879" s="13" t="b">
        <f t="shared" si="263"/>
        <v>1</v>
      </c>
      <c r="AI879" s="13" t="b">
        <f t="shared" si="264"/>
        <v>1</v>
      </c>
      <c r="AJ879" s="13" t="b">
        <f t="shared" si="265"/>
        <v>0</v>
      </c>
      <c r="AK879" s="13" t="b">
        <f t="shared" si="266"/>
        <v>0</v>
      </c>
      <c r="AL879" s="13" t="b">
        <f t="shared" si="267"/>
        <v>0</v>
      </c>
      <c r="AM879" s="13" t="b">
        <f t="shared" si="268"/>
        <v>0</v>
      </c>
      <c r="AN879" s="13" t="b">
        <f t="shared" si="269"/>
        <v>0</v>
      </c>
      <c r="AO879" s="13" t="b">
        <f t="shared" si="270"/>
        <v>0</v>
      </c>
      <c r="AP879" s="13" t="b">
        <f t="shared" si="271"/>
        <v>0</v>
      </c>
      <c r="AQ879" s="13" t="b">
        <f t="shared" si="272"/>
        <v>0</v>
      </c>
      <c r="AR879" s="13" t="b">
        <f t="shared" si="273"/>
        <v>0</v>
      </c>
      <c r="AS879" s="13" t="b">
        <f t="shared" si="274"/>
        <v>1</v>
      </c>
      <c r="AT879" s="13" t="b">
        <f t="shared" si="275"/>
        <v>1</v>
      </c>
      <c r="AU879" s="13" t="b">
        <f t="shared" si="276"/>
        <v>1</v>
      </c>
      <c r="AV879" s="13" t="b">
        <f t="shared" si="277"/>
        <v>1</v>
      </c>
      <c r="AW879" s="13" t="b">
        <f t="shared" si="278"/>
        <v>1</v>
      </c>
      <c r="AX879" s="13" t="str">
        <f t="shared" si="279"/>
        <v>-</v>
      </c>
      <c r="AY879" s="622">
        <f>IF(AX879="-",0,IF(COUNTIF(AX879:$AX$1022,AX879)&gt;1,1,0))</f>
        <v>0</v>
      </c>
    </row>
    <row r="880" spans="1:51" ht="15.75">
      <c r="A880" s="464">
        <v>858</v>
      </c>
      <c r="B880" s="491"/>
      <c r="C880" s="492"/>
      <c r="D880" s="469"/>
      <c r="E880" s="470"/>
      <c r="F880" s="493"/>
      <c r="G880" s="466"/>
      <c r="H880" s="470"/>
      <c r="I880" s="493"/>
      <c r="J880" s="466"/>
      <c r="K880" s="470"/>
      <c r="L880" s="493"/>
      <c r="M880" s="466"/>
      <c r="N880" s="470"/>
      <c r="O880" s="493"/>
      <c r="P880" s="466"/>
      <c r="Q880" s="470"/>
      <c r="R880" s="493"/>
      <c r="S880" s="466"/>
      <c r="T880" s="470"/>
      <c r="U880" s="493"/>
      <c r="V880" s="466"/>
      <c r="W880" s="470"/>
      <c r="X880" s="493"/>
      <c r="Y880" s="466"/>
      <c r="Z880" s="470"/>
      <c r="AA880" s="494"/>
      <c r="AB880" s="542">
        <f t="shared" si="262"/>
        <v>0</v>
      </c>
      <c r="AC880" s="495">
        <f t="shared" si="262"/>
        <v>0</v>
      </c>
      <c r="AD880" s="496">
        <f t="shared" si="262"/>
        <v>0</v>
      </c>
      <c r="AE880" s="3"/>
      <c r="AF880" s="13" t="b">
        <f t="shared" si="260"/>
        <v>1</v>
      </c>
      <c r="AG880" s="13" t="b">
        <f t="shared" si="261"/>
        <v>1</v>
      </c>
      <c r="AH880" s="13" t="b">
        <f t="shared" si="263"/>
        <v>1</v>
      </c>
      <c r="AI880" s="13" t="b">
        <f t="shared" si="264"/>
        <v>1</v>
      </c>
      <c r="AJ880" s="13" t="b">
        <f t="shared" si="265"/>
        <v>0</v>
      </c>
      <c r="AK880" s="13" t="b">
        <f t="shared" si="266"/>
        <v>0</v>
      </c>
      <c r="AL880" s="13" t="b">
        <f t="shared" si="267"/>
        <v>0</v>
      </c>
      <c r="AM880" s="13" t="b">
        <f t="shared" si="268"/>
        <v>0</v>
      </c>
      <c r="AN880" s="13" t="b">
        <f t="shared" si="269"/>
        <v>0</v>
      </c>
      <c r="AO880" s="13" t="b">
        <f t="shared" si="270"/>
        <v>0</v>
      </c>
      <c r="AP880" s="13" t="b">
        <f t="shared" si="271"/>
        <v>0</v>
      </c>
      <c r="AQ880" s="13" t="b">
        <f t="shared" si="272"/>
        <v>0</v>
      </c>
      <c r="AR880" s="13" t="b">
        <f t="shared" si="273"/>
        <v>0</v>
      </c>
      <c r="AS880" s="13" t="b">
        <f t="shared" si="274"/>
        <v>1</v>
      </c>
      <c r="AT880" s="13" t="b">
        <f t="shared" si="275"/>
        <v>1</v>
      </c>
      <c r="AU880" s="13" t="b">
        <f t="shared" si="276"/>
        <v>1</v>
      </c>
      <c r="AV880" s="13" t="b">
        <f t="shared" si="277"/>
        <v>1</v>
      </c>
      <c r="AW880" s="13" t="b">
        <f t="shared" si="278"/>
        <v>1</v>
      </c>
      <c r="AX880" s="13" t="str">
        <f t="shared" si="279"/>
        <v>-</v>
      </c>
      <c r="AY880" s="622">
        <f>IF(AX880="-",0,IF(COUNTIF(AX880:$AX$1022,AX880)&gt;1,1,0))</f>
        <v>0</v>
      </c>
    </row>
    <row r="881" spans="1:51" ht="15.75">
      <c r="A881" s="464">
        <v>859</v>
      </c>
      <c r="B881" s="491"/>
      <c r="C881" s="492"/>
      <c r="D881" s="469"/>
      <c r="E881" s="470"/>
      <c r="F881" s="493"/>
      <c r="G881" s="466"/>
      <c r="H881" s="470"/>
      <c r="I881" s="493"/>
      <c r="J881" s="466"/>
      <c r="K881" s="470"/>
      <c r="L881" s="493"/>
      <c r="M881" s="466"/>
      <c r="N881" s="470"/>
      <c r="O881" s="493"/>
      <c r="P881" s="466"/>
      <c r="Q881" s="470"/>
      <c r="R881" s="493"/>
      <c r="S881" s="466"/>
      <c r="T881" s="470"/>
      <c r="U881" s="493"/>
      <c r="V881" s="466"/>
      <c r="W881" s="470"/>
      <c r="X881" s="493"/>
      <c r="Y881" s="466"/>
      <c r="Z881" s="470"/>
      <c r="AA881" s="494"/>
      <c r="AB881" s="542">
        <f t="shared" si="262"/>
        <v>0</v>
      </c>
      <c r="AC881" s="495">
        <f t="shared" si="262"/>
        <v>0</v>
      </c>
      <c r="AD881" s="496">
        <f t="shared" si="262"/>
        <v>0</v>
      </c>
      <c r="AE881" s="3"/>
      <c r="AF881" s="13" t="b">
        <f t="shared" si="260"/>
        <v>1</v>
      </c>
      <c r="AG881" s="13" t="b">
        <f t="shared" si="261"/>
        <v>1</v>
      </c>
      <c r="AH881" s="13" t="b">
        <f t="shared" si="263"/>
        <v>1</v>
      </c>
      <c r="AI881" s="13" t="b">
        <f t="shared" si="264"/>
        <v>1</v>
      </c>
      <c r="AJ881" s="13" t="b">
        <f t="shared" si="265"/>
        <v>0</v>
      </c>
      <c r="AK881" s="13" t="b">
        <f t="shared" si="266"/>
        <v>0</v>
      </c>
      <c r="AL881" s="13" t="b">
        <f t="shared" si="267"/>
        <v>0</v>
      </c>
      <c r="AM881" s="13" t="b">
        <f t="shared" si="268"/>
        <v>0</v>
      </c>
      <c r="AN881" s="13" t="b">
        <f t="shared" si="269"/>
        <v>0</v>
      </c>
      <c r="AO881" s="13" t="b">
        <f t="shared" si="270"/>
        <v>0</v>
      </c>
      <c r="AP881" s="13" t="b">
        <f t="shared" si="271"/>
        <v>0</v>
      </c>
      <c r="AQ881" s="13" t="b">
        <f t="shared" si="272"/>
        <v>0</v>
      </c>
      <c r="AR881" s="13" t="b">
        <f t="shared" si="273"/>
        <v>0</v>
      </c>
      <c r="AS881" s="13" t="b">
        <f t="shared" si="274"/>
        <v>1</v>
      </c>
      <c r="AT881" s="13" t="b">
        <f t="shared" si="275"/>
        <v>1</v>
      </c>
      <c r="AU881" s="13" t="b">
        <f t="shared" si="276"/>
        <v>1</v>
      </c>
      <c r="AV881" s="13" t="b">
        <f t="shared" si="277"/>
        <v>1</v>
      </c>
      <c r="AW881" s="13" t="b">
        <f t="shared" si="278"/>
        <v>1</v>
      </c>
      <c r="AX881" s="13" t="str">
        <f t="shared" si="279"/>
        <v>-</v>
      </c>
      <c r="AY881" s="622">
        <f>IF(AX881="-",0,IF(COUNTIF(AX881:$AX$1022,AX881)&gt;1,1,0))</f>
        <v>0</v>
      </c>
    </row>
    <row r="882" spans="1:51" ht="15.75">
      <c r="A882" s="464">
        <v>860</v>
      </c>
      <c r="B882" s="491"/>
      <c r="C882" s="492"/>
      <c r="D882" s="469"/>
      <c r="E882" s="470"/>
      <c r="F882" s="493"/>
      <c r="G882" s="466"/>
      <c r="H882" s="470"/>
      <c r="I882" s="493"/>
      <c r="J882" s="466"/>
      <c r="K882" s="470"/>
      <c r="L882" s="493"/>
      <c r="M882" s="466"/>
      <c r="N882" s="470"/>
      <c r="O882" s="493"/>
      <c r="P882" s="466"/>
      <c r="Q882" s="470"/>
      <c r="R882" s="493"/>
      <c r="S882" s="466"/>
      <c r="T882" s="470"/>
      <c r="U882" s="493"/>
      <c r="V882" s="466"/>
      <c r="W882" s="470"/>
      <c r="X882" s="493"/>
      <c r="Y882" s="466"/>
      <c r="Z882" s="470"/>
      <c r="AA882" s="494"/>
      <c r="AB882" s="542">
        <f t="shared" si="262"/>
        <v>0</v>
      </c>
      <c r="AC882" s="495">
        <f t="shared" si="262"/>
        <v>0</v>
      </c>
      <c r="AD882" s="496">
        <f t="shared" si="262"/>
        <v>0</v>
      </c>
      <c r="AE882" s="3"/>
      <c r="AF882" s="13" t="b">
        <f t="shared" si="260"/>
        <v>1</v>
      </c>
      <c r="AG882" s="13" t="b">
        <f t="shared" si="261"/>
        <v>1</v>
      </c>
      <c r="AH882" s="13" t="b">
        <f t="shared" si="263"/>
        <v>1</v>
      </c>
      <c r="AI882" s="13" t="b">
        <f t="shared" si="264"/>
        <v>1</v>
      </c>
      <c r="AJ882" s="13" t="b">
        <f t="shared" si="265"/>
        <v>0</v>
      </c>
      <c r="AK882" s="13" t="b">
        <f t="shared" si="266"/>
        <v>0</v>
      </c>
      <c r="AL882" s="13" t="b">
        <f t="shared" si="267"/>
        <v>0</v>
      </c>
      <c r="AM882" s="13" t="b">
        <f t="shared" si="268"/>
        <v>0</v>
      </c>
      <c r="AN882" s="13" t="b">
        <f t="shared" si="269"/>
        <v>0</v>
      </c>
      <c r="AO882" s="13" t="b">
        <f t="shared" si="270"/>
        <v>0</v>
      </c>
      <c r="AP882" s="13" t="b">
        <f t="shared" si="271"/>
        <v>0</v>
      </c>
      <c r="AQ882" s="13" t="b">
        <f t="shared" si="272"/>
        <v>0</v>
      </c>
      <c r="AR882" s="13" t="b">
        <f t="shared" si="273"/>
        <v>0</v>
      </c>
      <c r="AS882" s="13" t="b">
        <f t="shared" si="274"/>
        <v>1</v>
      </c>
      <c r="AT882" s="13" t="b">
        <f t="shared" si="275"/>
        <v>1</v>
      </c>
      <c r="AU882" s="13" t="b">
        <f t="shared" si="276"/>
        <v>1</v>
      </c>
      <c r="AV882" s="13" t="b">
        <f t="shared" si="277"/>
        <v>1</v>
      </c>
      <c r="AW882" s="13" t="b">
        <f t="shared" si="278"/>
        <v>1</v>
      </c>
      <c r="AX882" s="13" t="str">
        <f t="shared" si="279"/>
        <v>-</v>
      </c>
      <c r="AY882" s="622">
        <f>IF(AX882="-",0,IF(COUNTIF(AX882:$AX$1022,AX882)&gt;1,1,0))</f>
        <v>0</v>
      </c>
    </row>
    <row r="883" spans="1:51" ht="15.75">
      <c r="A883" s="464">
        <v>861</v>
      </c>
      <c r="B883" s="491"/>
      <c r="C883" s="492"/>
      <c r="D883" s="469"/>
      <c r="E883" s="470"/>
      <c r="F883" s="493"/>
      <c r="G883" s="466"/>
      <c r="H883" s="470"/>
      <c r="I883" s="493"/>
      <c r="J883" s="466"/>
      <c r="K883" s="470"/>
      <c r="L883" s="493"/>
      <c r="M883" s="466"/>
      <c r="N883" s="470"/>
      <c r="O883" s="493"/>
      <c r="P883" s="466"/>
      <c r="Q883" s="470"/>
      <c r="R883" s="493"/>
      <c r="S883" s="466"/>
      <c r="T883" s="470"/>
      <c r="U883" s="493"/>
      <c r="V883" s="466"/>
      <c r="W883" s="470"/>
      <c r="X883" s="493"/>
      <c r="Y883" s="466"/>
      <c r="Z883" s="470"/>
      <c r="AA883" s="494"/>
      <c r="AB883" s="542">
        <f t="shared" si="262"/>
        <v>0</v>
      </c>
      <c r="AC883" s="495">
        <f t="shared" si="262"/>
        <v>0</v>
      </c>
      <c r="AD883" s="496">
        <f t="shared" si="262"/>
        <v>0</v>
      </c>
      <c r="AE883" s="3"/>
      <c r="AF883" s="13" t="b">
        <f t="shared" si="260"/>
        <v>1</v>
      </c>
      <c r="AG883" s="13" t="b">
        <f t="shared" si="261"/>
        <v>1</v>
      </c>
      <c r="AH883" s="13" t="b">
        <f t="shared" si="263"/>
        <v>1</v>
      </c>
      <c r="AI883" s="13" t="b">
        <f t="shared" si="264"/>
        <v>1</v>
      </c>
      <c r="AJ883" s="13" t="b">
        <f t="shared" si="265"/>
        <v>0</v>
      </c>
      <c r="AK883" s="13" t="b">
        <f t="shared" si="266"/>
        <v>0</v>
      </c>
      <c r="AL883" s="13" t="b">
        <f t="shared" si="267"/>
        <v>0</v>
      </c>
      <c r="AM883" s="13" t="b">
        <f t="shared" si="268"/>
        <v>0</v>
      </c>
      <c r="AN883" s="13" t="b">
        <f t="shared" si="269"/>
        <v>0</v>
      </c>
      <c r="AO883" s="13" t="b">
        <f t="shared" si="270"/>
        <v>0</v>
      </c>
      <c r="AP883" s="13" t="b">
        <f t="shared" si="271"/>
        <v>0</v>
      </c>
      <c r="AQ883" s="13" t="b">
        <f t="shared" si="272"/>
        <v>0</v>
      </c>
      <c r="AR883" s="13" t="b">
        <f t="shared" si="273"/>
        <v>0</v>
      </c>
      <c r="AS883" s="13" t="b">
        <f t="shared" si="274"/>
        <v>1</v>
      </c>
      <c r="AT883" s="13" t="b">
        <f t="shared" si="275"/>
        <v>1</v>
      </c>
      <c r="AU883" s="13" t="b">
        <f t="shared" si="276"/>
        <v>1</v>
      </c>
      <c r="AV883" s="13" t="b">
        <f t="shared" si="277"/>
        <v>1</v>
      </c>
      <c r="AW883" s="13" t="b">
        <f t="shared" si="278"/>
        <v>1</v>
      </c>
      <c r="AX883" s="13" t="str">
        <f t="shared" si="279"/>
        <v>-</v>
      </c>
      <c r="AY883" s="622">
        <f>IF(AX883="-",0,IF(COUNTIF(AX883:$AX$1022,AX883)&gt;1,1,0))</f>
        <v>0</v>
      </c>
    </row>
    <row r="884" spans="1:51" ht="15.75">
      <c r="A884" s="464">
        <v>862</v>
      </c>
      <c r="B884" s="491"/>
      <c r="C884" s="492"/>
      <c r="D884" s="469"/>
      <c r="E884" s="470"/>
      <c r="F884" s="493"/>
      <c r="G884" s="466"/>
      <c r="H884" s="470"/>
      <c r="I884" s="493"/>
      <c r="J884" s="466"/>
      <c r="K884" s="470"/>
      <c r="L884" s="493"/>
      <c r="M884" s="466"/>
      <c r="N884" s="470"/>
      <c r="O884" s="493"/>
      <c r="P884" s="466"/>
      <c r="Q884" s="470"/>
      <c r="R884" s="493"/>
      <c r="S884" s="466"/>
      <c r="T884" s="470"/>
      <c r="U884" s="493"/>
      <c r="V884" s="466"/>
      <c r="W884" s="470"/>
      <c r="X884" s="493"/>
      <c r="Y884" s="466"/>
      <c r="Z884" s="470"/>
      <c r="AA884" s="494"/>
      <c r="AB884" s="542">
        <f t="shared" si="262"/>
        <v>0</v>
      </c>
      <c r="AC884" s="495">
        <f t="shared" si="262"/>
        <v>0</v>
      </c>
      <c r="AD884" s="496">
        <f t="shared" si="262"/>
        <v>0</v>
      </c>
      <c r="AE884" s="3"/>
      <c r="AF884" s="13" t="b">
        <f t="shared" si="260"/>
        <v>1</v>
      </c>
      <c r="AG884" s="13" t="b">
        <f t="shared" si="261"/>
        <v>1</v>
      </c>
      <c r="AH884" s="13" t="b">
        <f t="shared" si="263"/>
        <v>1</v>
      </c>
      <c r="AI884" s="13" t="b">
        <f t="shared" si="264"/>
        <v>1</v>
      </c>
      <c r="AJ884" s="13" t="b">
        <f t="shared" si="265"/>
        <v>0</v>
      </c>
      <c r="AK884" s="13" t="b">
        <f t="shared" si="266"/>
        <v>0</v>
      </c>
      <c r="AL884" s="13" t="b">
        <f t="shared" si="267"/>
        <v>0</v>
      </c>
      <c r="AM884" s="13" t="b">
        <f t="shared" si="268"/>
        <v>0</v>
      </c>
      <c r="AN884" s="13" t="b">
        <f t="shared" si="269"/>
        <v>0</v>
      </c>
      <c r="AO884" s="13" t="b">
        <f t="shared" si="270"/>
        <v>0</v>
      </c>
      <c r="AP884" s="13" t="b">
        <f t="shared" si="271"/>
        <v>0</v>
      </c>
      <c r="AQ884" s="13" t="b">
        <f t="shared" si="272"/>
        <v>0</v>
      </c>
      <c r="AR884" s="13" t="b">
        <f t="shared" si="273"/>
        <v>0</v>
      </c>
      <c r="AS884" s="13" t="b">
        <f t="shared" si="274"/>
        <v>1</v>
      </c>
      <c r="AT884" s="13" t="b">
        <f t="shared" si="275"/>
        <v>1</v>
      </c>
      <c r="AU884" s="13" t="b">
        <f t="shared" si="276"/>
        <v>1</v>
      </c>
      <c r="AV884" s="13" t="b">
        <f t="shared" si="277"/>
        <v>1</v>
      </c>
      <c r="AW884" s="13" t="b">
        <f t="shared" si="278"/>
        <v>1</v>
      </c>
      <c r="AX884" s="13" t="str">
        <f t="shared" si="279"/>
        <v>-</v>
      </c>
      <c r="AY884" s="622">
        <f>IF(AX884="-",0,IF(COUNTIF(AX884:$AX$1022,AX884)&gt;1,1,0))</f>
        <v>0</v>
      </c>
    </row>
    <row r="885" spans="1:51" ht="15.75">
      <c r="A885" s="464">
        <v>863</v>
      </c>
      <c r="B885" s="491"/>
      <c r="C885" s="492"/>
      <c r="D885" s="469"/>
      <c r="E885" s="470"/>
      <c r="F885" s="493"/>
      <c r="G885" s="466"/>
      <c r="H885" s="470"/>
      <c r="I885" s="493"/>
      <c r="J885" s="466"/>
      <c r="K885" s="470"/>
      <c r="L885" s="493"/>
      <c r="M885" s="466"/>
      <c r="N885" s="470"/>
      <c r="O885" s="493"/>
      <c r="P885" s="466"/>
      <c r="Q885" s="470"/>
      <c r="R885" s="493"/>
      <c r="S885" s="466"/>
      <c r="T885" s="470"/>
      <c r="U885" s="493"/>
      <c r="V885" s="466"/>
      <c r="W885" s="470"/>
      <c r="X885" s="493"/>
      <c r="Y885" s="466"/>
      <c r="Z885" s="470"/>
      <c r="AA885" s="494"/>
      <c r="AB885" s="542">
        <f t="shared" si="262"/>
        <v>0</v>
      </c>
      <c r="AC885" s="495">
        <f t="shared" si="262"/>
        <v>0</v>
      </c>
      <c r="AD885" s="496">
        <f t="shared" si="262"/>
        <v>0</v>
      </c>
      <c r="AE885" s="3"/>
      <c r="AF885" s="13" t="b">
        <f t="shared" si="260"/>
        <v>1</v>
      </c>
      <c r="AG885" s="13" t="b">
        <f t="shared" si="261"/>
        <v>1</v>
      </c>
      <c r="AH885" s="13" t="b">
        <f t="shared" si="263"/>
        <v>1</v>
      </c>
      <c r="AI885" s="13" t="b">
        <f t="shared" si="264"/>
        <v>1</v>
      </c>
      <c r="AJ885" s="13" t="b">
        <f t="shared" si="265"/>
        <v>0</v>
      </c>
      <c r="AK885" s="13" t="b">
        <f t="shared" si="266"/>
        <v>0</v>
      </c>
      <c r="AL885" s="13" t="b">
        <f t="shared" si="267"/>
        <v>0</v>
      </c>
      <c r="AM885" s="13" t="b">
        <f t="shared" si="268"/>
        <v>0</v>
      </c>
      <c r="AN885" s="13" t="b">
        <f t="shared" si="269"/>
        <v>0</v>
      </c>
      <c r="AO885" s="13" t="b">
        <f t="shared" si="270"/>
        <v>0</v>
      </c>
      <c r="AP885" s="13" t="b">
        <f t="shared" si="271"/>
        <v>0</v>
      </c>
      <c r="AQ885" s="13" t="b">
        <f t="shared" si="272"/>
        <v>0</v>
      </c>
      <c r="AR885" s="13" t="b">
        <f t="shared" si="273"/>
        <v>0</v>
      </c>
      <c r="AS885" s="13" t="b">
        <f t="shared" si="274"/>
        <v>1</v>
      </c>
      <c r="AT885" s="13" t="b">
        <f t="shared" si="275"/>
        <v>1</v>
      </c>
      <c r="AU885" s="13" t="b">
        <f t="shared" si="276"/>
        <v>1</v>
      </c>
      <c r="AV885" s="13" t="b">
        <f t="shared" si="277"/>
        <v>1</v>
      </c>
      <c r="AW885" s="13" t="b">
        <f t="shared" si="278"/>
        <v>1</v>
      </c>
      <c r="AX885" s="13" t="str">
        <f t="shared" si="279"/>
        <v>-</v>
      </c>
      <c r="AY885" s="622">
        <f>IF(AX885="-",0,IF(COUNTIF(AX885:$AX$1022,AX885)&gt;1,1,0))</f>
        <v>0</v>
      </c>
    </row>
    <row r="886" spans="1:51" ht="15.75">
      <c r="A886" s="464">
        <v>864</v>
      </c>
      <c r="B886" s="491"/>
      <c r="C886" s="492"/>
      <c r="D886" s="469"/>
      <c r="E886" s="470"/>
      <c r="F886" s="493"/>
      <c r="G886" s="466"/>
      <c r="H886" s="470"/>
      <c r="I886" s="493"/>
      <c r="J886" s="466"/>
      <c r="K886" s="470"/>
      <c r="L886" s="493"/>
      <c r="M886" s="466"/>
      <c r="N886" s="470"/>
      <c r="O886" s="493"/>
      <c r="P886" s="466"/>
      <c r="Q886" s="470"/>
      <c r="R886" s="493"/>
      <c r="S886" s="466"/>
      <c r="T886" s="470"/>
      <c r="U886" s="493"/>
      <c r="V886" s="466"/>
      <c r="W886" s="470"/>
      <c r="X886" s="493"/>
      <c r="Y886" s="466"/>
      <c r="Z886" s="470"/>
      <c r="AA886" s="494"/>
      <c r="AB886" s="542">
        <f t="shared" si="262"/>
        <v>0</v>
      </c>
      <c r="AC886" s="495">
        <f t="shared" si="262"/>
        <v>0</v>
      </c>
      <c r="AD886" s="496">
        <f t="shared" si="262"/>
        <v>0</v>
      </c>
      <c r="AE886" s="3"/>
      <c r="AF886" s="13" t="b">
        <f t="shared" si="260"/>
        <v>1</v>
      </c>
      <c r="AG886" s="13" t="b">
        <f t="shared" si="261"/>
        <v>1</v>
      </c>
      <c r="AH886" s="13" t="b">
        <f t="shared" si="263"/>
        <v>1</v>
      </c>
      <c r="AI886" s="13" t="b">
        <f t="shared" si="264"/>
        <v>1</v>
      </c>
      <c r="AJ886" s="13" t="b">
        <f t="shared" si="265"/>
        <v>0</v>
      </c>
      <c r="AK886" s="13" t="b">
        <f t="shared" si="266"/>
        <v>0</v>
      </c>
      <c r="AL886" s="13" t="b">
        <f t="shared" si="267"/>
        <v>0</v>
      </c>
      <c r="AM886" s="13" t="b">
        <f t="shared" si="268"/>
        <v>0</v>
      </c>
      <c r="AN886" s="13" t="b">
        <f t="shared" si="269"/>
        <v>0</v>
      </c>
      <c r="AO886" s="13" t="b">
        <f t="shared" si="270"/>
        <v>0</v>
      </c>
      <c r="AP886" s="13" t="b">
        <f t="shared" si="271"/>
        <v>0</v>
      </c>
      <c r="AQ886" s="13" t="b">
        <f t="shared" si="272"/>
        <v>0</v>
      </c>
      <c r="AR886" s="13" t="b">
        <f t="shared" si="273"/>
        <v>0</v>
      </c>
      <c r="AS886" s="13" t="b">
        <f t="shared" si="274"/>
        <v>1</v>
      </c>
      <c r="AT886" s="13" t="b">
        <f t="shared" si="275"/>
        <v>1</v>
      </c>
      <c r="AU886" s="13" t="b">
        <f t="shared" si="276"/>
        <v>1</v>
      </c>
      <c r="AV886" s="13" t="b">
        <f t="shared" si="277"/>
        <v>1</v>
      </c>
      <c r="AW886" s="13" t="b">
        <f t="shared" si="278"/>
        <v>1</v>
      </c>
      <c r="AX886" s="13" t="str">
        <f t="shared" si="279"/>
        <v>-</v>
      </c>
      <c r="AY886" s="622">
        <f>IF(AX886="-",0,IF(COUNTIF(AX886:$AX$1022,AX886)&gt;1,1,0))</f>
        <v>0</v>
      </c>
    </row>
    <row r="887" spans="1:51" ht="15.75">
      <c r="A887" s="464">
        <v>865</v>
      </c>
      <c r="B887" s="491"/>
      <c r="C887" s="492"/>
      <c r="D887" s="469"/>
      <c r="E887" s="470"/>
      <c r="F887" s="493"/>
      <c r="G887" s="466"/>
      <c r="H887" s="470"/>
      <c r="I887" s="493"/>
      <c r="J887" s="466"/>
      <c r="K887" s="470"/>
      <c r="L887" s="493"/>
      <c r="M887" s="466"/>
      <c r="N887" s="470"/>
      <c r="O887" s="493"/>
      <c r="P887" s="466"/>
      <c r="Q887" s="470"/>
      <c r="R887" s="493"/>
      <c r="S887" s="466"/>
      <c r="T887" s="470"/>
      <c r="U887" s="493"/>
      <c r="V887" s="466"/>
      <c r="W887" s="470"/>
      <c r="X887" s="493"/>
      <c r="Y887" s="466"/>
      <c r="Z887" s="470"/>
      <c r="AA887" s="494"/>
      <c r="AB887" s="542">
        <f t="shared" si="262"/>
        <v>0</v>
      </c>
      <c r="AC887" s="495">
        <f t="shared" si="262"/>
        <v>0</v>
      </c>
      <c r="AD887" s="496">
        <f t="shared" si="262"/>
        <v>0</v>
      </c>
      <c r="AE887" s="3"/>
      <c r="AF887" s="13" t="b">
        <f t="shared" si="260"/>
        <v>1</v>
      </c>
      <c r="AG887" s="13" t="b">
        <f t="shared" si="261"/>
        <v>1</v>
      </c>
      <c r="AH887" s="13" t="b">
        <f t="shared" si="263"/>
        <v>1</v>
      </c>
      <c r="AI887" s="13" t="b">
        <f t="shared" si="264"/>
        <v>1</v>
      </c>
      <c r="AJ887" s="13" t="b">
        <f t="shared" si="265"/>
        <v>0</v>
      </c>
      <c r="AK887" s="13" t="b">
        <f t="shared" si="266"/>
        <v>0</v>
      </c>
      <c r="AL887" s="13" t="b">
        <f t="shared" si="267"/>
        <v>0</v>
      </c>
      <c r="AM887" s="13" t="b">
        <f t="shared" si="268"/>
        <v>0</v>
      </c>
      <c r="AN887" s="13" t="b">
        <f t="shared" si="269"/>
        <v>0</v>
      </c>
      <c r="AO887" s="13" t="b">
        <f t="shared" si="270"/>
        <v>0</v>
      </c>
      <c r="AP887" s="13" t="b">
        <f t="shared" si="271"/>
        <v>0</v>
      </c>
      <c r="AQ887" s="13" t="b">
        <f t="shared" si="272"/>
        <v>0</v>
      </c>
      <c r="AR887" s="13" t="b">
        <f t="shared" si="273"/>
        <v>0</v>
      </c>
      <c r="AS887" s="13" t="b">
        <f t="shared" si="274"/>
        <v>1</v>
      </c>
      <c r="AT887" s="13" t="b">
        <f t="shared" si="275"/>
        <v>1</v>
      </c>
      <c r="AU887" s="13" t="b">
        <f t="shared" si="276"/>
        <v>1</v>
      </c>
      <c r="AV887" s="13" t="b">
        <f t="shared" si="277"/>
        <v>1</v>
      </c>
      <c r="AW887" s="13" t="b">
        <f t="shared" si="278"/>
        <v>1</v>
      </c>
      <c r="AX887" s="13" t="str">
        <f t="shared" si="279"/>
        <v>-</v>
      </c>
      <c r="AY887" s="622">
        <f>IF(AX887="-",0,IF(COUNTIF(AX887:$AX$1022,AX887)&gt;1,1,0))</f>
        <v>0</v>
      </c>
    </row>
    <row r="888" spans="1:51" ht="15.75">
      <c r="A888" s="464">
        <v>866</v>
      </c>
      <c r="B888" s="491"/>
      <c r="C888" s="492"/>
      <c r="D888" s="469"/>
      <c r="E888" s="470"/>
      <c r="F888" s="493"/>
      <c r="G888" s="466"/>
      <c r="H888" s="470"/>
      <c r="I888" s="493"/>
      <c r="J888" s="466"/>
      <c r="K888" s="470"/>
      <c r="L888" s="493"/>
      <c r="M888" s="466"/>
      <c r="N888" s="470"/>
      <c r="O888" s="493"/>
      <c r="P888" s="466"/>
      <c r="Q888" s="470"/>
      <c r="R888" s="493"/>
      <c r="S888" s="466"/>
      <c r="T888" s="470"/>
      <c r="U888" s="493"/>
      <c r="V888" s="466"/>
      <c r="W888" s="470"/>
      <c r="X888" s="493"/>
      <c r="Y888" s="466"/>
      <c r="Z888" s="470"/>
      <c r="AA888" s="494"/>
      <c r="AB888" s="542">
        <f t="shared" si="262"/>
        <v>0</v>
      </c>
      <c r="AC888" s="495">
        <f t="shared" si="262"/>
        <v>0</v>
      </c>
      <c r="AD888" s="496">
        <f t="shared" si="262"/>
        <v>0</v>
      </c>
      <c r="AE888" s="3"/>
      <c r="AF888" s="13" t="b">
        <f t="shared" si="260"/>
        <v>1</v>
      </c>
      <c r="AG888" s="13" t="b">
        <f t="shared" si="261"/>
        <v>1</v>
      </c>
      <c r="AH888" s="13" t="b">
        <f t="shared" si="263"/>
        <v>1</v>
      </c>
      <c r="AI888" s="13" t="b">
        <f t="shared" si="264"/>
        <v>1</v>
      </c>
      <c r="AJ888" s="13" t="b">
        <f t="shared" si="265"/>
        <v>0</v>
      </c>
      <c r="AK888" s="13" t="b">
        <f t="shared" si="266"/>
        <v>0</v>
      </c>
      <c r="AL888" s="13" t="b">
        <f t="shared" si="267"/>
        <v>0</v>
      </c>
      <c r="AM888" s="13" t="b">
        <f t="shared" si="268"/>
        <v>0</v>
      </c>
      <c r="AN888" s="13" t="b">
        <f t="shared" si="269"/>
        <v>0</v>
      </c>
      <c r="AO888" s="13" t="b">
        <f t="shared" si="270"/>
        <v>0</v>
      </c>
      <c r="AP888" s="13" t="b">
        <f t="shared" si="271"/>
        <v>0</v>
      </c>
      <c r="AQ888" s="13" t="b">
        <f t="shared" si="272"/>
        <v>0</v>
      </c>
      <c r="AR888" s="13" t="b">
        <f t="shared" si="273"/>
        <v>0</v>
      </c>
      <c r="AS888" s="13" t="b">
        <f t="shared" si="274"/>
        <v>1</v>
      </c>
      <c r="AT888" s="13" t="b">
        <f t="shared" si="275"/>
        <v>1</v>
      </c>
      <c r="AU888" s="13" t="b">
        <f t="shared" si="276"/>
        <v>1</v>
      </c>
      <c r="AV888" s="13" t="b">
        <f t="shared" si="277"/>
        <v>1</v>
      </c>
      <c r="AW888" s="13" t="b">
        <f t="shared" si="278"/>
        <v>1</v>
      </c>
      <c r="AX888" s="13" t="str">
        <f t="shared" si="279"/>
        <v>-</v>
      </c>
      <c r="AY888" s="622">
        <f>IF(AX888="-",0,IF(COUNTIF(AX888:$AX$1022,AX888)&gt;1,1,0))</f>
        <v>0</v>
      </c>
    </row>
    <row r="889" spans="1:51" ht="15.75">
      <c r="A889" s="464">
        <v>867</v>
      </c>
      <c r="B889" s="491"/>
      <c r="C889" s="492"/>
      <c r="D889" s="469"/>
      <c r="E889" s="470"/>
      <c r="F889" s="493"/>
      <c r="G889" s="466"/>
      <c r="H889" s="470"/>
      <c r="I889" s="493"/>
      <c r="J889" s="466"/>
      <c r="K889" s="470"/>
      <c r="L889" s="493"/>
      <c r="M889" s="466"/>
      <c r="N889" s="470"/>
      <c r="O889" s="493"/>
      <c r="P889" s="466"/>
      <c r="Q889" s="470"/>
      <c r="R889" s="493"/>
      <c r="S889" s="466"/>
      <c r="T889" s="470"/>
      <c r="U889" s="493"/>
      <c r="V889" s="466"/>
      <c r="W889" s="470"/>
      <c r="X889" s="493"/>
      <c r="Y889" s="466"/>
      <c r="Z889" s="470"/>
      <c r="AA889" s="494"/>
      <c r="AB889" s="542">
        <f t="shared" si="262"/>
        <v>0</v>
      </c>
      <c r="AC889" s="495">
        <f t="shared" si="262"/>
        <v>0</v>
      </c>
      <c r="AD889" s="496">
        <f t="shared" si="262"/>
        <v>0</v>
      </c>
      <c r="AE889" s="3"/>
      <c r="AF889" s="13" t="b">
        <f t="shared" si="260"/>
        <v>1</v>
      </c>
      <c r="AG889" s="13" t="b">
        <f t="shared" si="261"/>
        <v>1</v>
      </c>
      <c r="AH889" s="13" t="b">
        <f t="shared" si="263"/>
        <v>1</v>
      </c>
      <c r="AI889" s="13" t="b">
        <f t="shared" si="264"/>
        <v>1</v>
      </c>
      <c r="AJ889" s="13" t="b">
        <f t="shared" si="265"/>
        <v>0</v>
      </c>
      <c r="AK889" s="13" t="b">
        <f t="shared" si="266"/>
        <v>0</v>
      </c>
      <c r="AL889" s="13" t="b">
        <f t="shared" si="267"/>
        <v>0</v>
      </c>
      <c r="AM889" s="13" t="b">
        <f t="shared" si="268"/>
        <v>0</v>
      </c>
      <c r="AN889" s="13" t="b">
        <f t="shared" si="269"/>
        <v>0</v>
      </c>
      <c r="AO889" s="13" t="b">
        <f t="shared" si="270"/>
        <v>0</v>
      </c>
      <c r="AP889" s="13" t="b">
        <f t="shared" si="271"/>
        <v>0</v>
      </c>
      <c r="AQ889" s="13" t="b">
        <f t="shared" si="272"/>
        <v>0</v>
      </c>
      <c r="AR889" s="13" t="b">
        <f t="shared" si="273"/>
        <v>0</v>
      </c>
      <c r="AS889" s="13" t="b">
        <f t="shared" si="274"/>
        <v>1</v>
      </c>
      <c r="AT889" s="13" t="b">
        <f t="shared" si="275"/>
        <v>1</v>
      </c>
      <c r="AU889" s="13" t="b">
        <f t="shared" si="276"/>
        <v>1</v>
      </c>
      <c r="AV889" s="13" t="b">
        <f t="shared" si="277"/>
        <v>1</v>
      </c>
      <c r="AW889" s="13" t="b">
        <f t="shared" si="278"/>
        <v>1</v>
      </c>
      <c r="AX889" s="13" t="str">
        <f t="shared" si="279"/>
        <v>-</v>
      </c>
      <c r="AY889" s="622">
        <f>IF(AX889="-",0,IF(COUNTIF(AX889:$AX$1022,AX889)&gt;1,1,0))</f>
        <v>0</v>
      </c>
    </row>
    <row r="890" spans="1:51" ht="15.75">
      <c r="A890" s="464">
        <v>868</v>
      </c>
      <c r="B890" s="491"/>
      <c r="C890" s="492"/>
      <c r="D890" s="469"/>
      <c r="E890" s="470"/>
      <c r="F890" s="493"/>
      <c r="G890" s="466"/>
      <c r="H890" s="470"/>
      <c r="I890" s="493"/>
      <c r="J890" s="466"/>
      <c r="K890" s="470"/>
      <c r="L890" s="493"/>
      <c r="M890" s="466"/>
      <c r="N890" s="470"/>
      <c r="O890" s="493"/>
      <c r="P890" s="466"/>
      <c r="Q890" s="470"/>
      <c r="R890" s="493"/>
      <c r="S890" s="466"/>
      <c r="T890" s="470"/>
      <c r="U890" s="493"/>
      <c r="V890" s="466"/>
      <c r="W890" s="470"/>
      <c r="X890" s="493"/>
      <c r="Y890" s="466"/>
      <c r="Z890" s="470"/>
      <c r="AA890" s="494"/>
      <c r="AB890" s="542">
        <f t="shared" si="262"/>
        <v>0</v>
      </c>
      <c r="AC890" s="495">
        <f t="shared" si="262"/>
        <v>0</v>
      </c>
      <c r="AD890" s="496">
        <f t="shared" si="262"/>
        <v>0</v>
      </c>
      <c r="AE890" s="3"/>
      <c r="AF890" s="13" t="b">
        <f t="shared" si="260"/>
        <v>1</v>
      </c>
      <c r="AG890" s="13" t="b">
        <f t="shared" si="261"/>
        <v>1</v>
      </c>
      <c r="AH890" s="13" t="b">
        <f t="shared" si="263"/>
        <v>1</v>
      </c>
      <c r="AI890" s="13" t="b">
        <f t="shared" si="264"/>
        <v>1</v>
      </c>
      <c r="AJ890" s="13" t="b">
        <f t="shared" si="265"/>
        <v>0</v>
      </c>
      <c r="AK890" s="13" t="b">
        <f t="shared" si="266"/>
        <v>0</v>
      </c>
      <c r="AL890" s="13" t="b">
        <f t="shared" si="267"/>
        <v>0</v>
      </c>
      <c r="AM890" s="13" t="b">
        <f t="shared" si="268"/>
        <v>0</v>
      </c>
      <c r="AN890" s="13" t="b">
        <f t="shared" si="269"/>
        <v>0</v>
      </c>
      <c r="AO890" s="13" t="b">
        <f t="shared" si="270"/>
        <v>0</v>
      </c>
      <c r="AP890" s="13" t="b">
        <f t="shared" si="271"/>
        <v>0</v>
      </c>
      <c r="AQ890" s="13" t="b">
        <f t="shared" si="272"/>
        <v>0</v>
      </c>
      <c r="AR890" s="13" t="b">
        <f t="shared" si="273"/>
        <v>0</v>
      </c>
      <c r="AS890" s="13" t="b">
        <f t="shared" si="274"/>
        <v>1</v>
      </c>
      <c r="AT890" s="13" t="b">
        <f t="shared" si="275"/>
        <v>1</v>
      </c>
      <c r="AU890" s="13" t="b">
        <f t="shared" si="276"/>
        <v>1</v>
      </c>
      <c r="AV890" s="13" t="b">
        <f t="shared" si="277"/>
        <v>1</v>
      </c>
      <c r="AW890" s="13" t="b">
        <f t="shared" si="278"/>
        <v>1</v>
      </c>
      <c r="AX890" s="13" t="str">
        <f t="shared" si="279"/>
        <v>-</v>
      </c>
      <c r="AY890" s="622">
        <f>IF(AX890="-",0,IF(COUNTIF(AX890:$AX$1022,AX890)&gt;1,1,0))</f>
        <v>0</v>
      </c>
    </row>
    <row r="891" spans="1:51" ht="15.75">
      <c r="A891" s="464">
        <v>869</v>
      </c>
      <c r="B891" s="491"/>
      <c r="C891" s="492"/>
      <c r="D891" s="469"/>
      <c r="E891" s="470"/>
      <c r="F891" s="493"/>
      <c r="G891" s="466"/>
      <c r="H891" s="470"/>
      <c r="I891" s="493"/>
      <c r="J891" s="466"/>
      <c r="K891" s="470"/>
      <c r="L891" s="493"/>
      <c r="M891" s="466"/>
      <c r="N891" s="470"/>
      <c r="O891" s="493"/>
      <c r="P891" s="466"/>
      <c r="Q891" s="470"/>
      <c r="R891" s="493"/>
      <c r="S891" s="466"/>
      <c r="T891" s="470"/>
      <c r="U891" s="493"/>
      <c r="V891" s="466"/>
      <c r="W891" s="470"/>
      <c r="X891" s="493"/>
      <c r="Y891" s="466"/>
      <c r="Z891" s="470"/>
      <c r="AA891" s="494"/>
      <c r="AB891" s="542">
        <f t="shared" si="262"/>
        <v>0</v>
      </c>
      <c r="AC891" s="495">
        <f t="shared" si="262"/>
        <v>0</v>
      </c>
      <c r="AD891" s="496">
        <f t="shared" si="262"/>
        <v>0</v>
      </c>
      <c r="AE891" s="3"/>
      <c r="AF891" s="13" t="b">
        <f t="shared" si="260"/>
        <v>1</v>
      </c>
      <c r="AG891" s="13" t="b">
        <f t="shared" si="261"/>
        <v>1</v>
      </c>
      <c r="AH891" s="13" t="b">
        <f t="shared" si="263"/>
        <v>1</v>
      </c>
      <c r="AI891" s="13" t="b">
        <f t="shared" si="264"/>
        <v>1</v>
      </c>
      <c r="AJ891" s="13" t="b">
        <f t="shared" si="265"/>
        <v>0</v>
      </c>
      <c r="AK891" s="13" t="b">
        <f t="shared" si="266"/>
        <v>0</v>
      </c>
      <c r="AL891" s="13" t="b">
        <f t="shared" si="267"/>
        <v>0</v>
      </c>
      <c r="AM891" s="13" t="b">
        <f t="shared" si="268"/>
        <v>0</v>
      </c>
      <c r="AN891" s="13" t="b">
        <f t="shared" si="269"/>
        <v>0</v>
      </c>
      <c r="AO891" s="13" t="b">
        <f t="shared" si="270"/>
        <v>0</v>
      </c>
      <c r="AP891" s="13" t="b">
        <f t="shared" si="271"/>
        <v>0</v>
      </c>
      <c r="AQ891" s="13" t="b">
        <f t="shared" si="272"/>
        <v>0</v>
      </c>
      <c r="AR891" s="13" t="b">
        <f t="shared" si="273"/>
        <v>0</v>
      </c>
      <c r="AS891" s="13" t="b">
        <f t="shared" si="274"/>
        <v>1</v>
      </c>
      <c r="AT891" s="13" t="b">
        <f t="shared" si="275"/>
        <v>1</v>
      </c>
      <c r="AU891" s="13" t="b">
        <f t="shared" si="276"/>
        <v>1</v>
      </c>
      <c r="AV891" s="13" t="b">
        <f t="shared" si="277"/>
        <v>1</v>
      </c>
      <c r="AW891" s="13" t="b">
        <f t="shared" si="278"/>
        <v>1</v>
      </c>
      <c r="AX891" s="13" t="str">
        <f t="shared" si="279"/>
        <v>-</v>
      </c>
      <c r="AY891" s="622">
        <f>IF(AX891="-",0,IF(COUNTIF(AX891:$AX$1022,AX891)&gt;1,1,0))</f>
        <v>0</v>
      </c>
    </row>
    <row r="892" spans="1:51" ht="15.75">
      <c r="A892" s="464">
        <v>870</v>
      </c>
      <c r="B892" s="491"/>
      <c r="C892" s="492"/>
      <c r="D892" s="469"/>
      <c r="E892" s="470"/>
      <c r="F892" s="493"/>
      <c r="G892" s="466"/>
      <c r="H892" s="470"/>
      <c r="I892" s="493"/>
      <c r="J892" s="466"/>
      <c r="K892" s="470"/>
      <c r="L892" s="493"/>
      <c r="M892" s="466"/>
      <c r="N892" s="470"/>
      <c r="O892" s="493"/>
      <c r="P892" s="466"/>
      <c r="Q892" s="470"/>
      <c r="R892" s="493"/>
      <c r="S892" s="466"/>
      <c r="T892" s="470"/>
      <c r="U892" s="493"/>
      <c r="V892" s="466"/>
      <c r="W892" s="470"/>
      <c r="X892" s="493"/>
      <c r="Y892" s="466"/>
      <c r="Z892" s="470"/>
      <c r="AA892" s="494"/>
      <c r="AB892" s="542">
        <f t="shared" si="262"/>
        <v>0</v>
      </c>
      <c r="AC892" s="495">
        <f t="shared" si="262"/>
        <v>0</v>
      </c>
      <c r="AD892" s="496">
        <f t="shared" si="262"/>
        <v>0</v>
      </c>
      <c r="AE892" s="3"/>
      <c r="AF892" s="13" t="b">
        <f t="shared" si="260"/>
        <v>1</v>
      </c>
      <c r="AG892" s="13" t="b">
        <f t="shared" si="261"/>
        <v>1</v>
      </c>
      <c r="AH892" s="13" t="b">
        <f t="shared" si="263"/>
        <v>1</v>
      </c>
      <c r="AI892" s="13" t="b">
        <f t="shared" si="264"/>
        <v>1</v>
      </c>
      <c r="AJ892" s="13" t="b">
        <f t="shared" si="265"/>
        <v>0</v>
      </c>
      <c r="AK892" s="13" t="b">
        <f t="shared" si="266"/>
        <v>0</v>
      </c>
      <c r="AL892" s="13" t="b">
        <f t="shared" si="267"/>
        <v>0</v>
      </c>
      <c r="AM892" s="13" t="b">
        <f t="shared" si="268"/>
        <v>0</v>
      </c>
      <c r="AN892" s="13" t="b">
        <f t="shared" si="269"/>
        <v>0</v>
      </c>
      <c r="AO892" s="13" t="b">
        <f t="shared" si="270"/>
        <v>0</v>
      </c>
      <c r="AP892" s="13" t="b">
        <f t="shared" si="271"/>
        <v>0</v>
      </c>
      <c r="AQ892" s="13" t="b">
        <f t="shared" si="272"/>
        <v>0</v>
      </c>
      <c r="AR892" s="13" t="b">
        <f t="shared" si="273"/>
        <v>0</v>
      </c>
      <c r="AS892" s="13" t="b">
        <f t="shared" si="274"/>
        <v>1</v>
      </c>
      <c r="AT892" s="13" t="b">
        <f t="shared" si="275"/>
        <v>1</v>
      </c>
      <c r="AU892" s="13" t="b">
        <f t="shared" si="276"/>
        <v>1</v>
      </c>
      <c r="AV892" s="13" t="b">
        <f t="shared" si="277"/>
        <v>1</v>
      </c>
      <c r="AW892" s="13" t="b">
        <f t="shared" si="278"/>
        <v>1</v>
      </c>
      <c r="AX892" s="13" t="str">
        <f t="shared" si="279"/>
        <v>-</v>
      </c>
      <c r="AY892" s="622">
        <f>IF(AX892="-",0,IF(COUNTIF(AX892:$AX$1022,AX892)&gt;1,1,0))</f>
        <v>0</v>
      </c>
    </row>
    <row r="893" spans="1:51" ht="15.75">
      <c r="A893" s="464">
        <v>871</v>
      </c>
      <c r="B893" s="491"/>
      <c r="C893" s="492"/>
      <c r="D893" s="469"/>
      <c r="E893" s="470"/>
      <c r="F893" s="493"/>
      <c r="G893" s="466"/>
      <c r="H893" s="470"/>
      <c r="I893" s="493"/>
      <c r="J893" s="466"/>
      <c r="K893" s="470"/>
      <c r="L893" s="493"/>
      <c r="M893" s="466"/>
      <c r="N893" s="470"/>
      <c r="O893" s="493"/>
      <c r="P893" s="466"/>
      <c r="Q893" s="470"/>
      <c r="R893" s="493"/>
      <c r="S893" s="466"/>
      <c r="T893" s="470"/>
      <c r="U893" s="493"/>
      <c r="V893" s="466"/>
      <c r="W893" s="470"/>
      <c r="X893" s="493"/>
      <c r="Y893" s="466"/>
      <c r="Z893" s="470"/>
      <c r="AA893" s="494"/>
      <c r="AB893" s="542">
        <f t="shared" si="262"/>
        <v>0</v>
      </c>
      <c r="AC893" s="495">
        <f t="shared" si="262"/>
        <v>0</v>
      </c>
      <c r="AD893" s="496">
        <f t="shared" si="262"/>
        <v>0</v>
      </c>
      <c r="AE893" s="3"/>
      <c r="AF893" s="13" t="b">
        <f t="shared" si="260"/>
        <v>1</v>
      </c>
      <c r="AG893" s="13" t="b">
        <f t="shared" si="261"/>
        <v>1</v>
      </c>
      <c r="AH893" s="13" t="b">
        <f t="shared" si="263"/>
        <v>1</v>
      </c>
      <c r="AI893" s="13" t="b">
        <f t="shared" si="264"/>
        <v>1</v>
      </c>
      <c r="AJ893" s="13" t="b">
        <f t="shared" si="265"/>
        <v>0</v>
      </c>
      <c r="AK893" s="13" t="b">
        <f t="shared" si="266"/>
        <v>0</v>
      </c>
      <c r="AL893" s="13" t="b">
        <f t="shared" si="267"/>
        <v>0</v>
      </c>
      <c r="AM893" s="13" t="b">
        <f t="shared" si="268"/>
        <v>0</v>
      </c>
      <c r="AN893" s="13" t="b">
        <f t="shared" si="269"/>
        <v>0</v>
      </c>
      <c r="AO893" s="13" t="b">
        <f t="shared" si="270"/>
        <v>0</v>
      </c>
      <c r="AP893" s="13" t="b">
        <f t="shared" si="271"/>
        <v>0</v>
      </c>
      <c r="AQ893" s="13" t="b">
        <f t="shared" si="272"/>
        <v>0</v>
      </c>
      <c r="AR893" s="13" t="b">
        <f t="shared" si="273"/>
        <v>0</v>
      </c>
      <c r="AS893" s="13" t="b">
        <f t="shared" si="274"/>
        <v>1</v>
      </c>
      <c r="AT893" s="13" t="b">
        <f t="shared" si="275"/>
        <v>1</v>
      </c>
      <c r="AU893" s="13" t="b">
        <f t="shared" si="276"/>
        <v>1</v>
      </c>
      <c r="AV893" s="13" t="b">
        <f t="shared" si="277"/>
        <v>1</v>
      </c>
      <c r="AW893" s="13" t="b">
        <f t="shared" si="278"/>
        <v>1</v>
      </c>
      <c r="AX893" s="13" t="str">
        <f t="shared" si="279"/>
        <v>-</v>
      </c>
      <c r="AY893" s="622">
        <f>IF(AX893="-",0,IF(COUNTIF(AX893:$AX$1022,AX893)&gt;1,1,0))</f>
        <v>0</v>
      </c>
    </row>
    <row r="894" spans="1:51" ht="15.75">
      <c r="A894" s="464">
        <v>872</v>
      </c>
      <c r="B894" s="491"/>
      <c r="C894" s="492"/>
      <c r="D894" s="469"/>
      <c r="E894" s="470"/>
      <c r="F894" s="493"/>
      <c r="G894" s="466"/>
      <c r="H894" s="470"/>
      <c r="I894" s="493"/>
      <c r="J894" s="466"/>
      <c r="K894" s="470"/>
      <c r="L894" s="493"/>
      <c r="M894" s="466"/>
      <c r="N894" s="470"/>
      <c r="O894" s="493"/>
      <c r="P894" s="466"/>
      <c r="Q894" s="470"/>
      <c r="R894" s="493"/>
      <c r="S894" s="466"/>
      <c r="T894" s="470"/>
      <c r="U894" s="493"/>
      <c r="V894" s="466"/>
      <c r="W894" s="470"/>
      <c r="X894" s="493"/>
      <c r="Y894" s="466"/>
      <c r="Z894" s="470"/>
      <c r="AA894" s="494"/>
      <c r="AB894" s="542">
        <f t="shared" si="262"/>
        <v>0</v>
      </c>
      <c r="AC894" s="495">
        <f t="shared" si="262"/>
        <v>0</v>
      </c>
      <c r="AD894" s="496">
        <f t="shared" si="262"/>
        <v>0</v>
      </c>
      <c r="AE894" s="3"/>
      <c r="AF894" s="13" t="b">
        <f t="shared" si="260"/>
        <v>1</v>
      </c>
      <c r="AG894" s="13" t="b">
        <f t="shared" si="261"/>
        <v>1</v>
      </c>
      <c r="AH894" s="13" t="b">
        <f t="shared" si="263"/>
        <v>1</v>
      </c>
      <c r="AI894" s="13" t="b">
        <f t="shared" si="264"/>
        <v>1</v>
      </c>
      <c r="AJ894" s="13" t="b">
        <f t="shared" si="265"/>
        <v>0</v>
      </c>
      <c r="AK894" s="13" t="b">
        <f t="shared" si="266"/>
        <v>0</v>
      </c>
      <c r="AL894" s="13" t="b">
        <f t="shared" si="267"/>
        <v>0</v>
      </c>
      <c r="AM894" s="13" t="b">
        <f t="shared" si="268"/>
        <v>0</v>
      </c>
      <c r="AN894" s="13" t="b">
        <f t="shared" si="269"/>
        <v>0</v>
      </c>
      <c r="AO894" s="13" t="b">
        <f t="shared" si="270"/>
        <v>0</v>
      </c>
      <c r="AP894" s="13" t="b">
        <f t="shared" si="271"/>
        <v>0</v>
      </c>
      <c r="AQ894" s="13" t="b">
        <f t="shared" si="272"/>
        <v>0</v>
      </c>
      <c r="AR894" s="13" t="b">
        <f t="shared" si="273"/>
        <v>0</v>
      </c>
      <c r="AS894" s="13" t="b">
        <f t="shared" si="274"/>
        <v>1</v>
      </c>
      <c r="AT894" s="13" t="b">
        <f t="shared" si="275"/>
        <v>1</v>
      </c>
      <c r="AU894" s="13" t="b">
        <f t="shared" si="276"/>
        <v>1</v>
      </c>
      <c r="AV894" s="13" t="b">
        <f t="shared" si="277"/>
        <v>1</v>
      </c>
      <c r="AW894" s="13" t="b">
        <f t="shared" si="278"/>
        <v>1</v>
      </c>
      <c r="AX894" s="13" t="str">
        <f t="shared" si="279"/>
        <v>-</v>
      </c>
      <c r="AY894" s="622">
        <f>IF(AX894="-",0,IF(COUNTIF(AX894:$AX$1022,AX894)&gt;1,1,0))</f>
        <v>0</v>
      </c>
    </row>
    <row r="895" spans="1:51" ht="15.75">
      <c r="A895" s="464">
        <v>873</v>
      </c>
      <c r="B895" s="491"/>
      <c r="C895" s="492"/>
      <c r="D895" s="469"/>
      <c r="E895" s="470"/>
      <c r="F895" s="493"/>
      <c r="G895" s="466"/>
      <c r="H895" s="470"/>
      <c r="I895" s="493"/>
      <c r="J895" s="466"/>
      <c r="K895" s="470"/>
      <c r="L895" s="493"/>
      <c r="M895" s="466"/>
      <c r="N895" s="470"/>
      <c r="O895" s="493"/>
      <c r="P895" s="466"/>
      <c r="Q895" s="470"/>
      <c r="R895" s="493"/>
      <c r="S895" s="466"/>
      <c r="T895" s="470"/>
      <c r="U895" s="493"/>
      <c r="V895" s="466"/>
      <c r="W895" s="470"/>
      <c r="X895" s="493"/>
      <c r="Y895" s="466"/>
      <c r="Z895" s="470"/>
      <c r="AA895" s="494"/>
      <c r="AB895" s="542">
        <f t="shared" si="262"/>
        <v>0</v>
      </c>
      <c r="AC895" s="495">
        <f t="shared" si="262"/>
        <v>0</v>
      </c>
      <c r="AD895" s="496">
        <f t="shared" si="262"/>
        <v>0</v>
      </c>
      <c r="AE895" s="3"/>
      <c r="AF895" s="13" t="b">
        <f t="shared" si="260"/>
        <v>1</v>
      </c>
      <c r="AG895" s="13" t="b">
        <f t="shared" si="261"/>
        <v>1</v>
      </c>
      <c r="AH895" s="13" t="b">
        <f t="shared" si="263"/>
        <v>1</v>
      </c>
      <c r="AI895" s="13" t="b">
        <f t="shared" si="264"/>
        <v>1</v>
      </c>
      <c r="AJ895" s="13" t="b">
        <f t="shared" si="265"/>
        <v>0</v>
      </c>
      <c r="AK895" s="13" t="b">
        <f t="shared" si="266"/>
        <v>0</v>
      </c>
      <c r="AL895" s="13" t="b">
        <f t="shared" si="267"/>
        <v>0</v>
      </c>
      <c r="AM895" s="13" t="b">
        <f t="shared" si="268"/>
        <v>0</v>
      </c>
      <c r="AN895" s="13" t="b">
        <f t="shared" si="269"/>
        <v>0</v>
      </c>
      <c r="AO895" s="13" t="b">
        <f t="shared" si="270"/>
        <v>0</v>
      </c>
      <c r="AP895" s="13" t="b">
        <f t="shared" si="271"/>
        <v>0</v>
      </c>
      <c r="AQ895" s="13" t="b">
        <f t="shared" si="272"/>
        <v>0</v>
      </c>
      <c r="AR895" s="13" t="b">
        <f t="shared" si="273"/>
        <v>0</v>
      </c>
      <c r="AS895" s="13" t="b">
        <f t="shared" si="274"/>
        <v>1</v>
      </c>
      <c r="AT895" s="13" t="b">
        <f t="shared" si="275"/>
        <v>1</v>
      </c>
      <c r="AU895" s="13" t="b">
        <f t="shared" si="276"/>
        <v>1</v>
      </c>
      <c r="AV895" s="13" t="b">
        <f t="shared" si="277"/>
        <v>1</v>
      </c>
      <c r="AW895" s="13" t="b">
        <f t="shared" si="278"/>
        <v>1</v>
      </c>
      <c r="AX895" s="13" t="str">
        <f t="shared" si="279"/>
        <v>-</v>
      </c>
      <c r="AY895" s="622">
        <f>IF(AX895="-",0,IF(COUNTIF(AX895:$AX$1022,AX895)&gt;1,1,0))</f>
        <v>0</v>
      </c>
    </row>
    <row r="896" spans="1:51" ht="15.75">
      <c r="A896" s="464">
        <v>874</v>
      </c>
      <c r="B896" s="491"/>
      <c r="C896" s="492"/>
      <c r="D896" s="469"/>
      <c r="E896" s="470"/>
      <c r="F896" s="493"/>
      <c r="G896" s="466"/>
      <c r="H896" s="470"/>
      <c r="I896" s="493"/>
      <c r="J896" s="466"/>
      <c r="K896" s="470"/>
      <c r="L896" s="493"/>
      <c r="M896" s="466"/>
      <c r="N896" s="470"/>
      <c r="O896" s="493"/>
      <c r="P896" s="466"/>
      <c r="Q896" s="470"/>
      <c r="R896" s="493"/>
      <c r="S896" s="466"/>
      <c r="T896" s="470"/>
      <c r="U896" s="493"/>
      <c r="V896" s="466"/>
      <c r="W896" s="470"/>
      <c r="X896" s="493"/>
      <c r="Y896" s="466"/>
      <c r="Z896" s="470"/>
      <c r="AA896" s="494"/>
      <c r="AB896" s="542">
        <f t="shared" si="262"/>
        <v>0</v>
      </c>
      <c r="AC896" s="495">
        <f t="shared" si="262"/>
        <v>0</v>
      </c>
      <c r="AD896" s="496">
        <f t="shared" si="262"/>
        <v>0</v>
      </c>
      <c r="AE896" s="3"/>
      <c r="AF896" s="13" t="b">
        <f t="shared" si="260"/>
        <v>1</v>
      </c>
      <c r="AG896" s="13" t="b">
        <f t="shared" si="261"/>
        <v>1</v>
      </c>
      <c r="AH896" s="13" t="b">
        <f t="shared" si="263"/>
        <v>1</v>
      </c>
      <c r="AI896" s="13" t="b">
        <f t="shared" si="264"/>
        <v>1</v>
      </c>
      <c r="AJ896" s="13" t="b">
        <f t="shared" si="265"/>
        <v>0</v>
      </c>
      <c r="AK896" s="13" t="b">
        <f t="shared" si="266"/>
        <v>0</v>
      </c>
      <c r="AL896" s="13" t="b">
        <f t="shared" si="267"/>
        <v>0</v>
      </c>
      <c r="AM896" s="13" t="b">
        <f t="shared" si="268"/>
        <v>0</v>
      </c>
      <c r="AN896" s="13" t="b">
        <f t="shared" si="269"/>
        <v>0</v>
      </c>
      <c r="AO896" s="13" t="b">
        <f t="shared" si="270"/>
        <v>0</v>
      </c>
      <c r="AP896" s="13" t="b">
        <f t="shared" si="271"/>
        <v>0</v>
      </c>
      <c r="AQ896" s="13" t="b">
        <f t="shared" si="272"/>
        <v>0</v>
      </c>
      <c r="AR896" s="13" t="b">
        <f t="shared" si="273"/>
        <v>0</v>
      </c>
      <c r="AS896" s="13" t="b">
        <f t="shared" si="274"/>
        <v>1</v>
      </c>
      <c r="AT896" s="13" t="b">
        <f t="shared" si="275"/>
        <v>1</v>
      </c>
      <c r="AU896" s="13" t="b">
        <f t="shared" si="276"/>
        <v>1</v>
      </c>
      <c r="AV896" s="13" t="b">
        <f t="shared" si="277"/>
        <v>1</v>
      </c>
      <c r="AW896" s="13" t="b">
        <f t="shared" si="278"/>
        <v>1</v>
      </c>
      <c r="AX896" s="13" t="str">
        <f t="shared" si="279"/>
        <v>-</v>
      </c>
      <c r="AY896" s="622">
        <f>IF(AX896="-",0,IF(COUNTIF(AX896:$AX$1022,AX896)&gt;1,1,0))</f>
        <v>0</v>
      </c>
    </row>
    <row r="897" spans="1:51" ht="15.75">
      <c r="A897" s="464">
        <v>875</v>
      </c>
      <c r="B897" s="491"/>
      <c r="C897" s="492"/>
      <c r="D897" s="469"/>
      <c r="E897" s="470"/>
      <c r="F897" s="493"/>
      <c r="G897" s="466"/>
      <c r="H897" s="470"/>
      <c r="I897" s="493"/>
      <c r="J897" s="466"/>
      <c r="K897" s="470"/>
      <c r="L897" s="493"/>
      <c r="M897" s="466"/>
      <c r="N897" s="470"/>
      <c r="O897" s="493"/>
      <c r="P897" s="466"/>
      <c r="Q897" s="470"/>
      <c r="R897" s="493"/>
      <c r="S897" s="466"/>
      <c r="T897" s="470"/>
      <c r="U897" s="493"/>
      <c r="V897" s="466"/>
      <c r="W897" s="470"/>
      <c r="X897" s="493"/>
      <c r="Y897" s="466"/>
      <c r="Z897" s="470"/>
      <c r="AA897" s="494"/>
      <c r="AB897" s="542">
        <f t="shared" si="262"/>
        <v>0</v>
      </c>
      <c r="AC897" s="495">
        <f t="shared" si="262"/>
        <v>0</v>
      </c>
      <c r="AD897" s="496">
        <f t="shared" si="262"/>
        <v>0</v>
      </c>
      <c r="AE897" s="3"/>
      <c r="AF897" s="13" t="b">
        <f t="shared" si="260"/>
        <v>1</v>
      </c>
      <c r="AG897" s="13" t="b">
        <f t="shared" si="261"/>
        <v>1</v>
      </c>
      <c r="AH897" s="13" t="b">
        <f t="shared" si="263"/>
        <v>1</v>
      </c>
      <c r="AI897" s="13" t="b">
        <f t="shared" si="264"/>
        <v>1</v>
      </c>
      <c r="AJ897" s="13" t="b">
        <f t="shared" si="265"/>
        <v>0</v>
      </c>
      <c r="AK897" s="13" t="b">
        <f t="shared" si="266"/>
        <v>0</v>
      </c>
      <c r="AL897" s="13" t="b">
        <f t="shared" si="267"/>
        <v>0</v>
      </c>
      <c r="AM897" s="13" t="b">
        <f t="shared" si="268"/>
        <v>0</v>
      </c>
      <c r="AN897" s="13" t="b">
        <f t="shared" si="269"/>
        <v>0</v>
      </c>
      <c r="AO897" s="13" t="b">
        <f t="shared" si="270"/>
        <v>0</v>
      </c>
      <c r="AP897" s="13" t="b">
        <f t="shared" si="271"/>
        <v>0</v>
      </c>
      <c r="AQ897" s="13" t="b">
        <f t="shared" si="272"/>
        <v>0</v>
      </c>
      <c r="AR897" s="13" t="b">
        <f t="shared" si="273"/>
        <v>0</v>
      </c>
      <c r="AS897" s="13" t="b">
        <f t="shared" si="274"/>
        <v>1</v>
      </c>
      <c r="AT897" s="13" t="b">
        <f t="shared" si="275"/>
        <v>1</v>
      </c>
      <c r="AU897" s="13" t="b">
        <f t="shared" si="276"/>
        <v>1</v>
      </c>
      <c r="AV897" s="13" t="b">
        <f t="shared" si="277"/>
        <v>1</v>
      </c>
      <c r="AW897" s="13" t="b">
        <f t="shared" si="278"/>
        <v>1</v>
      </c>
      <c r="AX897" s="13" t="str">
        <f t="shared" si="279"/>
        <v>-</v>
      </c>
      <c r="AY897" s="622">
        <f>IF(AX897="-",0,IF(COUNTIF(AX897:$AX$1022,AX897)&gt;1,1,0))</f>
        <v>0</v>
      </c>
    </row>
    <row r="898" spans="1:51" ht="15.75">
      <c r="A898" s="464">
        <v>876</v>
      </c>
      <c r="B898" s="491"/>
      <c r="C898" s="492"/>
      <c r="D898" s="469"/>
      <c r="E898" s="470"/>
      <c r="F898" s="493"/>
      <c r="G898" s="466"/>
      <c r="H898" s="470"/>
      <c r="I898" s="493"/>
      <c r="J898" s="466"/>
      <c r="K898" s="470"/>
      <c r="L898" s="493"/>
      <c r="M898" s="466"/>
      <c r="N898" s="470"/>
      <c r="O898" s="493"/>
      <c r="P898" s="466"/>
      <c r="Q898" s="470"/>
      <c r="R898" s="493"/>
      <c r="S898" s="466"/>
      <c r="T898" s="470"/>
      <c r="U898" s="493"/>
      <c r="V898" s="466"/>
      <c r="W898" s="470"/>
      <c r="X898" s="493"/>
      <c r="Y898" s="466"/>
      <c r="Z898" s="470"/>
      <c r="AA898" s="494"/>
      <c r="AB898" s="542">
        <f t="shared" si="262"/>
        <v>0</v>
      </c>
      <c r="AC898" s="495">
        <f t="shared" si="262"/>
        <v>0</v>
      </c>
      <c r="AD898" s="496">
        <f t="shared" si="262"/>
        <v>0</v>
      </c>
      <c r="AE898" s="3"/>
      <c r="AF898" s="13" t="b">
        <f t="shared" si="260"/>
        <v>1</v>
      </c>
      <c r="AG898" s="13" t="b">
        <f t="shared" si="261"/>
        <v>1</v>
      </c>
      <c r="AH898" s="13" t="b">
        <f t="shared" si="263"/>
        <v>1</v>
      </c>
      <c r="AI898" s="13" t="b">
        <f t="shared" si="264"/>
        <v>1</v>
      </c>
      <c r="AJ898" s="13" t="b">
        <f t="shared" si="265"/>
        <v>0</v>
      </c>
      <c r="AK898" s="13" t="b">
        <f t="shared" si="266"/>
        <v>0</v>
      </c>
      <c r="AL898" s="13" t="b">
        <f t="shared" si="267"/>
        <v>0</v>
      </c>
      <c r="AM898" s="13" t="b">
        <f t="shared" si="268"/>
        <v>0</v>
      </c>
      <c r="AN898" s="13" t="b">
        <f t="shared" si="269"/>
        <v>0</v>
      </c>
      <c r="AO898" s="13" t="b">
        <f t="shared" si="270"/>
        <v>0</v>
      </c>
      <c r="AP898" s="13" t="b">
        <f t="shared" si="271"/>
        <v>0</v>
      </c>
      <c r="AQ898" s="13" t="b">
        <f t="shared" si="272"/>
        <v>0</v>
      </c>
      <c r="AR898" s="13" t="b">
        <f t="shared" si="273"/>
        <v>0</v>
      </c>
      <c r="AS898" s="13" t="b">
        <f t="shared" si="274"/>
        <v>1</v>
      </c>
      <c r="AT898" s="13" t="b">
        <f t="shared" si="275"/>
        <v>1</v>
      </c>
      <c r="AU898" s="13" t="b">
        <f t="shared" si="276"/>
        <v>1</v>
      </c>
      <c r="AV898" s="13" t="b">
        <f t="shared" si="277"/>
        <v>1</v>
      </c>
      <c r="AW898" s="13" t="b">
        <f t="shared" si="278"/>
        <v>1</v>
      </c>
      <c r="AX898" s="13" t="str">
        <f t="shared" si="279"/>
        <v>-</v>
      </c>
      <c r="AY898" s="622">
        <f>IF(AX898="-",0,IF(COUNTIF(AX898:$AX$1022,AX898)&gt;1,1,0))</f>
        <v>0</v>
      </c>
    </row>
    <row r="899" spans="1:51" ht="15.75">
      <c r="A899" s="464">
        <v>877</v>
      </c>
      <c r="B899" s="491"/>
      <c r="C899" s="492"/>
      <c r="D899" s="469"/>
      <c r="E899" s="470"/>
      <c r="F899" s="493"/>
      <c r="G899" s="466"/>
      <c r="H899" s="470"/>
      <c r="I899" s="493"/>
      <c r="J899" s="466"/>
      <c r="K899" s="470"/>
      <c r="L899" s="493"/>
      <c r="M899" s="466"/>
      <c r="N899" s="470"/>
      <c r="O899" s="493"/>
      <c r="P899" s="466"/>
      <c r="Q899" s="470"/>
      <c r="R899" s="493"/>
      <c r="S899" s="466"/>
      <c r="T899" s="470"/>
      <c r="U899" s="493"/>
      <c r="V899" s="466"/>
      <c r="W899" s="470"/>
      <c r="X899" s="493"/>
      <c r="Y899" s="466"/>
      <c r="Z899" s="470"/>
      <c r="AA899" s="494"/>
      <c r="AB899" s="542">
        <f t="shared" si="262"/>
        <v>0</v>
      </c>
      <c r="AC899" s="495">
        <f t="shared" si="262"/>
        <v>0</v>
      </c>
      <c r="AD899" s="496">
        <f t="shared" si="262"/>
        <v>0</v>
      </c>
      <c r="AE899" s="3"/>
      <c r="AF899" s="13" t="b">
        <f t="shared" si="260"/>
        <v>1</v>
      </c>
      <c r="AG899" s="13" t="b">
        <f t="shared" si="261"/>
        <v>1</v>
      </c>
      <c r="AH899" s="13" t="b">
        <f t="shared" si="263"/>
        <v>1</v>
      </c>
      <c r="AI899" s="13" t="b">
        <f t="shared" si="264"/>
        <v>1</v>
      </c>
      <c r="AJ899" s="13" t="b">
        <f t="shared" si="265"/>
        <v>0</v>
      </c>
      <c r="AK899" s="13" t="b">
        <f t="shared" si="266"/>
        <v>0</v>
      </c>
      <c r="AL899" s="13" t="b">
        <f t="shared" si="267"/>
        <v>0</v>
      </c>
      <c r="AM899" s="13" t="b">
        <f t="shared" si="268"/>
        <v>0</v>
      </c>
      <c r="AN899" s="13" t="b">
        <f t="shared" si="269"/>
        <v>0</v>
      </c>
      <c r="AO899" s="13" t="b">
        <f t="shared" si="270"/>
        <v>0</v>
      </c>
      <c r="AP899" s="13" t="b">
        <f t="shared" si="271"/>
        <v>0</v>
      </c>
      <c r="AQ899" s="13" t="b">
        <f t="shared" si="272"/>
        <v>0</v>
      </c>
      <c r="AR899" s="13" t="b">
        <f t="shared" si="273"/>
        <v>0</v>
      </c>
      <c r="AS899" s="13" t="b">
        <f t="shared" si="274"/>
        <v>1</v>
      </c>
      <c r="AT899" s="13" t="b">
        <f t="shared" si="275"/>
        <v>1</v>
      </c>
      <c r="AU899" s="13" t="b">
        <f t="shared" si="276"/>
        <v>1</v>
      </c>
      <c r="AV899" s="13" t="b">
        <f t="shared" si="277"/>
        <v>1</v>
      </c>
      <c r="AW899" s="13" t="b">
        <f t="shared" si="278"/>
        <v>1</v>
      </c>
      <c r="AX899" s="13" t="str">
        <f t="shared" si="279"/>
        <v>-</v>
      </c>
      <c r="AY899" s="622">
        <f>IF(AX899="-",0,IF(COUNTIF(AX899:$AX$1022,AX899)&gt;1,1,0))</f>
        <v>0</v>
      </c>
    </row>
    <row r="900" spans="1:51" ht="15.75">
      <c r="A900" s="464">
        <v>878</v>
      </c>
      <c r="B900" s="491"/>
      <c r="C900" s="492"/>
      <c r="D900" s="469"/>
      <c r="E900" s="470"/>
      <c r="F900" s="493"/>
      <c r="G900" s="466"/>
      <c r="H900" s="470"/>
      <c r="I900" s="493"/>
      <c r="J900" s="466"/>
      <c r="K900" s="470"/>
      <c r="L900" s="493"/>
      <c r="M900" s="466"/>
      <c r="N900" s="470"/>
      <c r="O900" s="493"/>
      <c r="P900" s="466"/>
      <c r="Q900" s="470"/>
      <c r="R900" s="493"/>
      <c r="S900" s="466"/>
      <c r="T900" s="470"/>
      <c r="U900" s="493"/>
      <c r="V900" s="466"/>
      <c r="W900" s="470"/>
      <c r="X900" s="493"/>
      <c r="Y900" s="466"/>
      <c r="Z900" s="470"/>
      <c r="AA900" s="494"/>
      <c r="AB900" s="542">
        <f t="shared" si="262"/>
        <v>0</v>
      </c>
      <c r="AC900" s="495">
        <f t="shared" si="262"/>
        <v>0</v>
      </c>
      <c r="AD900" s="496">
        <f t="shared" si="262"/>
        <v>0</v>
      </c>
      <c r="AE900" s="3"/>
      <c r="AF900" s="13" t="b">
        <f t="shared" si="260"/>
        <v>1</v>
      </c>
      <c r="AG900" s="13" t="b">
        <f t="shared" si="261"/>
        <v>1</v>
      </c>
      <c r="AH900" s="13" t="b">
        <f t="shared" si="263"/>
        <v>1</v>
      </c>
      <c r="AI900" s="13" t="b">
        <f t="shared" si="264"/>
        <v>1</v>
      </c>
      <c r="AJ900" s="13" t="b">
        <f t="shared" si="265"/>
        <v>0</v>
      </c>
      <c r="AK900" s="13" t="b">
        <f t="shared" si="266"/>
        <v>0</v>
      </c>
      <c r="AL900" s="13" t="b">
        <f t="shared" si="267"/>
        <v>0</v>
      </c>
      <c r="AM900" s="13" t="b">
        <f t="shared" si="268"/>
        <v>0</v>
      </c>
      <c r="AN900" s="13" t="b">
        <f t="shared" si="269"/>
        <v>0</v>
      </c>
      <c r="AO900" s="13" t="b">
        <f t="shared" si="270"/>
        <v>0</v>
      </c>
      <c r="AP900" s="13" t="b">
        <f t="shared" si="271"/>
        <v>0</v>
      </c>
      <c r="AQ900" s="13" t="b">
        <f t="shared" si="272"/>
        <v>0</v>
      </c>
      <c r="AR900" s="13" t="b">
        <f t="shared" si="273"/>
        <v>0</v>
      </c>
      <c r="AS900" s="13" t="b">
        <f t="shared" si="274"/>
        <v>1</v>
      </c>
      <c r="AT900" s="13" t="b">
        <f t="shared" si="275"/>
        <v>1</v>
      </c>
      <c r="AU900" s="13" t="b">
        <f t="shared" si="276"/>
        <v>1</v>
      </c>
      <c r="AV900" s="13" t="b">
        <f t="shared" si="277"/>
        <v>1</v>
      </c>
      <c r="AW900" s="13" t="b">
        <f t="shared" si="278"/>
        <v>1</v>
      </c>
      <c r="AX900" s="13" t="str">
        <f t="shared" si="279"/>
        <v>-</v>
      </c>
      <c r="AY900" s="622">
        <f>IF(AX900="-",0,IF(COUNTIF(AX900:$AX$1022,AX900)&gt;1,1,0))</f>
        <v>0</v>
      </c>
    </row>
    <row r="901" spans="1:51" ht="15.75">
      <c r="A901" s="464">
        <v>879</v>
      </c>
      <c r="B901" s="491"/>
      <c r="C901" s="492"/>
      <c r="D901" s="469"/>
      <c r="E901" s="470"/>
      <c r="F901" s="493"/>
      <c r="G901" s="466"/>
      <c r="H901" s="470"/>
      <c r="I901" s="493"/>
      <c r="J901" s="466"/>
      <c r="K901" s="470"/>
      <c r="L901" s="493"/>
      <c r="M901" s="466"/>
      <c r="N901" s="470"/>
      <c r="O901" s="493"/>
      <c r="P901" s="466"/>
      <c r="Q901" s="470"/>
      <c r="R901" s="493"/>
      <c r="S901" s="466"/>
      <c r="T901" s="470"/>
      <c r="U901" s="493"/>
      <c r="V901" s="466"/>
      <c r="W901" s="470"/>
      <c r="X901" s="493"/>
      <c r="Y901" s="466"/>
      <c r="Z901" s="470"/>
      <c r="AA901" s="494"/>
      <c r="AB901" s="542">
        <f t="shared" si="262"/>
        <v>0</v>
      </c>
      <c r="AC901" s="495">
        <f t="shared" si="262"/>
        <v>0</v>
      </c>
      <c r="AD901" s="496">
        <f t="shared" si="262"/>
        <v>0</v>
      </c>
      <c r="AE901" s="3"/>
      <c r="AF901" s="13" t="b">
        <f t="shared" si="260"/>
        <v>1</v>
      </c>
      <c r="AG901" s="13" t="b">
        <f t="shared" si="261"/>
        <v>1</v>
      </c>
      <c r="AH901" s="13" t="b">
        <f t="shared" si="263"/>
        <v>1</v>
      </c>
      <c r="AI901" s="13" t="b">
        <f t="shared" si="264"/>
        <v>1</v>
      </c>
      <c r="AJ901" s="13" t="b">
        <f t="shared" si="265"/>
        <v>0</v>
      </c>
      <c r="AK901" s="13" t="b">
        <f t="shared" si="266"/>
        <v>0</v>
      </c>
      <c r="AL901" s="13" t="b">
        <f t="shared" si="267"/>
        <v>0</v>
      </c>
      <c r="AM901" s="13" t="b">
        <f t="shared" si="268"/>
        <v>0</v>
      </c>
      <c r="AN901" s="13" t="b">
        <f t="shared" si="269"/>
        <v>0</v>
      </c>
      <c r="AO901" s="13" t="b">
        <f t="shared" si="270"/>
        <v>0</v>
      </c>
      <c r="AP901" s="13" t="b">
        <f t="shared" si="271"/>
        <v>0</v>
      </c>
      <c r="AQ901" s="13" t="b">
        <f t="shared" si="272"/>
        <v>0</v>
      </c>
      <c r="AR901" s="13" t="b">
        <f t="shared" si="273"/>
        <v>0</v>
      </c>
      <c r="AS901" s="13" t="b">
        <f t="shared" si="274"/>
        <v>1</v>
      </c>
      <c r="AT901" s="13" t="b">
        <f t="shared" si="275"/>
        <v>1</v>
      </c>
      <c r="AU901" s="13" t="b">
        <f t="shared" si="276"/>
        <v>1</v>
      </c>
      <c r="AV901" s="13" t="b">
        <f t="shared" si="277"/>
        <v>1</v>
      </c>
      <c r="AW901" s="13" t="b">
        <f t="shared" si="278"/>
        <v>1</v>
      </c>
      <c r="AX901" s="13" t="str">
        <f t="shared" si="279"/>
        <v>-</v>
      </c>
      <c r="AY901" s="622">
        <f>IF(AX901="-",0,IF(COUNTIF(AX901:$AX$1022,AX901)&gt;1,1,0))</f>
        <v>0</v>
      </c>
    </row>
    <row r="902" spans="1:51" ht="15.75">
      <c r="A902" s="464">
        <v>880</v>
      </c>
      <c r="B902" s="491"/>
      <c r="C902" s="492"/>
      <c r="D902" s="469"/>
      <c r="E902" s="470"/>
      <c r="F902" s="493"/>
      <c r="G902" s="466"/>
      <c r="H902" s="470"/>
      <c r="I902" s="493"/>
      <c r="J902" s="466"/>
      <c r="K902" s="470"/>
      <c r="L902" s="493"/>
      <c r="M902" s="466"/>
      <c r="N902" s="470"/>
      <c r="O902" s="493"/>
      <c r="P902" s="466"/>
      <c r="Q902" s="470"/>
      <c r="R902" s="493"/>
      <c r="S902" s="466"/>
      <c r="T902" s="470"/>
      <c r="U902" s="493"/>
      <c r="V902" s="466"/>
      <c r="W902" s="470"/>
      <c r="X902" s="493"/>
      <c r="Y902" s="466"/>
      <c r="Z902" s="470"/>
      <c r="AA902" s="494"/>
      <c r="AB902" s="542">
        <f t="shared" si="262"/>
        <v>0</v>
      </c>
      <c r="AC902" s="495">
        <f t="shared" si="262"/>
        <v>0</v>
      </c>
      <c r="AD902" s="496">
        <f t="shared" si="262"/>
        <v>0</v>
      </c>
      <c r="AE902" s="3"/>
      <c r="AF902" s="13" t="b">
        <f t="shared" si="260"/>
        <v>1</v>
      </c>
      <c r="AG902" s="13" t="b">
        <f t="shared" si="261"/>
        <v>1</v>
      </c>
      <c r="AH902" s="13" t="b">
        <f t="shared" si="263"/>
        <v>1</v>
      </c>
      <c r="AI902" s="13" t="b">
        <f t="shared" si="264"/>
        <v>1</v>
      </c>
      <c r="AJ902" s="13" t="b">
        <f t="shared" si="265"/>
        <v>0</v>
      </c>
      <c r="AK902" s="13" t="b">
        <f t="shared" si="266"/>
        <v>0</v>
      </c>
      <c r="AL902" s="13" t="b">
        <f t="shared" si="267"/>
        <v>0</v>
      </c>
      <c r="AM902" s="13" t="b">
        <f t="shared" si="268"/>
        <v>0</v>
      </c>
      <c r="AN902" s="13" t="b">
        <f t="shared" si="269"/>
        <v>0</v>
      </c>
      <c r="AO902" s="13" t="b">
        <f t="shared" si="270"/>
        <v>0</v>
      </c>
      <c r="AP902" s="13" t="b">
        <f t="shared" si="271"/>
        <v>0</v>
      </c>
      <c r="AQ902" s="13" t="b">
        <f t="shared" si="272"/>
        <v>0</v>
      </c>
      <c r="AR902" s="13" t="b">
        <f t="shared" si="273"/>
        <v>0</v>
      </c>
      <c r="AS902" s="13" t="b">
        <f t="shared" si="274"/>
        <v>1</v>
      </c>
      <c r="AT902" s="13" t="b">
        <f t="shared" si="275"/>
        <v>1</v>
      </c>
      <c r="AU902" s="13" t="b">
        <f t="shared" si="276"/>
        <v>1</v>
      </c>
      <c r="AV902" s="13" t="b">
        <f t="shared" si="277"/>
        <v>1</v>
      </c>
      <c r="AW902" s="13" t="b">
        <f t="shared" si="278"/>
        <v>1</v>
      </c>
      <c r="AX902" s="13" t="str">
        <f t="shared" si="279"/>
        <v>-</v>
      </c>
      <c r="AY902" s="622">
        <f>IF(AX902="-",0,IF(COUNTIF(AX902:$AX$1022,AX902)&gt;1,1,0))</f>
        <v>0</v>
      </c>
    </row>
    <row r="903" spans="1:51" ht="15.75">
      <c r="A903" s="464">
        <v>881</v>
      </c>
      <c r="B903" s="491"/>
      <c r="C903" s="492"/>
      <c r="D903" s="469"/>
      <c r="E903" s="470"/>
      <c r="F903" s="493"/>
      <c r="G903" s="466"/>
      <c r="H903" s="470"/>
      <c r="I903" s="493"/>
      <c r="J903" s="466"/>
      <c r="K903" s="470"/>
      <c r="L903" s="493"/>
      <c r="M903" s="466"/>
      <c r="N903" s="470"/>
      <c r="O903" s="493"/>
      <c r="P903" s="466"/>
      <c r="Q903" s="470"/>
      <c r="R903" s="493"/>
      <c r="S903" s="466"/>
      <c r="T903" s="470"/>
      <c r="U903" s="493"/>
      <c r="V903" s="466"/>
      <c r="W903" s="470"/>
      <c r="X903" s="493"/>
      <c r="Y903" s="466"/>
      <c r="Z903" s="470"/>
      <c r="AA903" s="494"/>
      <c r="AB903" s="542">
        <f t="shared" si="262"/>
        <v>0</v>
      </c>
      <c r="AC903" s="495">
        <f t="shared" si="262"/>
        <v>0</v>
      </c>
      <c r="AD903" s="496">
        <f t="shared" si="262"/>
        <v>0</v>
      </c>
      <c r="AE903" s="3"/>
      <c r="AF903" s="13" t="b">
        <f t="shared" si="260"/>
        <v>1</v>
      </c>
      <c r="AG903" s="13" t="b">
        <f t="shared" si="261"/>
        <v>1</v>
      </c>
      <c r="AH903" s="13" t="b">
        <f t="shared" si="263"/>
        <v>1</v>
      </c>
      <c r="AI903" s="13" t="b">
        <f t="shared" si="264"/>
        <v>1</v>
      </c>
      <c r="AJ903" s="13" t="b">
        <f t="shared" si="265"/>
        <v>0</v>
      </c>
      <c r="AK903" s="13" t="b">
        <f t="shared" si="266"/>
        <v>0</v>
      </c>
      <c r="AL903" s="13" t="b">
        <f t="shared" si="267"/>
        <v>0</v>
      </c>
      <c r="AM903" s="13" t="b">
        <f t="shared" si="268"/>
        <v>0</v>
      </c>
      <c r="AN903" s="13" t="b">
        <f t="shared" si="269"/>
        <v>0</v>
      </c>
      <c r="AO903" s="13" t="b">
        <f t="shared" si="270"/>
        <v>0</v>
      </c>
      <c r="AP903" s="13" t="b">
        <f t="shared" si="271"/>
        <v>0</v>
      </c>
      <c r="AQ903" s="13" t="b">
        <f t="shared" si="272"/>
        <v>0</v>
      </c>
      <c r="AR903" s="13" t="b">
        <f t="shared" si="273"/>
        <v>0</v>
      </c>
      <c r="AS903" s="13" t="b">
        <f t="shared" si="274"/>
        <v>1</v>
      </c>
      <c r="AT903" s="13" t="b">
        <f t="shared" si="275"/>
        <v>1</v>
      </c>
      <c r="AU903" s="13" t="b">
        <f t="shared" si="276"/>
        <v>1</v>
      </c>
      <c r="AV903" s="13" t="b">
        <f t="shared" si="277"/>
        <v>1</v>
      </c>
      <c r="AW903" s="13" t="b">
        <f t="shared" si="278"/>
        <v>1</v>
      </c>
      <c r="AX903" s="13" t="str">
        <f t="shared" si="279"/>
        <v>-</v>
      </c>
      <c r="AY903" s="622">
        <f>IF(AX903="-",0,IF(COUNTIF(AX903:$AX$1022,AX903)&gt;1,1,0))</f>
        <v>0</v>
      </c>
    </row>
    <row r="904" spans="1:51" ht="15.75">
      <c r="A904" s="464">
        <v>882</v>
      </c>
      <c r="B904" s="491"/>
      <c r="C904" s="492"/>
      <c r="D904" s="469"/>
      <c r="E904" s="470"/>
      <c r="F904" s="493"/>
      <c r="G904" s="466"/>
      <c r="H904" s="470"/>
      <c r="I904" s="493"/>
      <c r="J904" s="466"/>
      <c r="K904" s="470"/>
      <c r="L904" s="493"/>
      <c r="M904" s="466"/>
      <c r="N904" s="470"/>
      <c r="O904" s="493"/>
      <c r="P904" s="466"/>
      <c r="Q904" s="470"/>
      <c r="R904" s="493"/>
      <c r="S904" s="466"/>
      <c r="T904" s="470"/>
      <c r="U904" s="493"/>
      <c r="V904" s="466"/>
      <c r="W904" s="470"/>
      <c r="X904" s="493"/>
      <c r="Y904" s="466"/>
      <c r="Z904" s="470"/>
      <c r="AA904" s="494"/>
      <c r="AB904" s="542">
        <f t="shared" si="262"/>
        <v>0</v>
      </c>
      <c r="AC904" s="495">
        <f t="shared" si="262"/>
        <v>0</v>
      </c>
      <c r="AD904" s="496">
        <f t="shared" si="262"/>
        <v>0</v>
      </c>
      <c r="AE904" s="3"/>
      <c r="AF904" s="13" t="b">
        <f t="shared" si="260"/>
        <v>1</v>
      </c>
      <c r="AG904" s="13" t="b">
        <f t="shared" si="261"/>
        <v>1</v>
      </c>
      <c r="AH904" s="13" t="b">
        <f t="shared" si="263"/>
        <v>1</v>
      </c>
      <c r="AI904" s="13" t="b">
        <f t="shared" si="264"/>
        <v>1</v>
      </c>
      <c r="AJ904" s="13" t="b">
        <f t="shared" si="265"/>
        <v>0</v>
      </c>
      <c r="AK904" s="13" t="b">
        <f t="shared" si="266"/>
        <v>0</v>
      </c>
      <c r="AL904" s="13" t="b">
        <f t="shared" si="267"/>
        <v>0</v>
      </c>
      <c r="AM904" s="13" t="b">
        <f t="shared" si="268"/>
        <v>0</v>
      </c>
      <c r="AN904" s="13" t="b">
        <f t="shared" si="269"/>
        <v>0</v>
      </c>
      <c r="AO904" s="13" t="b">
        <f t="shared" si="270"/>
        <v>0</v>
      </c>
      <c r="AP904" s="13" t="b">
        <f t="shared" si="271"/>
        <v>0</v>
      </c>
      <c r="AQ904" s="13" t="b">
        <f t="shared" si="272"/>
        <v>0</v>
      </c>
      <c r="AR904" s="13" t="b">
        <f t="shared" si="273"/>
        <v>0</v>
      </c>
      <c r="AS904" s="13" t="b">
        <f t="shared" si="274"/>
        <v>1</v>
      </c>
      <c r="AT904" s="13" t="b">
        <f t="shared" si="275"/>
        <v>1</v>
      </c>
      <c r="AU904" s="13" t="b">
        <f t="shared" si="276"/>
        <v>1</v>
      </c>
      <c r="AV904" s="13" t="b">
        <f t="shared" si="277"/>
        <v>1</v>
      </c>
      <c r="AW904" s="13" t="b">
        <f t="shared" si="278"/>
        <v>1</v>
      </c>
      <c r="AX904" s="13" t="str">
        <f t="shared" si="279"/>
        <v>-</v>
      </c>
      <c r="AY904" s="622">
        <f>IF(AX904="-",0,IF(COUNTIF(AX904:$AX$1022,AX904)&gt;1,1,0))</f>
        <v>0</v>
      </c>
    </row>
    <row r="905" spans="1:51" ht="15.75">
      <c r="A905" s="464">
        <v>883</v>
      </c>
      <c r="B905" s="491"/>
      <c r="C905" s="492"/>
      <c r="D905" s="469"/>
      <c r="E905" s="470"/>
      <c r="F905" s="493"/>
      <c r="G905" s="466"/>
      <c r="H905" s="470"/>
      <c r="I905" s="493"/>
      <c r="J905" s="466"/>
      <c r="K905" s="470"/>
      <c r="L905" s="493"/>
      <c r="M905" s="466"/>
      <c r="N905" s="470"/>
      <c r="O905" s="493"/>
      <c r="P905" s="466"/>
      <c r="Q905" s="470"/>
      <c r="R905" s="493"/>
      <c r="S905" s="466"/>
      <c r="T905" s="470"/>
      <c r="U905" s="493"/>
      <c r="V905" s="466"/>
      <c r="W905" s="470"/>
      <c r="X905" s="493"/>
      <c r="Y905" s="466"/>
      <c r="Z905" s="470"/>
      <c r="AA905" s="494"/>
      <c r="AB905" s="542">
        <f t="shared" si="262"/>
        <v>0</v>
      </c>
      <c r="AC905" s="495">
        <f t="shared" si="262"/>
        <v>0</v>
      </c>
      <c r="AD905" s="496">
        <f t="shared" si="262"/>
        <v>0</v>
      </c>
      <c r="AE905" s="3"/>
      <c r="AF905" s="13" t="b">
        <f t="shared" si="260"/>
        <v>1</v>
      </c>
      <c r="AG905" s="13" t="b">
        <f t="shared" si="261"/>
        <v>1</v>
      </c>
      <c r="AH905" s="13" t="b">
        <f t="shared" si="263"/>
        <v>1</v>
      </c>
      <c r="AI905" s="13" t="b">
        <f t="shared" si="264"/>
        <v>1</v>
      </c>
      <c r="AJ905" s="13" t="b">
        <f t="shared" si="265"/>
        <v>0</v>
      </c>
      <c r="AK905" s="13" t="b">
        <f t="shared" si="266"/>
        <v>0</v>
      </c>
      <c r="AL905" s="13" t="b">
        <f t="shared" si="267"/>
        <v>0</v>
      </c>
      <c r="AM905" s="13" t="b">
        <f t="shared" si="268"/>
        <v>0</v>
      </c>
      <c r="AN905" s="13" t="b">
        <f t="shared" si="269"/>
        <v>0</v>
      </c>
      <c r="AO905" s="13" t="b">
        <f t="shared" si="270"/>
        <v>0</v>
      </c>
      <c r="AP905" s="13" t="b">
        <f t="shared" si="271"/>
        <v>0</v>
      </c>
      <c r="AQ905" s="13" t="b">
        <f t="shared" si="272"/>
        <v>0</v>
      </c>
      <c r="AR905" s="13" t="b">
        <f t="shared" si="273"/>
        <v>0</v>
      </c>
      <c r="AS905" s="13" t="b">
        <f t="shared" si="274"/>
        <v>1</v>
      </c>
      <c r="AT905" s="13" t="b">
        <f t="shared" si="275"/>
        <v>1</v>
      </c>
      <c r="AU905" s="13" t="b">
        <f t="shared" si="276"/>
        <v>1</v>
      </c>
      <c r="AV905" s="13" t="b">
        <f t="shared" si="277"/>
        <v>1</v>
      </c>
      <c r="AW905" s="13" t="b">
        <f t="shared" si="278"/>
        <v>1</v>
      </c>
      <c r="AX905" s="13" t="str">
        <f t="shared" si="279"/>
        <v>-</v>
      </c>
      <c r="AY905" s="622">
        <f>IF(AX905="-",0,IF(COUNTIF(AX905:$AX$1022,AX905)&gt;1,1,0))</f>
        <v>0</v>
      </c>
    </row>
    <row r="906" spans="1:51" ht="15.75">
      <c r="A906" s="464">
        <v>884</v>
      </c>
      <c r="B906" s="491"/>
      <c r="C906" s="492"/>
      <c r="D906" s="469"/>
      <c r="E906" s="470"/>
      <c r="F906" s="493"/>
      <c r="G906" s="466"/>
      <c r="H906" s="470"/>
      <c r="I906" s="493"/>
      <c r="J906" s="466"/>
      <c r="K906" s="470"/>
      <c r="L906" s="493"/>
      <c r="M906" s="466"/>
      <c r="N906" s="470"/>
      <c r="O906" s="493"/>
      <c r="P906" s="466"/>
      <c r="Q906" s="470"/>
      <c r="R906" s="493"/>
      <c r="S906" s="466"/>
      <c r="T906" s="470"/>
      <c r="U906" s="493"/>
      <c r="V906" s="466"/>
      <c r="W906" s="470"/>
      <c r="X906" s="493"/>
      <c r="Y906" s="466"/>
      <c r="Z906" s="470"/>
      <c r="AA906" s="494"/>
      <c r="AB906" s="542">
        <f t="shared" si="262"/>
        <v>0</v>
      </c>
      <c r="AC906" s="495">
        <f t="shared" si="262"/>
        <v>0</v>
      </c>
      <c r="AD906" s="496">
        <f t="shared" si="262"/>
        <v>0</v>
      </c>
      <c r="AE906" s="3"/>
      <c r="AF906" s="13" t="b">
        <f t="shared" si="260"/>
        <v>1</v>
      </c>
      <c r="AG906" s="13" t="b">
        <f t="shared" si="261"/>
        <v>1</v>
      </c>
      <c r="AH906" s="13" t="b">
        <f t="shared" si="263"/>
        <v>1</v>
      </c>
      <c r="AI906" s="13" t="b">
        <f t="shared" si="264"/>
        <v>1</v>
      </c>
      <c r="AJ906" s="13" t="b">
        <f t="shared" si="265"/>
        <v>0</v>
      </c>
      <c r="AK906" s="13" t="b">
        <f t="shared" si="266"/>
        <v>0</v>
      </c>
      <c r="AL906" s="13" t="b">
        <f t="shared" si="267"/>
        <v>0</v>
      </c>
      <c r="AM906" s="13" t="b">
        <f t="shared" si="268"/>
        <v>0</v>
      </c>
      <c r="AN906" s="13" t="b">
        <f t="shared" si="269"/>
        <v>0</v>
      </c>
      <c r="AO906" s="13" t="b">
        <f t="shared" si="270"/>
        <v>0</v>
      </c>
      <c r="AP906" s="13" t="b">
        <f t="shared" si="271"/>
        <v>0</v>
      </c>
      <c r="AQ906" s="13" t="b">
        <f t="shared" si="272"/>
        <v>0</v>
      </c>
      <c r="AR906" s="13" t="b">
        <f t="shared" si="273"/>
        <v>0</v>
      </c>
      <c r="AS906" s="13" t="b">
        <f t="shared" si="274"/>
        <v>1</v>
      </c>
      <c r="AT906" s="13" t="b">
        <f t="shared" si="275"/>
        <v>1</v>
      </c>
      <c r="AU906" s="13" t="b">
        <f t="shared" si="276"/>
        <v>1</v>
      </c>
      <c r="AV906" s="13" t="b">
        <f t="shared" si="277"/>
        <v>1</v>
      </c>
      <c r="AW906" s="13" t="b">
        <f t="shared" si="278"/>
        <v>1</v>
      </c>
      <c r="AX906" s="13" t="str">
        <f t="shared" si="279"/>
        <v>-</v>
      </c>
      <c r="AY906" s="622">
        <f>IF(AX906="-",0,IF(COUNTIF(AX906:$AX$1022,AX906)&gt;1,1,0))</f>
        <v>0</v>
      </c>
    </row>
    <row r="907" spans="1:51" ht="15.75">
      <c r="A907" s="464">
        <v>885</v>
      </c>
      <c r="B907" s="491"/>
      <c r="C907" s="492"/>
      <c r="D907" s="469"/>
      <c r="E907" s="470"/>
      <c r="F907" s="493"/>
      <c r="G907" s="466"/>
      <c r="H907" s="470"/>
      <c r="I907" s="493"/>
      <c r="J907" s="466"/>
      <c r="K907" s="470"/>
      <c r="L907" s="493"/>
      <c r="M907" s="466"/>
      <c r="N907" s="470"/>
      <c r="O907" s="493"/>
      <c r="P907" s="466"/>
      <c r="Q907" s="470"/>
      <c r="R907" s="493"/>
      <c r="S907" s="466"/>
      <c r="T907" s="470"/>
      <c r="U907" s="493"/>
      <c r="V907" s="466"/>
      <c r="W907" s="470"/>
      <c r="X907" s="493"/>
      <c r="Y907" s="466"/>
      <c r="Z907" s="470"/>
      <c r="AA907" s="494"/>
      <c r="AB907" s="542">
        <f t="shared" si="262"/>
        <v>0</v>
      </c>
      <c r="AC907" s="495">
        <f t="shared" si="262"/>
        <v>0</v>
      </c>
      <c r="AD907" s="496">
        <f t="shared" si="262"/>
        <v>0</v>
      </c>
      <c r="AE907" s="3"/>
      <c r="AF907" s="13" t="b">
        <f t="shared" si="260"/>
        <v>1</v>
      </c>
      <c r="AG907" s="13" t="b">
        <f t="shared" si="261"/>
        <v>1</v>
      </c>
      <c r="AH907" s="13" t="b">
        <f t="shared" si="263"/>
        <v>1</v>
      </c>
      <c r="AI907" s="13" t="b">
        <f t="shared" si="264"/>
        <v>1</v>
      </c>
      <c r="AJ907" s="13" t="b">
        <f t="shared" si="265"/>
        <v>0</v>
      </c>
      <c r="AK907" s="13" t="b">
        <f t="shared" si="266"/>
        <v>0</v>
      </c>
      <c r="AL907" s="13" t="b">
        <f t="shared" si="267"/>
        <v>0</v>
      </c>
      <c r="AM907" s="13" t="b">
        <f t="shared" si="268"/>
        <v>0</v>
      </c>
      <c r="AN907" s="13" t="b">
        <f t="shared" si="269"/>
        <v>0</v>
      </c>
      <c r="AO907" s="13" t="b">
        <f t="shared" si="270"/>
        <v>0</v>
      </c>
      <c r="AP907" s="13" t="b">
        <f t="shared" si="271"/>
        <v>0</v>
      </c>
      <c r="AQ907" s="13" t="b">
        <f t="shared" si="272"/>
        <v>0</v>
      </c>
      <c r="AR907" s="13" t="b">
        <f t="shared" si="273"/>
        <v>0</v>
      </c>
      <c r="AS907" s="13" t="b">
        <f t="shared" si="274"/>
        <v>1</v>
      </c>
      <c r="AT907" s="13" t="b">
        <f t="shared" si="275"/>
        <v>1</v>
      </c>
      <c r="AU907" s="13" t="b">
        <f t="shared" si="276"/>
        <v>1</v>
      </c>
      <c r="AV907" s="13" t="b">
        <f t="shared" si="277"/>
        <v>1</v>
      </c>
      <c r="AW907" s="13" t="b">
        <f t="shared" si="278"/>
        <v>1</v>
      </c>
      <c r="AX907" s="13" t="str">
        <f t="shared" si="279"/>
        <v>-</v>
      </c>
      <c r="AY907" s="622">
        <f>IF(AX907="-",0,IF(COUNTIF(AX907:$AX$1022,AX907)&gt;1,1,0))</f>
        <v>0</v>
      </c>
    </row>
    <row r="908" spans="1:51" ht="15.75">
      <c r="A908" s="464">
        <v>886</v>
      </c>
      <c r="B908" s="491"/>
      <c r="C908" s="492"/>
      <c r="D908" s="469"/>
      <c r="E908" s="470"/>
      <c r="F908" s="493"/>
      <c r="G908" s="466"/>
      <c r="H908" s="470"/>
      <c r="I908" s="493"/>
      <c r="J908" s="466"/>
      <c r="K908" s="470"/>
      <c r="L908" s="493"/>
      <c r="M908" s="466"/>
      <c r="N908" s="470"/>
      <c r="O908" s="493"/>
      <c r="P908" s="466"/>
      <c r="Q908" s="470"/>
      <c r="R908" s="493"/>
      <c r="S908" s="466"/>
      <c r="T908" s="470"/>
      <c r="U908" s="493"/>
      <c r="V908" s="466"/>
      <c r="W908" s="470"/>
      <c r="X908" s="493"/>
      <c r="Y908" s="466"/>
      <c r="Z908" s="470"/>
      <c r="AA908" s="494"/>
      <c r="AB908" s="542">
        <f t="shared" si="262"/>
        <v>0</v>
      </c>
      <c r="AC908" s="495">
        <f t="shared" si="262"/>
        <v>0</v>
      </c>
      <c r="AD908" s="496">
        <f t="shared" si="262"/>
        <v>0</v>
      </c>
      <c r="AE908" s="3"/>
      <c r="AF908" s="13" t="b">
        <f t="shared" si="260"/>
        <v>1</v>
      </c>
      <c r="AG908" s="13" t="b">
        <f t="shared" si="261"/>
        <v>1</v>
      </c>
      <c r="AH908" s="13" t="b">
        <f t="shared" si="263"/>
        <v>1</v>
      </c>
      <c r="AI908" s="13" t="b">
        <f t="shared" si="264"/>
        <v>1</v>
      </c>
      <c r="AJ908" s="13" t="b">
        <f t="shared" si="265"/>
        <v>0</v>
      </c>
      <c r="AK908" s="13" t="b">
        <f t="shared" si="266"/>
        <v>0</v>
      </c>
      <c r="AL908" s="13" t="b">
        <f t="shared" si="267"/>
        <v>0</v>
      </c>
      <c r="AM908" s="13" t="b">
        <f t="shared" si="268"/>
        <v>0</v>
      </c>
      <c r="AN908" s="13" t="b">
        <f t="shared" si="269"/>
        <v>0</v>
      </c>
      <c r="AO908" s="13" t="b">
        <f t="shared" si="270"/>
        <v>0</v>
      </c>
      <c r="AP908" s="13" t="b">
        <f t="shared" si="271"/>
        <v>0</v>
      </c>
      <c r="AQ908" s="13" t="b">
        <f t="shared" si="272"/>
        <v>0</v>
      </c>
      <c r="AR908" s="13" t="b">
        <f t="shared" si="273"/>
        <v>0</v>
      </c>
      <c r="AS908" s="13" t="b">
        <f t="shared" si="274"/>
        <v>1</v>
      </c>
      <c r="AT908" s="13" t="b">
        <f t="shared" si="275"/>
        <v>1</v>
      </c>
      <c r="AU908" s="13" t="b">
        <f t="shared" si="276"/>
        <v>1</v>
      </c>
      <c r="AV908" s="13" t="b">
        <f t="shared" si="277"/>
        <v>1</v>
      </c>
      <c r="AW908" s="13" t="b">
        <f t="shared" si="278"/>
        <v>1</v>
      </c>
      <c r="AX908" s="13" t="str">
        <f t="shared" si="279"/>
        <v>-</v>
      </c>
      <c r="AY908" s="622">
        <f>IF(AX908="-",0,IF(COUNTIF(AX908:$AX$1022,AX908)&gt;1,1,0))</f>
        <v>0</v>
      </c>
    </row>
    <row r="909" spans="1:51" ht="15.75">
      <c r="A909" s="464">
        <v>887</v>
      </c>
      <c r="B909" s="491"/>
      <c r="C909" s="492"/>
      <c r="D909" s="469"/>
      <c r="E909" s="470"/>
      <c r="F909" s="493"/>
      <c r="G909" s="466"/>
      <c r="H909" s="470"/>
      <c r="I909" s="493"/>
      <c r="J909" s="466"/>
      <c r="K909" s="470"/>
      <c r="L909" s="493"/>
      <c r="M909" s="466"/>
      <c r="N909" s="470"/>
      <c r="O909" s="493"/>
      <c r="P909" s="466"/>
      <c r="Q909" s="470"/>
      <c r="R909" s="493"/>
      <c r="S909" s="466"/>
      <c r="T909" s="470"/>
      <c r="U909" s="493"/>
      <c r="V909" s="466"/>
      <c r="W909" s="470"/>
      <c r="X909" s="493"/>
      <c r="Y909" s="466"/>
      <c r="Z909" s="470"/>
      <c r="AA909" s="494"/>
      <c r="AB909" s="542">
        <f t="shared" si="262"/>
        <v>0</v>
      </c>
      <c r="AC909" s="495">
        <f t="shared" si="262"/>
        <v>0</v>
      </c>
      <c r="AD909" s="496">
        <f t="shared" si="262"/>
        <v>0</v>
      </c>
      <c r="AE909" s="3"/>
      <c r="AF909" s="13" t="b">
        <f t="shared" si="260"/>
        <v>1</v>
      </c>
      <c r="AG909" s="13" t="b">
        <f t="shared" si="261"/>
        <v>1</v>
      </c>
      <c r="AH909" s="13" t="b">
        <f t="shared" si="263"/>
        <v>1</v>
      </c>
      <c r="AI909" s="13" t="b">
        <f t="shared" si="264"/>
        <v>1</v>
      </c>
      <c r="AJ909" s="13" t="b">
        <f t="shared" si="265"/>
        <v>0</v>
      </c>
      <c r="AK909" s="13" t="b">
        <f t="shared" si="266"/>
        <v>0</v>
      </c>
      <c r="AL909" s="13" t="b">
        <f t="shared" si="267"/>
        <v>0</v>
      </c>
      <c r="AM909" s="13" t="b">
        <f t="shared" si="268"/>
        <v>0</v>
      </c>
      <c r="AN909" s="13" t="b">
        <f t="shared" si="269"/>
        <v>0</v>
      </c>
      <c r="AO909" s="13" t="b">
        <f t="shared" si="270"/>
        <v>0</v>
      </c>
      <c r="AP909" s="13" t="b">
        <f t="shared" si="271"/>
        <v>0</v>
      </c>
      <c r="AQ909" s="13" t="b">
        <f t="shared" si="272"/>
        <v>0</v>
      </c>
      <c r="AR909" s="13" t="b">
        <f t="shared" si="273"/>
        <v>0</v>
      </c>
      <c r="AS909" s="13" t="b">
        <f t="shared" si="274"/>
        <v>1</v>
      </c>
      <c r="AT909" s="13" t="b">
        <f t="shared" si="275"/>
        <v>1</v>
      </c>
      <c r="AU909" s="13" t="b">
        <f t="shared" si="276"/>
        <v>1</v>
      </c>
      <c r="AV909" s="13" t="b">
        <f t="shared" si="277"/>
        <v>1</v>
      </c>
      <c r="AW909" s="13" t="b">
        <f t="shared" si="278"/>
        <v>1</v>
      </c>
      <c r="AX909" s="13" t="str">
        <f t="shared" si="279"/>
        <v>-</v>
      </c>
      <c r="AY909" s="622">
        <f>IF(AX909="-",0,IF(COUNTIF(AX909:$AX$1022,AX909)&gt;1,1,0))</f>
        <v>0</v>
      </c>
    </row>
    <row r="910" spans="1:51" ht="15.75">
      <c r="A910" s="464">
        <v>888</v>
      </c>
      <c r="B910" s="491"/>
      <c r="C910" s="492"/>
      <c r="D910" s="469"/>
      <c r="E910" s="470"/>
      <c r="F910" s="493"/>
      <c r="G910" s="466"/>
      <c r="H910" s="470"/>
      <c r="I910" s="493"/>
      <c r="J910" s="466"/>
      <c r="K910" s="470"/>
      <c r="L910" s="493"/>
      <c r="M910" s="466"/>
      <c r="N910" s="470"/>
      <c r="O910" s="493"/>
      <c r="P910" s="466"/>
      <c r="Q910" s="470"/>
      <c r="R910" s="493"/>
      <c r="S910" s="466"/>
      <c r="T910" s="470"/>
      <c r="U910" s="493"/>
      <c r="V910" s="466"/>
      <c r="W910" s="470"/>
      <c r="X910" s="493"/>
      <c r="Y910" s="466"/>
      <c r="Z910" s="470"/>
      <c r="AA910" s="494"/>
      <c r="AB910" s="542">
        <f t="shared" si="262"/>
        <v>0</v>
      </c>
      <c r="AC910" s="495">
        <f t="shared" si="262"/>
        <v>0</v>
      </c>
      <c r="AD910" s="496">
        <f t="shared" si="262"/>
        <v>0</v>
      </c>
      <c r="AE910" s="3"/>
      <c r="AF910" s="13" t="b">
        <f t="shared" si="260"/>
        <v>1</v>
      </c>
      <c r="AG910" s="13" t="b">
        <f t="shared" si="261"/>
        <v>1</v>
      </c>
      <c r="AH910" s="13" t="b">
        <f t="shared" si="263"/>
        <v>1</v>
      </c>
      <c r="AI910" s="13" t="b">
        <f t="shared" si="264"/>
        <v>1</v>
      </c>
      <c r="AJ910" s="13" t="b">
        <f t="shared" si="265"/>
        <v>0</v>
      </c>
      <c r="AK910" s="13" t="b">
        <f t="shared" si="266"/>
        <v>0</v>
      </c>
      <c r="AL910" s="13" t="b">
        <f t="shared" si="267"/>
        <v>0</v>
      </c>
      <c r="AM910" s="13" t="b">
        <f t="shared" si="268"/>
        <v>0</v>
      </c>
      <c r="AN910" s="13" t="b">
        <f t="shared" si="269"/>
        <v>0</v>
      </c>
      <c r="AO910" s="13" t="b">
        <f t="shared" si="270"/>
        <v>0</v>
      </c>
      <c r="AP910" s="13" t="b">
        <f t="shared" si="271"/>
        <v>0</v>
      </c>
      <c r="AQ910" s="13" t="b">
        <f t="shared" si="272"/>
        <v>0</v>
      </c>
      <c r="AR910" s="13" t="b">
        <f t="shared" si="273"/>
        <v>0</v>
      </c>
      <c r="AS910" s="13" t="b">
        <f t="shared" si="274"/>
        <v>1</v>
      </c>
      <c r="AT910" s="13" t="b">
        <f t="shared" si="275"/>
        <v>1</v>
      </c>
      <c r="AU910" s="13" t="b">
        <f t="shared" si="276"/>
        <v>1</v>
      </c>
      <c r="AV910" s="13" t="b">
        <f t="shared" si="277"/>
        <v>1</v>
      </c>
      <c r="AW910" s="13" t="b">
        <f t="shared" si="278"/>
        <v>1</v>
      </c>
      <c r="AX910" s="13" t="str">
        <f t="shared" si="279"/>
        <v>-</v>
      </c>
      <c r="AY910" s="622">
        <f>IF(AX910="-",0,IF(COUNTIF(AX910:$AX$1022,AX910)&gt;1,1,0))</f>
        <v>0</v>
      </c>
    </row>
    <row r="911" spans="1:51" ht="15.75">
      <c r="A911" s="464">
        <v>889</v>
      </c>
      <c r="B911" s="491"/>
      <c r="C911" s="492"/>
      <c r="D911" s="469"/>
      <c r="E911" s="470"/>
      <c r="F911" s="493"/>
      <c r="G911" s="466"/>
      <c r="H911" s="470"/>
      <c r="I911" s="493"/>
      <c r="J911" s="466"/>
      <c r="K911" s="470"/>
      <c r="L911" s="493"/>
      <c r="M911" s="466"/>
      <c r="N911" s="470"/>
      <c r="O911" s="493"/>
      <c r="P911" s="466"/>
      <c r="Q911" s="470"/>
      <c r="R911" s="493"/>
      <c r="S911" s="466"/>
      <c r="T911" s="470"/>
      <c r="U911" s="493"/>
      <c r="V911" s="466"/>
      <c r="W911" s="470"/>
      <c r="X911" s="493"/>
      <c r="Y911" s="466"/>
      <c r="Z911" s="470"/>
      <c r="AA911" s="494"/>
      <c r="AB911" s="542">
        <f t="shared" si="262"/>
        <v>0</v>
      </c>
      <c r="AC911" s="495">
        <f t="shared" si="262"/>
        <v>0</v>
      </c>
      <c r="AD911" s="496">
        <f t="shared" si="262"/>
        <v>0</v>
      </c>
      <c r="AE911" s="3"/>
      <c r="AF911" s="13" t="b">
        <f t="shared" si="260"/>
        <v>1</v>
      </c>
      <c r="AG911" s="13" t="b">
        <f t="shared" si="261"/>
        <v>1</v>
      </c>
      <c r="AH911" s="13" t="b">
        <f t="shared" si="263"/>
        <v>1</v>
      </c>
      <c r="AI911" s="13" t="b">
        <f t="shared" si="264"/>
        <v>1</v>
      </c>
      <c r="AJ911" s="13" t="b">
        <f t="shared" si="265"/>
        <v>0</v>
      </c>
      <c r="AK911" s="13" t="b">
        <f t="shared" si="266"/>
        <v>0</v>
      </c>
      <c r="AL911" s="13" t="b">
        <f t="shared" si="267"/>
        <v>0</v>
      </c>
      <c r="AM911" s="13" t="b">
        <f t="shared" si="268"/>
        <v>0</v>
      </c>
      <c r="AN911" s="13" t="b">
        <f t="shared" si="269"/>
        <v>0</v>
      </c>
      <c r="AO911" s="13" t="b">
        <f t="shared" si="270"/>
        <v>0</v>
      </c>
      <c r="AP911" s="13" t="b">
        <f t="shared" si="271"/>
        <v>0</v>
      </c>
      <c r="AQ911" s="13" t="b">
        <f t="shared" si="272"/>
        <v>0</v>
      </c>
      <c r="AR911" s="13" t="b">
        <f t="shared" si="273"/>
        <v>0</v>
      </c>
      <c r="AS911" s="13" t="b">
        <f t="shared" si="274"/>
        <v>1</v>
      </c>
      <c r="AT911" s="13" t="b">
        <f t="shared" si="275"/>
        <v>1</v>
      </c>
      <c r="AU911" s="13" t="b">
        <f t="shared" si="276"/>
        <v>1</v>
      </c>
      <c r="AV911" s="13" t="b">
        <f t="shared" si="277"/>
        <v>1</v>
      </c>
      <c r="AW911" s="13" t="b">
        <f t="shared" si="278"/>
        <v>1</v>
      </c>
      <c r="AX911" s="13" t="str">
        <f t="shared" si="279"/>
        <v>-</v>
      </c>
      <c r="AY911" s="622">
        <f>IF(AX911="-",0,IF(COUNTIF(AX911:$AX$1022,AX911)&gt;1,1,0))</f>
        <v>0</v>
      </c>
    </row>
    <row r="912" spans="1:51" ht="15.75">
      <c r="A912" s="464">
        <v>890</v>
      </c>
      <c r="B912" s="491"/>
      <c r="C912" s="492"/>
      <c r="D912" s="469"/>
      <c r="E912" s="470"/>
      <c r="F912" s="493"/>
      <c r="G912" s="466"/>
      <c r="H912" s="470"/>
      <c r="I912" s="493"/>
      <c r="J912" s="466"/>
      <c r="K912" s="470"/>
      <c r="L912" s="493"/>
      <c r="M912" s="466"/>
      <c r="N912" s="470"/>
      <c r="O912" s="493"/>
      <c r="P912" s="466"/>
      <c r="Q912" s="470"/>
      <c r="R912" s="493"/>
      <c r="S912" s="466"/>
      <c r="T912" s="470"/>
      <c r="U912" s="493"/>
      <c r="V912" s="466"/>
      <c r="W912" s="470"/>
      <c r="X912" s="493"/>
      <c r="Y912" s="466"/>
      <c r="Z912" s="470"/>
      <c r="AA912" s="494"/>
      <c r="AB912" s="542">
        <f t="shared" si="262"/>
        <v>0</v>
      </c>
      <c r="AC912" s="495">
        <f t="shared" si="262"/>
        <v>0</v>
      </c>
      <c r="AD912" s="496">
        <f t="shared" si="262"/>
        <v>0</v>
      </c>
      <c r="AE912" s="3"/>
      <c r="AF912" s="13" t="b">
        <f t="shared" si="260"/>
        <v>1</v>
      </c>
      <c r="AG912" s="13" t="b">
        <f t="shared" si="261"/>
        <v>1</v>
      </c>
      <c r="AH912" s="13" t="b">
        <f t="shared" si="263"/>
        <v>1</v>
      </c>
      <c r="AI912" s="13" t="b">
        <f t="shared" si="264"/>
        <v>1</v>
      </c>
      <c r="AJ912" s="13" t="b">
        <f t="shared" si="265"/>
        <v>0</v>
      </c>
      <c r="AK912" s="13" t="b">
        <f t="shared" si="266"/>
        <v>0</v>
      </c>
      <c r="AL912" s="13" t="b">
        <f t="shared" si="267"/>
        <v>0</v>
      </c>
      <c r="AM912" s="13" t="b">
        <f t="shared" si="268"/>
        <v>0</v>
      </c>
      <c r="AN912" s="13" t="b">
        <f t="shared" si="269"/>
        <v>0</v>
      </c>
      <c r="AO912" s="13" t="b">
        <f t="shared" si="270"/>
        <v>0</v>
      </c>
      <c r="AP912" s="13" t="b">
        <f t="shared" si="271"/>
        <v>0</v>
      </c>
      <c r="AQ912" s="13" t="b">
        <f t="shared" si="272"/>
        <v>0</v>
      </c>
      <c r="AR912" s="13" t="b">
        <f t="shared" si="273"/>
        <v>0</v>
      </c>
      <c r="AS912" s="13" t="b">
        <f t="shared" si="274"/>
        <v>1</v>
      </c>
      <c r="AT912" s="13" t="b">
        <f t="shared" si="275"/>
        <v>1</v>
      </c>
      <c r="AU912" s="13" t="b">
        <f t="shared" si="276"/>
        <v>1</v>
      </c>
      <c r="AV912" s="13" t="b">
        <f t="shared" si="277"/>
        <v>1</v>
      </c>
      <c r="AW912" s="13" t="b">
        <f t="shared" si="278"/>
        <v>1</v>
      </c>
      <c r="AX912" s="13" t="str">
        <f t="shared" si="279"/>
        <v>-</v>
      </c>
      <c r="AY912" s="622">
        <f>IF(AX912="-",0,IF(COUNTIF(AX912:$AX$1022,AX912)&gt;1,1,0))</f>
        <v>0</v>
      </c>
    </row>
    <row r="913" spans="1:51" ht="15.75">
      <c r="A913" s="464">
        <v>891</v>
      </c>
      <c r="B913" s="491"/>
      <c r="C913" s="492"/>
      <c r="D913" s="469"/>
      <c r="E913" s="470"/>
      <c r="F913" s="493"/>
      <c r="G913" s="466"/>
      <c r="H913" s="470"/>
      <c r="I913" s="493"/>
      <c r="J913" s="466"/>
      <c r="K913" s="470"/>
      <c r="L913" s="493"/>
      <c r="M913" s="466"/>
      <c r="N913" s="470"/>
      <c r="O913" s="493"/>
      <c r="P913" s="466"/>
      <c r="Q913" s="470"/>
      <c r="R913" s="493"/>
      <c r="S913" s="466"/>
      <c r="T913" s="470"/>
      <c r="U913" s="493"/>
      <c r="V913" s="466"/>
      <c r="W913" s="470"/>
      <c r="X913" s="493"/>
      <c r="Y913" s="466"/>
      <c r="Z913" s="470"/>
      <c r="AA913" s="494"/>
      <c r="AB913" s="542">
        <f t="shared" si="262"/>
        <v>0</v>
      </c>
      <c r="AC913" s="495">
        <f t="shared" si="262"/>
        <v>0</v>
      </c>
      <c r="AD913" s="496">
        <f t="shared" si="262"/>
        <v>0</v>
      </c>
      <c r="AE913" s="3"/>
      <c r="AF913" s="13" t="b">
        <f t="shared" si="260"/>
        <v>1</v>
      </c>
      <c r="AG913" s="13" t="b">
        <f t="shared" si="261"/>
        <v>1</v>
      </c>
      <c r="AH913" s="13" t="b">
        <f t="shared" si="263"/>
        <v>1</v>
      </c>
      <c r="AI913" s="13" t="b">
        <f t="shared" si="264"/>
        <v>1</v>
      </c>
      <c r="AJ913" s="13" t="b">
        <f t="shared" si="265"/>
        <v>0</v>
      </c>
      <c r="AK913" s="13" t="b">
        <f t="shared" si="266"/>
        <v>0</v>
      </c>
      <c r="AL913" s="13" t="b">
        <f t="shared" si="267"/>
        <v>0</v>
      </c>
      <c r="AM913" s="13" t="b">
        <f t="shared" si="268"/>
        <v>0</v>
      </c>
      <c r="AN913" s="13" t="b">
        <f t="shared" si="269"/>
        <v>0</v>
      </c>
      <c r="AO913" s="13" t="b">
        <f t="shared" si="270"/>
        <v>0</v>
      </c>
      <c r="AP913" s="13" t="b">
        <f t="shared" si="271"/>
        <v>0</v>
      </c>
      <c r="AQ913" s="13" t="b">
        <f t="shared" si="272"/>
        <v>0</v>
      </c>
      <c r="AR913" s="13" t="b">
        <f t="shared" si="273"/>
        <v>0</v>
      </c>
      <c r="AS913" s="13" t="b">
        <f t="shared" si="274"/>
        <v>1</v>
      </c>
      <c r="AT913" s="13" t="b">
        <f t="shared" si="275"/>
        <v>1</v>
      </c>
      <c r="AU913" s="13" t="b">
        <f t="shared" si="276"/>
        <v>1</v>
      </c>
      <c r="AV913" s="13" t="b">
        <f t="shared" si="277"/>
        <v>1</v>
      </c>
      <c r="AW913" s="13" t="b">
        <f t="shared" si="278"/>
        <v>1</v>
      </c>
      <c r="AX913" s="13" t="str">
        <f t="shared" si="279"/>
        <v>-</v>
      </c>
      <c r="AY913" s="622">
        <f>IF(AX913="-",0,IF(COUNTIF(AX913:$AX$1022,AX913)&gt;1,1,0))</f>
        <v>0</v>
      </c>
    </row>
    <row r="914" spans="1:51" ht="15.75">
      <c r="A914" s="464">
        <v>892</v>
      </c>
      <c r="B914" s="491"/>
      <c r="C914" s="492"/>
      <c r="D914" s="469"/>
      <c r="E914" s="470"/>
      <c r="F914" s="493"/>
      <c r="G914" s="466"/>
      <c r="H914" s="470"/>
      <c r="I914" s="493"/>
      <c r="J914" s="466"/>
      <c r="K914" s="470"/>
      <c r="L914" s="493"/>
      <c r="M914" s="466"/>
      <c r="N914" s="470"/>
      <c r="O914" s="493"/>
      <c r="P914" s="466"/>
      <c r="Q914" s="470"/>
      <c r="R914" s="493"/>
      <c r="S914" s="466"/>
      <c r="T914" s="470"/>
      <c r="U914" s="493"/>
      <c r="V914" s="466"/>
      <c r="W914" s="470"/>
      <c r="X914" s="493"/>
      <c r="Y914" s="466"/>
      <c r="Z914" s="470"/>
      <c r="AA914" s="494"/>
      <c r="AB914" s="542">
        <f t="shared" si="262"/>
        <v>0</v>
      </c>
      <c r="AC914" s="495">
        <f t="shared" si="262"/>
        <v>0</v>
      </c>
      <c r="AD914" s="496">
        <f t="shared" si="262"/>
        <v>0</v>
      </c>
      <c r="AE914" s="3"/>
      <c r="AF914" s="13" t="b">
        <f t="shared" si="260"/>
        <v>1</v>
      </c>
      <c r="AG914" s="13" t="b">
        <f t="shared" si="261"/>
        <v>1</v>
      </c>
      <c r="AH914" s="13" t="b">
        <f t="shared" si="263"/>
        <v>1</v>
      </c>
      <c r="AI914" s="13" t="b">
        <f t="shared" si="264"/>
        <v>1</v>
      </c>
      <c r="AJ914" s="13" t="b">
        <f t="shared" si="265"/>
        <v>0</v>
      </c>
      <c r="AK914" s="13" t="b">
        <f t="shared" si="266"/>
        <v>0</v>
      </c>
      <c r="AL914" s="13" t="b">
        <f t="shared" si="267"/>
        <v>0</v>
      </c>
      <c r="AM914" s="13" t="b">
        <f t="shared" si="268"/>
        <v>0</v>
      </c>
      <c r="AN914" s="13" t="b">
        <f t="shared" si="269"/>
        <v>0</v>
      </c>
      <c r="AO914" s="13" t="b">
        <f t="shared" si="270"/>
        <v>0</v>
      </c>
      <c r="AP914" s="13" t="b">
        <f t="shared" si="271"/>
        <v>0</v>
      </c>
      <c r="AQ914" s="13" t="b">
        <f t="shared" si="272"/>
        <v>0</v>
      </c>
      <c r="AR914" s="13" t="b">
        <f t="shared" si="273"/>
        <v>0</v>
      </c>
      <c r="AS914" s="13" t="b">
        <f t="shared" si="274"/>
        <v>1</v>
      </c>
      <c r="AT914" s="13" t="b">
        <f t="shared" si="275"/>
        <v>1</v>
      </c>
      <c r="AU914" s="13" t="b">
        <f t="shared" si="276"/>
        <v>1</v>
      </c>
      <c r="AV914" s="13" t="b">
        <f t="shared" si="277"/>
        <v>1</v>
      </c>
      <c r="AW914" s="13" t="b">
        <f t="shared" si="278"/>
        <v>1</v>
      </c>
      <c r="AX914" s="13" t="str">
        <f t="shared" si="279"/>
        <v>-</v>
      </c>
      <c r="AY914" s="622">
        <f>IF(AX914="-",0,IF(COUNTIF(AX914:$AX$1022,AX914)&gt;1,1,0))</f>
        <v>0</v>
      </c>
    </row>
    <row r="915" spans="1:51" ht="15.75">
      <c r="A915" s="464">
        <v>893</v>
      </c>
      <c r="B915" s="491"/>
      <c r="C915" s="492"/>
      <c r="D915" s="469"/>
      <c r="E915" s="470"/>
      <c r="F915" s="493"/>
      <c r="G915" s="466"/>
      <c r="H915" s="470"/>
      <c r="I915" s="493"/>
      <c r="J915" s="466"/>
      <c r="K915" s="470"/>
      <c r="L915" s="493"/>
      <c r="M915" s="466"/>
      <c r="N915" s="470"/>
      <c r="O915" s="493"/>
      <c r="P915" s="466"/>
      <c r="Q915" s="470"/>
      <c r="R915" s="493"/>
      <c r="S915" s="466"/>
      <c r="T915" s="470"/>
      <c r="U915" s="493"/>
      <c r="V915" s="466"/>
      <c r="W915" s="470"/>
      <c r="X915" s="493"/>
      <c r="Y915" s="466"/>
      <c r="Z915" s="470"/>
      <c r="AA915" s="494"/>
      <c r="AB915" s="542">
        <f t="shared" si="262"/>
        <v>0</v>
      </c>
      <c r="AC915" s="495">
        <f t="shared" si="262"/>
        <v>0</v>
      </c>
      <c r="AD915" s="496">
        <f t="shared" si="262"/>
        <v>0</v>
      </c>
      <c r="AE915" s="3"/>
      <c r="AF915" s="13" t="b">
        <f t="shared" si="260"/>
        <v>1</v>
      </c>
      <c r="AG915" s="13" t="b">
        <f t="shared" si="261"/>
        <v>1</v>
      </c>
      <c r="AH915" s="13" t="b">
        <f t="shared" si="263"/>
        <v>1</v>
      </c>
      <c r="AI915" s="13" t="b">
        <f t="shared" si="264"/>
        <v>1</v>
      </c>
      <c r="AJ915" s="13" t="b">
        <f t="shared" si="265"/>
        <v>0</v>
      </c>
      <c r="AK915" s="13" t="b">
        <f t="shared" si="266"/>
        <v>0</v>
      </c>
      <c r="AL915" s="13" t="b">
        <f t="shared" si="267"/>
        <v>0</v>
      </c>
      <c r="AM915" s="13" t="b">
        <f t="shared" si="268"/>
        <v>0</v>
      </c>
      <c r="AN915" s="13" t="b">
        <f t="shared" si="269"/>
        <v>0</v>
      </c>
      <c r="AO915" s="13" t="b">
        <f t="shared" si="270"/>
        <v>0</v>
      </c>
      <c r="AP915" s="13" t="b">
        <f t="shared" si="271"/>
        <v>0</v>
      </c>
      <c r="AQ915" s="13" t="b">
        <f t="shared" si="272"/>
        <v>0</v>
      </c>
      <c r="AR915" s="13" t="b">
        <f t="shared" si="273"/>
        <v>0</v>
      </c>
      <c r="AS915" s="13" t="b">
        <f t="shared" si="274"/>
        <v>1</v>
      </c>
      <c r="AT915" s="13" t="b">
        <f t="shared" si="275"/>
        <v>1</v>
      </c>
      <c r="AU915" s="13" t="b">
        <f t="shared" si="276"/>
        <v>1</v>
      </c>
      <c r="AV915" s="13" t="b">
        <f t="shared" si="277"/>
        <v>1</v>
      </c>
      <c r="AW915" s="13" t="b">
        <f t="shared" si="278"/>
        <v>1</v>
      </c>
      <c r="AX915" s="13" t="str">
        <f t="shared" si="279"/>
        <v>-</v>
      </c>
      <c r="AY915" s="622">
        <f>IF(AX915="-",0,IF(COUNTIF(AX915:$AX$1022,AX915)&gt;1,1,0))</f>
        <v>0</v>
      </c>
    </row>
    <row r="916" spans="1:51" ht="15.75">
      <c r="A916" s="464">
        <v>894</v>
      </c>
      <c r="B916" s="491"/>
      <c r="C916" s="492"/>
      <c r="D916" s="469"/>
      <c r="E916" s="470"/>
      <c r="F916" s="493"/>
      <c r="G916" s="466"/>
      <c r="H916" s="470"/>
      <c r="I916" s="493"/>
      <c r="J916" s="466"/>
      <c r="K916" s="470"/>
      <c r="L916" s="493"/>
      <c r="M916" s="466"/>
      <c r="N916" s="470"/>
      <c r="O916" s="493"/>
      <c r="P916" s="466"/>
      <c r="Q916" s="470"/>
      <c r="R916" s="493"/>
      <c r="S916" s="466"/>
      <c r="T916" s="470"/>
      <c r="U916" s="493"/>
      <c r="V916" s="466"/>
      <c r="W916" s="470"/>
      <c r="X916" s="493"/>
      <c r="Y916" s="466"/>
      <c r="Z916" s="470"/>
      <c r="AA916" s="494"/>
      <c r="AB916" s="542">
        <f t="shared" si="262"/>
        <v>0</v>
      </c>
      <c r="AC916" s="495">
        <f t="shared" si="262"/>
        <v>0</v>
      </c>
      <c r="AD916" s="496">
        <f t="shared" si="262"/>
        <v>0</v>
      </c>
      <c r="AE916" s="3"/>
      <c r="AF916" s="13" t="b">
        <f t="shared" si="260"/>
        <v>1</v>
      </c>
      <c r="AG916" s="13" t="b">
        <f t="shared" si="261"/>
        <v>1</v>
      </c>
      <c r="AH916" s="13" t="b">
        <f t="shared" si="263"/>
        <v>1</v>
      </c>
      <c r="AI916" s="13" t="b">
        <f t="shared" si="264"/>
        <v>1</v>
      </c>
      <c r="AJ916" s="13" t="b">
        <f t="shared" si="265"/>
        <v>0</v>
      </c>
      <c r="AK916" s="13" t="b">
        <f t="shared" si="266"/>
        <v>0</v>
      </c>
      <c r="AL916" s="13" t="b">
        <f t="shared" si="267"/>
        <v>0</v>
      </c>
      <c r="AM916" s="13" t="b">
        <f t="shared" si="268"/>
        <v>0</v>
      </c>
      <c r="AN916" s="13" t="b">
        <f t="shared" si="269"/>
        <v>0</v>
      </c>
      <c r="AO916" s="13" t="b">
        <f t="shared" si="270"/>
        <v>0</v>
      </c>
      <c r="AP916" s="13" t="b">
        <f t="shared" si="271"/>
        <v>0</v>
      </c>
      <c r="AQ916" s="13" t="b">
        <f t="shared" si="272"/>
        <v>0</v>
      </c>
      <c r="AR916" s="13" t="b">
        <f t="shared" si="273"/>
        <v>0</v>
      </c>
      <c r="AS916" s="13" t="b">
        <f t="shared" si="274"/>
        <v>1</v>
      </c>
      <c r="AT916" s="13" t="b">
        <f t="shared" si="275"/>
        <v>1</v>
      </c>
      <c r="AU916" s="13" t="b">
        <f t="shared" si="276"/>
        <v>1</v>
      </c>
      <c r="AV916" s="13" t="b">
        <f t="shared" si="277"/>
        <v>1</v>
      </c>
      <c r="AW916" s="13" t="b">
        <f t="shared" si="278"/>
        <v>1</v>
      </c>
      <c r="AX916" s="13" t="str">
        <f t="shared" si="279"/>
        <v>-</v>
      </c>
      <c r="AY916" s="622">
        <f>IF(AX916="-",0,IF(COUNTIF(AX916:$AX$1022,AX916)&gt;1,1,0))</f>
        <v>0</v>
      </c>
    </row>
    <row r="917" spans="1:51" ht="15.75">
      <c r="A917" s="464">
        <v>895</v>
      </c>
      <c r="B917" s="491"/>
      <c r="C917" s="492"/>
      <c r="D917" s="469"/>
      <c r="E917" s="470"/>
      <c r="F917" s="493"/>
      <c r="G917" s="466"/>
      <c r="H917" s="470"/>
      <c r="I917" s="493"/>
      <c r="J917" s="466"/>
      <c r="K917" s="470"/>
      <c r="L917" s="493"/>
      <c r="M917" s="466"/>
      <c r="N917" s="470"/>
      <c r="O917" s="493"/>
      <c r="P917" s="466"/>
      <c r="Q917" s="470"/>
      <c r="R917" s="493"/>
      <c r="S917" s="466"/>
      <c r="T917" s="470"/>
      <c r="U917" s="493"/>
      <c r="V917" s="466"/>
      <c r="W917" s="470"/>
      <c r="X917" s="493"/>
      <c r="Y917" s="466"/>
      <c r="Z917" s="470"/>
      <c r="AA917" s="494"/>
      <c r="AB917" s="542">
        <f t="shared" si="262"/>
        <v>0</v>
      </c>
      <c r="AC917" s="495">
        <f t="shared" si="262"/>
        <v>0</v>
      </c>
      <c r="AD917" s="496">
        <f t="shared" si="262"/>
        <v>0</v>
      </c>
      <c r="AE917" s="3"/>
      <c r="AF917" s="13" t="b">
        <f t="shared" si="260"/>
        <v>1</v>
      </c>
      <c r="AG917" s="13" t="b">
        <f t="shared" si="261"/>
        <v>1</v>
      </c>
      <c r="AH917" s="13" t="b">
        <f t="shared" si="263"/>
        <v>1</v>
      </c>
      <c r="AI917" s="13" t="b">
        <f t="shared" si="264"/>
        <v>1</v>
      </c>
      <c r="AJ917" s="13" t="b">
        <f t="shared" si="265"/>
        <v>0</v>
      </c>
      <c r="AK917" s="13" t="b">
        <f t="shared" si="266"/>
        <v>0</v>
      </c>
      <c r="AL917" s="13" t="b">
        <f t="shared" si="267"/>
        <v>0</v>
      </c>
      <c r="AM917" s="13" t="b">
        <f t="shared" si="268"/>
        <v>0</v>
      </c>
      <c r="AN917" s="13" t="b">
        <f t="shared" si="269"/>
        <v>0</v>
      </c>
      <c r="AO917" s="13" t="b">
        <f t="shared" si="270"/>
        <v>0</v>
      </c>
      <c r="AP917" s="13" t="b">
        <f t="shared" si="271"/>
        <v>0</v>
      </c>
      <c r="AQ917" s="13" t="b">
        <f t="shared" si="272"/>
        <v>0</v>
      </c>
      <c r="AR917" s="13" t="b">
        <f t="shared" si="273"/>
        <v>0</v>
      </c>
      <c r="AS917" s="13" t="b">
        <f t="shared" si="274"/>
        <v>1</v>
      </c>
      <c r="AT917" s="13" t="b">
        <f t="shared" si="275"/>
        <v>1</v>
      </c>
      <c r="AU917" s="13" t="b">
        <f t="shared" si="276"/>
        <v>1</v>
      </c>
      <c r="AV917" s="13" t="b">
        <f t="shared" si="277"/>
        <v>1</v>
      </c>
      <c r="AW917" s="13" t="b">
        <f t="shared" si="278"/>
        <v>1</v>
      </c>
      <c r="AX917" s="13" t="str">
        <f t="shared" si="279"/>
        <v>-</v>
      </c>
      <c r="AY917" s="622">
        <f>IF(AX917="-",0,IF(COUNTIF(AX917:$AX$1022,AX917)&gt;1,1,0))</f>
        <v>0</v>
      </c>
    </row>
    <row r="918" spans="1:51" ht="15.75">
      <c r="A918" s="464">
        <v>896</v>
      </c>
      <c r="B918" s="491"/>
      <c r="C918" s="492"/>
      <c r="D918" s="469"/>
      <c r="E918" s="470"/>
      <c r="F918" s="493"/>
      <c r="G918" s="466"/>
      <c r="H918" s="470"/>
      <c r="I918" s="493"/>
      <c r="J918" s="466"/>
      <c r="K918" s="470"/>
      <c r="L918" s="493"/>
      <c r="M918" s="466"/>
      <c r="N918" s="470"/>
      <c r="O918" s="493"/>
      <c r="P918" s="466"/>
      <c r="Q918" s="470"/>
      <c r="R918" s="493"/>
      <c r="S918" s="466"/>
      <c r="T918" s="470"/>
      <c r="U918" s="493"/>
      <c r="V918" s="466"/>
      <c r="W918" s="470"/>
      <c r="X918" s="493"/>
      <c r="Y918" s="466"/>
      <c r="Z918" s="470"/>
      <c r="AA918" s="494"/>
      <c r="AB918" s="542">
        <f t="shared" si="262"/>
        <v>0</v>
      </c>
      <c r="AC918" s="495">
        <f t="shared" si="262"/>
        <v>0</v>
      </c>
      <c r="AD918" s="496">
        <f t="shared" si="262"/>
        <v>0</v>
      </c>
      <c r="AE918" s="3"/>
      <c r="AF918" s="13" t="b">
        <f t="shared" si="260"/>
        <v>1</v>
      </c>
      <c r="AG918" s="13" t="b">
        <f t="shared" si="261"/>
        <v>1</v>
      </c>
      <c r="AH918" s="13" t="b">
        <f t="shared" si="263"/>
        <v>1</v>
      </c>
      <c r="AI918" s="13" t="b">
        <f t="shared" si="264"/>
        <v>1</v>
      </c>
      <c r="AJ918" s="13" t="b">
        <f t="shared" si="265"/>
        <v>0</v>
      </c>
      <c r="AK918" s="13" t="b">
        <f t="shared" si="266"/>
        <v>0</v>
      </c>
      <c r="AL918" s="13" t="b">
        <f t="shared" si="267"/>
        <v>0</v>
      </c>
      <c r="AM918" s="13" t="b">
        <f t="shared" si="268"/>
        <v>0</v>
      </c>
      <c r="AN918" s="13" t="b">
        <f t="shared" si="269"/>
        <v>0</v>
      </c>
      <c r="AO918" s="13" t="b">
        <f t="shared" si="270"/>
        <v>0</v>
      </c>
      <c r="AP918" s="13" t="b">
        <f t="shared" si="271"/>
        <v>0</v>
      </c>
      <c r="AQ918" s="13" t="b">
        <f t="shared" si="272"/>
        <v>0</v>
      </c>
      <c r="AR918" s="13" t="b">
        <f t="shared" si="273"/>
        <v>0</v>
      </c>
      <c r="AS918" s="13" t="b">
        <f t="shared" si="274"/>
        <v>1</v>
      </c>
      <c r="AT918" s="13" t="b">
        <f t="shared" si="275"/>
        <v>1</v>
      </c>
      <c r="AU918" s="13" t="b">
        <f t="shared" si="276"/>
        <v>1</v>
      </c>
      <c r="AV918" s="13" t="b">
        <f t="shared" si="277"/>
        <v>1</v>
      </c>
      <c r="AW918" s="13" t="b">
        <f t="shared" si="278"/>
        <v>1</v>
      </c>
      <c r="AX918" s="13" t="str">
        <f t="shared" si="279"/>
        <v>-</v>
      </c>
      <c r="AY918" s="622">
        <f>IF(AX918="-",0,IF(COUNTIF(AX918:$AX$1022,AX918)&gt;1,1,0))</f>
        <v>0</v>
      </c>
    </row>
    <row r="919" spans="1:51" ht="15.75">
      <c r="A919" s="464">
        <v>897</v>
      </c>
      <c r="B919" s="491"/>
      <c r="C919" s="492"/>
      <c r="D919" s="469"/>
      <c r="E919" s="470"/>
      <c r="F919" s="493"/>
      <c r="G919" s="466"/>
      <c r="H919" s="470"/>
      <c r="I919" s="493"/>
      <c r="J919" s="466"/>
      <c r="K919" s="470"/>
      <c r="L919" s="493"/>
      <c r="M919" s="466"/>
      <c r="N919" s="470"/>
      <c r="O919" s="493"/>
      <c r="P919" s="466"/>
      <c r="Q919" s="470"/>
      <c r="R919" s="493"/>
      <c r="S919" s="466"/>
      <c r="T919" s="470"/>
      <c r="U919" s="493"/>
      <c r="V919" s="466"/>
      <c r="W919" s="470"/>
      <c r="X919" s="493"/>
      <c r="Y919" s="466"/>
      <c r="Z919" s="470"/>
      <c r="AA919" s="494"/>
      <c r="AB919" s="542">
        <f t="shared" si="262"/>
        <v>0</v>
      </c>
      <c r="AC919" s="495">
        <f t="shared" si="262"/>
        <v>0</v>
      </c>
      <c r="AD919" s="496">
        <f t="shared" si="262"/>
        <v>0</v>
      </c>
      <c r="AE919" s="3"/>
      <c r="AF919" s="13" t="b">
        <f t="shared" ref="AF919:AF982" si="280">IF(B919="",TRUE,(IF(ISNUMBER(MATCH(B919,List_Countries,0)),TRUE,FALSE)))</f>
        <v>1</v>
      </c>
      <c r="AG919" s="13" t="b">
        <f t="shared" ref="AG919:AG982" si="281">IF(C919="",TRUE,(IF(ISNUMBER(MATCH(C919,List_ClientCategorization,0)),TRUE,FALSE)))</f>
        <v>1</v>
      </c>
      <c r="AH919" s="13" t="b">
        <f t="shared" si="263"/>
        <v>1</v>
      </c>
      <c r="AI919" s="13" t="b">
        <f t="shared" si="264"/>
        <v>1</v>
      </c>
      <c r="AJ919" s="13" t="b">
        <f t="shared" si="265"/>
        <v>0</v>
      </c>
      <c r="AK919" s="13" t="b">
        <f t="shared" si="266"/>
        <v>0</v>
      </c>
      <c r="AL919" s="13" t="b">
        <f t="shared" si="267"/>
        <v>0</v>
      </c>
      <c r="AM919" s="13" t="b">
        <f t="shared" si="268"/>
        <v>0</v>
      </c>
      <c r="AN919" s="13" t="b">
        <f t="shared" si="269"/>
        <v>0</v>
      </c>
      <c r="AO919" s="13" t="b">
        <f t="shared" si="270"/>
        <v>0</v>
      </c>
      <c r="AP919" s="13" t="b">
        <f t="shared" si="271"/>
        <v>0</v>
      </c>
      <c r="AQ919" s="13" t="b">
        <f t="shared" si="272"/>
        <v>0</v>
      </c>
      <c r="AR919" s="13" t="b">
        <f t="shared" si="273"/>
        <v>0</v>
      </c>
      <c r="AS919" s="13" t="b">
        <f t="shared" si="274"/>
        <v>1</v>
      </c>
      <c r="AT919" s="13" t="b">
        <f t="shared" si="275"/>
        <v>1</v>
      </c>
      <c r="AU919" s="13" t="b">
        <f t="shared" si="276"/>
        <v>1</v>
      </c>
      <c r="AV919" s="13" t="b">
        <f t="shared" si="277"/>
        <v>1</v>
      </c>
      <c r="AW919" s="13" t="b">
        <f t="shared" si="278"/>
        <v>1</v>
      </c>
      <c r="AX919" s="13" t="str">
        <f t="shared" si="279"/>
        <v>-</v>
      </c>
      <c r="AY919" s="622">
        <f>IF(AX919="-",0,IF(COUNTIF(AX919:$AX$1022,AX919)&gt;1,1,0))</f>
        <v>0</v>
      </c>
    </row>
    <row r="920" spans="1:51" ht="15.75">
      <c r="A920" s="464">
        <v>898</v>
      </c>
      <c r="B920" s="491"/>
      <c r="C920" s="492"/>
      <c r="D920" s="469"/>
      <c r="E920" s="470"/>
      <c r="F920" s="493"/>
      <c r="G920" s="466"/>
      <c r="H920" s="470"/>
      <c r="I920" s="493"/>
      <c r="J920" s="466"/>
      <c r="K920" s="470"/>
      <c r="L920" s="493"/>
      <c r="M920" s="466"/>
      <c r="N920" s="470"/>
      <c r="O920" s="493"/>
      <c r="P920" s="466"/>
      <c r="Q920" s="470"/>
      <c r="R920" s="493"/>
      <c r="S920" s="466"/>
      <c r="T920" s="470"/>
      <c r="U920" s="493"/>
      <c r="V920" s="466"/>
      <c r="W920" s="470"/>
      <c r="X920" s="493"/>
      <c r="Y920" s="466"/>
      <c r="Z920" s="470"/>
      <c r="AA920" s="494"/>
      <c r="AB920" s="542">
        <f t="shared" ref="AB920:AD983" si="282">D920+G920+J920+M920+P920+S920+V920+Y920</f>
        <v>0</v>
      </c>
      <c r="AC920" s="495">
        <f t="shared" si="282"/>
        <v>0</v>
      </c>
      <c r="AD920" s="496">
        <f t="shared" si="282"/>
        <v>0</v>
      </c>
      <c r="AE920" s="3"/>
      <c r="AF920" s="13" t="b">
        <f t="shared" si="280"/>
        <v>1</v>
      </c>
      <c r="AG920" s="13" t="b">
        <f t="shared" si="281"/>
        <v>1</v>
      </c>
      <c r="AH920" s="13" t="b">
        <f t="shared" ref="AH920:AH983" si="283">IF(OR(AND(B920="",C920="",AB920=0,AC920=0,AD920=0),AND(B920&lt;&gt;"",C920&lt;&gt;"",AB920&gt;0)),TRUE,FALSE)</f>
        <v>1</v>
      </c>
      <c r="AI920" s="13" t="b">
        <f t="shared" ref="AI920:AI983" si="284">IF(AND(OR(B920="",C920=""),AB920&gt;0),FALSE,TRUE)</f>
        <v>1</v>
      </c>
      <c r="AJ920" s="13" t="b">
        <f t="shared" ref="AJ920:AJ983" si="285">IF(AND(D920&gt;0,E920&lt;&gt;"",F920&lt;&gt;""),TRUE,FALSE)</f>
        <v>0</v>
      </c>
      <c r="AK920" s="13" t="b">
        <f t="shared" ref="AK920:AK983" si="286">IF(AND(G920&gt;0,H920&lt;&gt;"",I920&lt;&gt;""),TRUE,FALSE)</f>
        <v>0</v>
      </c>
      <c r="AL920" s="13" t="b">
        <f t="shared" ref="AL920:AL983" si="287">IF(AND(J920&gt;0,K920&lt;&gt;"",L920&lt;&gt;""),TRUE,FALSE)</f>
        <v>0</v>
      </c>
      <c r="AM920" s="13" t="b">
        <f t="shared" ref="AM920:AM983" si="288">IF(AND(M920&gt;0,N920&lt;&gt;"",O920&lt;&gt;""),TRUE,FALSE)</f>
        <v>0</v>
      </c>
      <c r="AN920" s="13" t="b">
        <f t="shared" ref="AN920:AN983" si="289">IF(AND(P920&gt;0,Q920&lt;&gt;"",R920&lt;&gt;""),TRUE,FALSE)</f>
        <v>0</v>
      </c>
      <c r="AO920" s="13" t="b">
        <f t="shared" ref="AO920:AO983" si="290">IF(AND(S920&gt;0,T920&lt;&gt;"",U920&lt;&gt;""),TRUE,FALSE)</f>
        <v>0</v>
      </c>
      <c r="AP920" s="13" t="b">
        <f t="shared" ref="AP920:AP983" si="291">IF(AND(V920&gt;0,W920&lt;&gt;"",X920&lt;&gt;""),TRUE,FALSE)</f>
        <v>0</v>
      </c>
      <c r="AQ920" s="13" t="b">
        <f t="shared" ref="AQ920:AQ983" si="292">IF(AND(Y920&gt;0,Z920&lt;&gt;"",AA920&lt;&gt;""),TRUE,FALSE)</f>
        <v>0</v>
      </c>
      <c r="AR920" s="13" t="b">
        <f t="shared" ref="AR920:AR983" si="293">IF(OR(AJ920=TRUE,AK920=TRUE,AL920=TRUE,AM920=TRUE,AN920=TRUE,AO920=TRUE,AP920=TRUE,AQ920=TRUE),TRUE,FALSE)</f>
        <v>0</v>
      </c>
      <c r="AS920" s="13" t="b">
        <f t="shared" ref="AS920:AS983" si="294">IF(OR(AND(B920&lt;&gt;"",C920&lt;&gt;"",AR920=TRUE),AND(B920="",C920="",AR920=FALSE)),TRUE,FALSE)</f>
        <v>1</v>
      </c>
      <c r="AT920" s="13" t="b">
        <f t="shared" ref="AT920:AT983" si="295">IF(AND(B920&lt;&gt;"",C920&lt;&gt;""),TRUE,IF(OR(D920&lt;&gt;"",E920&lt;&gt;"",F920&lt;&gt;"",G920&lt;&gt;"",H920&lt;&gt;"",I920&lt;&gt;"",J920&lt;&gt;"",K920&lt;&gt;"",L920&lt;&gt;"",M920&lt;&gt;"",N920&lt;&gt;"",O920&lt;&gt;"",P920&lt;&gt;"",Q920&lt;&gt;"",R920&lt;&gt;"",S920&lt;&gt;"",T920&lt;&gt;"",U920&lt;&gt;"",V920&lt;&gt;"",W920&lt;&gt;"",X920&lt;&gt;"",Y920&lt;&gt;"",Z920&lt;&gt;"",AA920&lt;&gt;""),FALSE,TRUE))</f>
        <v>1</v>
      </c>
      <c r="AU920" s="13" t="b">
        <f t="shared" ref="AU920:AU983" si="296">IF(OR(AND(E920&gt;0,F920=0),AND(H920&gt;0,I920=0),AND(K920&gt;0,L920=0),AND(N920&gt;0,O920=0),AND(Q920&gt;0,R920=0),AND(T920&gt;0,U920=0),AND(W920&gt;0,X920=0),AND(Z920&gt;0,AA920=0)),FALSE,TRUE)</f>
        <v>1</v>
      </c>
      <c r="AV920" s="13" t="b">
        <f t="shared" ref="AV920:AV983" si="297">IF(OR(AND(E920=0,F920&gt;0),AND(H920=0,I920&gt;0),AND(K920=0,L920&gt;0),AND(N920=0,O920&gt;0),AND(Q920=0,R920&gt;0),AND(T920=0,U920&gt;0),AND(W920=0,X920&gt;0),AND(Z920=0,AA920&gt;0)),FALSE,TRUE)</f>
        <v>1</v>
      </c>
      <c r="AW920" s="13" t="b">
        <f t="shared" ref="AW920:AW983" si="298">IF(OR(AND(D920=0,E920&gt;0),AND(G920=0,H920&gt;0),AND(J920=0,K920&gt;0),AND(M920=0,N920&gt;0),AND(P920=0,Q920&gt;0),AND(S920=0,T920&gt;0),AND(V920=0,W920&gt;0),AND(Y920=0,Z920&gt;0)),FALSE,TRUE)</f>
        <v>1</v>
      </c>
      <c r="AX920" s="13" t="str">
        <f t="shared" ref="AX920:AX983" si="299">CONCATENATE(B920,"-",C920)</f>
        <v>-</v>
      </c>
      <c r="AY920" s="622">
        <f>IF(AX920="-",0,IF(COUNTIF(AX920:$AX$1022,AX920)&gt;1,1,0))</f>
        <v>0</v>
      </c>
    </row>
    <row r="921" spans="1:51" ht="15.75">
      <c r="A921" s="464">
        <v>899</v>
      </c>
      <c r="B921" s="491"/>
      <c r="C921" s="492"/>
      <c r="D921" s="469"/>
      <c r="E921" s="470"/>
      <c r="F921" s="493"/>
      <c r="G921" s="466"/>
      <c r="H921" s="470"/>
      <c r="I921" s="493"/>
      <c r="J921" s="466"/>
      <c r="K921" s="470"/>
      <c r="L921" s="493"/>
      <c r="M921" s="466"/>
      <c r="N921" s="470"/>
      <c r="O921" s="493"/>
      <c r="P921" s="466"/>
      <c r="Q921" s="470"/>
      <c r="R921" s="493"/>
      <c r="S921" s="466"/>
      <c r="T921" s="470"/>
      <c r="U921" s="493"/>
      <c r="V921" s="466"/>
      <c r="W921" s="470"/>
      <c r="X921" s="493"/>
      <c r="Y921" s="466"/>
      <c r="Z921" s="470"/>
      <c r="AA921" s="494"/>
      <c r="AB921" s="542">
        <f t="shared" si="282"/>
        <v>0</v>
      </c>
      <c r="AC921" s="495">
        <f t="shared" si="282"/>
        <v>0</v>
      </c>
      <c r="AD921" s="496">
        <f t="shared" si="282"/>
        <v>0</v>
      </c>
      <c r="AE921" s="3"/>
      <c r="AF921" s="13" t="b">
        <f t="shared" si="280"/>
        <v>1</v>
      </c>
      <c r="AG921" s="13" t="b">
        <f t="shared" si="281"/>
        <v>1</v>
      </c>
      <c r="AH921" s="13" t="b">
        <f t="shared" si="283"/>
        <v>1</v>
      </c>
      <c r="AI921" s="13" t="b">
        <f t="shared" si="284"/>
        <v>1</v>
      </c>
      <c r="AJ921" s="13" t="b">
        <f t="shared" si="285"/>
        <v>0</v>
      </c>
      <c r="AK921" s="13" t="b">
        <f t="shared" si="286"/>
        <v>0</v>
      </c>
      <c r="AL921" s="13" t="b">
        <f t="shared" si="287"/>
        <v>0</v>
      </c>
      <c r="AM921" s="13" t="b">
        <f t="shared" si="288"/>
        <v>0</v>
      </c>
      <c r="AN921" s="13" t="b">
        <f t="shared" si="289"/>
        <v>0</v>
      </c>
      <c r="AO921" s="13" t="b">
        <f t="shared" si="290"/>
        <v>0</v>
      </c>
      <c r="AP921" s="13" t="b">
        <f t="shared" si="291"/>
        <v>0</v>
      </c>
      <c r="AQ921" s="13" t="b">
        <f t="shared" si="292"/>
        <v>0</v>
      </c>
      <c r="AR921" s="13" t="b">
        <f t="shared" si="293"/>
        <v>0</v>
      </c>
      <c r="AS921" s="13" t="b">
        <f t="shared" si="294"/>
        <v>1</v>
      </c>
      <c r="AT921" s="13" t="b">
        <f t="shared" si="295"/>
        <v>1</v>
      </c>
      <c r="AU921" s="13" t="b">
        <f t="shared" si="296"/>
        <v>1</v>
      </c>
      <c r="AV921" s="13" t="b">
        <f t="shared" si="297"/>
        <v>1</v>
      </c>
      <c r="AW921" s="13" t="b">
        <f t="shared" si="298"/>
        <v>1</v>
      </c>
      <c r="AX921" s="13" t="str">
        <f t="shared" si="299"/>
        <v>-</v>
      </c>
      <c r="AY921" s="622">
        <f>IF(AX921="-",0,IF(COUNTIF(AX921:$AX$1022,AX921)&gt;1,1,0))</f>
        <v>0</v>
      </c>
    </row>
    <row r="922" spans="1:51" ht="15.75">
      <c r="A922" s="464">
        <v>900</v>
      </c>
      <c r="B922" s="491"/>
      <c r="C922" s="492"/>
      <c r="D922" s="469"/>
      <c r="E922" s="470"/>
      <c r="F922" s="493"/>
      <c r="G922" s="466"/>
      <c r="H922" s="470"/>
      <c r="I922" s="493"/>
      <c r="J922" s="466"/>
      <c r="K922" s="470"/>
      <c r="L922" s="493"/>
      <c r="M922" s="466"/>
      <c r="N922" s="470"/>
      <c r="O922" s="493"/>
      <c r="P922" s="466"/>
      <c r="Q922" s="470"/>
      <c r="R922" s="493"/>
      <c r="S922" s="466"/>
      <c r="T922" s="470"/>
      <c r="U922" s="493"/>
      <c r="V922" s="466"/>
      <c r="W922" s="470"/>
      <c r="X922" s="493"/>
      <c r="Y922" s="466"/>
      <c r="Z922" s="470"/>
      <c r="AA922" s="494"/>
      <c r="AB922" s="542">
        <f t="shared" si="282"/>
        <v>0</v>
      </c>
      <c r="AC922" s="495">
        <f t="shared" si="282"/>
        <v>0</v>
      </c>
      <c r="AD922" s="496">
        <f t="shared" si="282"/>
        <v>0</v>
      </c>
      <c r="AE922" s="3"/>
      <c r="AF922" s="13" t="b">
        <f t="shared" si="280"/>
        <v>1</v>
      </c>
      <c r="AG922" s="13" t="b">
        <f t="shared" si="281"/>
        <v>1</v>
      </c>
      <c r="AH922" s="13" t="b">
        <f t="shared" si="283"/>
        <v>1</v>
      </c>
      <c r="AI922" s="13" t="b">
        <f t="shared" si="284"/>
        <v>1</v>
      </c>
      <c r="AJ922" s="13" t="b">
        <f t="shared" si="285"/>
        <v>0</v>
      </c>
      <c r="AK922" s="13" t="b">
        <f t="shared" si="286"/>
        <v>0</v>
      </c>
      <c r="AL922" s="13" t="b">
        <f t="shared" si="287"/>
        <v>0</v>
      </c>
      <c r="AM922" s="13" t="b">
        <f t="shared" si="288"/>
        <v>0</v>
      </c>
      <c r="AN922" s="13" t="b">
        <f t="shared" si="289"/>
        <v>0</v>
      </c>
      <c r="AO922" s="13" t="b">
        <f t="shared" si="290"/>
        <v>0</v>
      </c>
      <c r="AP922" s="13" t="b">
        <f t="shared" si="291"/>
        <v>0</v>
      </c>
      <c r="AQ922" s="13" t="b">
        <f t="shared" si="292"/>
        <v>0</v>
      </c>
      <c r="AR922" s="13" t="b">
        <f t="shared" si="293"/>
        <v>0</v>
      </c>
      <c r="AS922" s="13" t="b">
        <f t="shared" si="294"/>
        <v>1</v>
      </c>
      <c r="AT922" s="13" t="b">
        <f t="shared" si="295"/>
        <v>1</v>
      </c>
      <c r="AU922" s="13" t="b">
        <f t="shared" si="296"/>
        <v>1</v>
      </c>
      <c r="AV922" s="13" t="b">
        <f t="shared" si="297"/>
        <v>1</v>
      </c>
      <c r="AW922" s="13" t="b">
        <f t="shared" si="298"/>
        <v>1</v>
      </c>
      <c r="AX922" s="13" t="str">
        <f t="shared" si="299"/>
        <v>-</v>
      </c>
      <c r="AY922" s="622">
        <f>IF(AX922="-",0,IF(COUNTIF(AX922:$AX$1022,AX922)&gt;1,1,0))</f>
        <v>0</v>
      </c>
    </row>
    <row r="923" spans="1:51" ht="15.75">
      <c r="A923" s="464">
        <v>901</v>
      </c>
      <c r="B923" s="491"/>
      <c r="C923" s="492"/>
      <c r="D923" s="469"/>
      <c r="E923" s="470"/>
      <c r="F923" s="493"/>
      <c r="G923" s="466"/>
      <c r="H923" s="470"/>
      <c r="I923" s="493"/>
      <c r="J923" s="466"/>
      <c r="K923" s="470"/>
      <c r="L923" s="493"/>
      <c r="M923" s="466"/>
      <c r="N923" s="470"/>
      <c r="O923" s="493"/>
      <c r="P923" s="466"/>
      <c r="Q923" s="470"/>
      <c r="R923" s="493"/>
      <c r="S923" s="466"/>
      <c r="T923" s="470"/>
      <c r="U923" s="493"/>
      <c r="V923" s="466"/>
      <c r="W923" s="470"/>
      <c r="X923" s="493"/>
      <c r="Y923" s="466"/>
      <c r="Z923" s="470"/>
      <c r="AA923" s="494"/>
      <c r="AB923" s="542">
        <f t="shared" si="282"/>
        <v>0</v>
      </c>
      <c r="AC923" s="495">
        <f t="shared" si="282"/>
        <v>0</v>
      </c>
      <c r="AD923" s="496">
        <f t="shared" si="282"/>
        <v>0</v>
      </c>
      <c r="AE923" s="3"/>
      <c r="AF923" s="13" t="b">
        <f t="shared" si="280"/>
        <v>1</v>
      </c>
      <c r="AG923" s="13" t="b">
        <f t="shared" si="281"/>
        <v>1</v>
      </c>
      <c r="AH923" s="13" t="b">
        <f t="shared" si="283"/>
        <v>1</v>
      </c>
      <c r="AI923" s="13" t="b">
        <f t="shared" si="284"/>
        <v>1</v>
      </c>
      <c r="AJ923" s="13" t="b">
        <f t="shared" si="285"/>
        <v>0</v>
      </c>
      <c r="AK923" s="13" t="b">
        <f t="shared" si="286"/>
        <v>0</v>
      </c>
      <c r="AL923" s="13" t="b">
        <f t="shared" si="287"/>
        <v>0</v>
      </c>
      <c r="AM923" s="13" t="b">
        <f t="shared" si="288"/>
        <v>0</v>
      </c>
      <c r="AN923" s="13" t="b">
        <f t="shared" si="289"/>
        <v>0</v>
      </c>
      <c r="AO923" s="13" t="b">
        <f t="shared" si="290"/>
        <v>0</v>
      </c>
      <c r="AP923" s="13" t="b">
        <f t="shared" si="291"/>
        <v>0</v>
      </c>
      <c r="AQ923" s="13" t="b">
        <f t="shared" si="292"/>
        <v>0</v>
      </c>
      <c r="AR923" s="13" t="b">
        <f t="shared" si="293"/>
        <v>0</v>
      </c>
      <c r="AS923" s="13" t="b">
        <f t="shared" si="294"/>
        <v>1</v>
      </c>
      <c r="AT923" s="13" t="b">
        <f t="shared" si="295"/>
        <v>1</v>
      </c>
      <c r="AU923" s="13" t="b">
        <f t="shared" si="296"/>
        <v>1</v>
      </c>
      <c r="AV923" s="13" t="b">
        <f t="shared" si="297"/>
        <v>1</v>
      </c>
      <c r="AW923" s="13" t="b">
        <f t="shared" si="298"/>
        <v>1</v>
      </c>
      <c r="AX923" s="13" t="str">
        <f t="shared" si="299"/>
        <v>-</v>
      </c>
      <c r="AY923" s="622">
        <f>IF(AX923="-",0,IF(COUNTIF(AX923:$AX$1022,AX923)&gt;1,1,0))</f>
        <v>0</v>
      </c>
    </row>
    <row r="924" spans="1:51" ht="15.75">
      <c r="A924" s="464">
        <v>902</v>
      </c>
      <c r="B924" s="491"/>
      <c r="C924" s="492"/>
      <c r="D924" s="469"/>
      <c r="E924" s="470"/>
      <c r="F924" s="493"/>
      <c r="G924" s="466"/>
      <c r="H924" s="470"/>
      <c r="I924" s="493"/>
      <c r="J924" s="466"/>
      <c r="K924" s="470"/>
      <c r="L924" s="493"/>
      <c r="M924" s="466"/>
      <c r="N924" s="470"/>
      <c r="O924" s="493"/>
      <c r="P924" s="466"/>
      <c r="Q924" s="470"/>
      <c r="R924" s="493"/>
      <c r="S924" s="466"/>
      <c r="T924" s="470"/>
      <c r="U924" s="493"/>
      <c r="V924" s="466"/>
      <c r="W924" s="470"/>
      <c r="X924" s="493"/>
      <c r="Y924" s="466"/>
      <c r="Z924" s="470"/>
      <c r="AA924" s="494"/>
      <c r="AB924" s="542">
        <f t="shared" si="282"/>
        <v>0</v>
      </c>
      <c r="AC924" s="495">
        <f t="shared" si="282"/>
        <v>0</v>
      </c>
      <c r="AD924" s="496">
        <f t="shared" si="282"/>
        <v>0</v>
      </c>
      <c r="AE924" s="3"/>
      <c r="AF924" s="13" t="b">
        <f t="shared" si="280"/>
        <v>1</v>
      </c>
      <c r="AG924" s="13" t="b">
        <f t="shared" si="281"/>
        <v>1</v>
      </c>
      <c r="AH924" s="13" t="b">
        <f t="shared" si="283"/>
        <v>1</v>
      </c>
      <c r="AI924" s="13" t="b">
        <f t="shared" si="284"/>
        <v>1</v>
      </c>
      <c r="AJ924" s="13" t="b">
        <f t="shared" si="285"/>
        <v>0</v>
      </c>
      <c r="AK924" s="13" t="b">
        <f t="shared" si="286"/>
        <v>0</v>
      </c>
      <c r="AL924" s="13" t="b">
        <f t="shared" si="287"/>
        <v>0</v>
      </c>
      <c r="AM924" s="13" t="b">
        <f t="shared" si="288"/>
        <v>0</v>
      </c>
      <c r="AN924" s="13" t="b">
        <f t="shared" si="289"/>
        <v>0</v>
      </c>
      <c r="AO924" s="13" t="b">
        <f t="shared" si="290"/>
        <v>0</v>
      </c>
      <c r="AP924" s="13" t="b">
        <f t="shared" si="291"/>
        <v>0</v>
      </c>
      <c r="AQ924" s="13" t="b">
        <f t="shared" si="292"/>
        <v>0</v>
      </c>
      <c r="AR924" s="13" t="b">
        <f t="shared" si="293"/>
        <v>0</v>
      </c>
      <c r="AS924" s="13" t="b">
        <f t="shared" si="294"/>
        <v>1</v>
      </c>
      <c r="AT924" s="13" t="b">
        <f t="shared" si="295"/>
        <v>1</v>
      </c>
      <c r="AU924" s="13" t="b">
        <f t="shared" si="296"/>
        <v>1</v>
      </c>
      <c r="AV924" s="13" t="b">
        <f t="shared" si="297"/>
        <v>1</v>
      </c>
      <c r="AW924" s="13" t="b">
        <f t="shared" si="298"/>
        <v>1</v>
      </c>
      <c r="AX924" s="13" t="str">
        <f t="shared" si="299"/>
        <v>-</v>
      </c>
      <c r="AY924" s="622">
        <f>IF(AX924="-",0,IF(COUNTIF(AX924:$AX$1022,AX924)&gt;1,1,0))</f>
        <v>0</v>
      </c>
    </row>
    <row r="925" spans="1:51" ht="15.75">
      <c r="A925" s="464">
        <v>903</v>
      </c>
      <c r="B925" s="491"/>
      <c r="C925" s="492"/>
      <c r="D925" s="469"/>
      <c r="E925" s="470"/>
      <c r="F925" s="493"/>
      <c r="G925" s="466"/>
      <c r="H925" s="470"/>
      <c r="I925" s="493"/>
      <c r="J925" s="466"/>
      <c r="K925" s="470"/>
      <c r="L925" s="493"/>
      <c r="M925" s="466"/>
      <c r="N925" s="470"/>
      <c r="O925" s="493"/>
      <c r="P925" s="466"/>
      <c r="Q925" s="470"/>
      <c r="R925" s="493"/>
      <c r="S925" s="466"/>
      <c r="T925" s="470"/>
      <c r="U925" s="493"/>
      <c r="V925" s="466"/>
      <c r="W925" s="470"/>
      <c r="X925" s="493"/>
      <c r="Y925" s="466"/>
      <c r="Z925" s="470"/>
      <c r="AA925" s="494"/>
      <c r="AB925" s="542">
        <f t="shared" si="282"/>
        <v>0</v>
      </c>
      <c r="AC925" s="495">
        <f t="shared" si="282"/>
        <v>0</v>
      </c>
      <c r="AD925" s="496">
        <f t="shared" si="282"/>
        <v>0</v>
      </c>
      <c r="AE925" s="3"/>
      <c r="AF925" s="13" t="b">
        <f t="shared" si="280"/>
        <v>1</v>
      </c>
      <c r="AG925" s="13" t="b">
        <f t="shared" si="281"/>
        <v>1</v>
      </c>
      <c r="AH925" s="13" t="b">
        <f t="shared" si="283"/>
        <v>1</v>
      </c>
      <c r="AI925" s="13" t="b">
        <f t="shared" si="284"/>
        <v>1</v>
      </c>
      <c r="AJ925" s="13" t="b">
        <f t="shared" si="285"/>
        <v>0</v>
      </c>
      <c r="AK925" s="13" t="b">
        <f t="shared" si="286"/>
        <v>0</v>
      </c>
      <c r="AL925" s="13" t="b">
        <f t="shared" si="287"/>
        <v>0</v>
      </c>
      <c r="AM925" s="13" t="b">
        <f t="shared" si="288"/>
        <v>0</v>
      </c>
      <c r="AN925" s="13" t="b">
        <f t="shared" si="289"/>
        <v>0</v>
      </c>
      <c r="AO925" s="13" t="b">
        <f t="shared" si="290"/>
        <v>0</v>
      </c>
      <c r="AP925" s="13" t="b">
        <f t="shared" si="291"/>
        <v>0</v>
      </c>
      <c r="AQ925" s="13" t="b">
        <f t="shared" si="292"/>
        <v>0</v>
      </c>
      <c r="AR925" s="13" t="b">
        <f t="shared" si="293"/>
        <v>0</v>
      </c>
      <c r="AS925" s="13" t="b">
        <f t="shared" si="294"/>
        <v>1</v>
      </c>
      <c r="AT925" s="13" t="b">
        <f t="shared" si="295"/>
        <v>1</v>
      </c>
      <c r="AU925" s="13" t="b">
        <f t="shared" si="296"/>
        <v>1</v>
      </c>
      <c r="AV925" s="13" t="b">
        <f t="shared" si="297"/>
        <v>1</v>
      </c>
      <c r="AW925" s="13" t="b">
        <f t="shared" si="298"/>
        <v>1</v>
      </c>
      <c r="AX925" s="13" t="str">
        <f t="shared" si="299"/>
        <v>-</v>
      </c>
      <c r="AY925" s="622">
        <f>IF(AX925="-",0,IF(COUNTIF(AX925:$AX$1022,AX925)&gt;1,1,0))</f>
        <v>0</v>
      </c>
    </row>
    <row r="926" spans="1:51" ht="15.75">
      <c r="A926" s="464">
        <v>904</v>
      </c>
      <c r="B926" s="491"/>
      <c r="C926" s="492"/>
      <c r="D926" s="469"/>
      <c r="E926" s="470"/>
      <c r="F926" s="493"/>
      <c r="G926" s="466"/>
      <c r="H926" s="470"/>
      <c r="I926" s="493"/>
      <c r="J926" s="466"/>
      <c r="K926" s="470"/>
      <c r="L926" s="493"/>
      <c r="M926" s="466"/>
      <c r="N926" s="470"/>
      <c r="O926" s="493"/>
      <c r="P926" s="466"/>
      <c r="Q926" s="470"/>
      <c r="R926" s="493"/>
      <c r="S926" s="466"/>
      <c r="T926" s="470"/>
      <c r="U926" s="493"/>
      <c r="V926" s="466"/>
      <c r="W926" s="470"/>
      <c r="X926" s="493"/>
      <c r="Y926" s="466"/>
      <c r="Z926" s="470"/>
      <c r="AA926" s="494"/>
      <c r="AB926" s="542">
        <f t="shared" si="282"/>
        <v>0</v>
      </c>
      <c r="AC926" s="495">
        <f t="shared" si="282"/>
        <v>0</v>
      </c>
      <c r="AD926" s="496">
        <f t="shared" si="282"/>
        <v>0</v>
      </c>
      <c r="AE926" s="3"/>
      <c r="AF926" s="13" t="b">
        <f t="shared" si="280"/>
        <v>1</v>
      </c>
      <c r="AG926" s="13" t="b">
        <f t="shared" si="281"/>
        <v>1</v>
      </c>
      <c r="AH926" s="13" t="b">
        <f t="shared" si="283"/>
        <v>1</v>
      </c>
      <c r="AI926" s="13" t="b">
        <f t="shared" si="284"/>
        <v>1</v>
      </c>
      <c r="AJ926" s="13" t="b">
        <f t="shared" si="285"/>
        <v>0</v>
      </c>
      <c r="AK926" s="13" t="b">
        <f t="shared" si="286"/>
        <v>0</v>
      </c>
      <c r="AL926" s="13" t="b">
        <f t="shared" si="287"/>
        <v>0</v>
      </c>
      <c r="AM926" s="13" t="b">
        <f t="shared" si="288"/>
        <v>0</v>
      </c>
      <c r="AN926" s="13" t="b">
        <f t="shared" si="289"/>
        <v>0</v>
      </c>
      <c r="AO926" s="13" t="b">
        <f t="shared" si="290"/>
        <v>0</v>
      </c>
      <c r="AP926" s="13" t="b">
        <f t="shared" si="291"/>
        <v>0</v>
      </c>
      <c r="AQ926" s="13" t="b">
        <f t="shared" si="292"/>
        <v>0</v>
      </c>
      <c r="AR926" s="13" t="b">
        <f t="shared" si="293"/>
        <v>0</v>
      </c>
      <c r="AS926" s="13" t="b">
        <f t="shared" si="294"/>
        <v>1</v>
      </c>
      <c r="AT926" s="13" t="b">
        <f t="shared" si="295"/>
        <v>1</v>
      </c>
      <c r="AU926" s="13" t="b">
        <f t="shared" si="296"/>
        <v>1</v>
      </c>
      <c r="AV926" s="13" t="b">
        <f t="shared" si="297"/>
        <v>1</v>
      </c>
      <c r="AW926" s="13" t="b">
        <f t="shared" si="298"/>
        <v>1</v>
      </c>
      <c r="AX926" s="13" t="str">
        <f t="shared" si="299"/>
        <v>-</v>
      </c>
      <c r="AY926" s="622">
        <f>IF(AX926="-",0,IF(COUNTIF(AX926:$AX$1022,AX926)&gt;1,1,0))</f>
        <v>0</v>
      </c>
    </row>
    <row r="927" spans="1:51" ht="15.75">
      <c r="A927" s="464">
        <v>905</v>
      </c>
      <c r="B927" s="491"/>
      <c r="C927" s="492"/>
      <c r="D927" s="469"/>
      <c r="E927" s="470"/>
      <c r="F927" s="493"/>
      <c r="G927" s="466"/>
      <c r="H927" s="470"/>
      <c r="I927" s="493"/>
      <c r="J927" s="466"/>
      <c r="K927" s="470"/>
      <c r="L927" s="493"/>
      <c r="M927" s="466"/>
      <c r="N927" s="470"/>
      <c r="O927" s="493"/>
      <c r="P927" s="466"/>
      <c r="Q927" s="470"/>
      <c r="R927" s="493"/>
      <c r="S927" s="466"/>
      <c r="T927" s="470"/>
      <c r="U927" s="493"/>
      <c r="V927" s="466"/>
      <c r="W927" s="470"/>
      <c r="X927" s="493"/>
      <c r="Y927" s="466"/>
      <c r="Z927" s="470"/>
      <c r="AA927" s="494"/>
      <c r="AB927" s="542">
        <f t="shared" si="282"/>
        <v>0</v>
      </c>
      <c r="AC927" s="495">
        <f t="shared" si="282"/>
        <v>0</v>
      </c>
      <c r="AD927" s="496">
        <f t="shared" si="282"/>
        <v>0</v>
      </c>
      <c r="AE927" s="3"/>
      <c r="AF927" s="13" t="b">
        <f t="shared" si="280"/>
        <v>1</v>
      </c>
      <c r="AG927" s="13" t="b">
        <f t="shared" si="281"/>
        <v>1</v>
      </c>
      <c r="AH927" s="13" t="b">
        <f t="shared" si="283"/>
        <v>1</v>
      </c>
      <c r="AI927" s="13" t="b">
        <f t="shared" si="284"/>
        <v>1</v>
      </c>
      <c r="AJ927" s="13" t="b">
        <f t="shared" si="285"/>
        <v>0</v>
      </c>
      <c r="AK927" s="13" t="b">
        <f t="shared" si="286"/>
        <v>0</v>
      </c>
      <c r="AL927" s="13" t="b">
        <f t="shared" si="287"/>
        <v>0</v>
      </c>
      <c r="AM927" s="13" t="b">
        <f t="shared" si="288"/>
        <v>0</v>
      </c>
      <c r="AN927" s="13" t="b">
        <f t="shared" si="289"/>
        <v>0</v>
      </c>
      <c r="AO927" s="13" t="b">
        <f t="shared" si="290"/>
        <v>0</v>
      </c>
      <c r="AP927" s="13" t="b">
        <f t="shared" si="291"/>
        <v>0</v>
      </c>
      <c r="AQ927" s="13" t="b">
        <f t="shared" si="292"/>
        <v>0</v>
      </c>
      <c r="AR927" s="13" t="b">
        <f t="shared" si="293"/>
        <v>0</v>
      </c>
      <c r="AS927" s="13" t="b">
        <f t="shared" si="294"/>
        <v>1</v>
      </c>
      <c r="AT927" s="13" t="b">
        <f t="shared" si="295"/>
        <v>1</v>
      </c>
      <c r="AU927" s="13" t="b">
        <f t="shared" si="296"/>
        <v>1</v>
      </c>
      <c r="AV927" s="13" t="b">
        <f t="shared" si="297"/>
        <v>1</v>
      </c>
      <c r="AW927" s="13" t="b">
        <f t="shared" si="298"/>
        <v>1</v>
      </c>
      <c r="AX927" s="13" t="str">
        <f t="shared" si="299"/>
        <v>-</v>
      </c>
      <c r="AY927" s="622">
        <f>IF(AX927="-",0,IF(COUNTIF(AX927:$AX$1022,AX927)&gt;1,1,0))</f>
        <v>0</v>
      </c>
    </row>
    <row r="928" spans="1:51" ht="15.75">
      <c r="A928" s="464">
        <v>906</v>
      </c>
      <c r="B928" s="491"/>
      <c r="C928" s="492"/>
      <c r="D928" s="469"/>
      <c r="E928" s="470"/>
      <c r="F928" s="493"/>
      <c r="G928" s="466"/>
      <c r="H928" s="470"/>
      <c r="I928" s="493"/>
      <c r="J928" s="466"/>
      <c r="K928" s="470"/>
      <c r="L928" s="493"/>
      <c r="M928" s="466"/>
      <c r="N928" s="470"/>
      <c r="O928" s="493"/>
      <c r="P928" s="466"/>
      <c r="Q928" s="470"/>
      <c r="R928" s="493"/>
      <c r="S928" s="466"/>
      <c r="T928" s="470"/>
      <c r="U928" s="493"/>
      <c r="V928" s="466"/>
      <c r="W928" s="470"/>
      <c r="X928" s="493"/>
      <c r="Y928" s="466"/>
      <c r="Z928" s="470"/>
      <c r="AA928" s="494"/>
      <c r="AB928" s="542">
        <f t="shared" si="282"/>
        <v>0</v>
      </c>
      <c r="AC928" s="495">
        <f t="shared" si="282"/>
        <v>0</v>
      </c>
      <c r="AD928" s="496">
        <f t="shared" si="282"/>
        <v>0</v>
      </c>
      <c r="AE928" s="3"/>
      <c r="AF928" s="13" t="b">
        <f t="shared" si="280"/>
        <v>1</v>
      </c>
      <c r="AG928" s="13" t="b">
        <f t="shared" si="281"/>
        <v>1</v>
      </c>
      <c r="AH928" s="13" t="b">
        <f t="shared" si="283"/>
        <v>1</v>
      </c>
      <c r="AI928" s="13" t="b">
        <f t="shared" si="284"/>
        <v>1</v>
      </c>
      <c r="AJ928" s="13" t="b">
        <f t="shared" si="285"/>
        <v>0</v>
      </c>
      <c r="AK928" s="13" t="b">
        <f t="shared" si="286"/>
        <v>0</v>
      </c>
      <c r="AL928" s="13" t="b">
        <f t="shared" si="287"/>
        <v>0</v>
      </c>
      <c r="AM928" s="13" t="b">
        <f t="shared" si="288"/>
        <v>0</v>
      </c>
      <c r="AN928" s="13" t="b">
        <f t="shared" si="289"/>
        <v>0</v>
      </c>
      <c r="AO928" s="13" t="b">
        <f t="shared" si="290"/>
        <v>0</v>
      </c>
      <c r="AP928" s="13" t="b">
        <f t="shared" si="291"/>
        <v>0</v>
      </c>
      <c r="AQ928" s="13" t="b">
        <f t="shared" si="292"/>
        <v>0</v>
      </c>
      <c r="AR928" s="13" t="b">
        <f t="shared" si="293"/>
        <v>0</v>
      </c>
      <c r="AS928" s="13" t="b">
        <f t="shared" si="294"/>
        <v>1</v>
      </c>
      <c r="AT928" s="13" t="b">
        <f t="shared" si="295"/>
        <v>1</v>
      </c>
      <c r="AU928" s="13" t="b">
        <f t="shared" si="296"/>
        <v>1</v>
      </c>
      <c r="AV928" s="13" t="b">
        <f t="shared" si="297"/>
        <v>1</v>
      </c>
      <c r="AW928" s="13" t="b">
        <f t="shared" si="298"/>
        <v>1</v>
      </c>
      <c r="AX928" s="13" t="str">
        <f t="shared" si="299"/>
        <v>-</v>
      </c>
      <c r="AY928" s="622">
        <f>IF(AX928="-",0,IF(COUNTIF(AX928:$AX$1022,AX928)&gt;1,1,0))</f>
        <v>0</v>
      </c>
    </row>
    <row r="929" spans="1:51" ht="15.75">
      <c r="A929" s="464">
        <v>907</v>
      </c>
      <c r="B929" s="491"/>
      <c r="C929" s="492"/>
      <c r="D929" s="469"/>
      <c r="E929" s="470"/>
      <c r="F929" s="493"/>
      <c r="G929" s="466"/>
      <c r="H929" s="470"/>
      <c r="I929" s="493"/>
      <c r="J929" s="466"/>
      <c r="K929" s="470"/>
      <c r="L929" s="493"/>
      <c r="M929" s="466"/>
      <c r="N929" s="470"/>
      <c r="O929" s="493"/>
      <c r="P929" s="466"/>
      <c r="Q929" s="470"/>
      <c r="R929" s="493"/>
      <c r="S929" s="466"/>
      <c r="T929" s="470"/>
      <c r="U929" s="493"/>
      <c r="V929" s="466"/>
      <c r="W929" s="470"/>
      <c r="X929" s="493"/>
      <c r="Y929" s="466"/>
      <c r="Z929" s="470"/>
      <c r="AA929" s="494"/>
      <c r="AB929" s="542">
        <f t="shared" si="282"/>
        <v>0</v>
      </c>
      <c r="AC929" s="495">
        <f t="shared" si="282"/>
        <v>0</v>
      </c>
      <c r="AD929" s="496">
        <f t="shared" si="282"/>
        <v>0</v>
      </c>
      <c r="AE929" s="3"/>
      <c r="AF929" s="13" t="b">
        <f t="shared" si="280"/>
        <v>1</v>
      </c>
      <c r="AG929" s="13" t="b">
        <f t="shared" si="281"/>
        <v>1</v>
      </c>
      <c r="AH929" s="13" t="b">
        <f t="shared" si="283"/>
        <v>1</v>
      </c>
      <c r="AI929" s="13" t="b">
        <f t="shared" si="284"/>
        <v>1</v>
      </c>
      <c r="AJ929" s="13" t="b">
        <f t="shared" si="285"/>
        <v>0</v>
      </c>
      <c r="AK929" s="13" t="b">
        <f t="shared" si="286"/>
        <v>0</v>
      </c>
      <c r="AL929" s="13" t="b">
        <f t="shared" si="287"/>
        <v>0</v>
      </c>
      <c r="AM929" s="13" t="b">
        <f t="shared" si="288"/>
        <v>0</v>
      </c>
      <c r="AN929" s="13" t="b">
        <f t="shared" si="289"/>
        <v>0</v>
      </c>
      <c r="AO929" s="13" t="b">
        <f t="shared" si="290"/>
        <v>0</v>
      </c>
      <c r="AP929" s="13" t="b">
        <f t="shared" si="291"/>
        <v>0</v>
      </c>
      <c r="AQ929" s="13" t="b">
        <f t="shared" si="292"/>
        <v>0</v>
      </c>
      <c r="AR929" s="13" t="b">
        <f t="shared" si="293"/>
        <v>0</v>
      </c>
      <c r="AS929" s="13" t="b">
        <f t="shared" si="294"/>
        <v>1</v>
      </c>
      <c r="AT929" s="13" t="b">
        <f t="shared" si="295"/>
        <v>1</v>
      </c>
      <c r="AU929" s="13" t="b">
        <f t="shared" si="296"/>
        <v>1</v>
      </c>
      <c r="AV929" s="13" t="b">
        <f t="shared" si="297"/>
        <v>1</v>
      </c>
      <c r="AW929" s="13" t="b">
        <f t="shared" si="298"/>
        <v>1</v>
      </c>
      <c r="AX929" s="13" t="str">
        <f t="shared" si="299"/>
        <v>-</v>
      </c>
      <c r="AY929" s="622">
        <f>IF(AX929="-",0,IF(COUNTIF(AX929:$AX$1022,AX929)&gt;1,1,0))</f>
        <v>0</v>
      </c>
    </row>
    <row r="930" spans="1:51" ht="15.75">
      <c r="A930" s="464">
        <v>908</v>
      </c>
      <c r="B930" s="491"/>
      <c r="C930" s="492"/>
      <c r="D930" s="469"/>
      <c r="E930" s="470"/>
      <c r="F930" s="493"/>
      <c r="G930" s="466"/>
      <c r="H930" s="470"/>
      <c r="I930" s="493"/>
      <c r="J930" s="466"/>
      <c r="K930" s="470"/>
      <c r="L930" s="493"/>
      <c r="M930" s="466"/>
      <c r="N930" s="470"/>
      <c r="O930" s="493"/>
      <c r="P930" s="466"/>
      <c r="Q930" s="470"/>
      <c r="R930" s="493"/>
      <c r="S930" s="466"/>
      <c r="T930" s="470"/>
      <c r="U930" s="493"/>
      <c r="V930" s="466"/>
      <c r="W930" s="470"/>
      <c r="X930" s="493"/>
      <c r="Y930" s="466"/>
      <c r="Z930" s="470"/>
      <c r="AA930" s="494"/>
      <c r="AB930" s="542">
        <f t="shared" si="282"/>
        <v>0</v>
      </c>
      <c r="AC930" s="495">
        <f t="shared" si="282"/>
        <v>0</v>
      </c>
      <c r="AD930" s="496">
        <f t="shared" si="282"/>
        <v>0</v>
      </c>
      <c r="AE930" s="3"/>
      <c r="AF930" s="13" t="b">
        <f t="shared" si="280"/>
        <v>1</v>
      </c>
      <c r="AG930" s="13" t="b">
        <f t="shared" si="281"/>
        <v>1</v>
      </c>
      <c r="AH930" s="13" t="b">
        <f t="shared" si="283"/>
        <v>1</v>
      </c>
      <c r="AI930" s="13" t="b">
        <f t="shared" si="284"/>
        <v>1</v>
      </c>
      <c r="AJ930" s="13" t="b">
        <f t="shared" si="285"/>
        <v>0</v>
      </c>
      <c r="AK930" s="13" t="b">
        <f t="shared" si="286"/>
        <v>0</v>
      </c>
      <c r="AL930" s="13" t="b">
        <f t="shared" si="287"/>
        <v>0</v>
      </c>
      <c r="AM930" s="13" t="b">
        <f t="shared" si="288"/>
        <v>0</v>
      </c>
      <c r="AN930" s="13" t="b">
        <f t="shared" si="289"/>
        <v>0</v>
      </c>
      <c r="AO930" s="13" t="b">
        <f t="shared" si="290"/>
        <v>0</v>
      </c>
      <c r="AP930" s="13" t="b">
        <f t="shared" si="291"/>
        <v>0</v>
      </c>
      <c r="AQ930" s="13" t="b">
        <f t="shared" si="292"/>
        <v>0</v>
      </c>
      <c r="AR930" s="13" t="b">
        <f t="shared" si="293"/>
        <v>0</v>
      </c>
      <c r="AS930" s="13" t="b">
        <f t="shared" si="294"/>
        <v>1</v>
      </c>
      <c r="AT930" s="13" t="b">
        <f t="shared" si="295"/>
        <v>1</v>
      </c>
      <c r="AU930" s="13" t="b">
        <f t="shared" si="296"/>
        <v>1</v>
      </c>
      <c r="AV930" s="13" t="b">
        <f t="shared" si="297"/>
        <v>1</v>
      </c>
      <c r="AW930" s="13" t="b">
        <f t="shared" si="298"/>
        <v>1</v>
      </c>
      <c r="AX930" s="13" t="str">
        <f t="shared" si="299"/>
        <v>-</v>
      </c>
      <c r="AY930" s="622">
        <f>IF(AX930="-",0,IF(COUNTIF(AX930:$AX$1022,AX930)&gt;1,1,0))</f>
        <v>0</v>
      </c>
    </row>
    <row r="931" spans="1:51" ht="15.75">
      <c r="A931" s="464">
        <v>909</v>
      </c>
      <c r="B931" s="491"/>
      <c r="C931" s="492"/>
      <c r="D931" s="469"/>
      <c r="E931" s="470"/>
      <c r="F931" s="493"/>
      <c r="G931" s="466"/>
      <c r="H931" s="470"/>
      <c r="I931" s="493"/>
      <c r="J931" s="466"/>
      <c r="K931" s="470"/>
      <c r="L931" s="493"/>
      <c r="M931" s="466"/>
      <c r="N931" s="470"/>
      <c r="O931" s="493"/>
      <c r="P931" s="466"/>
      <c r="Q931" s="470"/>
      <c r="R931" s="493"/>
      <c r="S931" s="466"/>
      <c r="T931" s="470"/>
      <c r="U931" s="493"/>
      <c r="V931" s="466"/>
      <c r="W931" s="470"/>
      <c r="X931" s="493"/>
      <c r="Y931" s="466"/>
      <c r="Z931" s="470"/>
      <c r="AA931" s="494"/>
      <c r="AB931" s="542">
        <f t="shared" si="282"/>
        <v>0</v>
      </c>
      <c r="AC931" s="495">
        <f t="shared" si="282"/>
        <v>0</v>
      </c>
      <c r="AD931" s="496">
        <f t="shared" si="282"/>
        <v>0</v>
      </c>
      <c r="AE931" s="3"/>
      <c r="AF931" s="13" t="b">
        <f t="shared" si="280"/>
        <v>1</v>
      </c>
      <c r="AG931" s="13" t="b">
        <f t="shared" si="281"/>
        <v>1</v>
      </c>
      <c r="AH931" s="13" t="b">
        <f t="shared" si="283"/>
        <v>1</v>
      </c>
      <c r="AI931" s="13" t="b">
        <f t="shared" si="284"/>
        <v>1</v>
      </c>
      <c r="AJ931" s="13" t="b">
        <f t="shared" si="285"/>
        <v>0</v>
      </c>
      <c r="AK931" s="13" t="b">
        <f t="shared" si="286"/>
        <v>0</v>
      </c>
      <c r="AL931" s="13" t="b">
        <f t="shared" si="287"/>
        <v>0</v>
      </c>
      <c r="AM931" s="13" t="b">
        <f t="shared" si="288"/>
        <v>0</v>
      </c>
      <c r="AN931" s="13" t="b">
        <f t="shared" si="289"/>
        <v>0</v>
      </c>
      <c r="AO931" s="13" t="b">
        <f t="shared" si="290"/>
        <v>0</v>
      </c>
      <c r="AP931" s="13" t="b">
        <f t="shared" si="291"/>
        <v>0</v>
      </c>
      <c r="AQ931" s="13" t="b">
        <f t="shared" si="292"/>
        <v>0</v>
      </c>
      <c r="AR931" s="13" t="b">
        <f t="shared" si="293"/>
        <v>0</v>
      </c>
      <c r="AS931" s="13" t="b">
        <f t="shared" si="294"/>
        <v>1</v>
      </c>
      <c r="AT931" s="13" t="b">
        <f t="shared" si="295"/>
        <v>1</v>
      </c>
      <c r="AU931" s="13" t="b">
        <f t="shared" si="296"/>
        <v>1</v>
      </c>
      <c r="AV931" s="13" t="b">
        <f t="shared" si="297"/>
        <v>1</v>
      </c>
      <c r="AW931" s="13" t="b">
        <f t="shared" si="298"/>
        <v>1</v>
      </c>
      <c r="AX931" s="13" t="str">
        <f t="shared" si="299"/>
        <v>-</v>
      </c>
      <c r="AY931" s="622">
        <f>IF(AX931="-",0,IF(COUNTIF(AX931:$AX$1022,AX931)&gt;1,1,0))</f>
        <v>0</v>
      </c>
    </row>
    <row r="932" spans="1:51" ht="15.75">
      <c r="A932" s="464">
        <v>910</v>
      </c>
      <c r="B932" s="491"/>
      <c r="C932" s="492"/>
      <c r="D932" s="469"/>
      <c r="E932" s="470"/>
      <c r="F932" s="493"/>
      <c r="G932" s="466"/>
      <c r="H932" s="470"/>
      <c r="I932" s="493"/>
      <c r="J932" s="466"/>
      <c r="K932" s="470"/>
      <c r="L932" s="493"/>
      <c r="M932" s="466"/>
      <c r="N932" s="470"/>
      <c r="O932" s="493"/>
      <c r="P932" s="466"/>
      <c r="Q932" s="470"/>
      <c r="R932" s="493"/>
      <c r="S932" s="466"/>
      <c r="T932" s="470"/>
      <c r="U932" s="493"/>
      <c r="V932" s="466"/>
      <c r="W932" s="470"/>
      <c r="X932" s="493"/>
      <c r="Y932" s="466"/>
      <c r="Z932" s="470"/>
      <c r="AA932" s="494"/>
      <c r="AB932" s="542">
        <f t="shared" si="282"/>
        <v>0</v>
      </c>
      <c r="AC932" s="495">
        <f t="shared" si="282"/>
        <v>0</v>
      </c>
      <c r="AD932" s="496">
        <f t="shared" si="282"/>
        <v>0</v>
      </c>
      <c r="AE932" s="3"/>
      <c r="AF932" s="13" t="b">
        <f t="shared" si="280"/>
        <v>1</v>
      </c>
      <c r="AG932" s="13" t="b">
        <f t="shared" si="281"/>
        <v>1</v>
      </c>
      <c r="AH932" s="13" t="b">
        <f t="shared" si="283"/>
        <v>1</v>
      </c>
      <c r="AI932" s="13" t="b">
        <f t="shared" si="284"/>
        <v>1</v>
      </c>
      <c r="AJ932" s="13" t="b">
        <f t="shared" si="285"/>
        <v>0</v>
      </c>
      <c r="AK932" s="13" t="b">
        <f t="shared" si="286"/>
        <v>0</v>
      </c>
      <c r="AL932" s="13" t="b">
        <f t="shared" si="287"/>
        <v>0</v>
      </c>
      <c r="AM932" s="13" t="b">
        <f t="shared" si="288"/>
        <v>0</v>
      </c>
      <c r="AN932" s="13" t="b">
        <f t="shared" si="289"/>
        <v>0</v>
      </c>
      <c r="AO932" s="13" t="b">
        <f t="shared" si="290"/>
        <v>0</v>
      </c>
      <c r="AP932" s="13" t="b">
        <f t="shared" si="291"/>
        <v>0</v>
      </c>
      <c r="AQ932" s="13" t="b">
        <f t="shared" si="292"/>
        <v>0</v>
      </c>
      <c r="AR932" s="13" t="b">
        <f t="shared" si="293"/>
        <v>0</v>
      </c>
      <c r="AS932" s="13" t="b">
        <f t="shared" si="294"/>
        <v>1</v>
      </c>
      <c r="AT932" s="13" t="b">
        <f t="shared" si="295"/>
        <v>1</v>
      </c>
      <c r="AU932" s="13" t="b">
        <f t="shared" si="296"/>
        <v>1</v>
      </c>
      <c r="AV932" s="13" t="b">
        <f t="shared" si="297"/>
        <v>1</v>
      </c>
      <c r="AW932" s="13" t="b">
        <f t="shared" si="298"/>
        <v>1</v>
      </c>
      <c r="AX932" s="13" t="str">
        <f t="shared" si="299"/>
        <v>-</v>
      </c>
      <c r="AY932" s="622">
        <f>IF(AX932="-",0,IF(COUNTIF(AX932:$AX$1022,AX932)&gt;1,1,0))</f>
        <v>0</v>
      </c>
    </row>
    <row r="933" spans="1:51" ht="15.75">
      <c r="A933" s="464">
        <v>911</v>
      </c>
      <c r="B933" s="491"/>
      <c r="C933" s="492"/>
      <c r="D933" s="469"/>
      <c r="E933" s="470"/>
      <c r="F933" s="493"/>
      <c r="G933" s="466"/>
      <c r="H933" s="470"/>
      <c r="I933" s="493"/>
      <c r="J933" s="466"/>
      <c r="K933" s="470"/>
      <c r="L933" s="493"/>
      <c r="M933" s="466"/>
      <c r="N933" s="470"/>
      <c r="O933" s="493"/>
      <c r="P933" s="466"/>
      <c r="Q933" s="470"/>
      <c r="R933" s="493"/>
      <c r="S933" s="466"/>
      <c r="T933" s="470"/>
      <c r="U933" s="493"/>
      <c r="V933" s="466"/>
      <c r="W933" s="470"/>
      <c r="X933" s="493"/>
      <c r="Y933" s="466"/>
      <c r="Z933" s="470"/>
      <c r="AA933" s="494"/>
      <c r="AB933" s="542">
        <f t="shared" si="282"/>
        <v>0</v>
      </c>
      <c r="AC933" s="495">
        <f t="shared" si="282"/>
        <v>0</v>
      </c>
      <c r="AD933" s="496">
        <f t="shared" si="282"/>
        <v>0</v>
      </c>
      <c r="AE933" s="3"/>
      <c r="AF933" s="13" t="b">
        <f t="shared" si="280"/>
        <v>1</v>
      </c>
      <c r="AG933" s="13" t="b">
        <f t="shared" si="281"/>
        <v>1</v>
      </c>
      <c r="AH933" s="13" t="b">
        <f t="shared" si="283"/>
        <v>1</v>
      </c>
      <c r="AI933" s="13" t="b">
        <f t="shared" si="284"/>
        <v>1</v>
      </c>
      <c r="AJ933" s="13" t="b">
        <f t="shared" si="285"/>
        <v>0</v>
      </c>
      <c r="AK933" s="13" t="b">
        <f t="shared" si="286"/>
        <v>0</v>
      </c>
      <c r="AL933" s="13" t="b">
        <f t="shared" si="287"/>
        <v>0</v>
      </c>
      <c r="AM933" s="13" t="b">
        <f t="shared" si="288"/>
        <v>0</v>
      </c>
      <c r="AN933" s="13" t="b">
        <f t="shared" si="289"/>
        <v>0</v>
      </c>
      <c r="AO933" s="13" t="b">
        <f t="shared" si="290"/>
        <v>0</v>
      </c>
      <c r="AP933" s="13" t="b">
        <f t="shared" si="291"/>
        <v>0</v>
      </c>
      <c r="AQ933" s="13" t="b">
        <f t="shared" si="292"/>
        <v>0</v>
      </c>
      <c r="AR933" s="13" t="b">
        <f t="shared" si="293"/>
        <v>0</v>
      </c>
      <c r="AS933" s="13" t="b">
        <f t="shared" si="294"/>
        <v>1</v>
      </c>
      <c r="AT933" s="13" t="b">
        <f t="shared" si="295"/>
        <v>1</v>
      </c>
      <c r="AU933" s="13" t="b">
        <f t="shared" si="296"/>
        <v>1</v>
      </c>
      <c r="AV933" s="13" t="b">
        <f t="shared" si="297"/>
        <v>1</v>
      </c>
      <c r="AW933" s="13" t="b">
        <f t="shared" si="298"/>
        <v>1</v>
      </c>
      <c r="AX933" s="13" t="str">
        <f t="shared" si="299"/>
        <v>-</v>
      </c>
      <c r="AY933" s="622">
        <f>IF(AX933="-",0,IF(COUNTIF(AX933:$AX$1022,AX933)&gt;1,1,0))</f>
        <v>0</v>
      </c>
    </row>
    <row r="934" spans="1:51" ht="15.75">
      <c r="A934" s="464">
        <v>912</v>
      </c>
      <c r="B934" s="491"/>
      <c r="C934" s="492"/>
      <c r="D934" s="469"/>
      <c r="E934" s="470"/>
      <c r="F934" s="493"/>
      <c r="G934" s="466"/>
      <c r="H934" s="470"/>
      <c r="I934" s="493"/>
      <c r="J934" s="466"/>
      <c r="K934" s="470"/>
      <c r="L934" s="493"/>
      <c r="M934" s="466"/>
      <c r="N934" s="470"/>
      <c r="O934" s="493"/>
      <c r="P934" s="466"/>
      <c r="Q934" s="470"/>
      <c r="R934" s="493"/>
      <c r="S934" s="466"/>
      <c r="T934" s="470"/>
      <c r="U934" s="493"/>
      <c r="V934" s="466"/>
      <c r="W934" s="470"/>
      <c r="X934" s="493"/>
      <c r="Y934" s="466"/>
      <c r="Z934" s="470"/>
      <c r="AA934" s="494"/>
      <c r="AB934" s="542">
        <f t="shared" si="282"/>
        <v>0</v>
      </c>
      <c r="AC934" s="495">
        <f t="shared" si="282"/>
        <v>0</v>
      </c>
      <c r="AD934" s="496">
        <f t="shared" si="282"/>
        <v>0</v>
      </c>
      <c r="AE934" s="3"/>
      <c r="AF934" s="13" t="b">
        <f t="shared" si="280"/>
        <v>1</v>
      </c>
      <c r="AG934" s="13" t="b">
        <f t="shared" si="281"/>
        <v>1</v>
      </c>
      <c r="AH934" s="13" t="b">
        <f t="shared" si="283"/>
        <v>1</v>
      </c>
      <c r="AI934" s="13" t="b">
        <f t="shared" si="284"/>
        <v>1</v>
      </c>
      <c r="AJ934" s="13" t="b">
        <f t="shared" si="285"/>
        <v>0</v>
      </c>
      <c r="AK934" s="13" t="b">
        <f t="shared" si="286"/>
        <v>0</v>
      </c>
      <c r="AL934" s="13" t="b">
        <f t="shared" si="287"/>
        <v>0</v>
      </c>
      <c r="AM934" s="13" t="b">
        <f t="shared" si="288"/>
        <v>0</v>
      </c>
      <c r="AN934" s="13" t="b">
        <f t="shared" si="289"/>
        <v>0</v>
      </c>
      <c r="AO934" s="13" t="b">
        <f t="shared" si="290"/>
        <v>0</v>
      </c>
      <c r="AP934" s="13" t="b">
        <f t="shared" si="291"/>
        <v>0</v>
      </c>
      <c r="AQ934" s="13" t="b">
        <f t="shared" si="292"/>
        <v>0</v>
      </c>
      <c r="AR934" s="13" t="b">
        <f t="shared" si="293"/>
        <v>0</v>
      </c>
      <c r="AS934" s="13" t="b">
        <f t="shared" si="294"/>
        <v>1</v>
      </c>
      <c r="AT934" s="13" t="b">
        <f t="shared" si="295"/>
        <v>1</v>
      </c>
      <c r="AU934" s="13" t="b">
        <f t="shared" si="296"/>
        <v>1</v>
      </c>
      <c r="AV934" s="13" t="b">
        <f t="shared" si="297"/>
        <v>1</v>
      </c>
      <c r="AW934" s="13" t="b">
        <f t="shared" si="298"/>
        <v>1</v>
      </c>
      <c r="AX934" s="13" t="str">
        <f t="shared" si="299"/>
        <v>-</v>
      </c>
      <c r="AY934" s="622">
        <f>IF(AX934="-",0,IF(COUNTIF(AX934:$AX$1022,AX934)&gt;1,1,0))</f>
        <v>0</v>
      </c>
    </row>
    <row r="935" spans="1:51" ht="15.75">
      <c r="A935" s="464">
        <v>913</v>
      </c>
      <c r="B935" s="491"/>
      <c r="C935" s="492"/>
      <c r="D935" s="469"/>
      <c r="E935" s="470"/>
      <c r="F935" s="493"/>
      <c r="G935" s="466"/>
      <c r="H935" s="470"/>
      <c r="I935" s="493"/>
      <c r="J935" s="466"/>
      <c r="K935" s="470"/>
      <c r="L935" s="493"/>
      <c r="M935" s="466"/>
      <c r="N935" s="470"/>
      <c r="O935" s="493"/>
      <c r="P935" s="466"/>
      <c r="Q935" s="470"/>
      <c r="R935" s="493"/>
      <c r="S935" s="466"/>
      <c r="T935" s="470"/>
      <c r="U935" s="493"/>
      <c r="V935" s="466"/>
      <c r="W935" s="470"/>
      <c r="X935" s="493"/>
      <c r="Y935" s="466"/>
      <c r="Z935" s="470"/>
      <c r="AA935" s="494"/>
      <c r="AB935" s="542">
        <f t="shared" si="282"/>
        <v>0</v>
      </c>
      <c r="AC935" s="495">
        <f t="shared" si="282"/>
        <v>0</v>
      </c>
      <c r="AD935" s="496">
        <f t="shared" si="282"/>
        <v>0</v>
      </c>
      <c r="AE935" s="3"/>
      <c r="AF935" s="13" t="b">
        <f t="shared" si="280"/>
        <v>1</v>
      </c>
      <c r="AG935" s="13" t="b">
        <f t="shared" si="281"/>
        <v>1</v>
      </c>
      <c r="AH935" s="13" t="b">
        <f t="shared" si="283"/>
        <v>1</v>
      </c>
      <c r="AI935" s="13" t="b">
        <f t="shared" si="284"/>
        <v>1</v>
      </c>
      <c r="AJ935" s="13" t="b">
        <f t="shared" si="285"/>
        <v>0</v>
      </c>
      <c r="AK935" s="13" t="b">
        <f t="shared" si="286"/>
        <v>0</v>
      </c>
      <c r="AL935" s="13" t="b">
        <f t="shared" si="287"/>
        <v>0</v>
      </c>
      <c r="AM935" s="13" t="b">
        <f t="shared" si="288"/>
        <v>0</v>
      </c>
      <c r="AN935" s="13" t="b">
        <f t="shared" si="289"/>
        <v>0</v>
      </c>
      <c r="AO935" s="13" t="b">
        <f t="shared" si="290"/>
        <v>0</v>
      </c>
      <c r="AP935" s="13" t="b">
        <f t="shared" si="291"/>
        <v>0</v>
      </c>
      <c r="AQ935" s="13" t="b">
        <f t="shared" si="292"/>
        <v>0</v>
      </c>
      <c r="AR935" s="13" t="b">
        <f t="shared" si="293"/>
        <v>0</v>
      </c>
      <c r="AS935" s="13" t="b">
        <f t="shared" si="294"/>
        <v>1</v>
      </c>
      <c r="AT935" s="13" t="b">
        <f t="shared" si="295"/>
        <v>1</v>
      </c>
      <c r="AU935" s="13" t="b">
        <f t="shared" si="296"/>
        <v>1</v>
      </c>
      <c r="AV935" s="13" t="b">
        <f t="shared" si="297"/>
        <v>1</v>
      </c>
      <c r="AW935" s="13" t="b">
        <f t="shared" si="298"/>
        <v>1</v>
      </c>
      <c r="AX935" s="13" t="str">
        <f t="shared" si="299"/>
        <v>-</v>
      </c>
      <c r="AY935" s="622">
        <f>IF(AX935="-",0,IF(COUNTIF(AX935:$AX$1022,AX935)&gt;1,1,0))</f>
        <v>0</v>
      </c>
    </row>
    <row r="936" spans="1:51" ht="15.75">
      <c r="A936" s="464">
        <v>914</v>
      </c>
      <c r="B936" s="491"/>
      <c r="C936" s="492"/>
      <c r="D936" s="469"/>
      <c r="E936" s="470"/>
      <c r="F936" s="493"/>
      <c r="G936" s="466"/>
      <c r="H936" s="470"/>
      <c r="I936" s="493"/>
      <c r="J936" s="466"/>
      <c r="K936" s="470"/>
      <c r="L936" s="493"/>
      <c r="M936" s="466"/>
      <c r="N936" s="470"/>
      <c r="O936" s="493"/>
      <c r="P936" s="466"/>
      <c r="Q936" s="470"/>
      <c r="R936" s="493"/>
      <c r="S936" s="466"/>
      <c r="T936" s="470"/>
      <c r="U936" s="493"/>
      <c r="V936" s="466"/>
      <c r="W936" s="470"/>
      <c r="X936" s="493"/>
      <c r="Y936" s="466"/>
      <c r="Z936" s="470"/>
      <c r="AA936" s="494"/>
      <c r="AB936" s="542">
        <f t="shared" si="282"/>
        <v>0</v>
      </c>
      <c r="AC936" s="495">
        <f t="shared" si="282"/>
        <v>0</v>
      </c>
      <c r="AD936" s="496">
        <f t="shared" si="282"/>
        <v>0</v>
      </c>
      <c r="AE936" s="3"/>
      <c r="AF936" s="13" t="b">
        <f t="shared" si="280"/>
        <v>1</v>
      </c>
      <c r="AG936" s="13" t="b">
        <f t="shared" si="281"/>
        <v>1</v>
      </c>
      <c r="AH936" s="13" t="b">
        <f t="shared" si="283"/>
        <v>1</v>
      </c>
      <c r="AI936" s="13" t="b">
        <f t="shared" si="284"/>
        <v>1</v>
      </c>
      <c r="AJ936" s="13" t="b">
        <f t="shared" si="285"/>
        <v>0</v>
      </c>
      <c r="AK936" s="13" t="b">
        <f t="shared" si="286"/>
        <v>0</v>
      </c>
      <c r="AL936" s="13" t="b">
        <f t="shared" si="287"/>
        <v>0</v>
      </c>
      <c r="AM936" s="13" t="b">
        <f t="shared" si="288"/>
        <v>0</v>
      </c>
      <c r="AN936" s="13" t="b">
        <f t="shared" si="289"/>
        <v>0</v>
      </c>
      <c r="AO936" s="13" t="b">
        <f t="shared" si="290"/>
        <v>0</v>
      </c>
      <c r="AP936" s="13" t="b">
        <f t="shared" si="291"/>
        <v>0</v>
      </c>
      <c r="AQ936" s="13" t="b">
        <f t="shared" si="292"/>
        <v>0</v>
      </c>
      <c r="AR936" s="13" t="b">
        <f t="shared" si="293"/>
        <v>0</v>
      </c>
      <c r="AS936" s="13" t="b">
        <f t="shared" si="294"/>
        <v>1</v>
      </c>
      <c r="AT936" s="13" t="b">
        <f t="shared" si="295"/>
        <v>1</v>
      </c>
      <c r="AU936" s="13" t="b">
        <f t="shared" si="296"/>
        <v>1</v>
      </c>
      <c r="AV936" s="13" t="b">
        <f t="shared" si="297"/>
        <v>1</v>
      </c>
      <c r="AW936" s="13" t="b">
        <f t="shared" si="298"/>
        <v>1</v>
      </c>
      <c r="AX936" s="13" t="str">
        <f t="shared" si="299"/>
        <v>-</v>
      </c>
      <c r="AY936" s="622">
        <f>IF(AX936="-",0,IF(COUNTIF(AX936:$AX$1022,AX936)&gt;1,1,0))</f>
        <v>0</v>
      </c>
    </row>
    <row r="937" spans="1:51" ht="15.75">
      <c r="A937" s="464">
        <v>915</v>
      </c>
      <c r="B937" s="491"/>
      <c r="C937" s="492"/>
      <c r="D937" s="469"/>
      <c r="E937" s="470"/>
      <c r="F937" s="493"/>
      <c r="G937" s="466"/>
      <c r="H937" s="470"/>
      <c r="I937" s="493"/>
      <c r="J937" s="466"/>
      <c r="K937" s="470"/>
      <c r="L937" s="493"/>
      <c r="M937" s="466"/>
      <c r="N937" s="470"/>
      <c r="O937" s="493"/>
      <c r="P937" s="466"/>
      <c r="Q937" s="470"/>
      <c r="R937" s="493"/>
      <c r="S937" s="466"/>
      <c r="T937" s="470"/>
      <c r="U937" s="493"/>
      <c r="V937" s="466"/>
      <c r="W937" s="470"/>
      <c r="X937" s="493"/>
      <c r="Y937" s="466"/>
      <c r="Z937" s="470"/>
      <c r="AA937" s="494"/>
      <c r="AB937" s="542">
        <f t="shared" si="282"/>
        <v>0</v>
      </c>
      <c r="AC937" s="495">
        <f t="shared" si="282"/>
        <v>0</v>
      </c>
      <c r="AD937" s="496">
        <f t="shared" si="282"/>
        <v>0</v>
      </c>
      <c r="AE937" s="3"/>
      <c r="AF937" s="13" t="b">
        <f t="shared" si="280"/>
        <v>1</v>
      </c>
      <c r="AG937" s="13" t="b">
        <f t="shared" si="281"/>
        <v>1</v>
      </c>
      <c r="AH937" s="13" t="b">
        <f t="shared" si="283"/>
        <v>1</v>
      </c>
      <c r="AI937" s="13" t="b">
        <f t="shared" si="284"/>
        <v>1</v>
      </c>
      <c r="AJ937" s="13" t="b">
        <f t="shared" si="285"/>
        <v>0</v>
      </c>
      <c r="AK937" s="13" t="b">
        <f t="shared" si="286"/>
        <v>0</v>
      </c>
      <c r="AL937" s="13" t="b">
        <f t="shared" si="287"/>
        <v>0</v>
      </c>
      <c r="AM937" s="13" t="b">
        <f t="shared" si="288"/>
        <v>0</v>
      </c>
      <c r="AN937" s="13" t="b">
        <f t="shared" si="289"/>
        <v>0</v>
      </c>
      <c r="AO937" s="13" t="b">
        <f t="shared" si="290"/>
        <v>0</v>
      </c>
      <c r="AP937" s="13" t="b">
        <f t="shared" si="291"/>
        <v>0</v>
      </c>
      <c r="AQ937" s="13" t="b">
        <f t="shared" si="292"/>
        <v>0</v>
      </c>
      <c r="AR937" s="13" t="b">
        <f t="shared" si="293"/>
        <v>0</v>
      </c>
      <c r="AS937" s="13" t="b">
        <f t="shared" si="294"/>
        <v>1</v>
      </c>
      <c r="AT937" s="13" t="b">
        <f t="shared" si="295"/>
        <v>1</v>
      </c>
      <c r="AU937" s="13" t="b">
        <f t="shared" si="296"/>
        <v>1</v>
      </c>
      <c r="AV937" s="13" t="b">
        <f t="shared" si="297"/>
        <v>1</v>
      </c>
      <c r="AW937" s="13" t="b">
        <f t="shared" si="298"/>
        <v>1</v>
      </c>
      <c r="AX937" s="13" t="str">
        <f t="shared" si="299"/>
        <v>-</v>
      </c>
      <c r="AY937" s="622">
        <f>IF(AX937="-",0,IF(COUNTIF(AX937:$AX$1022,AX937)&gt;1,1,0))</f>
        <v>0</v>
      </c>
    </row>
    <row r="938" spans="1:51" ht="15.75">
      <c r="A938" s="464">
        <v>916</v>
      </c>
      <c r="B938" s="491"/>
      <c r="C938" s="492"/>
      <c r="D938" s="469"/>
      <c r="E938" s="470"/>
      <c r="F938" s="493"/>
      <c r="G938" s="466"/>
      <c r="H938" s="470"/>
      <c r="I938" s="493"/>
      <c r="J938" s="466"/>
      <c r="K938" s="470"/>
      <c r="L938" s="493"/>
      <c r="M938" s="466"/>
      <c r="N938" s="470"/>
      <c r="O938" s="493"/>
      <c r="P938" s="466"/>
      <c r="Q938" s="470"/>
      <c r="R938" s="493"/>
      <c r="S938" s="466"/>
      <c r="T938" s="470"/>
      <c r="U938" s="493"/>
      <c r="V938" s="466"/>
      <c r="W938" s="470"/>
      <c r="X938" s="493"/>
      <c r="Y938" s="466"/>
      <c r="Z938" s="470"/>
      <c r="AA938" s="494"/>
      <c r="AB938" s="542">
        <f t="shared" si="282"/>
        <v>0</v>
      </c>
      <c r="AC938" s="495">
        <f t="shared" si="282"/>
        <v>0</v>
      </c>
      <c r="AD938" s="496">
        <f t="shared" si="282"/>
        <v>0</v>
      </c>
      <c r="AE938" s="3"/>
      <c r="AF938" s="13" t="b">
        <f t="shared" si="280"/>
        <v>1</v>
      </c>
      <c r="AG938" s="13" t="b">
        <f t="shared" si="281"/>
        <v>1</v>
      </c>
      <c r="AH938" s="13" t="b">
        <f t="shared" si="283"/>
        <v>1</v>
      </c>
      <c r="AI938" s="13" t="b">
        <f t="shared" si="284"/>
        <v>1</v>
      </c>
      <c r="AJ938" s="13" t="b">
        <f t="shared" si="285"/>
        <v>0</v>
      </c>
      <c r="AK938" s="13" t="b">
        <f t="shared" si="286"/>
        <v>0</v>
      </c>
      <c r="AL938" s="13" t="b">
        <f t="shared" si="287"/>
        <v>0</v>
      </c>
      <c r="AM938" s="13" t="b">
        <f t="shared" si="288"/>
        <v>0</v>
      </c>
      <c r="AN938" s="13" t="b">
        <f t="shared" si="289"/>
        <v>0</v>
      </c>
      <c r="AO938" s="13" t="b">
        <f t="shared" si="290"/>
        <v>0</v>
      </c>
      <c r="AP938" s="13" t="b">
        <f t="shared" si="291"/>
        <v>0</v>
      </c>
      <c r="AQ938" s="13" t="b">
        <f t="shared" si="292"/>
        <v>0</v>
      </c>
      <c r="AR938" s="13" t="b">
        <f t="shared" si="293"/>
        <v>0</v>
      </c>
      <c r="AS938" s="13" t="b">
        <f t="shared" si="294"/>
        <v>1</v>
      </c>
      <c r="AT938" s="13" t="b">
        <f t="shared" si="295"/>
        <v>1</v>
      </c>
      <c r="AU938" s="13" t="b">
        <f t="shared" si="296"/>
        <v>1</v>
      </c>
      <c r="AV938" s="13" t="b">
        <f t="shared" si="297"/>
        <v>1</v>
      </c>
      <c r="AW938" s="13" t="b">
        <f t="shared" si="298"/>
        <v>1</v>
      </c>
      <c r="AX938" s="13" t="str">
        <f t="shared" si="299"/>
        <v>-</v>
      </c>
      <c r="AY938" s="622">
        <f>IF(AX938="-",0,IF(COUNTIF(AX938:$AX$1022,AX938)&gt;1,1,0))</f>
        <v>0</v>
      </c>
    </row>
    <row r="939" spans="1:51" ht="15.75">
      <c r="A939" s="464">
        <v>917</v>
      </c>
      <c r="B939" s="491"/>
      <c r="C939" s="492"/>
      <c r="D939" s="469"/>
      <c r="E939" s="470"/>
      <c r="F939" s="493"/>
      <c r="G939" s="466"/>
      <c r="H939" s="470"/>
      <c r="I939" s="493"/>
      <c r="J939" s="466"/>
      <c r="K939" s="470"/>
      <c r="L939" s="493"/>
      <c r="M939" s="466"/>
      <c r="N939" s="470"/>
      <c r="O939" s="493"/>
      <c r="P939" s="466"/>
      <c r="Q939" s="470"/>
      <c r="R939" s="493"/>
      <c r="S939" s="466"/>
      <c r="T939" s="470"/>
      <c r="U939" s="493"/>
      <c r="V939" s="466"/>
      <c r="W939" s="470"/>
      <c r="X939" s="493"/>
      <c r="Y939" s="466"/>
      <c r="Z939" s="470"/>
      <c r="AA939" s="494"/>
      <c r="AB939" s="542">
        <f t="shared" si="282"/>
        <v>0</v>
      </c>
      <c r="AC939" s="495">
        <f t="shared" si="282"/>
        <v>0</v>
      </c>
      <c r="AD939" s="496">
        <f t="shared" si="282"/>
        <v>0</v>
      </c>
      <c r="AE939" s="3"/>
      <c r="AF939" s="13" t="b">
        <f t="shared" si="280"/>
        <v>1</v>
      </c>
      <c r="AG939" s="13" t="b">
        <f t="shared" si="281"/>
        <v>1</v>
      </c>
      <c r="AH939" s="13" t="b">
        <f t="shared" si="283"/>
        <v>1</v>
      </c>
      <c r="AI939" s="13" t="b">
        <f t="shared" si="284"/>
        <v>1</v>
      </c>
      <c r="AJ939" s="13" t="b">
        <f t="shared" si="285"/>
        <v>0</v>
      </c>
      <c r="AK939" s="13" t="b">
        <f t="shared" si="286"/>
        <v>0</v>
      </c>
      <c r="AL939" s="13" t="b">
        <f t="shared" si="287"/>
        <v>0</v>
      </c>
      <c r="AM939" s="13" t="b">
        <f t="shared" si="288"/>
        <v>0</v>
      </c>
      <c r="AN939" s="13" t="b">
        <f t="shared" si="289"/>
        <v>0</v>
      </c>
      <c r="AO939" s="13" t="b">
        <f t="shared" si="290"/>
        <v>0</v>
      </c>
      <c r="AP939" s="13" t="b">
        <f t="shared" si="291"/>
        <v>0</v>
      </c>
      <c r="AQ939" s="13" t="b">
        <f t="shared" si="292"/>
        <v>0</v>
      </c>
      <c r="AR939" s="13" t="b">
        <f t="shared" si="293"/>
        <v>0</v>
      </c>
      <c r="AS939" s="13" t="b">
        <f t="shared" si="294"/>
        <v>1</v>
      </c>
      <c r="AT939" s="13" t="b">
        <f t="shared" si="295"/>
        <v>1</v>
      </c>
      <c r="AU939" s="13" t="b">
        <f t="shared" si="296"/>
        <v>1</v>
      </c>
      <c r="AV939" s="13" t="b">
        <f t="shared" si="297"/>
        <v>1</v>
      </c>
      <c r="AW939" s="13" t="b">
        <f t="shared" si="298"/>
        <v>1</v>
      </c>
      <c r="AX939" s="13" t="str">
        <f t="shared" si="299"/>
        <v>-</v>
      </c>
      <c r="AY939" s="622">
        <f>IF(AX939="-",0,IF(COUNTIF(AX939:$AX$1022,AX939)&gt;1,1,0))</f>
        <v>0</v>
      </c>
    </row>
    <row r="940" spans="1:51" ht="15.75">
      <c r="A940" s="464">
        <v>918</v>
      </c>
      <c r="B940" s="491"/>
      <c r="C940" s="492"/>
      <c r="D940" s="469"/>
      <c r="E940" s="470"/>
      <c r="F940" s="493"/>
      <c r="G940" s="466"/>
      <c r="H940" s="470"/>
      <c r="I940" s="493"/>
      <c r="J940" s="466"/>
      <c r="K940" s="470"/>
      <c r="L940" s="493"/>
      <c r="M940" s="466"/>
      <c r="N940" s="470"/>
      <c r="O940" s="493"/>
      <c r="P940" s="466"/>
      <c r="Q940" s="470"/>
      <c r="R940" s="493"/>
      <c r="S940" s="466"/>
      <c r="T940" s="470"/>
      <c r="U940" s="493"/>
      <c r="V940" s="466"/>
      <c r="W940" s="470"/>
      <c r="X940" s="493"/>
      <c r="Y940" s="466"/>
      <c r="Z940" s="470"/>
      <c r="AA940" s="494"/>
      <c r="AB940" s="542">
        <f t="shared" si="282"/>
        <v>0</v>
      </c>
      <c r="AC940" s="495">
        <f t="shared" si="282"/>
        <v>0</v>
      </c>
      <c r="AD940" s="496">
        <f t="shared" si="282"/>
        <v>0</v>
      </c>
      <c r="AE940" s="3"/>
      <c r="AF940" s="13" t="b">
        <f t="shared" si="280"/>
        <v>1</v>
      </c>
      <c r="AG940" s="13" t="b">
        <f t="shared" si="281"/>
        <v>1</v>
      </c>
      <c r="AH940" s="13" t="b">
        <f t="shared" si="283"/>
        <v>1</v>
      </c>
      <c r="AI940" s="13" t="b">
        <f t="shared" si="284"/>
        <v>1</v>
      </c>
      <c r="AJ940" s="13" t="b">
        <f t="shared" si="285"/>
        <v>0</v>
      </c>
      <c r="AK940" s="13" t="b">
        <f t="shared" si="286"/>
        <v>0</v>
      </c>
      <c r="AL940" s="13" t="b">
        <f t="shared" si="287"/>
        <v>0</v>
      </c>
      <c r="AM940" s="13" t="b">
        <f t="shared" si="288"/>
        <v>0</v>
      </c>
      <c r="AN940" s="13" t="b">
        <f t="shared" si="289"/>
        <v>0</v>
      </c>
      <c r="AO940" s="13" t="b">
        <f t="shared" si="290"/>
        <v>0</v>
      </c>
      <c r="AP940" s="13" t="b">
        <f t="shared" si="291"/>
        <v>0</v>
      </c>
      <c r="AQ940" s="13" t="b">
        <f t="shared" si="292"/>
        <v>0</v>
      </c>
      <c r="AR940" s="13" t="b">
        <f t="shared" si="293"/>
        <v>0</v>
      </c>
      <c r="AS940" s="13" t="b">
        <f t="shared" si="294"/>
        <v>1</v>
      </c>
      <c r="AT940" s="13" t="b">
        <f t="shared" si="295"/>
        <v>1</v>
      </c>
      <c r="AU940" s="13" t="b">
        <f t="shared" si="296"/>
        <v>1</v>
      </c>
      <c r="AV940" s="13" t="b">
        <f t="shared" si="297"/>
        <v>1</v>
      </c>
      <c r="AW940" s="13" t="b">
        <f t="shared" si="298"/>
        <v>1</v>
      </c>
      <c r="AX940" s="13" t="str">
        <f t="shared" si="299"/>
        <v>-</v>
      </c>
      <c r="AY940" s="622">
        <f>IF(AX940="-",0,IF(COUNTIF(AX940:$AX$1022,AX940)&gt;1,1,0))</f>
        <v>0</v>
      </c>
    </row>
    <row r="941" spans="1:51" ht="15.75">
      <c r="A941" s="464">
        <v>919</v>
      </c>
      <c r="B941" s="491"/>
      <c r="C941" s="492"/>
      <c r="D941" s="469"/>
      <c r="E941" s="470"/>
      <c r="F941" s="493"/>
      <c r="G941" s="466"/>
      <c r="H941" s="470"/>
      <c r="I941" s="493"/>
      <c r="J941" s="466"/>
      <c r="K941" s="470"/>
      <c r="L941" s="493"/>
      <c r="M941" s="466"/>
      <c r="N941" s="470"/>
      <c r="O941" s="493"/>
      <c r="P941" s="466"/>
      <c r="Q941" s="470"/>
      <c r="R941" s="493"/>
      <c r="S941" s="466"/>
      <c r="T941" s="470"/>
      <c r="U941" s="493"/>
      <c r="V941" s="466"/>
      <c r="W941" s="470"/>
      <c r="X941" s="493"/>
      <c r="Y941" s="466"/>
      <c r="Z941" s="470"/>
      <c r="AA941" s="494"/>
      <c r="AB941" s="542">
        <f t="shared" si="282"/>
        <v>0</v>
      </c>
      <c r="AC941" s="495">
        <f t="shared" si="282"/>
        <v>0</v>
      </c>
      <c r="AD941" s="496">
        <f t="shared" si="282"/>
        <v>0</v>
      </c>
      <c r="AE941" s="3"/>
      <c r="AF941" s="13" t="b">
        <f t="shared" si="280"/>
        <v>1</v>
      </c>
      <c r="AG941" s="13" t="b">
        <f t="shared" si="281"/>
        <v>1</v>
      </c>
      <c r="AH941" s="13" t="b">
        <f t="shared" si="283"/>
        <v>1</v>
      </c>
      <c r="AI941" s="13" t="b">
        <f t="shared" si="284"/>
        <v>1</v>
      </c>
      <c r="AJ941" s="13" t="b">
        <f t="shared" si="285"/>
        <v>0</v>
      </c>
      <c r="AK941" s="13" t="b">
        <f t="shared" si="286"/>
        <v>0</v>
      </c>
      <c r="AL941" s="13" t="b">
        <f t="shared" si="287"/>
        <v>0</v>
      </c>
      <c r="AM941" s="13" t="b">
        <f t="shared" si="288"/>
        <v>0</v>
      </c>
      <c r="AN941" s="13" t="b">
        <f t="shared" si="289"/>
        <v>0</v>
      </c>
      <c r="AO941" s="13" t="b">
        <f t="shared" si="290"/>
        <v>0</v>
      </c>
      <c r="AP941" s="13" t="b">
        <f t="shared" si="291"/>
        <v>0</v>
      </c>
      <c r="AQ941" s="13" t="b">
        <f t="shared" si="292"/>
        <v>0</v>
      </c>
      <c r="AR941" s="13" t="b">
        <f t="shared" si="293"/>
        <v>0</v>
      </c>
      <c r="AS941" s="13" t="b">
        <f t="shared" si="294"/>
        <v>1</v>
      </c>
      <c r="AT941" s="13" t="b">
        <f t="shared" si="295"/>
        <v>1</v>
      </c>
      <c r="AU941" s="13" t="b">
        <f t="shared" si="296"/>
        <v>1</v>
      </c>
      <c r="AV941" s="13" t="b">
        <f t="shared" si="297"/>
        <v>1</v>
      </c>
      <c r="AW941" s="13" t="b">
        <f t="shared" si="298"/>
        <v>1</v>
      </c>
      <c r="AX941" s="13" t="str">
        <f t="shared" si="299"/>
        <v>-</v>
      </c>
      <c r="AY941" s="622">
        <f>IF(AX941="-",0,IF(COUNTIF(AX941:$AX$1022,AX941)&gt;1,1,0))</f>
        <v>0</v>
      </c>
    </row>
    <row r="942" spans="1:51" ht="15.75">
      <c r="A942" s="464">
        <v>920</v>
      </c>
      <c r="B942" s="491"/>
      <c r="C942" s="492"/>
      <c r="D942" s="469"/>
      <c r="E942" s="470"/>
      <c r="F942" s="493"/>
      <c r="G942" s="466"/>
      <c r="H942" s="470"/>
      <c r="I942" s="493"/>
      <c r="J942" s="466"/>
      <c r="K942" s="470"/>
      <c r="L942" s="493"/>
      <c r="M942" s="466"/>
      <c r="N942" s="470"/>
      <c r="O942" s="493"/>
      <c r="P942" s="466"/>
      <c r="Q942" s="470"/>
      <c r="R942" s="493"/>
      <c r="S942" s="466"/>
      <c r="T942" s="470"/>
      <c r="U942" s="493"/>
      <c r="V942" s="466"/>
      <c r="W942" s="470"/>
      <c r="X942" s="493"/>
      <c r="Y942" s="466"/>
      <c r="Z942" s="470"/>
      <c r="AA942" s="494"/>
      <c r="AB942" s="542">
        <f t="shared" si="282"/>
        <v>0</v>
      </c>
      <c r="AC942" s="495">
        <f t="shared" si="282"/>
        <v>0</v>
      </c>
      <c r="AD942" s="496">
        <f t="shared" si="282"/>
        <v>0</v>
      </c>
      <c r="AE942" s="3"/>
      <c r="AF942" s="13" t="b">
        <f t="shared" si="280"/>
        <v>1</v>
      </c>
      <c r="AG942" s="13" t="b">
        <f t="shared" si="281"/>
        <v>1</v>
      </c>
      <c r="AH942" s="13" t="b">
        <f t="shared" si="283"/>
        <v>1</v>
      </c>
      <c r="AI942" s="13" t="b">
        <f t="shared" si="284"/>
        <v>1</v>
      </c>
      <c r="AJ942" s="13" t="b">
        <f t="shared" si="285"/>
        <v>0</v>
      </c>
      <c r="AK942" s="13" t="b">
        <f t="shared" si="286"/>
        <v>0</v>
      </c>
      <c r="AL942" s="13" t="b">
        <f t="shared" si="287"/>
        <v>0</v>
      </c>
      <c r="AM942" s="13" t="b">
        <f t="shared" si="288"/>
        <v>0</v>
      </c>
      <c r="AN942" s="13" t="b">
        <f t="shared" si="289"/>
        <v>0</v>
      </c>
      <c r="AO942" s="13" t="b">
        <f t="shared" si="290"/>
        <v>0</v>
      </c>
      <c r="AP942" s="13" t="b">
        <f t="shared" si="291"/>
        <v>0</v>
      </c>
      <c r="AQ942" s="13" t="b">
        <f t="shared" si="292"/>
        <v>0</v>
      </c>
      <c r="AR942" s="13" t="b">
        <f t="shared" si="293"/>
        <v>0</v>
      </c>
      <c r="AS942" s="13" t="b">
        <f t="shared" si="294"/>
        <v>1</v>
      </c>
      <c r="AT942" s="13" t="b">
        <f t="shared" si="295"/>
        <v>1</v>
      </c>
      <c r="AU942" s="13" t="b">
        <f t="shared" si="296"/>
        <v>1</v>
      </c>
      <c r="AV942" s="13" t="b">
        <f t="shared" si="297"/>
        <v>1</v>
      </c>
      <c r="AW942" s="13" t="b">
        <f t="shared" si="298"/>
        <v>1</v>
      </c>
      <c r="AX942" s="13" t="str">
        <f t="shared" si="299"/>
        <v>-</v>
      </c>
      <c r="AY942" s="622">
        <f>IF(AX942="-",0,IF(COUNTIF(AX942:$AX$1022,AX942)&gt;1,1,0))</f>
        <v>0</v>
      </c>
    </row>
    <row r="943" spans="1:51" ht="15.75">
      <c r="A943" s="464">
        <v>921</v>
      </c>
      <c r="B943" s="491"/>
      <c r="C943" s="492"/>
      <c r="D943" s="469"/>
      <c r="E943" s="470"/>
      <c r="F943" s="493"/>
      <c r="G943" s="466"/>
      <c r="H943" s="470"/>
      <c r="I943" s="493"/>
      <c r="J943" s="466"/>
      <c r="K943" s="470"/>
      <c r="L943" s="493"/>
      <c r="M943" s="466"/>
      <c r="N943" s="470"/>
      <c r="O943" s="493"/>
      <c r="P943" s="466"/>
      <c r="Q943" s="470"/>
      <c r="R943" s="493"/>
      <c r="S943" s="466"/>
      <c r="T943" s="470"/>
      <c r="U943" s="493"/>
      <c r="V943" s="466"/>
      <c r="W943" s="470"/>
      <c r="X943" s="493"/>
      <c r="Y943" s="466"/>
      <c r="Z943" s="470"/>
      <c r="AA943" s="494"/>
      <c r="AB943" s="542">
        <f t="shared" si="282"/>
        <v>0</v>
      </c>
      <c r="AC943" s="495">
        <f t="shared" si="282"/>
        <v>0</v>
      </c>
      <c r="AD943" s="496">
        <f t="shared" si="282"/>
        <v>0</v>
      </c>
      <c r="AE943" s="3"/>
      <c r="AF943" s="13" t="b">
        <f t="shared" si="280"/>
        <v>1</v>
      </c>
      <c r="AG943" s="13" t="b">
        <f t="shared" si="281"/>
        <v>1</v>
      </c>
      <c r="AH943" s="13" t="b">
        <f t="shared" si="283"/>
        <v>1</v>
      </c>
      <c r="AI943" s="13" t="b">
        <f t="shared" si="284"/>
        <v>1</v>
      </c>
      <c r="AJ943" s="13" t="b">
        <f t="shared" si="285"/>
        <v>0</v>
      </c>
      <c r="AK943" s="13" t="b">
        <f t="shared" si="286"/>
        <v>0</v>
      </c>
      <c r="AL943" s="13" t="b">
        <f t="shared" si="287"/>
        <v>0</v>
      </c>
      <c r="AM943" s="13" t="b">
        <f t="shared" si="288"/>
        <v>0</v>
      </c>
      <c r="AN943" s="13" t="b">
        <f t="shared" si="289"/>
        <v>0</v>
      </c>
      <c r="AO943" s="13" t="b">
        <f t="shared" si="290"/>
        <v>0</v>
      </c>
      <c r="AP943" s="13" t="b">
        <f t="shared" si="291"/>
        <v>0</v>
      </c>
      <c r="AQ943" s="13" t="b">
        <f t="shared" si="292"/>
        <v>0</v>
      </c>
      <c r="AR943" s="13" t="b">
        <f t="shared" si="293"/>
        <v>0</v>
      </c>
      <c r="AS943" s="13" t="b">
        <f t="shared" si="294"/>
        <v>1</v>
      </c>
      <c r="AT943" s="13" t="b">
        <f t="shared" si="295"/>
        <v>1</v>
      </c>
      <c r="AU943" s="13" t="b">
        <f t="shared" si="296"/>
        <v>1</v>
      </c>
      <c r="AV943" s="13" t="b">
        <f t="shared" si="297"/>
        <v>1</v>
      </c>
      <c r="AW943" s="13" t="b">
        <f t="shared" si="298"/>
        <v>1</v>
      </c>
      <c r="AX943" s="13" t="str">
        <f t="shared" si="299"/>
        <v>-</v>
      </c>
      <c r="AY943" s="622">
        <f>IF(AX943="-",0,IF(COUNTIF(AX943:$AX$1022,AX943)&gt;1,1,0))</f>
        <v>0</v>
      </c>
    </row>
    <row r="944" spans="1:51" ht="15.75">
      <c r="A944" s="464">
        <v>922</v>
      </c>
      <c r="B944" s="491"/>
      <c r="C944" s="492"/>
      <c r="D944" s="469"/>
      <c r="E944" s="470"/>
      <c r="F944" s="493"/>
      <c r="G944" s="466"/>
      <c r="H944" s="470"/>
      <c r="I944" s="493"/>
      <c r="J944" s="466"/>
      <c r="K944" s="470"/>
      <c r="L944" s="493"/>
      <c r="M944" s="466"/>
      <c r="N944" s="470"/>
      <c r="O944" s="493"/>
      <c r="P944" s="466"/>
      <c r="Q944" s="470"/>
      <c r="R944" s="493"/>
      <c r="S944" s="466"/>
      <c r="T944" s="470"/>
      <c r="U944" s="493"/>
      <c r="V944" s="466"/>
      <c r="W944" s="470"/>
      <c r="X944" s="493"/>
      <c r="Y944" s="466"/>
      <c r="Z944" s="470"/>
      <c r="AA944" s="494"/>
      <c r="AB944" s="542">
        <f t="shared" si="282"/>
        <v>0</v>
      </c>
      <c r="AC944" s="495">
        <f t="shared" si="282"/>
        <v>0</v>
      </c>
      <c r="AD944" s="496">
        <f t="shared" si="282"/>
        <v>0</v>
      </c>
      <c r="AE944" s="3"/>
      <c r="AF944" s="13" t="b">
        <f t="shared" si="280"/>
        <v>1</v>
      </c>
      <c r="AG944" s="13" t="b">
        <f t="shared" si="281"/>
        <v>1</v>
      </c>
      <c r="AH944" s="13" t="b">
        <f t="shared" si="283"/>
        <v>1</v>
      </c>
      <c r="AI944" s="13" t="b">
        <f t="shared" si="284"/>
        <v>1</v>
      </c>
      <c r="AJ944" s="13" t="b">
        <f t="shared" si="285"/>
        <v>0</v>
      </c>
      <c r="AK944" s="13" t="b">
        <f t="shared" si="286"/>
        <v>0</v>
      </c>
      <c r="AL944" s="13" t="b">
        <f t="shared" si="287"/>
        <v>0</v>
      </c>
      <c r="AM944" s="13" t="b">
        <f t="shared" si="288"/>
        <v>0</v>
      </c>
      <c r="AN944" s="13" t="b">
        <f t="shared" si="289"/>
        <v>0</v>
      </c>
      <c r="AO944" s="13" t="b">
        <f t="shared" si="290"/>
        <v>0</v>
      </c>
      <c r="AP944" s="13" t="b">
        <f t="shared" si="291"/>
        <v>0</v>
      </c>
      <c r="AQ944" s="13" t="b">
        <f t="shared" si="292"/>
        <v>0</v>
      </c>
      <c r="AR944" s="13" t="b">
        <f t="shared" si="293"/>
        <v>0</v>
      </c>
      <c r="AS944" s="13" t="b">
        <f t="shared" si="294"/>
        <v>1</v>
      </c>
      <c r="AT944" s="13" t="b">
        <f t="shared" si="295"/>
        <v>1</v>
      </c>
      <c r="AU944" s="13" t="b">
        <f t="shared" si="296"/>
        <v>1</v>
      </c>
      <c r="AV944" s="13" t="b">
        <f t="shared" si="297"/>
        <v>1</v>
      </c>
      <c r="AW944" s="13" t="b">
        <f t="shared" si="298"/>
        <v>1</v>
      </c>
      <c r="AX944" s="13" t="str">
        <f t="shared" si="299"/>
        <v>-</v>
      </c>
      <c r="AY944" s="622">
        <f>IF(AX944="-",0,IF(COUNTIF(AX944:$AX$1022,AX944)&gt;1,1,0))</f>
        <v>0</v>
      </c>
    </row>
    <row r="945" spans="1:51" ht="15.75">
      <c r="A945" s="464">
        <v>923</v>
      </c>
      <c r="B945" s="491"/>
      <c r="C945" s="492"/>
      <c r="D945" s="469"/>
      <c r="E945" s="470"/>
      <c r="F945" s="493"/>
      <c r="G945" s="466"/>
      <c r="H945" s="470"/>
      <c r="I945" s="493"/>
      <c r="J945" s="466"/>
      <c r="K945" s="470"/>
      <c r="L945" s="493"/>
      <c r="M945" s="466"/>
      <c r="N945" s="470"/>
      <c r="O945" s="493"/>
      <c r="P945" s="466"/>
      <c r="Q945" s="470"/>
      <c r="R945" s="493"/>
      <c r="S945" s="466"/>
      <c r="T945" s="470"/>
      <c r="U945" s="493"/>
      <c r="V945" s="466"/>
      <c r="W945" s="470"/>
      <c r="X945" s="493"/>
      <c r="Y945" s="466"/>
      <c r="Z945" s="470"/>
      <c r="AA945" s="494"/>
      <c r="AB945" s="542">
        <f t="shared" si="282"/>
        <v>0</v>
      </c>
      <c r="AC945" s="495">
        <f t="shared" si="282"/>
        <v>0</v>
      </c>
      <c r="AD945" s="496">
        <f t="shared" si="282"/>
        <v>0</v>
      </c>
      <c r="AE945" s="3"/>
      <c r="AF945" s="13" t="b">
        <f t="shared" si="280"/>
        <v>1</v>
      </c>
      <c r="AG945" s="13" t="b">
        <f t="shared" si="281"/>
        <v>1</v>
      </c>
      <c r="AH945" s="13" t="b">
        <f t="shared" si="283"/>
        <v>1</v>
      </c>
      <c r="AI945" s="13" t="b">
        <f t="shared" si="284"/>
        <v>1</v>
      </c>
      <c r="AJ945" s="13" t="b">
        <f t="shared" si="285"/>
        <v>0</v>
      </c>
      <c r="AK945" s="13" t="b">
        <f t="shared" si="286"/>
        <v>0</v>
      </c>
      <c r="AL945" s="13" t="b">
        <f t="shared" si="287"/>
        <v>0</v>
      </c>
      <c r="AM945" s="13" t="b">
        <f t="shared" si="288"/>
        <v>0</v>
      </c>
      <c r="AN945" s="13" t="b">
        <f t="shared" si="289"/>
        <v>0</v>
      </c>
      <c r="AO945" s="13" t="b">
        <f t="shared" si="290"/>
        <v>0</v>
      </c>
      <c r="AP945" s="13" t="b">
        <f t="shared" si="291"/>
        <v>0</v>
      </c>
      <c r="AQ945" s="13" t="b">
        <f t="shared" si="292"/>
        <v>0</v>
      </c>
      <c r="AR945" s="13" t="b">
        <f t="shared" si="293"/>
        <v>0</v>
      </c>
      <c r="AS945" s="13" t="b">
        <f t="shared" si="294"/>
        <v>1</v>
      </c>
      <c r="AT945" s="13" t="b">
        <f t="shared" si="295"/>
        <v>1</v>
      </c>
      <c r="AU945" s="13" t="b">
        <f t="shared" si="296"/>
        <v>1</v>
      </c>
      <c r="AV945" s="13" t="b">
        <f t="shared" si="297"/>
        <v>1</v>
      </c>
      <c r="AW945" s="13" t="b">
        <f t="shared" si="298"/>
        <v>1</v>
      </c>
      <c r="AX945" s="13" t="str">
        <f t="shared" si="299"/>
        <v>-</v>
      </c>
      <c r="AY945" s="622">
        <f>IF(AX945="-",0,IF(COUNTIF(AX945:$AX$1022,AX945)&gt;1,1,0))</f>
        <v>0</v>
      </c>
    </row>
    <row r="946" spans="1:51" ht="15.75">
      <c r="A946" s="464">
        <v>924</v>
      </c>
      <c r="B946" s="491"/>
      <c r="C946" s="492"/>
      <c r="D946" s="469"/>
      <c r="E946" s="470"/>
      <c r="F946" s="493"/>
      <c r="G946" s="466"/>
      <c r="H946" s="470"/>
      <c r="I946" s="493"/>
      <c r="J946" s="466"/>
      <c r="K946" s="470"/>
      <c r="L946" s="493"/>
      <c r="M946" s="466"/>
      <c r="N946" s="470"/>
      <c r="O946" s="493"/>
      <c r="P946" s="466"/>
      <c r="Q946" s="470"/>
      <c r="R946" s="493"/>
      <c r="S946" s="466"/>
      <c r="T946" s="470"/>
      <c r="U946" s="493"/>
      <c r="V946" s="466"/>
      <c r="W946" s="470"/>
      <c r="X946" s="493"/>
      <c r="Y946" s="466"/>
      <c r="Z946" s="470"/>
      <c r="AA946" s="494"/>
      <c r="AB946" s="542">
        <f t="shared" si="282"/>
        <v>0</v>
      </c>
      <c r="AC946" s="495">
        <f t="shared" si="282"/>
        <v>0</v>
      </c>
      <c r="AD946" s="496">
        <f t="shared" si="282"/>
        <v>0</v>
      </c>
      <c r="AE946" s="3"/>
      <c r="AF946" s="13" t="b">
        <f t="shared" si="280"/>
        <v>1</v>
      </c>
      <c r="AG946" s="13" t="b">
        <f t="shared" si="281"/>
        <v>1</v>
      </c>
      <c r="AH946" s="13" t="b">
        <f t="shared" si="283"/>
        <v>1</v>
      </c>
      <c r="AI946" s="13" t="b">
        <f t="shared" si="284"/>
        <v>1</v>
      </c>
      <c r="AJ946" s="13" t="b">
        <f t="shared" si="285"/>
        <v>0</v>
      </c>
      <c r="AK946" s="13" t="b">
        <f t="shared" si="286"/>
        <v>0</v>
      </c>
      <c r="AL946" s="13" t="b">
        <f t="shared" si="287"/>
        <v>0</v>
      </c>
      <c r="AM946" s="13" t="b">
        <f t="shared" si="288"/>
        <v>0</v>
      </c>
      <c r="AN946" s="13" t="b">
        <f t="shared" si="289"/>
        <v>0</v>
      </c>
      <c r="AO946" s="13" t="b">
        <f t="shared" si="290"/>
        <v>0</v>
      </c>
      <c r="AP946" s="13" t="b">
        <f t="shared" si="291"/>
        <v>0</v>
      </c>
      <c r="AQ946" s="13" t="b">
        <f t="shared" si="292"/>
        <v>0</v>
      </c>
      <c r="AR946" s="13" t="b">
        <f t="shared" si="293"/>
        <v>0</v>
      </c>
      <c r="AS946" s="13" t="b">
        <f t="shared" si="294"/>
        <v>1</v>
      </c>
      <c r="AT946" s="13" t="b">
        <f t="shared" si="295"/>
        <v>1</v>
      </c>
      <c r="AU946" s="13" t="b">
        <f t="shared" si="296"/>
        <v>1</v>
      </c>
      <c r="AV946" s="13" t="b">
        <f t="shared" si="297"/>
        <v>1</v>
      </c>
      <c r="AW946" s="13" t="b">
        <f t="shared" si="298"/>
        <v>1</v>
      </c>
      <c r="AX946" s="13" t="str">
        <f t="shared" si="299"/>
        <v>-</v>
      </c>
      <c r="AY946" s="622">
        <f>IF(AX946="-",0,IF(COUNTIF(AX946:$AX$1022,AX946)&gt;1,1,0))</f>
        <v>0</v>
      </c>
    </row>
    <row r="947" spans="1:51" ht="15.75">
      <c r="A947" s="464">
        <v>925</v>
      </c>
      <c r="B947" s="491"/>
      <c r="C947" s="492"/>
      <c r="D947" s="469"/>
      <c r="E947" s="470"/>
      <c r="F947" s="493"/>
      <c r="G947" s="466"/>
      <c r="H947" s="470"/>
      <c r="I947" s="493"/>
      <c r="J947" s="466"/>
      <c r="K947" s="470"/>
      <c r="L947" s="493"/>
      <c r="M947" s="466"/>
      <c r="N947" s="470"/>
      <c r="O947" s="493"/>
      <c r="P947" s="466"/>
      <c r="Q947" s="470"/>
      <c r="R947" s="493"/>
      <c r="S947" s="466"/>
      <c r="T947" s="470"/>
      <c r="U947" s="493"/>
      <c r="V947" s="466"/>
      <c r="W947" s="470"/>
      <c r="X947" s="493"/>
      <c r="Y947" s="466"/>
      <c r="Z947" s="470"/>
      <c r="AA947" s="494"/>
      <c r="AB947" s="542">
        <f t="shared" si="282"/>
        <v>0</v>
      </c>
      <c r="AC947" s="495">
        <f t="shared" si="282"/>
        <v>0</v>
      </c>
      <c r="AD947" s="496">
        <f t="shared" si="282"/>
        <v>0</v>
      </c>
      <c r="AE947" s="3"/>
      <c r="AF947" s="13" t="b">
        <f t="shared" si="280"/>
        <v>1</v>
      </c>
      <c r="AG947" s="13" t="b">
        <f t="shared" si="281"/>
        <v>1</v>
      </c>
      <c r="AH947" s="13" t="b">
        <f t="shared" si="283"/>
        <v>1</v>
      </c>
      <c r="AI947" s="13" t="b">
        <f t="shared" si="284"/>
        <v>1</v>
      </c>
      <c r="AJ947" s="13" t="b">
        <f t="shared" si="285"/>
        <v>0</v>
      </c>
      <c r="AK947" s="13" t="b">
        <f t="shared" si="286"/>
        <v>0</v>
      </c>
      <c r="AL947" s="13" t="b">
        <f t="shared" si="287"/>
        <v>0</v>
      </c>
      <c r="AM947" s="13" t="b">
        <f t="shared" si="288"/>
        <v>0</v>
      </c>
      <c r="AN947" s="13" t="b">
        <f t="shared" si="289"/>
        <v>0</v>
      </c>
      <c r="AO947" s="13" t="b">
        <f t="shared" si="290"/>
        <v>0</v>
      </c>
      <c r="AP947" s="13" t="b">
        <f t="shared" si="291"/>
        <v>0</v>
      </c>
      <c r="AQ947" s="13" t="b">
        <f t="shared" si="292"/>
        <v>0</v>
      </c>
      <c r="AR947" s="13" t="b">
        <f t="shared" si="293"/>
        <v>0</v>
      </c>
      <c r="AS947" s="13" t="b">
        <f t="shared" si="294"/>
        <v>1</v>
      </c>
      <c r="AT947" s="13" t="b">
        <f t="shared" si="295"/>
        <v>1</v>
      </c>
      <c r="AU947" s="13" t="b">
        <f t="shared" si="296"/>
        <v>1</v>
      </c>
      <c r="AV947" s="13" t="b">
        <f t="shared" si="297"/>
        <v>1</v>
      </c>
      <c r="AW947" s="13" t="b">
        <f t="shared" si="298"/>
        <v>1</v>
      </c>
      <c r="AX947" s="13" t="str">
        <f t="shared" si="299"/>
        <v>-</v>
      </c>
      <c r="AY947" s="622">
        <f>IF(AX947="-",0,IF(COUNTIF(AX947:$AX$1022,AX947)&gt;1,1,0))</f>
        <v>0</v>
      </c>
    </row>
    <row r="948" spans="1:51" ht="15.75">
      <c r="A948" s="464">
        <v>926</v>
      </c>
      <c r="B948" s="491"/>
      <c r="C948" s="492"/>
      <c r="D948" s="469"/>
      <c r="E948" s="470"/>
      <c r="F948" s="493"/>
      <c r="G948" s="466"/>
      <c r="H948" s="470"/>
      <c r="I948" s="493"/>
      <c r="J948" s="466"/>
      <c r="K948" s="470"/>
      <c r="L948" s="493"/>
      <c r="M948" s="466"/>
      <c r="N948" s="470"/>
      <c r="O948" s="493"/>
      <c r="P948" s="466"/>
      <c r="Q948" s="470"/>
      <c r="R948" s="493"/>
      <c r="S948" s="466"/>
      <c r="T948" s="470"/>
      <c r="U948" s="493"/>
      <c r="V948" s="466"/>
      <c r="W948" s="470"/>
      <c r="X948" s="493"/>
      <c r="Y948" s="466"/>
      <c r="Z948" s="470"/>
      <c r="AA948" s="494"/>
      <c r="AB948" s="542">
        <f t="shared" si="282"/>
        <v>0</v>
      </c>
      <c r="AC948" s="495">
        <f t="shared" si="282"/>
        <v>0</v>
      </c>
      <c r="AD948" s="496">
        <f t="shared" si="282"/>
        <v>0</v>
      </c>
      <c r="AE948" s="3"/>
      <c r="AF948" s="13" t="b">
        <f t="shared" si="280"/>
        <v>1</v>
      </c>
      <c r="AG948" s="13" t="b">
        <f t="shared" si="281"/>
        <v>1</v>
      </c>
      <c r="AH948" s="13" t="b">
        <f t="shared" si="283"/>
        <v>1</v>
      </c>
      <c r="AI948" s="13" t="b">
        <f t="shared" si="284"/>
        <v>1</v>
      </c>
      <c r="AJ948" s="13" t="b">
        <f t="shared" si="285"/>
        <v>0</v>
      </c>
      <c r="AK948" s="13" t="b">
        <f t="shared" si="286"/>
        <v>0</v>
      </c>
      <c r="AL948" s="13" t="b">
        <f t="shared" si="287"/>
        <v>0</v>
      </c>
      <c r="AM948" s="13" t="b">
        <f t="shared" si="288"/>
        <v>0</v>
      </c>
      <c r="AN948" s="13" t="b">
        <f t="shared" si="289"/>
        <v>0</v>
      </c>
      <c r="AO948" s="13" t="b">
        <f t="shared" si="290"/>
        <v>0</v>
      </c>
      <c r="AP948" s="13" t="b">
        <f t="shared" si="291"/>
        <v>0</v>
      </c>
      <c r="AQ948" s="13" t="b">
        <f t="shared" si="292"/>
        <v>0</v>
      </c>
      <c r="AR948" s="13" t="b">
        <f t="shared" si="293"/>
        <v>0</v>
      </c>
      <c r="AS948" s="13" t="b">
        <f t="shared" si="294"/>
        <v>1</v>
      </c>
      <c r="AT948" s="13" t="b">
        <f t="shared" si="295"/>
        <v>1</v>
      </c>
      <c r="AU948" s="13" t="b">
        <f t="shared" si="296"/>
        <v>1</v>
      </c>
      <c r="AV948" s="13" t="b">
        <f t="shared" si="297"/>
        <v>1</v>
      </c>
      <c r="AW948" s="13" t="b">
        <f t="shared" si="298"/>
        <v>1</v>
      </c>
      <c r="AX948" s="13" t="str">
        <f t="shared" si="299"/>
        <v>-</v>
      </c>
      <c r="AY948" s="622">
        <f>IF(AX948="-",0,IF(COUNTIF(AX948:$AX$1022,AX948)&gt;1,1,0))</f>
        <v>0</v>
      </c>
    </row>
    <row r="949" spans="1:51" ht="15.75">
      <c r="A949" s="464">
        <v>927</v>
      </c>
      <c r="B949" s="491"/>
      <c r="C949" s="492"/>
      <c r="D949" s="469"/>
      <c r="E949" s="470"/>
      <c r="F949" s="493"/>
      <c r="G949" s="466"/>
      <c r="H949" s="470"/>
      <c r="I949" s="493"/>
      <c r="J949" s="466"/>
      <c r="K949" s="470"/>
      <c r="L949" s="493"/>
      <c r="M949" s="466"/>
      <c r="N949" s="470"/>
      <c r="O949" s="493"/>
      <c r="P949" s="466"/>
      <c r="Q949" s="470"/>
      <c r="R949" s="493"/>
      <c r="S949" s="466"/>
      <c r="T949" s="470"/>
      <c r="U949" s="493"/>
      <c r="V949" s="466"/>
      <c r="W949" s="470"/>
      <c r="X949" s="493"/>
      <c r="Y949" s="466"/>
      <c r="Z949" s="470"/>
      <c r="AA949" s="494"/>
      <c r="AB949" s="542">
        <f t="shared" si="282"/>
        <v>0</v>
      </c>
      <c r="AC949" s="495">
        <f t="shared" si="282"/>
        <v>0</v>
      </c>
      <c r="AD949" s="496">
        <f t="shared" si="282"/>
        <v>0</v>
      </c>
      <c r="AE949" s="3"/>
      <c r="AF949" s="13" t="b">
        <f t="shared" si="280"/>
        <v>1</v>
      </c>
      <c r="AG949" s="13" t="b">
        <f t="shared" si="281"/>
        <v>1</v>
      </c>
      <c r="AH949" s="13" t="b">
        <f t="shared" si="283"/>
        <v>1</v>
      </c>
      <c r="AI949" s="13" t="b">
        <f t="shared" si="284"/>
        <v>1</v>
      </c>
      <c r="AJ949" s="13" t="b">
        <f t="shared" si="285"/>
        <v>0</v>
      </c>
      <c r="AK949" s="13" t="b">
        <f t="shared" si="286"/>
        <v>0</v>
      </c>
      <c r="AL949" s="13" t="b">
        <f t="shared" si="287"/>
        <v>0</v>
      </c>
      <c r="AM949" s="13" t="b">
        <f t="shared" si="288"/>
        <v>0</v>
      </c>
      <c r="AN949" s="13" t="b">
        <f t="shared" si="289"/>
        <v>0</v>
      </c>
      <c r="AO949" s="13" t="b">
        <f t="shared" si="290"/>
        <v>0</v>
      </c>
      <c r="AP949" s="13" t="b">
        <f t="shared" si="291"/>
        <v>0</v>
      </c>
      <c r="AQ949" s="13" t="b">
        <f t="shared" si="292"/>
        <v>0</v>
      </c>
      <c r="AR949" s="13" t="b">
        <f t="shared" si="293"/>
        <v>0</v>
      </c>
      <c r="AS949" s="13" t="b">
        <f t="shared" si="294"/>
        <v>1</v>
      </c>
      <c r="AT949" s="13" t="b">
        <f t="shared" si="295"/>
        <v>1</v>
      </c>
      <c r="AU949" s="13" t="b">
        <f t="shared" si="296"/>
        <v>1</v>
      </c>
      <c r="AV949" s="13" t="b">
        <f t="shared" si="297"/>
        <v>1</v>
      </c>
      <c r="AW949" s="13" t="b">
        <f t="shared" si="298"/>
        <v>1</v>
      </c>
      <c r="AX949" s="13" t="str">
        <f t="shared" si="299"/>
        <v>-</v>
      </c>
      <c r="AY949" s="622">
        <f>IF(AX949="-",0,IF(COUNTIF(AX949:$AX$1022,AX949)&gt;1,1,0))</f>
        <v>0</v>
      </c>
    </row>
    <row r="950" spans="1:51" ht="15.75">
      <c r="A950" s="464">
        <v>928</v>
      </c>
      <c r="B950" s="491"/>
      <c r="C950" s="492"/>
      <c r="D950" s="469"/>
      <c r="E950" s="470"/>
      <c r="F950" s="493"/>
      <c r="G950" s="466"/>
      <c r="H950" s="470"/>
      <c r="I950" s="493"/>
      <c r="J950" s="466"/>
      <c r="K950" s="470"/>
      <c r="L950" s="493"/>
      <c r="M950" s="466"/>
      <c r="N950" s="470"/>
      <c r="O950" s="493"/>
      <c r="P950" s="466"/>
      <c r="Q950" s="470"/>
      <c r="R950" s="493"/>
      <c r="S950" s="466"/>
      <c r="T950" s="470"/>
      <c r="U950" s="493"/>
      <c r="V950" s="466"/>
      <c r="W950" s="470"/>
      <c r="X950" s="493"/>
      <c r="Y950" s="466"/>
      <c r="Z950" s="470"/>
      <c r="AA950" s="494"/>
      <c r="AB950" s="542">
        <f t="shared" si="282"/>
        <v>0</v>
      </c>
      <c r="AC950" s="495">
        <f t="shared" si="282"/>
        <v>0</v>
      </c>
      <c r="AD950" s="496">
        <f t="shared" si="282"/>
        <v>0</v>
      </c>
      <c r="AE950" s="3"/>
      <c r="AF950" s="13" t="b">
        <f t="shared" si="280"/>
        <v>1</v>
      </c>
      <c r="AG950" s="13" t="b">
        <f t="shared" si="281"/>
        <v>1</v>
      </c>
      <c r="AH950" s="13" t="b">
        <f t="shared" si="283"/>
        <v>1</v>
      </c>
      <c r="AI950" s="13" t="b">
        <f t="shared" si="284"/>
        <v>1</v>
      </c>
      <c r="AJ950" s="13" t="b">
        <f t="shared" si="285"/>
        <v>0</v>
      </c>
      <c r="AK950" s="13" t="b">
        <f t="shared" si="286"/>
        <v>0</v>
      </c>
      <c r="AL950" s="13" t="b">
        <f t="shared" si="287"/>
        <v>0</v>
      </c>
      <c r="AM950" s="13" t="b">
        <f t="shared" si="288"/>
        <v>0</v>
      </c>
      <c r="AN950" s="13" t="b">
        <f t="shared" si="289"/>
        <v>0</v>
      </c>
      <c r="AO950" s="13" t="b">
        <f t="shared" si="290"/>
        <v>0</v>
      </c>
      <c r="AP950" s="13" t="b">
        <f t="shared" si="291"/>
        <v>0</v>
      </c>
      <c r="AQ950" s="13" t="b">
        <f t="shared" si="292"/>
        <v>0</v>
      </c>
      <c r="AR950" s="13" t="b">
        <f t="shared" si="293"/>
        <v>0</v>
      </c>
      <c r="AS950" s="13" t="b">
        <f t="shared" si="294"/>
        <v>1</v>
      </c>
      <c r="AT950" s="13" t="b">
        <f t="shared" si="295"/>
        <v>1</v>
      </c>
      <c r="AU950" s="13" t="b">
        <f t="shared" si="296"/>
        <v>1</v>
      </c>
      <c r="AV950" s="13" t="b">
        <f t="shared" si="297"/>
        <v>1</v>
      </c>
      <c r="AW950" s="13" t="b">
        <f t="shared" si="298"/>
        <v>1</v>
      </c>
      <c r="AX950" s="13" t="str">
        <f t="shared" si="299"/>
        <v>-</v>
      </c>
      <c r="AY950" s="622">
        <f>IF(AX950="-",0,IF(COUNTIF(AX950:$AX$1022,AX950)&gt;1,1,0))</f>
        <v>0</v>
      </c>
    </row>
    <row r="951" spans="1:51" ht="15.75">
      <c r="A951" s="464">
        <v>929</v>
      </c>
      <c r="B951" s="491"/>
      <c r="C951" s="492"/>
      <c r="D951" s="469"/>
      <c r="E951" s="470"/>
      <c r="F951" s="493"/>
      <c r="G951" s="466"/>
      <c r="H951" s="470"/>
      <c r="I951" s="493"/>
      <c r="J951" s="466"/>
      <c r="K951" s="470"/>
      <c r="L951" s="493"/>
      <c r="M951" s="466"/>
      <c r="N951" s="470"/>
      <c r="O951" s="493"/>
      <c r="P951" s="466"/>
      <c r="Q951" s="470"/>
      <c r="R951" s="493"/>
      <c r="S951" s="466"/>
      <c r="T951" s="470"/>
      <c r="U951" s="493"/>
      <c r="V951" s="466"/>
      <c r="W951" s="470"/>
      <c r="X951" s="493"/>
      <c r="Y951" s="466"/>
      <c r="Z951" s="470"/>
      <c r="AA951" s="494"/>
      <c r="AB951" s="542">
        <f t="shared" si="282"/>
        <v>0</v>
      </c>
      <c r="AC951" s="495">
        <f t="shared" si="282"/>
        <v>0</v>
      </c>
      <c r="AD951" s="496">
        <f t="shared" si="282"/>
        <v>0</v>
      </c>
      <c r="AE951" s="3"/>
      <c r="AF951" s="13" t="b">
        <f t="shared" si="280"/>
        <v>1</v>
      </c>
      <c r="AG951" s="13" t="b">
        <f t="shared" si="281"/>
        <v>1</v>
      </c>
      <c r="AH951" s="13" t="b">
        <f t="shared" si="283"/>
        <v>1</v>
      </c>
      <c r="AI951" s="13" t="b">
        <f t="shared" si="284"/>
        <v>1</v>
      </c>
      <c r="AJ951" s="13" t="b">
        <f t="shared" si="285"/>
        <v>0</v>
      </c>
      <c r="AK951" s="13" t="b">
        <f t="shared" si="286"/>
        <v>0</v>
      </c>
      <c r="AL951" s="13" t="b">
        <f t="shared" si="287"/>
        <v>0</v>
      </c>
      <c r="AM951" s="13" t="b">
        <f t="shared" si="288"/>
        <v>0</v>
      </c>
      <c r="AN951" s="13" t="b">
        <f t="shared" si="289"/>
        <v>0</v>
      </c>
      <c r="AO951" s="13" t="b">
        <f t="shared" si="290"/>
        <v>0</v>
      </c>
      <c r="AP951" s="13" t="b">
        <f t="shared" si="291"/>
        <v>0</v>
      </c>
      <c r="AQ951" s="13" t="b">
        <f t="shared" si="292"/>
        <v>0</v>
      </c>
      <c r="AR951" s="13" t="b">
        <f t="shared" si="293"/>
        <v>0</v>
      </c>
      <c r="AS951" s="13" t="b">
        <f t="shared" si="294"/>
        <v>1</v>
      </c>
      <c r="AT951" s="13" t="b">
        <f t="shared" si="295"/>
        <v>1</v>
      </c>
      <c r="AU951" s="13" t="b">
        <f t="shared" si="296"/>
        <v>1</v>
      </c>
      <c r="AV951" s="13" t="b">
        <f t="shared" si="297"/>
        <v>1</v>
      </c>
      <c r="AW951" s="13" t="b">
        <f t="shared" si="298"/>
        <v>1</v>
      </c>
      <c r="AX951" s="13" t="str">
        <f t="shared" si="299"/>
        <v>-</v>
      </c>
      <c r="AY951" s="622">
        <f>IF(AX951="-",0,IF(COUNTIF(AX951:$AX$1022,AX951)&gt;1,1,0))</f>
        <v>0</v>
      </c>
    </row>
    <row r="952" spans="1:51" ht="15.75">
      <c r="A952" s="464">
        <v>930</v>
      </c>
      <c r="B952" s="491"/>
      <c r="C952" s="492"/>
      <c r="D952" s="469"/>
      <c r="E952" s="470"/>
      <c r="F952" s="493"/>
      <c r="G952" s="466"/>
      <c r="H952" s="470"/>
      <c r="I952" s="493"/>
      <c r="J952" s="466"/>
      <c r="K952" s="470"/>
      <c r="L952" s="493"/>
      <c r="M952" s="466"/>
      <c r="N952" s="470"/>
      <c r="O952" s="493"/>
      <c r="P952" s="466"/>
      <c r="Q952" s="470"/>
      <c r="R952" s="493"/>
      <c r="S952" s="466"/>
      <c r="T952" s="470"/>
      <c r="U952" s="493"/>
      <c r="V952" s="466"/>
      <c r="W952" s="470"/>
      <c r="X952" s="493"/>
      <c r="Y952" s="466"/>
      <c r="Z952" s="470"/>
      <c r="AA952" s="494"/>
      <c r="AB952" s="542">
        <f t="shared" si="282"/>
        <v>0</v>
      </c>
      <c r="AC952" s="495">
        <f t="shared" si="282"/>
        <v>0</v>
      </c>
      <c r="AD952" s="496">
        <f t="shared" si="282"/>
        <v>0</v>
      </c>
      <c r="AE952" s="3"/>
      <c r="AF952" s="13" t="b">
        <f t="shared" si="280"/>
        <v>1</v>
      </c>
      <c r="AG952" s="13" t="b">
        <f t="shared" si="281"/>
        <v>1</v>
      </c>
      <c r="AH952" s="13" t="b">
        <f t="shared" si="283"/>
        <v>1</v>
      </c>
      <c r="AI952" s="13" t="b">
        <f t="shared" si="284"/>
        <v>1</v>
      </c>
      <c r="AJ952" s="13" t="b">
        <f t="shared" si="285"/>
        <v>0</v>
      </c>
      <c r="AK952" s="13" t="b">
        <f t="shared" si="286"/>
        <v>0</v>
      </c>
      <c r="AL952" s="13" t="b">
        <f t="shared" si="287"/>
        <v>0</v>
      </c>
      <c r="AM952" s="13" t="b">
        <f t="shared" si="288"/>
        <v>0</v>
      </c>
      <c r="AN952" s="13" t="b">
        <f t="shared" si="289"/>
        <v>0</v>
      </c>
      <c r="AO952" s="13" t="b">
        <f t="shared" si="290"/>
        <v>0</v>
      </c>
      <c r="AP952" s="13" t="b">
        <f t="shared" si="291"/>
        <v>0</v>
      </c>
      <c r="AQ952" s="13" t="b">
        <f t="shared" si="292"/>
        <v>0</v>
      </c>
      <c r="AR952" s="13" t="b">
        <f t="shared" si="293"/>
        <v>0</v>
      </c>
      <c r="AS952" s="13" t="b">
        <f t="shared" si="294"/>
        <v>1</v>
      </c>
      <c r="AT952" s="13" t="b">
        <f t="shared" si="295"/>
        <v>1</v>
      </c>
      <c r="AU952" s="13" t="b">
        <f t="shared" si="296"/>
        <v>1</v>
      </c>
      <c r="AV952" s="13" t="b">
        <f t="shared" si="297"/>
        <v>1</v>
      </c>
      <c r="AW952" s="13" t="b">
        <f t="shared" si="298"/>
        <v>1</v>
      </c>
      <c r="AX952" s="13" t="str">
        <f t="shared" si="299"/>
        <v>-</v>
      </c>
      <c r="AY952" s="622">
        <f>IF(AX952="-",0,IF(COUNTIF(AX952:$AX$1022,AX952)&gt;1,1,0))</f>
        <v>0</v>
      </c>
    </row>
    <row r="953" spans="1:51" ht="15.75">
      <c r="A953" s="464">
        <v>931</v>
      </c>
      <c r="B953" s="491"/>
      <c r="C953" s="492"/>
      <c r="D953" s="469"/>
      <c r="E953" s="470"/>
      <c r="F953" s="493"/>
      <c r="G953" s="466"/>
      <c r="H953" s="470"/>
      <c r="I953" s="493"/>
      <c r="J953" s="466"/>
      <c r="K953" s="470"/>
      <c r="L953" s="493"/>
      <c r="M953" s="466"/>
      <c r="N953" s="470"/>
      <c r="O953" s="493"/>
      <c r="P953" s="466"/>
      <c r="Q953" s="470"/>
      <c r="R953" s="493"/>
      <c r="S953" s="466"/>
      <c r="T953" s="470"/>
      <c r="U953" s="493"/>
      <c r="V953" s="466"/>
      <c r="W953" s="470"/>
      <c r="X953" s="493"/>
      <c r="Y953" s="466"/>
      <c r="Z953" s="470"/>
      <c r="AA953" s="494"/>
      <c r="AB953" s="542">
        <f t="shared" si="282"/>
        <v>0</v>
      </c>
      <c r="AC953" s="495">
        <f t="shared" si="282"/>
        <v>0</v>
      </c>
      <c r="AD953" s="496">
        <f t="shared" si="282"/>
        <v>0</v>
      </c>
      <c r="AE953" s="3"/>
      <c r="AF953" s="13" t="b">
        <f t="shared" si="280"/>
        <v>1</v>
      </c>
      <c r="AG953" s="13" t="b">
        <f t="shared" si="281"/>
        <v>1</v>
      </c>
      <c r="AH953" s="13" t="b">
        <f t="shared" si="283"/>
        <v>1</v>
      </c>
      <c r="AI953" s="13" t="b">
        <f t="shared" si="284"/>
        <v>1</v>
      </c>
      <c r="AJ953" s="13" t="b">
        <f t="shared" si="285"/>
        <v>0</v>
      </c>
      <c r="AK953" s="13" t="b">
        <f t="shared" si="286"/>
        <v>0</v>
      </c>
      <c r="AL953" s="13" t="b">
        <f t="shared" si="287"/>
        <v>0</v>
      </c>
      <c r="AM953" s="13" t="b">
        <f t="shared" si="288"/>
        <v>0</v>
      </c>
      <c r="AN953" s="13" t="b">
        <f t="shared" si="289"/>
        <v>0</v>
      </c>
      <c r="AO953" s="13" t="b">
        <f t="shared" si="290"/>
        <v>0</v>
      </c>
      <c r="AP953" s="13" t="b">
        <f t="shared" si="291"/>
        <v>0</v>
      </c>
      <c r="AQ953" s="13" t="b">
        <f t="shared" si="292"/>
        <v>0</v>
      </c>
      <c r="AR953" s="13" t="b">
        <f t="shared" si="293"/>
        <v>0</v>
      </c>
      <c r="AS953" s="13" t="b">
        <f t="shared" si="294"/>
        <v>1</v>
      </c>
      <c r="AT953" s="13" t="b">
        <f t="shared" si="295"/>
        <v>1</v>
      </c>
      <c r="AU953" s="13" t="b">
        <f t="shared" si="296"/>
        <v>1</v>
      </c>
      <c r="AV953" s="13" t="b">
        <f t="shared" si="297"/>
        <v>1</v>
      </c>
      <c r="AW953" s="13" t="b">
        <f t="shared" si="298"/>
        <v>1</v>
      </c>
      <c r="AX953" s="13" t="str">
        <f t="shared" si="299"/>
        <v>-</v>
      </c>
      <c r="AY953" s="622">
        <f>IF(AX953="-",0,IF(COUNTIF(AX953:$AX$1022,AX953)&gt;1,1,0))</f>
        <v>0</v>
      </c>
    </row>
    <row r="954" spans="1:51" ht="15.75">
      <c r="A954" s="464">
        <v>932</v>
      </c>
      <c r="B954" s="491"/>
      <c r="C954" s="492"/>
      <c r="D954" s="469"/>
      <c r="E954" s="470"/>
      <c r="F954" s="493"/>
      <c r="G954" s="466"/>
      <c r="H954" s="470"/>
      <c r="I954" s="493"/>
      <c r="J954" s="466"/>
      <c r="K954" s="470"/>
      <c r="L954" s="493"/>
      <c r="M954" s="466"/>
      <c r="N954" s="470"/>
      <c r="O954" s="493"/>
      <c r="P954" s="466"/>
      <c r="Q954" s="470"/>
      <c r="R954" s="493"/>
      <c r="S954" s="466"/>
      <c r="T954" s="470"/>
      <c r="U954" s="493"/>
      <c r="V954" s="466"/>
      <c r="W954" s="470"/>
      <c r="X954" s="493"/>
      <c r="Y954" s="466"/>
      <c r="Z954" s="470"/>
      <c r="AA954" s="494"/>
      <c r="AB954" s="542">
        <f t="shared" si="282"/>
        <v>0</v>
      </c>
      <c r="AC954" s="495">
        <f t="shared" si="282"/>
        <v>0</v>
      </c>
      <c r="AD954" s="496">
        <f t="shared" si="282"/>
        <v>0</v>
      </c>
      <c r="AE954" s="3"/>
      <c r="AF954" s="13" t="b">
        <f t="shared" si="280"/>
        <v>1</v>
      </c>
      <c r="AG954" s="13" t="b">
        <f t="shared" si="281"/>
        <v>1</v>
      </c>
      <c r="AH954" s="13" t="b">
        <f t="shared" si="283"/>
        <v>1</v>
      </c>
      <c r="AI954" s="13" t="b">
        <f t="shared" si="284"/>
        <v>1</v>
      </c>
      <c r="AJ954" s="13" t="b">
        <f t="shared" si="285"/>
        <v>0</v>
      </c>
      <c r="AK954" s="13" t="b">
        <f t="shared" si="286"/>
        <v>0</v>
      </c>
      <c r="AL954" s="13" t="b">
        <f t="shared" si="287"/>
        <v>0</v>
      </c>
      <c r="AM954" s="13" t="b">
        <f t="shared" si="288"/>
        <v>0</v>
      </c>
      <c r="AN954" s="13" t="b">
        <f t="shared" si="289"/>
        <v>0</v>
      </c>
      <c r="AO954" s="13" t="b">
        <f t="shared" si="290"/>
        <v>0</v>
      </c>
      <c r="AP954" s="13" t="b">
        <f t="shared" si="291"/>
        <v>0</v>
      </c>
      <c r="AQ954" s="13" t="b">
        <f t="shared" si="292"/>
        <v>0</v>
      </c>
      <c r="AR954" s="13" t="b">
        <f t="shared" si="293"/>
        <v>0</v>
      </c>
      <c r="AS954" s="13" t="b">
        <f t="shared" si="294"/>
        <v>1</v>
      </c>
      <c r="AT954" s="13" t="b">
        <f t="shared" si="295"/>
        <v>1</v>
      </c>
      <c r="AU954" s="13" t="b">
        <f t="shared" si="296"/>
        <v>1</v>
      </c>
      <c r="AV954" s="13" t="b">
        <f t="shared" si="297"/>
        <v>1</v>
      </c>
      <c r="AW954" s="13" t="b">
        <f t="shared" si="298"/>
        <v>1</v>
      </c>
      <c r="AX954" s="13" t="str">
        <f t="shared" si="299"/>
        <v>-</v>
      </c>
      <c r="AY954" s="622">
        <f>IF(AX954="-",0,IF(COUNTIF(AX954:$AX$1022,AX954)&gt;1,1,0))</f>
        <v>0</v>
      </c>
    </row>
    <row r="955" spans="1:51" ht="15.75">
      <c r="A955" s="464">
        <v>933</v>
      </c>
      <c r="B955" s="491"/>
      <c r="C955" s="492"/>
      <c r="D955" s="469"/>
      <c r="E955" s="470"/>
      <c r="F955" s="493"/>
      <c r="G955" s="466"/>
      <c r="H955" s="470"/>
      <c r="I955" s="493"/>
      <c r="J955" s="466"/>
      <c r="K955" s="470"/>
      <c r="L955" s="493"/>
      <c r="M955" s="466"/>
      <c r="N955" s="470"/>
      <c r="O955" s="493"/>
      <c r="P955" s="466"/>
      <c r="Q955" s="470"/>
      <c r="R955" s="493"/>
      <c r="S955" s="466"/>
      <c r="T955" s="470"/>
      <c r="U955" s="493"/>
      <c r="V955" s="466"/>
      <c r="W955" s="470"/>
      <c r="X955" s="493"/>
      <c r="Y955" s="466"/>
      <c r="Z955" s="470"/>
      <c r="AA955" s="494"/>
      <c r="AB955" s="542">
        <f t="shared" si="282"/>
        <v>0</v>
      </c>
      <c r="AC955" s="495">
        <f t="shared" si="282"/>
        <v>0</v>
      </c>
      <c r="AD955" s="496">
        <f t="shared" si="282"/>
        <v>0</v>
      </c>
      <c r="AE955" s="3"/>
      <c r="AF955" s="13" t="b">
        <f t="shared" si="280"/>
        <v>1</v>
      </c>
      <c r="AG955" s="13" t="b">
        <f t="shared" si="281"/>
        <v>1</v>
      </c>
      <c r="AH955" s="13" t="b">
        <f t="shared" si="283"/>
        <v>1</v>
      </c>
      <c r="AI955" s="13" t="b">
        <f t="shared" si="284"/>
        <v>1</v>
      </c>
      <c r="AJ955" s="13" t="b">
        <f t="shared" si="285"/>
        <v>0</v>
      </c>
      <c r="AK955" s="13" t="b">
        <f t="shared" si="286"/>
        <v>0</v>
      </c>
      <c r="AL955" s="13" t="b">
        <f t="shared" si="287"/>
        <v>0</v>
      </c>
      <c r="AM955" s="13" t="b">
        <f t="shared" si="288"/>
        <v>0</v>
      </c>
      <c r="AN955" s="13" t="b">
        <f t="shared" si="289"/>
        <v>0</v>
      </c>
      <c r="AO955" s="13" t="b">
        <f t="shared" si="290"/>
        <v>0</v>
      </c>
      <c r="AP955" s="13" t="b">
        <f t="shared" si="291"/>
        <v>0</v>
      </c>
      <c r="AQ955" s="13" t="b">
        <f t="shared" si="292"/>
        <v>0</v>
      </c>
      <c r="AR955" s="13" t="b">
        <f t="shared" si="293"/>
        <v>0</v>
      </c>
      <c r="AS955" s="13" t="b">
        <f t="shared" si="294"/>
        <v>1</v>
      </c>
      <c r="AT955" s="13" t="b">
        <f t="shared" si="295"/>
        <v>1</v>
      </c>
      <c r="AU955" s="13" t="b">
        <f t="shared" si="296"/>
        <v>1</v>
      </c>
      <c r="AV955" s="13" t="b">
        <f t="shared" si="297"/>
        <v>1</v>
      </c>
      <c r="AW955" s="13" t="b">
        <f t="shared" si="298"/>
        <v>1</v>
      </c>
      <c r="AX955" s="13" t="str">
        <f t="shared" si="299"/>
        <v>-</v>
      </c>
      <c r="AY955" s="622">
        <f>IF(AX955="-",0,IF(COUNTIF(AX955:$AX$1022,AX955)&gt;1,1,0))</f>
        <v>0</v>
      </c>
    </row>
    <row r="956" spans="1:51" ht="15.75">
      <c r="A956" s="464">
        <v>934</v>
      </c>
      <c r="B956" s="491"/>
      <c r="C956" s="492"/>
      <c r="D956" s="469"/>
      <c r="E956" s="470"/>
      <c r="F956" s="493"/>
      <c r="G956" s="466"/>
      <c r="H956" s="470"/>
      <c r="I956" s="493"/>
      <c r="J956" s="466"/>
      <c r="K956" s="470"/>
      <c r="L956" s="493"/>
      <c r="M956" s="466"/>
      <c r="N956" s="470"/>
      <c r="O956" s="493"/>
      <c r="P956" s="466"/>
      <c r="Q956" s="470"/>
      <c r="R956" s="493"/>
      <c r="S956" s="466"/>
      <c r="T956" s="470"/>
      <c r="U956" s="493"/>
      <c r="V956" s="466"/>
      <c r="W956" s="470"/>
      <c r="X956" s="493"/>
      <c r="Y956" s="466"/>
      <c r="Z956" s="470"/>
      <c r="AA956" s="494"/>
      <c r="AB956" s="542">
        <f t="shared" si="282"/>
        <v>0</v>
      </c>
      <c r="AC956" s="495">
        <f t="shared" si="282"/>
        <v>0</v>
      </c>
      <c r="AD956" s="496">
        <f t="shared" si="282"/>
        <v>0</v>
      </c>
      <c r="AE956" s="3"/>
      <c r="AF956" s="13" t="b">
        <f t="shared" si="280"/>
        <v>1</v>
      </c>
      <c r="AG956" s="13" t="b">
        <f t="shared" si="281"/>
        <v>1</v>
      </c>
      <c r="AH956" s="13" t="b">
        <f t="shared" si="283"/>
        <v>1</v>
      </c>
      <c r="AI956" s="13" t="b">
        <f t="shared" si="284"/>
        <v>1</v>
      </c>
      <c r="AJ956" s="13" t="b">
        <f t="shared" si="285"/>
        <v>0</v>
      </c>
      <c r="AK956" s="13" t="b">
        <f t="shared" si="286"/>
        <v>0</v>
      </c>
      <c r="AL956" s="13" t="b">
        <f t="shared" si="287"/>
        <v>0</v>
      </c>
      <c r="AM956" s="13" t="b">
        <f t="shared" si="288"/>
        <v>0</v>
      </c>
      <c r="AN956" s="13" t="b">
        <f t="shared" si="289"/>
        <v>0</v>
      </c>
      <c r="AO956" s="13" t="b">
        <f t="shared" si="290"/>
        <v>0</v>
      </c>
      <c r="AP956" s="13" t="b">
        <f t="shared" si="291"/>
        <v>0</v>
      </c>
      <c r="AQ956" s="13" t="b">
        <f t="shared" si="292"/>
        <v>0</v>
      </c>
      <c r="AR956" s="13" t="b">
        <f t="shared" si="293"/>
        <v>0</v>
      </c>
      <c r="AS956" s="13" t="b">
        <f t="shared" si="294"/>
        <v>1</v>
      </c>
      <c r="AT956" s="13" t="b">
        <f t="shared" si="295"/>
        <v>1</v>
      </c>
      <c r="AU956" s="13" t="b">
        <f t="shared" si="296"/>
        <v>1</v>
      </c>
      <c r="AV956" s="13" t="b">
        <f t="shared" si="297"/>
        <v>1</v>
      </c>
      <c r="AW956" s="13" t="b">
        <f t="shared" si="298"/>
        <v>1</v>
      </c>
      <c r="AX956" s="13" t="str">
        <f t="shared" si="299"/>
        <v>-</v>
      </c>
      <c r="AY956" s="622">
        <f>IF(AX956="-",0,IF(COUNTIF(AX956:$AX$1022,AX956)&gt;1,1,0))</f>
        <v>0</v>
      </c>
    </row>
    <row r="957" spans="1:51" ht="15.75">
      <c r="A957" s="464">
        <v>935</v>
      </c>
      <c r="B957" s="491"/>
      <c r="C957" s="492"/>
      <c r="D957" s="469"/>
      <c r="E957" s="470"/>
      <c r="F957" s="493"/>
      <c r="G957" s="466"/>
      <c r="H957" s="470"/>
      <c r="I957" s="493"/>
      <c r="J957" s="466"/>
      <c r="K957" s="470"/>
      <c r="L957" s="493"/>
      <c r="M957" s="466"/>
      <c r="N957" s="470"/>
      <c r="O957" s="493"/>
      <c r="P957" s="466"/>
      <c r="Q957" s="470"/>
      <c r="R957" s="493"/>
      <c r="S957" s="466"/>
      <c r="T957" s="470"/>
      <c r="U957" s="493"/>
      <c r="V957" s="466"/>
      <c r="W957" s="470"/>
      <c r="X957" s="493"/>
      <c r="Y957" s="466"/>
      <c r="Z957" s="470"/>
      <c r="AA957" s="494"/>
      <c r="AB957" s="542">
        <f t="shared" si="282"/>
        <v>0</v>
      </c>
      <c r="AC957" s="495">
        <f t="shared" si="282"/>
        <v>0</v>
      </c>
      <c r="AD957" s="496">
        <f t="shared" si="282"/>
        <v>0</v>
      </c>
      <c r="AE957" s="3"/>
      <c r="AF957" s="13" t="b">
        <f t="shared" si="280"/>
        <v>1</v>
      </c>
      <c r="AG957" s="13" t="b">
        <f t="shared" si="281"/>
        <v>1</v>
      </c>
      <c r="AH957" s="13" t="b">
        <f t="shared" si="283"/>
        <v>1</v>
      </c>
      <c r="AI957" s="13" t="b">
        <f t="shared" si="284"/>
        <v>1</v>
      </c>
      <c r="AJ957" s="13" t="b">
        <f t="shared" si="285"/>
        <v>0</v>
      </c>
      <c r="AK957" s="13" t="b">
        <f t="shared" si="286"/>
        <v>0</v>
      </c>
      <c r="AL957" s="13" t="b">
        <f t="shared" si="287"/>
        <v>0</v>
      </c>
      <c r="AM957" s="13" t="b">
        <f t="shared" si="288"/>
        <v>0</v>
      </c>
      <c r="AN957" s="13" t="b">
        <f t="shared" si="289"/>
        <v>0</v>
      </c>
      <c r="AO957" s="13" t="b">
        <f t="shared" si="290"/>
        <v>0</v>
      </c>
      <c r="AP957" s="13" t="b">
        <f t="shared" si="291"/>
        <v>0</v>
      </c>
      <c r="AQ957" s="13" t="b">
        <f t="shared" si="292"/>
        <v>0</v>
      </c>
      <c r="AR957" s="13" t="b">
        <f t="shared" si="293"/>
        <v>0</v>
      </c>
      <c r="AS957" s="13" t="b">
        <f t="shared" si="294"/>
        <v>1</v>
      </c>
      <c r="AT957" s="13" t="b">
        <f t="shared" si="295"/>
        <v>1</v>
      </c>
      <c r="AU957" s="13" t="b">
        <f t="shared" si="296"/>
        <v>1</v>
      </c>
      <c r="AV957" s="13" t="b">
        <f t="shared" si="297"/>
        <v>1</v>
      </c>
      <c r="AW957" s="13" t="b">
        <f t="shared" si="298"/>
        <v>1</v>
      </c>
      <c r="AX957" s="13" t="str">
        <f t="shared" si="299"/>
        <v>-</v>
      </c>
      <c r="AY957" s="622">
        <f>IF(AX957="-",0,IF(COUNTIF(AX957:$AX$1022,AX957)&gt;1,1,0))</f>
        <v>0</v>
      </c>
    </row>
    <row r="958" spans="1:51" ht="15.75">
      <c r="A958" s="464">
        <v>936</v>
      </c>
      <c r="B958" s="491"/>
      <c r="C958" s="492"/>
      <c r="D958" s="469"/>
      <c r="E958" s="470"/>
      <c r="F958" s="493"/>
      <c r="G958" s="466"/>
      <c r="H958" s="470"/>
      <c r="I958" s="493"/>
      <c r="J958" s="466"/>
      <c r="K958" s="470"/>
      <c r="L958" s="493"/>
      <c r="M958" s="466"/>
      <c r="N958" s="470"/>
      <c r="O958" s="493"/>
      <c r="P958" s="466"/>
      <c r="Q958" s="470"/>
      <c r="R958" s="493"/>
      <c r="S958" s="466"/>
      <c r="T958" s="470"/>
      <c r="U958" s="493"/>
      <c r="V958" s="466"/>
      <c r="W958" s="470"/>
      <c r="X958" s="493"/>
      <c r="Y958" s="466"/>
      <c r="Z958" s="470"/>
      <c r="AA958" s="494"/>
      <c r="AB958" s="542">
        <f t="shared" si="282"/>
        <v>0</v>
      </c>
      <c r="AC958" s="495">
        <f t="shared" si="282"/>
        <v>0</v>
      </c>
      <c r="AD958" s="496">
        <f t="shared" si="282"/>
        <v>0</v>
      </c>
      <c r="AE958" s="3"/>
      <c r="AF958" s="13" t="b">
        <f t="shared" si="280"/>
        <v>1</v>
      </c>
      <c r="AG958" s="13" t="b">
        <f t="shared" si="281"/>
        <v>1</v>
      </c>
      <c r="AH958" s="13" t="b">
        <f t="shared" si="283"/>
        <v>1</v>
      </c>
      <c r="AI958" s="13" t="b">
        <f t="shared" si="284"/>
        <v>1</v>
      </c>
      <c r="AJ958" s="13" t="b">
        <f t="shared" si="285"/>
        <v>0</v>
      </c>
      <c r="AK958" s="13" t="b">
        <f t="shared" si="286"/>
        <v>0</v>
      </c>
      <c r="AL958" s="13" t="b">
        <f t="shared" si="287"/>
        <v>0</v>
      </c>
      <c r="AM958" s="13" t="b">
        <f t="shared" si="288"/>
        <v>0</v>
      </c>
      <c r="AN958" s="13" t="b">
        <f t="shared" si="289"/>
        <v>0</v>
      </c>
      <c r="AO958" s="13" t="b">
        <f t="shared" si="290"/>
        <v>0</v>
      </c>
      <c r="AP958" s="13" t="b">
        <f t="shared" si="291"/>
        <v>0</v>
      </c>
      <c r="AQ958" s="13" t="b">
        <f t="shared" si="292"/>
        <v>0</v>
      </c>
      <c r="AR958" s="13" t="b">
        <f t="shared" si="293"/>
        <v>0</v>
      </c>
      <c r="AS958" s="13" t="b">
        <f t="shared" si="294"/>
        <v>1</v>
      </c>
      <c r="AT958" s="13" t="b">
        <f t="shared" si="295"/>
        <v>1</v>
      </c>
      <c r="AU958" s="13" t="b">
        <f t="shared" si="296"/>
        <v>1</v>
      </c>
      <c r="AV958" s="13" t="b">
        <f t="shared" si="297"/>
        <v>1</v>
      </c>
      <c r="AW958" s="13" t="b">
        <f t="shared" si="298"/>
        <v>1</v>
      </c>
      <c r="AX958" s="13" t="str">
        <f t="shared" si="299"/>
        <v>-</v>
      </c>
      <c r="AY958" s="622">
        <f>IF(AX958="-",0,IF(COUNTIF(AX958:$AX$1022,AX958)&gt;1,1,0))</f>
        <v>0</v>
      </c>
    </row>
    <row r="959" spans="1:51" ht="15.75">
      <c r="A959" s="464">
        <v>937</v>
      </c>
      <c r="B959" s="491"/>
      <c r="C959" s="492"/>
      <c r="D959" s="469"/>
      <c r="E959" s="470"/>
      <c r="F959" s="493"/>
      <c r="G959" s="466"/>
      <c r="H959" s="470"/>
      <c r="I959" s="493"/>
      <c r="J959" s="466"/>
      <c r="K959" s="470"/>
      <c r="L959" s="493"/>
      <c r="M959" s="466"/>
      <c r="N959" s="470"/>
      <c r="O959" s="493"/>
      <c r="P959" s="466"/>
      <c r="Q959" s="470"/>
      <c r="R959" s="493"/>
      <c r="S959" s="466"/>
      <c r="T959" s="470"/>
      <c r="U959" s="493"/>
      <c r="V959" s="466"/>
      <c r="W959" s="470"/>
      <c r="X959" s="493"/>
      <c r="Y959" s="466"/>
      <c r="Z959" s="470"/>
      <c r="AA959" s="494"/>
      <c r="AB959" s="542">
        <f t="shared" si="282"/>
        <v>0</v>
      </c>
      <c r="AC959" s="495">
        <f t="shared" si="282"/>
        <v>0</v>
      </c>
      <c r="AD959" s="496">
        <f t="shared" si="282"/>
        <v>0</v>
      </c>
      <c r="AE959" s="3"/>
      <c r="AF959" s="13" t="b">
        <f t="shared" si="280"/>
        <v>1</v>
      </c>
      <c r="AG959" s="13" t="b">
        <f t="shared" si="281"/>
        <v>1</v>
      </c>
      <c r="AH959" s="13" t="b">
        <f t="shared" si="283"/>
        <v>1</v>
      </c>
      <c r="AI959" s="13" t="b">
        <f t="shared" si="284"/>
        <v>1</v>
      </c>
      <c r="AJ959" s="13" t="b">
        <f t="shared" si="285"/>
        <v>0</v>
      </c>
      <c r="AK959" s="13" t="b">
        <f t="shared" si="286"/>
        <v>0</v>
      </c>
      <c r="AL959" s="13" t="b">
        <f t="shared" si="287"/>
        <v>0</v>
      </c>
      <c r="AM959" s="13" t="b">
        <f t="shared" si="288"/>
        <v>0</v>
      </c>
      <c r="AN959" s="13" t="b">
        <f t="shared" si="289"/>
        <v>0</v>
      </c>
      <c r="AO959" s="13" t="b">
        <f t="shared" si="290"/>
        <v>0</v>
      </c>
      <c r="AP959" s="13" t="b">
        <f t="shared" si="291"/>
        <v>0</v>
      </c>
      <c r="AQ959" s="13" t="b">
        <f t="shared" si="292"/>
        <v>0</v>
      </c>
      <c r="AR959" s="13" t="b">
        <f t="shared" si="293"/>
        <v>0</v>
      </c>
      <c r="AS959" s="13" t="b">
        <f t="shared" si="294"/>
        <v>1</v>
      </c>
      <c r="AT959" s="13" t="b">
        <f t="shared" si="295"/>
        <v>1</v>
      </c>
      <c r="AU959" s="13" t="b">
        <f t="shared" si="296"/>
        <v>1</v>
      </c>
      <c r="AV959" s="13" t="b">
        <f t="shared" si="297"/>
        <v>1</v>
      </c>
      <c r="AW959" s="13" t="b">
        <f t="shared" si="298"/>
        <v>1</v>
      </c>
      <c r="AX959" s="13" t="str">
        <f t="shared" si="299"/>
        <v>-</v>
      </c>
      <c r="AY959" s="622">
        <f>IF(AX959="-",0,IF(COUNTIF(AX959:$AX$1022,AX959)&gt;1,1,0))</f>
        <v>0</v>
      </c>
    </row>
    <row r="960" spans="1:51" ht="15.75">
      <c r="A960" s="464">
        <v>938</v>
      </c>
      <c r="B960" s="491"/>
      <c r="C960" s="492"/>
      <c r="D960" s="469"/>
      <c r="E960" s="470"/>
      <c r="F960" s="493"/>
      <c r="G960" s="466"/>
      <c r="H960" s="470"/>
      <c r="I960" s="493"/>
      <c r="J960" s="466"/>
      <c r="K960" s="470"/>
      <c r="L960" s="493"/>
      <c r="M960" s="466"/>
      <c r="N960" s="470"/>
      <c r="O960" s="493"/>
      <c r="P960" s="466"/>
      <c r="Q960" s="470"/>
      <c r="R960" s="493"/>
      <c r="S960" s="466"/>
      <c r="T960" s="470"/>
      <c r="U960" s="493"/>
      <c r="V960" s="466"/>
      <c r="W960" s="470"/>
      <c r="X960" s="493"/>
      <c r="Y960" s="466"/>
      <c r="Z960" s="470"/>
      <c r="AA960" s="494"/>
      <c r="AB960" s="542">
        <f t="shared" si="282"/>
        <v>0</v>
      </c>
      <c r="AC960" s="495">
        <f t="shared" si="282"/>
        <v>0</v>
      </c>
      <c r="AD960" s="496">
        <f t="shared" si="282"/>
        <v>0</v>
      </c>
      <c r="AE960" s="3"/>
      <c r="AF960" s="13" t="b">
        <f t="shared" si="280"/>
        <v>1</v>
      </c>
      <c r="AG960" s="13" t="b">
        <f t="shared" si="281"/>
        <v>1</v>
      </c>
      <c r="AH960" s="13" t="b">
        <f t="shared" si="283"/>
        <v>1</v>
      </c>
      <c r="AI960" s="13" t="b">
        <f t="shared" si="284"/>
        <v>1</v>
      </c>
      <c r="AJ960" s="13" t="b">
        <f t="shared" si="285"/>
        <v>0</v>
      </c>
      <c r="AK960" s="13" t="b">
        <f t="shared" si="286"/>
        <v>0</v>
      </c>
      <c r="AL960" s="13" t="b">
        <f t="shared" si="287"/>
        <v>0</v>
      </c>
      <c r="AM960" s="13" t="b">
        <f t="shared" si="288"/>
        <v>0</v>
      </c>
      <c r="AN960" s="13" t="b">
        <f t="shared" si="289"/>
        <v>0</v>
      </c>
      <c r="AO960" s="13" t="b">
        <f t="shared" si="290"/>
        <v>0</v>
      </c>
      <c r="AP960" s="13" t="b">
        <f t="shared" si="291"/>
        <v>0</v>
      </c>
      <c r="AQ960" s="13" t="b">
        <f t="shared" si="292"/>
        <v>0</v>
      </c>
      <c r="AR960" s="13" t="b">
        <f t="shared" si="293"/>
        <v>0</v>
      </c>
      <c r="AS960" s="13" t="b">
        <f t="shared" si="294"/>
        <v>1</v>
      </c>
      <c r="AT960" s="13" t="b">
        <f t="shared" si="295"/>
        <v>1</v>
      </c>
      <c r="AU960" s="13" t="b">
        <f t="shared" si="296"/>
        <v>1</v>
      </c>
      <c r="AV960" s="13" t="b">
        <f t="shared" si="297"/>
        <v>1</v>
      </c>
      <c r="AW960" s="13" t="b">
        <f t="shared" si="298"/>
        <v>1</v>
      </c>
      <c r="AX960" s="13" t="str">
        <f t="shared" si="299"/>
        <v>-</v>
      </c>
      <c r="AY960" s="622">
        <f>IF(AX960="-",0,IF(COUNTIF(AX960:$AX$1022,AX960)&gt;1,1,0))</f>
        <v>0</v>
      </c>
    </row>
    <row r="961" spans="1:51" ht="15.75">
      <c r="A961" s="464">
        <v>939</v>
      </c>
      <c r="B961" s="491"/>
      <c r="C961" s="492"/>
      <c r="D961" s="469"/>
      <c r="E961" s="470"/>
      <c r="F961" s="493"/>
      <c r="G961" s="466"/>
      <c r="H961" s="470"/>
      <c r="I961" s="493"/>
      <c r="J961" s="466"/>
      <c r="K961" s="470"/>
      <c r="L961" s="493"/>
      <c r="M961" s="466"/>
      <c r="N961" s="470"/>
      <c r="O961" s="493"/>
      <c r="P961" s="466"/>
      <c r="Q961" s="470"/>
      <c r="R961" s="493"/>
      <c r="S961" s="466"/>
      <c r="T961" s="470"/>
      <c r="U961" s="493"/>
      <c r="V961" s="466"/>
      <c r="W961" s="470"/>
      <c r="X961" s="493"/>
      <c r="Y961" s="466"/>
      <c r="Z961" s="470"/>
      <c r="AA961" s="494"/>
      <c r="AB961" s="542">
        <f t="shared" si="282"/>
        <v>0</v>
      </c>
      <c r="AC961" s="495">
        <f t="shared" si="282"/>
        <v>0</v>
      </c>
      <c r="AD961" s="496">
        <f t="shared" si="282"/>
        <v>0</v>
      </c>
      <c r="AE961" s="3"/>
      <c r="AF961" s="13" t="b">
        <f t="shared" si="280"/>
        <v>1</v>
      </c>
      <c r="AG961" s="13" t="b">
        <f t="shared" si="281"/>
        <v>1</v>
      </c>
      <c r="AH961" s="13" t="b">
        <f t="shared" si="283"/>
        <v>1</v>
      </c>
      <c r="AI961" s="13" t="b">
        <f t="shared" si="284"/>
        <v>1</v>
      </c>
      <c r="AJ961" s="13" t="b">
        <f t="shared" si="285"/>
        <v>0</v>
      </c>
      <c r="AK961" s="13" t="b">
        <f t="shared" si="286"/>
        <v>0</v>
      </c>
      <c r="AL961" s="13" t="b">
        <f t="shared" si="287"/>
        <v>0</v>
      </c>
      <c r="AM961" s="13" t="b">
        <f t="shared" si="288"/>
        <v>0</v>
      </c>
      <c r="AN961" s="13" t="b">
        <f t="shared" si="289"/>
        <v>0</v>
      </c>
      <c r="AO961" s="13" t="b">
        <f t="shared" si="290"/>
        <v>0</v>
      </c>
      <c r="AP961" s="13" t="b">
        <f t="shared" si="291"/>
        <v>0</v>
      </c>
      <c r="AQ961" s="13" t="b">
        <f t="shared" si="292"/>
        <v>0</v>
      </c>
      <c r="AR961" s="13" t="b">
        <f t="shared" si="293"/>
        <v>0</v>
      </c>
      <c r="AS961" s="13" t="b">
        <f t="shared" si="294"/>
        <v>1</v>
      </c>
      <c r="AT961" s="13" t="b">
        <f t="shared" si="295"/>
        <v>1</v>
      </c>
      <c r="AU961" s="13" t="b">
        <f t="shared" si="296"/>
        <v>1</v>
      </c>
      <c r="AV961" s="13" t="b">
        <f t="shared" si="297"/>
        <v>1</v>
      </c>
      <c r="AW961" s="13" t="b">
        <f t="shared" si="298"/>
        <v>1</v>
      </c>
      <c r="AX961" s="13" t="str">
        <f t="shared" si="299"/>
        <v>-</v>
      </c>
      <c r="AY961" s="622">
        <f>IF(AX961="-",0,IF(COUNTIF(AX961:$AX$1022,AX961)&gt;1,1,0))</f>
        <v>0</v>
      </c>
    </row>
    <row r="962" spans="1:51" ht="15.75">
      <c r="A962" s="464">
        <v>940</v>
      </c>
      <c r="B962" s="491"/>
      <c r="C962" s="492"/>
      <c r="D962" s="469"/>
      <c r="E962" s="470"/>
      <c r="F962" s="493"/>
      <c r="G962" s="466"/>
      <c r="H962" s="470"/>
      <c r="I962" s="493"/>
      <c r="J962" s="466"/>
      <c r="K962" s="470"/>
      <c r="L962" s="493"/>
      <c r="M962" s="466"/>
      <c r="N962" s="470"/>
      <c r="O962" s="493"/>
      <c r="P962" s="466"/>
      <c r="Q962" s="470"/>
      <c r="R962" s="493"/>
      <c r="S962" s="466"/>
      <c r="T962" s="470"/>
      <c r="U962" s="493"/>
      <c r="V962" s="466"/>
      <c r="W962" s="470"/>
      <c r="X962" s="493"/>
      <c r="Y962" s="466"/>
      <c r="Z962" s="470"/>
      <c r="AA962" s="494"/>
      <c r="AB962" s="542">
        <f t="shared" si="282"/>
        <v>0</v>
      </c>
      <c r="AC962" s="495">
        <f t="shared" si="282"/>
        <v>0</v>
      </c>
      <c r="AD962" s="496">
        <f t="shared" si="282"/>
        <v>0</v>
      </c>
      <c r="AE962" s="3"/>
      <c r="AF962" s="13" t="b">
        <f t="shared" si="280"/>
        <v>1</v>
      </c>
      <c r="AG962" s="13" t="b">
        <f t="shared" si="281"/>
        <v>1</v>
      </c>
      <c r="AH962" s="13" t="b">
        <f t="shared" si="283"/>
        <v>1</v>
      </c>
      <c r="AI962" s="13" t="b">
        <f t="shared" si="284"/>
        <v>1</v>
      </c>
      <c r="AJ962" s="13" t="b">
        <f t="shared" si="285"/>
        <v>0</v>
      </c>
      <c r="AK962" s="13" t="b">
        <f t="shared" si="286"/>
        <v>0</v>
      </c>
      <c r="AL962" s="13" t="b">
        <f t="shared" si="287"/>
        <v>0</v>
      </c>
      <c r="AM962" s="13" t="b">
        <f t="shared" si="288"/>
        <v>0</v>
      </c>
      <c r="AN962" s="13" t="b">
        <f t="shared" si="289"/>
        <v>0</v>
      </c>
      <c r="AO962" s="13" t="b">
        <f t="shared" si="290"/>
        <v>0</v>
      </c>
      <c r="AP962" s="13" t="b">
        <f t="shared" si="291"/>
        <v>0</v>
      </c>
      <c r="AQ962" s="13" t="b">
        <f t="shared" si="292"/>
        <v>0</v>
      </c>
      <c r="AR962" s="13" t="b">
        <f t="shared" si="293"/>
        <v>0</v>
      </c>
      <c r="AS962" s="13" t="b">
        <f t="shared" si="294"/>
        <v>1</v>
      </c>
      <c r="AT962" s="13" t="b">
        <f t="shared" si="295"/>
        <v>1</v>
      </c>
      <c r="AU962" s="13" t="b">
        <f t="shared" si="296"/>
        <v>1</v>
      </c>
      <c r="AV962" s="13" t="b">
        <f t="shared" si="297"/>
        <v>1</v>
      </c>
      <c r="AW962" s="13" t="b">
        <f t="shared" si="298"/>
        <v>1</v>
      </c>
      <c r="AX962" s="13" t="str">
        <f t="shared" si="299"/>
        <v>-</v>
      </c>
      <c r="AY962" s="622">
        <f>IF(AX962="-",0,IF(COUNTIF(AX962:$AX$1022,AX962)&gt;1,1,0))</f>
        <v>0</v>
      </c>
    </row>
    <row r="963" spans="1:51" ht="15.75">
      <c r="A963" s="464">
        <v>941</v>
      </c>
      <c r="B963" s="491"/>
      <c r="C963" s="492"/>
      <c r="D963" s="469"/>
      <c r="E963" s="470"/>
      <c r="F963" s="493"/>
      <c r="G963" s="466"/>
      <c r="H963" s="470"/>
      <c r="I963" s="493"/>
      <c r="J963" s="466"/>
      <c r="K963" s="470"/>
      <c r="L963" s="493"/>
      <c r="M963" s="466"/>
      <c r="N963" s="470"/>
      <c r="O963" s="493"/>
      <c r="P963" s="466"/>
      <c r="Q963" s="470"/>
      <c r="R963" s="493"/>
      <c r="S963" s="466"/>
      <c r="T963" s="470"/>
      <c r="U963" s="493"/>
      <c r="V963" s="466"/>
      <c r="W963" s="470"/>
      <c r="X963" s="493"/>
      <c r="Y963" s="466"/>
      <c r="Z963" s="470"/>
      <c r="AA963" s="494"/>
      <c r="AB963" s="542">
        <f t="shared" si="282"/>
        <v>0</v>
      </c>
      <c r="AC963" s="495">
        <f t="shared" si="282"/>
        <v>0</v>
      </c>
      <c r="AD963" s="496">
        <f t="shared" si="282"/>
        <v>0</v>
      </c>
      <c r="AE963" s="3"/>
      <c r="AF963" s="13" t="b">
        <f t="shared" si="280"/>
        <v>1</v>
      </c>
      <c r="AG963" s="13" t="b">
        <f t="shared" si="281"/>
        <v>1</v>
      </c>
      <c r="AH963" s="13" t="b">
        <f t="shared" si="283"/>
        <v>1</v>
      </c>
      <c r="AI963" s="13" t="b">
        <f t="shared" si="284"/>
        <v>1</v>
      </c>
      <c r="AJ963" s="13" t="b">
        <f t="shared" si="285"/>
        <v>0</v>
      </c>
      <c r="AK963" s="13" t="b">
        <f t="shared" si="286"/>
        <v>0</v>
      </c>
      <c r="AL963" s="13" t="b">
        <f t="shared" si="287"/>
        <v>0</v>
      </c>
      <c r="AM963" s="13" t="b">
        <f t="shared" si="288"/>
        <v>0</v>
      </c>
      <c r="AN963" s="13" t="b">
        <f t="shared" si="289"/>
        <v>0</v>
      </c>
      <c r="AO963" s="13" t="b">
        <f t="shared" si="290"/>
        <v>0</v>
      </c>
      <c r="AP963" s="13" t="b">
        <f t="shared" si="291"/>
        <v>0</v>
      </c>
      <c r="AQ963" s="13" t="b">
        <f t="shared" si="292"/>
        <v>0</v>
      </c>
      <c r="AR963" s="13" t="b">
        <f t="shared" si="293"/>
        <v>0</v>
      </c>
      <c r="AS963" s="13" t="b">
        <f t="shared" si="294"/>
        <v>1</v>
      </c>
      <c r="AT963" s="13" t="b">
        <f t="shared" si="295"/>
        <v>1</v>
      </c>
      <c r="AU963" s="13" t="b">
        <f t="shared" si="296"/>
        <v>1</v>
      </c>
      <c r="AV963" s="13" t="b">
        <f t="shared" si="297"/>
        <v>1</v>
      </c>
      <c r="AW963" s="13" t="b">
        <f t="shared" si="298"/>
        <v>1</v>
      </c>
      <c r="AX963" s="13" t="str">
        <f t="shared" si="299"/>
        <v>-</v>
      </c>
      <c r="AY963" s="622">
        <f>IF(AX963="-",0,IF(COUNTIF(AX963:$AX$1022,AX963)&gt;1,1,0))</f>
        <v>0</v>
      </c>
    </row>
    <row r="964" spans="1:51" ht="15.75">
      <c r="A964" s="464">
        <v>942</v>
      </c>
      <c r="B964" s="491"/>
      <c r="C964" s="492"/>
      <c r="D964" s="469"/>
      <c r="E964" s="470"/>
      <c r="F964" s="493"/>
      <c r="G964" s="466"/>
      <c r="H964" s="470"/>
      <c r="I964" s="493"/>
      <c r="J964" s="466"/>
      <c r="K964" s="470"/>
      <c r="L964" s="493"/>
      <c r="M964" s="466"/>
      <c r="N964" s="470"/>
      <c r="O964" s="493"/>
      <c r="P964" s="466"/>
      <c r="Q964" s="470"/>
      <c r="R964" s="493"/>
      <c r="S964" s="466"/>
      <c r="T964" s="470"/>
      <c r="U964" s="493"/>
      <c r="V964" s="466"/>
      <c r="W964" s="470"/>
      <c r="X964" s="493"/>
      <c r="Y964" s="466"/>
      <c r="Z964" s="470"/>
      <c r="AA964" s="494"/>
      <c r="AB964" s="542">
        <f t="shared" si="282"/>
        <v>0</v>
      </c>
      <c r="AC964" s="495">
        <f t="shared" si="282"/>
        <v>0</v>
      </c>
      <c r="AD964" s="496">
        <f t="shared" si="282"/>
        <v>0</v>
      </c>
      <c r="AE964" s="3"/>
      <c r="AF964" s="13" t="b">
        <f t="shared" si="280"/>
        <v>1</v>
      </c>
      <c r="AG964" s="13" t="b">
        <f t="shared" si="281"/>
        <v>1</v>
      </c>
      <c r="AH964" s="13" t="b">
        <f t="shared" si="283"/>
        <v>1</v>
      </c>
      <c r="AI964" s="13" t="b">
        <f t="shared" si="284"/>
        <v>1</v>
      </c>
      <c r="AJ964" s="13" t="b">
        <f t="shared" si="285"/>
        <v>0</v>
      </c>
      <c r="AK964" s="13" t="b">
        <f t="shared" si="286"/>
        <v>0</v>
      </c>
      <c r="AL964" s="13" t="b">
        <f t="shared" si="287"/>
        <v>0</v>
      </c>
      <c r="AM964" s="13" t="b">
        <f t="shared" si="288"/>
        <v>0</v>
      </c>
      <c r="AN964" s="13" t="b">
        <f t="shared" si="289"/>
        <v>0</v>
      </c>
      <c r="AO964" s="13" t="b">
        <f t="shared" si="290"/>
        <v>0</v>
      </c>
      <c r="AP964" s="13" t="b">
        <f t="shared" si="291"/>
        <v>0</v>
      </c>
      <c r="AQ964" s="13" t="b">
        <f t="shared" si="292"/>
        <v>0</v>
      </c>
      <c r="AR964" s="13" t="b">
        <f t="shared" si="293"/>
        <v>0</v>
      </c>
      <c r="AS964" s="13" t="b">
        <f t="shared" si="294"/>
        <v>1</v>
      </c>
      <c r="AT964" s="13" t="b">
        <f t="shared" si="295"/>
        <v>1</v>
      </c>
      <c r="AU964" s="13" t="b">
        <f t="shared" si="296"/>
        <v>1</v>
      </c>
      <c r="AV964" s="13" t="b">
        <f t="shared" si="297"/>
        <v>1</v>
      </c>
      <c r="AW964" s="13" t="b">
        <f t="shared" si="298"/>
        <v>1</v>
      </c>
      <c r="AX964" s="13" t="str">
        <f t="shared" si="299"/>
        <v>-</v>
      </c>
      <c r="AY964" s="622">
        <f>IF(AX964="-",0,IF(COUNTIF(AX964:$AX$1022,AX964)&gt;1,1,0))</f>
        <v>0</v>
      </c>
    </row>
    <row r="965" spans="1:51" ht="15.75">
      <c r="A965" s="464">
        <v>943</v>
      </c>
      <c r="B965" s="491"/>
      <c r="C965" s="492"/>
      <c r="D965" s="469"/>
      <c r="E965" s="470"/>
      <c r="F965" s="493"/>
      <c r="G965" s="466"/>
      <c r="H965" s="470"/>
      <c r="I965" s="493"/>
      <c r="J965" s="466"/>
      <c r="K965" s="470"/>
      <c r="L965" s="493"/>
      <c r="M965" s="466"/>
      <c r="N965" s="470"/>
      <c r="O965" s="493"/>
      <c r="P965" s="466"/>
      <c r="Q965" s="470"/>
      <c r="R965" s="493"/>
      <c r="S965" s="466"/>
      <c r="T965" s="470"/>
      <c r="U965" s="493"/>
      <c r="V965" s="466"/>
      <c r="W965" s="470"/>
      <c r="X965" s="493"/>
      <c r="Y965" s="466"/>
      <c r="Z965" s="470"/>
      <c r="AA965" s="494"/>
      <c r="AB965" s="542">
        <f t="shared" si="282"/>
        <v>0</v>
      </c>
      <c r="AC965" s="495">
        <f t="shared" si="282"/>
        <v>0</v>
      </c>
      <c r="AD965" s="496">
        <f t="shared" si="282"/>
        <v>0</v>
      </c>
      <c r="AE965" s="3"/>
      <c r="AF965" s="13" t="b">
        <f t="shared" si="280"/>
        <v>1</v>
      </c>
      <c r="AG965" s="13" t="b">
        <f t="shared" si="281"/>
        <v>1</v>
      </c>
      <c r="AH965" s="13" t="b">
        <f t="shared" si="283"/>
        <v>1</v>
      </c>
      <c r="AI965" s="13" t="b">
        <f t="shared" si="284"/>
        <v>1</v>
      </c>
      <c r="AJ965" s="13" t="b">
        <f t="shared" si="285"/>
        <v>0</v>
      </c>
      <c r="AK965" s="13" t="b">
        <f t="shared" si="286"/>
        <v>0</v>
      </c>
      <c r="AL965" s="13" t="b">
        <f t="shared" si="287"/>
        <v>0</v>
      </c>
      <c r="AM965" s="13" t="b">
        <f t="shared" si="288"/>
        <v>0</v>
      </c>
      <c r="AN965" s="13" t="b">
        <f t="shared" si="289"/>
        <v>0</v>
      </c>
      <c r="AO965" s="13" t="b">
        <f t="shared" si="290"/>
        <v>0</v>
      </c>
      <c r="AP965" s="13" t="b">
        <f t="shared" si="291"/>
        <v>0</v>
      </c>
      <c r="AQ965" s="13" t="b">
        <f t="shared" si="292"/>
        <v>0</v>
      </c>
      <c r="AR965" s="13" t="b">
        <f t="shared" si="293"/>
        <v>0</v>
      </c>
      <c r="AS965" s="13" t="b">
        <f t="shared" si="294"/>
        <v>1</v>
      </c>
      <c r="AT965" s="13" t="b">
        <f t="shared" si="295"/>
        <v>1</v>
      </c>
      <c r="AU965" s="13" t="b">
        <f t="shared" si="296"/>
        <v>1</v>
      </c>
      <c r="AV965" s="13" t="b">
        <f t="shared" si="297"/>
        <v>1</v>
      </c>
      <c r="AW965" s="13" t="b">
        <f t="shared" si="298"/>
        <v>1</v>
      </c>
      <c r="AX965" s="13" t="str">
        <f t="shared" si="299"/>
        <v>-</v>
      </c>
      <c r="AY965" s="622">
        <f>IF(AX965="-",0,IF(COUNTIF(AX965:$AX$1022,AX965)&gt;1,1,0))</f>
        <v>0</v>
      </c>
    </row>
    <row r="966" spans="1:51" ht="15.75">
      <c r="A966" s="464">
        <v>944</v>
      </c>
      <c r="B966" s="491"/>
      <c r="C966" s="492"/>
      <c r="D966" s="469"/>
      <c r="E966" s="470"/>
      <c r="F966" s="493"/>
      <c r="G966" s="466"/>
      <c r="H966" s="470"/>
      <c r="I966" s="493"/>
      <c r="J966" s="466"/>
      <c r="K966" s="470"/>
      <c r="L966" s="493"/>
      <c r="M966" s="466"/>
      <c r="N966" s="470"/>
      <c r="O966" s="493"/>
      <c r="P966" s="466"/>
      <c r="Q966" s="470"/>
      <c r="R966" s="493"/>
      <c r="S966" s="466"/>
      <c r="T966" s="470"/>
      <c r="U966" s="493"/>
      <c r="V966" s="466"/>
      <c r="W966" s="470"/>
      <c r="X966" s="493"/>
      <c r="Y966" s="466"/>
      <c r="Z966" s="470"/>
      <c r="AA966" s="494"/>
      <c r="AB966" s="542">
        <f t="shared" si="282"/>
        <v>0</v>
      </c>
      <c r="AC966" s="495">
        <f t="shared" si="282"/>
        <v>0</v>
      </c>
      <c r="AD966" s="496">
        <f t="shared" si="282"/>
        <v>0</v>
      </c>
      <c r="AE966" s="3"/>
      <c r="AF966" s="13" t="b">
        <f t="shared" si="280"/>
        <v>1</v>
      </c>
      <c r="AG966" s="13" t="b">
        <f t="shared" si="281"/>
        <v>1</v>
      </c>
      <c r="AH966" s="13" t="b">
        <f t="shared" si="283"/>
        <v>1</v>
      </c>
      <c r="AI966" s="13" t="b">
        <f t="shared" si="284"/>
        <v>1</v>
      </c>
      <c r="AJ966" s="13" t="b">
        <f t="shared" si="285"/>
        <v>0</v>
      </c>
      <c r="AK966" s="13" t="b">
        <f t="shared" si="286"/>
        <v>0</v>
      </c>
      <c r="AL966" s="13" t="b">
        <f t="shared" si="287"/>
        <v>0</v>
      </c>
      <c r="AM966" s="13" t="b">
        <f t="shared" si="288"/>
        <v>0</v>
      </c>
      <c r="AN966" s="13" t="b">
        <f t="shared" si="289"/>
        <v>0</v>
      </c>
      <c r="AO966" s="13" t="b">
        <f t="shared" si="290"/>
        <v>0</v>
      </c>
      <c r="AP966" s="13" t="b">
        <f t="shared" si="291"/>
        <v>0</v>
      </c>
      <c r="AQ966" s="13" t="b">
        <f t="shared" si="292"/>
        <v>0</v>
      </c>
      <c r="AR966" s="13" t="b">
        <f t="shared" si="293"/>
        <v>0</v>
      </c>
      <c r="AS966" s="13" t="b">
        <f t="shared" si="294"/>
        <v>1</v>
      </c>
      <c r="AT966" s="13" t="b">
        <f t="shared" si="295"/>
        <v>1</v>
      </c>
      <c r="AU966" s="13" t="b">
        <f t="shared" si="296"/>
        <v>1</v>
      </c>
      <c r="AV966" s="13" t="b">
        <f t="shared" si="297"/>
        <v>1</v>
      </c>
      <c r="AW966" s="13" t="b">
        <f t="shared" si="298"/>
        <v>1</v>
      </c>
      <c r="AX966" s="13" t="str">
        <f t="shared" si="299"/>
        <v>-</v>
      </c>
      <c r="AY966" s="622">
        <f>IF(AX966="-",0,IF(COUNTIF(AX966:$AX$1022,AX966)&gt;1,1,0))</f>
        <v>0</v>
      </c>
    </row>
    <row r="967" spans="1:51" ht="15.75">
      <c r="A967" s="464">
        <v>945</v>
      </c>
      <c r="B967" s="491"/>
      <c r="C967" s="492"/>
      <c r="D967" s="469"/>
      <c r="E967" s="470"/>
      <c r="F967" s="493"/>
      <c r="G967" s="466"/>
      <c r="H967" s="470"/>
      <c r="I967" s="493"/>
      <c r="J967" s="466"/>
      <c r="K967" s="470"/>
      <c r="L967" s="493"/>
      <c r="M967" s="466"/>
      <c r="N967" s="470"/>
      <c r="O967" s="493"/>
      <c r="P967" s="466"/>
      <c r="Q967" s="470"/>
      <c r="R967" s="493"/>
      <c r="S967" s="466"/>
      <c r="T967" s="470"/>
      <c r="U967" s="493"/>
      <c r="V967" s="466"/>
      <c r="W967" s="470"/>
      <c r="X967" s="493"/>
      <c r="Y967" s="466"/>
      <c r="Z967" s="470"/>
      <c r="AA967" s="494"/>
      <c r="AB967" s="542">
        <f t="shared" si="282"/>
        <v>0</v>
      </c>
      <c r="AC967" s="495">
        <f t="shared" si="282"/>
        <v>0</v>
      </c>
      <c r="AD967" s="496">
        <f t="shared" si="282"/>
        <v>0</v>
      </c>
      <c r="AE967" s="3"/>
      <c r="AF967" s="13" t="b">
        <f t="shared" si="280"/>
        <v>1</v>
      </c>
      <c r="AG967" s="13" t="b">
        <f t="shared" si="281"/>
        <v>1</v>
      </c>
      <c r="AH967" s="13" t="b">
        <f t="shared" si="283"/>
        <v>1</v>
      </c>
      <c r="AI967" s="13" t="b">
        <f t="shared" si="284"/>
        <v>1</v>
      </c>
      <c r="AJ967" s="13" t="b">
        <f t="shared" si="285"/>
        <v>0</v>
      </c>
      <c r="AK967" s="13" t="b">
        <f t="shared" si="286"/>
        <v>0</v>
      </c>
      <c r="AL967" s="13" t="b">
        <f t="shared" si="287"/>
        <v>0</v>
      </c>
      <c r="AM967" s="13" t="b">
        <f t="shared" si="288"/>
        <v>0</v>
      </c>
      <c r="AN967" s="13" t="b">
        <f t="shared" si="289"/>
        <v>0</v>
      </c>
      <c r="AO967" s="13" t="b">
        <f t="shared" si="290"/>
        <v>0</v>
      </c>
      <c r="AP967" s="13" t="b">
        <f t="shared" si="291"/>
        <v>0</v>
      </c>
      <c r="AQ967" s="13" t="b">
        <f t="shared" si="292"/>
        <v>0</v>
      </c>
      <c r="AR967" s="13" t="b">
        <f t="shared" si="293"/>
        <v>0</v>
      </c>
      <c r="AS967" s="13" t="b">
        <f t="shared" si="294"/>
        <v>1</v>
      </c>
      <c r="AT967" s="13" t="b">
        <f t="shared" si="295"/>
        <v>1</v>
      </c>
      <c r="AU967" s="13" t="b">
        <f t="shared" si="296"/>
        <v>1</v>
      </c>
      <c r="AV967" s="13" t="b">
        <f t="shared" si="297"/>
        <v>1</v>
      </c>
      <c r="AW967" s="13" t="b">
        <f t="shared" si="298"/>
        <v>1</v>
      </c>
      <c r="AX967" s="13" t="str">
        <f t="shared" si="299"/>
        <v>-</v>
      </c>
      <c r="AY967" s="622">
        <f>IF(AX967="-",0,IF(COUNTIF(AX967:$AX$1022,AX967)&gt;1,1,0))</f>
        <v>0</v>
      </c>
    </row>
    <row r="968" spans="1:51" ht="15.75">
      <c r="A968" s="464">
        <v>946</v>
      </c>
      <c r="B968" s="491"/>
      <c r="C968" s="492"/>
      <c r="D968" s="469"/>
      <c r="E968" s="470"/>
      <c r="F968" s="493"/>
      <c r="G968" s="466"/>
      <c r="H968" s="470"/>
      <c r="I968" s="493"/>
      <c r="J968" s="466"/>
      <c r="K968" s="470"/>
      <c r="L968" s="493"/>
      <c r="M968" s="466"/>
      <c r="N968" s="470"/>
      <c r="O968" s="493"/>
      <c r="P968" s="466"/>
      <c r="Q968" s="470"/>
      <c r="R968" s="493"/>
      <c r="S968" s="466"/>
      <c r="T968" s="470"/>
      <c r="U968" s="493"/>
      <c r="V968" s="466"/>
      <c r="W968" s="470"/>
      <c r="X968" s="493"/>
      <c r="Y968" s="466"/>
      <c r="Z968" s="470"/>
      <c r="AA968" s="494"/>
      <c r="AB968" s="542">
        <f t="shared" si="282"/>
        <v>0</v>
      </c>
      <c r="AC968" s="495">
        <f t="shared" si="282"/>
        <v>0</v>
      </c>
      <c r="AD968" s="496">
        <f t="shared" si="282"/>
        <v>0</v>
      </c>
      <c r="AE968" s="3"/>
      <c r="AF968" s="13" t="b">
        <f t="shared" si="280"/>
        <v>1</v>
      </c>
      <c r="AG968" s="13" t="b">
        <f t="shared" si="281"/>
        <v>1</v>
      </c>
      <c r="AH968" s="13" t="b">
        <f t="shared" si="283"/>
        <v>1</v>
      </c>
      <c r="AI968" s="13" t="b">
        <f t="shared" si="284"/>
        <v>1</v>
      </c>
      <c r="AJ968" s="13" t="b">
        <f t="shared" si="285"/>
        <v>0</v>
      </c>
      <c r="AK968" s="13" t="b">
        <f t="shared" si="286"/>
        <v>0</v>
      </c>
      <c r="AL968" s="13" t="b">
        <f t="shared" si="287"/>
        <v>0</v>
      </c>
      <c r="AM968" s="13" t="b">
        <f t="shared" si="288"/>
        <v>0</v>
      </c>
      <c r="AN968" s="13" t="b">
        <f t="shared" si="289"/>
        <v>0</v>
      </c>
      <c r="AO968" s="13" t="b">
        <f t="shared" si="290"/>
        <v>0</v>
      </c>
      <c r="AP968" s="13" t="b">
        <f t="shared" si="291"/>
        <v>0</v>
      </c>
      <c r="AQ968" s="13" t="b">
        <f t="shared" si="292"/>
        <v>0</v>
      </c>
      <c r="AR968" s="13" t="b">
        <f t="shared" si="293"/>
        <v>0</v>
      </c>
      <c r="AS968" s="13" t="b">
        <f t="shared" si="294"/>
        <v>1</v>
      </c>
      <c r="AT968" s="13" t="b">
        <f t="shared" si="295"/>
        <v>1</v>
      </c>
      <c r="AU968" s="13" t="b">
        <f t="shared" si="296"/>
        <v>1</v>
      </c>
      <c r="AV968" s="13" t="b">
        <f t="shared" si="297"/>
        <v>1</v>
      </c>
      <c r="AW968" s="13" t="b">
        <f t="shared" si="298"/>
        <v>1</v>
      </c>
      <c r="AX968" s="13" t="str">
        <f t="shared" si="299"/>
        <v>-</v>
      </c>
      <c r="AY968" s="622">
        <f>IF(AX968="-",0,IF(COUNTIF(AX968:$AX$1022,AX968)&gt;1,1,0))</f>
        <v>0</v>
      </c>
    </row>
    <row r="969" spans="1:51" ht="15.75">
      <c r="A969" s="464">
        <v>947</v>
      </c>
      <c r="B969" s="491"/>
      <c r="C969" s="492"/>
      <c r="D969" s="469"/>
      <c r="E969" s="470"/>
      <c r="F969" s="493"/>
      <c r="G969" s="466"/>
      <c r="H969" s="470"/>
      <c r="I969" s="493"/>
      <c r="J969" s="466"/>
      <c r="K969" s="470"/>
      <c r="L969" s="493"/>
      <c r="M969" s="466"/>
      <c r="N969" s="470"/>
      <c r="O969" s="493"/>
      <c r="P969" s="466"/>
      <c r="Q969" s="470"/>
      <c r="R969" s="493"/>
      <c r="S969" s="466"/>
      <c r="T969" s="470"/>
      <c r="U969" s="493"/>
      <c r="V969" s="466"/>
      <c r="W969" s="470"/>
      <c r="X969" s="493"/>
      <c r="Y969" s="466"/>
      <c r="Z969" s="470"/>
      <c r="AA969" s="494"/>
      <c r="AB969" s="542">
        <f t="shared" si="282"/>
        <v>0</v>
      </c>
      <c r="AC969" s="495">
        <f t="shared" si="282"/>
        <v>0</v>
      </c>
      <c r="AD969" s="496">
        <f t="shared" si="282"/>
        <v>0</v>
      </c>
      <c r="AE969" s="3"/>
      <c r="AF969" s="13" t="b">
        <f t="shared" si="280"/>
        <v>1</v>
      </c>
      <c r="AG969" s="13" t="b">
        <f t="shared" si="281"/>
        <v>1</v>
      </c>
      <c r="AH969" s="13" t="b">
        <f t="shared" si="283"/>
        <v>1</v>
      </c>
      <c r="AI969" s="13" t="b">
        <f t="shared" si="284"/>
        <v>1</v>
      </c>
      <c r="AJ969" s="13" t="b">
        <f t="shared" si="285"/>
        <v>0</v>
      </c>
      <c r="AK969" s="13" t="b">
        <f t="shared" si="286"/>
        <v>0</v>
      </c>
      <c r="AL969" s="13" t="b">
        <f t="shared" si="287"/>
        <v>0</v>
      </c>
      <c r="AM969" s="13" t="b">
        <f t="shared" si="288"/>
        <v>0</v>
      </c>
      <c r="AN969" s="13" t="b">
        <f t="shared" si="289"/>
        <v>0</v>
      </c>
      <c r="AO969" s="13" t="b">
        <f t="shared" si="290"/>
        <v>0</v>
      </c>
      <c r="AP969" s="13" t="b">
        <f t="shared" si="291"/>
        <v>0</v>
      </c>
      <c r="AQ969" s="13" t="b">
        <f t="shared" si="292"/>
        <v>0</v>
      </c>
      <c r="AR969" s="13" t="b">
        <f t="shared" si="293"/>
        <v>0</v>
      </c>
      <c r="AS969" s="13" t="b">
        <f t="shared" si="294"/>
        <v>1</v>
      </c>
      <c r="AT969" s="13" t="b">
        <f t="shared" si="295"/>
        <v>1</v>
      </c>
      <c r="AU969" s="13" t="b">
        <f t="shared" si="296"/>
        <v>1</v>
      </c>
      <c r="AV969" s="13" t="b">
        <f t="shared" si="297"/>
        <v>1</v>
      </c>
      <c r="AW969" s="13" t="b">
        <f t="shared" si="298"/>
        <v>1</v>
      </c>
      <c r="AX969" s="13" t="str">
        <f t="shared" si="299"/>
        <v>-</v>
      </c>
      <c r="AY969" s="622">
        <f>IF(AX969="-",0,IF(COUNTIF(AX969:$AX$1022,AX969)&gt;1,1,0))</f>
        <v>0</v>
      </c>
    </row>
    <row r="970" spans="1:51" ht="15.75">
      <c r="A970" s="464">
        <v>948</v>
      </c>
      <c r="B970" s="491"/>
      <c r="C970" s="492"/>
      <c r="D970" s="469"/>
      <c r="E970" s="470"/>
      <c r="F970" s="493"/>
      <c r="G970" s="466"/>
      <c r="H970" s="470"/>
      <c r="I970" s="493"/>
      <c r="J970" s="466"/>
      <c r="K970" s="470"/>
      <c r="L970" s="493"/>
      <c r="M970" s="466"/>
      <c r="N970" s="470"/>
      <c r="O970" s="493"/>
      <c r="P970" s="466"/>
      <c r="Q970" s="470"/>
      <c r="R970" s="493"/>
      <c r="S970" s="466"/>
      <c r="T970" s="470"/>
      <c r="U970" s="493"/>
      <c r="V970" s="466"/>
      <c r="W970" s="470"/>
      <c r="X970" s="493"/>
      <c r="Y970" s="466"/>
      <c r="Z970" s="470"/>
      <c r="AA970" s="494"/>
      <c r="AB970" s="542">
        <f t="shared" si="282"/>
        <v>0</v>
      </c>
      <c r="AC970" s="495">
        <f t="shared" si="282"/>
        <v>0</v>
      </c>
      <c r="AD970" s="496">
        <f t="shared" si="282"/>
        <v>0</v>
      </c>
      <c r="AE970" s="3"/>
      <c r="AF970" s="13" t="b">
        <f t="shared" si="280"/>
        <v>1</v>
      </c>
      <c r="AG970" s="13" t="b">
        <f t="shared" si="281"/>
        <v>1</v>
      </c>
      <c r="AH970" s="13" t="b">
        <f t="shared" si="283"/>
        <v>1</v>
      </c>
      <c r="AI970" s="13" t="b">
        <f t="shared" si="284"/>
        <v>1</v>
      </c>
      <c r="AJ970" s="13" t="b">
        <f t="shared" si="285"/>
        <v>0</v>
      </c>
      <c r="AK970" s="13" t="b">
        <f t="shared" si="286"/>
        <v>0</v>
      </c>
      <c r="AL970" s="13" t="b">
        <f t="shared" si="287"/>
        <v>0</v>
      </c>
      <c r="AM970" s="13" t="b">
        <f t="shared" si="288"/>
        <v>0</v>
      </c>
      <c r="AN970" s="13" t="b">
        <f t="shared" si="289"/>
        <v>0</v>
      </c>
      <c r="AO970" s="13" t="b">
        <f t="shared" si="290"/>
        <v>0</v>
      </c>
      <c r="AP970" s="13" t="b">
        <f t="shared" si="291"/>
        <v>0</v>
      </c>
      <c r="AQ970" s="13" t="b">
        <f t="shared" si="292"/>
        <v>0</v>
      </c>
      <c r="AR970" s="13" t="b">
        <f t="shared" si="293"/>
        <v>0</v>
      </c>
      <c r="AS970" s="13" t="b">
        <f t="shared" si="294"/>
        <v>1</v>
      </c>
      <c r="AT970" s="13" t="b">
        <f t="shared" si="295"/>
        <v>1</v>
      </c>
      <c r="AU970" s="13" t="b">
        <f t="shared" si="296"/>
        <v>1</v>
      </c>
      <c r="AV970" s="13" t="b">
        <f t="shared" si="297"/>
        <v>1</v>
      </c>
      <c r="AW970" s="13" t="b">
        <f t="shared" si="298"/>
        <v>1</v>
      </c>
      <c r="AX970" s="13" t="str">
        <f t="shared" si="299"/>
        <v>-</v>
      </c>
      <c r="AY970" s="622">
        <f>IF(AX970="-",0,IF(COUNTIF(AX970:$AX$1022,AX970)&gt;1,1,0))</f>
        <v>0</v>
      </c>
    </row>
    <row r="971" spans="1:51" ht="15.75">
      <c r="A971" s="464">
        <v>949</v>
      </c>
      <c r="B971" s="491"/>
      <c r="C971" s="492"/>
      <c r="D971" s="469"/>
      <c r="E971" s="470"/>
      <c r="F971" s="493"/>
      <c r="G971" s="466"/>
      <c r="H971" s="470"/>
      <c r="I971" s="493"/>
      <c r="J971" s="466"/>
      <c r="K971" s="470"/>
      <c r="L971" s="493"/>
      <c r="M971" s="466"/>
      <c r="N971" s="470"/>
      <c r="O971" s="493"/>
      <c r="P971" s="466"/>
      <c r="Q971" s="470"/>
      <c r="R971" s="493"/>
      <c r="S971" s="466"/>
      <c r="T971" s="470"/>
      <c r="U971" s="493"/>
      <c r="V971" s="466"/>
      <c r="W971" s="470"/>
      <c r="X971" s="493"/>
      <c r="Y971" s="466"/>
      <c r="Z971" s="470"/>
      <c r="AA971" s="494"/>
      <c r="AB971" s="542">
        <f t="shared" si="282"/>
        <v>0</v>
      </c>
      <c r="AC971" s="495">
        <f t="shared" si="282"/>
        <v>0</v>
      </c>
      <c r="AD971" s="496">
        <f t="shared" si="282"/>
        <v>0</v>
      </c>
      <c r="AE971" s="3"/>
      <c r="AF971" s="13" t="b">
        <f t="shared" si="280"/>
        <v>1</v>
      </c>
      <c r="AG971" s="13" t="b">
        <f t="shared" si="281"/>
        <v>1</v>
      </c>
      <c r="AH971" s="13" t="b">
        <f t="shared" si="283"/>
        <v>1</v>
      </c>
      <c r="AI971" s="13" t="b">
        <f t="shared" si="284"/>
        <v>1</v>
      </c>
      <c r="AJ971" s="13" t="b">
        <f t="shared" si="285"/>
        <v>0</v>
      </c>
      <c r="AK971" s="13" t="b">
        <f t="shared" si="286"/>
        <v>0</v>
      </c>
      <c r="AL971" s="13" t="b">
        <f t="shared" si="287"/>
        <v>0</v>
      </c>
      <c r="AM971" s="13" t="b">
        <f t="shared" si="288"/>
        <v>0</v>
      </c>
      <c r="AN971" s="13" t="b">
        <f t="shared" si="289"/>
        <v>0</v>
      </c>
      <c r="AO971" s="13" t="b">
        <f t="shared" si="290"/>
        <v>0</v>
      </c>
      <c r="AP971" s="13" t="b">
        <f t="shared" si="291"/>
        <v>0</v>
      </c>
      <c r="AQ971" s="13" t="b">
        <f t="shared" si="292"/>
        <v>0</v>
      </c>
      <c r="AR971" s="13" t="b">
        <f t="shared" si="293"/>
        <v>0</v>
      </c>
      <c r="AS971" s="13" t="b">
        <f t="shared" si="294"/>
        <v>1</v>
      </c>
      <c r="AT971" s="13" t="b">
        <f t="shared" si="295"/>
        <v>1</v>
      </c>
      <c r="AU971" s="13" t="b">
        <f t="shared" si="296"/>
        <v>1</v>
      </c>
      <c r="AV971" s="13" t="b">
        <f t="shared" si="297"/>
        <v>1</v>
      </c>
      <c r="AW971" s="13" t="b">
        <f t="shared" si="298"/>
        <v>1</v>
      </c>
      <c r="AX971" s="13" t="str">
        <f t="shared" si="299"/>
        <v>-</v>
      </c>
      <c r="AY971" s="622">
        <f>IF(AX971="-",0,IF(COUNTIF(AX971:$AX$1022,AX971)&gt;1,1,0))</f>
        <v>0</v>
      </c>
    </row>
    <row r="972" spans="1:51" ht="15.75">
      <c r="A972" s="464">
        <v>950</v>
      </c>
      <c r="B972" s="491"/>
      <c r="C972" s="492"/>
      <c r="D972" s="469"/>
      <c r="E972" s="470"/>
      <c r="F972" s="493"/>
      <c r="G972" s="466"/>
      <c r="H972" s="470"/>
      <c r="I972" s="493"/>
      <c r="J972" s="466"/>
      <c r="K972" s="470"/>
      <c r="L972" s="493"/>
      <c r="M972" s="466"/>
      <c r="N972" s="470"/>
      <c r="O972" s="493"/>
      <c r="P972" s="466"/>
      <c r="Q972" s="470"/>
      <c r="R972" s="493"/>
      <c r="S972" s="466"/>
      <c r="T972" s="470"/>
      <c r="U972" s="493"/>
      <c r="V972" s="466"/>
      <c r="W972" s="470"/>
      <c r="X972" s="493"/>
      <c r="Y972" s="466"/>
      <c r="Z972" s="470"/>
      <c r="AA972" s="494"/>
      <c r="AB972" s="542">
        <f t="shared" si="282"/>
        <v>0</v>
      </c>
      <c r="AC972" s="495">
        <f t="shared" si="282"/>
        <v>0</v>
      </c>
      <c r="AD972" s="496">
        <f t="shared" si="282"/>
        <v>0</v>
      </c>
      <c r="AE972" s="3"/>
      <c r="AF972" s="13" t="b">
        <f t="shared" si="280"/>
        <v>1</v>
      </c>
      <c r="AG972" s="13" t="b">
        <f t="shared" si="281"/>
        <v>1</v>
      </c>
      <c r="AH972" s="13" t="b">
        <f t="shared" si="283"/>
        <v>1</v>
      </c>
      <c r="AI972" s="13" t="b">
        <f t="shared" si="284"/>
        <v>1</v>
      </c>
      <c r="AJ972" s="13" t="b">
        <f t="shared" si="285"/>
        <v>0</v>
      </c>
      <c r="AK972" s="13" t="b">
        <f t="shared" si="286"/>
        <v>0</v>
      </c>
      <c r="AL972" s="13" t="b">
        <f t="shared" si="287"/>
        <v>0</v>
      </c>
      <c r="AM972" s="13" t="b">
        <f t="shared" si="288"/>
        <v>0</v>
      </c>
      <c r="AN972" s="13" t="b">
        <f t="shared" si="289"/>
        <v>0</v>
      </c>
      <c r="AO972" s="13" t="b">
        <f t="shared" si="290"/>
        <v>0</v>
      </c>
      <c r="AP972" s="13" t="b">
        <f t="shared" si="291"/>
        <v>0</v>
      </c>
      <c r="AQ972" s="13" t="b">
        <f t="shared" si="292"/>
        <v>0</v>
      </c>
      <c r="AR972" s="13" t="b">
        <f t="shared" si="293"/>
        <v>0</v>
      </c>
      <c r="AS972" s="13" t="b">
        <f t="shared" si="294"/>
        <v>1</v>
      </c>
      <c r="AT972" s="13" t="b">
        <f t="shared" si="295"/>
        <v>1</v>
      </c>
      <c r="AU972" s="13" t="b">
        <f t="shared" si="296"/>
        <v>1</v>
      </c>
      <c r="AV972" s="13" t="b">
        <f t="shared" si="297"/>
        <v>1</v>
      </c>
      <c r="AW972" s="13" t="b">
        <f t="shared" si="298"/>
        <v>1</v>
      </c>
      <c r="AX972" s="13" t="str">
        <f t="shared" si="299"/>
        <v>-</v>
      </c>
      <c r="AY972" s="622">
        <f>IF(AX972="-",0,IF(COUNTIF(AX972:$AX$1022,AX972)&gt;1,1,0))</f>
        <v>0</v>
      </c>
    </row>
    <row r="973" spans="1:51" ht="15.75">
      <c r="A973" s="464">
        <v>951</v>
      </c>
      <c r="B973" s="491"/>
      <c r="C973" s="492"/>
      <c r="D973" s="469"/>
      <c r="E973" s="470"/>
      <c r="F973" s="493"/>
      <c r="G973" s="466"/>
      <c r="H973" s="470"/>
      <c r="I973" s="493"/>
      <c r="J973" s="466"/>
      <c r="K973" s="470"/>
      <c r="L973" s="493"/>
      <c r="M973" s="466"/>
      <c r="N973" s="470"/>
      <c r="O973" s="493"/>
      <c r="P973" s="466"/>
      <c r="Q973" s="470"/>
      <c r="R973" s="493"/>
      <c r="S973" s="466"/>
      <c r="T973" s="470"/>
      <c r="U973" s="493"/>
      <c r="V973" s="466"/>
      <c r="W973" s="470"/>
      <c r="X973" s="493"/>
      <c r="Y973" s="466"/>
      <c r="Z973" s="470"/>
      <c r="AA973" s="494"/>
      <c r="AB973" s="542">
        <f t="shared" si="282"/>
        <v>0</v>
      </c>
      <c r="AC973" s="495">
        <f t="shared" si="282"/>
        <v>0</v>
      </c>
      <c r="AD973" s="496">
        <f t="shared" si="282"/>
        <v>0</v>
      </c>
      <c r="AE973" s="3"/>
      <c r="AF973" s="13" t="b">
        <f t="shared" si="280"/>
        <v>1</v>
      </c>
      <c r="AG973" s="13" t="b">
        <f t="shared" si="281"/>
        <v>1</v>
      </c>
      <c r="AH973" s="13" t="b">
        <f t="shared" si="283"/>
        <v>1</v>
      </c>
      <c r="AI973" s="13" t="b">
        <f t="shared" si="284"/>
        <v>1</v>
      </c>
      <c r="AJ973" s="13" t="b">
        <f t="shared" si="285"/>
        <v>0</v>
      </c>
      <c r="AK973" s="13" t="b">
        <f t="shared" si="286"/>
        <v>0</v>
      </c>
      <c r="AL973" s="13" t="b">
        <f t="shared" si="287"/>
        <v>0</v>
      </c>
      <c r="AM973" s="13" t="b">
        <f t="shared" si="288"/>
        <v>0</v>
      </c>
      <c r="AN973" s="13" t="b">
        <f t="shared" si="289"/>
        <v>0</v>
      </c>
      <c r="AO973" s="13" t="b">
        <f t="shared" si="290"/>
        <v>0</v>
      </c>
      <c r="AP973" s="13" t="b">
        <f t="shared" si="291"/>
        <v>0</v>
      </c>
      <c r="AQ973" s="13" t="b">
        <f t="shared" si="292"/>
        <v>0</v>
      </c>
      <c r="AR973" s="13" t="b">
        <f t="shared" si="293"/>
        <v>0</v>
      </c>
      <c r="AS973" s="13" t="b">
        <f t="shared" si="294"/>
        <v>1</v>
      </c>
      <c r="AT973" s="13" t="b">
        <f t="shared" si="295"/>
        <v>1</v>
      </c>
      <c r="AU973" s="13" t="b">
        <f t="shared" si="296"/>
        <v>1</v>
      </c>
      <c r="AV973" s="13" t="b">
        <f t="shared" si="297"/>
        <v>1</v>
      </c>
      <c r="AW973" s="13" t="b">
        <f t="shared" si="298"/>
        <v>1</v>
      </c>
      <c r="AX973" s="13" t="str">
        <f t="shared" si="299"/>
        <v>-</v>
      </c>
      <c r="AY973" s="622">
        <f>IF(AX973="-",0,IF(COUNTIF(AX973:$AX$1022,AX973)&gt;1,1,0))</f>
        <v>0</v>
      </c>
    </row>
    <row r="974" spans="1:51" ht="15.75">
      <c r="A974" s="464">
        <v>952</v>
      </c>
      <c r="B974" s="491"/>
      <c r="C974" s="492"/>
      <c r="D974" s="469"/>
      <c r="E974" s="470"/>
      <c r="F974" s="493"/>
      <c r="G974" s="466"/>
      <c r="H974" s="470"/>
      <c r="I974" s="493"/>
      <c r="J974" s="466"/>
      <c r="K974" s="470"/>
      <c r="L974" s="493"/>
      <c r="M974" s="466"/>
      <c r="N974" s="470"/>
      <c r="O974" s="493"/>
      <c r="P974" s="466"/>
      <c r="Q974" s="470"/>
      <c r="R974" s="493"/>
      <c r="S974" s="466"/>
      <c r="T974" s="470"/>
      <c r="U974" s="493"/>
      <c r="V974" s="466"/>
      <c r="W974" s="470"/>
      <c r="X974" s="493"/>
      <c r="Y974" s="466"/>
      <c r="Z974" s="470"/>
      <c r="AA974" s="494"/>
      <c r="AB974" s="542">
        <f t="shared" si="282"/>
        <v>0</v>
      </c>
      <c r="AC974" s="495">
        <f t="shared" si="282"/>
        <v>0</v>
      </c>
      <c r="AD974" s="496">
        <f t="shared" si="282"/>
        <v>0</v>
      </c>
      <c r="AE974" s="3"/>
      <c r="AF974" s="13" t="b">
        <f t="shared" si="280"/>
        <v>1</v>
      </c>
      <c r="AG974" s="13" t="b">
        <f t="shared" si="281"/>
        <v>1</v>
      </c>
      <c r="AH974" s="13" t="b">
        <f t="shared" si="283"/>
        <v>1</v>
      </c>
      <c r="AI974" s="13" t="b">
        <f t="shared" si="284"/>
        <v>1</v>
      </c>
      <c r="AJ974" s="13" t="b">
        <f t="shared" si="285"/>
        <v>0</v>
      </c>
      <c r="AK974" s="13" t="b">
        <f t="shared" si="286"/>
        <v>0</v>
      </c>
      <c r="AL974" s="13" t="b">
        <f t="shared" si="287"/>
        <v>0</v>
      </c>
      <c r="AM974" s="13" t="b">
        <f t="shared" si="288"/>
        <v>0</v>
      </c>
      <c r="AN974" s="13" t="b">
        <f t="shared" si="289"/>
        <v>0</v>
      </c>
      <c r="AO974" s="13" t="b">
        <f t="shared" si="290"/>
        <v>0</v>
      </c>
      <c r="AP974" s="13" t="b">
        <f t="shared" si="291"/>
        <v>0</v>
      </c>
      <c r="AQ974" s="13" t="b">
        <f t="shared" si="292"/>
        <v>0</v>
      </c>
      <c r="AR974" s="13" t="b">
        <f t="shared" si="293"/>
        <v>0</v>
      </c>
      <c r="AS974" s="13" t="b">
        <f t="shared" si="294"/>
        <v>1</v>
      </c>
      <c r="AT974" s="13" t="b">
        <f t="shared" si="295"/>
        <v>1</v>
      </c>
      <c r="AU974" s="13" t="b">
        <f t="shared" si="296"/>
        <v>1</v>
      </c>
      <c r="AV974" s="13" t="b">
        <f t="shared" si="297"/>
        <v>1</v>
      </c>
      <c r="AW974" s="13" t="b">
        <f t="shared" si="298"/>
        <v>1</v>
      </c>
      <c r="AX974" s="13" t="str">
        <f t="shared" si="299"/>
        <v>-</v>
      </c>
      <c r="AY974" s="622">
        <f>IF(AX974="-",0,IF(COUNTIF(AX974:$AX$1022,AX974)&gt;1,1,0))</f>
        <v>0</v>
      </c>
    </row>
    <row r="975" spans="1:51" ht="15.75">
      <c r="A975" s="464">
        <v>953</v>
      </c>
      <c r="B975" s="491"/>
      <c r="C975" s="492"/>
      <c r="D975" s="469"/>
      <c r="E975" s="470"/>
      <c r="F975" s="493"/>
      <c r="G975" s="466"/>
      <c r="H975" s="470"/>
      <c r="I975" s="493"/>
      <c r="J975" s="466"/>
      <c r="K975" s="470"/>
      <c r="L975" s="493"/>
      <c r="M975" s="466"/>
      <c r="N975" s="470"/>
      <c r="O975" s="493"/>
      <c r="P975" s="466"/>
      <c r="Q975" s="470"/>
      <c r="R975" s="493"/>
      <c r="S975" s="466"/>
      <c r="T975" s="470"/>
      <c r="U975" s="493"/>
      <c r="V975" s="466"/>
      <c r="W975" s="470"/>
      <c r="X975" s="493"/>
      <c r="Y975" s="466"/>
      <c r="Z975" s="470"/>
      <c r="AA975" s="494"/>
      <c r="AB975" s="542">
        <f t="shared" si="282"/>
        <v>0</v>
      </c>
      <c r="AC975" s="495">
        <f t="shared" si="282"/>
        <v>0</v>
      </c>
      <c r="AD975" s="496">
        <f t="shared" si="282"/>
        <v>0</v>
      </c>
      <c r="AE975" s="3"/>
      <c r="AF975" s="13" t="b">
        <f t="shared" si="280"/>
        <v>1</v>
      </c>
      <c r="AG975" s="13" t="b">
        <f t="shared" si="281"/>
        <v>1</v>
      </c>
      <c r="AH975" s="13" t="b">
        <f t="shared" si="283"/>
        <v>1</v>
      </c>
      <c r="AI975" s="13" t="b">
        <f t="shared" si="284"/>
        <v>1</v>
      </c>
      <c r="AJ975" s="13" t="b">
        <f t="shared" si="285"/>
        <v>0</v>
      </c>
      <c r="AK975" s="13" t="b">
        <f t="shared" si="286"/>
        <v>0</v>
      </c>
      <c r="AL975" s="13" t="b">
        <f t="shared" si="287"/>
        <v>0</v>
      </c>
      <c r="AM975" s="13" t="b">
        <f t="shared" si="288"/>
        <v>0</v>
      </c>
      <c r="AN975" s="13" t="b">
        <f t="shared" si="289"/>
        <v>0</v>
      </c>
      <c r="AO975" s="13" t="b">
        <f t="shared" si="290"/>
        <v>0</v>
      </c>
      <c r="AP975" s="13" t="b">
        <f t="shared" si="291"/>
        <v>0</v>
      </c>
      <c r="AQ975" s="13" t="b">
        <f t="shared" si="292"/>
        <v>0</v>
      </c>
      <c r="AR975" s="13" t="b">
        <f t="shared" si="293"/>
        <v>0</v>
      </c>
      <c r="AS975" s="13" t="b">
        <f t="shared" si="294"/>
        <v>1</v>
      </c>
      <c r="AT975" s="13" t="b">
        <f t="shared" si="295"/>
        <v>1</v>
      </c>
      <c r="AU975" s="13" t="b">
        <f t="shared" si="296"/>
        <v>1</v>
      </c>
      <c r="AV975" s="13" t="b">
        <f t="shared" si="297"/>
        <v>1</v>
      </c>
      <c r="AW975" s="13" t="b">
        <f t="shared" si="298"/>
        <v>1</v>
      </c>
      <c r="AX975" s="13" t="str">
        <f t="shared" si="299"/>
        <v>-</v>
      </c>
      <c r="AY975" s="622">
        <f>IF(AX975="-",0,IF(COUNTIF(AX975:$AX$1022,AX975)&gt;1,1,0))</f>
        <v>0</v>
      </c>
    </row>
    <row r="976" spans="1:51" ht="15.75">
      <c r="A976" s="464">
        <v>954</v>
      </c>
      <c r="B976" s="491"/>
      <c r="C976" s="492"/>
      <c r="D976" s="469"/>
      <c r="E976" s="470"/>
      <c r="F976" s="493"/>
      <c r="G976" s="466"/>
      <c r="H976" s="470"/>
      <c r="I976" s="493"/>
      <c r="J976" s="466"/>
      <c r="K976" s="470"/>
      <c r="L976" s="493"/>
      <c r="M976" s="466"/>
      <c r="N976" s="470"/>
      <c r="O976" s="493"/>
      <c r="P976" s="466"/>
      <c r="Q976" s="470"/>
      <c r="R976" s="493"/>
      <c r="S976" s="466"/>
      <c r="T976" s="470"/>
      <c r="U976" s="493"/>
      <c r="V976" s="466"/>
      <c r="W976" s="470"/>
      <c r="X976" s="493"/>
      <c r="Y976" s="466"/>
      <c r="Z976" s="470"/>
      <c r="AA976" s="494"/>
      <c r="AB976" s="542">
        <f t="shared" si="282"/>
        <v>0</v>
      </c>
      <c r="AC976" s="495">
        <f t="shared" si="282"/>
        <v>0</v>
      </c>
      <c r="AD976" s="496">
        <f t="shared" si="282"/>
        <v>0</v>
      </c>
      <c r="AE976" s="3"/>
      <c r="AF976" s="13" t="b">
        <f t="shared" si="280"/>
        <v>1</v>
      </c>
      <c r="AG976" s="13" t="b">
        <f t="shared" si="281"/>
        <v>1</v>
      </c>
      <c r="AH976" s="13" t="b">
        <f t="shared" si="283"/>
        <v>1</v>
      </c>
      <c r="AI976" s="13" t="b">
        <f t="shared" si="284"/>
        <v>1</v>
      </c>
      <c r="AJ976" s="13" t="b">
        <f t="shared" si="285"/>
        <v>0</v>
      </c>
      <c r="AK976" s="13" t="b">
        <f t="shared" si="286"/>
        <v>0</v>
      </c>
      <c r="AL976" s="13" t="b">
        <f t="shared" si="287"/>
        <v>0</v>
      </c>
      <c r="AM976" s="13" t="b">
        <f t="shared" si="288"/>
        <v>0</v>
      </c>
      <c r="AN976" s="13" t="b">
        <f t="shared" si="289"/>
        <v>0</v>
      </c>
      <c r="AO976" s="13" t="b">
        <f t="shared" si="290"/>
        <v>0</v>
      </c>
      <c r="AP976" s="13" t="b">
        <f t="shared" si="291"/>
        <v>0</v>
      </c>
      <c r="AQ976" s="13" t="b">
        <f t="shared" si="292"/>
        <v>0</v>
      </c>
      <c r="AR976" s="13" t="b">
        <f t="shared" si="293"/>
        <v>0</v>
      </c>
      <c r="AS976" s="13" t="b">
        <f t="shared" si="294"/>
        <v>1</v>
      </c>
      <c r="AT976" s="13" t="b">
        <f t="shared" si="295"/>
        <v>1</v>
      </c>
      <c r="AU976" s="13" t="b">
        <f t="shared" si="296"/>
        <v>1</v>
      </c>
      <c r="AV976" s="13" t="b">
        <f t="shared" si="297"/>
        <v>1</v>
      </c>
      <c r="AW976" s="13" t="b">
        <f t="shared" si="298"/>
        <v>1</v>
      </c>
      <c r="AX976" s="13" t="str">
        <f t="shared" si="299"/>
        <v>-</v>
      </c>
      <c r="AY976" s="622">
        <f>IF(AX976="-",0,IF(COUNTIF(AX976:$AX$1022,AX976)&gt;1,1,0))</f>
        <v>0</v>
      </c>
    </row>
    <row r="977" spans="1:51" ht="15.75">
      <c r="A977" s="464">
        <v>955</v>
      </c>
      <c r="B977" s="491"/>
      <c r="C977" s="492"/>
      <c r="D977" s="469"/>
      <c r="E977" s="470"/>
      <c r="F977" s="493"/>
      <c r="G977" s="466"/>
      <c r="H977" s="470"/>
      <c r="I977" s="493"/>
      <c r="J977" s="466"/>
      <c r="K977" s="470"/>
      <c r="L977" s="493"/>
      <c r="M977" s="466"/>
      <c r="N977" s="470"/>
      <c r="O977" s="493"/>
      <c r="P977" s="466"/>
      <c r="Q977" s="470"/>
      <c r="R977" s="493"/>
      <c r="S977" s="466"/>
      <c r="T977" s="470"/>
      <c r="U977" s="493"/>
      <c r="V977" s="466"/>
      <c r="W977" s="470"/>
      <c r="X977" s="493"/>
      <c r="Y977" s="466"/>
      <c r="Z977" s="470"/>
      <c r="AA977" s="494"/>
      <c r="AB977" s="542">
        <f t="shared" si="282"/>
        <v>0</v>
      </c>
      <c r="AC977" s="495">
        <f t="shared" si="282"/>
        <v>0</v>
      </c>
      <c r="AD977" s="496">
        <f t="shared" si="282"/>
        <v>0</v>
      </c>
      <c r="AE977" s="3"/>
      <c r="AF977" s="13" t="b">
        <f t="shared" si="280"/>
        <v>1</v>
      </c>
      <c r="AG977" s="13" t="b">
        <f t="shared" si="281"/>
        <v>1</v>
      </c>
      <c r="AH977" s="13" t="b">
        <f t="shared" si="283"/>
        <v>1</v>
      </c>
      <c r="AI977" s="13" t="b">
        <f t="shared" si="284"/>
        <v>1</v>
      </c>
      <c r="AJ977" s="13" t="b">
        <f t="shared" si="285"/>
        <v>0</v>
      </c>
      <c r="AK977" s="13" t="b">
        <f t="shared" si="286"/>
        <v>0</v>
      </c>
      <c r="AL977" s="13" t="b">
        <f t="shared" si="287"/>
        <v>0</v>
      </c>
      <c r="AM977" s="13" t="b">
        <f t="shared" si="288"/>
        <v>0</v>
      </c>
      <c r="AN977" s="13" t="b">
        <f t="shared" si="289"/>
        <v>0</v>
      </c>
      <c r="AO977" s="13" t="b">
        <f t="shared" si="290"/>
        <v>0</v>
      </c>
      <c r="AP977" s="13" t="b">
        <f t="shared" si="291"/>
        <v>0</v>
      </c>
      <c r="AQ977" s="13" t="b">
        <f t="shared" si="292"/>
        <v>0</v>
      </c>
      <c r="AR977" s="13" t="b">
        <f t="shared" si="293"/>
        <v>0</v>
      </c>
      <c r="AS977" s="13" t="b">
        <f t="shared" si="294"/>
        <v>1</v>
      </c>
      <c r="AT977" s="13" t="b">
        <f t="shared" si="295"/>
        <v>1</v>
      </c>
      <c r="AU977" s="13" t="b">
        <f t="shared" si="296"/>
        <v>1</v>
      </c>
      <c r="AV977" s="13" t="b">
        <f t="shared" si="297"/>
        <v>1</v>
      </c>
      <c r="AW977" s="13" t="b">
        <f t="shared" si="298"/>
        <v>1</v>
      </c>
      <c r="AX977" s="13" t="str">
        <f t="shared" si="299"/>
        <v>-</v>
      </c>
      <c r="AY977" s="622">
        <f>IF(AX977="-",0,IF(COUNTIF(AX977:$AX$1022,AX977)&gt;1,1,0))</f>
        <v>0</v>
      </c>
    </row>
    <row r="978" spans="1:51" ht="15.75">
      <c r="A978" s="464">
        <v>956</v>
      </c>
      <c r="B978" s="491"/>
      <c r="C978" s="492"/>
      <c r="D978" s="469"/>
      <c r="E978" s="470"/>
      <c r="F978" s="493"/>
      <c r="G978" s="466"/>
      <c r="H978" s="470"/>
      <c r="I978" s="493"/>
      <c r="J978" s="466"/>
      <c r="K978" s="470"/>
      <c r="L978" s="493"/>
      <c r="M978" s="466"/>
      <c r="N978" s="470"/>
      <c r="O978" s="493"/>
      <c r="P978" s="466"/>
      <c r="Q978" s="470"/>
      <c r="R978" s="493"/>
      <c r="S978" s="466"/>
      <c r="T978" s="470"/>
      <c r="U978" s="493"/>
      <c r="V978" s="466"/>
      <c r="W978" s="470"/>
      <c r="X978" s="493"/>
      <c r="Y978" s="466"/>
      <c r="Z978" s="470"/>
      <c r="AA978" s="494"/>
      <c r="AB978" s="542">
        <f t="shared" si="282"/>
        <v>0</v>
      </c>
      <c r="AC978" s="495">
        <f t="shared" si="282"/>
        <v>0</v>
      </c>
      <c r="AD978" s="496">
        <f t="shared" si="282"/>
        <v>0</v>
      </c>
      <c r="AE978" s="3"/>
      <c r="AF978" s="13" t="b">
        <f t="shared" si="280"/>
        <v>1</v>
      </c>
      <c r="AG978" s="13" t="b">
        <f t="shared" si="281"/>
        <v>1</v>
      </c>
      <c r="AH978" s="13" t="b">
        <f t="shared" si="283"/>
        <v>1</v>
      </c>
      <c r="AI978" s="13" t="b">
        <f t="shared" si="284"/>
        <v>1</v>
      </c>
      <c r="AJ978" s="13" t="b">
        <f t="shared" si="285"/>
        <v>0</v>
      </c>
      <c r="AK978" s="13" t="b">
        <f t="shared" si="286"/>
        <v>0</v>
      </c>
      <c r="AL978" s="13" t="b">
        <f t="shared" si="287"/>
        <v>0</v>
      </c>
      <c r="AM978" s="13" t="b">
        <f t="shared" si="288"/>
        <v>0</v>
      </c>
      <c r="AN978" s="13" t="b">
        <f t="shared" si="289"/>
        <v>0</v>
      </c>
      <c r="AO978" s="13" t="b">
        <f t="shared" si="290"/>
        <v>0</v>
      </c>
      <c r="AP978" s="13" t="b">
        <f t="shared" si="291"/>
        <v>0</v>
      </c>
      <c r="AQ978" s="13" t="b">
        <f t="shared" si="292"/>
        <v>0</v>
      </c>
      <c r="AR978" s="13" t="b">
        <f t="shared" si="293"/>
        <v>0</v>
      </c>
      <c r="AS978" s="13" t="b">
        <f t="shared" si="294"/>
        <v>1</v>
      </c>
      <c r="AT978" s="13" t="b">
        <f t="shared" si="295"/>
        <v>1</v>
      </c>
      <c r="AU978" s="13" t="b">
        <f t="shared" si="296"/>
        <v>1</v>
      </c>
      <c r="AV978" s="13" t="b">
        <f t="shared" si="297"/>
        <v>1</v>
      </c>
      <c r="AW978" s="13" t="b">
        <f t="shared" si="298"/>
        <v>1</v>
      </c>
      <c r="AX978" s="13" t="str">
        <f t="shared" si="299"/>
        <v>-</v>
      </c>
      <c r="AY978" s="622">
        <f>IF(AX978="-",0,IF(COUNTIF(AX978:$AX$1022,AX978)&gt;1,1,0))</f>
        <v>0</v>
      </c>
    </row>
    <row r="979" spans="1:51" ht="15.75">
      <c r="A979" s="464">
        <v>957</v>
      </c>
      <c r="B979" s="491"/>
      <c r="C979" s="492"/>
      <c r="D979" s="469"/>
      <c r="E979" s="470"/>
      <c r="F979" s="493"/>
      <c r="G979" s="466"/>
      <c r="H979" s="470"/>
      <c r="I979" s="493"/>
      <c r="J979" s="466"/>
      <c r="K979" s="470"/>
      <c r="L979" s="493"/>
      <c r="M979" s="466"/>
      <c r="N979" s="470"/>
      <c r="O979" s="493"/>
      <c r="P979" s="466"/>
      <c r="Q979" s="470"/>
      <c r="R979" s="493"/>
      <c r="S979" s="466"/>
      <c r="T979" s="470"/>
      <c r="U979" s="493"/>
      <c r="V979" s="466"/>
      <c r="W979" s="470"/>
      <c r="X979" s="493"/>
      <c r="Y979" s="466"/>
      <c r="Z979" s="470"/>
      <c r="AA979" s="494"/>
      <c r="AB979" s="542">
        <f t="shared" si="282"/>
        <v>0</v>
      </c>
      <c r="AC979" s="495">
        <f t="shared" si="282"/>
        <v>0</v>
      </c>
      <c r="AD979" s="496">
        <f t="shared" si="282"/>
        <v>0</v>
      </c>
      <c r="AE979" s="3"/>
      <c r="AF979" s="13" t="b">
        <f t="shared" si="280"/>
        <v>1</v>
      </c>
      <c r="AG979" s="13" t="b">
        <f t="shared" si="281"/>
        <v>1</v>
      </c>
      <c r="AH979" s="13" t="b">
        <f t="shared" si="283"/>
        <v>1</v>
      </c>
      <c r="AI979" s="13" t="b">
        <f t="shared" si="284"/>
        <v>1</v>
      </c>
      <c r="AJ979" s="13" t="b">
        <f t="shared" si="285"/>
        <v>0</v>
      </c>
      <c r="AK979" s="13" t="b">
        <f t="shared" si="286"/>
        <v>0</v>
      </c>
      <c r="AL979" s="13" t="b">
        <f t="shared" si="287"/>
        <v>0</v>
      </c>
      <c r="AM979" s="13" t="b">
        <f t="shared" si="288"/>
        <v>0</v>
      </c>
      <c r="AN979" s="13" t="b">
        <f t="shared" si="289"/>
        <v>0</v>
      </c>
      <c r="AO979" s="13" t="b">
        <f t="shared" si="290"/>
        <v>0</v>
      </c>
      <c r="AP979" s="13" t="b">
        <f t="shared" si="291"/>
        <v>0</v>
      </c>
      <c r="AQ979" s="13" t="b">
        <f t="shared" si="292"/>
        <v>0</v>
      </c>
      <c r="AR979" s="13" t="b">
        <f t="shared" si="293"/>
        <v>0</v>
      </c>
      <c r="AS979" s="13" t="b">
        <f t="shared" si="294"/>
        <v>1</v>
      </c>
      <c r="AT979" s="13" t="b">
        <f t="shared" si="295"/>
        <v>1</v>
      </c>
      <c r="AU979" s="13" t="b">
        <f t="shared" si="296"/>
        <v>1</v>
      </c>
      <c r="AV979" s="13" t="b">
        <f t="shared" si="297"/>
        <v>1</v>
      </c>
      <c r="AW979" s="13" t="b">
        <f t="shared" si="298"/>
        <v>1</v>
      </c>
      <c r="AX979" s="13" t="str">
        <f t="shared" si="299"/>
        <v>-</v>
      </c>
      <c r="AY979" s="622">
        <f>IF(AX979="-",0,IF(COUNTIF(AX979:$AX$1022,AX979)&gt;1,1,0))</f>
        <v>0</v>
      </c>
    </row>
    <row r="980" spans="1:51" ht="15.75">
      <c r="A980" s="464">
        <v>958</v>
      </c>
      <c r="B980" s="491"/>
      <c r="C980" s="492"/>
      <c r="D980" s="469"/>
      <c r="E980" s="470"/>
      <c r="F980" s="493"/>
      <c r="G980" s="466"/>
      <c r="H980" s="470"/>
      <c r="I980" s="493"/>
      <c r="J980" s="466"/>
      <c r="K980" s="470"/>
      <c r="L980" s="493"/>
      <c r="M980" s="466"/>
      <c r="N980" s="470"/>
      <c r="O980" s="493"/>
      <c r="P980" s="466"/>
      <c r="Q980" s="470"/>
      <c r="R980" s="493"/>
      <c r="S980" s="466"/>
      <c r="T980" s="470"/>
      <c r="U980" s="493"/>
      <c r="V980" s="466"/>
      <c r="W980" s="470"/>
      <c r="X980" s="493"/>
      <c r="Y980" s="466"/>
      <c r="Z980" s="470"/>
      <c r="AA980" s="494"/>
      <c r="AB980" s="542">
        <f t="shared" si="282"/>
        <v>0</v>
      </c>
      <c r="AC980" s="495">
        <f t="shared" si="282"/>
        <v>0</v>
      </c>
      <c r="AD980" s="496">
        <f t="shared" si="282"/>
        <v>0</v>
      </c>
      <c r="AE980" s="3"/>
      <c r="AF980" s="13" t="b">
        <f t="shared" si="280"/>
        <v>1</v>
      </c>
      <c r="AG980" s="13" t="b">
        <f t="shared" si="281"/>
        <v>1</v>
      </c>
      <c r="AH980" s="13" t="b">
        <f t="shared" si="283"/>
        <v>1</v>
      </c>
      <c r="AI980" s="13" t="b">
        <f t="shared" si="284"/>
        <v>1</v>
      </c>
      <c r="AJ980" s="13" t="b">
        <f t="shared" si="285"/>
        <v>0</v>
      </c>
      <c r="AK980" s="13" t="b">
        <f t="shared" si="286"/>
        <v>0</v>
      </c>
      <c r="AL980" s="13" t="b">
        <f t="shared" si="287"/>
        <v>0</v>
      </c>
      <c r="AM980" s="13" t="b">
        <f t="shared" si="288"/>
        <v>0</v>
      </c>
      <c r="AN980" s="13" t="b">
        <f t="shared" si="289"/>
        <v>0</v>
      </c>
      <c r="AO980" s="13" t="b">
        <f t="shared" si="290"/>
        <v>0</v>
      </c>
      <c r="AP980" s="13" t="b">
        <f t="shared" si="291"/>
        <v>0</v>
      </c>
      <c r="AQ980" s="13" t="b">
        <f t="shared" si="292"/>
        <v>0</v>
      </c>
      <c r="AR980" s="13" t="b">
        <f t="shared" si="293"/>
        <v>0</v>
      </c>
      <c r="AS980" s="13" t="b">
        <f t="shared" si="294"/>
        <v>1</v>
      </c>
      <c r="AT980" s="13" t="b">
        <f t="shared" si="295"/>
        <v>1</v>
      </c>
      <c r="AU980" s="13" t="b">
        <f t="shared" si="296"/>
        <v>1</v>
      </c>
      <c r="AV980" s="13" t="b">
        <f t="shared" si="297"/>
        <v>1</v>
      </c>
      <c r="AW980" s="13" t="b">
        <f t="shared" si="298"/>
        <v>1</v>
      </c>
      <c r="AX980" s="13" t="str">
        <f t="shared" si="299"/>
        <v>-</v>
      </c>
      <c r="AY980" s="622">
        <f>IF(AX980="-",0,IF(COUNTIF(AX980:$AX$1022,AX980)&gt;1,1,0))</f>
        <v>0</v>
      </c>
    </row>
    <row r="981" spans="1:51" ht="15.75">
      <c r="A981" s="464">
        <v>959</v>
      </c>
      <c r="B981" s="491"/>
      <c r="C981" s="492"/>
      <c r="D981" s="469"/>
      <c r="E981" s="470"/>
      <c r="F981" s="493"/>
      <c r="G981" s="466"/>
      <c r="H981" s="470"/>
      <c r="I981" s="493"/>
      <c r="J981" s="466"/>
      <c r="K981" s="470"/>
      <c r="L981" s="493"/>
      <c r="M981" s="466"/>
      <c r="N981" s="470"/>
      <c r="O981" s="493"/>
      <c r="P981" s="466"/>
      <c r="Q981" s="470"/>
      <c r="R981" s="493"/>
      <c r="S981" s="466"/>
      <c r="T981" s="470"/>
      <c r="U981" s="493"/>
      <c r="V981" s="466"/>
      <c r="W981" s="470"/>
      <c r="X981" s="493"/>
      <c r="Y981" s="466"/>
      <c r="Z981" s="470"/>
      <c r="AA981" s="494"/>
      <c r="AB981" s="542">
        <f t="shared" si="282"/>
        <v>0</v>
      </c>
      <c r="AC981" s="495">
        <f t="shared" si="282"/>
        <v>0</v>
      </c>
      <c r="AD981" s="496">
        <f t="shared" si="282"/>
        <v>0</v>
      </c>
      <c r="AE981" s="3"/>
      <c r="AF981" s="13" t="b">
        <f t="shared" si="280"/>
        <v>1</v>
      </c>
      <c r="AG981" s="13" t="b">
        <f t="shared" si="281"/>
        <v>1</v>
      </c>
      <c r="AH981" s="13" t="b">
        <f t="shared" si="283"/>
        <v>1</v>
      </c>
      <c r="AI981" s="13" t="b">
        <f t="shared" si="284"/>
        <v>1</v>
      </c>
      <c r="AJ981" s="13" t="b">
        <f t="shared" si="285"/>
        <v>0</v>
      </c>
      <c r="AK981" s="13" t="b">
        <f t="shared" si="286"/>
        <v>0</v>
      </c>
      <c r="AL981" s="13" t="b">
        <f t="shared" si="287"/>
        <v>0</v>
      </c>
      <c r="AM981" s="13" t="b">
        <f t="shared" si="288"/>
        <v>0</v>
      </c>
      <c r="AN981" s="13" t="b">
        <f t="shared" si="289"/>
        <v>0</v>
      </c>
      <c r="AO981" s="13" t="b">
        <f t="shared" si="290"/>
        <v>0</v>
      </c>
      <c r="AP981" s="13" t="b">
        <f t="shared" si="291"/>
        <v>0</v>
      </c>
      <c r="AQ981" s="13" t="b">
        <f t="shared" si="292"/>
        <v>0</v>
      </c>
      <c r="AR981" s="13" t="b">
        <f t="shared" si="293"/>
        <v>0</v>
      </c>
      <c r="AS981" s="13" t="b">
        <f t="shared" si="294"/>
        <v>1</v>
      </c>
      <c r="AT981" s="13" t="b">
        <f t="shared" si="295"/>
        <v>1</v>
      </c>
      <c r="AU981" s="13" t="b">
        <f t="shared" si="296"/>
        <v>1</v>
      </c>
      <c r="AV981" s="13" t="b">
        <f t="shared" si="297"/>
        <v>1</v>
      </c>
      <c r="AW981" s="13" t="b">
        <f t="shared" si="298"/>
        <v>1</v>
      </c>
      <c r="AX981" s="13" t="str">
        <f t="shared" si="299"/>
        <v>-</v>
      </c>
      <c r="AY981" s="622">
        <f>IF(AX981="-",0,IF(COUNTIF(AX981:$AX$1022,AX981)&gt;1,1,0))</f>
        <v>0</v>
      </c>
    </row>
    <row r="982" spans="1:51" ht="15.75">
      <c r="A982" s="464">
        <v>960</v>
      </c>
      <c r="B982" s="491"/>
      <c r="C982" s="492"/>
      <c r="D982" s="469"/>
      <c r="E982" s="470"/>
      <c r="F982" s="493"/>
      <c r="G982" s="466"/>
      <c r="H982" s="470"/>
      <c r="I982" s="493"/>
      <c r="J982" s="466"/>
      <c r="K982" s="470"/>
      <c r="L982" s="493"/>
      <c r="M982" s="466"/>
      <c r="N982" s="470"/>
      <c r="O982" s="493"/>
      <c r="P982" s="466"/>
      <c r="Q982" s="470"/>
      <c r="R982" s="493"/>
      <c r="S982" s="466"/>
      <c r="T982" s="470"/>
      <c r="U982" s="493"/>
      <c r="V982" s="466"/>
      <c r="W982" s="470"/>
      <c r="X982" s="493"/>
      <c r="Y982" s="466"/>
      <c r="Z982" s="470"/>
      <c r="AA982" s="494"/>
      <c r="AB982" s="542">
        <f t="shared" si="282"/>
        <v>0</v>
      </c>
      <c r="AC982" s="495">
        <f t="shared" si="282"/>
        <v>0</v>
      </c>
      <c r="AD982" s="496">
        <f t="shared" si="282"/>
        <v>0</v>
      </c>
      <c r="AE982" s="3"/>
      <c r="AF982" s="13" t="b">
        <f t="shared" si="280"/>
        <v>1</v>
      </c>
      <c r="AG982" s="13" t="b">
        <f t="shared" si="281"/>
        <v>1</v>
      </c>
      <c r="AH982" s="13" t="b">
        <f t="shared" si="283"/>
        <v>1</v>
      </c>
      <c r="AI982" s="13" t="b">
        <f t="shared" si="284"/>
        <v>1</v>
      </c>
      <c r="AJ982" s="13" t="b">
        <f t="shared" si="285"/>
        <v>0</v>
      </c>
      <c r="AK982" s="13" t="b">
        <f t="shared" si="286"/>
        <v>0</v>
      </c>
      <c r="AL982" s="13" t="b">
        <f t="shared" si="287"/>
        <v>0</v>
      </c>
      <c r="AM982" s="13" t="b">
        <f t="shared" si="288"/>
        <v>0</v>
      </c>
      <c r="AN982" s="13" t="b">
        <f t="shared" si="289"/>
        <v>0</v>
      </c>
      <c r="AO982" s="13" t="b">
        <f t="shared" si="290"/>
        <v>0</v>
      </c>
      <c r="AP982" s="13" t="b">
        <f t="shared" si="291"/>
        <v>0</v>
      </c>
      <c r="AQ982" s="13" t="b">
        <f t="shared" si="292"/>
        <v>0</v>
      </c>
      <c r="AR982" s="13" t="b">
        <f t="shared" si="293"/>
        <v>0</v>
      </c>
      <c r="AS982" s="13" t="b">
        <f t="shared" si="294"/>
        <v>1</v>
      </c>
      <c r="AT982" s="13" t="b">
        <f t="shared" si="295"/>
        <v>1</v>
      </c>
      <c r="AU982" s="13" t="b">
        <f t="shared" si="296"/>
        <v>1</v>
      </c>
      <c r="AV982" s="13" t="b">
        <f t="shared" si="297"/>
        <v>1</v>
      </c>
      <c r="AW982" s="13" t="b">
        <f t="shared" si="298"/>
        <v>1</v>
      </c>
      <c r="AX982" s="13" t="str">
        <f t="shared" si="299"/>
        <v>-</v>
      </c>
      <c r="AY982" s="622">
        <f>IF(AX982="-",0,IF(COUNTIF(AX982:$AX$1022,AX982)&gt;1,1,0))</f>
        <v>0</v>
      </c>
    </row>
    <row r="983" spans="1:51" ht="15.75">
      <c r="A983" s="464">
        <v>961</v>
      </c>
      <c r="B983" s="491"/>
      <c r="C983" s="492"/>
      <c r="D983" s="469"/>
      <c r="E983" s="470"/>
      <c r="F983" s="493"/>
      <c r="G983" s="466"/>
      <c r="H983" s="470"/>
      <c r="I983" s="493"/>
      <c r="J983" s="466"/>
      <c r="K983" s="470"/>
      <c r="L983" s="493"/>
      <c r="M983" s="466"/>
      <c r="N983" s="470"/>
      <c r="O983" s="493"/>
      <c r="P983" s="466"/>
      <c r="Q983" s="470"/>
      <c r="R983" s="493"/>
      <c r="S983" s="466"/>
      <c r="T983" s="470"/>
      <c r="U983" s="493"/>
      <c r="V983" s="466"/>
      <c r="W983" s="470"/>
      <c r="X983" s="493"/>
      <c r="Y983" s="466"/>
      <c r="Z983" s="470"/>
      <c r="AA983" s="494"/>
      <c r="AB983" s="542">
        <f t="shared" si="282"/>
        <v>0</v>
      </c>
      <c r="AC983" s="495">
        <f t="shared" si="282"/>
        <v>0</v>
      </c>
      <c r="AD983" s="496">
        <f t="shared" si="282"/>
        <v>0</v>
      </c>
      <c r="AE983" s="3"/>
      <c r="AF983" s="13" t="b">
        <f t="shared" ref="AF983:AF1022" si="300">IF(B983="",TRUE,(IF(ISNUMBER(MATCH(B983,List_Countries,0)),TRUE,FALSE)))</f>
        <v>1</v>
      </c>
      <c r="AG983" s="13" t="b">
        <f t="shared" ref="AG983:AG1022" si="301">IF(C983="",TRUE,(IF(ISNUMBER(MATCH(C983,List_ClientCategorization,0)),TRUE,FALSE)))</f>
        <v>1</v>
      </c>
      <c r="AH983" s="13" t="b">
        <f t="shared" si="283"/>
        <v>1</v>
      </c>
      <c r="AI983" s="13" t="b">
        <f t="shared" si="284"/>
        <v>1</v>
      </c>
      <c r="AJ983" s="13" t="b">
        <f t="shared" si="285"/>
        <v>0</v>
      </c>
      <c r="AK983" s="13" t="b">
        <f t="shared" si="286"/>
        <v>0</v>
      </c>
      <c r="AL983" s="13" t="b">
        <f t="shared" si="287"/>
        <v>0</v>
      </c>
      <c r="AM983" s="13" t="b">
        <f t="shared" si="288"/>
        <v>0</v>
      </c>
      <c r="AN983" s="13" t="b">
        <f t="shared" si="289"/>
        <v>0</v>
      </c>
      <c r="AO983" s="13" t="b">
        <f t="shared" si="290"/>
        <v>0</v>
      </c>
      <c r="AP983" s="13" t="b">
        <f t="shared" si="291"/>
        <v>0</v>
      </c>
      <c r="AQ983" s="13" t="b">
        <f t="shared" si="292"/>
        <v>0</v>
      </c>
      <c r="AR983" s="13" t="b">
        <f t="shared" si="293"/>
        <v>0</v>
      </c>
      <c r="AS983" s="13" t="b">
        <f t="shared" si="294"/>
        <v>1</v>
      </c>
      <c r="AT983" s="13" t="b">
        <f t="shared" si="295"/>
        <v>1</v>
      </c>
      <c r="AU983" s="13" t="b">
        <f t="shared" si="296"/>
        <v>1</v>
      </c>
      <c r="AV983" s="13" t="b">
        <f t="shared" si="297"/>
        <v>1</v>
      </c>
      <c r="AW983" s="13" t="b">
        <f t="shared" si="298"/>
        <v>1</v>
      </c>
      <c r="AX983" s="13" t="str">
        <f t="shared" si="299"/>
        <v>-</v>
      </c>
      <c r="AY983" s="622">
        <f>IF(AX983="-",0,IF(COUNTIF(AX983:$AX$1022,AX983)&gt;1,1,0))</f>
        <v>0</v>
      </c>
    </row>
    <row r="984" spans="1:51" ht="15.75">
      <c r="A984" s="464">
        <v>962</v>
      </c>
      <c r="B984" s="491"/>
      <c r="C984" s="492"/>
      <c r="D984" s="469"/>
      <c r="E984" s="470"/>
      <c r="F984" s="493"/>
      <c r="G984" s="466"/>
      <c r="H984" s="470"/>
      <c r="I984" s="493"/>
      <c r="J984" s="466"/>
      <c r="K984" s="470"/>
      <c r="L984" s="493"/>
      <c r="M984" s="466"/>
      <c r="N984" s="470"/>
      <c r="O984" s="493"/>
      <c r="P984" s="466"/>
      <c r="Q984" s="470"/>
      <c r="R984" s="493"/>
      <c r="S984" s="466"/>
      <c r="T984" s="470"/>
      <c r="U984" s="493"/>
      <c r="V984" s="466"/>
      <c r="W984" s="470"/>
      <c r="X984" s="493"/>
      <c r="Y984" s="466"/>
      <c r="Z984" s="470"/>
      <c r="AA984" s="494"/>
      <c r="AB984" s="542">
        <f t="shared" ref="AB984:AD1022" si="302">D984+G984+J984+M984+P984+S984+V984+Y984</f>
        <v>0</v>
      </c>
      <c r="AC984" s="495">
        <f t="shared" si="302"/>
        <v>0</v>
      </c>
      <c r="AD984" s="496">
        <f t="shared" si="302"/>
        <v>0</v>
      </c>
      <c r="AE984" s="3"/>
      <c r="AF984" s="13" t="b">
        <f t="shared" si="300"/>
        <v>1</v>
      </c>
      <c r="AG984" s="13" t="b">
        <f t="shared" si="301"/>
        <v>1</v>
      </c>
      <c r="AH984" s="13" t="b">
        <f t="shared" ref="AH984:AH1022" si="303">IF(OR(AND(B984="",C984="",AB984=0,AC984=0,AD984=0),AND(B984&lt;&gt;"",C984&lt;&gt;"",AB984&gt;0)),TRUE,FALSE)</f>
        <v>1</v>
      </c>
      <c r="AI984" s="13" t="b">
        <f t="shared" ref="AI984:AI1022" si="304">IF(AND(OR(B984="",C984=""),AB984&gt;0),FALSE,TRUE)</f>
        <v>1</v>
      </c>
      <c r="AJ984" s="13" t="b">
        <f t="shared" ref="AJ984:AJ1022" si="305">IF(AND(D984&gt;0,E984&lt;&gt;"",F984&lt;&gt;""),TRUE,FALSE)</f>
        <v>0</v>
      </c>
      <c r="AK984" s="13" t="b">
        <f t="shared" ref="AK984:AK1022" si="306">IF(AND(G984&gt;0,H984&lt;&gt;"",I984&lt;&gt;""),TRUE,FALSE)</f>
        <v>0</v>
      </c>
      <c r="AL984" s="13" t="b">
        <f t="shared" ref="AL984:AL1022" si="307">IF(AND(J984&gt;0,K984&lt;&gt;"",L984&lt;&gt;""),TRUE,FALSE)</f>
        <v>0</v>
      </c>
      <c r="AM984" s="13" t="b">
        <f t="shared" ref="AM984:AM1022" si="308">IF(AND(M984&gt;0,N984&lt;&gt;"",O984&lt;&gt;""),TRUE,FALSE)</f>
        <v>0</v>
      </c>
      <c r="AN984" s="13" t="b">
        <f t="shared" ref="AN984:AN1022" si="309">IF(AND(P984&gt;0,Q984&lt;&gt;"",R984&lt;&gt;""),TRUE,FALSE)</f>
        <v>0</v>
      </c>
      <c r="AO984" s="13" t="b">
        <f t="shared" ref="AO984:AO1022" si="310">IF(AND(S984&gt;0,T984&lt;&gt;"",U984&lt;&gt;""),TRUE,FALSE)</f>
        <v>0</v>
      </c>
      <c r="AP984" s="13" t="b">
        <f t="shared" ref="AP984:AP1022" si="311">IF(AND(V984&gt;0,W984&lt;&gt;"",X984&lt;&gt;""),TRUE,FALSE)</f>
        <v>0</v>
      </c>
      <c r="AQ984" s="13" t="b">
        <f t="shared" ref="AQ984:AQ1022" si="312">IF(AND(Y984&gt;0,Z984&lt;&gt;"",AA984&lt;&gt;""),TRUE,FALSE)</f>
        <v>0</v>
      </c>
      <c r="AR984" s="13" t="b">
        <f t="shared" ref="AR984:AR1022" si="313">IF(OR(AJ984=TRUE,AK984=TRUE,AL984=TRUE,AM984=TRUE,AN984=TRUE,AO984=TRUE,AP984=TRUE,AQ984=TRUE),TRUE,FALSE)</f>
        <v>0</v>
      </c>
      <c r="AS984" s="13" t="b">
        <f t="shared" ref="AS984:AS1022" si="314">IF(OR(AND(B984&lt;&gt;"",C984&lt;&gt;"",AR984=TRUE),AND(B984="",C984="",AR984=FALSE)),TRUE,FALSE)</f>
        <v>1</v>
      </c>
      <c r="AT984" s="13" t="b">
        <f t="shared" ref="AT984:AT1022" si="315">IF(AND(B984&lt;&gt;"",C984&lt;&gt;""),TRUE,IF(OR(D984&lt;&gt;"",E984&lt;&gt;"",F984&lt;&gt;"",G984&lt;&gt;"",H984&lt;&gt;"",I984&lt;&gt;"",J984&lt;&gt;"",K984&lt;&gt;"",L984&lt;&gt;"",M984&lt;&gt;"",N984&lt;&gt;"",O984&lt;&gt;"",P984&lt;&gt;"",Q984&lt;&gt;"",R984&lt;&gt;"",S984&lt;&gt;"",T984&lt;&gt;"",U984&lt;&gt;"",V984&lt;&gt;"",W984&lt;&gt;"",X984&lt;&gt;"",Y984&lt;&gt;"",Z984&lt;&gt;"",AA984&lt;&gt;""),FALSE,TRUE))</f>
        <v>1</v>
      </c>
      <c r="AU984" s="13" t="b">
        <f t="shared" ref="AU984:AU1022" si="316">IF(OR(AND(E984&gt;0,F984=0),AND(H984&gt;0,I984=0),AND(K984&gt;0,L984=0),AND(N984&gt;0,O984=0),AND(Q984&gt;0,R984=0),AND(T984&gt;0,U984=0),AND(W984&gt;0,X984=0),AND(Z984&gt;0,AA984=0)),FALSE,TRUE)</f>
        <v>1</v>
      </c>
      <c r="AV984" s="13" t="b">
        <f t="shared" ref="AV984:AV1022" si="317">IF(OR(AND(E984=0,F984&gt;0),AND(H984=0,I984&gt;0),AND(K984=0,L984&gt;0),AND(N984=0,O984&gt;0),AND(Q984=0,R984&gt;0),AND(T984=0,U984&gt;0),AND(W984=0,X984&gt;0),AND(Z984=0,AA984&gt;0)),FALSE,TRUE)</f>
        <v>1</v>
      </c>
      <c r="AW984" s="13" t="b">
        <f t="shared" ref="AW984:AW1022" si="318">IF(OR(AND(D984=0,E984&gt;0),AND(G984=0,H984&gt;0),AND(J984=0,K984&gt;0),AND(M984=0,N984&gt;0),AND(P984=0,Q984&gt;0),AND(S984=0,T984&gt;0),AND(V984=0,W984&gt;0),AND(Y984=0,Z984&gt;0)),FALSE,TRUE)</f>
        <v>1</v>
      </c>
      <c r="AX984" s="13" t="str">
        <f t="shared" ref="AX984:AX1022" si="319">CONCATENATE(B984,"-",C984)</f>
        <v>-</v>
      </c>
      <c r="AY984" s="622">
        <f>IF(AX984="-",0,IF(COUNTIF(AX984:$AX$1022,AX984)&gt;1,1,0))</f>
        <v>0</v>
      </c>
    </row>
    <row r="985" spans="1:51" ht="15.75">
      <c r="A985" s="464">
        <v>963</v>
      </c>
      <c r="B985" s="491"/>
      <c r="C985" s="492"/>
      <c r="D985" s="469"/>
      <c r="E985" s="470"/>
      <c r="F985" s="493"/>
      <c r="G985" s="466"/>
      <c r="H985" s="470"/>
      <c r="I985" s="493"/>
      <c r="J985" s="466"/>
      <c r="K985" s="470"/>
      <c r="L985" s="493"/>
      <c r="M985" s="466"/>
      <c r="N985" s="470"/>
      <c r="O985" s="493"/>
      <c r="P985" s="466"/>
      <c r="Q985" s="470"/>
      <c r="R985" s="493"/>
      <c r="S985" s="466"/>
      <c r="T985" s="470"/>
      <c r="U985" s="493"/>
      <c r="V985" s="466"/>
      <c r="W985" s="470"/>
      <c r="X985" s="493"/>
      <c r="Y985" s="466"/>
      <c r="Z985" s="470"/>
      <c r="AA985" s="494"/>
      <c r="AB985" s="542">
        <f t="shared" si="302"/>
        <v>0</v>
      </c>
      <c r="AC985" s="495">
        <f t="shared" si="302"/>
        <v>0</v>
      </c>
      <c r="AD985" s="496">
        <f t="shared" si="302"/>
        <v>0</v>
      </c>
      <c r="AE985" s="3"/>
      <c r="AF985" s="13" t="b">
        <f t="shared" si="300"/>
        <v>1</v>
      </c>
      <c r="AG985" s="13" t="b">
        <f t="shared" si="301"/>
        <v>1</v>
      </c>
      <c r="AH985" s="13" t="b">
        <f t="shared" si="303"/>
        <v>1</v>
      </c>
      <c r="AI985" s="13" t="b">
        <f t="shared" si="304"/>
        <v>1</v>
      </c>
      <c r="AJ985" s="13" t="b">
        <f t="shared" si="305"/>
        <v>0</v>
      </c>
      <c r="AK985" s="13" t="b">
        <f t="shared" si="306"/>
        <v>0</v>
      </c>
      <c r="AL985" s="13" t="b">
        <f t="shared" si="307"/>
        <v>0</v>
      </c>
      <c r="AM985" s="13" t="b">
        <f t="shared" si="308"/>
        <v>0</v>
      </c>
      <c r="AN985" s="13" t="b">
        <f t="shared" si="309"/>
        <v>0</v>
      </c>
      <c r="AO985" s="13" t="b">
        <f t="shared" si="310"/>
        <v>0</v>
      </c>
      <c r="AP985" s="13" t="b">
        <f t="shared" si="311"/>
        <v>0</v>
      </c>
      <c r="AQ985" s="13" t="b">
        <f t="shared" si="312"/>
        <v>0</v>
      </c>
      <c r="AR985" s="13" t="b">
        <f t="shared" si="313"/>
        <v>0</v>
      </c>
      <c r="AS985" s="13" t="b">
        <f t="shared" si="314"/>
        <v>1</v>
      </c>
      <c r="AT985" s="13" t="b">
        <f t="shared" si="315"/>
        <v>1</v>
      </c>
      <c r="AU985" s="13" t="b">
        <f t="shared" si="316"/>
        <v>1</v>
      </c>
      <c r="AV985" s="13" t="b">
        <f t="shared" si="317"/>
        <v>1</v>
      </c>
      <c r="AW985" s="13" t="b">
        <f t="shared" si="318"/>
        <v>1</v>
      </c>
      <c r="AX985" s="13" t="str">
        <f t="shared" si="319"/>
        <v>-</v>
      </c>
      <c r="AY985" s="622">
        <f>IF(AX985="-",0,IF(COUNTIF(AX985:$AX$1022,AX985)&gt;1,1,0))</f>
        <v>0</v>
      </c>
    </row>
    <row r="986" spans="1:51" ht="15.75">
      <c r="A986" s="464">
        <v>964</v>
      </c>
      <c r="B986" s="491"/>
      <c r="C986" s="492"/>
      <c r="D986" s="469"/>
      <c r="E986" s="470"/>
      <c r="F986" s="493"/>
      <c r="G986" s="466"/>
      <c r="H986" s="470"/>
      <c r="I986" s="493"/>
      <c r="J986" s="466"/>
      <c r="K986" s="470"/>
      <c r="L986" s="493"/>
      <c r="M986" s="466"/>
      <c r="N986" s="470"/>
      <c r="O986" s="493"/>
      <c r="P986" s="466"/>
      <c r="Q986" s="470"/>
      <c r="R986" s="493"/>
      <c r="S986" s="466"/>
      <c r="T986" s="470"/>
      <c r="U986" s="493"/>
      <c r="V986" s="466"/>
      <c r="W986" s="470"/>
      <c r="X986" s="493"/>
      <c r="Y986" s="466"/>
      <c r="Z986" s="470"/>
      <c r="AA986" s="494"/>
      <c r="AB986" s="542">
        <f t="shared" si="302"/>
        <v>0</v>
      </c>
      <c r="AC986" s="495">
        <f t="shared" si="302"/>
        <v>0</v>
      </c>
      <c r="AD986" s="496">
        <f t="shared" si="302"/>
        <v>0</v>
      </c>
      <c r="AE986" s="3"/>
      <c r="AF986" s="13" t="b">
        <f t="shared" si="300"/>
        <v>1</v>
      </c>
      <c r="AG986" s="13" t="b">
        <f t="shared" si="301"/>
        <v>1</v>
      </c>
      <c r="AH986" s="13" t="b">
        <f t="shared" si="303"/>
        <v>1</v>
      </c>
      <c r="AI986" s="13" t="b">
        <f t="shared" si="304"/>
        <v>1</v>
      </c>
      <c r="AJ986" s="13" t="b">
        <f t="shared" si="305"/>
        <v>0</v>
      </c>
      <c r="AK986" s="13" t="b">
        <f t="shared" si="306"/>
        <v>0</v>
      </c>
      <c r="AL986" s="13" t="b">
        <f t="shared" si="307"/>
        <v>0</v>
      </c>
      <c r="AM986" s="13" t="b">
        <f t="shared" si="308"/>
        <v>0</v>
      </c>
      <c r="AN986" s="13" t="b">
        <f t="shared" si="309"/>
        <v>0</v>
      </c>
      <c r="AO986" s="13" t="b">
        <f t="shared" si="310"/>
        <v>0</v>
      </c>
      <c r="AP986" s="13" t="b">
        <f t="shared" si="311"/>
        <v>0</v>
      </c>
      <c r="AQ986" s="13" t="b">
        <f t="shared" si="312"/>
        <v>0</v>
      </c>
      <c r="AR986" s="13" t="b">
        <f t="shared" si="313"/>
        <v>0</v>
      </c>
      <c r="AS986" s="13" t="b">
        <f t="shared" si="314"/>
        <v>1</v>
      </c>
      <c r="AT986" s="13" t="b">
        <f t="shared" si="315"/>
        <v>1</v>
      </c>
      <c r="AU986" s="13" t="b">
        <f t="shared" si="316"/>
        <v>1</v>
      </c>
      <c r="AV986" s="13" t="b">
        <f t="shared" si="317"/>
        <v>1</v>
      </c>
      <c r="AW986" s="13" t="b">
        <f t="shared" si="318"/>
        <v>1</v>
      </c>
      <c r="AX986" s="13" t="str">
        <f t="shared" si="319"/>
        <v>-</v>
      </c>
      <c r="AY986" s="622">
        <f>IF(AX986="-",0,IF(COUNTIF(AX986:$AX$1022,AX986)&gt;1,1,0))</f>
        <v>0</v>
      </c>
    </row>
    <row r="987" spans="1:51" ht="15.75">
      <c r="A987" s="464">
        <v>965</v>
      </c>
      <c r="B987" s="491"/>
      <c r="C987" s="492"/>
      <c r="D987" s="469"/>
      <c r="E987" s="470"/>
      <c r="F987" s="493"/>
      <c r="G987" s="466"/>
      <c r="H987" s="470"/>
      <c r="I987" s="493"/>
      <c r="J987" s="466"/>
      <c r="K987" s="470"/>
      <c r="L987" s="493"/>
      <c r="M987" s="466"/>
      <c r="N987" s="470"/>
      <c r="O987" s="493"/>
      <c r="P987" s="466"/>
      <c r="Q987" s="470"/>
      <c r="R987" s="493"/>
      <c r="S987" s="466"/>
      <c r="T987" s="470"/>
      <c r="U987" s="493"/>
      <c r="V987" s="466"/>
      <c r="W987" s="470"/>
      <c r="X987" s="493"/>
      <c r="Y987" s="466"/>
      <c r="Z987" s="470"/>
      <c r="AA987" s="494"/>
      <c r="AB987" s="542">
        <f t="shared" si="302"/>
        <v>0</v>
      </c>
      <c r="AC987" s="495">
        <f t="shared" si="302"/>
        <v>0</v>
      </c>
      <c r="AD987" s="496">
        <f t="shared" si="302"/>
        <v>0</v>
      </c>
      <c r="AE987" s="3"/>
      <c r="AF987" s="13" t="b">
        <f t="shared" si="300"/>
        <v>1</v>
      </c>
      <c r="AG987" s="13" t="b">
        <f t="shared" si="301"/>
        <v>1</v>
      </c>
      <c r="AH987" s="13" t="b">
        <f t="shared" si="303"/>
        <v>1</v>
      </c>
      <c r="AI987" s="13" t="b">
        <f t="shared" si="304"/>
        <v>1</v>
      </c>
      <c r="AJ987" s="13" t="b">
        <f t="shared" si="305"/>
        <v>0</v>
      </c>
      <c r="AK987" s="13" t="b">
        <f t="shared" si="306"/>
        <v>0</v>
      </c>
      <c r="AL987" s="13" t="b">
        <f t="shared" si="307"/>
        <v>0</v>
      </c>
      <c r="AM987" s="13" t="b">
        <f t="shared" si="308"/>
        <v>0</v>
      </c>
      <c r="AN987" s="13" t="b">
        <f t="shared" si="309"/>
        <v>0</v>
      </c>
      <c r="AO987" s="13" t="b">
        <f t="shared" si="310"/>
        <v>0</v>
      </c>
      <c r="AP987" s="13" t="b">
        <f t="shared" si="311"/>
        <v>0</v>
      </c>
      <c r="AQ987" s="13" t="b">
        <f t="shared" si="312"/>
        <v>0</v>
      </c>
      <c r="AR987" s="13" t="b">
        <f t="shared" si="313"/>
        <v>0</v>
      </c>
      <c r="AS987" s="13" t="b">
        <f t="shared" si="314"/>
        <v>1</v>
      </c>
      <c r="AT987" s="13" t="b">
        <f t="shared" si="315"/>
        <v>1</v>
      </c>
      <c r="AU987" s="13" t="b">
        <f t="shared" si="316"/>
        <v>1</v>
      </c>
      <c r="AV987" s="13" t="b">
        <f t="shared" si="317"/>
        <v>1</v>
      </c>
      <c r="AW987" s="13" t="b">
        <f t="shared" si="318"/>
        <v>1</v>
      </c>
      <c r="AX987" s="13" t="str">
        <f t="shared" si="319"/>
        <v>-</v>
      </c>
      <c r="AY987" s="622">
        <f>IF(AX987="-",0,IF(COUNTIF(AX987:$AX$1022,AX987)&gt;1,1,0))</f>
        <v>0</v>
      </c>
    </row>
    <row r="988" spans="1:51" ht="15.75">
      <c r="A988" s="464">
        <v>966</v>
      </c>
      <c r="B988" s="491"/>
      <c r="C988" s="492"/>
      <c r="D988" s="469"/>
      <c r="E988" s="470"/>
      <c r="F988" s="493"/>
      <c r="G988" s="466"/>
      <c r="H988" s="470"/>
      <c r="I988" s="493"/>
      <c r="J988" s="466"/>
      <c r="K988" s="470"/>
      <c r="L988" s="493"/>
      <c r="M988" s="466"/>
      <c r="N988" s="470"/>
      <c r="O988" s="493"/>
      <c r="P988" s="466"/>
      <c r="Q988" s="470"/>
      <c r="R988" s="493"/>
      <c r="S988" s="466"/>
      <c r="T988" s="470"/>
      <c r="U988" s="493"/>
      <c r="V988" s="466"/>
      <c r="W988" s="470"/>
      <c r="X988" s="493"/>
      <c r="Y988" s="466"/>
      <c r="Z988" s="470"/>
      <c r="AA988" s="494"/>
      <c r="AB988" s="542">
        <f t="shared" si="302"/>
        <v>0</v>
      </c>
      <c r="AC988" s="495">
        <f t="shared" si="302"/>
        <v>0</v>
      </c>
      <c r="AD988" s="496">
        <f t="shared" si="302"/>
        <v>0</v>
      </c>
      <c r="AE988" s="3"/>
      <c r="AF988" s="13" t="b">
        <f t="shared" si="300"/>
        <v>1</v>
      </c>
      <c r="AG988" s="13" t="b">
        <f t="shared" si="301"/>
        <v>1</v>
      </c>
      <c r="AH988" s="13" t="b">
        <f t="shared" si="303"/>
        <v>1</v>
      </c>
      <c r="AI988" s="13" t="b">
        <f t="shared" si="304"/>
        <v>1</v>
      </c>
      <c r="AJ988" s="13" t="b">
        <f t="shared" si="305"/>
        <v>0</v>
      </c>
      <c r="AK988" s="13" t="b">
        <f t="shared" si="306"/>
        <v>0</v>
      </c>
      <c r="AL988" s="13" t="b">
        <f t="shared" si="307"/>
        <v>0</v>
      </c>
      <c r="AM988" s="13" t="b">
        <f t="shared" si="308"/>
        <v>0</v>
      </c>
      <c r="AN988" s="13" t="b">
        <f t="shared" si="309"/>
        <v>0</v>
      </c>
      <c r="AO988" s="13" t="b">
        <f t="shared" si="310"/>
        <v>0</v>
      </c>
      <c r="AP988" s="13" t="b">
        <f t="shared" si="311"/>
        <v>0</v>
      </c>
      <c r="AQ988" s="13" t="b">
        <f t="shared" si="312"/>
        <v>0</v>
      </c>
      <c r="AR988" s="13" t="b">
        <f t="shared" si="313"/>
        <v>0</v>
      </c>
      <c r="AS988" s="13" t="b">
        <f t="shared" si="314"/>
        <v>1</v>
      </c>
      <c r="AT988" s="13" t="b">
        <f t="shared" si="315"/>
        <v>1</v>
      </c>
      <c r="AU988" s="13" t="b">
        <f t="shared" si="316"/>
        <v>1</v>
      </c>
      <c r="AV988" s="13" t="b">
        <f t="shared" si="317"/>
        <v>1</v>
      </c>
      <c r="AW988" s="13" t="b">
        <f t="shared" si="318"/>
        <v>1</v>
      </c>
      <c r="AX988" s="13" t="str">
        <f t="shared" si="319"/>
        <v>-</v>
      </c>
      <c r="AY988" s="622">
        <f>IF(AX988="-",0,IF(COUNTIF(AX988:$AX$1022,AX988)&gt;1,1,0))</f>
        <v>0</v>
      </c>
    </row>
    <row r="989" spans="1:51" ht="15.75">
      <c r="A989" s="464">
        <v>967</v>
      </c>
      <c r="B989" s="491"/>
      <c r="C989" s="492"/>
      <c r="D989" s="469"/>
      <c r="E989" s="470"/>
      <c r="F989" s="493"/>
      <c r="G989" s="466"/>
      <c r="H989" s="470"/>
      <c r="I989" s="493"/>
      <c r="J989" s="466"/>
      <c r="K989" s="470"/>
      <c r="L989" s="493"/>
      <c r="M989" s="466"/>
      <c r="N989" s="470"/>
      <c r="O989" s="493"/>
      <c r="P989" s="466"/>
      <c r="Q989" s="470"/>
      <c r="R989" s="493"/>
      <c r="S989" s="466"/>
      <c r="T989" s="470"/>
      <c r="U989" s="493"/>
      <c r="V989" s="466"/>
      <c r="W989" s="470"/>
      <c r="X989" s="493"/>
      <c r="Y989" s="466"/>
      <c r="Z989" s="470"/>
      <c r="AA989" s="494"/>
      <c r="AB989" s="542">
        <f t="shared" si="302"/>
        <v>0</v>
      </c>
      <c r="AC989" s="495">
        <f t="shared" si="302"/>
        <v>0</v>
      </c>
      <c r="AD989" s="496">
        <f t="shared" si="302"/>
        <v>0</v>
      </c>
      <c r="AE989" s="3"/>
      <c r="AF989" s="13" t="b">
        <f t="shared" si="300"/>
        <v>1</v>
      </c>
      <c r="AG989" s="13" t="b">
        <f t="shared" si="301"/>
        <v>1</v>
      </c>
      <c r="AH989" s="13" t="b">
        <f t="shared" si="303"/>
        <v>1</v>
      </c>
      <c r="AI989" s="13" t="b">
        <f t="shared" si="304"/>
        <v>1</v>
      </c>
      <c r="AJ989" s="13" t="b">
        <f t="shared" si="305"/>
        <v>0</v>
      </c>
      <c r="AK989" s="13" t="b">
        <f t="shared" si="306"/>
        <v>0</v>
      </c>
      <c r="AL989" s="13" t="b">
        <f t="shared" si="307"/>
        <v>0</v>
      </c>
      <c r="AM989" s="13" t="b">
        <f t="shared" si="308"/>
        <v>0</v>
      </c>
      <c r="AN989" s="13" t="b">
        <f t="shared" si="309"/>
        <v>0</v>
      </c>
      <c r="AO989" s="13" t="b">
        <f t="shared" si="310"/>
        <v>0</v>
      </c>
      <c r="AP989" s="13" t="b">
        <f t="shared" si="311"/>
        <v>0</v>
      </c>
      <c r="AQ989" s="13" t="b">
        <f t="shared" si="312"/>
        <v>0</v>
      </c>
      <c r="AR989" s="13" t="b">
        <f t="shared" si="313"/>
        <v>0</v>
      </c>
      <c r="AS989" s="13" t="b">
        <f t="shared" si="314"/>
        <v>1</v>
      </c>
      <c r="AT989" s="13" t="b">
        <f t="shared" si="315"/>
        <v>1</v>
      </c>
      <c r="AU989" s="13" t="b">
        <f t="shared" si="316"/>
        <v>1</v>
      </c>
      <c r="AV989" s="13" t="b">
        <f t="shared" si="317"/>
        <v>1</v>
      </c>
      <c r="AW989" s="13" t="b">
        <f t="shared" si="318"/>
        <v>1</v>
      </c>
      <c r="AX989" s="13" t="str">
        <f t="shared" si="319"/>
        <v>-</v>
      </c>
      <c r="AY989" s="622">
        <f>IF(AX989="-",0,IF(COUNTIF(AX989:$AX$1022,AX989)&gt;1,1,0))</f>
        <v>0</v>
      </c>
    </row>
    <row r="990" spans="1:51" ht="15.75">
      <c r="A990" s="464">
        <v>968</v>
      </c>
      <c r="B990" s="491"/>
      <c r="C990" s="492"/>
      <c r="D990" s="469"/>
      <c r="E990" s="470"/>
      <c r="F990" s="493"/>
      <c r="G990" s="466"/>
      <c r="H990" s="470"/>
      <c r="I990" s="493"/>
      <c r="J990" s="466"/>
      <c r="K990" s="470"/>
      <c r="L990" s="493"/>
      <c r="M990" s="466"/>
      <c r="N990" s="470"/>
      <c r="O990" s="493"/>
      <c r="P990" s="466"/>
      <c r="Q990" s="470"/>
      <c r="R990" s="493"/>
      <c r="S990" s="466"/>
      <c r="T990" s="470"/>
      <c r="U990" s="493"/>
      <c r="V990" s="466"/>
      <c r="W990" s="470"/>
      <c r="X990" s="493"/>
      <c r="Y990" s="466"/>
      <c r="Z990" s="470"/>
      <c r="AA990" s="494"/>
      <c r="AB990" s="542">
        <f t="shared" si="302"/>
        <v>0</v>
      </c>
      <c r="AC990" s="495">
        <f t="shared" si="302"/>
        <v>0</v>
      </c>
      <c r="AD990" s="496">
        <f t="shared" si="302"/>
        <v>0</v>
      </c>
      <c r="AE990" s="3"/>
      <c r="AF990" s="13" t="b">
        <f t="shared" si="300"/>
        <v>1</v>
      </c>
      <c r="AG990" s="13" t="b">
        <f t="shared" si="301"/>
        <v>1</v>
      </c>
      <c r="AH990" s="13" t="b">
        <f t="shared" si="303"/>
        <v>1</v>
      </c>
      <c r="AI990" s="13" t="b">
        <f t="shared" si="304"/>
        <v>1</v>
      </c>
      <c r="AJ990" s="13" t="b">
        <f t="shared" si="305"/>
        <v>0</v>
      </c>
      <c r="AK990" s="13" t="b">
        <f t="shared" si="306"/>
        <v>0</v>
      </c>
      <c r="AL990" s="13" t="b">
        <f t="shared" si="307"/>
        <v>0</v>
      </c>
      <c r="AM990" s="13" t="b">
        <f t="shared" si="308"/>
        <v>0</v>
      </c>
      <c r="AN990" s="13" t="b">
        <f t="shared" si="309"/>
        <v>0</v>
      </c>
      <c r="AO990" s="13" t="b">
        <f t="shared" si="310"/>
        <v>0</v>
      </c>
      <c r="AP990" s="13" t="b">
        <f t="shared" si="311"/>
        <v>0</v>
      </c>
      <c r="AQ990" s="13" t="b">
        <f t="shared" si="312"/>
        <v>0</v>
      </c>
      <c r="AR990" s="13" t="b">
        <f t="shared" si="313"/>
        <v>0</v>
      </c>
      <c r="AS990" s="13" t="b">
        <f t="shared" si="314"/>
        <v>1</v>
      </c>
      <c r="AT990" s="13" t="b">
        <f t="shared" si="315"/>
        <v>1</v>
      </c>
      <c r="AU990" s="13" t="b">
        <f t="shared" si="316"/>
        <v>1</v>
      </c>
      <c r="AV990" s="13" t="b">
        <f t="shared" si="317"/>
        <v>1</v>
      </c>
      <c r="AW990" s="13" t="b">
        <f t="shared" si="318"/>
        <v>1</v>
      </c>
      <c r="AX990" s="13" t="str">
        <f t="shared" si="319"/>
        <v>-</v>
      </c>
      <c r="AY990" s="622">
        <f>IF(AX990="-",0,IF(COUNTIF(AX990:$AX$1022,AX990)&gt;1,1,0))</f>
        <v>0</v>
      </c>
    </row>
    <row r="991" spans="1:51" ht="15.75">
      <c r="A991" s="464">
        <v>969</v>
      </c>
      <c r="B991" s="491"/>
      <c r="C991" s="492"/>
      <c r="D991" s="469"/>
      <c r="E991" s="470"/>
      <c r="F991" s="493"/>
      <c r="G991" s="466"/>
      <c r="H991" s="470"/>
      <c r="I991" s="493"/>
      <c r="J991" s="466"/>
      <c r="K991" s="470"/>
      <c r="L991" s="493"/>
      <c r="M991" s="466"/>
      <c r="N991" s="470"/>
      <c r="O991" s="493"/>
      <c r="P991" s="466"/>
      <c r="Q991" s="470"/>
      <c r="R991" s="493"/>
      <c r="S991" s="466"/>
      <c r="T991" s="470"/>
      <c r="U991" s="493"/>
      <c r="V991" s="466"/>
      <c r="W991" s="470"/>
      <c r="X991" s="493"/>
      <c r="Y991" s="466"/>
      <c r="Z991" s="470"/>
      <c r="AA991" s="494"/>
      <c r="AB991" s="542">
        <f t="shared" si="302"/>
        <v>0</v>
      </c>
      <c r="AC991" s="495">
        <f t="shared" si="302"/>
        <v>0</v>
      </c>
      <c r="AD991" s="496">
        <f t="shared" si="302"/>
        <v>0</v>
      </c>
      <c r="AE991" s="3"/>
      <c r="AF991" s="13" t="b">
        <f t="shared" si="300"/>
        <v>1</v>
      </c>
      <c r="AG991" s="13" t="b">
        <f t="shared" si="301"/>
        <v>1</v>
      </c>
      <c r="AH991" s="13" t="b">
        <f t="shared" si="303"/>
        <v>1</v>
      </c>
      <c r="AI991" s="13" t="b">
        <f t="shared" si="304"/>
        <v>1</v>
      </c>
      <c r="AJ991" s="13" t="b">
        <f t="shared" si="305"/>
        <v>0</v>
      </c>
      <c r="AK991" s="13" t="b">
        <f t="shared" si="306"/>
        <v>0</v>
      </c>
      <c r="AL991" s="13" t="b">
        <f t="shared" si="307"/>
        <v>0</v>
      </c>
      <c r="AM991" s="13" t="b">
        <f t="shared" si="308"/>
        <v>0</v>
      </c>
      <c r="AN991" s="13" t="b">
        <f t="shared" si="309"/>
        <v>0</v>
      </c>
      <c r="AO991" s="13" t="b">
        <f t="shared" si="310"/>
        <v>0</v>
      </c>
      <c r="AP991" s="13" t="b">
        <f t="shared" si="311"/>
        <v>0</v>
      </c>
      <c r="AQ991" s="13" t="b">
        <f t="shared" si="312"/>
        <v>0</v>
      </c>
      <c r="AR991" s="13" t="b">
        <f t="shared" si="313"/>
        <v>0</v>
      </c>
      <c r="AS991" s="13" t="b">
        <f t="shared" si="314"/>
        <v>1</v>
      </c>
      <c r="AT991" s="13" t="b">
        <f t="shared" si="315"/>
        <v>1</v>
      </c>
      <c r="AU991" s="13" t="b">
        <f t="shared" si="316"/>
        <v>1</v>
      </c>
      <c r="AV991" s="13" t="b">
        <f t="shared" si="317"/>
        <v>1</v>
      </c>
      <c r="AW991" s="13" t="b">
        <f t="shared" si="318"/>
        <v>1</v>
      </c>
      <c r="AX991" s="13" t="str">
        <f t="shared" si="319"/>
        <v>-</v>
      </c>
      <c r="AY991" s="622">
        <f>IF(AX991="-",0,IF(COUNTIF(AX991:$AX$1022,AX991)&gt;1,1,0))</f>
        <v>0</v>
      </c>
    </row>
    <row r="992" spans="1:51" ht="15.75">
      <c r="A992" s="464">
        <v>970</v>
      </c>
      <c r="B992" s="491"/>
      <c r="C992" s="492"/>
      <c r="D992" s="469"/>
      <c r="E992" s="470"/>
      <c r="F992" s="493"/>
      <c r="G992" s="466"/>
      <c r="H992" s="470"/>
      <c r="I992" s="493"/>
      <c r="J992" s="466"/>
      <c r="K992" s="470"/>
      <c r="L992" s="493"/>
      <c r="M992" s="466"/>
      <c r="N992" s="470"/>
      <c r="O992" s="493"/>
      <c r="P992" s="466"/>
      <c r="Q992" s="470"/>
      <c r="R992" s="493"/>
      <c r="S992" s="466"/>
      <c r="T992" s="470"/>
      <c r="U992" s="493"/>
      <c r="V992" s="466"/>
      <c r="W992" s="470"/>
      <c r="X992" s="493"/>
      <c r="Y992" s="466"/>
      <c r="Z992" s="470"/>
      <c r="AA992" s="494"/>
      <c r="AB992" s="542">
        <f t="shared" si="302"/>
        <v>0</v>
      </c>
      <c r="AC992" s="495">
        <f t="shared" si="302"/>
        <v>0</v>
      </c>
      <c r="AD992" s="496">
        <f t="shared" si="302"/>
        <v>0</v>
      </c>
      <c r="AE992" s="3"/>
      <c r="AF992" s="13" t="b">
        <f t="shared" si="300"/>
        <v>1</v>
      </c>
      <c r="AG992" s="13" t="b">
        <f t="shared" si="301"/>
        <v>1</v>
      </c>
      <c r="AH992" s="13" t="b">
        <f t="shared" si="303"/>
        <v>1</v>
      </c>
      <c r="AI992" s="13" t="b">
        <f t="shared" si="304"/>
        <v>1</v>
      </c>
      <c r="AJ992" s="13" t="b">
        <f t="shared" si="305"/>
        <v>0</v>
      </c>
      <c r="AK992" s="13" t="b">
        <f t="shared" si="306"/>
        <v>0</v>
      </c>
      <c r="AL992" s="13" t="b">
        <f t="shared" si="307"/>
        <v>0</v>
      </c>
      <c r="AM992" s="13" t="b">
        <f t="shared" si="308"/>
        <v>0</v>
      </c>
      <c r="AN992" s="13" t="b">
        <f t="shared" si="309"/>
        <v>0</v>
      </c>
      <c r="AO992" s="13" t="b">
        <f t="shared" si="310"/>
        <v>0</v>
      </c>
      <c r="AP992" s="13" t="b">
        <f t="shared" si="311"/>
        <v>0</v>
      </c>
      <c r="AQ992" s="13" t="b">
        <f t="shared" si="312"/>
        <v>0</v>
      </c>
      <c r="AR992" s="13" t="b">
        <f t="shared" si="313"/>
        <v>0</v>
      </c>
      <c r="AS992" s="13" t="b">
        <f t="shared" si="314"/>
        <v>1</v>
      </c>
      <c r="AT992" s="13" t="b">
        <f t="shared" si="315"/>
        <v>1</v>
      </c>
      <c r="AU992" s="13" t="b">
        <f t="shared" si="316"/>
        <v>1</v>
      </c>
      <c r="AV992" s="13" t="b">
        <f t="shared" si="317"/>
        <v>1</v>
      </c>
      <c r="AW992" s="13" t="b">
        <f t="shared" si="318"/>
        <v>1</v>
      </c>
      <c r="AX992" s="13" t="str">
        <f t="shared" si="319"/>
        <v>-</v>
      </c>
      <c r="AY992" s="622">
        <f>IF(AX992="-",0,IF(COUNTIF(AX992:$AX$1022,AX992)&gt;1,1,0))</f>
        <v>0</v>
      </c>
    </row>
    <row r="993" spans="1:51" ht="15.75">
      <c r="A993" s="464">
        <v>971</v>
      </c>
      <c r="B993" s="491"/>
      <c r="C993" s="492"/>
      <c r="D993" s="469"/>
      <c r="E993" s="470"/>
      <c r="F993" s="493"/>
      <c r="G993" s="466"/>
      <c r="H993" s="470"/>
      <c r="I993" s="493"/>
      <c r="J993" s="466"/>
      <c r="K993" s="470"/>
      <c r="L993" s="493"/>
      <c r="M993" s="466"/>
      <c r="N993" s="470"/>
      <c r="O993" s="493"/>
      <c r="P993" s="466"/>
      <c r="Q993" s="470"/>
      <c r="R993" s="493"/>
      <c r="S993" s="466"/>
      <c r="T993" s="470"/>
      <c r="U993" s="493"/>
      <c r="V993" s="466"/>
      <c r="W993" s="470"/>
      <c r="X993" s="493"/>
      <c r="Y993" s="466"/>
      <c r="Z993" s="470"/>
      <c r="AA993" s="494"/>
      <c r="AB993" s="542">
        <f t="shared" si="302"/>
        <v>0</v>
      </c>
      <c r="AC993" s="495">
        <f t="shared" si="302"/>
        <v>0</v>
      </c>
      <c r="AD993" s="496">
        <f t="shared" si="302"/>
        <v>0</v>
      </c>
      <c r="AE993" s="3"/>
      <c r="AF993" s="13" t="b">
        <f t="shared" si="300"/>
        <v>1</v>
      </c>
      <c r="AG993" s="13" t="b">
        <f t="shared" si="301"/>
        <v>1</v>
      </c>
      <c r="AH993" s="13" t="b">
        <f t="shared" si="303"/>
        <v>1</v>
      </c>
      <c r="AI993" s="13" t="b">
        <f t="shared" si="304"/>
        <v>1</v>
      </c>
      <c r="AJ993" s="13" t="b">
        <f t="shared" si="305"/>
        <v>0</v>
      </c>
      <c r="AK993" s="13" t="b">
        <f t="shared" si="306"/>
        <v>0</v>
      </c>
      <c r="AL993" s="13" t="b">
        <f t="shared" si="307"/>
        <v>0</v>
      </c>
      <c r="AM993" s="13" t="b">
        <f t="shared" si="308"/>
        <v>0</v>
      </c>
      <c r="AN993" s="13" t="b">
        <f t="shared" si="309"/>
        <v>0</v>
      </c>
      <c r="AO993" s="13" t="b">
        <f t="shared" si="310"/>
        <v>0</v>
      </c>
      <c r="AP993" s="13" t="b">
        <f t="shared" si="311"/>
        <v>0</v>
      </c>
      <c r="AQ993" s="13" t="b">
        <f t="shared" si="312"/>
        <v>0</v>
      </c>
      <c r="AR993" s="13" t="b">
        <f t="shared" si="313"/>
        <v>0</v>
      </c>
      <c r="AS993" s="13" t="b">
        <f t="shared" si="314"/>
        <v>1</v>
      </c>
      <c r="AT993" s="13" t="b">
        <f t="shared" si="315"/>
        <v>1</v>
      </c>
      <c r="AU993" s="13" t="b">
        <f t="shared" si="316"/>
        <v>1</v>
      </c>
      <c r="AV993" s="13" t="b">
        <f t="shared" si="317"/>
        <v>1</v>
      </c>
      <c r="AW993" s="13" t="b">
        <f t="shared" si="318"/>
        <v>1</v>
      </c>
      <c r="AX993" s="13" t="str">
        <f t="shared" si="319"/>
        <v>-</v>
      </c>
      <c r="AY993" s="622">
        <f>IF(AX993="-",0,IF(COUNTIF(AX993:$AX$1022,AX993)&gt;1,1,0))</f>
        <v>0</v>
      </c>
    </row>
    <row r="994" spans="1:51" ht="15.75">
      <c r="A994" s="464">
        <v>972</v>
      </c>
      <c r="B994" s="491"/>
      <c r="C994" s="492"/>
      <c r="D994" s="469"/>
      <c r="E994" s="470"/>
      <c r="F994" s="493"/>
      <c r="G994" s="466"/>
      <c r="H994" s="470"/>
      <c r="I994" s="493"/>
      <c r="J994" s="466"/>
      <c r="K994" s="470"/>
      <c r="L994" s="493"/>
      <c r="M994" s="466"/>
      <c r="N994" s="470"/>
      <c r="O994" s="493"/>
      <c r="P994" s="466"/>
      <c r="Q994" s="470"/>
      <c r="R994" s="493"/>
      <c r="S994" s="466"/>
      <c r="T994" s="470"/>
      <c r="U994" s="493"/>
      <c r="V994" s="466"/>
      <c r="W994" s="470"/>
      <c r="X994" s="493"/>
      <c r="Y994" s="466"/>
      <c r="Z994" s="470"/>
      <c r="AA994" s="494"/>
      <c r="AB994" s="542">
        <f t="shared" si="302"/>
        <v>0</v>
      </c>
      <c r="AC994" s="495">
        <f t="shared" si="302"/>
        <v>0</v>
      </c>
      <c r="AD994" s="496">
        <f t="shared" si="302"/>
        <v>0</v>
      </c>
      <c r="AE994" s="3"/>
      <c r="AF994" s="13" t="b">
        <f t="shared" si="300"/>
        <v>1</v>
      </c>
      <c r="AG994" s="13" t="b">
        <f t="shared" si="301"/>
        <v>1</v>
      </c>
      <c r="AH994" s="13" t="b">
        <f t="shared" si="303"/>
        <v>1</v>
      </c>
      <c r="AI994" s="13" t="b">
        <f t="shared" si="304"/>
        <v>1</v>
      </c>
      <c r="AJ994" s="13" t="b">
        <f t="shared" si="305"/>
        <v>0</v>
      </c>
      <c r="AK994" s="13" t="b">
        <f t="shared" si="306"/>
        <v>0</v>
      </c>
      <c r="AL994" s="13" t="b">
        <f t="shared" si="307"/>
        <v>0</v>
      </c>
      <c r="AM994" s="13" t="b">
        <f t="shared" si="308"/>
        <v>0</v>
      </c>
      <c r="AN994" s="13" t="b">
        <f t="shared" si="309"/>
        <v>0</v>
      </c>
      <c r="AO994" s="13" t="b">
        <f t="shared" si="310"/>
        <v>0</v>
      </c>
      <c r="AP994" s="13" t="b">
        <f t="shared" si="311"/>
        <v>0</v>
      </c>
      <c r="AQ994" s="13" t="b">
        <f t="shared" si="312"/>
        <v>0</v>
      </c>
      <c r="AR994" s="13" t="b">
        <f t="shared" si="313"/>
        <v>0</v>
      </c>
      <c r="AS994" s="13" t="b">
        <f t="shared" si="314"/>
        <v>1</v>
      </c>
      <c r="AT994" s="13" t="b">
        <f t="shared" si="315"/>
        <v>1</v>
      </c>
      <c r="AU994" s="13" t="b">
        <f t="shared" si="316"/>
        <v>1</v>
      </c>
      <c r="AV994" s="13" t="b">
        <f t="shared" si="317"/>
        <v>1</v>
      </c>
      <c r="AW994" s="13" t="b">
        <f t="shared" si="318"/>
        <v>1</v>
      </c>
      <c r="AX994" s="13" t="str">
        <f t="shared" si="319"/>
        <v>-</v>
      </c>
      <c r="AY994" s="622">
        <f>IF(AX994="-",0,IF(COUNTIF(AX994:$AX$1022,AX994)&gt;1,1,0))</f>
        <v>0</v>
      </c>
    </row>
    <row r="995" spans="1:51" ht="15.75">
      <c r="A995" s="464">
        <v>973</v>
      </c>
      <c r="B995" s="491"/>
      <c r="C995" s="492"/>
      <c r="D995" s="469"/>
      <c r="E995" s="470"/>
      <c r="F995" s="493"/>
      <c r="G995" s="466"/>
      <c r="H995" s="470"/>
      <c r="I995" s="493"/>
      <c r="J995" s="466"/>
      <c r="K995" s="470"/>
      <c r="L995" s="493"/>
      <c r="M995" s="466"/>
      <c r="N995" s="470"/>
      <c r="O995" s="493"/>
      <c r="P995" s="466"/>
      <c r="Q995" s="470"/>
      <c r="R995" s="493"/>
      <c r="S995" s="466"/>
      <c r="T995" s="470"/>
      <c r="U995" s="493"/>
      <c r="V995" s="466"/>
      <c r="W995" s="470"/>
      <c r="X995" s="493"/>
      <c r="Y995" s="466"/>
      <c r="Z995" s="470"/>
      <c r="AA995" s="494"/>
      <c r="AB995" s="542">
        <f t="shared" si="302"/>
        <v>0</v>
      </c>
      <c r="AC995" s="495">
        <f t="shared" si="302"/>
        <v>0</v>
      </c>
      <c r="AD995" s="496">
        <f t="shared" si="302"/>
        <v>0</v>
      </c>
      <c r="AE995" s="3"/>
      <c r="AF995" s="13" t="b">
        <f t="shared" si="300"/>
        <v>1</v>
      </c>
      <c r="AG995" s="13" t="b">
        <f t="shared" si="301"/>
        <v>1</v>
      </c>
      <c r="AH995" s="13" t="b">
        <f t="shared" si="303"/>
        <v>1</v>
      </c>
      <c r="AI995" s="13" t="b">
        <f t="shared" si="304"/>
        <v>1</v>
      </c>
      <c r="AJ995" s="13" t="b">
        <f t="shared" si="305"/>
        <v>0</v>
      </c>
      <c r="AK995" s="13" t="b">
        <f t="shared" si="306"/>
        <v>0</v>
      </c>
      <c r="AL995" s="13" t="b">
        <f t="shared" si="307"/>
        <v>0</v>
      </c>
      <c r="AM995" s="13" t="b">
        <f t="shared" si="308"/>
        <v>0</v>
      </c>
      <c r="AN995" s="13" t="b">
        <f t="shared" si="309"/>
        <v>0</v>
      </c>
      <c r="AO995" s="13" t="b">
        <f t="shared" si="310"/>
        <v>0</v>
      </c>
      <c r="AP995" s="13" t="b">
        <f t="shared" si="311"/>
        <v>0</v>
      </c>
      <c r="AQ995" s="13" t="b">
        <f t="shared" si="312"/>
        <v>0</v>
      </c>
      <c r="AR995" s="13" t="b">
        <f t="shared" si="313"/>
        <v>0</v>
      </c>
      <c r="AS995" s="13" t="b">
        <f t="shared" si="314"/>
        <v>1</v>
      </c>
      <c r="AT995" s="13" t="b">
        <f t="shared" si="315"/>
        <v>1</v>
      </c>
      <c r="AU995" s="13" t="b">
        <f t="shared" si="316"/>
        <v>1</v>
      </c>
      <c r="AV995" s="13" t="b">
        <f t="shared" si="317"/>
        <v>1</v>
      </c>
      <c r="AW995" s="13" t="b">
        <f t="shared" si="318"/>
        <v>1</v>
      </c>
      <c r="AX995" s="13" t="str">
        <f t="shared" si="319"/>
        <v>-</v>
      </c>
      <c r="AY995" s="622">
        <f>IF(AX995="-",0,IF(COUNTIF(AX995:$AX$1022,AX995)&gt;1,1,0))</f>
        <v>0</v>
      </c>
    </row>
    <row r="996" spans="1:51" ht="15.75">
      <c r="A996" s="464">
        <v>974</v>
      </c>
      <c r="B996" s="491"/>
      <c r="C996" s="492"/>
      <c r="D996" s="469"/>
      <c r="E996" s="470"/>
      <c r="F996" s="493"/>
      <c r="G996" s="466"/>
      <c r="H996" s="470"/>
      <c r="I996" s="493"/>
      <c r="J996" s="466"/>
      <c r="K996" s="470"/>
      <c r="L996" s="493"/>
      <c r="M996" s="466"/>
      <c r="N996" s="470"/>
      <c r="O996" s="493"/>
      <c r="P996" s="466"/>
      <c r="Q996" s="470"/>
      <c r="R996" s="493"/>
      <c r="S996" s="466"/>
      <c r="T996" s="470"/>
      <c r="U996" s="493"/>
      <c r="V996" s="466"/>
      <c r="W996" s="470"/>
      <c r="X996" s="493"/>
      <c r="Y996" s="466"/>
      <c r="Z996" s="470"/>
      <c r="AA996" s="494"/>
      <c r="AB996" s="542">
        <f t="shared" si="302"/>
        <v>0</v>
      </c>
      <c r="AC996" s="495">
        <f t="shared" si="302"/>
        <v>0</v>
      </c>
      <c r="AD996" s="496">
        <f t="shared" si="302"/>
        <v>0</v>
      </c>
      <c r="AE996" s="3"/>
      <c r="AF996" s="13" t="b">
        <f t="shared" si="300"/>
        <v>1</v>
      </c>
      <c r="AG996" s="13" t="b">
        <f t="shared" si="301"/>
        <v>1</v>
      </c>
      <c r="AH996" s="13" t="b">
        <f t="shared" si="303"/>
        <v>1</v>
      </c>
      <c r="AI996" s="13" t="b">
        <f t="shared" si="304"/>
        <v>1</v>
      </c>
      <c r="AJ996" s="13" t="b">
        <f t="shared" si="305"/>
        <v>0</v>
      </c>
      <c r="AK996" s="13" t="b">
        <f t="shared" si="306"/>
        <v>0</v>
      </c>
      <c r="AL996" s="13" t="b">
        <f t="shared" si="307"/>
        <v>0</v>
      </c>
      <c r="AM996" s="13" t="b">
        <f t="shared" si="308"/>
        <v>0</v>
      </c>
      <c r="AN996" s="13" t="b">
        <f t="shared" si="309"/>
        <v>0</v>
      </c>
      <c r="AO996" s="13" t="b">
        <f t="shared" si="310"/>
        <v>0</v>
      </c>
      <c r="AP996" s="13" t="b">
        <f t="shared" si="311"/>
        <v>0</v>
      </c>
      <c r="AQ996" s="13" t="b">
        <f t="shared" si="312"/>
        <v>0</v>
      </c>
      <c r="AR996" s="13" t="b">
        <f t="shared" si="313"/>
        <v>0</v>
      </c>
      <c r="AS996" s="13" t="b">
        <f t="shared" si="314"/>
        <v>1</v>
      </c>
      <c r="AT996" s="13" t="b">
        <f t="shared" si="315"/>
        <v>1</v>
      </c>
      <c r="AU996" s="13" t="b">
        <f t="shared" si="316"/>
        <v>1</v>
      </c>
      <c r="AV996" s="13" t="b">
        <f t="shared" si="317"/>
        <v>1</v>
      </c>
      <c r="AW996" s="13" t="b">
        <f t="shared" si="318"/>
        <v>1</v>
      </c>
      <c r="AX996" s="13" t="str">
        <f t="shared" si="319"/>
        <v>-</v>
      </c>
      <c r="AY996" s="622">
        <f>IF(AX996="-",0,IF(COUNTIF(AX996:$AX$1022,AX996)&gt;1,1,0))</f>
        <v>0</v>
      </c>
    </row>
    <row r="997" spans="1:51" ht="15.75">
      <c r="A997" s="464">
        <v>975</v>
      </c>
      <c r="B997" s="491"/>
      <c r="C997" s="492"/>
      <c r="D997" s="469"/>
      <c r="E997" s="470"/>
      <c r="F997" s="493"/>
      <c r="G997" s="466"/>
      <c r="H997" s="470"/>
      <c r="I997" s="493"/>
      <c r="J997" s="466"/>
      <c r="K997" s="470"/>
      <c r="L997" s="493"/>
      <c r="M997" s="466"/>
      <c r="N997" s="470"/>
      <c r="O997" s="493"/>
      <c r="P997" s="466"/>
      <c r="Q997" s="470"/>
      <c r="R997" s="493"/>
      <c r="S997" s="466"/>
      <c r="T997" s="470"/>
      <c r="U997" s="493"/>
      <c r="V997" s="466"/>
      <c r="W997" s="470"/>
      <c r="X997" s="493"/>
      <c r="Y997" s="466"/>
      <c r="Z997" s="470"/>
      <c r="AA997" s="494"/>
      <c r="AB997" s="542">
        <f t="shared" si="302"/>
        <v>0</v>
      </c>
      <c r="AC997" s="495">
        <f t="shared" si="302"/>
        <v>0</v>
      </c>
      <c r="AD997" s="496">
        <f t="shared" si="302"/>
        <v>0</v>
      </c>
      <c r="AE997" s="3"/>
      <c r="AF997" s="13" t="b">
        <f t="shared" si="300"/>
        <v>1</v>
      </c>
      <c r="AG997" s="13" t="b">
        <f t="shared" si="301"/>
        <v>1</v>
      </c>
      <c r="AH997" s="13" t="b">
        <f t="shared" si="303"/>
        <v>1</v>
      </c>
      <c r="AI997" s="13" t="b">
        <f t="shared" si="304"/>
        <v>1</v>
      </c>
      <c r="AJ997" s="13" t="b">
        <f t="shared" si="305"/>
        <v>0</v>
      </c>
      <c r="AK997" s="13" t="b">
        <f t="shared" si="306"/>
        <v>0</v>
      </c>
      <c r="AL997" s="13" t="b">
        <f t="shared" si="307"/>
        <v>0</v>
      </c>
      <c r="AM997" s="13" t="b">
        <f t="shared" si="308"/>
        <v>0</v>
      </c>
      <c r="AN997" s="13" t="b">
        <f t="shared" si="309"/>
        <v>0</v>
      </c>
      <c r="AO997" s="13" t="b">
        <f t="shared" si="310"/>
        <v>0</v>
      </c>
      <c r="AP997" s="13" t="b">
        <f t="shared" si="311"/>
        <v>0</v>
      </c>
      <c r="AQ997" s="13" t="b">
        <f t="shared" si="312"/>
        <v>0</v>
      </c>
      <c r="AR997" s="13" t="b">
        <f t="shared" si="313"/>
        <v>0</v>
      </c>
      <c r="AS997" s="13" t="b">
        <f t="shared" si="314"/>
        <v>1</v>
      </c>
      <c r="AT997" s="13" t="b">
        <f t="shared" si="315"/>
        <v>1</v>
      </c>
      <c r="AU997" s="13" t="b">
        <f t="shared" si="316"/>
        <v>1</v>
      </c>
      <c r="AV997" s="13" t="b">
        <f t="shared" si="317"/>
        <v>1</v>
      </c>
      <c r="AW997" s="13" t="b">
        <f t="shared" si="318"/>
        <v>1</v>
      </c>
      <c r="AX997" s="13" t="str">
        <f t="shared" si="319"/>
        <v>-</v>
      </c>
      <c r="AY997" s="622">
        <f>IF(AX997="-",0,IF(COUNTIF(AX997:$AX$1022,AX997)&gt;1,1,0))</f>
        <v>0</v>
      </c>
    </row>
    <row r="998" spans="1:51" ht="15.75">
      <c r="A998" s="464">
        <v>976</v>
      </c>
      <c r="B998" s="491"/>
      <c r="C998" s="492"/>
      <c r="D998" s="469"/>
      <c r="E998" s="470"/>
      <c r="F998" s="493"/>
      <c r="G998" s="466"/>
      <c r="H998" s="470"/>
      <c r="I998" s="493"/>
      <c r="J998" s="466"/>
      <c r="K998" s="470"/>
      <c r="L998" s="493"/>
      <c r="M998" s="466"/>
      <c r="N998" s="470"/>
      <c r="O998" s="493"/>
      <c r="P998" s="466"/>
      <c r="Q998" s="470"/>
      <c r="R998" s="493"/>
      <c r="S998" s="466"/>
      <c r="T998" s="470"/>
      <c r="U998" s="493"/>
      <c r="V998" s="466"/>
      <c r="W998" s="470"/>
      <c r="X998" s="493"/>
      <c r="Y998" s="466"/>
      <c r="Z998" s="470"/>
      <c r="AA998" s="494"/>
      <c r="AB998" s="542">
        <f t="shared" si="302"/>
        <v>0</v>
      </c>
      <c r="AC998" s="495">
        <f t="shared" si="302"/>
        <v>0</v>
      </c>
      <c r="AD998" s="496">
        <f t="shared" si="302"/>
        <v>0</v>
      </c>
      <c r="AE998" s="3"/>
      <c r="AF998" s="13" t="b">
        <f t="shared" si="300"/>
        <v>1</v>
      </c>
      <c r="AG998" s="13" t="b">
        <f t="shared" si="301"/>
        <v>1</v>
      </c>
      <c r="AH998" s="13" t="b">
        <f t="shared" si="303"/>
        <v>1</v>
      </c>
      <c r="AI998" s="13" t="b">
        <f t="shared" si="304"/>
        <v>1</v>
      </c>
      <c r="AJ998" s="13" t="b">
        <f t="shared" si="305"/>
        <v>0</v>
      </c>
      <c r="AK998" s="13" t="b">
        <f t="shared" si="306"/>
        <v>0</v>
      </c>
      <c r="AL998" s="13" t="b">
        <f t="shared" si="307"/>
        <v>0</v>
      </c>
      <c r="AM998" s="13" t="b">
        <f t="shared" si="308"/>
        <v>0</v>
      </c>
      <c r="AN998" s="13" t="b">
        <f t="shared" si="309"/>
        <v>0</v>
      </c>
      <c r="AO998" s="13" t="b">
        <f t="shared" si="310"/>
        <v>0</v>
      </c>
      <c r="AP998" s="13" t="b">
        <f t="shared" si="311"/>
        <v>0</v>
      </c>
      <c r="AQ998" s="13" t="b">
        <f t="shared" si="312"/>
        <v>0</v>
      </c>
      <c r="AR998" s="13" t="b">
        <f t="shared" si="313"/>
        <v>0</v>
      </c>
      <c r="AS998" s="13" t="b">
        <f t="shared" si="314"/>
        <v>1</v>
      </c>
      <c r="AT998" s="13" t="b">
        <f t="shared" si="315"/>
        <v>1</v>
      </c>
      <c r="AU998" s="13" t="b">
        <f t="shared" si="316"/>
        <v>1</v>
      </c>
      <c r="AV998" s="13" t="b">
        <f t="shared" si="317"/>
        <v>1</v>
      </c>
      <c r="AW998" s="13" t="b">
        <f t="shared" si="318"/>
        <v>1</v>
      </c>
      <c r="AX998" s="13" t="str">
        <f t="shared" si="319"/>
        <v>-</v>
      </c>
      <c r="AY998" s="622">
        <f>IF(AX998="-",0,IF(COUNTIF(AX998:$AX$1022,AX998)&gt;1,1,0))</f>
        <v>0</v>
      </c>
    </row>
    <row r="999" spans="1:51" ht="15.75">
      <c r="A999" s="464">
        <v>977</v>
      </c>
      <c r="B999" s="491"/>
      <c r="C999" s="492"/>
      <c r="D999" s="469"/>
      <c r="E999" s="470"/>
      <c r="F999" s="493"/>
      <c r="G999" s="466"/>
      <c r="H999" s="470"/>
      <c r="I999" s="493"/>
      <c r="J999" s="466"/>
      <c r="K999" s="470"/>
      <c r="L999" s="493"/>
      <c r="M999" s="466"/>
      <c r="N999" s="470"/>
      <c r="O999" s="493"/>
      <c r="P999" s="466"/>
      <c r="Q999" s="470"/>
      <c r="R999" s="493"/>
      <c r="S999" s="466"/>
      <c r="T999" s="470"/>
      <c r="U999" s="493"/>
      <c r="V999" s="466"/>
      <c r="W999" s="470"/>
      <c r="X999" s="493"/>
      <c r="Y999" s="466"/>
      <c r="Z999" s="470"/>
      <c r="AA999" s="494"/>
      <c r="AB999" s="542">
        <f t="shared" si="302"/>
        <v>0</v>
      </c>
      <c r="AC999" s="495">
        <f t="shared" si="302"/>
        <v>0</v>
      </c>
      <c r="AD999" s="496">
        <f t="shared" si="302"/>
        <v>0</v>
      </c>
      <c r="AE999" s="3"/>
      <c r="AF999" s="13" t="b">
        <f t="shared" si="300"/>
        <v>1</v>
      </c>
      <c r="AG999" s="13" t="b">
        <f t="shared" si="301"/>
        <v>1</v>
      </c>
      <c r="AH999" s="13" t="b">
        <f t="shared" si="303"/>
        <v>1</v>
      </c>
      <c r="AI999" s="13" t="b">
        <f t="shared" si="304"/>
        <v>1</v>
      </c>
      <c r="AJ999" s="13" t="b">
        <f t="shared" si="305"/>
        <v>0</v>
      </c>
      <c r="AK999" s="13" t="b">
        <f t="shared" si="306"/>
        <v>0</v>
      </c>
      <c r="AL999" s="13" t="b">
        <f t="shared" si="307"/>
        <v>0</v>
      </c>
      <c r="AM999" s="13" t="b">
        <f t="shared" si="308"/>
        <v>0</v>
      </c>
      <c r="AN999" s="13" t="b">
        <f t="shared" si="309"/>
        <v>0</v>
      </c>
      <c r="AO999" s="13" t="b">
        <f t="shared" si="310"/>
        <v>0</v>
      </c>
      <c r="AP999" s="13" t="b">
        <f t="shared" si="311"/>
        <v>0</v>
      </c>
      <c r="AQ999" s="13" t="b">
        <f t="shared" si="312"/>
        <v>0</v>
      </c>
      <c r="AR999" s="13" t="b">
        <f t="shared" si="313"/>
        <v>0</v>
      </c>
      <c r="AS999" s="13" t="b">
        <f t="shared" si="314"/>
        <v>1</v>
      </c>
      <c r="AT999" s="13" t="b">
        <f t="shared" si="315"/>
        <v>1</v>
      </c>
      <c r="AU999" s="13" t="b">
        <f t="shared" si="316"/>
        <v>1</v>
      </c>
      <c r="AV999" s="13" t="b">
        <f t="shared" si="317"/>
        <v>1</v>
      </c>
      <c r="AW999" s="13" t="b">
        <f t="shared" si="318"/>
        <v>1</v>
      </c>
      <c r="AX999" s="13" t="str">
        <f t="shared" si="319"/>
        <v>-</v>
      </c>
      <c r="AY999" s="622">
        <f>IF(AX999="-",0,IF(COUNTIF(AX999:$AX$1022,AX999)&gt;1,1,0))</f>
        <v>0</v>
      </c>
    </row>
    <row r="1000" spans="1:51" ht="15.75">
      <c r="A1000" s="464">
        <v>978</v>
      </c>
      <c r="B1000" s="491"/>
      <c r="C1000" s="492"/>
      <c r="D1000" s="469"/>
      <c r="E1000" s="470"/>
      <c r="F1000" s="493"/>
      <c r="G1000" s="466"/>
      <c r="H1000" s="470"/>
      <c r="I1000" s="493"/>
      <c r="J1000" s="466"/>
      <c r="K1000" s="470"/>
      <c r="L1000" s="493"/>
      <c r="M1000" s="466"/>
      <c r="N1000" s="470"/>
      <c r="O1000" s="493"/>
      <c r="P1000" s="466"/>
      <c r="Q1000" s="470"/>
      <c r="R1000" s="493"/>
      <c r="S1000" s="466"/>
      <c r="T1000" s="470"/>
      <c r="U1000" s="493"/>
      <c r="V1000" s="466"/>
      <c r="W1000" s="470"/>
      <c r="X1000" s="493"/>
      <c r="Y1000" s="466"/>
      <c r="Z1000" s="470"/>
      <c r="AA1000" s="494"/>
      <c r="AB1000" s="542">
        <f t="shared" si="302"/>
        <v>0</v>
      </c>
      <c r="AC1000" s="495">
        <f t="shared" si="302"/>
        <v>0</v>
      </c>
      <c r="AD1000" s="496">
        <f t="shared" si="302"/>
        <v>0</v>
      </c>
      <c r="AE1000" s="3"/>
      <c r="AF1000" s="13" t="b">
        <f t="shared" si="300"/>
        <v>1</v>
      </c>
      <c r="AG1000" s="13" t="b">
        <f t="shared" si="301"/>
        <v>1</v>
      </c>
      <c r="AH1000" s="13" t="b">
        <f t="shared" si="303"/>
        <v>1</v>
      </c>
      <c r="AI1000" s="13" t="b">
        <f t="shared" si="304"/>
        <v>1</v>
      </c>
      <c r="AJ1000" s="13" t="b">
        <f t="shared" si="305"/>
        <v>0</v>
      </c>
      <c r="AK1000" s="13" t="b">
        <f t="shared" si="306"/>
        <v>0</v>
      </c>
      <c r="AL1000" s="13" t="b">
        <f t="shared" si="307"/>
        <v>0</v>
      </c>
      <c r="AM1000" s="13" t="b">
        <f t="shared" si="308"/>
        <v>0</v>
      </c>
      <c r="AN1000" s="13" t="b">
        <f t="shared" si="309"/>
        <v>0</v>
      </c>
      <c r="AO1000" s="13" t="b">
        <f t="shared" si="310"/>
        <v>0</v>
      </c>
      <c r="AP1000" s="13" t="b">
        <f t="shared" si="311"/>
        <v>0</v>
      </c>
      <c r="AQ1000" s="13" t="b">
        <f t="shared" si="312"/>
        <v>0</v>
      </c>
      <c r="AR1000" s="13" t="b">
        <f t="shared" si="313"/>
        <v>0</v>
      </c>
      <c r="AS1000" s="13" t="b">
        <f t="shared" si="314"/>
        <v>1</v>
      </c>
      <c r="AT1000" s="13" t="b">
        <f t="shared" si="315"/>
        <v>1</v>
      </c>
      <c r="AU1000" s="13" t="b">
        <f t="shared" si="316"/>
        <v>1</v>
      </c>
      <c r="AV1000" s="13" t="b">
        <f t="shared" si="317"/>
        <v>1</v>
      </c>
      <c r="AW1000" s="13" t="b">
        <f t="shared" si="318"/>
        <v>1</v>
      </c>
      <c r="AX1000" s="13" t="str">
        <f t="shared" si="319"/>
        <v>-</v>
      </c>
      <c r="AY1000" s="622">
        <f>IF(AX1000="-",0,IF(COUNTIF(AX1000:$AX$1022,AX1000)&gt;1,1,0))</f>
        <v>0</v>
      </c>
    </row>
    <row r="1001" spans="1:51" ht="15.75">
      <c r="A1001" s="464">
        <v>979</v>
      </c>
      <c r="B1001" s="491"/>
      <c r="C1001" s="492"/>
      <c r="D1001" s="469"/>
      <c r="E1001" s="470"/>
      <c r="F1001" s="493"/>
      <c r="G1001" s="466"/>
      <c r="H1001" s="470"/>
      <c r="I1001" s="493"/>
      <c r="J1001" s="466"/>
      <c r="K1001" s="470"/>
      <c r="L1001" s="493"/>
      <c r="M1001" s="466"/>
      <c r="N1001" s="470"/>
      <c r="O1001" s="493"/>
      <c r="P1001" s="466"/>
      <c r="Q1001" s="470"/>
      <c r="R1001" s="493"/>
      <c r="S1001" s="466"/>
      <c r="T1001" s="470"/>
      <c r="U1001" s="493"/>
      <c r="V1001" s="466"/>
      <c r="W1001" s="470"/>
      <c r="X1001" s="493"/>
      <c r="Y1001" s="466"/>
      <c r="Z1001" s="470"/>
      <c r="AA1001" s="494"/>
      <c r="AB1001" s="542">
        <f t="shared" si="302"/>
        <v>0</v>
      </c>
      <c r="AC1001" s="495">
        <f t="shared" si="302"/>
        <v>0</v>
      </c>
      <c r="AD1001" s="496">
        <f t="shared" si="302"/>
        <v>0</v>
      </c>
      <c r="AE1001" s="3"/>
      <c r="AF1001" s="13" t="b">
        <f t="shared" si="300"/>
        <v>1</v>
      </c>
      <c r="AG1001" s="13" t="b">
        <f t="shared" si="301"/>
        <v>1</v>
      </c>
      <c r="AH1001" s="13" t="b">
        <f t="shared" si="303"/>
        <v>1</v>
      </c>
      <c r="AI1001" s="13" t="b">
        <f t="shared" si="304"/>
        <v>1</v>
      </c>
      <c r="AJ1001" s="13" t="b">
        <f t="shared" si="305"/>
        <v>0</v>
      </c>
      <c r="AK1001" s="13" t="b">
        <f t="shared" si="306"/>
        <v>0</v>
      </c>
      <c r="AL1001" s="13" t="b">
        <f t="shared" si="307"/>
        <v>0</v>
      </c>
      <c r="AM1001" s="13" t="b">
        <f t="shared" si="308"/>
        <v>0</v>
      </c>
      <c r="AN1001" s="13" t="b">
        <f t="shared" si="309"/>
        <v>0</v>
      </c>
      <c r="AO1001" s="13" t="b">
        <f t="shared" si="310"/>
        <v>0</v>
      </c>
      <c r="AP1001" s="13" t="b">
        <f t="shared" si="311"/>
        <v>0</v>
      </c>
      <c r="AQ1001" s="13" t="b">
        <f t="shared" si="312"/>
        <v>0</v>
      </c>
      <c r="AR1001" s="13" t="b">
        <f t="shared" si="313"/>
        <v>0</v>
      </c>
      <c r="AS1001" s="13" t="b">
        <f t="shared" si="314"/>
        <v>1</v>
      </c>
      <c r="AT1001" s="13" t="b">
        <f t="shared" si="315"/>
        <v>1</v>
      </c>
      <c r="AU1001" s="13" t="b">
        <f t="shared" si="316"/>
        <v>1</v>
      </c>
      <c r="AV1001" s="13" t="b">
        <f t="shared" si="317"/>
        <v>1</v>
      </c>
      <c r="AW1001" s="13" t="b">
        <f t="shared" si="318"/>
        <v>1</v>
      </c>
      <c r="AX1001" s="13" t="str">
        <f t="shared" si="319"/>
        <v>-</v>
      </c>
      <c r="AY1001" s="622">
        <f>IF(AX1001="-",0,IF(COUNTIF(AX1001:$AX$1022,AX1001)&gt;1,1,0))</f>
        <v>0</v>
      </c>
    </row>
    <row r="1002" spans="1:51" ht="15.75">
      <c r="A1002" s="464">
        <v>980</v>
      </c>
      <c r="B1002" s="491"/>
      <c r="C1002" s="492"/>
      <c r="D1002" s="469"/>
      <c r="E1002" s="470"/>
      <c r="F1002" s="493"/>
      <c r="G1002" s="466"/>
      <c r="H1002" s="470"/>
      <c r="I1002" s="493"/>
      <c r="J1002" s="466"/>
      <c r="K1002" s="470"/>
      <c r="L1002" s="493"/>
      <c r="M1002" s="466"/>
      <c r="N1002" s="470"/>
      <c r="O1002" s="493"/>
      <c r="P1002" s="466"/>
      <c r="Q1002" s="470"/>
      <c r="R1002" s="493"/>
      <c r="S1002" s="466"/>
      <c r="T1002" s="470"/>
      <c r="U1002" s="493"/>
      <c r="V1002" s="466"/>
      <c r="W1002" s="470"/>
      <c r="X1002" s="493"/>
      <c r="Y1002" s="466"/>
      <c r="Z1002" s="470"/>
      <c r="AA1002" s="494"/>
      <c r="AB1002" s="542">
        <f t="shared" si="302"/>
        <v>0</v>
      </c>
      <c r="AC1002" s="495">
        <f t="shared" si="302"/>
        <v>0</v>
      </c>
      <c r="AD1002" s="496">
        <f t="shared" si="302"/>
        <v>0</v>
      </c>
      <c r="AE1002" s="3"/>
      <c r="AF1002" s="13" t="b">
        <f t="shared" si="300"/>
        <v>1</v>
      </c>
      <c r="AG1002" s="13" t="b">
        <f t="shared" si="301"/>
        <v>1</v>
      </c>
      <c r="AH1002" s="13" t="b">
        <f t="shared" si="303"/>
        <v>1</v>
      </c>
      <c r="AI1002" s="13" t="b">
        <f t="shared" si="304"/>
        <v>1</v>
      </c>
      <c r="AJ1002" s="13" t="b">
        <f t="shared" si="305"/>
        <v>0</v>
      </c>
      <c r="AK1002" s="13" t="b">
        <f t="shared" si="306"/>
        <v>0</v>
      </c>
      <c r="AL1002" s="13" t="b">
        <f t="shared" si="307"/>
        <v>0</v>
      </c>
      <c r="AM1002" s="13" t="b">
        <f t="shared" si="308"/>
        <v>0</v>
      </c>
      <c r="AN1002" s="13" t="b">
        <f t="shared" si="309"/>
        <v>0</v>
      </c>
      <c r="AO1002" s="13" t="b">
        <f t="shared" si="310"/>
        <v>0</v>
      </c>
      <c r="AP1002" s="13" t="b">
        <f t="shared" si="311"/>
        <v>0</v>
      </c>
      <c r="AQ1002" s="13" t="b">
        <f t="shared" si="312"/>
        <v>0</v>
      </c>
      <c r="AR1002" s="13" t="b">
        <f t="shared" si="313"/>
        <v>0</v>
      </c>
      <c r="AS1002" s="13" t="b">
        <f t="shared" si="314"/>
        <v>1</v>
      </c>
      <c r="AT1002" s="13" t="b">
        <f t="shared" si="315"/>
        <v>1</v>
      </c>
      <c r="AU1002" s="13" t="b">
        <f t="shared" si="316"/>
        <v>1</v>
      </c>
      <c r="AV1002" s="13" t="b">
        <f t="shared" si="317"/>
        <v>1</v>
      </c>
      <c r="AW1002" s="13" t="b">
        <f t="shared" si="318"/>
        <v>1</v>
      </c>
      <c r="AX1002" s="13" t="str">
        <f t="shared" si="319"/>
        <v>-</v>
      </c>
      <c r="AY1002" s="622">
        <f>IF(AX1002="-",0,IF(COUNTIF(AX1002:$AX$1022,AX1002)&gt;1,1,0))</f>
        <v>0</v>
      </c>
    </row>
    <row r="1003" spans="1:51" ht="15.75">
      <c r="A1003" s="464">
        <v>981</v>
      </c>
      <c r="B1003" s="491"/>
      <c r="C1003" s="492"/>
      <c r="D1003" s="469"/>
      <c r="E1003" s="470"/>
      <c r="F1003" s="493"/>
      <c r="G1003" s="466"/>
      <c r="H1003" s="470"/>
      <c r="I1003" s="493"/>
      <c r="J1003" s="466"/>
      <c r="K1003" s="470"/>
      <c r="L1003" s="493"/>
      <c r="M1003" s="466"/>
      <c r="N1003" s="470"/>
      <c r="O1003" s="493"/>
      <c r="P1003" s="466"/>
      <c r="Q1003" s="470"/>
      <c r="R1003" s="493"/>
      <c r="S1003" s="466"/>
      <c r="T1003" s="470"/>
      <c r="U1003" s="493"/>
      <c r="V1003" s="466"/>
      <c r="W1003" s="470"/>
      <c r="X1003" s="493"/>
      <c r="Y1003" s="466"/>
      <c r="Z1003" s="470"/>
      <c r="AA1003" s="494"/>
      <c r="AB1003" s="542">
        <f t="shared" si="302"/>
        <v>0</v>
      </c>
      <c r="AC1003" s="495">
        <f t="shared" si="302"/>
        <v>0</v>
      </c>
      <c r="AD1003" s="496">
        <f t="shared" si="302"/>
        <v>0</v>
      </c>
      <c r="AE1003" s="3"/>
      <c r="AF1003" s="13" t="b">
        <f t="shared" si="300"/>
        <v>1</v>
      </c>
      <c r="AG1003" s="13" t="b">
        <f t="shared" si="301"/>
        <v>1</v>
      </c>
      <c r="AH1003" s="13" t="b">
        <f t="shared" si="303"/>
        <v>1</v>
      </c>
      <c r="AI1003" s="13" t="b">
        <f t="shared" si="304"/>
        <v>1</v>
      </c>
      <c r="AJ1003" s="13" t="b">
        <f t="shared" si="305"/>
        <v>0</v>
      </c>
      <c r="AK1003" s="13" t="b">
        <f t="shared" si="306"/>
        <v>0</v>
      </c>
      <c r="AL1003" s="13" t="b">
        <f t="shared" si="307"/>
        <v>0</v>
      </c>
      <c r="AM1003" s="13" t="b">
        <f t="shared" si="308"/>
        <v>0</v>
      </c>
      <c r="AN1003" s="13" t="b">
        <f t="shared" si="309"/>
        <v>0</v>
      </c>
      <c r="AO1003" s="13" t="b">
        <f t="shared" si="310"/>
        <v>0</v>
      </c>
      <c r="AP1003" s="13" t="b">
        <f t="shared" si="311"/>
        <v>0</v>
      </c>
      <c r="AQ1003" s="13" t="b">
        <f t="shared" si="312"/>
        <v>0</v>
      </c>
      <c r="AR1003" s="13" t="b">
        <f t="shared" si="313"/>
        <v>0</v>
      </c>
      <c r="AS1003" s="13" t="b">
        <f t="shared" si="314"/>
        <v>1</v>
      </c>
      <c r="AT1003" s="13" t="b">
        <f t="shared" si="315"/>
        <v>1</v>
      </c>
      <c r="AU1003" s="13" t="b">
        <f t="shared" si="316"/>
        <v>1</v>
      </c>
      <c r="AV1003" s="13" t="b">
        <f t="shared" si="317"/>
        <v>1</v>
      </c>
      <c r="AW1003" s="13" t="b">
        <f t="shared" si="318"/>
        <v>1</v>
      </c>
      <c r="AX1003" s="13" t="str">
        <f t="shared" si="319"/>
        <v>-</v>
      </c>
      <c r="AY1003" s="622">
        <f>IF(AX1003="-",0,IF(COUNTIF(AX1003:$AX$1022,AX1003)&gt;1,1,0))</f>
        <v>0</v>
      </c>
    </row>
    <row r="1004" spans="1:51" ht="15.75">
      <c r="A1004" s="464">
        <v>982</v>
      </c>
      <c r="B1004" s="491"/>
      <c r="C1004" s="492"/>
      <c r="D1004" s="469"/>
      <c r="E1004" s="470"/>
      <c r="F1004" s="493"/>
      <c r="G1004" s="466"/>
      <c r="H1004" s="470"/>
      <c r="I1004" s="493"/>
      <c r="J1004" s="466"/>
      <c r="K1004" s="470"/>
      <c r="L1004" s="493"/>
      <c r="M1004" s="466"/>
      <c r="N1004" s="470"/>
      <c r="O1004" s="493"/>
      <c r="P1004" s="466"/>
      <c r="Q1004" s="470"/>
      <c r="R1004" s="493"/>
      <c r="S1004" s="466"/>
      <c r="T1004" s="470"/>
      <c r="U1004" s="493"/>
      <c r="V1004" s="466"/>
      <c r="W1004" s="470"/>
      <c r="X1004" s="493"/>
      <c r="Y1004" s="466"/>
      <c r="Z1004" s="470"/>
      <c r="AA1004" s="494"/>
      <c r="AB1004" s="542">
        <f t="shared" si="302"/>
        <v>0</v>
      </c>
      <c r="AC1004" s="495">
        <f t="shared" si="302"/>
        <v>0</v>
      </c>
      <c r="AD1004" s="496">
        <f t="shared" si="302"/>
        <v>0</v>
      </c>
      <c r="AE1004" s="3"/>
      <c r="AF1004" s="13" t="b">
        <f t="shared" si="300"/>
        <v>1</v>
      </c>
      <c r="AG1004" s="13" t="b">
        <f t="shared" si="301"/>
        <v>1</v>
      </c>
      <c r="AH1004" s="13" t="b">
        <f t="shared" si="303"/>
        <v>1</v>
      </c>
      <c r="AI1004" s="13" t="b">
        <f t="shared" si="304"/>
        <v>1</v>
      </c>
      <c r="AJ1004" s="13" t="b">
        <f t="shared" si="305"/>
        <v>0</v>
      </c>
      <c r="AK1004" s="13" t="b">
        <f t="shared" si="306"/>
        <v>0</v>
      </c>
      <c r="AL1004" s="13" t="b">
        <f t="shared" si="307"/>
        <v>0</v>
      </c>
      <c r="AM1004" s="13" t="b">
        <f t="shared" si="308"/>
        <v>0</v>
      </c>
      <c r="AN1004" s="13" t="b">
        <f t="shared" si="309"/>
        <v>0</v>
      </c>
      <c r="AO1004" s="13" t="b">
        <f t="shared" si="310"/>
        <v>0</v>
      </c>
      <c r="AP1004" s="13" t="b">
        <f t="shared" si="311"/>
        <v>0</v>
      </c>
      <c r="AQ1004" s="13" t="b">
        <f t="shared" si="312"/>
        <v>0</v>
      </c>
      <c r="AR1004" s="13" t="b">
        <f t="shared" si="313"/>
        <v>0</v>
      </c>
      <c r="AS1004" s="13" t="b">
        <f t="shared" si="314"/>
        <v>1</v>
      </c>
      <c r="AT1004" s="13" t="b">
        <f t="shared" si="315"/>
        <v>1</v>
      </c>
      <c r="AU1004" s="13" t="b">
        <f t="shared" si="316"/>
        <v>1</v>
      </c>
      <c r="AV1004" s="13" t="b">
        <f t="shared" si="317"/>
        <v>1</v>
      </c>
      <c r="AW1004" s="13" t="b">
        <f t="shared" si="318"/>
        <v>1</v>
      </c>
      <c r="AX1004" s="13" t="str">
        <f t="shared" si="319"/>
        <v>-</v>
      </c>
      <c r="AY1004" s="622">
        <f>IF(AX1004="-",0,IF(COUNTIF(AX1004:$AX$1022,AX1004)&gt;1,1,0))</f>
        <v>0</v>
      </c>
    </row>
    <row r="1005" spans="1:51" ht="15.75">
      <c r="A1005" s="464">
        <v>983</v>
      </c>
      <c r="B1005" s="491"/>
      <c r="C1005" s="492"/>
      <c r="D1005" s="469"/>
      <c r="E1005" s="470"/>
      <c r="F1005" s="493"/>
      <c r="G1005" s="466"/>
      <c r="H1005" s="470"/>
      <c r="I1005" s="493"/>
      <c r="J1005" s="466"/>
      <c r="K1005" s="470"/>
      <c r="L1005" s="493"/>
      <c r="M1005" s="466"/>
      <c r="N1005" s="470"/>
      <c r="O1005" s="493"/>
      <c r="P1005" s="466"/>
      <c r="Q1005" s="470"/>
      <c r="R1005" s="493"/>
      <c r="S1005" s="466"/>
      <c r="T1005" s="470"/>
      <c r="U1005" s="493"/>
      <c r="V1005" s="466"/>
      <c r="W1005" s="470"/>
      <c r="X1005" s="493"/>
      <c r="Y1005" s="466"/>
      <c r="Z1005" s="470"/>
      <c r="AA1005" s="494"/>
      <c r="AB1005" s="542">
        <f t="shared" si="302"/>
        <v>0</v>
      </c>
      <c r="AC1005" s="495">
        <f t="shared" si="302"/>
        <v>0</v>
      </c>
      <c r="AD1005" s="496">
        <f t="shared" si="302"/>
        <v>0</v>
      </c>
      <c r="AE1005" s="3"/>
      <c r="AF1005" s="13" t="b">
        <f t="shared" si="300"/>
        <v>1</v>
      </c>
      <c r="AG1005" s="13" t="b">
        <f t="shared" si="301"/>
        <v>1</v>
      </c>
      <c r="AH1005" s="13" t="b">
        <f t="shared" si="303"/>
        <v>1</v>
      </c>
      <c r="AI1005" s="13" t="b">
        <f t="shared" si="304"/>
        <v>1</v>
      </c>
      <c r="AJ1005" s="13" t="b">
        <f t="shared" si="305"/>
        <v>0</v>
      </c>
      <c r="AK1005" s="13" t="b">
        <f t="shared" si="306"/>
        <v>0</v>
      </c>
      <c r="AL1005" s="13" t="b">
        <f t="shared" si="307"/>
        <v>0</v>
      </c>
      <c r="AM1005" s="13" t="b">
        <f t="shared" si="308"/>
        <v>0</v>
      </c>
      <c r="AN1005" s="13" t="b">
        <f t="shared" si="309"/>
        <v>0</v>
      </c>
      <c r="AO1005" s="13" t="b">
        <f t="shared" si="310"/>
        <v>0</v>
      </c>
      <c r="AP1005" s="13" t="b">
        <f t="shared" si="311"/>
        <v>0</v>
      </c>
      <c r="AQ1005" s="13" t="b">
        <f t="shared" si="312"/>
        <v>0</v>
      </c>
      <c r="AR1005" s="13" t="b">
        <f t="shared" si="313"/>
        <v>0</v>
      </c>
      <c r="AS1005" s="13" t="b">
        <f t="shared" si="314"/>
        <v>1</v>
      </c>
      <c r="AT1005" s="13" t="b">
        <f t="shared" si="315"/>
        <v>1</v>
      </c>
      <c r="AU1005" s="13" t="b">
        <f t="shared" si="316"/>
        <v>1</v>
      </c>
      <c r="AV1005" s="13" t="b">
        <f t="shared" si="317"/>
        <v>1</v>
      </c>
      <c r="AW1005" s="13" t="b">
        <f t="shared" si="318"/>
        <v>1</v>
      </c>
      <c r="AX1005" s="13" t="str">
        <f t="shared" si="319"/>
        <v>-</v>
      </c>
      <c r="AY1005" s="622">
        <f>IF(AX1005="-",0,IF(COUNTIF(AX1005:$AX$1022,AX1005)&gt;1,1,0))</f>
        <v>0</v>
      </c>
    </row>
    <row r="1006" spans="1:51" ht="15.75">
      <c r="A1006" s="464">
        <v>984</v>
      </c>
      <c r="B1006" s="491"/>
      <c r="C1006" s="492"/>
      <c r="D1006" s="469"/>
      <c r="E1006" s="470"/>
      <c r="F1006" s="493"/>
      <c r="G1006" s="466"/>
      <c r="H1006" s="470"/>
      <c r="I1006" s="493"/>
      <c r="J1006" s="466"/>
      <c r="K1006" s="470"/>
      <c r="L1006" s="493"/>
      <c r="M1006" s="466"/>
      <c r="N1006" s="470"/>
      <c r="O1006" s="493"/>
      <c r="P1006" s="466"/>
      <c r="Q1006" s="470"/>
      <c r="R1006" s="493"/>
      <c r="S1006" s="466"/>
      <c r="T1006" s="470"/>
      <c r="U1006" s="493"/>
      <c r="V1006" s="466"/>
      <c r="W1006" s="470"/>
      <c r="X1006" s="493"/>
      <c r="Y1006" s="466"/>
      <c r="Z1006" s="470"/>
      <c r="AA1006" s="494"/>
      <c r="AB1006" s="542">
        <f t="shared" si="302"/>
        <v>0</v>
      </c>
      <c r="AC1006" s="495">
        <f t="shared" si="302"/>
        <v>0</v>
      </c>
      <c r="AD1006" s="496">
        <f t="shared" si="302"/>
        <v>0</v>
      </c>
      <c r="AE1006" s="3"/>
      <c r="AF1006" s="13" t="b">
        <f t="shared" si="300"/>
        <v>1</v>
      </c>
      <c r="AG1006" s="13" t="b">
        <f t="shared" si="301"/>
        <v>1</v>
      </c>
      <c r="AH1006" s="13" t="b">
        <f t="shared" si="303"/>
        <v>1</v>
      </c>
      <c r="AI1006" s="13" t="b">
        <f t="shared" si="304"/>
        <v>1</v>
      </c>
      <c r="AJ1006" s="13" t="b">
        <f t="shared" si="305"/>
        <v>0</v>
      </c>
      <c r="AK1006" s="13" t="b">
        <f t="shared" si="306"/>
        <v>0</v>
      </c>
      <c r="AL1006" s="13" t="b">
        <f t="shared" si="307"/>
        <v>0</v>
      </c>
      <c r="AM1006" s="13" t="b">
        <f t="shared" si="308"/>
        <v>0</v>
      </c>
      <c r="AN1006" s="13" t="b">
        <f t="shared" si="309"/>
        <v>0</v>
      </c>
      <c r="AO1006" s="13" t="b">
        <f t="shared" si="310"/>
        <v>0</v>
      </c>
      <c r="AP1006" s="13" t="b">
        <f t="shared" si="311"/>
        <v>0</v>
      </c>
      <c r="AQ1006" s="13" t="b">
        <f t="shared" si="312"/>
        <v>0</v>
      </c>
      <c r="AR1006" s="13" t="b">
        <f t="shared" si="313"/>
        <v>0</v>
      </c>
      <c r="AS1006" s="13" t="b">
        <f t="shared" si="314"/>
        <v>1</v>
      </c>
      <c r="AT1006" s="13" t="b">
        <f t="shared" si="315"/>
        <v>1</v>
      </c>
      <c r="AU1006" s="13" t="b">
        <f t="shared" si="316"/>
        <v>1</v>
      </c>
      <c r="AV1006" s="13" t="b">
        <f t="shared" si="317"/>
        <v>1</v>
      </c>
      <c r="AW1006" s="13" t="b">
        <f t="shared" si="318"/>
        <v>1</v>
      </c>
      <c r="AX1006" s="13" t="str">
        <f t="shared" si="319"/>
        <v>-</v>
      </c>
      <c r="AY1006" s="622">
        <f>IF(AX1006="-",0,IF(COUNTIF(AX1006:$AX$1022,AX1006)&gt;1,1,0))</f>
        <v>0</v>
      </c>
    </row>
    <row r="1007" spans="1:51" ht="15.75">
      <c r="A1007" s="464">
        <v>985</v>
      </c>
      <c r="B1007" s="491"/>
      <c r="C1007" s="492"/>
      <c r="D1007" s="469"/>
      <c r="E1007" s="470"/>
      <c r="F1007" s="493"/>
      <c r="G1007" s="466"/>
      <c r="H1007" s="470"/>
      <c r="I1007" s="493"/>
      <c r="J1007" s="466"/>
      <c r="K1007" s="470"/>
      <c r="L1007" s="493"/>
      <c r="M1007" s="466"/>
      <c r="N1007" s="470"/>
      <c r="O1007" s="493"/>
      <c r="P1007" s="466"/>
      <c r="Q1007" s="470"/>
      <c r="R1007" s="493"/>
      <c r="S1007" s="466"/>
      <c r="T1007" s="470"/>
      <c r="U1007" s="493"/>
      <c r="V1007" s="466"/>
      <c r="W1007" s="470"/>
      <c r="X1007" s="493"/>
      <c r="Y1007" s="466"/>
      <c r="Z1007" s="470"/>
      <c r="AA1007" s="494"/>
      <c r="AB1007" s="542">
        <f t="shared" si="302"/>
        <v>0</v>
      </c>
      <c r="AC1007" s="495">
        <f t="shared" si="302"/>
        <v>0</v>
      </c>
      <c r="AD1007" s="496">
        <f t="shared" si="302"/>
        <v>0</v>
      </c>
      <c r="AE1007" s="3"/>
      <c r="AF1007" s="13" t="b">
        <f t="shared" si="300"/>
        <v>1</v>
      </c>
      <c r="AG1007" s="13" t="b">
        <f t="shared" si="301"/>
        <v>1</v>
      </c>
      <c r="AH1007" s="13" t="b">
        <f t="shared" si="303"/>
        <v>1</v>
      </c>
      <c r="AI1007" s="13" t="b">
        <f t="shared" si="304"/>
        <v>1</v>
      </c>
      <c r="AJ1007" s="13" t="b">
        <f t="shared" si="305"/>
        <v>0</v>
      </c>
      <c r="AK1007" s="13" t="b">
        <f t="shared" si="306"/>
        <v>0</v>
      </c>
      <c r="AL1007" s="13" t="b">
        <f t="shared" si="307"/>
        <v>0</v>
      </c>
      <c r="AM1007" s="13" t="b">
        <f t="shared" si="308"/>
        <v>0</v>
      </c>
      <c r="AN1007" s="13" t="b">
        <f t="shared" si="309"/>
        <v>0</v>
      </c>
      <c r="AO1007" s="13" t="b">
        <f t="shared" si="310"/>
        <v>0</v>
      </c>
      <c r="AP1007" s="13" t="b">
        <f t="shared" si="311"/>
        <v>0</v>
      </c>
      <c r="AQ1007" s="13" t="b">
        <f t="shared" si="312"/>
        <v>0</v>
      </c>
      <c r="AR1007" s="13" t="b">
        <f t="shared" si="313"/>
        <v>0</v>
      </c>
      <c r="AS1007" s="13" t="b">
        <f t="shared" si="314"/>
        <v>1</v>
      </c>
      <c r="AT1007" s="13" t="b">
        <f t="shared" si="315"/>
        <v>1</v>
      </c>
      <c r="AU1007" s="13" t="b">
        <f t="shared" si="316"/>
        <v>1</v>
      </c>
      <c r="AV1007" s="13" t="b">
        <f t="shared" si="317"/>
        <v>1</v>
      </c>
      <c r="AW1007" s="13" t="b">
        <f t="shared" si="318"/>
        <v>1</v>
      </c>
      <c r="AX1007" s="13" t="str">
        <f t="shared" si="319"/>
        <v>-</v>
      </c>
      <c r="AY1007" s="622">
        <f>IF(AX1007="-",0,IF(COUNTIF(AX1007:$AX$1022,AX1007)&gt;1,1,0))</f>
        <v>0</v>
      </c>
    </row>
    <row r="1008" spans="1:51" ht="15.75">
      <c r="A1008" s="464">
        <v>986</v>
      </c>
      <c r="B1008" s="491"/>
      <c r="C1008" s="492"/>
      <c r="D1008" s="469"/>
      <c r="E1008" s="470"/>
      <c r="F1008" s="493"/>
      <c r="G1008" s="466"/>
      <c r="H1008" s="470"/>
      <c r="I1008" s="493"/>
      <c r="J1008" s="466"/>
      <c r="K1008" s="470"/>
      <c r="L1008" s="493"/>
      <c r="M1008" s="466"/>
      <c r="N1008" s="470"/>
      <c r="O1008" s="493"/>
      <c r="P1008" s="466"/>
      <c r="Q1008" s="470"/>
      <c r="R1008" s="493"/>
      <c r="S1008" s="466"/>
      <c r="T1008" s="470"/>
      <c r="U1008" s="493"/>
      <c r="V1008" s="466"/>
      <c r="W1008" s="470"/>
      <c r="X1008" s="493"/>
      <c r="Y1008" s="466"/>
      <c r="Z1008" s="470"/>
      <c r="AA1008" s="494"/>
      <c r="AB1008" s="542">
        <f t="shared" si="302"/>
        <v>0</v>
      </c>
      <c r="AC1008" s="495">
        <f t="shared" si="302"/>
        <v>0</v>
      </c>
      <c r="AD1008" s="496">
        <f t="shared" si="302"/>
        <v>0</v>
      </c>
      <c r="AE1008" s="3"/>
      <c r="AF1008" s="13" t="b">
        <f t="shared" si="300"/>
        <v>1</v>
      </c>
      <c r="AG1008" s="13" t="b">
        <f t="shared" si="301"/>
        <v>1</v>
      </c>
      <c r="AH1008" s="13" t="b">
        <f t="shared" si="303"/>
        <v>1</v>
      </c>
      <c r="AI1008" s="13" t="b">
        <f t="shared" si="304"/>
        <v>1</v>
      </c>
      <c r="AJ1008" s="13" t="b">
        <f t="shared" si="305"/>
        <v>0</v>
      </c>
      <c r="AK1008" s="13" t="b">
        <f t="shared" si="306"/>
        <v>0</v>
      </c>
      <c r="AL1008" s="13" t="b">
        <f t="shared" si="307"/>
        <v>0</v>
      </c>
      <c r="AM1008" s="13" t="b">
        <f t="shared" si="308"/>
        <v>0</v>
      </c>
      <c r="AN1008" s="13" t="b">
        <f t="shared" si="309"/>
        <v>0</v>
      </c>
      <c r="AO1008" s="13" t="b">
        <f t="shared" si="310"/>
        <v>0</v>
      </c>
      <c r="AP1008" s="13" t="b">
        <f t="shared" si="311"/>
        <v>0</v>
      </c>
      <c r="AQ1008" s="13" t="b">
        <f t="shared" si="312"/>
        <v>0</v>
      </c>
      <c r="AR1008" s="13" t="b">
        <f t="shared" si="313"/>
        <v>0</v>
      </c>
      <c r="AS1008" s="13" t="b">
        <f t="shared" si="314"/>
        <v>1</v>
      </c>
      <c r="AT1008" s="13" t="b">
        <f t="shared" si="315"/>
        <v>1</v>
      </c>
      <c r="AU1008" s="13" t="b">
        <f t="shared" si="316"/>
        <v>1</v>
      </c>
      <c r="AV1008" s="13" t="b">
        <f t="shared" si="317"/>
        <v>1</v>
      </c>
      <c r="AW1008" s="13" t="b">
        <f t="shared" si="318"/>
        <v>1</v>
      </c>
      <c r="AX1008" s="13" t="str">
        <f t="shared" si="319"/>
        <v>-</v>
      </c>
      <c r="AY1008" s="622">
        <f>IF(AX1008="-",0,IF(COUNTIF(AX1008:$AX$1022,AX1008)&gt;1,1,0))</f>
        <v>0</v>
      </c>
    </row>
    <row r="1009" spans="1:51" ht="15.75">
      <c r="A1009" s="464">
        <v>987</v>
      </c>
      <c r="B1009" s="491"/>
      <c r="C1009" s="492"/>
      <c r="D1009" s="469"/>
      <c r="E1009" s="470"/>
      <c r="F1009" s="493"/>
      <c r="G1009" s="466"/>
      <c r="H1009" s="470"/>
      <c r="I1009" s="493"/>
      <c r="J1009" s="466"/>
      <c r="K1009" s="470"/>
      <c r="L1009" s="493"/>
      <c r="M1009" s="466"/>
      <c r="N1009" s="470"/>
      <c r="O1009" s="493"/>
      <c r="P1009" s="466"/>
      <c r="Q1009" s="470"/>
      <c r="R1009" s="493"/>
      <c r="S1009" s="466"/>
      <c r="T1009" s="470"/>
      <c r="U1009" s="493"/>
      <c r="V1009" s="466"/>
      <c r="W1009" s="470"/>
      <c r="X1009" s="493"/>
      <c r="Y1009" s="466"/>
      <c r="Z1009" s="470"/>
      <c r="AA1009" s="494"/>
      <c r="AB1009" s="542">
        <f t="shared" si="302"/>
        <v>0</v>
      </c>
      <c r="AC1009" s="495">
        <f t="shared" si="302"/>
        <v>0</v>
      </c>
      <c r="AD1009" s="496">
        <f t="shared" si="302"/>
        <v>0</v>
      </c>
      <c r="AE1009" s="3"/>
      <c r="AF1009" s="13" t="b">
        <f t="shared" si="300"/>
        <v>1</v>
      </c>
      <c r="AG1009" s="13" t="b">
        <f t="shared" si="301"/>
        <v>1</v>
      </c>
      <c r="AH1009" s="13" t="b">
        <f t="shared" si="303"/>
        <v>1</v>
      </c>
      <c r="AI1009" s="13" t="b">
        <f t="shared" si="304"/>
        <v>1</v>
      </c>
      <c r="AJ1009" s="13" t="b">
        <f t="shared" si="305"/>
        <v>0</v>
      </c>
      <c r="AK1009" s="13" t="b">
        <f t="shared" si="306"/>
        <v>0</v>
      </c>
      <c r="AL1009" s="13" t="b">
        <f t="shared" si="307"/>
        <v>0</v>
      </c>
      <c r="AM1009" s="13" t="b">
        <f t="shared" si="308"/>
        <v>0</v>
      </c>
      <c r="AN1009" s="13" t="b">
        <f t="shared" si="309"/>
        <v>0</v>
      </c>
      <c r="AO1009" s="13" t="b">
        <f t="shared" si="310"/>
        <v>0</v>
      </c>
      <c r="AP1009" s="13" t="b">
        <f t="shared" si="311"/>
        <v>0</v>
      </c>
      <c r="AQ1009" s="13" t="b">
        <f t="shared" si="312"/>
        <v>0</v>
      </c>
      <c r="AR1009" s="13" t="b">
        <f t="shared" si="313"/>
        <v>0</v>
      </c>
      <c r="AS1009" s="13" t="b">
        <f t="shared" si="314"/>
        <v>1</v>
      </c>
      <c r="AT1009" s="13" t="b">
        <f t="shared" si="315"/>
        <v>1</v>
      </c>
      <c r="AU1009" s="13" t="b">
        <f t="shared" si="316"/>
        <v>1</v>
      </c>
      <c r="AV1009" s="13" t="b">
        <f t="shared" si="317"/>
        <v>1</v>
      </c>
      <c r="AW1009" s="13" t="b">
        <f t="shared" si="318"/>
        <v>1</v>
      </c>
      <c r="AX1009" s="13" t="str">
        <f t="shared" si="319"/>
        <v>-</v>
      </c>
      <c r="AY1009" s="622">
        <f>IF(AX1009="-",0,IF(COUNTIF(AX1009:$AX$1022,AX1009)&gt;1,1,0))</f>
        <v>0</v>
      </c>
    </row>
    <row r="1010" spans="1:51" ht="15.75">
      <c r="A1010" s="464">
        <v>988</v>
      </c>
      <c r="B1010" s="491"/>
      <c r="C1010" s="492"/>
      <c r="D1010" s="469"/>
      <c r="E1010" s="470"/>
      <c r="F1010" s="493"/>
      <c r="G1010" s="466"/>
      <c r="H1010" s="470"/>
      <c r="I1010" s="493"/>
      <c r="J1010" s="466"/>
      <c r="K1010" s="470"/>
      <c r="L1010" s="493"/>
      <c r="M1010" s="466"/>
      <c r="N1010" s="470"/>
      <c r="O1010" s="493"/>
      <c r="P1010" s="466"/>
      <c r="Q1010" s="470"/>
      <c r="R1010" s="493"/>
      <c r="S1010" s="466"/>
      <c r="T1010" s="470"/>
      <c r="U1010" s="493"/>
      <c r="V1010" s="466"/>
      <c r="W1010" s="470"/>
      <c r="X1010" s="493"/>
      <c r="Y1010" s="466"/>
      <c r="Z1010" s="470"/>
      <c r="AA1010" s="494"/>
      <c r="AB1010" s="542">
        <f t="shared" si="302"/>
        <v>0</v>
      </c>
      <c r="AC1010" s="495">
        <f t="shared" si="302"/>
        <v>0</v>
      </c>
      <c r="AD1010" s="496">
        <f t="shared" si="302"/>
        <v>0</v>
      </c>
      <c r="AE1010" s="3"/>
      <c r="AF1010" s="13" t="b">
        <f t="shared" si="300"/>
        <v>1</v>
      </c>
      <c r="AG1010" s="13" t="b">
        <f t="shared" si="301"/>
        <v>1</v>
      </c>
      <c r="AH1010" s="13" t="b">
        <f t="shared" si="303"/>
        <v>1</v>
      </c>
      <c r="AI1010" s="13" t="b">
        <f t="shared" si="304"/>
        <v>1</v>
      </c>
      <c r="AJ1010" s="13" t="b">
        <f t="shared" si="305"/>
        <v>0</v>
      </c>
      <c r="AK1010" s="13" t="b">
        <f t="shared" si="306"/>
        <v>0</v>
      </c>
      <c r="AL1010" s="13" t="b">
        <f t="shared" si="307"/>
        <v>0</v>
      </c>
      <c r="AM1010" s="13" t="b">
        <f t="shared" si="308"/>
        <v>0</v>
      </c>
      <c r="AN1010" s="13" t="b">
        <f t="shared" si="309"/>
        <v>0</v>
      </c>
      <c r="AO1010" s="13" t="b">
        <f t="shared" si="310"/>
        <v>0</v>
      </c>
      <c r="AP1010" s="13" t="b">
        <f t="shared" si="311"/>
        <v>0</v>
      </c>
      <c r="AQ1010" s="13" t="b">
        <f t="shared" si="312"/>
        <v>0</v>
      </c>
      <c r="AR1010" s="13" t="b">
        <f t="shared" si="313"/>
        <v>0</v>
      </c>
      <c r="AS1010" s="13" t="b">
        <f t="shared" si="314"/>
        <v>1</v>
      </c>
      <c r="AT1010" s="13" t="b">
        <f t="shared" si="315"/>
        <v>1</v>
      </c>
      <c r="AU1010" s="13" t="b">
        <f t="shared" si="316"/>
        <v>1</v>
      </c>
      <c r="AV1010" s="13" t="b">
        <f t="shared" si="317"/>
        <v>1</v>
      </c>
      <c r="AW1010" s="13" t="b">
        <f t="shared" si="318"/>
        <v>1</v>
      </c>
      <c r="AX1010" s="13" t="str">
        <f t="shared" si="319"/>
        <v>-</v>
      </c>
      <c r="AY1010" s="622">
        <f>IF(AX1010="-",0,IF(COUNTIF(AX1010:$AX$1022,AX1010)&gt;1,1,0))</f>
        <v>0</v>
      </c>
    </row>
    <row r="1011" spans="1:51" ht="15.75">
      <c r="A1011" s="464">
        <v>989</v>
      </c>
      <c r="B1011" s="491"/>
      <c r="C1011" s="492"/>
      <c r="D1011" s="469"/>
      <c r="E1011" s="470"/>
      <c r="F1011" s="493"/>
      <c r="G1011" s="466"/>
      <c r="H1011" s="470"/>
      <c r="I1011" s="493"/>
      <c r="J1011" s="466"/>
      <c r="K1011" s="470"/>
      <c r="L1011" s="493"/>
      <c r="M1011" s="466"/>
      <c r="N1011" s="470"/>
      <c r="O1011" s="493"/>
      <c r="P1011" s="466"/>
      <c r="Q1011" s="470"/>
      <c r="R1011" s="493"/>
      <c r="S1011" s="466"/>
      <c r="T1011" s="470"/>
      <c r="U1011" s="493"/>
      <c r="V1011" s="466"/>
      <c r="W1011" s="470"/>
      <c r="X1011" s="493"/>
      <c r="Y1011" s="466"/>
      <c r="Z1011" s="470"/>
      <c r="AA1011" s="494"/>
      <c r="AB1011" s="542">
        <f t="shared" si="302"/>
        <v>0</v>
      </c>
      <c r="AC1011" s="495">
        <f t="shared" si="302"/>
        <v>0</v>
      </c>
      <c r="AD1011" s="496">
        <f t="shared" si="302"/>
        <v>0</v>
      </c>
      <c r="AE1011" s="3"/>
      <c r="AF1011" s="13" t="b">
        <f t="shared" si="300"/>
        <v>1</v>
      </c>
      <c r="AG1011" s="13" t="b">
        <f t="shared" si="301"/>
        <v>1</v>
      </c>
      <c r="AH1011" s="13" t="b">
        <f t="shared" si="303"/>
        <v>1</v>
      </c>
      <c r="AI1011" s="13" t="b">
        <f t="shared" si="304"/>
        <v>1</v>
      </c>
      <c r="AJ1011" s="13" t="b">
        <f t="shared" si="305"/>
        <v>0</v>
      </c>
      <c r="AK1011" s="13" t="b">
        <f t="shared" si="306"/>
        <v>0</v>
      </c>
      <c r="AL1011" s="13" t="b">
        <f t="shared" si="307"/>
        <v>0</v>
      </c>
      <c r="AM1011" s="13" t="b">
        <f t="shared" si="308"/>
        <v>0</v>
      </c>
      <c r="AN1011" s="13" t="b">
        <f t="shared" si="309"/>
        <v>0</v>
      </c>
      <c r="AO1011" s="13" t="b">
        <f t="shared" si="310"/>
        <v>0</v>
      </c>
      <c r="AP1011" s="13" t="b">
        <f t="shared" si="311"/>
        <v>0</v>
      </c>
      <c r="AQ1011" s="13" t="b">
        <f t="shared" si="312"/>
        <v>0</v>
      </c>
      <c r="AR1011" s="13" t="b">
        <f t="shared" si="313"/>
        <v>0</v>
      </c>
      <c r="AS1011" s="13" t="b">
        <f t="shared" si="314"/>
        <v>1</v>
      </c>
      <c r="AT1011" s="13" t="b">
        <f t="shared" si="315"/>
        <v>1</v>
      </c>
      <c r="AU1011" s="13" t="b">
        <f t="shared" si="316"/>
        <v>1</v>
      </c>
      <c r="AV1011" s="13" t="b">
        <f t="shared" si="317"/>
        <v>1</v>
      </c>
      <c r="AW1011" s="13" t="b">
        <f t="shared" si="318"/>
        <v>1</v>
      </c>
      <c r="AX1011" s="13" t="str">
        <f t="shared" si="319"/>
        <v>-</v>
      </c>
      <c r="AY1011" s="622">
        <f>IF(AX1011="-",0,IF(COUNTIF(AX1011:$AX$1022,AX1011)&gt;1,1,0))</f>
        <v>0</v>
      </c>
    </row>
    <row r="1012" spans="1:51" ht="15.75">
      <c r="A1012" s="464">
        <v>990</v>
      </c>
      <c r="B1012" s="491"/>
      <c r="C1012" s="492"/>
      <c r="D1012" s="469"/>
      <c r="E1012" s="470"/>
      <c r="F1012" s="493"/>
      <c r="G1012" s="466"/>
      <c r="H1012" s="470"/>
      <c r="I1012" s="493"/>
      <c r="J1012" s="466"/>
      <c r="K1012" s="470"/>
      <c r="L1012" s="493"/>
      <c r="M1012" s="466"/>
      <c r="N1012" s="470"/>
      <c r="O1012" s="493"/>
      <c r="P1012" s="466"/>
      <c r="Q1012" s="470"/>
      <c r="R1012" s="493"/>
      <c r="S1012" s="466"/>
      <c r="T1012" s="470"/>
      <c r="U1012" s="493"/>
      <c r="V1012" s="466"/>
      <c r="W1012" s="470"/>
      <c r="X1012" s="493"/>
      <c r="Y1012" s="466"/>
      <c r="Z1012" s="470"/>
      <c r="AA1012" s="494"/>
      <c r="AB1012" s="542">
        <f t="shared" si="302"/>
        <v>0</v>
      </c>
      <c r="AC1012" s="495">
        <f t="shared" si="302"/>
        <v>0</v>
      </c>
      <c r="AD1012" s="496">
        <f t="shared" si="302"/>
        <v>0</v>
      </c>
      <c r="AE1012" s="3"/>
      <c r="AF1012" s="13" t="b">
        <f t="shared" si="300"/>
        <v>1</v>
      </c>
      <c r="AG1012" s="13" t="b">
        <f t="shared" si="301"/>
        <v>1</v>
      </c>
      <c r="AH1012" s="13" t="b">
        <f t="shared" si="303"/>
        <v>1</v>
      </c>
      <c r="AI1012" s="13" t="b">
        <f t="shared" si="304"/>
        <v>1</v>
      </c>
      <c r="AJ1012" s="13" t="b">
        <f t="shared" si="305"/>
        <v>0</v>
      </c>
      <c r="AK1012" s="13" t="b">
        <f t="shared" si="306"/>
        <v>0</v>
      </c>
      <c r="AL1012" s="13" t="b">
        <f t="shared" si="307"/>
        <v>0</v>
      </c>
      <c r="AM1012" s="13" t="b">
        <f t="shared" si="308"/>
        <v>0</v>
      </c>
      <c r="AN1012" s="13" t="b">
        <f t="shared" si="309"/>
        <v>0</v>
      </c>
      <c r="AO1012" s="13" t="b">
        <f t="shared" si="310"/>
        <v>0</v>
      </c>
      <c r="AP1012" s="13" t="b">
        <f t="shared" si="311"/>
        <v>0</v>
      </c>
      <c r="AQ1012" s="13" t="b">
        <f t="shared" si="312"/>
        <v>0</v>
      </c>
      <c r="AR1012" s="13" t="b">
        <f t="shared" si="313"/>
        <v>0</v>
      </c>
      <c r="AS1012" s="13" t="b">
        <f t="shared" si="314"/>
        <v>1</v>
      </c>
      <c r="AT1012" s="13" t="b">
        <f t="shared" si="315"/>
        <v>1</v>
      </c>
      <c r="AU1012" s="13" t="b">
        <f t="shared" si="316"/>
        <v>1</v>
      </c>
      <c r="AV1012" s="13" t="b">
        <f t="shared" si="317"/>
        <v>1</v>
      </c>
      <c r="AW1012" s="13" t="b">
        <f t="shared" si="318"/>
        <v>1</v>
      </c>
      <c r="AX1012" s="13" t="str">
        <f t="shared" si="319"/>
        <v>-</v>
      </c>
      <c r="AY1012" s="622">
        <f>IF(AX1012="-",0,IF(COUNTIF(AX1012:$AX$1022,AX1012)&gt;1,1,0))</f>
        <v>0</v>
      </c>
    </row>
    <row r="1013" spans="1:51" ht="15.75">
      <c r="A1013" s="464">
        <v>991</v>
      </c>
      <c r="B1013" s="491"/>
      <c r="C1013" s="492"/>
      <c r="D1013" s="469"/>
      <c r="E1013" s="470"/>
      <c r="F1013" s="493"/>
      <c r="G1013" s="466"/>
      <c r="H1013" s="470"/>
      <c r="I1013" s="493"/>
      <c r="J1013" s="466"/>
      <c r="K1013" s="470"/>
      <c r="L1013" s="493"/>
      <c r="M1013" s="466"/>
      <c r="N1013" s="470"/>
      <c r="O1013" s="493"/>
      <c r="P1013" s="466"/>
      <c r="Q1013" s="470"/>
      <c r="R1013" s="493"/>
      <c r="S1013" s="466"/>
      <c r="T1013" s="470"/>
      <c r="U1013" s="493"/>
      <c r="V1013" s="466"/>
      <c r="W1013" s="470"/>
      <c r="X1013" s="493"/>
      <c r="Y1013" s="466"/>
      <c r="Z1013" s="470"/>
      <c r="AA1013" s="494"/>
      <c r="AB1013" s="542">
        <f t="shared" si="302"/>
        <v>0</v>
      </c>
      <c r="AC1013" s="495">
        <f t="shared" si="302"/>
        <v>0</v>
      </c>
      <c r="AD1013" s="496">
        <f t="shared" si="302"/>
        <v>0</v>
      </c>
      <c r="AE1013" s="3"/>
      <c r="AF1013" s="13" t="b">
        <f t="shared" si="300"/>
        <v>1</v>
      </c>
      <c r="AG1013" s="13" t="b">
        <f t="shared" si="301"/>
        <v>1</v>
      </c>
      <c r="AH1013" s="13" t="b">
        <f t="shared" si="303"/>
        <v>1</v>
      </c>
      <c r="AI1013" s="13" t="b">
        <f t="shared" si="304"/>
        <v>1</v>
      </c>
      <c r="AJ1013" s="13" t="b">
        <f t="shared" si="305"/>
        <v>0</v>
      </c>
      <c r="AK1013" s="13" t="b">
        <f t="shared" si="306"/>
        <v>0</v>
      </c>
      <c r="AL1013" s="13" t="b">
        <f t="shared" si="307"/>
        <v>0</v>
      </c>
      <c r="AM1013" s="13" t="b">
        <f t="shared" si="308"/>
        <v>0</v>
      </c>
      <c r="AN1013" s="13" t="b">
        <f t="shared" si="309"/>
        <v>0</v>
      </c>
      <c r="AO1013" s="13" t="b">
        <f t="shared" si="310"/>
        <v>0</v>
      </c>
      <c r="AP1013" s="13" t="b">
        <f t="shared" si="311"/>
        <v>0</v>
      </c>
      <c r="AQ1013" s="13" t="b">
        <f t="shared" si="312"/>
        <v>0</v>
      </c>
      <c r="AR1013" s="13" t="b">
        <f t="shared" si="313"/>
        <v>0</v>
      </c>
      <c r="AS1013" s="13" t="b">
        <f t="shared" si="314"/>
        <v>1</v>
      </c>
      <c r="AT1013" s="13" t="b">
        <f t="shared" si="315"/>
        <v>1</v>
      </c>
      <c r="AU1013" s="13" t="b">
        <f t="shared" si="316"/>
        <v>1</v>
      </c>
      <c r="AV1013" s="13" t="b">
        <f t="shared" si="317"/>
        <v>1</v>
      </c>
      <c r="AW1013" s="13" t="b">
        <f t="shared" si="318"/>
        <v>1</v>
      </c>
      <c r="AX1013" s="13" t="str">
        <f t="shared" si="319"/>
        <v>-</v>
      </c>
      <c r="AY1013" s="622">
        <f>IF(AX1013="-",0,IF(COUNTIF(AX1013:$AX$1022,AX1013)&gt;1,1,0))</f>
        <v>0</v>
      </c>
    </row>
    <row r="1014" spans="1:51" ht="15.75">
      <c r="A1014" s="464">
        <v>992</v>
      </c>
      <c r="B1014" s="491"/>
      <c r="C1014" s="492"/>
      <c r="D1014" s="469"/>
      <c r="E1014" s="470"/>
      <c r="F1014" s="493"/>
      <c r="G1014" s="466"/>
      <c r="H1014" s="470"/>
      <c r="I1014" s="493"/>
      <c r="J1014" s="466"/>
      <c r="K1014" s="470"/>
      <c r="L1014" s="493"/>
      <c r="M1014" s="466"/>
      <c r="N1014" s="470"/>
      <c r="O1014" s="493"/>
      <c r="P1014" s="466"/>
      <c r="Q1014" s="470"/>
      <c r="R1014" s="493"/>
      <c r="S1014" s="466"/>
      <c r="T1014" s="470"/>
      <c r="U1014" s="493"/>
      <c r="V1014" s="466"/>
      <c r="W1014" s="470"/>
      <c r="X1014" s="493"/>
      <c r="Y1014" s="466"/>
      <c r="Z1014" s="470"/>
      <c r="AA1014" s="494"/>
      <c r="AB1014" s="542">
        <f t="shared" si="302"/>
        <v>0</v>
      </c>
      <c r="AC1014" s="495">
        <f t="shared" si="302"/>
        <v>0</v>
      </c>
      <c r="AD1014" s="496">
        <f t="shared" si="302"/>
        <v>0</v>
      </c>
      <c r="AE1014" s="3"/>
      <c r="AF1014" s="13" t="b">
        <f t="shared" si="300"/>
        <v>1</v>
      </c>
      <c r="AG1014" s="13" t="b">
        <f t="shared" si="301"/>
        <v>1</v>
      </c>
      <c r="AH1014" s="13" t="b">
        <f t="shared" si="303"/>
        <v>1</v>
      </c>
      <c r="AI1014" s="13" t="b">
        <f t="shared" si="304"/>
        <v>1</v>
      </c>
      <c r="AJ1014" s="13" t="b">
        <f t="shared" si="305"/>
        <v>0</v>
      </c>
      <c r="AK1014" s="13" t="b">
        <f t="shared" si="306"/>
        <v>0</v>
      </c>
      <c r="AL1014" s="13" t="b">
        <f t="shared" si="307"/>
        <v>0</v>
      </c>
      <c r="AM1014" s="13" t="b">
        <f t="shared" si="308"/>
        <v>0</v>
      </c>
      <c r="AN1014" s="13" t="b">
        <f t="shared" si="309"/>
        <v>0</v>
      </c>
      <c r="AO1014" s="13" t="b">
        <f t="shared" si="310"/>
        <v>0</v>
      </c>
      <c r="AP1014" s="13" t="b">
        <f t="shared" si="311"/>
        <v>0</v>
      </c>
      <c r="AQ1014" s="13" t="b">
        <f t="shared" si="312"/>
        <v>0</v>
      </c>
      <c r="AR1014" s="13" t="b">
        <f t="shared" si="313"/>
        <v>0</v>
      </c>
      <c r="AS1014" s="13" t="b">
        <f t="shared" si="314"/>
        <v>1</v>
      </c>
      <c r="AT1014" s="13" t="b">
        <f t="shared" si="315"/>
        <v>1</v>
      </c>
      <c r="AU1014" s="13" t="b">
        <f t="shared" si="316"/>
        <v>1</v>
      </c>
      <c r="AV1014" s="13" t="b">
        <f t="shared" si="317"/>
        <v>1</v>
      </c>
      <c r="AW1014" s="13" t="b">
        <f t="shared" si="318"/>
        <v>1</v>
      </c>
      <c r="AX1014" s="13" t="str">
        <f t="shared" si="319"/>
        <v>-</v>
      </c>
      <c r="AY1014" s="622">
        <f>IF(AX1014="-",0,IF(COUNTIF(AX1014:$AX$1022,AX1014)&gt;1,1,0))</f>
        <v>0</v>
      </c>
    </row>
    <row r="1015" spans="1:51" ht="15.75">
      <c r="A1015" s="464">
        <v>993</v>
      </c>
      <c r="B1015" s="491"/>
      <c r="C1015" s="492"/>
      <c r="D1015" s="469"/>
      <c r="E1015" s="470"/>
      <c r="F1015" s="493"/>
      <c r="G1015" s="466"/>
      <c r="H1015" s="470"/>
      <c r="I1015" s="493"/>
      <c r="J1015" s="466"/>
      <c r="K1015" s="470"/>
      <c r="L1015" s="493"/>
      <c r="M1015" s="466"/>
      <c r="N1015" s="470"/>
      <c r="O1015" s="493"/>
      <c r="P1015" s="466"/>
      <c r="Q1015" s="470"/>
      <c r="R1015" s="493"/>
      <c r="S1015" s="466"/>
      <c r="T1015" s="470"/>
      <c r="U1015" s="493"/>
      <c r="V1015" s="466"/>
      <c r="W1015" s="470"/>
      <c r="X1015" s="493"/>
      <c r="Y1015" s="466"/>
      <c r="Z1015" s="470"/>
      <c r="AA1015" s="494"/>
      <c r="AB1015" s="542">
        <f t="shared" si="302"/>
        <v>0</v>
      </c>
      <c r="AC1015" s="495">
        <f t="shared" si="302"/>
        <v>0</v>
      </c>
      <c r="AD1015" s="496">
        <f t="shared" si="302"/>
        <v>0</v>
      </c>
      <c r="AE1015" s="3"/>
      <c r="AF1015" s="13" t="b">
        <f t="shared" si="300"/>
        <v>1</v>
      </c>
      <c r="AG1015" s="13" t="b">
        <f t="shared" si="301"/>
        <v>1</v>
      </c>
      <c r="AH1015" s="13" t="b">
        <f t="shared" si="303"/>
        <v>1</v>
      </c>
      <c r="AI1015" s="13" t="b">
        <f t="shared" si="304"/>
        <v>1</v>
      </c>
      <c r="AJ1015" s="13" t="b">
        <f t="shared" si="305"/>
        <v>0</v>
      </c>
      <c r="AK1015" s="13" t="b">
        <f t="shared" si="306"/>
        <v>0</v>
      </c>
      <c r="AL1015" s="13" t="b">
        <f t="shared" si="307"/>
        <v>0</v>
      </c>
      <c r="AM1015" s="13" t="b">
        <f t="shared" si="308"/>
        <v>0</v>
      </c>
      <c r="AN1015" s="13" t="b">
        <f t="shared" si="309"/>
        <v>0</v>
      </c>
      <c r="AO1015" s="13" t="b">
        <f t="shared" si="310"/>
        <v>0</v>
      </c>
      <c r="AP1015" s="13" t="b">
        <f t="shared" si="311"/>
        <v>0</v>
      </c>
      <c r="AQ1015" s="13" t="b">
        <f t="shared" si="312"/>
        <v>0</v>
      </c>
      <c r="AR1015" s="13" t="b">
        <f t="shared" si="313"/>
        <v>0</v>
      </c>
      <c r="AS1015" s="13" t="b">
        <f t="shared" si="314"/>
        <v>1</v>
      </c>
      <c r="AT1015" s="13" t="b">
        <f t="shared" si="315"/>
        <v>1</v>
      </c>
      <c r="AU1015" s="13" t="b">
        <f t="shared" si="316"/>
        <v>1</v>
      </c>
      <c r="AV1015" s="13" t="b">
        <f t="shared" si="317"/>
        <v>1</v>
      </c>
      <c r="AW1015" s="13" t="b">
        <f t="shared" si="318"/>
        <v>1</v>
      </c>
      <c r="AX1015" s="13" t="str">
        <f t="shared" si="319"/>
        <v>-</v>
      </c>
      <c r="AY1015" s="622">
        <f>IF(AX1015="-",0,IF(COUNTIF(AX1015:$AX$1022,AX1015)&gt;1,1,0))</f>
        <v>0</v>
      </c>
    </row>
    <row r="1016" spans="1:51" ht="15.75">
      <c r="A1016" s="464">
        <v>994</v>
      </c>
      <c r="B1016" s="491"/>
      <c r="C1016" s="492"/>
      <c r="D1016" s="469"/>
      <c r="E1016" s="470"/>
      <c r="F1016" s="493"/>
      <c r="G1016" s="466"/>
      <c r="H1016" s="470"/>
      <c r="I1016" s="493"/>
      <c r="J1016" s="466"/>
      <c r="K1016" s="470"/>
      <c r="L1016" s="493"/>
      <c r="M1016" s="466"/>
      <c r="N1016" s="470"/>
      <c r="O1016" s="493"/>
      <c r="P1016" s="466"/>
      <c r="Q1016" s="470"/>
      <c r="R1016" s="493"/>
      <c r="S1016" s="466"/>
      <c r="T1016" s="470"/>
      <c r="U1016" s="493"/>
      <c r="V1016" s="466"/>
      <c r="W1016" s="470"/>
      <c r="X1016" s="493"/>
      <c r="Y1016" s="466"/>
      <c r="Z1016" s="470"/>
      <c r="AA1016" s="494"/>
      <c r="AB1016" s="542">
        <f t="shared" si="302"/>
        <v>0</v>
      </c>
      <c r="AC1016" s="495">
        <f t="shared" si="302"/>
        <v>0</v>
      </c>
      <c r="AD1016" s="496">
        <f t="shared" si="302"/>
        <v>0</v>
      </c>
      <c r="AE1016" s="3"/>
      <c r="AF1016" s="13" t="b">
        <f t="shared" si="300"/>
        <v>1</v>
      </c>
      <c r="AG1016" s="13" t="b">
        <f t="shared" si="301"/>
        <v>1</v>
      </c>
      <c r="AH1016" s="13" t="b">
        <f t="shared" si="303"/>
        <v>1</v>
      </c>
      <c r="AI1016" s="13" t="b">
        <f t="shared" si="304"/>
        <v>1</v>
      </c>
      <c r="AJ1016" s="13" t="b">
        <f t="shared" si="305"/>
        <v>0</v>
      </c>
      <c r="AK1016" s="13" t="b">
        <f t="shared" si="306"/>
        <v>0</v>
      </c>
      <c r="AL1016" s="13" t="b">
        <f t="shared" si="307"/>
        <v>0</v>
      </c>
      <c r="AM1016" s="13" t="b">
        <f t="shared" si="308"/>
        <v>0</v>
      </c>
      <c r="AN1016" s="13" t="b">
        <f t="shared" si="309"/>
        <v>0</v>
      </c>
      <c r="AO1016" s="13" t="b">
        <f t="shared" si="310"/>
        <v>0</v>
      </c>
      <c r="AP1016" s="13" t="b">
        <f t="shared" si="311"/>
        <v>0</v>
      </c>
      <c r="AQ1016" s="13" t="b">
        <f t="shared" si="312"/>
        <v>0</v>
      </c>
      <c r="AR1016" s="13" t="b">
        <f t="shared" si="313"/>
        <v>0</v>
      </c>
      <c r="AS1016" s="13" t="b">
        <f t="shared" si="314"/>
        <v>1</v>
      </c>
      <c r="AT1016" s="13" t="b">
        <f t="shared" si="315"/>
        <v>1</v>
      </c>
      <c r="AU1016" s="13" t="b">
        <f t="shared" si="316"/>
        <v>1</v>
      </c>
      <c r="AV1016" s="13" t="b">
        <f t="shared" si="317"/>
        <v>1</v>
      </c>
      <c r="AW1016" s="13" t="b">
        <f t="shared" si="318"/>
        <v>1</v>
      </c>
      <c r="AX1016" s="13" t="str">
        <f t="shared" si="319"/>
        <v>-</v>
      </c>
      <c r="AY1016" s="622">
        <f>IF(AX1016="-",0,IF(COUNTIF(AX1016:$AX$1022,AX1016)&gt;1,1,0))</f>
        <v>0</v>
      </c>
    </row>
    <row r="1017" spans="1:51" ht="15.75">
      <c r="A1017" s="464">
        <v>995</v>
      </c>
      <c r="B1017" s="491"/>
      <c r="C1017" s="492"/>
      <c r="D1017" s="469"/>
      <c r="E1017" s="470"/>
      <c r="F1017" s="493"/>
      <c r="G1017" s="466"/>
      <c r="H1017" s="470"/>
      <c r="I1017" s="493"/>
      <c r="J1017" s="466"/>
      <c r="K1017" s="470"/>
      <c r="L1017" s="493"/>
      <c r="M1017" s="466"/>
      <c r="N1017" s="470"/>
      <c r="O1017" s="493"/>
      <c r="P1017" s="466"/>
      <c r="Q1017" s="470"/>
      <c r="R1017" s="493"/>
      <c r="S1017" s="466"/>
      <c r="T1017" s="470"/>
      <c r="U1017" s="493"/>
      <c r="V1017" s="466"/>
      <c r="W1017" s="470"/>
      <c r="X1017" s="493"/>
      <c r="Y1017" s="466"/>
      <c r="Z1017" s="470"/>
      <c r="AA1017" s="494"/>
      <c r="AB1017" s="542">
        <f t="shared" si="302"/>
        <v>0</v>
      </c>
      <c r="AC1017" s="495">
        <f t="shared" si="302"/>
        <v>0</v>
      </c>
      <c r="AD1017" s="496">
        <f t="shared" si="302"/>
        <v>0</v>
      </c>
      <c r="AE1017" s="3"/>
      <c r="AF1017" s="13" t="b">
        <f t="shared" si="300"/>
        <v>1</v>
      </c>
      <c r="AG1017" s="13" t="b">
        <f t="shared" si="301"/>
        <v>1</v>
      </c>
      <c r="AH1017" s="13" t="b">
        <f t="shared" si="303"/>
        <v>1</v>
      </c>
      <c r="AI1017" s="13" t="b">
        <f t="shared" si="304"/>
        <v>1</v>
      </c>
      <c r="AJ1017" s="13" t="b">
        <f t="shared" si="305"/>
        <v>0</v>
      </c>
      <c r="AK1017" s="13" t="b">
        <f t="shared" si="306"/>
        <v>0</v>
      </c>
      <c r="AL1017" s="13" t="b">
        <f t="shared" si="307"/>
        <v>0</v>
      </c>
      <c r="AM1017" s="13" t="b">
        <f t="shared" si="308"/>
        <v>0</v>
      </c>
      <c r="AN1017" s="13" t="b">
        <f t="shared" si="309"/>
        <v>0</v>
      </c>
      <c r="AO1017" s="13" t="b">
        <f t="shared" si="310"/>
        <v>0</v>
      </c>
      <c r="AP1017" s="13" t="b">
        <f t="shared" si="311"/>
        <v>0</v>
      </c>
      <c r="AQ1017" s="13" t="b">
        <f t="shared" si="312"/>
        <v>0</v>
      </c>
      <c r="AR1017" s="13" t="b">
        <f t="shared" si="313"/>
        <v>0</v>
      </c>
      <c r="AS1017" s="13" t="b">
        <f t="shared" si="314"/>
        <v>1</v>
      </c>
      <c r="AT1017" s="13" t="b">
        <f t="shared" si="315"/>
        <v>1</v>
      </c>
      <c r="AU1017" s="13" t="b">
        <f t="shared" si="316"/>
        <v>1</v>
      </c>
      <c r="AV1017" s="13" t="b">
        <f t="shared" si="317"/>
        <v>1</v>
      </c>
      <c r="AW1017" s="13" t="b">
        <f t="shared" si="318"/>
        <v>1</v>
      </c>
      <c r="AX1017" s="13" t="str">
        <f t="shared" si="319"/>
        <v>-</v>
      </c>
      <c r="AY1017" s="622">
        <f>IF(AX1017="-",0,IF(COUNTIF(AX1017:$AX$1022,AX1017)&gt;1,1,0))</f>
        <v>0</v>
      </c>
    </row>
    <row r="1018" spans="1:51" ht="15.75">
      <c r="A1018" s="464">
        <v>996</v>
      </c>
      <c r="B1018" s="491"/>
      <c r="C1018" s="492"/>
      <c r="D1018" s="469"/>
      <c r="E1018" s="470"/>
      <c r="F1018" s="493"/>
      <c r="G1018" s="466"/>
      <c r="H1018" s="470"/>
      <c r="I1018" s="493"/>
      <c r="J1018" s="466"/>
      <c r="K1018" s="470"/>
      <c r="L1018" s="493"/>
      <c r="M1018" s="466"/>
      <c r="N1018" s="470"/>
      <c r="O1018" s="493"/>
      <c r="P1018" s="466"/>
      <c r="Q1018" s="470"/>
      <c r="R1018" s="493"/>
      <c r="S1018" s="466"/>
      <c r="T1018" s="470"/>
      <c r="U1018" s="493"/>
      <c r="V1018" s="466"/>
      <c r="W1018" s="470"/>
      <c r="X1018" s="493"/>
      <c r="Y1018" s="466"/>
      <c r="Z1018" s="470"/>
      <c r="AA1018" s="494"/>
      <c r="AB1018" s="542">
        <f t="shared" si="302"/>
        <v>0</v>
      </c>
      <c r="AC1018" s="495">
        <f t="shared" si="302"/>
        <v>0</v>
      </c>
      <c r="AD1018" s="496">
        <f t="shared" si="302"/>
        <v>0</v>
      </c>
      <c r="AE1018" s="3"/>
      <c r="AF1018" s="13" t="b">
        <f t="shared" si="300"/>
        <v>1</v>
      </c>
      <c r="AG1018" s="13" t="b">
        <f t="shared" si="301"/>
        <v>1</v>
      </c>
      <c r="AH1018" s="13" t="b">
        <f t="shared" si="303"/>
        <v>1</v>
      </c>
      <c r="AI1018" s="13" t="b">
        <f t="shared" si="304"/>
        <v>1</v>
      </c>
      <c r="AJ1018" s="13" t="b">
        <f t="shared" si="305"/>
        <v>0</v>
      </c>
      <c r="AK1018" s="13" t="b">
        <f t="shared" si="306"/>
        <v>0</v>
      </c>
      <c r="AL1018" s="13" t="b">
        <f t="shared" si="307"/>
        <v>0</v>
      </c>
      <c r="AM1018" s="13" t="b">
        <f t="shared" si="308"/>
        <v>0</v>
      </c>
      <c r="AN1018" s="13" t="b">
        <f t="shared" si="309"/>
        <v>0</v>
      </c>
      <c r="AO1018" s="13" t="b">
        <f t="shared" si="310"/>
        <v>0</v>
      </c>
      <c r="AP1018" s="13" t="b">
        <f t="shared" si="311"/>
        <v>0</v>
      </c>
      <c r="AQ1018" s="13" t="b">
        <f t="shared" si="312"/>
        <v>0</v>
      </c>
      <c r="AR1018" s="13" t="b">
        <f t="shared" si="313"/>
        <v>0</v>
      </c>
      <c r="AS1018" s="13" t="b">
        <f t="shared" si="314"/>
        <v>1</v>
      </c>
      <c r="AT1018" s="13" t="b">
        <f t="shared" si="315"/>
        <v>1</v>
      </c>
      <c r="AU1018" s="13" t="b">
        <f t="shared" si="316"/>
        <v>1</v>
      </c>
      <c r="AV1018" s="13" t="b">
        <f t="shared" si="317"/>
        <v>1</v>
      </c>
      <c r="AW1018" s="13" t="b">
        <f t="shared" si="318"/>
        <v>1</v>
      </c>
      <c r="AX1018" s="13" t="str">
        <f t="shared" si="319"/>
        <v>-</v>
      </c>
      <c r="AY1018" s="622">
        <f>IF(AX1018="-",0,IF(COUNTIF(AX1018:$AX$1022,AX1018)&gt;1,1,0))</f>
        <v>0</v>
      </c>
    </row>
    <row r="1019" spans="1:51" ht="15.75">
      <c r="A1019" s="464">
        <v>997</v>
      </c>
      <c r="B1019" s="491"/>
      <c r="C1019" s="492"/>
      <c r="D1019" s="469"/>
      <c r="E1019" s="470"/>
      <c r="F1019" s="493"/>
      <c r="G1019" s="466"/>
      <c r="H1019" s="470"/>
      <c r="I1019" s="493"/>
      <c r="J1019" s="466"/>
      <c r="K1019" s="470"/>
      <c r="L1019" s="493"/>
      <c r="M1019" s="466"/>
      <c r="N1019" s="470"/>
      <c r="O1019" s="493"/>
      <c r="P1019" s="466"/>
      <c r="Q1019" s="470"/>
      <c r="R1019" s="493"/>
      <c r="S1019" s="466"/>
      <c r="T1019" s="470"/>
      <c r="U1019" s="493"/>
      <c r="V1019" s="466"/>
      <c r="W1019" s="470"/>
      <c r="X1019" s="493"/>
      <c r="Y1019" s="466"/>
      <c r="Z1019" s="470"/>
      <c r="AA1019" s="494"/>
      <c r="AB1019" s="542">
        <f t="shared" si="302"/>
        <v>0</v>
      </c>
      <c r="AC1019" s="495">
        <f t="shared" si="302"/>
        <v>0</v>
      </c>
      <c r="AD1019" s="496">
        <f t="shared" si="302"/>
        <v>0</v>
      </c>
      <c r="AE1019" s="3"/>
      <c r="AF1019" s="13" t="b">
        <f t="shared" si="300"/>
        <v>1</v>
      </c>
      <c r="AG1019" s="13" t="b">
        <f t="shared" si="301"/>
        <v>1</v>
      </c>
      <c r="AH1019" s="13" t="b">
        <f t="shared" si="303"/>
        <v>1</v>
      </c>
      <c r="AI1019" s="13" t="b">
        <f t="shared" si="304"/>
        <v>1</v>
      </c>
      <c r="AJ1019" s="13" t="b">
        <f t="shared" si="305"/>
        <v>0</v>
      </c>
      <c r="AK1019" s="13" t="b">
        <f t="shared" si="306"/>
        <v>0</v>
      </c>
      <c r="AL1019" s="13" t="b">
        <f t="shared" si="307"/>
        <v>0</v>
      </c>
      <c r="AM1019" s="13" t="b">
        <f t="shared" si="308"/>
        <v>0</v>
      </c>
      <c r="AN1019" s="13" t="b">
        <f t="shared" si="309"/>
        <v>0</v>
      </c>
      <c r="AO1019" s="13" t="b">
        <f t="shared" si="310"/>
        <v>0</v>
      </c>
      <c r="AP1019" s="13" t="b">
        <f t="shared" si="311"/>
        <v>0</v>
      </c>
      <c r="AQ1019" s="13" t="b">
        <f t="shared" si="312"/>
        <v>0</v>
      </c>
      <c r="AR1019" s="13" t="b">
        <f t="shared" si="313"/>
        <v>0</v>
      </c>
      <c r="AS1019" s="13" t="b">
        <f t="shared" si="314"/>
        <v>1</v>
      </c>
      <c r="AT1019" s="13" t="b">
        <f t="shared" si="315"/>
        <v>1</v>
      </c>
      <c r="AU1019" s="13" t="b">
        <f t="shared" si="316"/>
        <v>1</v>
      </c>
      <c r="AV1019" s="13" t="b">
        <f t="shared" si="317"/>
        <v>1</v>
      </c>
      <c r="AW1019" s="13" t="b">
        <f t="shared" si="318"/>
        <v>1</v>
      </c>
      <c r="AX1019" s="13" t="str">
        <f t="shared" si="319"/>
        <v>-</v>
      </c>
      <c r="AY1019" s="622">
        <f>IF(AX1019="-",0,IF(COUNTIF(AX1019:$AX$1022,AX1019)&gt;1,1,0))</f>
        <v>0</v>
      </c>
    </row>
    <row r="1020" spans="1:51" ht="15.75">
      <c r="A1020" s="464">
        <v>998</v>
      </c>
      <c r="B1020" s="491"/>
      <c r="C1020" s="492"/>
      <c r="D1020" s="469"/>
      <c r="E1020" s="470"/>
      <c r="F1020" s="493"/>
      <c r="G1020" s="466"/>
      <c r="H1020" s="470"/>
      <c r="I1020" s="493"/>
      <c r="J1020" s="466"/>
      <c r="K1020" s="470"/>
      <c r="L1020" s="493"/>
      <c r="M1020" s="466"/>
      <c r="N1020" s="470"/>
      <c r="O1020" s="493"/>
      <c r="P1020" s="466"/>
      <c r="Q1020" s="470"/>
      <c r="R1020" s="493"/>
      <c r="S1020" s="466"/>
      <c r="T1020" s="470"/>
      <c r="U1020" s="493"/>
      <c r="V1020" s="466"/>
      <c r="W1020" s="470"/>
      <c r="X1020" s="493"/>
      <c r="Y1020" s="466"/>
      <c r="Z1020" s="470"/>
      <c r="AA1020" s="494"/>
      <c r="AB1020" s="542">
        <f t="shared" si="302"/>
        <v>0</v>
      </c>
      <c r="AC1020" s="495">
        <f t="shared" si="302"/>
        <v>0</v>
      </c>
      <c r="AD1020" s="496">
        <f t="shared" si="302"/>
        <v>0</v>
      </c>
      <c r="AE1020" s="3"/>
      <c r="AF1020" s="13" t="b">
        <f t="shared" si="300"/>
        <v>1</v>
      </c>
      <c r="AG1020" s="13" t="b">
        <f t="shared" si="301"/>
        <v>1</v>
      </c>
      <c r="AH1020" s="13" t="b">
        <f t="shared" si="303"/>
        <v>1</v>
      </c>
      <c r="AI1020" s="13" t="b">
        <f t="shared" si="304"/>
        <v>1</v>
      </c>
      <c r="AJ1020" s="13" t="b">
        <f t="shared" si="305"/>
        <v>0</v>
      </c>
      <c r="AK1020" s="13" t="b">
        <f t="shared" si="306"/>
        <v>0</v>
      </c>
      <c r="AL1020" s="13" t="b">
        <f t="shared" si="307"/>
        <v>0</v>
      </c>
      <c r="AM1020" s="13" t="b">
        <f t="shared" si="308"/>
        <v>0</v>
      </c>
      <c r="AN1020" s="13" t="b">
        <f t="shared" si="309"/>
        <v>0</v>
      </c>
      <c r="AO1020" s="13" t="b">
        <f t="shared" si="310"/>
        <v>0</v>
      </c>
      <c r="AP1020" s="13" t="b">
        <f t="shared" si="311"/>
        <v>0</v>
      </c>
      <c r="AQ1020" s="13" t="b">
        <f t="shared" si="312"/>
        <v>0</v>
      </c>
      <c r="AR1020" s="13" t="b">
        <f t="shared" si="313"/>
        <v>0</v>
      </c>
      <c r="AS1020" s="13" t="b">
        <f t="shared" si="314"/>
        <v>1</v>
      </c>
      <c r="AT1020" s="13" t="b">
        <f t="shared" si="315"/>
        <v>1</v>
      </c>
      <c r="AU1020" s="13" t="b">
        <f t="shared" si="316"/>
        <v>1</v>
      </c>
      <c r="AV1020" s="13" t="b">
        <f t="shared" si="317"/>
        <v>1</v>
      </c>
      <c r="AW1020" s="13" t="b">
        <f t="shared" si="318"/>
        <v>1</v>
      </c>
      <c r="AX1020" s="13" t="str">
        <f t="shared" si="319"/>
        <v>-</v>
      </c>
      <c r="AY1020" s="622">
        <f>IF(AX1020="-",0,IF(COUNTIF(AX1020:$AX$1022,AX1020)&gt;1,1,0))</f>
        <v>0</v>
      </c>
    </row>
    <row r="1021" spans="1:51" ht="15.75">
      <c r="A1021" s="464">
        <v>999</v>
      </c>
      <c r="B1021" s="491"/>
      <c r="C1021" s="492"/>
      <c r="D1021" s="469"/>
      <c r="E1021" s="470"/>
      <c r="F1021" s="493"/>
      <c r="G1021" s="466"/>
      <c r="H1021" s="470"/>
      <c r="I1021" s="493"/>
      <c r="J1021" s="466"/>
      <c r="K1021" s="470"/>
      <c r="L1021" s="493"/>
      <c r="M1021" s="466"/>
      <c r="N1021" s="470"/>
      <c r="O1021" s="493"/>
      <c r="P1021" s="466"/>
      <c r="Q1021" s="470"/>
      <c r="R1021" s="493"/>
      <c r="S1021" s="466"/>
      <c r="T1021" s="470"/>
      <c r="U1021" s="493"/>
      <c r="V1021" s="466"/>
      <c r="W1021" s="470"/>
      <c r="X1021" s="493"/>
      <c r="Y1021" s="466"/>
      <c r="Z1021" s="470"/>
      <c r="AA1021" s="494"/>
      <c r="AB1021" s="542">
        <f t="shared" si="302"/>
        <v>0</v>
      </c>
      <c r="AC1021" s="495">
        <f t="shared" si="302"/>
        <v>0</v>
      </c>
      <c r="AD1021" s="496">
        <f t="shared" si="302"/>
        <v>0</v>
      </c>
      <c r="AE1021" s="3"/>
      <c r="AF1021" s="13" t="b">
        <f t="shared" si="300"/>
        <v>1</v>
      </c>
      <c r="AG1021" s="13" t="b">
        <f t="shared" si="301"/>
        <v>1</v>
      </c>
      <c r="AH1021" s="13" t="b">
        <f t="shared" si="303"/>
        <v>1</v>
      </c>
      <c r="AI1021" s="13" t="b">
        <f t="shared" si="304"/>
        <v>1</v>
      </c>
      <c r="AJ1021" s="13" t="b">
        <f t="shared" si="305"/>
        <v>0</v>
      </c>
      <c r="AK1021" s="13" t="b">
        <f t="shared" si="306"/>
        <v>0</v>
      </c>
      <c r="AL1021" s="13" t="b">
        <f t="shared" si="307"/>
        <v>0</v>
      </c>
      <c r="AM1021" s="13" t="b">
        <f t="shared" si="308"/>
        <v>0</v>
      </c>
      <c r="AN1021" s="13" t="b">
        <f t="shared" si="309"/>
        <v>0</v>
      </c>
      <c r="AO1021" s="13" t="b">
        <f t="shared" si="310"/>
        <v>0</v>
      </c>
      <c r="AP1021" s="13" t="b">
        <f t="shared" si="311"/>
        <v>0</v>
      </c>
      <c r="AQ1021" s="13" t="b">
        <f t="shared" si="312"/>
        <v>0</v>
      </c>
      <c r="AR1021" s="13" t="b">
        <f t="shared" si="313"/>
        <v>0</v>
      </c>
      <c r="AS1021" s="13" t="b">
        <f t="shared" si="314"/>
        <v>1</v>
      </c>
      <c r="AT1021" s="13" t="b">
        <f t="shared" si="315"/>
        <v>1</v>
      </c>
      <c r="AU1021" s="13" t="b">
        <f t="shared" si="316"/>
        <v>1</v>
      </c>
      <c r="AV1021" s="13" t="b">
        <f t="shared" si="317"/>
        <v>1</v>
      </c>
      <c r="AW1021" s="13" t="b">
        <f t="shared" si="318"/>
        <v>1</v>
      </c>
      <c r="AX1021" s="13" t="str">
        <f t="shared" si="319"/>
        <v>-</v>
      </c>
      <c r="AY1021" s="622">
        <f>IF(AX1021="-",0,IF(COUNTIF(AX1021:$AX$1022,AX1021)&gt;1,1,0))</f>
        <v>0</v>
      </c>
    </row>
    <row r="1022" spans="1:51" ht="16.5" thickBot="1">
      <c r="A1022" s="473">
        <v>1000</v>
      </c>
      <c r="B1022" s="497"/>
      <c r="C1022" s="498"/>
      <c r="D1022" s="478"/>
      <c r="E1022" s="479"/>
      <c r="F1022" s="499"/>
      <c r="G1022" s="475"/>
      <c r="H1022" s="479"/>
      <c r="I1022" s="499"/>
      <c r="J1022" s="475"/>
      <c r="K1022" s="479"/>
      <c r="L1022" s="499"/>
      <c r="M1022" s="475"/>
      <c r="N1022" s="479"/>
      <c r="O1022" s="499"/>
      <c r="P1022" s="475"/>
      <c r="Q1022" s="479"/>
      <c r="R1022" s="499"/>
      <c r="S1022" s="475"/>
      <c r="T1022" s="479"/>
      <c r="U1022" s="499"/>
      <c r="V1022" s="475"/>
      <c r="W1022" s="479"/>
      <c r="X1022" s="499"/>
      <c r="Y1022" s="475"/>
      <c r="Z1022" s="479"/>
      <c r="AA1022" s="500"/>
      <c r="AB1022" s="501">
        <f t="shared" si="302"/>
        <v>0</v>
      </c>
      <c r="AC1022" s="502">
        <f t="shared" si="302"/>
        <v>0</v>
      </c>
      <c r="AD1022" s="503">
        <f t="shared" si="302"/>
        <v>0</v>
      </c>
      <c r="AE1022" s="3"/>
      <c r="AF1022" s="13" t="b">
        <f t="shared" si="300"/>
        <v>1</v>
      </c>
      <c r="AG1022" s="13" t="b">
        <f t="shared" si="301"/>
        <v>1</v>
      </c>
      <c r="AH1022" s="13" t="b">
        <f t="shared" si="303"/>
        <v>1</v>
      </c>
      <c r="AI1022" s="13" t="b">
        <f t="shared" si="304"/>
        <v>1</v>
      </c>
      <c r="AJ1022" s="13" t="b">
        <f t="shared" si="305"/>
        <v>0</v>
      </c>
      <c r="AK1022" s="13" t="b">
        <f t="shared" si="306"/>
        <v>0</v>
      </c>
      <c r="AL1022" s="13" t="b">
        <f t="shared" si="307"/>
        <v>0</v>
      </c>
      <c r="AM1022" s="13" t="b">
        <f t="shared" si="308"/>
        <v>0</v>
      </c>
      <c r="AN1022" s="13" t="b">
        <f t="shared" si="309"/>
        <v>0</v>
      </c>
      <c r="AO1022" s="13" t="b">
        <f t="shared" si="310"/>
        <v>0</v>
      </c>
      <c r="AP1022" s="13" t="b">
        <f t="shared" si="311"/>
        <v>0</v>
      </c>
      <c r="AQ1022" s="13" t="b">
        <f t="shared" si="312"/>
        <v>0</v>
      </c>
      <c r="AR1022" s="13" t="b">
        <f t="shared" si="313"/>
        <v>0</v>
      </c>
      <c r="AS1022" s="13" t="b">
        <f t="shared" si="314"/>
        <v>1</v>
      </c>
      <c r="AT1022" s="13" t="b">
        <f t="shared" si="315"/>
        <v>1</v>
      </c>
      <c r="AU1022" s="13" t="b">
        <f t="shared" si="316"/>
        <v>1</v>
      </c>
      <c r="AV1022" s="13" t="b">
        <f t="shared" si="317"/>
        <v>1</v>
      </c>
      <c r="AW1022" s="13" t="b">
        <f t="shared" si="318"/>
        <v>1</v>
      </c>
      <c r="AX1022" s="13" t="str">
        <f t="shared" si="319"/>
        <v>-</v>
      </c>
      <c r="AY1022" s="622">
        <f>IF(AX1022="-",0,IF(COUNTIF(AX1022:$AX$1022,AX1022)&gt;1,1,0))</f>
        <v>0</v>
      </c>
    </row>
    <row r="1023" spans="1:51" ht="15.75">
      <c r="A1023" s="3"/>
      <c r="B1023" s="3"/>
      <c r="C1023" s="3"/>
      <c r="D1023" s="3"/>
      <c r="E1023" s="248"/>
      <c r="F1023" s="248"/>
      <c r="G1023" s="248"/>
      <c r="H1023" s="248"/>
      <c r="I1023" s="248"/>
      <c r="J1023" s="13"/>
      <c r="K1023" s="13"/>
      <c r="L1023" s="3"/>
      <c r="M1023" s="3"/>
      <c r="N1023" s="3"/>
      <c r="O1023" s="3"/>
      <c r="P1023" s="3"/>
      <c r="Q1023" s="3"/>
      <c r="R1023" s="3"/>
      <c r="S1023" s="3"/>
      <c r="T1023" s="3"/>
      <c r="U1023" s="3"/>
      <c r="V1023" s="3"/>
      <c r="W1023" s="3"/>
      <c r="X1023" s="3"/>
      <c r="Y1023" s="3"/>
      <c r="Z1023" s="3"/>
      <c r="AA1023" s="3"/>
      <c r="AB1023" s="3"/>
      <c r="AC1023" s="3"/>
      <c r="AD1023" s="3"/>
      <c r="AE1023" s="3"/>
      <c r="AF1023" s="13"/>
      <c r="AG1023" s="3"/>
    </row>
    <row r="1024" spans="1:51" ht="15.75">
      <c r="A1024" s="3"/>
      <c r="B1024" s="3"/>
      <c r="C1024" s="3"/>
      <c r="D1024" s="3"/>
      <c r="E1024" s="248"/>
      <c r="F1024" s="248"/>
      <c r="G1024" s="248"/>
      <c r="H1024" s="248"/>
      <c r="I1024" s="248"/>
      <c r="J1024" s="13"/>
      <c r="K1024" s="13"/>
      <c r="L1024" s="3"/>
      <c r="M1024" s="3"/>
      <c r="N1024" s="3"/>
      <c r="O1024" s="3"/>
      <c r="P1024" s="3"/>
      <c r="Q1024" s="3"/>
      <c r="R1024" s="3"/>
      <c r="S1024" s="3"/>
      <c r="T1024" s="3"/>
      <c r="U1024" s="3"/>
      <c r="V1024" s="3"/>
      <c r="W1024" s="3"/>
      <c r="X1024" s="3"/>
      <c r="Y1024" s="3"/>
      <c r="Z1024" s="3"/>
      <c r="AA1024" s="3"/>
      <c r="AB1024" s="3"/>
      <c r="AC1024" s="3"/>
      <c r="AD1024" s="3"/>
      <c r="AE1024" s="3"/>
      <c r="AF1024" s="13"/>
      <c r="AG1024" s="3"/>
    </row>
    <row r="1025" spans="1:30">
      <c r="A1025" s="504"/>
      <c r="B1025" s="482">
        <f>1000-COUNTIF(B23:B1022,"")</f>
        <v>0</v>
      </c>
      <c r="C1025" s="482">
        <f>1000-COUNTIF(C23:C1022,"")</f>
        <v>0</v>
      </c>
      <c r="D1025" s="483">
        <f>SUM(D23:D1022)</f>
        <v>0</v>
      </c>
      <c r="E1025" s="483">
        <f t="shared" ref="E1025:AD1025" si="320">SUM(E23:E1022)</f>
        <v>0</v>
      </c>
      <c r="F1025" s="483">
        <f t="shared" si="320"/>
        <v>0</v>
      </c>
      <c r="G1025" s="483">
        <f t="shared" si="320"/>
        <v>0</v>
      </c>
      <c r="H1025" s="483">
        <f t="shared" si="320"/>
        <v>0</v>
      </c>
      <c r="I1025" s="483">
        <f t="shared" si="320"/>
        <v>0</v>
      </c>
      <c r="J1025" s="483">
        <f t="shared" si="320"/>
        <v>0</v>
      </c>
      <c r="K1025" s="483">
        <f t="shared" si="320"/>
        <v>0</v>
      </c>
      <c r="L1025" s="483">
        <f t="shared" si="320"/>
        <v>0</v>
      </c>
      <c r="M1025" s="483">
        <f t="shared" si="320"/>
        <v>0</v>
      </c>
      <c r="N1025" s="483">
        <f t="shared" si="320"/>
        <v>0</v>
      </c>
      <c r="O1025" s="483">
        <f t="shared" si="320"/>
        <v>0</v>
      </c>
      <c r="P1025" s="483">
        <f t="shared" si="320"/>
        <v>0</v>
      </c>
      <c r="Q1025" s="483">
        <f t="shared" si="320"/>
        <v>0</v>
      </c>
      <c r="R1025" s="483">
        <f t="shared" si="320"/>
        <v>0</v>
      </c>
      <c r="S1025" s="483">
        <f t="shared" si="320"/>
        <v>0</v>
      </c>
      <c r="T1025" s="483">
        <f t="shared" si="320"/>
        <v>0</v>
      </c>
      <c r="U1025" s="483">
        <f t="shared" si="320"/>
        <v>0</v>
      </c>
      <c r="V1025" s="483">
        <f t="shared" si="320"/>
        <v>0</v>
      </c>
      <c r="W1025" s="483">
        <f t="shared" si="320"/>
        <v>0</v>
      </c>
      <c r="X1025" s="483">
        <f t="shared" si="320"/>
        <v>0</v>
      </c>
      <c r="Y1025" s="483">
        <f t="shared" si="320"/>
        <v>0</v>
      </c>
      <c r="Z1025" s="483">
        <f t="shared" si="320"/>
        <v>0</v>
      </c>
      <c r="AA1025" s="483">
        <f t="shared" si="320"/>
        <v>0</v>
      </c>
      <c r="AB1025" s="483">
        <f t="shared" si="320"/>
        <v>0</v>
      </c>
      <c r="AC1025" s="483">
        <f t="shared" si="320"/>
        <v>0</v>
      </c>
      <c r="AD1025" s="483">
        <f t="shared" si="320"/>
        <v>0</v>
      </c>
    </row>
  </sheetData>
  <sheetProtection algorithmName="SHA-512" hashValue="IhXypUGDEAiTYsZfkfQhyOvJuzaalmKapYc2NMe5Bzmo5DQLCfwKW4Wzk/Id5Z8eBnkW7/uBUbz7fjKZu7oIJg==" saltValue="FrbxJ6Hf3VBeuhUGD771bw==" spinCount="100000" sheet="1" objects="1" scenarios="1"/>
  <mergeCells count="19">
    <mergeCell ref="V21:X21"/>
    <mergeCell ref="Y21:AA21"/>
    <mergeCell ref="AB21:AD21"/>
    <mergeCell ref="A15:AD15"/>
    <mergeCell ref="A21:A22"/>
    <mergeCell ref="B21:B22"/>
    <mergeCell ref="C21:C22"/>
    <mergeCell ref="D21:F21"/>
    <mergeCell ref="G21:I21"/>
    <mergeCell ref="J21:L21"/>
    <mergeCell ref="M21:O21"/>
    <mergeCell ref="P21:R21"/>
    <mergeCell ref="S21:U21"/>
    <mergeCell ref="A12:AD12"/>
    <mergeCell ref="D1:F1"/>
    <mergeCell ref="A6:AD6"/>
    <mergeCell ref="A9:AD9"/>
    <mergeCell ref="A10:AD10"/>
    <mergeCell ref="A11:AD11"/>
  </mergeCells>
  <conditionalFormatting sqref="C18">
    <cfRule type="cellIs" dxfId="136" priority="1" operator="equal">
      <formula>FALSE</formula>
    </cfRule>
    <cfRule type="cellIs" dxfId="135" priority="2" operator="equal">
      <formula>TRUE</formula>
    </cfRule>
  </conditionalFormatting>
  <dataValidations disablePrompts="1" count="3">
    <dataValidation type="whole" operator="greaterThanOrEqual" allowBlank="1" showInputMessage="1" showErrorMessage="1" sqref="D23:AD1022" xr:uid="{00000000-0002-0000-1100-000000000000}">
      <formula1>0</formula1>
    </dataValidation>
    <dataValidation type="list" allowBlank="1" showInputMessage="1" showErrorMessage="1" sqref="B23:B1022" xr:uid="{00000000-0002-0000-1100-000001000000}">
      <formula1>List_Countries</formula1>
    </dataValidation>
    <dataValidation type="list" allowBlank="1" showInputMessage="1" showErrorMessage="1" sqref="C23:C1022" xr:uid="{00000000-0002-0000-1100-000002000000}">
      <formula1>List_ClientCategorization</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D32"/>
  <sheetViews>
    <sheetView showGridLines="0" zoomScaleNormal="100" workbookViewId="0"/>
  </sheetViews>
  <sheetFormatPr defaultColWidth="9.140625" defaultRowHeight="15.75"/>
  <cols>
    <col min="1" max="1" width="9.140625" style="3"/>
    <col min="2" max="2" width="24.5703125" style="3" customWidth="1"/>
    <col min="3" max="3" width="29.28515625" style="3" customWidth="1"/>
    <col min="4" max="4" width="56.28515625" style="3" customWidth="1"/>
    <col min="5" max="16384" width="9.140625" style="3"/>
  </cols>
  <sheetData>
    <row r="1" spans="1:4" ht="21">
      <c r="A1" s="1" t="s">
        <v>537</v>
      </c>
      <c r="B1" s="1"/>
      <c r="C1" s="2"/>
      <c r="D1" s="2"/>
    </row>
    <row r="2" spans="1:4">
      <c r="A2" s="5"/>
      <c r="B2" s="5"/>
      <c r="C2" s="5"/>
      <c r="D2" s="5"/>
    </row>
    <row r="3" spans="1:4" ht="18.75">
      <c r="A3" s="204" t="s">
        <v>603</v>
      </c>
      <c r="B3" s="6"/>
      <c r="C3" s="4"/>
      <c r="D3" s="5"/>
    </row>
    <row r="4" spans="1:4" ht="8.25" customHeight="1">
      <c r="A4" s="5"/>
      <c r="B4" s="4"/>
      <c r="C4" s="5"/>
      <c r="D4" s="5"/>
    </row>
    <row r="5" spans="1:4" ht="8.25" customHeight="1">
      <c r="A5" s="5"/>
      <c r="B5" s="5"/>
      <c r="C5" s="5"/>
      <c r="D5" s="4"/>
    </row>
    <row r="6" spans="1:4" ht="18.75">
      <c r="A6" s="798" t="s">
        <v>400</v>
      </c>
      <c r="B6" s="798"/>
      <c r="C6" s="798"/>
      <c r="D6" s="798"/>
    </row>
    <row r="7" spans="1:4">
      <c r="A7" s="5"/>
      <c r="B7" s="5"/>
      <c r="C7" s="5"/>
      <c r="D7" s="5"/>
    </row>
    <row r="8" spans="1:4">
      <c r="A8" s="157" t="s">
        <v>23</v>
      </c>
      <c r="B8" s="806" t="s">
        <v>22</v>
      </c>
      <c r="C8" s="806"/>
      <c r="D8" s="806"/>
    </row>
    <row r="9" spans="1:4">
      <c r="A9" s="232" t="s">
        <v>26</v>
      </c>
      <c r="B9" s="802" t="s">
        <v>0</v>
      </c>
      <c r="C9" s="803"/>
      <c r="D9" s="246">
        <v>45635</v>
      </c>
    </row>
    <row r="10" spans="1:4">
      <c r="A10" s="232" t="s">
        <v>27</v>
      </c>
      <c r="B10" s="802" t="s">
        <v>1</v>
      </c>
      <c r="C10" s="803"/>
      <c r="D10" s="7">
        <v>15</v>
      </c>
    </row>
    <row r="11" spans="1:4">
      <c r="A11" s="232" t="s">
        <v>28</v>
      </c>
      <c r="B11" s="802" t="s">
        <v>503</v>
      </c>
      <c r="C11" s="803"/>
      <c r="D11" s="171"/>
    </row>
    <row r="12" spans="1:4">
      <c r="A12" s="232" t="s">
        <v>29</v>
      </c>
      <c r="B12" s="802" t="s">
        <v>401</v>
      </c>
      <c r="C12" s="803"/>
      <c r="D12" s="7" t="s">
        <v>447</v>
      </c>
    </row>
    <row r="13" spans="1:4">
      <c r="A13" s="232" t="s">
        <v>30</v>
      </c>
      <c r="B13" s="802" t="s">
        <v>2</v>
      </c>
      <c r="C13" s="803"/>
      <c r="D13" s="7" t="s">
        <v>3</v>
      </c>
    </row>
    <row r="14" spans="1:4">
      <c r="A14" s="4"/>
      <c r="B14" s="5"/>
      <c r="C14" s="5"/>
      <c r="D14" s="5"/>
    </row>
    <row r="15" spans="1:4">
      <c r="A15" s="157" t="s">
        <v>24</v>
      </c>
      <c r="B15" s="807" t="s">
        <v>19</v>
      </c>
      <c r="C15" s="807"/>
      <c r="D15" s="807"/>
    </row>
    <row r="16" spans="1:4">
      <c r="A16" s="232" t="s">
        <v>26</v>
      </c>
      <c r="B16" s="808" t="s">
        <v>504</v>
      </c>
      <c r="C16" s="803"/>
      <c r="D16" s="172"/>
    </row>
    <row r="17" spans="1:4">
      <c r="A17" s="232" t="s">
        <v>27</v>
      </c>
      <c r="B17" s="804" t="s">
        <v>527</v>
      </c>
      <c r="C17" s="805"/>
      <c r="D17" s="172"/>
    </row>
    <row r="18" spans="1:4">
      <c r="A18" s="232" t="s">
        <v>28</v>
      </c>
      <c r="B18" s="811" t="s">
        <v>505</v>
      </c>
      <c r="C18" s="812"/>
      <c r="D18" s="172"/>
    </row>
    <row r="19" spans="1:4">
      <c r="A19" s="232" t="s">
        <v>29</v>
      </c>
      <c r="B19" s="802" t="s">
        <v>538</v>
      </c>
      <c r="C19" s="803"/>
      <c r="D19" s="173"/>
    </row>
    <row r="20" spans="1:4">
      <c r="A20" s="4"/>
      <c r="B20" s="5"/>
      <c r="C20" s="5"/>
      <c r="D20" s="5"/>
    </row>
    <row r="21" spans="1:4">
      <c r="A21" s="157" t="s">
        <v>25</v>
      </c>
      <c r="B21" s="806" t="s">
        <v>18</v>
      </c>
      <c r="C21" s="806"/>
      <c r="D21" s="806"/>
    </row>
    <row r="22" spans="1:4">
      <c r="A22" s="232" t="s">
        <v>26</v>
      </c>
      <c r="B22" s="802" t="s">
        <v>532</v>
      </c>
      <c r="C22" s="803"/>
      <c r="D22" s="171"/>
    </row>
    <row r="23" spans="1:4">
      <c r="A23" s="232" t="s">
        <v>27</v>
      </c>
      <c r="B23" s="802" t="s">
        <v>531</v>
      </c>
      <c r="C23" s="803"/>
      <c r="D23" s="171"/>
    </row>
    <row r="24" spans="1:4">
      <c r="A24" s="232" t="s">
        <v>28</v>
      </c>
      <c r="B24" s="802" t="s">
        <v>20</v>
      </c>
      <c r="C24" s="803"/>
      <c r="D24" s="171"/>
    </row>
    <row r="25" spans="1:4">
      <c r="A25" s="232" t="s">
        <v>29</v>
      </c>
      <c r="B25" s="802" t="s">
        <v>539</v>
      </c>
      <c r="C25" s="803"/>
      <c r="D25" s="174"/>
    </row>
    <row r="26" spans="1:4">
      <c r="A26" s="232" t="s">
        <v>30</v>
      </c>
      <c r="B26" s="802" t="s">
        <v>21</v>
      </c>
      <c r="C26" s="803"/>
      <c r="D26" s="174"/>
    </row>
    <row r="27" spans="1:4">
      <c r="A27" s="232" t="s">
        <v>410</v>
      </c>
      <c r="B27" s="802" t="s">
        <v>445</v>
      </c>
      <c r="C27" s="803"/>
      <c r="D27" s="175"/>
    </row>
    <row r="28" spans="1:4">
      <c r="A28" s="232" t="s">
        <v>412</v>
      </c>
      <c r="B28" s="809" t="s">
        <v>619</v>
      </c>
      <c r="C28" s="810"/>
      <c r="D28" s="175"/>
    </row>
    <row r="29" spans="1:4">
      <c r="A29" s="5"/>
      <c r="B29" s="5"/>
      <c r="C29" s="4"/>
      <c r="D29" s="5"/>
    </row>
    <row r="30" spans="1:4">
      <c r="A30" s="5"/>
      <c r="B30" s="69"/>
      <c r="C30" s="233" t="s">
        <v>67</v>
      </c>
      <c r="D30" s="5"/>
    </row>
    <row r="31" spans="1:4">
      <c r="A31" s="5"/>
      <c r="B31" s="4"/>
      <c r="C31" s="165" t="b">
        <f>IF(OR(ISBLANK(D9),ISBLANK(D10),ISBLANK(D11),ISBLANK(D12),ISBLANK(D13),ISBLANK(D16),ISBLANK(D17),ISBLANK(D18),ISBLANK(D19),ISBLANK(D22),ISBLANK(D23),ISBLANK(D24),ISBLANK(D25),ISBLANK(D26),ISBLANK(D27),ISBLANK(D28)),FALSE,TRUE)</f>
        <v>0</v>
      </c>
      <c r="D31" s="4"/>
    </row>
    <row r="32" spans="1:4">
      <c r="A32" s="5"/>
      <c r="B32" s="5"/>
      <c r="C32" s="5"/>
      <c r="D32" s="5"/>
    </row>
  </sheetData>
  <sheetProtection algorithmName="SHA-512" hashValue="n8k6hy3+rXZCsPZBnRtMTEbBdhKZNuGpBSCuHvOqN6gfpjPjxt7E2LZND7UdpWzXK8gCIuwa10xXifisZh/2Sg==" saltValue="+fS3SKJAJIfYD60Lj869gA==" spinCount="100000" sheet="1" objects="1" scenarios="1"/>
  <mergeCells count="20">
    <mergeCell ref="B28:C28"/>
    <mergeCell ref="B18:C18"/>
    <mergeCell ref="B26:C26"/>
    <mergeCell ref="B23:C23"/>
    <mergeCell ref="B21:D21"/>
    <mergeCell ref="B27:C27"/>
    <mergeCell ref="B24:C24"/>
    <mergeCell ref="B25:C25"/>
    <mergeCell ref="B19:C19"/>
    <mergeCell ref="B22:C22"/>
    <mergeCell ref="B13:C13"/>
    <mergeCell ref="B17:C17"/>
    <mergeCell ref="A6:D6"/>
    <mergeCell ref="B8:D8"/>
    <mergeCell ref="B12:C12"/>
    <mergeCell ref="B9:C9"/>
    <mergeCell ref="B10:C10"/>
    <mergeCell ref="B11:C11"/>
    <mergeCell ref="B15:D15"/>
    <mergeCell ref="B16:C16"/>
  </mergeCells>
  <conditionalFormatting sqref="C31">
    <cfRule type="cellIs" dxfId="169" priority="1" operator="equal">
      <formula>TRUE</formula>
    </cfRule>
    <cfRule type="cellIs" dxfId="168" priority="2" operator="equal">
      <formula>"TRUE"</formula>
    </cfRule>
    <cfRule type="cellIs" dxfId="167" priority="3" operator="equal">
      <formula>"FALSE"</formula>
    </cfRule>
  </conditionalFormatting>
  <dataValidations count="3">
    <dataValidation type="date" operator="greaterThan" allowBlank="1" showInputMessage="1" showErrorMessage="1" sqref="D18:D19" xr:uid="{00000000-0002-0000-0100-000000000000}">
      <formula1>29221</formula1>
    </dataValidation>
    <dataValidation type="whole" operator="notBetween" allowBlank="1" showInputMessage="1" showErrorMessage="1" sqref="D25:D26" xr:uid="{00000000-0002-0000-0100-000001000000}">
      <formula1>0</formula1>
      <formula2>0</formula2>
    </dataValidation>
    <dataValidation operator="notBetween" allowBlank="1" showInputMessage="1" showErrorMessage="1" sqref="D27:D28" xr:uid="{00000000-0002-0000-0100-000002000000}"/>
  </dataValidations>
  <pageMargins left="0.70866141732283472" right="0.70866141732283472" top="0.74803149606299213" bottom="0.74803149606299213" header="0.31496062992125984" footer="0.31496062992125984"/>
  <pageSetup paperSize="9"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AL274"/>
  <sheetViews>
    <sheetView zoomScaleNormal="100" workbookViewId="0"/>
  </sheetViews>
  <sheetFormatPr defaultRowHeight="15"/>
  <cols>
    <col min="1" max="1" width="9.140625" style="450"/>
    <col min="2" max="2" width="25.42578125" style="450" customWidth="1"/>
    <col min="3" max="13" width="16.7109375" style="450" customWidth="1"/>
    <col min="14" max="18" width="25.42578125" style="450" customWidth="1"/>
    <col min="19" max="19" width="9.140625" style="450"/>
    <col min="20" max="37" width="11.140625" style="450" customWidth="1"/>
    <col min="38" max="38" width="11.140625" style="450" bestFit="1" customWidth="1"/>
    <col min="39" max="16384" width="9.140625" style="450"/>
  </cols>
  <sheetData>
    <row r="1" spans="1:38" ht="21">
      <c r="A1" s="416" t="s">
        <v>537</v>
      </c>
      <c r="B1" s="416"/>
      <c r="C1" s="226"/>
      <c r="D1" s="822">
        <f>'General Info'!D22</f>
        <v>0</v>
      </c>
      <c r="E1" s="822"/>
      <c r="F1" s="822"/>
      <c r="G1" s="5"/>
      <c r="H1" s="5"/>
      <c r="I1" s="5"/>
      <c r="J1" s="5"/>
      <c r="K1" s="5"/>
      <c r="L1" s="5"/>
      <c r="M1" s="5"/>
      <c r="N1" s="5"/>
      <c r="O1" s="5"/>
      <c r="P1" s="5"/>
      <c r="Q1" s="5"/>
      <c r="R1" s="5"/>
      <c r="S1" s="3"/>
      <c r="T1" s="3"/>
    </row>
    <row r="2" spans="1:38" ht="15.75">
      <c r="A2" s="17"/>
      <c r="B2" s="17"/>
      <c r="C2" s="17"/>
      <c r="D2" s="17"/>
      <c r="E2" s="17"/>
      <c r="F2" s="17"/>
      <c r="G2" s="5"/>
      <c r="H2" s="5"/>
      <c r="I2" s="5"/>
      <c r="J2" s="5"/>
      <c r="K2" s="5"/>
      <c r="L2" s="5"/>
      <c r="M2" s="5"/>
      <c r="N2" s="5"/>
      <c r="O2" s="5"/>
      <c r="P2" s="5"/>
      <c r="Q2" s="5"/>
      <c r="R2" s="5"/>
      <c r="S2" s="3"/>
      <c r="T2" s="3"/>
    </row>
    <row r="3" spans="1:38" ht="15.75">
      <c r="A3" s="17"/>
      <c r="B3" s="17"/>
      <c r="C3" s="17"/>
      <c r="D3" s="17"/>
      <c r="E3" s="17"/>
      <c r="F3" s="17"/>
      <c r="G3" s="5"/>
      <c r="H3" s="5"/>
      <c r="I3" s="5"/>
      <c r="J3" s="5"/>
      <c r="K3" s="5"/>
      <c r="L3" s="5"/>
      <c r="M3" s="5"/>
      <c r="N3" s="5"/>
      <c r="O3" s="5"/>
      <c r="P3" s="5"/>
      <c r="Q3" s="5"/>
      <c r="R3" s="5"/>
      <c r="S3" s="3"/>
      <c r="T3" s="3"/>
    </row>
    <row r="4" spans="1:38" ht="15.75">
      <c r="A4" s="17"/>
      <c r="B4" s="17"/>
      <c r="C4" s="17"/>
      <c r="D4" s="17"/>
      <c r="E4" s="17"/>
      <c r="F4" s="17"/>
      <c r="G4" s="5"/>
      <c r="H4" s="5"/>
      <c r="I4" s="5"/>
      <c r="J4" s="5"/>
      <c r="K4" s="5"/>
      <c r="L4" s="5"/>
      <c r="M4" s="5"/>
      <c r="N4" s="5"/>
      <c r="O4" s="5"/>
      <c r="P4" s="5"/>
      <c r="Q4" s="5"/>
      <c r="R4" s="5"/>
      <c r="S4" s="3"/>
      <c r="T4" s="3"/>
    </row>
    <row r="5" spans="1:38" ht="15.75">
      <c r="A5" s="17"/>
      <c r="B5" s="17"/>
      <c r="C5" s="5"/>
      <c r="D5" s="5"/>
      <c r="E5" s="5"/>
      <c r="F5" s="5"/>
      <c r="G5" s="5"/>
      <c r="H5" s="5"/>
      <c r="I5" s="5"/>
      <c r="J5" s="5"/>
      <c r="K5" s="5"/>
      <c r="L5" s="5"/>
      <c r="M5" s="5"/>
      <c r="N5" s="5"/>
      <c r="O5" s="5"/>
      <c r="P5" s="5"/>
      <c r="Q5" s="5"/>
      <c r="R5" s="5"/>
      <c r="S5" s="3"/>
      <c r="T5" s="3"/>
    </row>
    <row r="6" spans="1:38" ht="18.75">
      <c r="A6" s="945" t="s">
        <v>1492</v>
      </c>
      <c r="B6" s="945"/>
      <c r="C6" s="945"/>
      <c r="D6" s="945"/>
      <c r="E6" s="945"/>
      <c r="F6" s="945"/>
      <c r="G6" s="945"/>
      <c r="H6" s="945"/>
      <c r="I6" s="945"/>
      <c r="J6" s="945"/>
      <c r="K6" s="945"/>
      <c r="L6" s="945"/>
      <c r="M6" s="945"/>
      <c r="N6" s="945"/>
      <c r="O6" s="945"/>
      <c r="P6" s="945"/>
      <c r="Q6" s="945"/>
      <c r="R6" s="945"/>
      <c r="S6" s="3"/>
      <c r="T6" s="3"/>
    </row>
    <row r="7" spans="1:38" ht="15.75">
      <c r="A7" s="18"/>
      <c r="B7" s="451"/>
      <c r="C7" s="197"/>
      <c r="D7" s="78"/>
      <c r="E7" s="197"/>
      <c r="F7" s="5"/>
      <c r="G7" s="5"/>
      <c r="H7" s="5"/>
      <c r="I7" s="5"/>
      <c r="J7" s="5"/>
      <c r="K7" s="5"/>
      <c r="L7" s="5"/>
      <c r="M7" s="5"/>
      <c r="N7" s="5"/>
      <c r="O7" s="5"/>
      <c r="P7" s="5"/>
      <c r="Q7" s="5"/>
      <c r="R7" s="5"/>
      <c r="S7" s="3"/>
      <c r="T7" s="3"/>
    </row>
    <row r="8" spans="1:38" ht="15.75">
      <c r="A8" s="452" t="s">
        <v>78</v>
      </c>
      <c r="B8" s="453"/>
      <c r="C8" s="197"/>
      <c r="D8" s="78"/>
      <c r="E8" s="197"/>
      <c r="F8" s="5"/>
      <c r="G8" s="5"/>
      <c r="H8" s="5"/>
      <c r="I8" s="5"/>
      <c r="J8" s="5"/>
      <c r="K8" s="5"/>
      <c r="L8" s="5"/>
      <c r="M8" s="5"/>
      <c r="N8" s="5"/>
      <c r="O8" s="5"/>
      <c r="P8" s="5"/>
      <c r="Q8" s="5"/>
      <c r="R8" s="5"/>
      <c r="S8" s="3"/>
      <c r="T8" s="3"/>
    </row>
    <row r="9" spans="1:38" ht="15.75">
      <c r="A9" s="944" t="s">
        <v>872</v>
      </c>
      <c r="B9" s="944"/>
      <c r="C9" s="944"/>
      <c r="D9" s="944"/>
      <c r="E9" s="944"/>
      <c r="F9" s="944"/>
      <c r="G9" s="944"/>
      <c r="H9" s="944"/>
      <c r="I9" s="944"/>
      <c r="J9" s="944"/>
      <c r="K9" s="944"/>
      <c r="L9" s="944"/>
      <c r="M9" s="944"/>
      <c r="N9" s="944"/>
      <c r="O9" s="944"/>
      <c r="P9" s="944"/>
      <c r="Q9" s="944"/>
      <c r="R9" s="944"/>
      <c r="S9" s="3"/>
      <c r="T9" s="3"/>
    </row>
    <row r="10" spans="1:38" ht="15.75">
      <c r="A10" s="944" t="s">
        <v>873</v>
      </c>
      <c r="B10" s="944"/>
      <c r="C10" s="944"/>
      <c r="D10" s="944"/>
      <c r="E10" s="944"/>
      <c r="F10" s="944"/>
      <c r="G10" s="944"/>
      <c r="H10" s="944"/>
      <c r="I10" s="944"/>
      <c r="J10" s="944"/>
      <c r="K10" s="944"/>
      <c r="L10" s="944"/>
      <c r="M10" s="944"/>
      <c r="N10" s="944"/>
      <c r="O10" s="944"/>
      <c r="P10" s="944"/>
      <c r="Q10" s="944"/>
      <c r="R10" s="944"/>
      <c r="S10" s="3"/>
      <c r="T10" s="3"/>
    </row>
    <row r="11" spans="1:38" ht="15.75">
      <c r="A11" s="944" t="s">
        <v>1160</v>
      </c>
      <c r="B11" s="944"/>
      <c r="C11" s="944"/>
      <c r="D11" s="944"/>
      <c r="E11" s="944"/>
      <c r="F11" s="944"/>
      <c r="G11" s="944"/>
      <c r="H11" s="944"/>
      <c r="I11" s="944"/>
      <c r="J11" s="944"/>
      <c r="K11" s="944"/>
      <c r="L11" s="944"/>
      <c r="M11" s="944"/>
      <c r="N11" s="944"/>
      <c r="O11" s="944"/>
      <c r="P11" s="944"/>
      <c r="Q11" s="944"/>
      <c r="R11" s="944"/>
      <c r="S11" s="3"/>
      <c r="T11" s="3"/>
    </row>
    <row r="12" spans="1:38" ht="15.75">
      <c r="A12" s="453"/>
      <c r="B12" s="453"/>
      <c r="C12" s="197"/>
      <c r="D12" s="25"/>
      <c r="E12" s="197"/>
      <c r="F12" s="5"/>
      <c r="G12" s="5"/>
      <c r="H12" s="5"/>
      <c r="I12" s="5"/>
      <c r="J12" s="5"/>
      <c r="K12" s="5"/>
      <c r="L12" s="5"/>
      <c r="M12" s="5"/>
      <c r="N12" s="5"/>
      <c r="O12" s="5"/>
      <c r="P12" s="5"/>
      <c r="Q12" s="5"/>
      <c r="R12" s="5"/>
      <c r="S12" s="3"/>
      <c r="T12" s="3"/>
    </row>
    <row r="13" spans="1:38" ht="15.75">
      <c r="A13" s="452" t="s">
        <v>800</v>
      </c>
      <c r="B13" s="453"/>
      <c r="C13" s="197"/>
      <c r="D13" s="454"/>
      <c r="E13" s="197"/>
      <c r="F13" s="5"/>
      <c r="G13" s="5"/>
      <c r="H13" s="5"/>
      <c r="I13" s="5"/>
      <c r="J13" s="5"/>
      <c r="K13" s="5"/>
      <c r="L13" s="5"/>
      <c r="M13" s="5"/>
      <c r="N13" s="5"/>
      <c r="O13" s="5"/>
      <c r="P13" s="5"/>
      <c r="Q13" s="5"/>
      <c r="R13" s="5"/>
      <c r="S13" s="3"/>
      <c r="T13" s="3"/>
    </row>
    <row r="14" spans="1:38" ht="15.75">
      <c r="A14" s="801" t="s">
        <v>1161</v>
      </c>
      <c r="B14" s="801"/>
      <c r="C14" s="801"/>
      <c r="D14" s="801"/>
      <c r="E14" s="801"/>
      <c r="F14" s="801"/>
      <c r="G14" s="801"/>
      <c r="H14" s="801"/>
      <c r="I14" s="801"/>
      <c r="J14" s="801"/>
      <c r="K14" s="801"/>
      <c r="L14" s="801"/>
      <c r="M14" s="801"/>
      <c r="N14" s="801"/>
      <c r="O14" s="801"/>
      <c r="P14" s="801"/>
      <c r="Q14" s="801"/>
      <c r="R14" s="801"/>
      <c r="S14" s="3"/>
      <c r="T14" s="3"/>
    </row>
    <row r="15" spans="1:38" ht="15.75">
      <c r="A15" s="801" t="s">
        <v>1162</v>
      </c>
      <c r="B15" s="801"/>
      <c r="C15" s="801"/>
      <c r="D15" s="801"/>
      <c r="E15" s="801"/>
      <c r="F15" s="801"/>
      <c r="G15" s="801"/>
      <c r="H15" s="801"/>
      <c r="I15" s="801"/>
      <c r="J15" s="801"/>
      <c r="K15" s="801"/>
      <c r="L15" s="801"/>
      <c r="M15" s="801"/>
      <c r="N15" s="801"/>
      <c r="O15" s="801"/>
      <c r="P15" s="801"/>
      <c r="Q15" s="801"/>
      <c r="R15" s="801"/>
      <c r="S15" s="3"/>
      <c r="T15" s="3"/>
      <c r="AL15" s="973" t="s">
        <v>1215</v>
      </c>
    </row>
    <row r="16" spans="1:38" ht="15.75">
      <c r="A16" s="108"/>
      <c r="B16" s="162"/>
      <c r="C16" s="209"/>
      <c r="D16" s="5"/>
      <c r="E16" s="209"/>
      <c r="F16" s="5"/>
      <c r="G16" s="5"/>
      <c r="H16" s="5"/>
      <c r="I16" s="5"/>
      <c r="J16" s="5"/>
      <c r="K16" s="5"/>
      <c r="L16" s="5"/>
      <c r="M16" s="5"/>
      <c r="N16" s="5"/>
      <c r="O16" s="5"/>
      <c r="P16" s="5"/>
      <c r="Q16" s="5"/>
      <c r="R16" s="5"/>
      <c r="S16" s="3"/>
      <c r="T16" s="3"/>
      <c r="AL16" s="973"/>
    </row>
    <row r="17" spans="1:38" ht="15.75">
      <c r="A17" s="108"/>
      <c r="B17" s="453"/>
      <c r="C17" s="455" t="s">
        <v>67</v>
      </c>
      <c r="D17" s="5"/>
      <c r="E17" s="209"/>
      <c r="F17" s="5"/>
      <c r="G17" s="5"/>
      <c r="H17" s="5"/>
      <c r="I17" s="5"/>
      <c r="J17" s="5"/>
      <c r="K17" s="5"/>
      <c r="L17" s="5"/>
      <c r="M17" s="5"/>
      <c r="N17" s="5"/>
      <c r="O17" s="5"/>
      <c r="P17" s="5"/>
      <c r="Q17" s="5"/>
      <c r="R17" s="5"/>
      <c r="S17" s="3"/>
      <c r="T17" s="3"/>
      <c r="AL17" s="973"/>
    </row>
    <row r="18" spans="1:38" ht="15.75">
      <c r="A18" s="108"/>
      <c r="B18" s="453"/>
      <c r="C18" s="456" t="b">
        <f>IF(AND(T21=TRUE,U21=TRUE,V21=TRUE,W21=TRUE,X21=TRUE,Y21=TRUE,Z21=TRUE,AA21=TRUE,AB21=TRUE,AC21=TRUE,AD21=TRUE,AE21=TRUE,AF21=TRUE,AG21=TRUE,AH21=TRUE,AI21=TRUE,AJ21=TRUE,AK21=TRUE),TRUE,FALSE)</f>
        <v>1</v>
      </c>
      <c r="D18" s="5"/>
      <c r="E18" s="209"/>
      <c r="F18" s="5"/>
      <c r="G18" s="5"/>
      <c r="H18" s="5"/>
      <c r="I18" s="5"/>
      <c r="J18" s="5"/>
      <c r="K18" s="5"/>
      <c r="L18" s="5"/>
      <c r="M18" s="5"/>
      <c r="N18" s="5"/>
      <c r="O18" s="5"/>
      <c r="P18" s="5"/>
      <c r="Q18" s="5"/>
      <c r="R18" s="5"/>
      <c r="S18" s="3"/>
      <c r="T18" s="3"/>
      <c r="AL18" s="973"/>
    </row>
    <row r="19" spans="1:38" ht="18.75" customHeight="1">
      <c r="A19" s="108"/>
      <c r="B19" s="291"/>
      <c r="C19" s="52"/>
      <c r="D19" s="5"/>
      <c r="E19" s="52"/>
      <c r="F19" s="5"/>
      <c r="G19" s="5"/>
      <c r="H19" s="5"/>
      <c r="I19" s="5"/>
      <c r="J19" s="5"/>
      <c r="K19" s="5"/>
      <c r="L19" s="5"/>
      <c r="M19" s="5"/>
      <c r="N19" s="5"/>
      <c r="O19" s="5"/>
      <c r="P19" s="5"/>
      <c r="Q19" s="5"/>
      <c r="R19" s="5"/>
      <c r="S19" s="3"/>
      <c r="T19" s="3"/>
      <c r="AL19" s="973"/>
    </row>
    <row r="20" spans="1:38" ht="16.5" thickBot="1">
      <c r="A20" s="108"/>
      <c r="B20" s="281" t="s">
        <v>70</v>
      </c>
      <c r="C20" s="281" t="s">
        <v>74</v>
      </c>
      <c r="D20" s="281" t="s">
        <v>75</v>
      </c>
      <c r="E20" s="281" t="s">
        <v>76</v>
      </c>
      <c r="F20" s="281" t="s">
        <v>77</v>
      </c>
      <c r="G20" s="281" t="s">
        <v>329</v>
      </c>
      <c r="H20" s="281" t="s">
        <v>330</v>
      </c>
      <c r="I20" s="281" t="s">
        <v>334</v>
      </c>
      <c r="J20" s="281" t="s">
        <v>335</v>
      </c>
      <c r="K20" s="281" t="s">
        <v>336</v>
      </c>
      <c r="L20" s="281" t="s">
        <v>337</v>
      </c>
      <c r="M20" s="281" t="s">
        <v>338</v>
      </c>
      <c r="N20" s="281" t="s">
        <v>339</v>
      </c>
      <c r="O20" s="281" t="s">
        <v>340</v>
      </c>
      <c r="P20" s="281" t="s">
        <v>341</v>
      </c>
      <c r="Q20" s="281" t="s">
        <v>342</v>
      </c>
      <c r="R20" s="281" t="s">
        <v>529</v>
      </c>
      <c r="S20" s="3"/>
      <c r="T20" s="622" t="s">
        <v>874</v>
      </c>
      <c r="U20" s="622" t="s">
        <v>875</v>
      </c>
      <c r="V20" s="622" t="s">
        <v>1167</v>
      </c>
      <c r="W20" s="622" t="s">
        <v>876</v>
      </c>
      <c r="X20" s="622" t="s">
        <v>1163</v>
      </c>
      <c r="Y20" s="622" t="s">
        <v>1168</v>
      </c>
      <c r="Z20" s="622" t="s">
        <v>1164</v>
      </c>
      <c r="AA20" s="622" t="s">
        <v>1165</v>
      </c>
      <c r="AB20" s="622" t="s">
        <v>1166</v>
      </c>
      <c r="AC20" s="622" t="s">
        <v>877</v>
      </c>
      <c r="AD20" s="622" t="s">
        <v>878</v>
      </c>
      <c r="AE20" s="622" t="s">
        <v>879</v>
      </c>
      <c r="AF20" s="622" t="s">
        <v>880</v>
      </c>
      <c r="AG20" s="622" t="s">
        <v>881</v>
      </c>
      <c r="AH20" s="622" t="s">
        <v>882</v>
      </c>
      <c r="AI20" s="622" t="s">
        <v>882</v>
      </c>
      <c r="AJ20" s="622" t="s">
        <v>882</v>
      </c>
      <c r="AK20" s="622" t="s">
        <v>882</v>
      </c>
      <c r="AL20" s="622" t="s">
        <v>1216</v>
      </c>
    </row>
    <row r="21" spans="1:38" ht="45.75" thickBot="1">
      <c r="A21" s="505" t="s">
        <v>403</v>
      </c>
      <c r="B21" s="506" t="s">
        <v>883</v>
      </c>
      <c r="C21" s="507" t="s">
        <v>884</v>
      </c>
      <c r="D21" s="508" t="s">
        <v>885</v>
      </c>
      <c r="E21" s="509" t="s">
        <v>886</v>
      </c>
      <c r="F21" s="510" t="s">
        <v>1153</v>
      </c>
      <c r="G21" s="511" t="s">
        <v>1154</v>
      </c>
      <c r="H21" s="511" t="s">
        <v>1155</v>
      </c>
      <c r="I21" s="512" t="s">
        <v>887</v>
      </c>
      <c r="J21" s="512" t="s">
        <v>1156</v>
      </c>
      <c r="K21" s="512" t="s">
        <v>1157</v>
      </c>
      <c r="L21" s="512" t="s">
        <v>1158</v>
      </c>
      <c r="M21" s="512" t="s">
        <v>1159</v>
      </c>
      <c r="N21" s="513" t="s">
        <v>888</v>
      </c>
      <c r="O21" s="514" t="s">
        <v>889</v>
      </c>
      <c r="P21" s="514" t="s">
        <v>890</v>
      </c>
      <c r="Q21" s="514" t="s">
        <v>891</v>
      </c>
      <c r="R21" s="515" t="s">
        <v>892</v>
      </c>
      <c r="S21" s="3"/>
      <c r="T21" s="606" t="b">
        <f>IF(ISNA(MATCH(FALSE,T22:T271,0)),TRUE,FALSE)</f>
        <v>1</v>
      </c>
      <c r="U21" s="606" t="b">
        <f t="shared" ref="U21:AK21" si="0">IF(ISNA(MATCH(FALSE,U22:U271,0)),TRUE,FALSE)</f>
        <v>1</v>
      </c>
      <c r="V21" s="606" t="b">
        <f t="shared" si="0"/>
        <v>1</v>
      </c>
      <c r="W21" s="606" t="b">
        <f t="shared" si="0"/>
        <v>1</v>
      </c>
      <c r="X21" s="606" t="b">
        <f t="shared" si="0"/>
        <v>1</v>
      </c>
      <c r="Y21" s="606" t="b">
        <f t="shared" si="0"/>
        <v>1</v>
      </c>
      <c r="Z21" s="606" t="b">
        <f t="shared" si="0"/>
        <v>1</v>
      </c>
      <c r="AA21" s="606" t="b">
        <f t="shared" si="0"/>
        <v>1</v>
      </c>
      <c r="AB21" s="606" t="b">
        <f t="shared" si="0"/>
        <v>1</v>
      </c>
      <c r="AC21" s="606" t="b">
        <f t="shared" si="0"/>
        <v>1</v>
      </c>
      <c r="AD21" s="606" t="b">
        <f t="shared" si="0"/>
        <v>1</v>
      </c>
      <c r="AE21" s="606" t="b">
        <f t="shared" si="0"/>
        <v>1</v>
      </c>
      <c r="AF21" s="606" t="b">
        <f t="shared" si="0"/>
        <v>1</v>
      </c>
      <c r="AG21" s="606" t="b">
        <f t="shared" si="0"/>
        <v>1</v>
      </c>
      <c r="AH21" s="606" t="b">
        <f t="shared" si="0"/>
        <v>1</v>
      </c>
      <c r="AI21" s="606" t="b">
        <f t="shared" si="0"/>
        <v>1</v>
      </c>
      <c r="AJ21" s="606" t="b">
        <f t="shared" si="0"/>
        <v>1</v>
      </c>
      <c r="AK21" s="606" t="b">
        <f t="shared" si="0"/>
        <v>1</v>
      </c>
      <c r="AL21" s="606" t="b">
        <f>IF(SUM(AL22:AL271)&gt;0,FALSE,TRUE)</f>
        <v>1</v>
      </c>
    </row>
    <row r="22" spans="1:38" ht="15.75">
      <c r="A22" s="457">
        <v>1</v>
      </c>
      <c r="B22" s="484"/>
      <c r="C22" s="459"/>
      <c r="D22" s="460"/>
      <c r="E22" s="461"/>
      <c r="F22" s="516"/>
      <c r="G22" s="517"/>
      <c r="H22" s="517"/>
      <c r="I22" s="518"/>
      <c r="J22" s="518"/>
      <c r="K22" s="518"/>
      <c r="L22" s="518"/>
      <c r="M22" s="518"/>
      <c r="N22" s="519"/>
      <c r="O22" s="517"/>
      <c r="P22" s="517"/>
      <c r="Q22" s="517"/>
      <c r="R22" s="520"/>
      <c r="S22" s="3"/>
      <c r="T22" s="13" t="b">
        <f t="shared" ref="T22:T85" si="1">IF(B22="",TRUE,(IF(ISNUMBER(MATCH(B22,List_Countries,0)),TRUE,FALSE)))</f>
        <v>1</v>
      </c>
      <c r="U22" s="13" t="b">
        <f t="shared" ref="U22:U85" si="2">IF(F22="",TRUE,(IF(ISNUMBER(MATCH(F22,List_YesNo,0)),TRUE,FALSE)))</f>
        <v>1</v>
      </c>
      <c r="V22" s="13" t="b">
        <f t="shared" ref="V22" si="3">IF(G22="",TRUE,(IF(ISNUMBER(MATCH(G22,List_YesNo,0)),TRUE,FALSE)))</f>
        <v>1</v>
      </c>
      <c r="W22" s="13" t="b">
        <f t="shared" ref="W22" si="4">IF(H22="",TRUE,(IF(ISNUMBER(MATCH(H22,List_YesNo,0)),TRUE,FALSE)))</f>
        <v>1</v>
      </c>
      <c r="X22" s="13" t="b">
        <f t="shared" ref="X22" si="5">IF(I22="",TRUE,(IF(ISNUMBER(MATCH(I22,List_YesNo,0)),TRUE,FALSE)))</f>
        <v>1</v>
      </c>
      <c r="Y22" s="13" t="b">
        <f t="shared" ref="Y22" si="6">IF(J22="",TRUE,(IF(ISNUMBER(MATCH(J22,List_YesNo,0)),TRUE,FALSE)))</f>
        <v>1</v>
      </c>
      <c r="Z22" s="13" t="b">
        <f t="shared" ref="Z22" si="7">IF(K22="",TRUE,(IF(ISNUMBER(MATCH(K22,List_YesNo,0)),TRUE,FALSE)))</f>
        <v>1</v>
      </c>
      <c r="AA22" s="13" t="b">
        <f t="shared" ref="AA22" si="8">IF(L22="",TRUE,(IF(ISNUMBER(MATCH(L22,List_YesNo,0)),TRUE,FALSE)))</f>
        <v>1</v>
      </c>
      <c r="AB22" s="13" t="b">
        <f t="shared" ref="AB22" si="9">IF(M22="",TRUE,(IF(ISNUMBER(MATCH(M22,List_YesNo,0)),TRUE,FALSE)))</f>
        <v>1</v>
      </c>
      <c r="AC22" s="13" t="b">
        <f t="shared" ref="AC22" si="10">IF(N22="",TRUE,(IF(ISNUMBER(MATCH(N22,Language,0)),TRUE,FALSE)))</f>
        <v>1</v>
      </c>
      <c r="AD22" s="13" t="b">
        <f t="shared" ref="AD22" si="11">IF(O22="",TRUE,(IF(ISNUMBER(MATCH(O22,Language,0)),TRUE,FALSE)))</f>
        <v>1</v>
      </c>
      <c r="AE22" s="13" t="b">
        <f t="shared" ref="AE22" si="12">IF(P22="",TRUE,(IF(ISNUMBER(MATCH(P22,Language,0)),TRUE,FALSE)))</f>
        <v>1</v>
      </c>
      <c r="AF22" s="13" t="b">
        <f t="shared" ref="AF22" si="13">IF(Q22="",TRUE,(IF(ISNUMBER(MATCH(Q22,Language,0)),TRUE,FALSE)))</f>
        <v>1</v>
      </c>
      <c r="AG22" s="13" t="b">
        <f t="shared" ref="AG22" si="14">IF(R22="",TRUE,(IF(ISNUMBER(MATCH(R22,Language,0)),TRUE,FALSE)))</f>
        <v>1</v>
      </c>
      <c r="AH22" s="13" t="b">
        <f>IF(B22="",TRUE,IF(OR(C22="",D22="",E22="",F22="",G22="",H22="",I22="",J22="",K22="",L22="",M22="",N22="",O22="",P22="",Q22="",R22=""),FALSE,TRUE))</f>
        <v>1</v>
      </c>
      <c r="AI22" s="13" t="b">
        <f>IF(B22&lt;&gt;"",TRUE,IF(OR(C22&lt;&gt;"",D22&lt;&gt;"",E22&lt;&gt;"",F22&lt;&gt;"",G22&lt;&gt;"",H22&lt;&gt;"",I22&lt;&gt;"",J22&lt;&gt;"",K22&lt;&gt;"",L22&lt;&gt;"",M22&lt;&gt;"",N22&lt;&gt;"",O22&lt;&gt;"",P22&lt;&gt;"",Q22&lt;&gt;"",R22&lt;&gt;""),FALSE,TRUE))</f>
        <v>1</v>
      </c>
      <c r="AJ22" s="13" t="b">
        <f>IF(AND(B22&lt;&gt;"",C22=0,D22=0,E22=0,F22="NO",G22="NO",H22="NO",I22="NO",J22="NO",K22="NO",L22="NO",M22="NO",N22="N/A",O22="N/A",P22="N/A",Q22="N/A",R22="N/A"),FALSE,TRUE)</f>
        <v>1</v>
      </c>
      <c r="AK22" s="13" t="b">
        <f>IF(AND(OR(F22="YES",G22="YES",H22="YES",I22="YES",J22="YES",K22="YES",L22="YES",M22="YES"),AND(N22="N/A",O22="N/A",P22="N/A",Q22="N/A",R22="N/A")),FALSE,TRUE)</f>
        <v>1</v>
      </c>
      <c r="AL22" s="13">
        <f>IF(B22="",0,IF(COUNTIF(B22:$B$271,B22)&gt;1,1,0))</f>
        <v>0</v>
      </c>
    </row>
    <row r="23" spans="1:38" ht="15.75">
      <c r="A23" s="464">
        <v>2</v>
      </c>
      <c r="B23" s="491"/>
      <c r="C23" s="466"/>
      <c r="D23" s="467"/>
      <c r="E23" s="468"/>
      <c r="F23" s="521"/>
      <c r="G23" s="522"/>
      <c r="H23" s="522"/>
      <c r="I23" s="523"/>
      <c r="J23" s="523"/>
      <c r="K23" s="523"/>
      <c r="L23" s="523"/>
      <c r="M23" s="523"/>
      <c r="N23" s="524"/>
      <c r="O23" s="522"/>
      <c r="P23" s="522"/>
      <c r="Q23" s="522"/>
      <c r="R23" s="525"/>
      <c r="S23" s="3"/>
      <c r="T23" s="13" t="b">
        <f t="shared" si="1"/>
        <v>1</v>
      </c>
      <c r="U23" s="13" t="b">
        <f t="shared" si="2"/>
        <v>1</v>
      </c>
      <c r="V23" s="13" t="b">
        <f t="shared" ref="V23:V86" si="15">IF(G23="",TRUE,(IF(ISNUMBER(MATCH(G23,List_YesNo,0)),TRUE,FALSE)))</f>
        <v>1</v>
      </c>
      <c r="W23" s="13" t="b">
        <f t="shared" ref="W23:W86" si="16">IF(H23="",TRUE,(IF(ISNUMBER(MATCH(H23,List_YesNo,0)),TRUE,FALSE)))</f>
        <v>1</v>
      </c>
      <c r="X23" s="13" t="b">
        <f t="shared" ref="X23:X86" si="17">IF(I23="",TRUE,(IF(ISNUMBER(MATCH(I23,List_YesNo,0)),TRUE,FALSE)))</f>
        <v>1</v>
      </c>
      <c r="Y23" s="13" t="b">
        <f t="shared" ref="Y23:Y86" si="18">IF(J23="",TRUE,(IF(ISNUMBER(MATCH(J23,List_YesNo,0)),TRUE,FALSE)))</f>
        <v>1</v>
      </c>
      <c r="Z23" s="13" t="b">
        <f t="shared" ref="Z23:Z86" si="19">IF(K23="",TRUE,(IF(ISNUMBER(MATCH(K23,List_YesNo,0)),TRUE,FALSE)))</f>
        <v>1</v>
      </c>
      <c r="AA23" s="13" t="b">
        <f t="shared" ref="AA23:AA86" si="20">IF(L23="",TRUE,(IF(ISNUMBER(MATCH(L23,List_YesNo,0)),TRUE,FALSE)))</f>
        <v>1</v>
      </c>
      <c r="AB23" s="13" t="b">
        <f t="shared" ref="AB23:AB86" si="21">IF(M23="",TRUE,(IF(ISNUMBER(MATCH(M23,List_YesNo,0)),TRUE,FALSE)))</f>
        <v>1</v>
      </c>
      <c r="AC23" s="13" t="b">
        <f t="shared" ref="AC23:AC86" si="22">IF(N23="",TRUE,(IF(ISNUMBER(MATCH(N23,Language,0)),TRUE,FALSE)))</f>
        <v>1</v>
      </c>
      <c r="AD23" s="13" t="b">
        <f t="shared" ref="AD23:AD86" si="23">IF(O23="",TRUE,(IF(ISNUMBER(MATCH(O23,Language,0)),TRUE,FALSE)))</f>
        <v>1</v>
      </c>
      <c r="AE23" s="13" t="b">
        <f t="shared" ref="AE23:AE86" si="24">IF(P23="",TRUE,(IF(ISNUMBER(MATCH(P23,Language,0)),TRUE,FALSE)))</f>
        <v>1</v>
      </c>
      <c r="AF23" s="13" t="b">
        <f t="shared" ref="AF23:AF86" si="25">IF(Q23="",TRUE,(IF(ISNUMBER(MATCH(Q23,Language,0)),TRUE,FALSE)))</f>
        <v>1</v>
      </c>
      <c r="AG23" s="13" t="b">
        <f t="shared" ref="AG23:AG86" si="26">IF(R23="",TRUE,(IF(ISNUMBER(MATCH(R23,Language,0)),TRUE,FALSE)))</f>
        <v>1</v>
      </c>
      <c r="AH23" s="13" t="b">
        <f t="shared" ref="AH23:AH86" si="27">IF(B23="",TRUE,IF(OR(C23="",D23="",E23="",F23="",G23="",H23="",I23="",J23="",K23="",L23="",M23="",N23="",O23="",P23="",Q23="",R23=""),FALSE,TRUE))</f>
        <v>1</v>
      </c>
      <c r="AI23" s="13" t="b">
        <f t="shared" ref="AI23:AI86" si="28">IF(B23&lt;&gt;"",TRUE,IF(OR(C23&lt;&gt;"",D23&lt;&gt;"",E23&lt;&gt;"",F23&lt;&gt;"",G23&lt;&gt;"",H23&lt;&gt;"",I23&lt;&gt;"",J23&lt;&gt;"",K23&lt;&gt;"",L23&lt;&gt;"",M23&lt;&gt;"",N23&lt;&gt;"",O23&lt;&gt;"",P23&lt;&gt;"",Q23&lt;&gt;"",R23&lt;&gt;""),FALSE,TRUE))</f>
        <v>1</v>
      </c>
      <c r="AJ23" s="13" t="b">
        <f t="shared" ref="AJ23:AJ86" si="29">IF(AND(B23&lt;&gt;"",C23=0,D23=0,E23=0,F23="NO",G23="NO",H23="NO",I23="NO",J23="NO",K23="NO",L23="NO",M23="NO",N23="N/A",O23="N/A",P23="N/A",Q23="N/A",R23="N/A"),FALSE,TRUE)</f>
        <v>1</v>
      </c>
      <c r="AK23" s="13" t="b">
        <f t="shared" ref="AK23:AK86" si="30">IF(AND(OR(F23="YES",G23="YES",H23="YES",I23="YES",J23="YES",K23="YES",L23="YES",M23="YES"),AND(N23="N/A",O23="N/A",P23="N/A",Q23="N/A",R23="N/A")),FALSE,TRUE)</f>
        <v>1</v>
      </c>
      <c r="AL23" s="13">
        <f>IF(B23="",0,IF(COUNTIF(B23:$B$271,B23)&gt;1,1,0))</f>
        <v>0</v>
      </c>
    </row>
    <row r="24" spans="1:38" ht="15.75">
      <c r="A24" s="464">
        <v>3</v>
      </c>
      <c r="B24" s="491"/>
      <c r="C24" s="466"/>
      <c r="D24" s="467"/>
      <c r="E24" s="468"/>
      <c r="F24" s="521"/>
      <c r="G24" s="522"/>
      <c r="H24" s="522"/>
      <c r="I24" s="523"/>
      <c r="J24" s="523"/>
      <c r="K24" s="523"/>
      <c r="L24" s="523"/>
      <c r="M24" s="523"/>
      <c r="N24" s="524"/>
      <c r="O24" s="522"/>
      <c r="P24" s="522"/>
      <c r="Q24" s="522"/>
      <c r="R24" s="525"/>
      <c r="S24" s="3"/>
      <c r="T24" s="13" t="b">
        <f t="shared" si="1"/>
        <v>1</v>
      </c>
      <c r="U24" s="13" t="b">
        <f t="shared" si="2"/>
        <v>1</v>
      </c>
      <c r="V24" s="13" t="b">
        <f t="shared" si="15"/>
        <v>1</v>
      </c>
      <c r="W24" s="13" t="b">
        <f t="shared" si="16"/>
        <v>1</v>
      </c>
      <c r="X24" s="13" t="b">
        <f t="shared" si="17"/>
        <v>1</v>
      </c>
      <c r="Y24" s="13" t="b">
        <f t="shared" si="18"/>
        <v>1</v>
      </c>
      <c r="Z24" s="13" t="b">
        <f t="shared" si="19"/>
        <v>1</v>
      </c>
      <c r="AA24" s="13" t="b">
        <f t="shared" si="20"/>
        <v>1</v>
      </c>
      <c r="AB24" s="13" t="b">
        <f t="shared" si="21"/>
        <v>1</v>
      </c>
      <c r="AC24" s="13" t="b">
        <f t="shared" si="22"/>
        <v>1</v>
      </c>
      <c r="AD24" s="13" t="b">
        <f t="shared" si="23"/>
        <v>1</v>
      </c>
      <c r="AE24" s="13" t="b">
        <f t="shared" si="24"/>
        <v>1</v>
      </c>
      <c r="AF24" s="13" t="b">
        <f t="shared" si="25"/>
        <v>1</v>
      </c>
      <c r="AG24" s="13" t="b">
        <f t="shared" si="26"/>
        <v>1</v>
      </c>
      <c r="AH24" s="13" t="b">
        <f t="shared" si="27"/>
        <v>1</v>
      </c>
      <c r="AI24" s="13" t="b">
        <f t="shared" si="28"/>
        <v>1</v>
      </c>
      <c r="AJ24" s="13" t="b">
        <f t="shared" si="29"/>
        <v>1</v>
      </c>
      <c r="AK24" s="13" t="b">
        <f t="shared" si="30"/>
        <v>1</v>
      </c>
      <c r="AL24" s="13">
        <f>IF(B24="",0,IF(COUNTIF(B24:$B$271,B24)&gt;1,1,0))</f>
        <v>0</v>
      </c>
    </row>
    <row r="25" spans="1:38" ht="15.75">
      <c r="A25" s="464">
        <v>4</v>
      </c>
      <c r="B25" s="491"/>
      <c r="C25" s="466"/>
      <c r="D25" s="467"/>
      <c r="E25" s="468"/>
      <c r="F25" s="521"/>
      <c r="G25" s="522"/>
      <c r="H25" s="522"/>
      <c r="I25" s="523"/>
      <c r="J25" s="523"/>
      <c r="K25" s="523"/>
      <c r="L25" s="523"/>
      <c r="M25" s="523"/>
      <c r="N25" s="524"/>
      <c r="O25" s="522"/>
      <c r="P25" s="522"/>
      <c r="Q25" s="522"/>
      <c r="R25" s="525"/>
      <c r="S25" s="3"/>
      <c r="T25" s="13" t="b">
        <f t="shared" si="1"/>
        <v>1</v>
      </c>
      <c r="U25" s="13" t="b">
        <f t="shared" si="2"/>
        <v>1</v>
      </c>
      <c r="V25" s="13" t="b">
        <f t="shared" si="15"/>
        <v>1</v>
      </c>
      <c r="W25" s="13" t="b">
        <f t="shared" si="16"/>
        <v>1</v>
      </c>
      <c r="X25" s="13" t="b">
        <f t="shared" si="17"/>
        <v>1</v>
      </c>
      <c r="Y25" s="13" t="b">
        <f t="shared" si="18"/>
        <v>1</v>
      </c>
      <c r="Z25" s="13" t="b">
        <f t="shared" si="19"/>
        <v>1</v>
      </c>
      <c r="AA25" s="13" t="b">
        <f t="shared" si="20"/>
        <v>1</v>
      </c>
      <c r="AB25" s="13" t="b">
        <f t="shared" si="21"/>
        <v>1</v>
      </c>
      <c r="AC25" s="13" t="b">
        <f t="shared" si="22"/>
        <v>1</v>
      </c>
      <c r="AD25" s="13" t="b">
        <f t="shared" si="23"/>
        <v>1</v>
      </c>
      <c r="AE25" s="13" t="b">
        <f t="shared" si="24"/>
        <v>1</v>
      </c>
      <c r="AF25" s="13" t="b">
        <f t="shared" si="25"/>
        <v>1</v>
      </c>
      <c r="AG25" s="13" t="b">
        <f t="shared" si="26"/>
        <v>1</v>
      </c>
      <c r="AH25" s="13" t="b">
        <f t="shared" si="27"/>
        <v>1</v>
      </c>
      <c r="AI25" s="13" t="b">
        <f t="shared" si="28"/>
        <v>1</v>
      </c>
      <c r="AJ25" s="13" t="b">
        <f t="shared" si="29"/>
        <v>1</v>
      </c>
      <c r="AK25" s="13" t="b">
        <f t="shared" si="30"/>
        <v>1</v>
      </c>
      <c r="AL25" s="13">
        <f>IF(B25="",0,IF(COUNTIF(B25:$B$271,B25)&gt;1,1,0))</f>
        <v>0</v>
      </c>
    </row>
    <row r="26" spans="1:38" ht="15.75">
      <c r="A26" s="464">
        <v>5</v>
      </c>
      <c r="B26" s="491"/>
      <c r="C26" s="466"/>
      <c r="D26" s="467"/>
      <c r="E26" s="468"/>
      <c r="F26" s="521"/>
      <c r="G26" s="522"/>
      <c r="H26" s="522"/>
      <c r="I26" s="523"/>
      <c r="J26" s="523"/>
      <c r="K26" s="523"/>
      <c r="L26" s="523"/>
      <c r="M26" s="523"/>
      <c r="N26" s="524"/>
      <c r="O26" s="522"/>
      <c r="P26" s="522"/>
      <c r="Q26" s="522"/>
      <c r="R26" s="525"/>
      <c r="S26" s="3"/>
      <c r="T26" s="13" t="b">
        <f t="shared" si="1"/>
        <v>1</v>
      </c>
      <c r="U26" s="13" t="b">
        <f t="shared" si="2"/>
        <v>1</v>
      </c>
      <c r="V26" s="13" t="b">
        <f t="shared" si="15"/>
        <v>1</v>
      </c>
      <c r="W26" s="13" t="b">
        <f t="shared" si="16"/>
        <v>1</v>
      </c>
      <c r="X26" s="13" t="b">
        <f t="shared" si="17"/>
        <v>1</v>
      </c>
      <c r="Y26" s="13" t="b">
        <f t="shared" si="18"/>
        <v>1</v>
      </c>
      <c r="Z26" s="13" t="b">
        <f t="shared" si="19"/>
        <v>1</v>
      </c>
      <c r="AA26" s="13" t="b">
        <f t="shared" si="20"/>
        <v>1</v>
      </c>
      <c r="AB26" s="13" t="b">
        <f t="shared" si="21"/>
        <v>1</v>
      </c>
      <c r="AC26" s="13" t="b">
        <f t="shared" si="22"/>
        <v>1</v>
      </c>
      <c r="AD26" s="13" t="b">
        <f t="shared" si="23"/>
        <v>1</v>
      </c>
      <c r="AE26" s="13" t="b">
        <f t="shared" si="24"/>
        <v>1</v>
      </c>
      <c r="AF26" s="13" t="b">
        <f t="shared" si="25"/>
        <v>1</v>
      </c>
      <c r="AG26" s="13" t="b">
        <f t="shared" si="26"/>
        <v>1</v>
      </c>
      <c r="AH26" s="13" t="b">
        <f t="shared" si="27"/>
        <v>1</v>
      </c>
      <c r="AI26" s="13" t="b">
        <f t="shared" si="28"/>
        <v>1</v>
      </c>
      <c r="AJ26" s="13" t="b">
        <f t="shared" si="29"/>
        <v>1</v>
      </c>
      <c r="AK26" s="13" t="b">
        <f t="shared" si="30"/>
        <v>1</v>
      </c>
      <c r="AL26" s="13">
        <f>IF(B26="",0,IF(COUNTIF(B26:$B$271,B26)&gt;1,1,0))</f>
        <v>0</v>
      </c>
    </row>
    <row r="27" spans="1:38" ht="15.75">
      <c r="A27" s="464">
        <v>6</v>
      </c>
      <c r="B27" s="491"/>
      <c r="C27" s="466"/>
      <c r="D27" s="467"/>
      <c r="E27" s="468"/>
      <c r="F27" s="521"/>
      <c r="G27" s="522"/>
      <c r="H27" s="522"/>
      <c r="I27" s="523"/>
      <c r="J27" s="523"/>
      <c r="K27" s="523"/>
      <c r="L27" s="523"/>
      <c r="M27" s="523"/>
      <c r="N27" s="524"/>
      <c r="O27" s="522"/>
      <c r="P27" s="522"/>
      <c r="Q27" s="522"/>
      <c r="R27" s="525"/>
      <c r="S27" s="3"/>
      <c r="T27" s="13" t="b">
        <f t="shared" si="1"/>
        <v>1</v>
      </c>
      <c r="U27" s="13" t="b">
        <f t="shared" si="2"/>
        <v>1</v>
      </c>
      <c r="V27" s="13" t="b">
        <f t="shared" si="15"/>
        <v>1</v>
      </c>
      <c r="W27" s="13" t="b">
        <f t="shared" si="16"/>
        <v>1</v>
      </c>
      <c r="X27" s="13" t="b">
        <f t="shared" si="17"/>
        <v>1</v>
      </c>
      <c r="Y27" s="13" t="b">
        <f t="shared" si="18"/>
        <v>1</v>
      </c>
      <c r="Z27" s="13" t="b">
        <f t="shared" si="19"/>
        <v>1</v>
      </c>
      <c r="AA27" s="13" t="b">
        <f t="shared" si="20"/>
        <v>1</v>
      </c>
      <c r="AB27" s="13" t="b">
        <f t="shared" si="21"/>
        <v>1</v>
      </c>
      <c r="AC27" s="13" t="b">
        <f t="shared" si="22"/>
        <v>1</v>
      </c>
      <c r="AD27" s="13" t="b">
        <f t="shared" si="23"/>
        <v>1</v>
      </c>
      <c r="AE27" s="13" t="b">
        <f t="shared" si="24"/>
        <v>1</v>
      </c>
      <c r="AF27" s="13" t="b">
        <f t="shared" si="25"/>
        <v>1</v>
      </c>
      <c r="AG27" s="13" t="b">
        <f t="shared" si="26"/>
        <v>1</v>
      </c>
      <c r="AH27" s="13" t="b">
        <f t="shared" si="27"/>
        <v>1</v>
      </c>
      <c r="AI27" s="13" t="b">
        <f t="shared" si="28"/>
        <v>1</v>
      </c>
      <c r="AJ27" s="13" t="b">
        <f t="shared" si="29"/>
        <v>1</v>
      </c>
      <c r="AK27" s="13" t="b">
        <f t="shared" si="30"/>
        <v>1</v>
      </c>
      <c r="AL27" s="13">
        <f>IF(B27="",0,IF(COUNTIF(B27:$B$271,B27)&gt;1,1,0))</f>
        <v>0</v>
      </c>
    </row>
    <row r="28" spans="1:38" ht="15.75">
      <c r="A28" s="464">
        <v>7</v>
      </c>
      <c r="B28" s="491"/>
      <c r="C28" s="466"/>
      <c r="D28" s="467"/>
      <c r="E28" s="468"/>
      <c r="F28" s="521"/>
      <c r="G28" s="522"/>
      <c r="H28" s="522"/>
      <c r="I28" s="523"/>
      <c r="J28" s="523"/>
      <c r="K28" s="523"/>
      <c r="L28" s="523"/>
      <c r="M28" s="523"/>
      <c r="N28" s="524"/>
      <c r="O28" s="522"/>
      <c r="P28" s="522"/>
      <c r="Q28" s="522"/>
      <c r="R28" s="525"/>
      <c r="S28" s="3"/>
      <c r="T28" s="13" t="b">
        <f t="shared" si="1"/>
        <v>1</v>
      </c>
      <c r="U28" s="13" t="b">
        <f t="shared" si="2"/>
        <v>1</v>
      </c>
      <c r="V28" s="13" t="b">
        <f t="shared" si="15"/>
        <v>1</v>
      </c>
      <c r="W28" s="13" t="b">
        <f t="shared" si="16"/>
        <v>1</v>
      </c>
      <c r="X28" s="13" t="b">
        <f t="shared" si="17"/>
        <v>1</v>
      </c>
      <c r="Y28" s="13" t="b">
        <f t="shared" si="18"/>
        <v>1</v>
      </c>
      <c r="Z28" s="13" t="b">
        <f t="shared" si="19"/>
        <v>1</v>
      </c>
      <c r="AA28" s="13" t="b">
        <f t="shared" si="20"/>
        <v>1</v>
      </c>
      <c r="AB28" s="13" t="b">
        <f t="shared" si="21"/>
        <v>1</v>
      </c>
      <c r="AC28" s="13" t="b">
        <f t="shared" si="22"/>
        <v>1</v>
      </c>
      <c r="AD28" s="13" t="b">
        <f t="shared" si="23"/>
        <v>1</v>
      </c>
      <c r="AE28" s="13" t="b">
        <f t="shared" si="24"/>
        <v>1</v>
      </c>
      <c r="AF28" s="13" t="b">
        <f t="shared" si="25"/>
        <v>1</v>
      </c>
      <c r="AG28" s="13" t="b">
        <f t="shared" si="26"/>
        <v>1</v>
      </c>
      <c r="AH28" s="13" t="b">
        <f t="shared" si="27"/>
        <v>1</v>
      </c>
      <c r="AI28" s="13" t="b">
        <f t="shared" si="28"/>
        <v>1</v>
      </c>
      <c r="AJ28" s="13" t="b">
        <f t="shared" si="29"/>
        <v>1</v>
      </c>
      <c r="AK28" s="13" t="b">
        <f t="shared" si="30"/>
        <v>1</v>
      </c>
      <c r="AL28" s="13">
        <f>IF(B28="",0,IF(COUNTIF(B28:$B$271,B28)&gt;1,1,0))</f>
        <v>0</v>
      </c>
    </row>
    <row r="29" spans="1:38" ht="15.75">
      <c r="A29" s="464">
        <v>8</v>
      </c>
      <c r="B29" s="491"/>
      <c r="C29" s="466"/>
      <c r="D29" s="467"/>
      <c r="E29" s="468"/>
      <c r="F29" s="521"/>
      <c r="G29" s="522"/>
      <c r="H29" s="522"/>
      <c r="I29" s="523"/>
      <c r="J29" s="523"/>
      <c r="K29" s="523"/>
      <c r="L29" s="523"/>
      <c r="M29" s="523"/>
      <c r="N29" s="524"/>
      <c r="O29" s="522"/>
      <c r="P29" s="522"/>
      <c r="Q29" s="522"/>
      <c r="R29" s="525"/>
      <c r="S29" s="3"/>
      <c r="T29" s="13" t="b">
        <f t="shared" si="1"/>
        <v>1</v>
      </c>
      <c r="U29" s="13" t="b">
        <f t="shared" si="2"/>
        <v>1</v>
      </c>
      <c r="V29" s="13" t="b">
        <f t="shared" si="15"/>
        <v>1</v>
      </c>
      <c r="W29" s="13" t="b">
        <f t="shared" si="16"/>
        <v>1</v>
      </c>
      <c r="X29" s="13" t="b">
        <f t="shared" si="17"/>
        <v>1</v>
      </c>
      <c r="Y29" s="13" t="b">
        <f t="shared" si="18"/>
        <v>1</v>
      </c>
      <c r="Z29" s="13" t="b">
        <f t="shared" si="19"/>
        <v>1</v>
      </c>
      <c r="AA29" s="13" t="b">
        <f t="shared" si="20"/>
        <v>1</v>
      </c>
      <c r="AB29" s="13" t="b">
        <f t="shared" si="21"/>
        <v>1</v>
      </c>
      <c r="AC29" s="13" t="b">
        <f t="shared" si="22"/>
        <v>1</v>
      </c>
      <c r="AD29" s="13" t="b">
        <f t="shared" si="23"/>
        <v>1</v>
      </c>
      <c r="AE29" s="13" t="b">
        <f t="shared" si="24"/>
        <v>1</v>
      </c>
      <c r="AF29" s="13" t="b">
        <f t="shared" si="25"/>
        <v>1</v>
      </c>
      <c r="AG29" s="13" t="b">
        <f t="shared" si="26"/>
        <v>1</v>
      </c>
      <c r="AH29" s="13" t="b">
        <f t="shared" si="27"/>
        <v>1</v>
      </c>
      <c r="AI29" s="13" t="b">
        <f t="shared" si="28"/>
        <v>1</v>
      </c>
      <c r="AJ29" s="13" t="b">
        <f t="shared" si="29"/>
        <v>1</v>
      </c>
      <c r="AK29" s="13" t="b">
        <f t="shared" si="30"/>
        <v>1</v>
      </c>
      <c r="AL29" s="13">
        <f>IF(B29="",0,IF(COUNTIF(B29:$B$271,B29)&gt;1,1,0))</f>
        <v>0</v>
      </c>
    </row>
    <row r="30" spans="1:38" ht="15.75">
      <c r="A30" s="464">
        <v>9</v>
      </c>
      <c r="B30" s="491"/>
      <c r="C30" s="466"/>
      <c r="D30" s="467"/>
      <c r="E30" s="468"/>
      <c r="F30" s="521"/>
      <c r="G30" s="522"/>
      <c r="H30" s="522"/>
      <c r="I30" s="523"/>
      <c r="J30" s="523"/>
      <c r="K30" s="523"/>
      <c r="L30" s="523"/>
      <c r="M30" s="523"/>
      <c r="N30" s="524"/>
      <c r="O30" s="522"/>
      <c r="P30" s="522"/>
      <c r="Q30" s="522"/>
      <c r="R30" s="525"/>
      <c r="S30" s="3"/>
      <c r="T30" s="13" t="b">
        <f t="shared" si="1"/>
        <v>1</v>
      </c>
      <c r="U30" s="13" t="b">
        <f t="shared" si="2"/>
        <v>1</v>
      </c>
      <c r="V30" s="13" t="b">
        <f t="shared" si="15"/>
        <v>1</v>
      </c>
      <c r="W30" s="13" t="b">
        <f t="shared" si="16"/>
        <v>1</v>
      </c>
      <c r="X30" s="13" t="b">
        <f t="shared" si="17"/>
        <v>1</v>
      </c>
      <c r="Y30" s="13" t="b">
        <f t="shared" si="18"/>
        <v>1</v>
      </c>
      <c r="Z30" s="13" t="b">
        <f t="shared" si="19"/>
        <v>1</v>
      </c>
      <c r="AA30" s="13" t="b">
        <f t="shared" si="20"/>
        <v>1</v>
      </c>
      <c r="AB30" s="13" t="b">
        <f t="shared" si="21"/>
        <v>1</v>
      </c>
      <c r="AC30" s="13" t="b">
        <f t="shared" si="22"/>
        <v>1</v>
      </c>
      <c r="AD30" s="13" t="b">
        <f t="shared" si="23"/>
        <v>1</v>
      </c>
      <c r="AE30" s="13" t="b">
        <f t="shared" si="24"/>
        <v>1</v>
      </c>
      <c r="AF30" s="13" t="b">
        <f t="shared" si="25"/>
        <v>1</v>
      </c>
      <c r="AG30" s="13" t="b">
        <f t="shared" si="26"/>
        <v>1</v>
      </c>
      <c r="AH30" s="13" t="b">
        <f t="shared" si="27"/>
        <v>1</v>
      </c>
      <c r="AI30" s="13" t="b">
        <f t="shared" si="28"/>
        <v>1</v>
      </c>
      <c r="AJ30" s="13" t="b">
        <f t="shared" si="29"/>
        <v>1</v>
      </c>
      <c r="AK30" s="13" t="b">
        <f t="shared" si="30"/>
        <v>1</v>
      </c>
      <c r="AL30" s="13">
        <f>IF(B30="",0,IF(COUNTIF(B30:$B$271,B30)&gt;1,1,0))</f>
        <v>0</v>
      </c>
    </row>
    <row r="31" spans="1:38" ht="15.75">
      <c r="A31" s="464">
        <v>10</v>
      </c>
      <c r="B31" s="491"/>
      <c r="C31" s="466"/>
      <c r="D31" s="467"/>
      <c r="E31" s="468"/>
      <c r="F31" s="521"/>
      <c r="G31" s="522"/>
      <c r="H31" s="522"/>
      <c r="I31" s="523"/>
      <c r="J31" s="523"/>
      <c r="K31" s="523"/>
      <c r="L31" s="523"/>
      <c r="M31" s="523"/>
      <c r="N31" s="524"/>
      <c r="O31" s="522"/>
      <c r="P31" s="522"/>
      <c r="Q31" s="522"/>
      <c r="R31" s="525"/>
      <c r="S31" s="3"/>
      <c r="T31" s="13" t="b">
        <f t="shared" si="1"/>
        <v>1</v>
      </c>
      <c r="U31" s="13" t="b">
        <f t="shared" si="2"/>
        <v>1</v>
      </c>
      <c r="V31" s="13" t="b">
        <f t="shared" si="15"/>
        <v>1</v>
      </c>
      <c r="W31" s="13" t="b">
        <f t="shared" si="16"/>
        <v>1</v>
      </c>
      <c r="X31" s="13" t="b">
        <f t="shared" si="17"/>
        <v>1</v>
      </c>
      <c r="Y31" s="13" t="b">
        <f t="shared" si="18"/>
        <v>1</v>
      </c>
      <c r="Z31" s="13" t="b">
        <f t="shared" si="19"/>
        <v>1</v>
      </c>
      <c r="AA31" s="13" t="b">
        <f t="shared" si="20"/>
        <v>1</v>
      </c>
      <c r="AB31" s="13" t="b">
        <f t="shared" si="21"/>
        <v>1</v>
      </c>
      <c r="AC31" s="13" t="b">
        <f t="shared" si="22"/>
        <v>1</v>
      </c>
      <c r="AD31" s="13" t="b">
        <f t="shared" si="23"/>
        <v>1</v>
      </c>
      <c r="AE31" s="13" t="b">
        <f t="shared" si="24"/>
        <v>1</v>
      </c>
      <c r="AF31" s="13" t="b">
        <f t="shared" si="25"/>
        <v>1</v>
      </c>
      <c r="AG31" s="13" t="b">
        <f t="shared" si="26"/>
        <v>1</v>
      </c>
      <c r="AH31" s="13" t="b">
        <f t="shared" si="27"/>
        <v>1</v>
      </c>
      <c r="AI31" s="13" t="b">
        <f t="shared" si="28"/>
        <v>1</v>
      </c>
      <c r="AJ31" s="13" t="b">
        <f t="shared" si="29"/>
        <v>1</v>
      </c>
      <c r="AK31" s="13" t="b">
        <f t="shared" si="30"/>
        <v>1</v>
      </c>
      <c r="AL31" s="13">
        <f>IF(B31="",0,IF(COUNTIF(B31:$B$271,B31)&gt;1,1,0))</f>
        <v>0</v>
      </c>
    </row>
    <row r="32" spans="1:38" ht="15.75">
      <c r="A32" s="464">
        <v>11</v>
      </c>
      <c r="B32" s="491"/>
      <c r="C32" s="466"/>
      <c r="D32" s="467"/>
      <c r="E32" s="468"/>
      <c r="F32" s="521"/>
      <c r="G32" s="522"/>
      <c r="H32" s="522"/>
      <c r="I32" s="523"/>
      <c r="J32" s="523"/>
      <c r="K32" s="523"/>
      <c r="L32" s="523"/>
      <c r="M32" s="523"/>
      <c r="N32" s="524"/>
      <c r="O32" s="522"/>
      <c r="P32" s="522"/>
      <c r="Q32" s="522"/>
      <c r="R32" s="525"/>
      <c r="S32" s="3"/>
      <c r="T32" s="13" t="b">
        <f t="shared" si="1"/>
        <v>1</v>
      </c>
      <c r="U32" s="13" t="b">
        <f t="shared" si="2"/>
        <v>1</v>
      </c>
      <c r="V32" s="13" t="b">
        <f t="shared" si="15"/>
        <v>1</v>
      </c>
      <c r="W32" s="13" t="b">
        <f t="shared" si="16"/>
        <v>1</v>
      </c>
      <c r="X32" s="13" t="b">
        <f t="shared" si="17"/>
        <v>1</v>
      </c>
      <c r="Y32" s="13" t="b">
        <f t="shared" si="18"/>
        <v>1</v>
      </c>
      <c r="Z32" s="13" t="b">
        <f t="shared" si="19"/>
        <v>1</v>
      </c>
      <c r="AA32" s="13" t="b">
        <f t="shared" si="20"/>
        <v>1</v>
      </c>
      <c r="AB32" s="13" t="b">
        <f t="shared" si="21"/>
        <v>1</v>
      </c>
      <c r="AC32" s="13" t="b">
        <f t="shared" si="22"/>
        <v>1</v>
      </c>
      <c r="AD32" s="13" t="b">
        <f t="shared" si="23"/>
        <v>1</v>
      </c>
      <c r="AE32" s="13" t="b">
        <f t="shared" si="24"/>
        <v>1</v>
      </c>
      <c r="AF32" s="13" t="b">
        <f t="shared" si="25"/>
        <v>1</v>
      </c>
      <c r="AG32" s="13" t="b">
        <f t="shared" si="26"/>
        <v>1</v>
      </c>
      <c r="AH32" s="13" t="b">
        <f t="shared" si="27"/>
        <v>1</v>
      </c>
      <c r="AI32" s="13" t="b">
        <f t="shared" si="28"/>
        <v>1</v>
      </c>
      <c r="AJ32" s="13" t="b">
        <f t="shared" si="29"/>
        <v>1</v>
      </c>
      <c r="AK32" s="13" t="b">
        <f t="shared" si="30"/>
        <v>1</v>
      </c>
      <c r="AL32" s="13">
        <f>IF(B32="",0,IF(COUNTIF(B32:$B$271,B32)&gt;1,1,0))</f>
        <v>0</v>
      </c>
    </row>
    <row r="33" spans="1:38" ht="15.75">
      <c r="A33" s="464">
        <v>12</v>
      </c>
      <c r="B33" s="491"/>
      <c r="C33" s="466"/>
      <c r="D33" s="467"/>
      <c r="E33" s="468"/>
      <c r="F33" s="521"/>
      <c r="G33" s="522"/>
      <c r="H33" s="522"/>
      <c r="I33" s="523"/>
      <c r="J33" s="523"/>
      <c r="K33" s="523"/>
      <c r="L33" s="523"/>
      <c r="M33" s="523"/>
      <c r="N33" s="524"/>
      <c r="O33" s="522"/>
      <c r="P33" s="522"/>
      <c r="Q33" s="522"/>
      <c r="R33" s="525"/>
      <c r="S33" s="3"/>
      <c r="T33" s="13" t="b">
        <f t="shared" si="1"/>
        <v>1</v>
      </c>
      <c r="U33" s="13" t="b">
        <f t="shared" si="2"/>
        <v>1</v>
      </c>
      <c r="V33" s="13" t="b">
        <f t="shared" si="15"/>
        <v>1</v>
      </c>
      <c r="W33" s="13" t="b">
        <f t="shared" si="16"/>
        <v>1</v>
      </c>
      <c r="X33" s="13" t="b">
        <f t="shared" si="17"/>
        <v>1</v>
      </c>
      <c r="Y33" s="13" t="b">
        <f t="shared" si="18"/>
        <v>1</v>
      </c>
      <c r="Z33" s="13" t="b">
        <f t="shared" si="19"/>
        <v>1</v>
      </c>
      <c r="AA33" s="13" t="b">
        <f t="shared" si="20"/>
        <v>1</v>
      </c>
      <c r="AB33" s="13" t="b">
        <f t="shared" si="21"/>
        <v>1</v>
      </c>
      <c r="AC33" s="13" t="b">
        <f t="shared" si="22"/>
        <v>1</v>
      </c>
      <c r="AD33" s="13" t="b">
        <f t="shared" si="23"/>
        <v>1</v>
      </c>
      <c r="AE33" s="13" t="b">
        <f t="shared" si="24"/>
        <v>1</v>
      </c>
      <c r="AF33" s="13" t="b">
        <f t="shared" si="25"/>
        <v>1</v>
      </c>
      <c r="AG33" s="13" t="b">
        <f t="shared" si="26"/>
        <v>1</v>
      </c>
      <c r="AH33" s="13" t="b">
        <f t="shared" si="27"/>
        <v>1</v>
      </c>
      <c r="AI33" s="13" t="b">
        <f t="shared" si="28"/>
        <v>1</v>
      </c>
      <c r="AJ33" s="13" t="b">
        <f t="shared" si="29"/>
        <v>1</v>
      </c>
      <c r="AK33" s="13" t="b">
        <f t="shared" si="30"/>
        <v>1</v>
      </c>
      <c r="AL33" s="13">
        <f>IF(B33="",0,IF(COUNTIF(B33:$B$271,B33)&gt;1,1,0))</f>
        <v>0</v>
      </c>
    </row>
    <row r="34" spans="1:38" ht="15.75">
      <c r="A34" s="464">
        <v>13</v>
      </c>
      <c r="B34" s="491"/>
      <c r="C34" s="466"/>
      <c r="D34" s="467"/>
      <c r="E34" s="468"/>
      <c r="F34" s="521"/>
      <c r="G34" s="522"/>
      <c r="H34" s="522"/>
      <c r="I34" s="523"/>
      <c r="J34" s="523"/>
      <c r="K34" s="523"/>
      <c r="L34" s="523"/>
      <c r="M34" s="523"/>
      <c r="N34" s="524"/>
      <c r="O34" s="522"/>
      <c r="P34" s="522"/>
      <c r="Q34" s="522"/>
      <c r="R34" s="525"/>
      <c r="S34" s="3"/>
      <c r="T34" s="13" t="b">
        <f t="shared" si="1"/>
        <v>1</v>
      </c>
      <c r="U34" s="13" t="b">
        <f t="shared" si="2"/>
        <v>1</v>
      </c>
      <c r="V34" s="13" t="b">
        <f t="shared" si="15"/>
        <v>1</v>
      </c>
      <c r="W34" s="13" t="b">
        <f t="shared" si="16"/>
        <v>1</v>
      </c>
      <c r="X34" s="13" t="b">
        <f t="shared" si="17"/>
        <v>1</v>
      </c>
      <c r="Y34" s="13" t="b">
        <f t="shared" si="18"/>
        <v>1</v>
      </c>
      <c r="Z34" s="13" t="b">
        <f t="shared" si="19"/>
        <v>1</v>
      </c>
      <c r="AA34" s="13" t="b">
        <f t="shared" si="20"/>
        <v>1</v>
      </c>
      <c r="AB34" s="13" t="b">
        <f t="shared" si="21"/>
        <v>1</v>
      </c>
      <c r="AC34" s="13" t="b">
        <f t="shared" si="22"/>
        <v>1</v>
      </c>
      <c r="AD34" s="13" t="b">
        <f t="shared" si="23"/>
        <v>1</v>
      </c>
      <c r="AE34" s="13" t="b">
        <f t="shared" si="24"/>
        <v>1</v>
      </c>
      <c r="AF34" s="13" t="b">
        <f t="shared" si="25"/>
        <v>1</v>
      </c>
      <c r="AG34" s="13" t="b">
        <f t="shared" si="26"/>
        <v>1</v>
      </c>
      <c r="AH34" s="13" t="b">
        <f t="shared" si="27"/>
        <v>1</v>
      </c>
      <c r="AI34" s="13" t="b">
        <f t="shared" si="28"/>
        <v>1</v>
      </c>
      <c r="AJ34" s="13" t="b">
        <f t="shared" si="29"/>
        <v>1</v>
      </c>
      <c r="AK34" s="13" t="b">
        <f t="shared" si="30"/>
        <v>1</v>
      </c>
      <c r="AL34" s="13">
        <f>IF(B34="",0,IF(COUNTIF(B34:$B$271,B34)&gt;1,1,0))</f>
        <v>0</v>
      </c>
    </row>
    <row r="35" spans="1:38" ht="15.75">
      <c r="A35" s="464">
        <v>14</v>
      </c>
      <c r="B35" s="491"/>
      <c r="C35" s="466"/>
      <c r="D35" s="467"/>
      <c r="E35" s="468"/>
      <c r="F35" s="521"/>
      <c r="G35" s="522"/>
      <c r="H35" s="522"/>
      <c r="I35" s="523"/>
      <c r="J35" s="523"/>
      <c r="K35" s="523"/>
      <c r="L35" s="523"/>
      <c r="M35" s="523"/>
      <c r="N35" s="524"/>
      <c r="O35" s="522"/>
      <c r="P35" s="522"/>
      <c r="Q35" s="522"/>
      <c r="R35" s="525"/>
      <c r="S35" s="3"/>
      <c r="T35" s="13" t="b">
        <f t="shared" si="1"/>
        <v>1</v>
      </c>
      <c r="U35" s="13" t="b">
        <f t="shared" si="2"/>
        <v>1</v>
      </c>
      <c r="V35" s="13" t="b">
        <f t="shared" si="15"/>
        <v>1</v>
      </c>
      <c r="W35" s="13" t="b">
        <f t="shared" si="16"/>
        <v>1</v>
      </c>
      <c r="X35" s="13" t="b">
        <f t="shared" si="17"/>
        <v>1</v>
      </c>
      <c r="Y35" s="13" t="b">
        <f t="shared" si="18"/>
        <v>1</v>
      </c>
      <c r="Z35" s="13" t="b">
        <f t="shared" si="19"/>
        <v>1</v>
      </c>
      <c r="AA35" s="13" t="b">
        <f t="shared" si="20"/>
        <v>1</v>
      </c>
      <c r="AB35" s="13" t="b">
        <f t="shared" si="21"/>
        <v>1</v>
      </c>
      <c r="AC35" s="13" t="b">
        <f t="shared" si="22"/>
        <v>1</v>
      </c>
      <c r="AD35" s="13" t="b">
        <f t="shared" si="23"/>
        <v>1</v>
      </c>
      <c r="AE35" s="13" t="b">
        <f t="shared" si="24"/>
        <v>1</v>
      </c>
      <c r="AF35" s="13" t="b">
        <f t="shared" si="25"/>
        <v>1</v>
      </c>
      <c r="AG35" s="13" t="b">
        <f t="shared" si="26"/>
        <v>1</v>
      </c>
      <c r="AH35" s="13" t="b">
        <f t="shared" si="27"/>
        <v>1</v>
      </c>
      <c r="AI35" s="13" t="b">
        <f t="shared" si="28"/>
        <v>1</v>
      </c>
      <c r="AJ35" s="13" t="b">
        <f t="shared" si="29"/>
        <v>1</v>
      </c>
      <c r="AK35" s="13" t="b">
        <f t="shared" si="30"/>
        <v>1</v>
      </c>
      <c r="AL35" s="13">
        <f>IF(B35="",0,IF(COUNTIF(B35:$B$271,B35)&gt;1,1,0))</f>
        <v>0</v>
      </c>
    </row>
    <row r="36" spans="1:38" ht="15.75">
      <c r="A36" s="464">
        <v>15</v>
      </c>
      <c r="B36" s="491"/>
      <c r="C36" s="466"/>
      <c r="D36" s="467"/>
      <c r="E36" s="468"/>
      <c r="F36" s="521"/>
      <c r="G36" s="522"/>
      <c r="H36" s="522"/>
      <c r="I36" s="523"/>
      <c r="J36" s="523"/>
      <c r="K36" s="523"/>
      <c r="L36" s="523"/>
      <c r="M36" s="523"/>
      <c r="N36" s="524"/>
      <c r="O36" s="522"/>
      <c r="P36" s="522"/>
      <c r="Q36" s="522"/>
      <c r="R36" s="525"/>
      <c r="S36" s="3"/>
      <c r="T36" s="13" t="b">
        <f t="shared" si="1"/>
        <v>1</v>
      </c>
      <c r="U36" s="13" t="b">
        <f t="shared" si="2"/>
        <v>1</v>
      </c>
      <c r="V36" s="13" t="b">
        <f t="shared" si="15"/>
        <v>1</v>
      </c>
      <c r="W36" s="13" t="b">
        <f t="shared" si="16"/>
        <v>1</v>
      </c>
      <c r="X36" s="13" t="b">
        <f t="shared" si="17"/>
        <v>1</v>
      </c>
      <c r="Y36" s="13" t="b">
        <f t="shared" si="18"/>
        <v>1</v>
      </c>
      <c r="Z36" s="13" t="b">
        <f t="shared" si="19"/>
        <v>1</v>
      </c>
      <c r="AA36" s="13" t="b">
        <f t="shared" si="20"/>
        <v>1</v>
      </c>
      <c r="AB36" s="13" t="b">
        <f t="shared" si="21"/>
        <v>1</v>
      </c>
      <c r="AC36" s="13" t="b">
        <f t="shared" si="22"/>
        <v>1</v>
      </c>
      <c r="AD36" s="13" t="b">
        <f t="shared" si="23"/>
        <v>1</v>
      </c>
      <c r="AE36" s="13" t="b">
        <f t="shared" si="24"/>
        <v>1</v>
      </c>
      <c r="AF36" s="13" t="b">
        <f t="shared" si="25"/>
        <v>1</v>
      </c>
      <c r="AG36" s="13" t="b">
        <f t="shared" si="26"/>
        <v>1</v>
      </c>
      <c r="AH36" s="13" t="b">
        <f t="shared" si="27"/>
        <v>1</v>
      </c>
      <c r="AI36" s="13" t="b">
        <f t="shared" si="28"/>
        <v>1</v>
      </c>
      <c r="AJ36" s="13" t="b">
        <f t="shared" si="29"/>
        <v>1</v>
      </c>
      <c r="AK36" s="13" t="b">
        <f t="shared" si="30"/>
        <v>1</v>
      </c>
      <c r="AL36" s="13">
        <f>IF(B36="",0,IF(COUNTIF(B36:$B$271,B36)&gt;1,1,0))</f>
        <v>0</v>
      </c>
    </row>
    <row r="37" spans="1:38" ht="15.75">
      <c r="A37" s="464">
        <v>16</v>
      </c>
      <c r="B37" s="491"/>
      <c r="C37" s="466"/>
      <c r="D37" s="467"/>
      <c r="E37" s="468"/>
      <c r="F37" s="521"/>
      <c r="G37" s="522"/>
      <c r="H37" s="522"/>
      <c r="I37" s="523"/>
      <c r="J37" s="523"/>
      <c r="K37" s="523"/>
      <c r="L37" s="523"/>
      <c r="M37" s="523"/>
      <c r="N37" s="524"/>
      <c r="O37" s="522"/>
      <c r="P37" s="522"/>
      <c r="Q37" s="522"/>
      <c r="R37" s="525"/>
      <c r="S37" s="3"/>
      <c r="T37" s="13" t="b">
        <f t="shared" si="1"/>
        <v>1</v>
      </c>
      <c r="U37" s="13" t="b">
        <f t="shared" si="2"/>
        <v>1</v>
      </c>
      <c r="V37" s="13" t="b">
        <f t="shared" si="15"/>
        <v>1</v>
      </c>
      <c r="W37" s="13" t="b">
        <f t="shared" si="16"/>
        <v>1</v>
      </c>
      <c r="X37" s="13" t="b">
        <f t="shared" si="17"/>
        <v>1</v>
      </c>
      <c r="Y37" s="13" t="b">
        <f t="shared" si="18"/>
        <v>1</v>
      </c>
      <c r="Z37" s="13" t="b">
        <f t="shared" si="19"/>
        <v>1</v>
      </c>
      <c r="AA37" s="13" t="b">
        <f t="shared" si="20"/>
        <v>1</v>
      </c>
      <c r="AB37" s="13" t="b">
        <f t="shared" si="21"/>
        <v>1</v>
      </c>
      <c r="AC37" s="13" t="b">
        <f t="shared" si="22"/>
        <v>1</v>
      </c>
      <c r="AD37" s="13" t="b">
        <f t="shared" si="23"/>
        <v>1</v>
      </c>
      <c r="AE37" s="13" t="b">
        <f t="shared" si="24"/>
        <v>1</v>
      </c>
      <c r="AF37" s="13" t="b">
        <f t="shared" si="25"/>
        <v>1</v>
      </c>
      <c r="AG37" s="13" t="b">
        <f t="shared" si="26"/>
        <v>1</v>
      </c>
      <c r="AH37" s="13" t="b">
        <f t="shared" si="27"/>
        <v>1</v>
      </c>
      <c r="AI37" s="13" t="b">
        <f t="shared" si="28"/>
        <v>1</v>
      </c>
      <c r="AJ37" s="13" t="b">
        <f t="shared" si="29"/>
        <v>1</v>
      </c>
      <c r="AK37" s="13" t="b">
        <f t="shared" si="30"/>
        <v>1</v>
      </c>
      <c r="AL37" s="13">
        <f>IF(B37="",0,IF(COUNTIF(B37:$B$271,B37)&gt;1,1,0))</f>
        <v>0</v>
      </c>
    </row>
    <row r="38" spans="1:38" ht="15.75">
      <c r="A38" s="464">
        <v>17</v>
      </c>
      <c r="B38" s="491"/>
      <c r="C38" s="466"/>
      <c r="D38" s="467"/>
      <c r="E38" s="468"/>
      <c r="F38" s="521"/>
      <c r="G38" s="522"/>
      <c r="H38" s="522"/>
      <c r="I38" s="523"/>
      <c r="J38" s="523"/>
      <c r="K38" s="523"/>
      <c r="L38" s="523"/>
      <c r="M38" s="523"/>
      <c r="N38" s="524"/>
      <c r="O38" s="522"/>
      <c r="P38" s="522"/>
      <c r="Q38" s="522"/>
      <c r="R38" s="525"/>
      <c r="S38" s="3"/>
      <c r="T38" s="13" t="b">
        <f t="shared" si="1"/>
        <v>1</v>
      </c>
      <c r="U38" s="13" t="b">
        <f t="shared" si="2"/>
        <v>1</v>
      </c>
      <c r="V38" s="13" t="b">
        <f t="shared" si="15"/>
        <v>1</v>
      </c>
      <c r="W38" s="13" t="b">
        <f t="shared" si="16"/>
        <v>1</v>
      </c>
      <c r="X38" s="13" t="b">
        <f t="shared" si="17"/>
        <v>1</v>
      </c>
      <c r="Y38" s="13" t="b">
        <f t="shared" si="18"/>
        <v>1</v>
      </c>
      <c r="Z38" s="13" t="b">
        <f t="shared" si="19"/>
        <v>1</v>
      </c>
      <c r="AA38" s="13" t="b">
        <f t="shared" si="20"/>
        <v>1</v>
      </c>
      <c r="AB38" s="13" t="b">
        <f t="shared" si="21"/>
        <v>1</v>
      </c>
      <c r="AC38" s="13" t="b">
        <f t="shared" si="22"/>
        <v>1</v>
      </c>
      <c r="AD38" s="13" t="b">
        <f t="shared" si="23"/>
        <v>1</v>
      </c>
      <c r="AE38" s="13" t="b">
        <f t="shared" si="24"/>
        <v>1</v>
      </c>
      <c r="AF38" s="13" t="b">
        <f t="shared" si="25"/>
        <v>1</v>
      </c>
      <c r="AG38" s="13" t="b">
        <f t="shared" si="26"/>
        <v>1</v>
      </c>
      <c r="AH38" s="13" t="b">
        <f t="shared" si="27"/>
        <v>1</v>
      </c>
      <c r="AI38" s="13" t="b">
        <f t="shared" si="28"/>
        <v>1</v>
      </c>
      <c r="AJ38" s="13" t="b">
        <f t="shared" si="29"/>
        <v>1</v>
      </c>
      <c r="AK38" s="13" t="b">
        <f t="shared" si="30"/>
        <v>1</v>
      </c>
      <c r="AL38" s="13">
        <f>IF(B38="",0,IF(COUNTIF(B38:$B$271,B38)&gt;1,1,0))</f>
        <v>0</v>
      </c>
    </row>
    <row r="39" spans="1:38" ht="15.75">
      <c r="A39" s="464">
        <v>18</v>
      </c>
      <c r="B39" s="491"/>
      <c r="C39" s="466"/>
      <c r="D39" s="467"/>
      <c r="E39" s="468"/>
      <c r="F39" s="521"/>
      <c r="G39" s="522"/>
      <c r="H39" s="522"/>
      <c r="I39" s="523"/>
      <c r="J39" s="523"/>
      <c r="K39" s="523"/>
      <c r="L39" s="523"/>
      <c r="M39" s="523"/>
      <c r="N39" s="524"/>
      <c r="O39" s="522"/>
      <c r="P39" s="522"/>
      <c r="Q39" s="522"/>
      <c r="R39" s="525"/>
      <c r="S39" s="3"/>
      <c r="T39" s="13" t="b">
        <f t="shared" si="1"/>
        <v>1</v>
      </c>
      <c r="U39" s="13" t="b">
        <f t="shared" si="2"/>
        <v>1</v>
      </c>
      <c r="V39" s="13" t="b">
        <f t="shared" si="15"/>
        <v>1</v>
      </c>
      <c r="W39" s="13" t="b">
        <f t="shared" si="16"/>
        <v>1</v>
      </c>
      <c r="X39" s="13" t="b">
        <f t="shared" si="17"/>
        <v>1</v>
      </c>
      <c r="Y39" s="13" t="b">
        <f t="shared" si="18"/>
        <v>1</v>
      </c>
      <c r="Z39" s="13" t="b">
        <f t="shared" si="19"/>
        <v>1</v>
      </c>
      <c r="AA39" s="13" t="b">
        <f t="shared" si="20"/>
        <v>1</v>
      </c>
      <c r="AB39" s="13" t="b">
        <f t="shared" si="21"/>
        <v>1</v>
      </c>
      <c r="AC39" s="13" t="b">
        <f t="shared" si="22"/>
        <v>1</v>
      </c>
      <c r="AD39" s="13" t="b">
        <f t="shared" si="23"/>
        <v>1</v>
      </c>
      <c r="AE39" s="13" t="b">
        <f t="shared" si="24"/>
        <v>1</v>
      </c>
      <c r="AF39" s="13" t="b">
        <f t="shared" si="25"/>
        <v>1</v>
      </c>
      <c r="AG39" s="13" t="b">
        <f t="shared" si="26"/>
        <v>1</v>
      </c>
      <c r="AH39" s="13" t="b">
        <f t="shared" si="27"/>
        <v>1</v>
      </c>
      <c r="AI39" s="13" t="b">
        <f t="shared" si="28"/>
        <v>1</v>
      </c>
      <c r="AJ39" s="13" t="b">
        <f t="shared" si="29"/>
        <v>1</v>
      </c>
      <c r="AK39" s="13" t="b">
        <f t="shared" si="30"/>
        <v>1</v>
      </c>
      <c r="AL39" s="13">
        <f>IF(B39="",0,IF(COUNTIF(B39:$B$271,B39)&gt;1,1,0))</f>
        <v>0</v>
      </c>
    </row>
    <row r="40" spans="1:38" ht="15.75">
      <c r="A40" s="464">
        <v>19</v>
      </c>
      <c r="B40" s="491"/>
      <c r="C40" s="466"/>
      <c r="D40" s="467"/>
      <c r="E40" s="468"/>
      <c r="F40" s="521"/>
      <c r="G40" s="522"/>
      <c r="H40" s="522"/>
      <c r="I40" s="523"/>
      <c r="J40" s="523"/>
      <c r="K40" s="523"/>
      <c r="L40" s="523"/>
      <c r="M40" s="523"/>
      <c r="N40" s="524"/>
      <c r="O40" s="522"/>
      <c r="P40" s="522"/>
      <c r="Q40" s="522"/>
      <c r="R40" s="525"/>
      <c r="S40" s="3"/>
      <c r="T40" s="13" t="b">
        <f t="shared" si="1"/>
        <v>1</v>
      </c>
      <c r="U40" s="13" t="b">
        <f t="shared" si="2"/>
        <v>1</v>
      </c>
      <c r="V40" s="13" t="b">
        <f t="shared" si="15"/>
        <v>1</v>
      </c>
      <c r="W40" s="13" t="b">
        <f t="shared" si="16"/>
        <v>1</v>
      </c>
      <c r="X40" s="13" t="b">
        <f t="shared" si="17"/>
        <v>1</v>
      </c>
      <c r="Y40" s="13" t="b">
        <f t="shared" si="18"/>
        <v>1</v>
      </c>
      <c r="Z40" s="13" t="b">
        <f t="shared" si="19"/>
        <v>1</v>
      </c>
      <c r="AA40" s="13" t="b">
        <f t="shared" si="20"/>
        <v>1</v>
      </c>
      <c r="AB40" s="13" t="b">
        <f t="shared" si="21"/>
        <v>1</v>
      </c>
      <c r="AC40" s="13" t="b">
        <f t="shared" si="22"/>
        <v>1</v>
      </c>
      <c r="AD40" s="13" t="b">
        <f t="shared" si="23"/>
        <v>1</v>
      </c>
      <c r="AE40" s="13" t="b">
        <f t="shared" si="24"/>
        <v>1</v>
      </c>
      <c r="AF40" s="13" t="b">
        <f t="shared" si="25"/>
        <v>1</v>
      </c>
      <c r="AG40" s="13" t="b">
        <f t="shared" si="26"/>
        <v>1</v>
      </c>
      <c r="AH40" s="13" t="b">
        <f t="shared" si="27"/>
        <v>1</v>
      </c>
      <c r="AI40" s="13" t="b">
        <f t="shared" si="28"/>
        <v>1</v>
      </c>
      <c r="AJ40" s="13" t="b">
        <f t="shared" si="29"/>
        <v>1</v>
      </c>
      <c r="AK40" s="13" t="b">
        <f t="shared" si="30"/>
        <v>1</v>
      </c>
      <c r="AL40" s="13">
        <f>IF(B40="",0,IF(COUNTIF(B40:$B$271,B40)&gt;1,1,0))</f>
        <v>0</v>
      </c>
    </row>
    <row r="41" spans="1:38" ht="15.75">
      <c r="A41" s="464">
        <v>20</v>
      </c>
      <c r="B41" s="491"/>
      <c r="C41" s="466"/>
      <c r="D41" s="467"/>
      <c r="E41" s="468"/>
      <c r="F41" s="521"/>
      <c r="G41" s="522"/>
      <c r="H41" s="522"/>
      <c r="I41" s="523"/>
      <c r="J41" s="523"/>
      <c r="K41" s="523"/>
      <c r="L41" s="523"/>
      <c r="M41" s="523"/>
      <c r="N41" s="524"/>
      <c r="O41" s="522"/>
      <c r="P41" s="522"/>
      <c r="Q41" s="522"/>
      <c r="R41" s="525"/>
      <c r="S41" s="3"/>
      <c r="T41" s="13" t="b">
        <f t="shared" si="1"/>
        <v>1</v>
      </c>
      <c r="U41" s="13" t="b">
        <f t="shared" si="2"/>
        <v>1</v>
      </c>
      <c r="V41" s="13" t="b">
        <f t="shared" si="15"/>
        <v>1</v>
      </c>
      <c r="W41" s="13" t="b">
        <f t="shared" si="16"/>
        <v>1</v>
      </c>
      <c r="X41" s="13" t="b">
        <f t="shared" si="17"/>
        <v>1</v>
      </c>
      <c r="Y41" s="13" t="b">
        <f t="shared" si="18"/>
        <v>1</v>
      </c>
      <c r="Z41" s="13" t="b">
        <f t="shared" si="19"/>
        <v>1</v>
      </c>
      <c r="AA41" s="13" t="b">
        <f t="shared" si="20"/>
        <v>1</v>
      </c>
      <c r="AB41" s="13" t="b">
        <f t="shared" si="21"/>
        <v>1</v>
      </c>
      <c r="AC41" s="13" t="b">
        <f t="shared" si="22"/>
        <v>1</v>
      </c>
      <c r="AD41" s="13" t="b">
        <f t="shared" si="23"/>
        <v>1</v>
      </c>
      <c r="AE41" s="13" t="b">
        <f t="shared" si="24"/>
        <v>1</v>
      </c>
      <c r="AF41" s="13" t="b">
        <f t="shared" si="25"/>
        <v>1</v>
      </c>
      <c r="AG41" s="13" t="b">
        <f t="shared" si="26"/>
        <v>1</v>
      </c>
      <c r="AH41" s="13" t="b">
        <f t="shared" si="27"/>
        <v>1</v>
      </c>
      <c r="AI41" s="13" t="b">
        <f t="shared" si="28"/>
        <v>1</v>
      </c>
      <c r="AJ41" s="13" t="b">
        <f t="shared" si="29"/>
        <v>1</v>
      </c>
      <c r="AK41" s="13" t="b">
        <f t="shared" si="30"/>
        <v>1</v>
      </c>
      <c r="AL41" s="13">
        <f>IF(B41="",0,IF(COUNTIF(B41:$B$271,B41)&gt;1,1,0))</f>
        <v>0</v>
      </c>
    </row>
    <row r="42" spans="1:38" ht="15.75">
      <c r="A42" s="464">
        <v>21</v>
      </c>
      <c r="B42" s="491"/>
      <c r="C42" s="466"/>
      <c r="D42" s="467"/>
      <c r="E42" s="468"/>
      <c r="F42" s="521"/>
      <c r="G42" s="522"/>
      <c r="H42" s="522"/>
      <c r="I42" s="523"/>
      <c r="J42" s="523"/>
      <c r="K42" s="523"/>
      <c r="L42" s="523"/>
      <c r="M42" s="523"/>
      <c r="N42" s="524"/>
      <c r="O42" s="522"/>
      <c r="P42" s="522"/>
      <c r="Q42" s="522"/>
      <c r="R42" s="525"/>
      <c r="S42" s="3"/>
      <c r="T42" s="13" t="b">
        <f t="shared" si="1"/>
        <v>1</v>
      </c>
      <c r="U42" s="13" t="b">
        <f t="shared" si="2"/>
        <v>1</v>
      </c>
      <c r="V42" s="13" t="b">
        <f t="shared" si="15"/>
        <v>1</v>
      </c>
      <c r="W42" s="13" t="b">
        <f t="shared" si="16"/>
        <v>1</v>
      </c>
      <c r="X42" s="13" t="b">
        <f t="shared" si="17"/>
        <v>1</v>
      </c>
      <c r="Y42" s="13" t="b">
        <f t="shared" si="18"/>
        <v>1</v>
      </c>
      <c r="Z42" s="13" t="b">
        <f t="shared" si="19"/>
        <v>1</v>
      </c>
      <c r="AA42" s="13" t="b">
        <f t="shared" si="20"/>
        <v>1</v>
      </c>
      <c r="AB42" s="13" t="b">
        <f t="shared" si="21"/>
        <v>1</v>
      </c>
      <c r="AC42" s="13" t="b">
        <f t="shared" si="22"/>
        <v>1</v>
      </c>
      <c r="AD42" s="13" t="b">
        <f t="shared" si="23"/>
        <v>1</v>
      </c>
      <c r="AE42" s="13" t="b">
        <f t="shared" si="24"/>
        <v>1</v>
      </c>
      <c r="AF42" s="13" t="b">
        <f t="shared" si="25"/>
        <v>1</v>
      </c>
      <c r="AG42" s="13" t="b">
        <f t="shared" si="26"/>
        <v>1</v>
      </c>
      <c r="AH42" s="13" t="b">
        <f t="shared" si="27"/>
        <v>1</v>
      </c>
      <c r="AI42" s="13" t="b">
        <f t="shared" si="28"/>
        <v>1</v>
      </c>
      <c r="AJ42" s="13" t="b">
        <f t="shared" si="29"/>
        <v>1</v>
      </c>
      <c r="AK42" s="13" t="b">
        <f t="shared" si="30"/>
        <v>1</v>
      </c>
      <c r="AL42" s="13">
        <f>IF(B42="",0,IF(COUNTIF(B42:$B$271,B42)&gt;1,1,0))</f>
        <v>0</v>
      </c>
    </row>
    <row r="43" spans="1:38" ht="15.75">
      <c r="A43" s="464">
        <v>22</v>
      </c>
      <c r="B43" s="491"/>
      <c r="C43" s="466"/>
      <c r="D43" s="467"/>
      <c r="E43" s="468"/>
      <c r="F43" s="521"/>
      <c r="G43" s="522"/>
      <c r="H43" s="522"/>
      <c r="I43" s="523"/>
      <c r="J43" s="523"/>
      <c r="K43" s="523"/>
      <c r="L43" s="523"/>
      <c r="M43" s="523"/>
      <c r="N43" s="524"/>
      <c r="O43" s="522"/>
      <c r="P43" s="522"/>
      <c r="Q43" s="522"/>
      <c r="R43" s="525"/>
      <c r="S43" s="3"/>
      <c r="T43" s="13" t="b">
        <f t="shared" si="1"/>
        <v>1</v>
      </c>
      <c r="U43" s="13" t="b">
        <f t="shared" si="2"/>
        <v>1</v>
      </c>
      <c r="V43" s="13" t="b">
        <f t="shared" si="15"/>
        <v>1</v>
      </c>
      <c r="W43" s="13" t="b">
        <f t="shared" si="16"/>
        <v>1</v>
      </c>
      <c r="X43" s="13" t="b">
        <f t="shared" si="17"/>
        <v>1</v>
      </c>
      <c r="Y43" s="13" t="b">
        <f t="shared" si="18"/>
        <v>1</v>
      </c>
      <c r="Z43" s="13" t="b">
        <f t="shared" si="19"/>
        <v>1</v>
      </c>
      <c r="AA43" s="13" t="b">
        <f t="shared" si="20"/>
        <v>1</v>
      </c>
      <c r="AB43" s="13" t="b">
        <f t="shared" si="21"/>
        <v>1</v>
      </c>
      <c r="AC43" s="13" t="b">
        <f t="shared" si="22"/>
        <v>1</v>
      </c>
      <c r="AD43" s="13" t="b">
        <f t="shared" si="23"/>
        <v>1</v>
      </c>
      <c r="AE43" s="13" t="b">
        <f t="shared" si="24"/>
        <v>1</v>
      </c>
      <c r="AF43" s="13" t="b">
        <f t="shared" si="25"/>
        <v>1</v>
      </c>
      <c r="AG43" s="13" t="b">
        <f t="shared" si="26"/>
        <v>1</v>
      </c>
      <c r="AH43" s="13" t="b">
        <f t="shared" si="27"/>
        <v>1</v>
      </c>
      <c r="AI43" s="13" t="b">
        <f t="shared" si="28"/>
        <v>1</v>
      </c>
      <c r="AJ43" s="13" t="b">
        <f t="shared" si="29"/>
        <v>1</v>
      </c>
      <c r="AK43" s="13" t="b">
        <f t="shared" si="30"/>
        <v>1</v>
      </c>
      <c r="AL43" s="13">
        <f>IF(B43="",0,IF(COUNTIF(B43:$B$271,B43)&gt;1,1,0))</f>
        <v>0</v>
      </c>
    </row>
    <row r="44" spans="1:38" ht="15.75">
      <c r="A44" s="464">
        <v>23</v>
      </c>
      <c r="B44" s="491"/>
      <c r="C44" s="466"/>
      <c r="D44" s="467"/>
      <c r="E44" s="468"/>
      <c r="F44" s="521"/>
      <c r="G44" s="522"/>
      <c r="H44" s="522"/>
      <c r="I44" s="523"/>
      <c r="J44" s="523"/>
      <c r="K44" s="523"/>
      <c r="L44" s="523"/>
      <c r="M44" s="523"/>
      <c r="N44" s="524"/>
      <c r="O44" s="522"/>
      <c r="P44" s="522"/>
      <c r="Q44" s="522"/>
      <c r="R44" s="525"/>
      <c r="S44" s="3"/>
      <c r="T44" s="13" t="b">
        <f t="shared" si="1"/>
        <v>1</v>
      </c>
      <c r="U44" s="13" t="b">
        <f t="shared" si="2"/>
        <v>1</v>
      </c>
      <c r="V44" s="13" t="b">
        <f t="shared" si="15"/>
        <v>1</v>
      </c>
      <c r="W44" s="13" t="b">
        <f t="shared" si="16"/>
        <v>1</v>
      </c>
      <c r="X44" s="13" t="b">
        <f t="shared" si="17"/>
        <v>1</v>
      </c>
      <c r="Y44" s="13" t="b">
        <f t="shared" si="18"/>
        <v>1</v>
      </c>
      <c r="Z44" s="13" t="b">
        <f t="shared" si="19"/>
        <v>1</v>
      </c>
      <c r="AA44" s="13" t="b">
        <f t="shared" si="20"/>
        <v>1</v>
      </c>
      <c r="AB44" s="13" t="b">
        <f t="shared" si="21"/>
        <v>1</v>
      </c>
      <c r="AC44" s="13" t="b">
        <f t="shared" si="22"/>
        <v>1</v>
      </c>
      <c r="AD44" s="13" t="b">
        <f t="shared" si="23"/>
        <v>1</v>
      </c>
      <c r="AE44" s="13" t="b">
        <f t="shared" si="24"/>
        <v>1</v>
      </c>
      <c r="AF44" s="13" t="b">
        <f t="shared" si="25"/>
        <v>1</v>
      </c>
      <c r="AG44" s="13" t="b">
        <f t="shared" si="26"/>
        <v>1</v>
      </c>
      <c r="AH44" s="13" t="b">
        <f t="shared" si="27"/>
        <v>1</v>
      </c>
      <c r="AI44" s="13" t="b">
        <f t="shared" si="28"/>
        <v>1</v>
      </c>
      <c r="AJ44" s="13" t="b">
        <f t="shared" si="29"/>
        <v>1</v>
      </c>
      <c r="AK44" s="13" t="b">
        <f t="shared" si="30"/>
        <v>1</v>
      </c>
      <c r="AL44" s="13">
        <f>IF(B44="",0,IF(COUNTIF(B44:$B$271,B44)&gt;1,1,0))</f>
        <v>0</v>
      </c>
    </row>
    <row r="45" spans="1:38" ht="15.75">
      <c r="A45" s="464">
        <v>24</v>
      </c>
      <c r="B45" s="491"/>
      <c r="C45" s="466"/>
      <c r="D45" s="467"/>
      <c r="E45" s="468"/>
      <c r="F45" s="521"/>
      <c r="G45" s="522"/>
      <c r="H45" s="522"/>
      <c r="I45" s="523"/>
      <c r="J45" s="523"/>
      <c r="K45" s="523"/>
      <c r="L45" s="523"/>
      <c r="M45" s="523"/>
      <c r="N45" s="524"/>
      <c r="O45" s="522"/>
      <c r="P45" s="522"/>
      <c r="Q45" s="522"/>
      <c r="R45" s="525"/>
      <c r="S45" s="3"/>
      <c r="T45" s="13" t="b">
        <f t="shared" si="1"/>
        <v>1</v>
      </c>
      <c r="U45" s="13" t="b">
        <f t="shared" si="2"/>
        <v>1</v>
      </c>
      <c r="V45" s="13" t="b">
        <f t="shared" si="15"/>
        <v>1</v>
      </c>
      <c r="W45" s="13" t="b">
        <f t="shared" si="16"/>
        <v>1</v>
      </c>
      <c r="X45" s="13" t="b">
        <f t="shared" si="17"/>
        <v>1</v>
      </c>
      <c r="Y45" s="13" t="b">
        <f t="shared" si="18"/>
        <v>1</v>
      </c>
      <c r="Z45" s="13" t="b">
        <f t="shared" si="19"/>
        <v>1</v>
      </c>
      <c r="AA45" s="13" t="b">
        <f t="shared" si="20"/>
        <v>1</v>
      </c>
      <c r="AB45" s="13" t="b">
        <f t="shared" si="21"/>
        <v>1</v>
      </c>
      <c r="AC45" s="13" t="b">
        <f t="shared" si="22"/>
        <v>1</v>
      </c>
      <c r="AD45" s="13" t="b">
        <f t="shared" si="23"/>
        <v>1</v>
      </c>
      <c r="AE45" s="13" t="b">
        <f t="shared" si="24"/>
        <v>1</v>
      </c>
      <c r="AF45" s="13" t="b">
        <f t="shared" si="25"/>
        <v>1</v>
      </c>
      <c r="AG45" s="13" t="b">
        <f t="shared" si="26"/>
        <v>1</v>
      </c>
      <c r="AH45" s="13" t="b">
        <f t="shared" si="27"/>
        <v>1</v>
      </c>
      <c r="AI45" s="13" t="b">
        <f t="shared" si="28"/>
        <v>1</v>
      </c>
      <c r="AJ45" s="13" t="b">
        <f t="shared" si="29"/>
        <v>1</v>
      </c>
      <c r="AK45" s="13" t="b">
        <f t="shared" si="30"/>
        <v>1</v>
      </c>
      <c r="AL45" s="13">
        <f>IF(B45="",0,IF(COUNTIF(B45:$B$271,B45)&gt;1,1,0))</f>
        <v>0</v>
      </c>
    </row>
    <row r="46" spans="1:38" ht="15.75">
      <c r="A46" s="464">
        <v>25</v>
      </c>
      <c r="B46" s="491"/>
      <c r="C46" s="466"/>
      <c r="D46" s="467"/>
      <c r="E46" s="468"/>
      <c r="F46" s="521"/>
      <c r="G46" s="522"/>
      <c r="H46" s="522"/>
      <c r="I46" s="523"/>
      <c r="J46" s="523"/>
      <c r="K46" s="523"/>
      <c r="L46" s="523"/>
      <c r="M46" s="523"/>
      <c r="N46" s="524"/>
      <c r="O46" s="522"/>
      <c r="P46" s="522"/>
      <c r="Q46" s="522"/>
      <c r="R46" s="525"/>
      <c r="S46" s="3"/>
      <c r="T46" s="13" t="b">
        <f t="shared" si="1"/>
        <v>1</v>
      </c>
      <c r="U46" s="13" t="b">
        <f t="shared" si="2"/>
        <v>1</v>
      </c>
      <c r="V46" s="13" t="b">
        <f t="shared" si="15"/>
        <v>1</v>
      </c>
      <c r="W46" s="13" t="b">
        <f t="shared" si="16"/>
        <v>1</v>
      </c>
      <c r="X46" s="13" t="b">
        <f t="shared" si="17"/>
        <v>1</v>
      </c>
      <c r="Y46" s="13" t="b">
        <f t="shared" si="18"/>
        <v>1</v>
      </c>
      <c r="Z46" s="13" t="b">
        <f t="shared" si="19"/>
        <v>1</v>
      </c>
      <c r="AA46" s="13" t="b">
        <f t="shared" si="20"/>
        <v>1</v>
      </c>
      <c r="AB46" s="13" t="b">
        <f t="shared" si="21"/>
        <v>1</v>
      </c>
      <c r="AC46" s="13" t="b">
        <f t="shared" si="22"/>
        <v>1</v>
      </c>
      <c r="AD46" s="13" t="b">
        <f t="shared" si="23"/>
        <v>1</v>
      </c>
      <c r="AE46" s="13" t="b">
        <f t="shared" si="24"/>
        <v>1</v>
      </c>
      <c r="AF46" s="13" t="b">
        <f t="shared" si="25"/>
        <v>1</v>
      </c>
      <c r="AG46" s="13" t="b">
        <f t="shared" si="26"/>
        <v>1</v>
      </c>
      <c r="AH46" s="13" t="b">
        <f t="shared" si="27"/>
        <v>1</v>
      </c>
      <c r="AI46" s="13" t="b">
        <f t="shared" si="28"/>
        <v>1</v>
      </c>
      <c r="AJ46" s="13" t="b">
        <f t="shared" si="29"/>
        <v>1</v>
      </c>
      <c r="AK46" s="13" t="b">
        <f t="shared" si="30"/>
        <v>1</v>
      </c>
      <c r="AL46" s="13">
        <f>IF(B46="",0,IF(COUNTIF(B46:$B$271,B46)&gt;1,1,0))</f>
        <v>0</v>
      </c>
    </row>
    <row r="47" spans="1:38" ht="15.75">
      <c r="A47" s="464">
        <v>26</v>
      </c>
      <c r="B47" s="491"/>
      <c r="C47" s="466"/>
      <c r="D47" s="467"/>
      <c r="E47" s="468"/>
      <c r="F47" s="521"/>
      <c r="G47" s="522"/>
      <c r="H47" s="522"/>
      <c r="I47" s="523"/>
      <c r="J47" s="523"/>
      <c r="K47" s="523"/>
      <c r="L47" s="523"/>
      <c r="M47" s="523"/>
      <c r="N47" s="524"/>
      <c r="O47" s="522"/>
      <c r="P47" s="522"/>
      <c r="Q47" s="522"/>
      <c r="R47" s="525"/>
      <c r="S47" s="3"/>
      <c r="T47" s="13" t="b">
        <f t="shared" si="1"/>
        <v>1</v>
      </c>
      <c r="U47" s="13" t="b">
        <f t="shared" si="2"/>
        <v>1</v>
      </c>
      <c r="V47" s="13" t="b">
        <f t="shared" si="15"/>
        <v>1</v>
      </c>
      <c r="W47" s="13" t="b">
        <f t="shared" si="16"/>
        <v>1</v>
      </c>
      <c r="X47" s="13" t="b">
        <f t="shared" si="17"/>
        <v>1</v>
      </c>
      <c r="Y47" s="13" t="b">
        <f t="shared" si="18"/>
        <v>1</v>
      </c>
      <c r="Z47" s="13" t="b">
        <f t="shared" si="19"/>
        <v>1</v>
      </c>
      <c r="AA47" s="13" t="b">
        <f t="shared" si="20"/>
        <v>1</v>
      </c>
      <c r="AB47" s="13" t="b">
        <f t="shared" si="21"/>
        <v>1</v>
      </c>
      <c r="AC47" s="13" t="b">
        <f t="shared" si="22"/>
        <v>1</v>
      </c>
      <c r="AD47" s="13" t="b">
        <f t="shared" si="23"/>
        <v>1</v>
      </c>
      <c r="AE47" s="13" t="b">
        <f t="shared" si="24"/>
        <v>1</v>
      </c>
      <c r="AF47" s="13" t="b">
        <f t="shared" si="25"/>
        <v>1</v>
      </c>
      <c r="AG47" s="13" t="b">
        <f t="shared" si="26"/>
        <v>1</v>
      </c>
      <c r="AH47" s="13" t="b">
        <f t="shared" si="27"/>
        <v>1</v>
      </c>
      <c r="AI47" s="13" t="b">
        <f t="shared" si="28"/>
        <v>1</v>
      </c>
      <c r="AJ47" s="13" t="b">
        <f t="shared" si="29"/>
        <v>1</v>
      </c>
      <c r="AK47" s="13" t="b">
        <f t="shared" si="30"/>
        <v>1</v>
      </c>
      <c r="AL47" s="13">
        <f>IF(B47="",0,IF(COUNTIF(B47:$B$271,B47)&gt;1,1,0))</f>
        <v>0</v>
      </c>
    </row>
    <row r="48" spans="1:38" ht="15.75">
      <c r="A48" s="464">
        <v>27</v>
      </c>
      <c r="B48" s="491"/>
      <c r="C48" s="466"/>
      <c r="D48" s="467"/>
      <c r="E48" s="468"/>
      <c r="F48" s="521"/>
      <c r="G48" s="522"/>
      <c r="H48" s="522"/>
      <c r="I48" s="523"/>
      <c r="J48" s="523"/>
      <c r="K48" s="523"/>
      <c r="L48" s="523"/>
      <c r="M48" s="523"/>
      <c r="N48" s="524"/>
      <c r="O48" s="522"/>
      <c r="P48" s="522"/>
      <c r="Q48" s="522"/>
      <c r="R48" s="525"/>
      <c r="S48" s="3"/>
      <c r="T48" s="13" t="b">
        <f t="shared" si="1"/>
        <v>1</v>
      </c>
      <c r="U48" s="13" t="b">
        <f t="shared" si="2"/>
        <v>1</v>
      </c>
      <c r="V48" s="13" t="b">
        <f t="shared" si="15"/>
        <v>1</v>
      </c>
      <c r="W48" s="13" t="b">
        <f t="shared" si="16"/>
        <v>1</v>
      </c>
      <c r="X48" s="13" t="b">
        <f t="shared" si="17"/>
        <v>1</v>
      </c>
      <c r="Y48" s="13" t="b">
        <f t="shared" si="18"/>
        <v>1</v>
      </c>
      <c r="Z48" s="13" t="b">
        <f t="shared" si="19"/>
        <v>1</v>
      </c>
      <c r="AA48" s="13" t="b">
        <f t="shared" si="20"/>
        <v>1</v>
      </c>
      <c r="AB48" s="13" t="b">
        <f t="shared" si="21"/>
        <v>1</v>
      </c>
      <c r="AC48" s="13" t="b">
        <f t="shared" si="22"/>
        <v>1</v>
      </c>
      <c r="AD48" s="13" t="b">
        <f t="shared" si="23"/>
        <v>1</v>
      </c>
      <c r="AE48" s="13" t="b">
        <f t="shared" si="24"/>
        <v>1</v>
      </c>
      <c r="AF48" s="13" t="b">
        <f t="shared" si="25"/>
        <v>1</v>
      </c>
      <c r="AG48" s="13" t="b">
        <f t="shared" si="26"/>
        <v>1</v>
      </c>
      <c r="AH48" s="13" t="b">
        <f t="shared" si="27"/>
        <v>1</v>
      </c>
      <c r="AI48" s="13" t="b">
        <f t="shared" si="28"/>
        <v>1</v>
      </c>
      <c r="AJ48" s="13" t="b">
        <f t="shared" si="29"/>
        <v>1</v>
      </c>
      <c r="AK48" s="13" t="b">
        <f t="shared" si="30"/>
        <v>1</v>
      </c>
      <c r="AL48" s="13">
        <f>IF(B48="",0,IF(COUNTIF(B48:$B$271,B48)&gt;1,1,0))</f>
        <v>0</v>
      </c>
    </row>
    <row r="49" spans="1:38" ht="15.75">
      <c r="A49" s="464">
        <v>28</v>
      </c>
      <c r="B49" s="491"/>
      <c r="C49" s="466"/>
      <c r="D49" s="467"/>
      <c r="E49" s="468"/>
      <c r="F49" s="521"/>
      <c r="G49" s="522"/>
      <c r="H49" s="522"/>
      <c r="I49" s="523"/>
      <c r="J49" s="523"/>
      <c r="K49" s="523"/>
      <c r="L49" s="523"/>
      <c r="M49" s="523"/>
      <c r="N49" s="524"/>
      <c r="O49" s="522"/>
      <c r="P49" s="522"/>
      <c r="Q49" s="522"/>
      <c r="R49" s="525"/>
      <c r="S49" s="3"/>
      <c r="T49" s="13" t="b">
        <f t="shared" si="1"/>
        <v>1</v>
      </c>
      <c r="U49" s="13" t="b">
        <f t="shared" si="2"/>
        <v>1</v>
      </c>
      <c r="V49" s="13" t="b">
        <f t="shared" si="15"/>
        <v>1</v>
      </c>
      <c r="W49" s="13" t="b">
        <f t="shared" si="16"/>
        <v>1</v>
      </c>
      <c r="X49" s="13" t="b">
        <f t="shared" si="17"/>
        <v>1</v>
      </c>
      <c r="Y49" s="13" t="b">
        <f t="shared" si="18"/>
        <v>1</v>
      </c>
      <c r="Z49" s="13" t="b">
        <f t="shared" si="19"/>
        <v>1</v>
      </c>
      <c r="AA49" s="13" t="b">
        <f t="shared" si="20"/>
        <v>1</v>
      </c>
      <c r="AB49" s="13" t="b">
        <f t="shared" si="21"/>
        <v>1</v>
      </c>
      <c r="AC49" s="13" t="b">
        <f t="shared" si="22"/>
        <v>1</v>
      </c>
      <c r="AD49" s="13" t="b">
        <f t="shared" si="23"/>
        <v>1</v>
      </c>
      <c r="AE49" s="13" t="b">
        <f t="shared" si="24"/>
        <v>1</v>
      </c>
      <c r="AF49" s="13" t="b">
        <f t="shared" si="25"/>
        <v>1</v>
      </c>
      <c r="AG49" s="13" t="b">
        <f t="shared" si="26"/>
        <v>1</v>
      </c>
      <c r="AH49" s="13" t="b">
        <f t="shared" si="27"/>
        <v>1</v>
      </c>
      <c r="AI49" s="13" t="b">
        <f t="shared" si="28"/>
        <v>1</v>
      </c>
      <c r="AJ49" s="13" t="b">
        <f t="shared" si="29"/>
        <v>1</v>
      </c>
      <c r="AK49" s="13" t="b">
        <f t="shared" si="30"/>
        <v>1</v>
      </c>
      <c r="AL49" s="13">
        <f>IF(B49="",0,IF(COUNTIF(B49:$B$271,B49)&gt;1,1,0))</f>
        <v>0</v>
      </c>
    </row>
    <row r="50" spans="1:38" ht="15.75">
      <c r="A50" s="464">
        <v>29</v>
      </c>
      <c r="B50" s="491"/>
      <c r="C50" s="466"/>
      <c r="D50" s="467"/>
      <c r="E50" s="468"/>
      <c r="F50" s="521"/>
      <c r="G50" s="522"/>
      <c r="H50" s="522"/>
      <c r="I50" s="523"/>
      <c r="J50" s="523"/>
      <c r="K50" s="523"/>
      <c r="L50" s="523"/>
      <c r="M50" s="523"/>
      <c r="N50" s="524"/>
      <c r="O50" s="522"/>
      <c r="P50" s="522"/>
      <c r="Q50" s="522"/>
      <c r="R50" s="525"/>
      <c r="S50" s="3"/>
      <c r="T50" s="13" t="b">
        <f t="shared" si="1"/>
        <v>1</v>
      </c>
      <c r="U50" s="13" t="b">
        <f t="shared" si="2"/>
        <v>1</v>
      </c>
      <c r="V50" s="13" t="b">
        <f t="shared" si="15"/>
        <v>1</v>
      </c>
      <c r="W50" s="13" t="b">
        <f t="shared" si="16"/>
        <v>1</v>
      </c>
      <c r="X50" s="13" t="b">
        <f t="shared" si="17"/>
        <v>1</v>
      </c>
      <c r="Y50" s="13" t="b">
        <f t="shared" si="18"/>
        <v>1</v>
      </c>
      <c r="Z50" s="13" t="b">
        <f t="shared" si="19"/>
        <v>1</v>
      </c>
      <c r="AA50" s="13" t="b">
        <f t="shared" si="20"/>
        <v>1</v>
      </c>
      <c r="AB50" s="13" t="b">
        <f t="shared" si="21"/>
        <v>1</v>
      </c>
      <c r="AC50" s="13" t="b">
        <f t="shared" si="22"/>
        <v>1</v>
      </c>
      <c r="AD50" s="13" t="b">
        <f t="shared" si="23"/>
        <v>1</v>
      </c>
      <c r="AE50" s="13" t="b">
        <f t="shared" si="24"/>
        <v>1</v>
      </c>
      <c r="AF50" s="13" t="b">
        <f t="shared" si="25"/>
        <v>1</v>
      </c>
      <c r="AG50" s="13" t="b">
        <f t="shared" si="26"/>
        <v>1</v>
      </c>
      <c r="AH50" s="13" t="b">
        <f t="shared" si="27"/>
        <v>1</v>
      </c>
      <c r="AI50" s="13" t="b">
        <f t="shared" si="28"/>
        <v>1</v>
      </c>
      <c r="AJ50" s="13" t="b">
        <f t="shared" si="29"/>
        <v>1</v>
      </c>
      <c r="AK50" s="13" t="b">
        <f t="shared" si="30"/>
        <v>1</v>
      </c>
      <c r="AL50" s="13">
        <f>IF(B50="",0,IF(COUNTIF(B50:$B$271,B50)&gt;1,1,0))</f>
        <v>0</v>
      </c>
    </row>
    <row r="51" spans="1:38" ht="15.75">
      <c r="A51" s="464">
        <v>30</v>
      </c>
      <c r="B51" s="491"/>
      <c r="C51" s="466"/>
      <c r="D51" s="467"/>
      <c r="E51" s="468"/>
      <c r="F51" s="521"/>
      <c r="G51" s="522"/>
      <c r="H51" s="522"/>
      <c r="I51" s="523"/>
      <c r="J51" s="523"/>
      <c r="K51" s="523"/>
      <c r="L51" s="523"/>
      <c r="M51" s="523"/>
      <c r="N51" s="524"/>
      <c r="O51" s="522"/>
      <c r="P51" s="522"/>
      <c r="Q51" s="522"/>
      <c r="R51" s="525"/>
      <c r="S51" s="3"/>
      <c r="T51" s="13" t="b">
        <f t="shared" si="1"/>
        <v>1</v>
      </c>
      <c r="U51" s="13" t="b">
        <f t="shared" si="2"/>
        <v>1</v>
      </c>
      <c r="V51" s="13" t="b">
        <f t="shared" si="15"/>
        <v>1</v>
      </c>
      <c r="W51" s="13" t="b">
        <f t="shared" si="16"/>
        <v>1</v>
      </c>
      <c r="X51" s="13" t="b">
        <f t="shared" si="17"/>
        <v>1</v>
      </c>
      <c r="Y51" s="13" t="b">
        <f t="shared" si="18"/>
        <v>1</v>
      </c>
      <c r="Z51" s="13" t="b">
        <f t="shared" si="19"/>
        <v>1</v>
      </c>
      <c r="AA51" s="13" t="b">
        <f t="shared" si="20"/>
        <v>1</v>
      </c>
      <c r="AB51" s="13" t="b">
        <f t="shared" si="21"/>
        <v>1</v>
      </c>
      <c r="AC51" s="13" t="b">
        <f t="shared" si="22"/>
        <v>1</v>
      </c>
      <c r="AD51" s="13" t="b">
        <f t="shared" si="23"/>
        <v>1</v>
      </c>
      <c r="AE51" s="13" t="b">
        <f t="shared" si="24"/>
        <v>1</v>
      </c>
      <c r="AF51" s="13" t="b">
        <f t="shared" si="25"/>
        <v>1</v>
      </c>
      <c r="AG51" s="13" t="b">
        <f t="shared" si="26"/>
        <v>1</v>
      </c>
      <c r="AH51" s="13" t="b">
        <f t="shared" si="27"/>
        <v>1</v>
      </c>
      <c r="AI51" s="13" t="b">
        <f t="shared" si="28"/>
        <v>1</v>
      </c>
      <c r="AJ51" s="13" t="b">
        <f t="shared" si="29"/>
        <v>1</v>
      </c>
      <c r="AK51" s="13" t="b">
        <f t="shared" si="30"/>
        <v>1</v>
      </c>
      <c r="AL51" s="13">
        <f>IF(B51="",0,IF(COUNTIF(B51:$B$271,B51)&gt;1,1,0))</f>
        <v>0</v>
      </c>
    </row>
    <row r="52" spans="1:38" ht="15.75">
      <c r="A52" s="464">
        <v>31</v>
      </c>
      <c r="B52" s="491"/>
      <c r="C52" s="466"/>
      <c r="D52" s="467"/>
      <c r="E52" s="468"/>
      <c r="F52" s="521"/>
      <c r="G52" s="522"/>
      <c r="H52" s="522"/>
      <c r="I52" s="523"/>
      <c r="J52" s="523"/>
      <c r="K52" s="523"/>
      <c r="L52" s="523"/>
      <c r="M52" s="523"/>
      <c r="N52" s="524"/>
      <c r="O52" s="522"/>
      <c r="P52" s="522"/>
      <c r="Q52" s="522"/>
      <c r="R52" s="525"/>
      <c r="S52" s="3"/>
      <c r="T52" s="13" t="b">
        <f t="shared" si="1"/>
        <v>1</v>
      </c>
      <c r="U52" s="13" t="b">
        <f t="shared" si="2"/>
        <v>1</v>
      </c>
      <c r="V52" s="13" t="b">
        <f t="shared" si="15"/>
        <v>1</v>
      </c>
      <c r="W52" s="13" t="b">
        <f t="shared" si="16"/>
        <v>1</v>
      </c>
      <c r="X52" s="13" t="b">
        <f t="shared" si="17"/>
        <v>1</v>
      </c>
      <c r="Y52" s="13" t="b">
        <f t="shared" si="18"/>
        <v>1</v>
      </c>
      <c r="Z52" s="13" t="b">
        <f t="shared" si="19"/>
        <v>1</v>
      </c>
      <c r="AA52" s="13" t="b">
        <f t="shared" si="20"/>
        <v>1</v>
      </c>
      <c r="AB52" s="13" t="b">
        <f t="shared" si="21"/>
        <v>1</v>
      </c>
      <c r="AC52" s="13" t="b">
        <f t="shared" si="22"/>
        <v>1</v>
      </c>
      <c r="AD52" s="13" t="b">
        <f t="shared" si="23"/>
        <v>1</v>
      </c>
      <c r="AE52" s="13" t="b">
        <f t="shared" si="24"/>
        <v>1</v>
      </c>
      <c r="AF52" s="13" t="b">
        <f t="shared" si="25"/>
        <v>1</v>
      </c>
      <c r="AG52" s="13" t="b">
        <f t="shared" si="26"/>
        <v>1</v>
      </c>
      <c r="AH52" s="13" t="b">
        <f t="shared" si="27"/>
        <v>1</v>
      </c>
      <c r="AI52" s="13" t="b">
        <f t="shared" si="28"/>
        <v>1</v>
      </c>
      <c r="AJ52" s="13" t="b">
        <f t="shared" si="29"/>
        <v>1</v>
      </c>
      <c r="AK52" s="13" t="b">
        <f t="shared" si="30"/>
        <v>1</v>
      </c>
      <c r="AL52" s="13">
        <f>IF(B52="",0,IF(COUNTIF(B52:$B$271,B52)&gt;1,1,0))</f>
        <v>0</v>
      </c>
    </row>
    <row r="53" spans="1:38" ht="15.75">
      <c r="A53" s="464">
        <v>32</v>
      </c>
      <c r="B53" s="491"/>
      <c r="C53" s="466"/>
      <c r="D53" s="467"/>
      <c r="E53" s="468"/>
      <c r="F53" s="521"/>
      <c r="G53" s="522"/>
      <c r="H53" s="522"/>
      <c r="I53" s="523"/>
      <c r="J53" s="523"/>
      <c r="K53" s="523"/>
      <c r="L53" s="523"/>
      <c r="M53" s="523"/>
      <c r="N53" s="524"/>
      <c r="O53" s="522"/>
      <c r="P53" s="522"/>
      <c r="Q53" s="522"/>
      <c r="R53" s="525"/>
      <c r="S53" s="3"/>
      <c r="T53" s="13" t="b">
        <f t="shared" si="1"/>
        <v>1</v>
      </c>
      <c r="U53" s="13" t="b">
        <f t="shared" si="2"/>
        <v>1</v>
      </c>
      <c r="V53" s="13" t="b">
        <f t="shared" si="15"/>
        <v>1</v>
      </c>
      <c r="W53" s="13" t="b">
        <f t="shared" si="16"/>
        <v>1</v>
      </c>
      <c r="X53" s="13" t="b">
        <f t="shared" si="17"/>
        <v>1</v>
      </c>
      <c r="Y53" s="13" t="b">
        <f t="shared" si="18"/>
        <v>1</v>
      </c>
      <c r="Z53" s="13" t="b">
        <f t="shared" si="19"/>
        <v>1</v>
      </c>
      <c r="AA53" s="13" t="b">
        <f t="shared" si="20"/>
        <v>1</v>
      </c>
      <c r="AB53" s="13" t="b">
        <f t="shared" si="21"/>
        <v>1</v>
      </c>
      <c r="AC53" s="13" t="b">
        <f t="shared" si="22"/>
        <v>1</v>
      </c>
      <c r="AD53" s="13" t="b">
        <f t="shared" si="23"/>
        <v>1</v>
      </c>
      <c r="AE53" s="13" t="b">
        <f t="shared" si="24"/>
        <v>1</v>
      </c>
      <c r="AF53" s="13" t="b">
        <f t="shared" si="25"/>
        <v>1</v>
      </c>
      <c r="AG53" s="13" t="b">
        <f t="shared" si="26"/>
        <v>1</v>
      </c>
      <c r="AH53" s="13" t="b">
        <f t="shared" si="27"/>
        <v>1</v>
      </c>
      <c r="AI53" s="13" t="b">
        <f t="shared" si="28"/>
        <v>1</v>
      </c>
      <c r="AJ53" s="13" t="b">
        <f t="shared" si="29"/>
        <v>1</v>
      </c>
      <c r="AK53" s="13" t="b">
        <f t="shared" si="30"/>
        <v>1</v>
      </c>
      <c r="AL53" s="13">
        <f>IF(B53="",0,IF(COUNTIF(B53:$B$271,B53)&gt;1,1,0))</f>
        <v>0</v>
      </c>
    </row>
    <row r="54" spans="1:38" ht="15.75">
      <c r="A54" s="464">
        <v>33</v>
      </c>
      <c r="B54" s="491"/>
      <c r="C54" s="466"/>
      <c r="D54" s="467"/>
      <c r="E54" s="468"/>
      <c r="F54" s="521"/>
      <c r="G54" s="522"/>
      <c r="H54" s="522"/>
      <c r="I54" s="523"/>
      <c r="J54" s="523"/>
      <c r="K54" s="523"/>
      <c r="L54" s="523"/>
      <c r="M54" s="523"/>
      <c r="N54" s="524"/>
      <c r="O54" s="522"/>
      <c r="P54" s="522"/>
      <c r="Q54" s="522"/>
      <c r="R54" s="525"/>
      <c r="S54" s="3"/>
      <c r="T54" s="13" t="b">
        <f t="shared" si="1"/>
        <v>1</v>
      </c>
      <c r="U54" s="13" t="b">
        <f t="shared" si="2"/>
        <v>1</v>
      </c>
      <c r="V54" s="13" t="b">
        <f t="shared" si="15"/>
        <v>1</v>
      </c>
      <c r="W54" s="13" t="b">
        <f t="shared" si="16"/>
        <v>1</v>
      </c>
      <c r="X54" s="13" t="b">
        <f t="shared" si="17"/>
        <v>1</v>
      </c>
      <c r="Y54" s="13" t="b">
        <f t="shared" si="18"/>
        <v>1</v>
      </c>
      <c r="Z54" s="13" t="b">
        <f t="shared" si="19"/>
        <v>1</v>
      </c>
      <c r="AA54" s="13" t="b">
        <f t="shared" si="20"/>
        <v>1</v>
      </c>
      <c r="AB54" s="13" t="b">
        <f t="shared" si="21"/>
        <v>1</v>
      </c>
      <c r="AC54" s="13" t="b">
        <f t="shared" si="22"/>
        <v>1</v>
      </c>
      <c r="AD54" s="13" t="b">
        <f t="shared" si="23"/>
        <v>1</v>
      </c>
      <c r="AE54" s="13" t="b">
        <f t="shared" si="24"/>
        <v>1</v>
      </c>
      <c r="AF54" s="13" t="b">
        <f t="shared" si="25"/>
        <v>1</v>
      </c>
      <c r="AG54" s="13" t="b">
        <f t="shared" si="26"/>
        <v>1</v>
      </c>
      <c r="AH54" s="13" t="b">
        <f t="shared" si="27"/>
        <v>1</v>
      </c>
      <c r="AI54" s="13" t="b">
        <f t="shared" si="28"/>
        <v>1</v>
      </c>
      <c r="AJ54" s="13" t="b">
        <f t="shared" si="29"/>
        <v>1</v>
      </c>
      <c r="AK54" s="13" t="b">
        <f t="shared" si="30"/>
        <v>1</v>
      </c>
      <c r="AL54" s="13">
        <f>IF(B54="",0,IF(COUNTIF(B54:$B$271,B54)&gt;1,1,0))</f>
        <v>0</v>
      </c>
    </row>
    <row r="55" spans="1:38" ht="15.75">
      <c r="A55" s="464">
        <v>34</v>
      </c>
      <c r="B55" s="491"/>
      <c r="C55" s="466"/>
      <c r="D55" s="467"/>
      <c r="E55" s="468"/>
      <c r="F55" s="521"/>
      <c r="G55" s="522"/>
      <c r="H55" s="522"/>
      <c r="I55" s="523"/>
      <c r="J55" s="523"/>
      <c r="K55" s="523"/>
      <c r="L55" s="523"/>
      <c r="M55" s="523"/>
      <c r="N55" s="524"/>
      <c r="O55" s="522"/>
      <c r="P55" s="522"/>
      <c r="Q55" s="522"/>
      <c r="R55" s="525"/>
      <c r="S55" s="3"/>
      <c r="T55" s="13" t="b">
        <f t="shared" si="1"/>
        <v>1</v>
      </c>
      <c r="U55" s="13" t="b">
        <f t="shared" si="2"/>
        <v>1</v>
      </c>
      <c r="V55" s="13" t="b">
        <f t="shared" si="15"/>
        <v>1</v>
      </c>
      <c r="W55" s="13" t="b">
        <f t="shared" si="16"/>
        <v>1</v>
      </c>
      <c r="X55" s="13" t="b">
        <f t="shared" si="17"/>
        <v>1</v>
      </c>
      <c r="Y55" s="13" t="b">
        <f t="shared" si="18"/>
        <v>1</v>
      </c>
      <c r="Z55" s="13" t="b">
        <f t="shared" si="19"/>
        <v>1</v>
      </c>
      <c r="AA55" s="13" t="b">
        <f t="shared" si="20"/>
        <v>1</v>
      </c>
      <c r="AB55" s="13" t="b">
        <f t="shared" si="21"/>
        <v>1</v>
      </c>
      <c r="AC55" s="13" t="b">
        <f t="shared" si="22"/>
        <v>1</v>
      </c>
      <c r="AD55" s="13" t="b">
        <f t="shared" si="23"/>
        <v>1</v>
      </c>
      <c r="AE55" s="13" t="b">
        <f t="shared" si="24"/>
        <v>1</v>
      </c>
      <c r="AF55" s="13" t="b">
        <f t="shared" si="25"/>
        <v>1</v>
      </c>
      <c r="AG55" s="13" t="b">
        <f t="shared" si="26"/>
        <v>1</v>
      </c>
      <c r="AH55" s="13" t="b">
        <f t="shared" si="27"/>
        <v>1</v>
      </c>
      <c r="AI55" s="13" t="b">
        <f t="shared" si="28"/>
        <v>1</v>
      </c>
      <c r="AJ55" s="13" t="b">
        <f t="shared" si="29"/>
        <v>1</v>
      </c>
      <c r="AK55" s="13" t="b">
        <f t="shared" si="30"/>
        <v>1</v>
      </c>
      <c r="AL55" s="13">
        <f>IF(B55="",0,IF(COUNTIF(B55:$B$271,B55)&gt;1,1,0))</f>
        <v>0</v>
      </c>
    </row>
    <row r="56" spans="1:38" ht="15.75">
      <c r="A56" s="464">
        <v>35</v>
      </c>
      <c r="B56" s="491"/>
      <c r="C56" s="466"/>
      <c r="D56" s="467"/>
      <c r="E56" s="468"/>
      <c r="F56" s="521"/>
      <c r="G56" s="522"/>
      <c r="H56" s="522"/>
      <c r="I56" s="523"/>
      <c r="J56" s="523"/>
      <c r="K56" s="523"/>
      <c r="L56" s="523"/>
      <c r="M56" s="523"/>
      <c r="N56" s="524"/>
      <c r="O56" s="522"/>
      <c r="P56" s="522"/>
      <c r="Q56" s="522"/>
      <c r="R56" s="525"/>
      <c r="S56" s="3"/>
      <c r="T56" s="13" t="b">
        <f t="shared" si="1"/>
        <v>1</v>
      </c>
      <c r="U56" s="13" t="b">
        <f t="shared" si="2"/>
        <v>1</v>
      </c>
      <c r="V56" s="13" t="b">
        <f t="shared" si="15"/>
        <v>1</v>
      </c>
      <c r="W56" s="13" t="b">
        <f t="shared" si="16"/>
        <v>1</v>
      </c>
      <c r="X56" s="13" t="b">
        <f t="shared" si="17"/>
        <v>1</v>
      </c>
      <c r="Y56" s="13" t="b">
        <f t="shared" si="18"/>
        <v>1</v>
      </c>
      <c r="Z56" s="13" t="b">
        <f t="shared" si="19"/>
        <v>1</v>
      </c>
      <c r="AA56" s="13" t="b">
        <f t="shared" si="20"/>
        <v>1</v>
      </c>
      <c r="AB56" s="13" t="b">
        <f t="shared" si="21"/>
        <v>1</v>
      </c>
      <c r="AC56" s="13" t="b">
        <f t="shared" si="22"/>
        <v>1</v>
      </c>
      <c r="AD56" s="13" t="b">
        <f t="shared" si="23"/>
        <v>1</v>
      </c>
      <c r="AE56" s="13" t="b">
        <f t="shared" si="24"/>
        <v>1</v>
      </c>
      <c r="AF56" s="13" t="b">
        <f t="shared" si="25"/>
        <v>1</v>
      </c>
      <c r="AG56" s="13" t="b">
        <f t="shared" si="26"/>
        <v>1</v>
      </c>
      <c r="AH56" s="13" t="b">
        <f t="shared" si="27"/>
        <v>1</v>
      </c>
      <c r="AI56" s="13" t="b">
        <f t="shared" si="28"/>
        <v>1</v>
      </c>
      <c r="AJ56" s="13" t="b">
        <f t="shared" si="29"/>
        <v>1</v>
      </c>
      <c r="AK56" s="13" t="b">
        <f t="shared" si="30"/>
        <v>1</v>
      </c>
      <c r="AL56" s="13">
        <f>IF(B56="",0,IF(COUNTIF(B56:$B$271,B56)&gt;1,1,0))</f>
        <v>0</v>
      </c>
    </row>
    <row r="57" spans="1:38" ht="15.75">
      <c r="A57" s="464">
        <v>36</v>
      </c>
      <c r="B57" s="491"/>
      <c r="C57" s="466"/>
      <c r="D57" s="467"/>
      <c r="E57" s="468"/>
      <c r="F57" s="521"/>
      <c r="G57" s="522"/>
      <c r="H57" s="522"/>
      <c r="I57" s="523"/>
      <c r="J57" s="523"/>
      <c r="K57" s="523"/>
      <c r="L57" s="523"/>
      <c r="M57" s="523"/>
      <c r="N57" s="524"/>
      <c r="O57" s="522"/>
      <c r="P57" s="522"/>
      <c r="Q57" s="522"/>
      <c r="R57" s="525"/>
      <c r="S57" s="3"/>
      <c r="T57" s="13" t="b">
        <f t="shared" si="1"/>
        <v>1</v>
      </c>
      <c r="U57" s="13" t="b">
        <f t="shared" si="2"/>
        <v>1</v>
      </c>
      <c r="V57" s="13" t="b">
        <f t="shared" si="15"/>
        <v>1</v>
      </c>
      <c r="W57" s="13" t="b">
        <f t="shared" si="16"/>
        <v>1</v>
      </c>
      <c r="X57" s="13" t="b">
        <f t="shared" si="17"/>
        <v>1</v>
      </c>
      <c r="Y57" s="13" t="b">
        <f t="shared" si="18"/>
        <v>1</v>
      </c>
      <c r="Z57" s="13" t="b">
        <f t="shared" si="19"/>
        <v>1</v>
      </c>
      <c r="AA57" s="13" t="b">
        <f t="shared" si="20"/>
        <v>1</v>
      </c>
      <c r="AB57" s="13" t="b">
        <f t="shared" si="21"/>
        <v>1</v>
      </c>
      <c r="AC57" s="13" t="b">
        <f t="shared" si="22"/>
        <v>1</v>
      </c>
      <c r="AD57" s="13" t="b">
        <f t="shared" si="23"/>
        <v>1</v>
      </c>
      <c r="AE57" s="13" t="b">
        <f t="shared" si="24"/>
        <v>1</v>
      </c>
      <c r="AF57" s="13" t="b">
        <f t="shared" si="25"/>
        <v>1</v>
      </c>
      <c r="AG57" s="13" t="b">
        <f t="shared" si="26"/>
        <v>1</v>
      </c>
      <c r="AH57" s="13" t="b">
        <f t="shared" si="27"/>
        <v>1</v>
      </c>
      <c r="AI57" s="13" t="b">
        <f t="shared" si="28"/>
        <v>1</v>
      </c>
      <c r="AJ57" s="13" t="b">
        <f t="shared" si="29"/>
        <v>1</v>
      </c>
      <c r="AK57" s="13" t="b">
        <f t="shared" si="30"/>
        <v>1</v>
      </c>
      <c r="AL57" s="13">
        <f>IF(B57="",0,IF(COUNTIF(B57:$B$271,B57)&gt;1,1,0))</f>
        <v>0</v>
      </c>
    </row>
    <row r="58" spans="1:38" ht="15.75">
      <c r="A58" s="464">
        <v>37</v>
      </c>
      <c r="B58" s="491"/>
      <c r="C58" s="466"/>
      <c r="D58" s="467"/>
      <c r="E58" s="468"/>
      <c r="F58" s="521"/>
      <c r="G58" s="522"/>
      <c r="H58" s="522"/>
      <c r="I58" s="523"/>
      <c r="J58" s="523"/>
      <c r="K58" s="523"/>
      <c r="L58" s="523"/>
      <c r="M58" s="523"/>
      <c r="N58" s="524"/>
      <c r="O58" s="522"/>
      <c r="P58" s="522"/>
      <c r="Q58" s="522"/>
      <c r="R58" s="525"/>
      <c r="S58" s="3"/>
      <c r="T58" s="13" t="b">
        <f t="shared" si="1"/>
        <v>1</v>
      </c>
      <c r="U58" s="13" t="b">
        <f t="shared" si="2"/>
        <v>1</v>
      </c>
      <c r="V58" s="13" t="b">
        <f t="shared" si="15"/>
        <v>1</v>
      </c>
      <c r="W58" s="13" t="b">
        <f t="shared" si="16"/>
        <v>1</v>
      </c>
      <c r="X58" s="13" t="b">
        <f t="shared" si="17"/>
        <v>1</v>
      </c>
      <c r="Y58" s="13" t="b">
        <f t="shared" si="18"/>
        <v>1</v>
      </c>
      <c r="Z58" s="13" t="b">
        <f t="shared" si="19"/>
        <v>1</v>
      </c>
      <c r="AA58" s="13" t="b">
        <f t="shared" si="20"/>
        <v>1</v>
      </c>
      <c r="AB58" s="13" t="b">
        <f t="shared" si="21"/>
        <v>1</v>
      </c>
      <c r="AC58" s="13" t="b">
        <f t="shared" si="22"/>
        <v>1</v>
      </c>
      <c r="AD58" s="13" t="b">
        <f t="shared" si="23"/>
        <v>1</v>
      </c>
      <c r="AE58" s="13" t="b">
        <f t="shared" si="24"/>
        <v>1</v>
      </c>
      <c r="AF58" s="13" t="b">
        <f t="shared" si="25"/>
        <v>1</v>
      </c>
      <c r="AG58" s="13" t="b">
        <f t="shared" si="26"/>
        <v>1</v>
      </c>
      <c r="AH58" s="13" t="b">
        <f t="shared" si="27"/>
        <v>1</v>
      </c>
      <c r="AI58" s="13" t="b">
        <f t="shared" si="28"/>
        <v>1</v>
      </c>
      <c r="AJ58" s="13" t="b">
        <f t="shared" si="29"/>
        <v>1</v>
      </c>
      <c r="AK58" s="13" t="b">
        <f t="shared" si="30"/>
        <v>1</v>
      </c>
      <c r="AL58" s="13">
        <f>IF(B58="",0,IF(COUNTIF(B58:$B$271,B58)&gt;1,1,0))</f>
        <v>0</v>
      </c>
    </row>
    <row r="59" spans="1:38" ht="15.75">
      <c r="A59" s="464">
        <v>38</v>
      </c>
      <c r="B59" s="491"/>
      <c r="C59" s="466"/>
      <c r="D59" s="467"/>
      <c r="E59" s="468"/>
      <c r="F59" s="521"/>
      <c r="G59" s="522"/>
      <c r="H59" s="522"/>
      <c r="I59" s="523"/>
      <c r="J59" s="523"/>
      <c r="K59" s="523"/>
      <c r="L59" s="523"/>
      <c r="M59" s="523"/>
      <c r="N59" s="524"/>
      <c r="O59" s="522"/>
      <c r="P59" s="522"/>
      <c r="Q59" s="522"/>
      <c r="R59" s="525"/>
      <c r="S59" s="3"/>
      <c r="T59" s="13" t="b">
        <f t="shared" si="1"/>
        <v>1</v>
      </c>
      <c r="U59" s="13" t="b">
        <f t="shared" si="2"/>
        <v>1</v>
      </c>
      <c r="V59" s="13" t="b">
        <f t="shared" si="15"/>
        <v>1</v>
      </c>
      <c r="W59" s="13" t="b">
        <f t="shared" si="16"/>
        <v>1</v>
      </c>
      <c r="X59" s="13" t="b">
        <f t="shared" si="17"/>
        <v>1</v>
      </c>
      <c r="Y59" s="13" t="b">
        <f t="shared" si="18"/>
        <v>1</v>
      </c>
      <c r="Z59" s="13" t="b">
        <f t="shared" si="19"/>
        <v>1</v>
      </c>
      <c r="AA59" s="13" t="b">
        <f t="shared" si="20"/>
        <v>1</v>
      </c>
      <c r="AB59" s="13" t="b">
        <f t="shared" si="21"/>
        <v>1</v>
      </c>
      <c r="AC59" s="13" t="b">
        <f t="shared" si="22"/>
        <v>1</v>
      </c>
      <c r="AD59" s="13" t="b">
        <f t="shared" si="23"/>
        <v>1</v>
      </c>
      <c r="AE59" s="13" t="b">
        <f t="shared" si="24"/>
        <v>1</v>
      </c>
      <c r="AF59" s="13" t="b">
        <f t="shared" si="25"/>
        <v>1</v>
      </c>
      <c r="AG59" s="13" t="b">
        <f t="shared" si="26"/>
        <v>1</v>
      </c>
      <c r="AH59" s="13" t="b">
        <f t="shared" si="27"/>
        <v>1</v>
      </c>
      <c r="AI59" s="13" t="b">
        <f t="shared" si="28"/>
        <v>1</v>
      </c>
      <c r="AJ59" s="13" t="b">
        <f t="shared" si="29"/>
        <v>1</v>
      </c>
      <c r="AK59" s="13" t="b">
        <f t="shared" si="30"/>
        <v>1</v>
      </c>
      <c r="AL59" s="13">
        <f>IF(B59="",0,IF(COUNTIF(B59:$B$271,B59)&gt;1,1,0))</f>
        <v>0</v>
      </c>
    </row>
    <row r="60" spans="1:38" ht="15.75">
      <c r="A60" s="464">
        <v>39</v>
      </c>
      <c r="B60" s="491"/>
      <c r="C60" s="466"/>
      <c r="D60" s="467"/>
      <c r="E60" s="468"/>
      <c r="F60" s="521"/>
      <c r="G60" s="522"/>
      <c r="H60" s="522"/>
      <c r="I60" s="523"/>
      <c r="J60" s="523"/>
      <c r="K60" s="523"/>
      <c r="L60" s="523"/>
      <c r="M60" s="523"/>
      <c r="N60" s="524"/>
      <c r="O60" s="522"/>
      <c r="P60" s="522"/>
      <c r="Q60" s="522"/>
      <c r="R60" s="525"/>
      <c r="S60" s="3"/>
      <c r="T60" s="13" t="b">
        <f t="shared" si="1"/>
        <v>1</v>
      </c>
      <c r="U60" s="13" t="b">
        <f t="shared" si="2"/>
        <v>1</v>
      </c>
      <c r="V60" s="13" t="b">
        <f t="shared" si="15"/>
        <v>1</v>
      </c>
      <c r="W60" s="13" t="b">
        <f t="shared" si="16"/>
        <v>1</v>
      </c>
      <c r="X60" s="13" t="b">
        <f t="shared" si="17"/>
        <v>1</v>
      </c>
      <c r="Y60" s="13" t="b">
        <f t="shared" si="18"/>
        <v>1</v>
      </c>
      <c r="Z60" s="13" t="b">
        <f t="shared" si="19"/>
        <v>1</v>
      </c>
      <c r="AA60" s="13" t="b">
        <f t="shared" si="20"/>
        <v>1</v>
      </c>
      <c r="AB60" s="13" t="b">
        <f t="shared" si="21"/>
        <v>1</v>
      </c>
      <c r="AC60" s="13" t="b">
        <f t="shared" si="22"/>
        <v>1</v>
      </c>
      <c r="AD60" s="13" t="b">
        <f t="shared" si="23"/>
        <v>1</v>
      </c>
      <c r="AE60" s="13" t="b">
        <f t="shared" si="24"/>
        <v>1</v>
      </c>
      <c r="AF60" s="13" t="b">
        <f t="shared" si="25"/>
        <v>1</v>
      </c>
      <c r="AG60" s="13" t="b">
        <f t="shared" si="26"/>
        <v>1</v>
      </c>
      <c r="AH60" s="13" t="b">
        <f t="shared" si="27"/>
        <v>1</v>
      </c>
      <c r="AI60" s="13" t="b">
        <f t="shared" si="28"/>
        <v>1</v>
      </c>
      <c r="AJ60" s="13" t="b">
        <f t="shared" si="29"/>
        <v>1</v>
      </c>
      <c r="AK60" s="13" t="b">
        <f t="shared" si="30"/>
        <v>1</v>
      </c>
      <c r="AL60" s="13">
        <f>IF(B60="",0,IF(COUNTIF(B60:$B$271,B60)&gt;1,1,0))</f>
        <v>0</v>
      </c>
    </row>
    <row r="61" spans="1:38" ht="15.75">
      <c r="A61" s="464">
        <v>40</v>
      </c>
      <c r="B61" s="491"/>
      <c r="C61" s="466"/>
      <c r="D61" s="467"/>
      <c r="E61" s="468"/>
      <c r="F61" s="521"/>
      <c r="G61" s="522"/>
      <c r="H61" s="522"/>
      <c r="I61" s="523"/>
      <c r="J61" s="523"/>
      <c r="K61" s="523"/>
      <c r="L61" s="523"/>
      <c r="M61" s="523"/>
      <c r="N61" s="524"/>
      <c r="O61" s="522"/>
      <c r="P61" s="522"/>
      <c r="Q61" s="522"/>
      <c r="R61" s="525"/>
      <c r="S61" s="3"/>
      <c r="T61" s="13" t="b">
        <f t="shared" si="1"/>
        <v>1</v>
      </c>
      <c r="U61" s="13" t="b">
        <f t="shared" si="2"/>
        <v>1</v>
      </c>
      <c r="V61" s="13" t="b">
        <f t="shared" si="15"/>
        <v>1</v>
      </c>
      <c r="W61" s="13" t="b">
        <f t="shared" si="16"/>
        <v>1</v>
      </c>
      <c r="X61" s="13" t="b">
        <f t="shared" si="17"/>
        <v>1</v>
      </c>
      <c r="Y61" s="13" t="b">
        <f t="shared" si="18"/>
        <v>1</v>
      </c>
      <c r="Z61" s="13" t="b">
        <f t="shared" si="19"/>
        <v>1</v>
      </c>
      <c r="AA61" s="13" t="b">
        <f t="shared" si="20"/>
        <v>1</v>
      </c>
      <c r="AB61" s="13" t="b">
        <f t="shared" si="21"/>
        <v>1</v>
      </c>
      <c r="AC61" s="13" t="b">
        <f t="shared" si="22"/>
        <v>1</v>
      </c>
      <c r="AD61" s="13" t="b">
        <f t="shared" si="23"/>
        <v>1</v>
      </c>
      <c r="AE61" s="13" t="b">
        <f t="shared" si="24"/>
        <v>1</v>
      </c>
      <c r="AF61" s="13" t="b">
        <f t="shared" si="25"/>
        <v>1</v>
      </c>
      <c r="AG61" s="13" t="b">
        <f t="shared" si="26"/>
        <v>1</v>
      </c>
      <c r="AH61" s="13" t="b">
        <f t="shared" si="27"/>
        <v>1</v>
      </c>
      <c r="AI61" s="13" t="b">
        <f t="shared" si="28"/>
        <v>1</v>
      </c>
      <c r="AJ61" s="13" t="b">
        <f t="shared" si="29"/>
        <v>1</v>
      </c>
      <c r="AK61" s="13" t="b">
        <f t="shared" si="30"/>
        <v>1</v>
      </c>
      <c r="AL61" s="13">
        <f>IF(B61="",0,IF(COUNTIF(B61:$B$271,B61)&gt;1,1,0))</f>
        <v>0</v>
      </c>
    </row>
    <row r="62" spans="1:38" ht="15.75">
      <c r="A62" s="464">
        <v>41</v>
      </c>
      <c r="B62" s="491"/>
      <c r="C62" s="466"/>
      <c r="D62" s="467"/>
      <c r="E62" s="468"/>
      <c r="F62" s="521"/>
      <c r="G62" s="522"/>
      <c r="H62" s="522"/>
      <c r="I62" s="523"/>
      <c r="J62" s="523"/>
      <c r="K62" s="523"/>
      <c r="L62" s="523"/>
      <c r="M62" s="523"/>
      <c r="N62" s="524"/>
      <c r="O62" s="522"/>
      <c r="P62" s="522"/>
      <c r="Q62" s="522"/>
      <c r="R62" s="525"/>
      <c r="S62" s="3"/>
      <c r="T62" s="13" t="b">
        <f t="shared" si="1"/>
        <v>1</v>
      </c>
      <c r="U62" s="13" t="b">
        <f t="shared" si="2"/>
        <v>1</v>
      </c>
      <c r="V62" s="13" t="b">
        <f t="shared" si="15"/>
        <v>1</v>
      </c>
      <c r="W62" s="13" t="b">
        <f t="shared" si="16"/>
        <v>1</v>
      </c>
      <c r="X62" s="13" t="b">
        <f t="shared" si="17"/>
        <v>1</v>
      </c>
      <c r="Y62" s="13" t="b">
        <f t="shared" si="18"/>
        <v>1</v>
      </c>
      <c r="Z62" s="13" t="b">
        <f t="shared" si="19"/>
        <v>1</v>
      </c>
      <c r="AA62" s="13" t="b">
        <f t="shared" si="20"/>
        <v>1</v>
      </c>
      <c r="AB62" s="13" t="b">
        <f t="shared" si="21"/>
        <v>1</v>
      </c>
      <c r="AC62" s="13" t="b">
        <f t="shared" si="22"/>
        <v>1</v>
      </c>
      <c r="AD62" s="13" t="b">
        <f t="shared" si="23"/>
        <v>1</v>
      </c>
      <c r="AE62" s="13" t="b">
        <f t="shared" si="24"/>
        <v>1</v>
      </c>
      <c r="AF62" s="13" t="b">
        <f t="shared" si="25"/>
        <v>1</v>
      </c>
      <c r="AG62" s="13" t="b">
        <f t="shared" si="26"/>
        <v>1</v>
      </c>
      <c r="AH62" s="13" t="b">
        <f t="shared" si="27"/>
        <v>1</v>
      </c>
      <c r="AI62" s="13" t="b">
        <f t="shared" si="28"/>
        <v>1</v>
      </c>
      <c r="AJ62" s="13" t="b">
        <f t="shared" si="29"/>
        <v>1</v>
      </c>
      <c r="AK62" s="13" t="b">
        <f t="shared" si="30"/>
        <v>1</v>
      </c>
      <c r="AL62" s="13">
        <f>IF(B62="",0,IF(COUNTIF(B62:$B$271,B62)&gt;1,1,0))</f>
        <v>0</v>
      </c>
    </row>
    <row r="63" spans="1:38" ht="15.75">
      <c r="A63" s="464">
        <v>42</v>
      </c>
      <c r="B63" s="491"/>
      <c r="C63" s="466"/>
      <c r="D63" s="467"/>
      <c r="E63" s="468"/>
      <c r="F63" s="521"/>
      <c r="G63" s="522"/>
      <c r="H63" s="522"/>
      <c r="I63" s="523"/>
      <c r="J63" s="523"/>
      <c r="K63" s="523"/>
      <c r="L63" s="523"/>
      <c r="M63" s="523"/>
      <c r="N63" s="524"/>
      <c r="O63" s="522"/>
      <c r="P63" s="522"/>
      <c r="Q63" s="522"/>
      <c r="R63" s="525"/>
      <c r="S63" s="3"/>
      <c r="T63" s="13" t="b">
        <f t="shared" si="1"/>
        <v>1</v>
      </c>
      <c r="U63" s="13" t="b">
        <f t="shared" si="2"/>
        <v>1</v>
      </c>
      <c r="V63" s="13" t="b">
        <f t="shared" si="15"/>
        <v>1</v>
      </c>
      <c r="W63" s="13" t="b">
        <f t="shared" si="16"/>
        <v>1</v>
      </c>
      <c r="X63" s="13" t="b">
        <f t="shared" si="17"/>
        <v>1</v>
      </c>
      <c r="Y63" s="13" t="b">
        <f t="shared" si="18"/>
        <v>1</v>
      </c>
      <c r="Z63" s="13" t="b">
        <f t="shared" si="19"/>
        <v>1</v>
      </c>
      <c r="AA63" s="13" t="b">
        <f t="shared" si="20"/>
        <v>1</v>
      </c>
      <c r="AB63" s="13" t="b">
        <f t="shared" si="21"/>
        <v>1</v>
      </c>
      <c r="AC63" s="13" t="b">
        <f t="shared" si="22"/>
        <v>1</v>
      </c>
      <c r="AD63" s="13" t="b">
        <f t="shared" si="23"/>
        <v>1</v>
      </c>
      <c r="AE63" s="13" t="b">
        <f t="shared" si="24"/>
        <v>1</v>
      </c>
      <c r="AF63" s="13" t="b">
        <f t="shared" si="25"/>
        <v>1</v>
      </c>
      <c r="AG63" s="13" t="b">
        <f t="shared" si="26"/>
        <v>1</v>
      </c>
      <c r="AH63" s="13" t="b">
        <f t="shared" si="27"/>
        <v>1</v>
      </c>
      <c r="AI63" s="13" t="b">
        <f t="shared" si="28"/>
        <v>1</v>
      </c>
      <c r="AJ63" s="13" t="b">
        <f t="shared" si="29"/>
        <v>1</v>
      </c>
      <c r="AK63" s="13" t="b">
        <f t="shared" si="30"/>
        <v>1</v>
      </c>
      <c r="AL63" s="13">
        <f>IF(B63="",0,IF(COUNTIF(B63:$B$271,B63)&gt;1,1,0))</f>
        <v>0</v>
      </c>
    </row>
    <row r="64" spans="1:38" ht="15.75">
      <c r="A64" s="464">
        <v>43</v>
      </c>
      <c r="B64" s="491"/>
      <c r="C64" s="466"/>
      <c r="D64" s="467"/>
      <c r="E64" s="468"/>
      <c r="F64" s="521"/>
      <c r="G64" s="522"/>
      <c r="H64" s="522"/>
      <c r="I64" s="523"/>
      <c r="J64" s="523"/>
      <c r="K64" s="523"/>
      <c r="L64" s="523"/>
      <c r="M64" s="523"/>
      <c r="N64" s="524"/>
      <c r="O64" s="522"/>
      <c r="P64" s="522"/>
      <c r="Q64" s="522"/>
      <c r="R64" s="525"/>
      <c r="S64" s="3"/>
      <c r="T64" s="13" t="b">
        <f t="shared" si="1"/>
        <v>1</v>
      </c>
      <c r="U64" s="13" t="b">
        <f t="shared" si="2"/>
        <v>1</v>
      </c>
      <c r="V64" s="13" t="b">
        <f t="shared" si="15"/>
        <v>1</v>
      </c>
      <c r="W64" s="13" t="b">
        <f t="shared" si="16"/>
        <v>1</v>
      </c>
      <c r="X64" s="13" t="b">
        <f t="shared" si="17"/>
        <v>1</v>
      </c>
      <c r="Y64" s="13" t="b">
        <f t="shared" si="18"/>
        <v>1</v>
      </c>
      <c r="Z64" s="13" t="b">
        <f t="shared" si="19"/>
        <v>1</v>
      </c>
      <c r="AA64" s="13" t="b">
        <f t="shared" si="20"/>
        <v>1</v>
      </c>
      <c r="AB64" s="13" t="b">
        <f t="shared" si="21"/>
        <v>1</v>
      </c>
      <c r="AC64" s="13" t="b">
        <f t="shared" si="22"/>
        <v>1</v>
      </c>
      <c r="AD64" s="13" t="b">
        <f t="shared" si="23"/>
        <v>1</v>
      </c>
      <c r="AE64" s="13" t="b">
        <f t="shared" si="24"/>
        <v>1</v>
      </c>
      <c r="AF64" s="13" t="b">
        <f t="shared" si="25"/>
        <v>1</v>
      </c>
      <c r="AG64" s="13" t="b">
        <f t="shared" si="26"/>
        <v>1</v>
      </c>
      <c r="AH64" s="13" t="b">
        <f t="shared" si="27"/>
        <v>1</v>
      </c>
      <c r="AI64" s="13" t="b">
        <f t="shared" si="28"/>
        <v>1</v>
      </c>
      <c r="AJ64" s="13" t="b">
        <f t="shared" si="29"/>
        <v>1</v>
      </c>
      <c r="AK64" s="13" t="b">
        <f t="shared" si="30"/>
        <v>1</v>
      </c>
      <c r="AL64" s="13">
        <f>IF(B64="",0,IF(COUNTIF(B64:$B$271,B64)&gt;1,1,0))</f>
        <v>0</v>
      </c>
    </row>
    <row r="65" spans="1:38" ht="15.75">
      <c r="A65" s="464">
        <v>44</v>
      </c>
      <c r="B65" s="491"/>
      <c r="C65" s="466"/>
      <c r="D65" s="467"/>
      <c r="E65" s="468"/>
      <c r="F65" s="521"/>
      <c r="G65" s="522"/>
      <c r="H65" s="522"/>
      <c r="I65" s="523"/>
      <c r="J65" s="523"/>
      <c r="K65" s="523"/>
      <c r="L65" s="523"/>
      <c r="M65" s="523"/>
      <c r="N65" s="524"/>
      <c r="O65" s="522"/>
      <c r="P65" s="522"/>
      <c r="Q65" s="522"/>
      <c r="R65" s="525"/>
      <c r="S65" s="3"/>
      <c r="T65" s="13" t="b">
        <f t="shared" si="1"/>
        <v>1</v>
      </c>
      <c r="U65" s="13" t="b">
        <f t="shared" si="2"/>
        <v>1</v>
      </c>
      <c r="V65" s="13" t="b">
        <f t="shared" si="15"/>
        <v>1</v>
      </c>
      <c r="W65" s="13" t="b">
        <f t="shared" si="16"/>
        <v>1</v>
      </c>
      <c r="X65" s="13" t="b">
        <f t="shared" si="17"/>
        <v>1</v>
      </c>
      <c r="Y65" s="13" t="b">
        <f t="shared" si="18"/>
        <v>1</v>
      </c>
      <c r="Z65" s="13" t="b">
        <f t="shared" si="19"/>
        <v>1</v>
      </c>
      <c r="AA65" s="13" t="b">
        <f t="shared" si="20"/>
        <v>1</v>
      </c>
      <c r="AB65" s="13" t="b">
        <f t="shared" si="21"/>
        <v>1</v>
      </c>
      <c r="AC65" s="13" t="b">
        <f t="shared" si="22"/>
        <v>1</v>
      </c>
      <c r="AD65" s="13" t="b">
        <f t="shared" si="23"/>
        <v>1</v>
      </c>
      <c r="AE65" s="13" t="b">
        <f t="shared" si="24"/>
        <v>1</v>
      </c>
      <c r="AF65" s="13" t="b">
        <f t="shared" si="25"/>
        <v>1</v>
      </c>
      <c r="AG65" s="13" t="b">
        <f t="shared" si="26"/>
        <v>1</v>
      </c>
      <c r="AH65" s="13" t="b">
        <f t="shared" si="27"/>
        <v>1</v>
      </c>
      <c r="AI65" s="13" t="b">
        <f t="shared" si="28"/>
        <v>1</v>
      </c>
      <c r="AJ65" s="13" t="b">
        <f t="shared" si="29"/>
        <v>1</v>
      </c>
      <c r="AK65" s="13" t="b">
        <f t="shared" si="30"/>
        <v>1</v>
      </c>
      <c r="AL65" s="13">
        <f>IF(B65="",0,IF(COUNTIF(B65:$B$271,B65)&gt;1,1,0))</f>
        <v>0</v>
      </c>
    </row>
    <row r="66" spans="1:38" ht="15.75">
      <c r="A66" s="464">
        <v>45</v>
      </c>
      <c r="B66" s="491"/>
      <c r="C66" s="466"/>
      <c r="D66" s="467"/>
      <c r="E66" s="468"/>
      <c r="F66" s="521"/>
      <c r="G66" s="522"/>
      <c r="H66" s="522"/>
      <c r="I66" s="523"/>
      <c r="J66" s="523"/>
      <c r="K66" s="523"/>
      <c r="L66" s="523"/>
      <c r="M66" s="523"/>
      <c r="N66" s="524"/>
      <c r="O66" s="522"/>
      <c r="P66" s="522"/>
      <c r="Q66" s="522"/>
      <c r="R66" s="525"/>
      <c r="S66" s="3"/>
      <c r="T66" s="13" t="b">
        <f t="shared" si="1"/>
        <v>1</v>
      </c>
      <c r="U66" s="13" t="b">
        <f t="shared" si="2"/>
        <v>1</v>
      </c>
      <c r="V66" s="13" t="b">
        <f t="shared" si="15"/>
        <v>1</v>
      </c>
      <c r="W66" s="13" t="b">
        <f t="shared" si="16"/>
        <v>1</v>
      </c>
      <c r="X66" s="13" t="b">
        <f t="shared" si="17"/>
        <v>1</v>
      </c>
      <c r="Y66" s="13" t="b">
        <f t="shared" si="18"/>
        <v>1</v>
      </c>
      <c r="Z66" s="13" t="b">
        <f t="shared" si="19"/>
        <v>1</v>
      </c>
      <c r="AA66" s="13" t="b">
        <f t="shared" si="20"/>
        <v>1</v>
      </c>
      <c r="AB66" s="13" t="b">
        <f t="shared" si="21"/>
        <v>1</v>
      </c>
      <c r="AC66" s="13" t="b">
        <f t="shared" si="22"/>
        <v>1</v>
      </c>
      <c r="AD66" s="13" t="b">
        <f t="shared" si="23"/>
        <v>1</v>
      </c>
      <c r="AE66" s="13" t="b">
        <f t="shared" si="24"/>
        <v>1</v>
      </c>
      <c r="AF66" s="13" t="b">
        <f t="shared" si="25"/>
        <v>1</v>
      </c>
      <c r="AG66" s="13" t="b">
        <f t="shared" si="26"/>
        <v>1</v>
      </c>
      <c r="AH66" s="13" t="b">
        <f t="shared" si="27"/>
        <v>1</v>
      </c>
      <c r="AI66" s="13" t="b">
        <f t="shared" si="28"/>
        <v>1</v>
      </c>
      <c r="AJ66" s="13" t="b">
        <f t="shared" si="29"/>
        <v>1</v>
      </c>
      <c r="AK66" s="13" t="b">
        <f t="shared" si="30"/>
        <v>1</v>
      </c>
      <c r="AL66" s="13">
        <f>IF(B66="",0,IF(COUNTIF(B66:$B$271,B66)&gt;1,1,0))</f>
        <v>0</v>
      </c>
    </row>
    <row r="67" spans="1:38" ht="15.75">
      <c r="A67" s="464">
        <v>46</v>
      </c>
      <c r="B67" s="491"/>
      <c r="C67" s="466"/>
      <c r="D67" s="467"/>
      <c r="E67" s="468"/>
      <c r="F67" s="521"/>
      <c r="G67" s="522"/>
      <c r="H67" s="522"/>
      <c r="I67" s="523"/>
      <c r="J67" s="523"/>
      <c r="K67" s="523"/>
      <c r="L67" s="523"/>
      <c r="M67" s="523"/>
      <c r="N67" s="524"/>
      <c r="O67" s="522"/>
      <c r="P67" s="522"/>
      <c r="Q67" s="522"/>
      <c r="R67" s="525"/>
      <c r="S67" s="3"/>
      <c r="T67" s="13" t="b">
        <f t="shared" si="1"/>
        <v>1</v>
      </c>
      <c r="U67" s="13" t="b">
        <f t="shared" si="2"/>
        <v>1</v>
      </c>
      <c r="V67" s="13" t="b">
        <f t="shared" si="15"/>
        <v>1</v>
      </c>
      <c r="W67" s="13" t="b">
        <f t="shared" si="16"/>
        <v>1</v>
      </c>
      <c r="X67" s="13" t="b">
        <f t="shared" si="17"/>
        <v>1</v>
      </c>
      <c r="Y67" s="13" t="b">
        <f t="shared" si="18"/>
        <v>1</v>
      </c>
      <c r="Z67" s="13" t="b">
        <f t="shared" si="19"/>
        <v>1</v>
      </c>
      <c r="AA67" s="13" t="b">
        <f t="shared" si="20"/>
        <v>1</v>
      </c>
      <c r="AB67" s="13" t="b">
        <f t="shared" si="21"/>
        <v>1</v>
      </c>
      <c r="AC67" s="13" t="b">
        <f t="shared" si="22"/>
        <v>1</v>
      </c>
      <c r="AD67" s="13" t="b">
        <f t="shared" si="23"/>
        <v>1</v>
      </c>
      <c r="AE67" s="13" t="b">
        <f t="shared" si="24"/>
        <v>1</v>
      </c>
      <c r="AF67" s="13" t="b">
        <f t="shared" si="25"/>
        <v>1</v>
      </c>
      <c r="AG67" s="13" t="b">
        <f t="shared" si="26"/>
        <v>1</v>
      </c>
      <c r="AH67" s="13" t="b">
        <f t="shared" si="27"/>
        <v>1</v>
      </c>
      <c r="AI67" s="13" t="b">
        <f t="shared" si="28"/>
        <v>1</v>
      </c>
      <c r="AJ67" s="13" t="b">
        <f t="shared" si="29"/>
        <v>1</v>
      </c>
      <c r="AK67" s="13" t="b">
        <f t="shared" si="30"/>
        <v>1</v>
      </c>
      <c r="AL67" s="13">
        <f>IF(B67="",0,IF(COUNTIF(B67:$B$271,B67)&gt;1,1,0))</f>
        <v>0</v>
      </c>
    </row>
    <row r="68" spans="1:38" ht="15.75">
      <c r="A68" s="464">
        <v>47</v>
      </c>
      <c r="B68" s="491"/>
      <c r="C68" s="466"/>
      <c r="D68" s="467"/>
      <c r="E68" s="468"/>
      <c r="F68" s="521"/>
      <c r="G68" s="522"/>
      <c r="H68" s="522"/>
      <c r="I68" s="523"/>
      <c r="J68" s="523"/>
      <c r="K68" s="523"/>
      <c r="L68" s="523"/>
      <c r="M68" s="523"/>
      <c r="N68" s="524"/>
      <c r="O68" s="522"/>
      <c r="P68" s="522"/>
      <c r="Q68" s="522"/>
      <c r="R68" s="525"/>
      <c r="S68" s="3"/>
      <c r="T68" s="13" t="b">
        <f t="shared" si="1"/>
        <v>1</v>
      </c>
      <c r="U68" s="13" t="b">
        <f t="shared" si="2"/>
        <v>1</v>
      </c>
      <c r="V68" s="13" t="b">
        <f t="shared" si="15"/>
        <v>1</v>
      </c>
      <c r="W68" s="13" t="b">
        <f t="shared" si="16"/>
        <v>1</v>
      </c>
      <c r="X68" s="13" t="b">
        <f t="shared" si="17"/>
        <v>1</v>
      </c>
      <c r="Y68" s="13" t="b">
        <f t="shared" si="18"/>
        <v>1</v>
      </c>
      <c r="Z68" s="13" t="b">
        <f t="shared" si="19"/>
        <v>1</v>
      </c>
      <c r="AA68" s="13" t="b">
        <f t="shared" si="20"/>
        <v>1</v>
      </c>
      <c r="AB68" s="13" t="b">
        <f t="shared" si="21"/>
        <v>1</v>
      </c>
      <c r="AC68" s="13" t="b">
        <f t="shared" si="22"/>
        <v>1</v>
      </c>
      <c r="AD68" s="13" t="b">
        <f t="shared" si="23"/>
        <v>1</v>
      </c>
      <c r="AE68" s="13" t="b">
        <f t="shared" si="24"/>
        <v>1</v>
      </c>
      <c r="AF68" s="13" t="b">
        <f t="shared" si="25"/>
        <v>1</v>
      </c>
      <c r="AG68" s="13" t="b">
        <f t="shared" si="26"/>
        <v>1</v>
      </c>
      <c r="AH68" s="13" t="b">
        <f t="shared" si="27"/>
        <v>1</v>
      </c>
      <c r="AI68" s="13" t="b">
        <f t="shared" si="28"/>
        <v>1</v>
      </c>
      <c r="AJ68" s="13" t="b">
        <f t="shared" si="29"/>
        <v>1</v>
      </c>
      <c r="AK68" s="13" t="b">
        <f t="shared" si="30"/>
        <v>1</v>
      </c>
      <c r="AL68" s="13">
        <f>IF(B68="",0,IF(COUNTIF(B68:$B$271,B68)&gt;1,1,0))</f>
        <v>0</v>
      </c>
    </row>
    <row r="69" spans="1:38" ht="15.75">
      <c r="A69" s="464">
        <v>48</v>
      </c>
      <c r="B69" s="491"/>
      <c r="C69" s="466"/>
      <c r="D69" s="467"/>
      <c r="E69" s="468"/>
      <c r="F69" s="521"/>
      <c r="G69" s="522"/>
      <c r="H69" s="522"/>
      <c r="I69" s="523"/>
      <c r="J69" s="523"/>
      <c r="K69" s="523"/>
      <c r="L69" s="523"/>
      <c r="M69" s="523"/>
      <c r="N69" s="524"/>
      <c r="O69" s="522"/>
      <c r="P69" s="522"/>
      <c r="Q69" s="522"/>
      <c r="R69" s="525"/>
      <c r="S69" s="3"/>
      <c r="T69" s="13" t="b">
        <f t="shared" si="1"/>
        <v>1</v>
      </c>
      <c r="U69" s="13" t="b">
        <f t="shared" si="2"/>
        <v>1</v>
      </c>
      <c r="V69" s="13" t="b">
        <f t="shared" si="15"/>
        <v>1</v>
      </c>
      <c r="W69" s="13" t="b">
        <f t="shared" si="16"/>
        <v>1</v>
      </c>
      <c r="X69" s="13" t="b">
        <f t="shared" si="17"/>
        <v>1</v>
      </c>
      <c r="Y69" s="13" t="b">
        <f t="shared" si="18"/>
        <v>1</v>
      </c>
      <c r="Z69" s="13" t="b">
        <f t="shared" si="19"/>
        <v>1</v>
      </c>
      <c r="AA69" s="13" t="b">
        <f t="shared" si="20"/>
        <v>1</v>
      </c>
      <c r="AB69" s="13" t="b">
        <f t="shared" si="21"/>
        <v>1</v>
      </c>
      <c r="AC69" s="13" t="b">
        <f t="shared" si="22"/>
        <v>1</v>
      </c>
      <c r="AD69" s="13" t="b">
        <f t="shared" si="23"/>
        <v>1</v>
      </c>
      <c r="AE69" s="13" t="b">
        <f t="shared" si="24"/>
        <v>1</v>
      </c>
      <c r="AF69" s="13" t="b">
        <f t="shared" si="25"/>
        <v>1</v>
      </c>
      <c r="AG69" s="13" t="b">
        <f t="shared" si="26"/>
        <v>1</v>
      </c>
      <c r="AH69" s="13" t="b">
        <f t="shared" si="27"/>
        <v>1</v>
      </c>
      <c r="AI69" s="13" t="b">
        <f t="shared" si="28"/>
        <v>1</v>
      </c>
      <c r="AJ69" s="13" t="b">
        <f t="shared" si="29"/>
        <v>1</v>
      </c>
      <c r="AK69" s="13" t="b">
        <f t="shared" si="30"/>
        <v>1</v>
      </c>
      <c r="AL69" s="13">
        <f>IF(B69="",0,IF(COUNTIF(B69:$B$271,B69)&gt;1,1,0))</f>
        <v>0</v>
      </c>
    </row>
    <row r="70" spans="1:38" ht="15.75">
      <c r="A70" s="464">
        <v>49</v>
      </c>
      <c r="B70" s="491"/>
      <c r="C70" s="466"/>
      <c r="D70" s="467"/>
      <c r="E70" s="468"/>
      <c r="F70" s="521"/>
      <c r="G70" s="522"/>
      <c r="H70" s="522"/>
      <c r="I70" s="523"/>
      <c r="J70" s="523"/>
      <c r="K70" s="523"/>
      <c r="L70" s="523"/>
      <c r="M70" s="523"/>
      <c r="N70" s="524"/>
      <c r="O70" s="522"/>
      <c r="P70" s="522"/>
      <c r="Q70" s="522"/>
      <c r="R70" s="525"/>
      <c r="S70" s="3"/>
      <c r="T70" s="13" t="b">
        <f t="shared" si="1"/>
        <v>1</v>
      </c>
      <c r="U70" s="13" t="b">
        <f t="shared" si="2"/>
        <v>1</v>
      </c>
      <c r="V70" s="13" t="b">
        <f t="shared" si="15"/>
        <v>1</v>
      </c>
      <c r="W70" s="13" t="b">
        <f t="shared" si="16"/>
        <v>1</v>
      </c>
      <c r="X70" s="13" t="b">
        <f t="shared" si="17"/>
        <v>1</v>
      </c>
      <c r="Y70" s="13" t="b">
        <f t="shared" si="18"/>
        <v>1</v>
      </c>
      <c r="Z70" s="13" t="b">
        <f t="shared" si="19"/>
        <v>1</v>
      </c>
      <c r="AA70" s="13" t="b">
        <f t="shared" si="20"/>
        <v>1</v>
      </c>
      <c r="AB70" s="13" t="b">
        <f t="shared" si="21"/>
        <v>1</v>
      </c>
      <c r="AC70" s="13" t="b">
        <f t="shared" si="22"/>
        <v>1</v>
      </c>
      <c r="AD70" s="13" t="b">
        <f t="shared" si="23"/>
        <v>1</v>
      </c>
      <c r="AE70" s="13" t="b">
        <f t="shared" si="24"/>
        <v>1</v>
      </c>
      <c r="AF70" s="13" t="b">
        <f t="shared" si="25"/>
        <v>1</v>
      </c>
      <c r="AG70" s="13" t="b">
        <f t="shared" si="26"/>
        <v>1</v>
      </c>
      <c r="AH70" s="13" t="b">
        <f t="shared" si="27"/>
        <v>1</v>
      </c>
      <c r="AI70" s="13" t="b">
        <f t="shared" si="28"/>
        <v>1</v>
      </c>
      <c r="AJ70" s="13" t="b">
        <f t="shared" si="29"/>
        <v>1</v>
      </c>
      <c r="AK70" s="13" t="b">
        <f t="shared" si="30"/>
        <v>1</v>
      </c>
      <c r="AL70" s="13">
        <f>IF(B70="",0,IF(COUNTIF(B70:$B$271,B70)&gt;1,1,0))</f>
        <v>0</v>
      </c>
    </row>
    <row r="71" spans="1:38" ht="15.75">
      <c r="A71" s="464">
        <v>50</v>
      </c>
      <c r="B71" s="491"/>
      <c r="C71" s="466"/>
      <c r="D71" s="467"/>
      <c r="E71" s="468"/>
      <c r="F71" s="521"/>
      <c r="G71" s="522"/>
      <c r="H71" s="522"/>
      <c r="I71" s="523"/>
      <c r="J71" s="523"/>
      <c r="K71" s="523"/>
      <c r="L71" s="523"/>
      <c r="M71" s="523"/>
      <c r="N71" s="524"/>
      <c r="O71" s="522"/>
      <c r="P71" s="522"/>
      <c r="Q71" s="522"/>
      <c r="R71" s="525"/>
      <c r="S71" s="3"/>
      <c r="T71" s="13" t="b">
        <f t="shared" si="1"/>
        <v>1</v>
      </c>
      <c r="U71" s="13" t="b">
        <f t="shared" si="2"/>
        <v>1</v>
      </c>
      <c r="V71" s="13" t="b">
        <f t="shared" si="15"/>
        <v>1</v>
      </c>
      <c r="W71" s="13" t="b">
        <f t="shared" si="16"/>
        <v>1</v>
      </c>
      <c r="X71" s="13" t="b">
        <f t="shared" si="17"/>
        <v>1</v>
      </c>
      <c r="Y71" s="13" t="b">
        <f t="shared" si="18"/>
        <v>1</v>
      </c>
      <c r="Z71" s="13" t="b">
        <f t="shared" si="19"/>
        <v>1</v>
      </c>
      <c r="AA71" s="13" t="b">
        <f t="shared" si="20"/>
        <v>1</v>
      </c>
      <c r="AB71" s="13" t="b">
        <f t="shared" si="21"/>
        <v>1</v>
      </c>
      <c r="AC71" s="13" t="b">
        <f t="shared" si="22"/>
        <v>1</v>
      </c>
      <c r="AD71" s="13" t="b">
        <f t="shared" si="23"/>
        <v>1</v>
      </c>
      <c r="AE71" s="13" t="b">
        <f t="shared" si="24"/>
        <v>1</v>
      </c>
      <c r="AF71" s="13" t="b">
        <f t="shared" si="25"/>
        <v>1</v>
      </c>
      <c r="AG71" s="13" t="b">
        <f t="shared" si="26"/>
        <v>1</v>
      </c>
      <c r="AH71" s="13" t="b">
        <f t="shared" si="27"/>
        <v>1</v>
      </c>
      <c r="AI71" s="13" t="b">
        <f t="shared" si="28"/>
        <v>1</v>
      </c>
      <c r="AJ71" s="13" t="b">
        <f t="shared" si="29"/>
        <v>1</v>
      </c>
      <c r="AK71" s="13" t="b">
        <f t="shared" si="30"/>
        <v>1</v>
      </c>
      <c r="AL71" s="13">
        <f>IF(B71="",0,IF(COUNTIF(B71:$B$271,B71)&gt;1,1,0))</f>
        <v>0</v>
      </c>
    </row>
    <row r="72" spans="1:38" ht="15.75">
      <c r="A72" s="464">
        <v>51</v>
      </c>
      <c r="B72" s="491"/>
      <c r="C72" s="466"/>
      <c r="D72" s="467"/>
      <c r="E72" s="468"/>
      <c r="F72" s="521"/>
      <c r="G72" s="522"/>
      <c r="H72" s="522"/>
      <c r="I72" s="523"/>
      <c r="J72" s="523"/>
      <c r="K72" s="523"/>
      <c r="L72" s="523"/>
      <c r="M72" s="523"/>
      <c r="N72" s="524"/>
      <c r="O72" s="522"/>
      <c r="P72" s="522"/>
      <c r="Q72" s="522"/>
      <c r="R72" s="525"/>
      <c r="S72" s="3"/>
      <c r="T72" s="13" t="b">
        <f t="shared" si="1"/>
        <v>1</v>
      </c>
      <c r="U72" s="13" t="b">
        <f t="shared" si="2"/>
        <v>1</v>
      </c>
      <c r="V72" s="13" t="b">
        <f t="shared" si="15"/>
        <v>1</v>
      </c>
      <c r="W72" s="13" t="b">
        <f t="shared" si="16"/>
        <v>1</v>
      </c>
      <c r="X72" s="13" t="b">
        <f t="shared" si="17"/>
        <v>1</v>
      </c>
      <c r="Y72" s="13" t="b">
        <f t="shared" si="18"/>
        <v>1</v>
      </c>
      <c r="Z72" s="13" t="b">
        <f t="shared" si="19"/>
        <v>1</v>
      </c>
      <c r="AA72" s="13" t="b">
        <f t="shared" si="20"/>
        <v>1</v>
      </c>
      <c r="AB72" s="13" t="b">
        <f t="shared" si="21"/>
        <v>1</v>
      </c>
      <c r="AC72" s="13" t="b">
        <f t="shared" si="22"/>
        <v>1</v>
      </c>
      <c r="AD72" s="13" t="b">
        <f t="shared" si="23"/>
        <v>1</v>
      </c>
      <c r="AE72" s="13" t="b">
        <f t="shared" si="24"/>
        <v>1</v>
      </c>
      <c r="AF72" s="13" t="b">
        <f t="shared" si="25"/>
        <v>1</v>
      </c>
      <c r="AG72" s="13" t="b">
        <f t="shared" si="26"/>
        <v>1</v>
      </c>
      <c r="AH72" s="13" t="b">
        <f t="shared" si="27"/>
        <v>1</v>
      </c>
      <c r="AI72" s="13" t="b">
        <f t="shared" si="28"/>
        <v>1</v>
      </c>
      <c r="AJ72" s="13" t="b">
        <f t="shared" si="29"/>
        <v>1</v>
      </c>
      <c r="AK72" s="13" t="b">
        <f t="shared" si="30"/>
        <v>1</v>
      </c>
      <c r="AL72" s="13">
        <f>IF(B72="",0,IF(COUNTIF(B72:$B$271,B72)&gt;1,1,0))</f>
        <v>0</v>
      </c>
    </row>
    <row r="73" spans="1:38" ht="15.75">
      <c r="A73" s="464">
        <v>52</v>
      </c>
      <c r="B73" s="491"/>
      <c r="C73" s="466"/>
      <c r="D73" s="467"/>
      <c r="E73" s="468"/>
      <c r="F73" s="521"/>
      <c r="G73" s="522"/>
      <c r="H73" s="522"/>
      <c r="I73" s="523"/>
      <c r="J73" s="523"/>
      <c r="K73" s="523"/>
      <c r="L73" s="523"/>
      <c r="M73" s="523"/>
      <c r="N73" s="524"/>
      <c r="O73" s="522"/>
      <c r="P73" s="522"/>
      <c r="Q73" s="522"/>
      <c r="R73" s="525"/>
      <c r="S73" s="3"/>
      <c r="T73" s="13" t="b">
        <f t="shared" si="1"/>
        <v>1</v>
      </c>
      <c r="U73" s="13" t="b">
        <f t="shared" si="2"/>
        <v>1</v>
      </c>
      <c r="V73" s="13" t="b">
        <f t="shared" si="15"/>
        <v>1</v>
      </c>
      <c r="W73" s="13" t="b">
        <f t="shared" si="16"/>
        <v>1</v>
      </c>
      <c r="X73" s="13" t="b">
        <f t="shared" si="17"/>
        <v>1</v>
      </c>
      <c r="Y73" s="13" t="b">
        <f t="shared" si="18"/>
        <v>1</v>
      </c>
      <c r="Z73" s="13" t="b">
        <f t="shared" si="19"/>
        <v>1</v>
      </c>
      <c r="AA73" s="13" t="b">
        <f t="shared" si="20"/>
        <v>1</v>
      </c>
      <c r="AB73" s="13" t="b">
        <f t="shared" si="21"/>
        <v>1</v>
      </c>
      <c r="AC73" s="13" t="b">
        <f t="shared" si="22"/>
        <v>1</v>
      </c>
      <c r="AD73" s="13" t="b">
        <f t="shared" si="23"/>
        <v>1</v>
      </c>
      <c r="AE73" s="13" t="b">
        <f t="shared" si="24"/>
        <v>1</v>
      </c>
      <c r="AF73" s="13" t="b">
        <f t="shared" si="25"/>
        <v>1</v>
      </c>
      <c r="AG73" s="13" t="b">
        <f t="shared" si="26"/>
        <v>1</v>
      </c>
      <c r="AH73" s="13" t="b">
        <f t="shared" si="27"/>
        <v>1</v>
      </c>
      <c r="AI73" s="13" t="b">
        <f t="shared" si="28"/>
        <v>1</v>
      </c>
      <c r="AJ73" s="13" t="b">
        <f t="shared" si="29"/>
        <v>1</v>
      </c>
      <c r="AK73" s="13" t="b">
        <f t="shared" si="30"/>
        <v>1</v>
      </c>
      <c r="AL73" s="13">
        <f>IF(B73="",0,IF(COUNTIF(B73:$B$271,B73)&gt;1,1,0))</f>
        <v>0</v>
      </c>
    </row>
    <row r="74" spans="1:38" ht="15.75">
      <c r="A74" s="464">
        <v>53</v>
      </c>
      <c r="B74" s="491"/>
      <c r="C74" s="466"/>
      <c r="D74" s="467"/>
      <c r="E74" s="468"/>
      <c r="F74" s="521"/>
      <c r="G74" s="522"/>
      <c r="H74" s="522"/>
      <c r="I74" s="523"/>
      <c r="J74" s="523"/>
      <c r="K74" s="523"/>
      <c r="L74" s="523"/>
      <c r="M74" s="523"/>
      <c r="N74" s="524"/>
      <c r="O74" s="522"/>
      <c r="P74" s="522"/>
      <c r="Q74" s="522"/>
      <c r="R74" s="525"/>
      <c r="S74" s="3"/>
      <c r="T74" s="13" t="b">
        <f t="shared" si="1"/>
        <v>1</v>
      </c>
      <c r="U74" s="13" t="b">
        <f t="shared" si="2"/>
        <v>1</v>
      </c>
      <c r="V74" s="13" t="b">
        <f t="shared" si="15"/>
        <v>1</v>
      </c>
      <c r="W74" s="13" t="b">
        <f t="shared" si="16"/>
        <v>1</v>
      </c>
      <c r="X74" s="13" t="b">
        <f t="shared" si="17"/>
        <v>1</v>
      </c>
      <c r="Y74" s="13" t="b">
        <f t="shared" si="18"/>
        <v>1</v>
      </c>
      <c r="Z74" s="13" t="b">
        <f t="shared" si="19"/>
        <v>1</v>
      </c>
      <c r="AA74" s="13" t="b">
        <f t="shared" si="20"/>
        <v>1</v>
      </c>
      <c r="AB74" s="13" t="b">
        <f t="shared" si="21"/>
        <v>1</v>
      </c>
      <c r="AC74" s="13" t="b">
        <f t="shared" si="22"/>
        <v>1</v>
      </c>
      <c r="AD74" s="13" t="b">
        <f t="shared" si="23"/>
        <v>1</v>
      </c>
      <c r="AE74" s="13" t="b">
        <f t="shared" si="24"/>
        <v>1</v>
      </c>
      <c r="AF74" s="13" t="b">
        <f t="shared" si="25"/>
        <v>1</v>
      </c>
      <c r="AG74" s="13" t="b">
        <f t="shared" si="26"/>
        <v>1</v>
      </c>
      <c r="AH74" s="13" t="b">
        <f t="shared" si="27"/>
        <v>1</v>
      </c>
      <c r="AI74" s="13" t="b">
        <f t="shared" si="28"/>
        <v>1</v>
      </c>
      <c r="AJ74" s="13" t="b">
        <f t="shared" si="29"/>
        <v>1</v>
      </c>
      <c r="AK74" s="13" t="b">
        <f t="shared" si="30"/>
        <v>1</v>
      </c>
      <c r="AL74" s="13">
        <f>IF(B74="",0,IF(COUNTIF(B74:$B$271,B74)&gt;1,1,0))</f>
        <v>0</v>
      </c>
    </row>
    <row r="75" spans="1:38" ht="15.75">
      <c r="A75" s="464">
        <v>54</v>
      </c>
      <c r="B75" s="491"/>
      <c r="C75" s="466"/>
      <c r="D75" s="467"/>
      <c r="E75" s="468"/>
      <c r="F75" s="521"/>
      <c r="G75" s="522"/>
      <c r="H75" s="522"/>
      <c r="I75" s="523"/>
      <c r="J75" s="523"/>
      <c r="K75" s="523"/>
      <c r="L75" s="523"/>
      <c r="M75" s="523"/>
      <c r="N75" s="524"/>
      <c r="O75" s="522"/>
      <c r="P75" s="522"/>
      <c r="Q75" s="522"/>
      <c r="R75" s="525"/>
      <c r="S75" s="3"/>
      <c r="T75" s="13" t="b">
        <f t="shared" si="1"/>
        <v>1</v>
      </c>
      <c r="U75" s="13" t="b">
        <f t="shared" si="2"/>
        <v>1</v>
      </c>
      <c r="V75" s="13" t="b">
        <f t="shared" si="15"/>
        <v>1</v>
      </c>
      <c r="W75" s="13" t="b">
        <f t="shared" si="16"/>
        <v>1</v>
      </c>
      <c r="X75" s="13" t="b">
        <f t="shared" si="17"/>
        <v>1</v>
      </c>
      <c r="Y75" s="13" t="b">
        <f t="shared" si="18"/>
        <v>1</v>
      </c>
      <c r="Z75" s="13" t="b">
        <f t="shared" si="19"/>
        <v>1</v>
      </c>
      <c r="AA75" s="13" t="b">
        <f t="shared" si="20"/>
        <v>1</v>
      </c>
      <c r="AB75" s="13" t="b">
        <f t="shared" si="21"/>
        <v>1</v>
      </c>
      <c r="AC75" s="13" t="b">
        <f t="shared" si="22"/>
        <v>1</v>
      </c>
      <c r="AD75" s="13" t="b">
        <f t="shared" si="23"/>
        <v>1</v>
      </c>
      <c r="AE75" s="13" t="b">
        <f t="shared" si="24"/>
        <v>1</v>
      </c>
      <c r="AF75" s="13" t="b">
        <f t="shared" si="25"/>
        <v>1</v>
      </c>
      <c r="AG75" s="13" t="b">
        <f t="shared" si="26"/>
        <v>1</v>
      </c>
      <c r="AH75" s="13" t="b">
        <f t="shared" si="27"/>
        <v>1</v>
      </c>
      <c r="AI75" s="13" t="b">
        <f t="shared" si="28"/>
        <v>1</v>
      </c>
      <c r="AJ75" s="13" t="b">
        <f t="shared" si="29"/>
        <v>1</v>
      </c>
      <c r="AK75" s="13" t="b">
        <f t="shared" si="30"/>
        <v>1</v>
      </c>
      <c r="AL75" s="13">
        <f>IF(B75="",0,IF(COUNTIF(B75:$B$271,B75)&gt;1,1,0))</f>
        <v>0</v>
      </c>
    </row>
    <row r="76" spans="1:38" ht="15.75">
      <c r="A76" s="464">
        <v>55</v>
      </c>
      <c r="B76" s="491"/>
      <c r="C76" s="466"/>
      <c r="D76" s="467"/>
      <c r="E76" s="468"/>
      <c r="F76" s="521"/>
      <c r="G76" s="522"/>
      <c r="H76" s="522"/>
      <c r="I76" s="523"/>
      <c r="J76" s="523"/>
      <c r="K76" s="523"/>
      <c r="L76" s="523"/>
      <c r="M76" s="523"/>
      <c r="N76" s="524"/>
      <c r="O76" s="522"/>
      <c r="P76" s="522"/>
      <c r="Q76" s="522"/>
      <c r="R76" s="525"/>
      <c r="S76" s="3"/>
      <c r="T76" s="13" t="b">
        <f t="shared" si="1"/>
        <v>1</v>
      </c>
      <c r="U76" s="13" t="b">
        <f t="shared" si="2"/>
        <v>1</v>
      </c>
      <c r="V76" s="13" t="b">
        <f t="shared" si="15"/>
        <v>1</v>
      </c>
      <c r="W76" s="13" t="b">
        <f t="shared" si="16"/>
        <v>1</v>
      </c>
      <c r="X76" s="13" t="b">
        <f t="shared" si="17"/>
        <v>1</v>
      </c>
      <c r="Y76" s="13" t="b">
        <f t="shared" si="18"/>
        <v>1</v>
      </c>
      <c r="Z76" s="13" t="b">
        <f t="shared" si="19"/>
        <v>1</v>
      </c>
      <c r="AA76" s="13" t="b">
        <f t="shared" si="20"/>
        <v>1</v>
      </c>
      <c r="AB76" s="13" t="b">
        <f t="shared" si="21"/>
        <v>1</v>
      </c>
      <c r="AC76" s="13" t="b">
        <f t="shared" si="22"/>
        <v>1</v>
      </c>
      <c r="AD76" s="13" t="b">
        <f t="shared" si="23"/>
        <v>1</v>
      </c>
      <c r="AE76" s="13" t="b">
        <f t="shared" si="24"/>
        <v>1</v>
      </c>
      <c r="AF76" s="13" t="b">
        <f t="shared" si="25"/>
        <v>1</v>
      </c>
      <c r="AG76" s="13" t="b">
        <f t="shared" si="26"/>
        <v>1</v>
      </c>
      <c r="AH76" s="13" t="b">
        <f t="shared" si="27"/>
        <v>1</v>
      </c>
      <c r="AI76" s="13" t="b">
        <f t="shared" si="28"/>
        <v>1</v>
      </c>
      <c r="AJ76" s="13" t="b">
        <f t="shared" si="29"/>
        <v>1</v>
      </c>
      <c r="AK76" s="13" t="b">
        <f t="shared" si="30"/>
        <v>1</v>
      </c>
      <c r="AL76" s="13">
        <f>IF(B76="",0,IF(COUNTIF(B76:$B$271,B76)&gt;1,1,0))</f>
        <v>0</v>
      </c>
    </row>
    <row r="77" spans="1:38" ht="15.75">
      <c r="A77" s="464">
        <v>56</v>
      </c>
      <c r="B77" s="491"/>
      <c r="C77" s="466"/>
      <c r="D77" s="467"/>
      <c r="E77" s="468"/>
      <c r="F77" s="521"/>
      <c r="G77" s="522"/>
      <c r="H77" s="522"/>
      <c r="I77" s="523"/>
      <c r="J77" s="523"/>
      <c r="K77" s="523"/>
      <c r="L77" s="523"/>
      <c r="M77" s="523"/>
      <c r="N77" s="524"/>
      <c r="O77" s="522"/>
      <c r="P77" s="522"/>
      <c r="Q77" s="522"/>
      <c r="R77" s="525"/>
      <c r="S77" s="3"/>
      <c r="T77" s="13" t="b">
        <f t="shared" si="1"/>
        <v>1</v>
      </c>
      <c r="U77" s="13" t="b">
        <f t="shared" si="2"/>
        <v>1</v>
      </c>
      <c r="V77" s="13" t="b">
        <f t="shared" si="15"/>
        <v>1</v>
      </c>
      <c r="W77" s="13" t="b">
        <f t="shared" si="16"/>
        <v>1</v>
      </c>
      <c r="X77" s="13" t="b">
        <f t="shared" si="17"/>
        <v>1</v>
      </c>
      <c r="Y77" s="13" t="b">
        <f t="shared" si="18"/>
        <v>1</v>
      </c>
      <c r="Z77" s="13" t="b">
        <f t="shared" si="19"/>
        <v>1</v>
      </c>
      <c r="AA77" s="13" t="b">
        <f t="shared" si="20"/>
        <v>1</v>
      </c>
      <c r="AB77" s="13" t="b">
        <f t="shared" si="21"/>
        <v>1</v>
      </c>
      <c r="AC77" s="13" t="b">
        <f t="shared" si="22"/>
        <v>1</v>
      </c>
      <c r="AD77" s="13" t="b">
        <f t="shared" si="23"/>
        <v>1</v>
      </c>
      <c r="AE77" s="13" t="b">
        <f t="shared" si="24"/>
        <v>1</v>
      </c>
      <c r="AF77" s="13" t="b">
        <f t="shared" si="25"/>
        <v>1</v>
      </c>
      <c r="AG77" s="13" t="b">
        <f t="shared" si="26"/>
        <v>1</v>
      </c>
      <c r="AH77" s="13" t="b">
        <f t="shared" si="27"/>
        <v>1</v>
      </c>
      <c r="AI77" s="13" t="b">
        <f t="shared" si="28"/>
        <v>1</v>
      </c>
      <c r="AJ77" s="13" t="b">
        <f t="shared" si="29"/>
        <v>1</v>
      </c>
      <c r="AK77" s="13" t="b">
        <f t="shared" si="30"/>
        <v>1</v>
      </c>
      <c r="AL77" s="13">
        <f>IF(B77="",0,IF(COUNTIF(B77:$B$271,B77)&gt;1,1,0))</f>
        <v>0</v>
      </c>
    </row>
    <row r="78" spans="1:38" ht="15.75">
      <c r="A78" s="464">
        <v>57</v>
      </c>
      <c r="B78" s="491"/>
      <c r="C78" s="466"/>
      <c r="D78" s="467"/>
      <c r="E78" s="468"/>
      <c r="F78" s="521"/>
      <c r="G78" s="522"/>
      <c r="H78" s="522"/>
      <c r="I78" s="523"/>
      <c r="J78" s="523"/>
      <c r="K78" s="523"/>
      <c r="L78" s="523"/>
      <c r="M78" s="523"/>
      <c r="N78" s="524"/>
      <c r="O78" s="522"/>
      <c r="P78" s="522"/>
      <c r="Q78" s="522"/>
      <c r="R78" s="525"/>
      <c r="S78" s="3"/>
      <c r="T78" s="13" t="b">
        <f t="shared" si="1"/>
        <v>1</v>
      </c>
      <c r="U78" s="13" t="b">
        <f t="shared" si="2"/>
        <v>1</v>
      </c>
      <c r="V78" s="13" t="b">
        <f t="shared" si="15"/>
        <v>1</v>
      </c>
      <c r="W78" s="13" t="b">
        <f t="shared" si="16"/>
        <v>1</v>
      </c>
      <c r="X78" s="13" t="b">
        <f t="shared" si="17"/>
        <v>1</v>
      </c>
      <c r="Y78" s="13" t="b">
        <f t="shared" si="18"/>
        <v>1</v>
      </c>
      <c r="Z78" s="13" t="b">
        <f t="shared" si="19"/>
        <v>1</v>
      </c>
      <c r="AA78" s="13" t="b">
        <f t="shared" si="20"/>
        <v>1</v>
      </c>
      <c r="AB78" s="13" t="b">
        <f t="shared" si="21"/>
        <v>1</v>
      </c>
      <c r="AC78" s="13" t="b">
        <f t="shared" si="22"/>
        <v>1</v>
      </c>
      <c r="AD78" s="13" t="b">
        <f t="shared" si="23"/>
        <v>1</v>
      </c>
      <c r="AE78" s="13" t="b">
        <f t="shared" si="24"/>
        <v>1</v>
      </c>
      <c r="AF78" s="13" t="b">
        <f t="shared" si="25"/>
        <v>1</v>
      </c>
      <c r="AG78" s="13" t="b">
        <f t="shared" si="26"/>
        <v>1</v>
      </c>
      <c r="AH78" s="13" t="b">
        <f t="shared" si="27"/>
        <v>1</v>
      </c>
      <c r="AI78" s="13" t="b">
        <f t="shared" si="28"/>
        <v>1</v>
      </c>
      <c r="AJ78" s="13" t="b">
        <f t="shared" si="29"/>
        <v>1</v>
      </c>
      <c r="AK78" s="13" t="b">
        <f t="shared" si="30"/>
        <v>1</v>
      </c>
      <c r="AL78" s="13">
        <f>IF(B78="",0,IF(COUNTIF(B78:$B$271,B78)&gt;1,1,0))</f>
        <v>0</v>
      </c>
    </row>
    <row r="79" spans="1:38" ht="15.75">
      <c r="A79" s="464">
        <v>58</v>
      </c>
      <c r="B79" s="491"/>
      <c r="C79" s="466"/>
      <c r="D79" s="467"/>
      <c r="E79" s="468"/>
      <c r="F79" s="521"/>
      <c r="G79" s="522"/>
      <c r="H79" s="522"/>
      <c r="I79" s="523"/>
      <c r="J79" s="523"/>
      <c r="K79" s="523"/>
      <c r="L79" s="523"/>
      <c r="M79" s="523"/>
      <c r="N79" s="524"/>
      <c r="O79" s="522"/>
      <c r="P79" s="522"/>
      <c r="Q79" s="522"/>
      <c r="R79" s="525"/>
      <c r="S79" s="3"/>
      <c r="T79" s="13" t="b">
        <f t="shared" si="1"/>
        <v>1</v>
      </c>
      <c r="U79" s="13" t="b">
        <f t="shared" si="2"/>
        <v>1</v>
      </c>
      <c r="V79" s="13" t="b">
        <f t="shared" si="15"/>
        <v>1</v>
      </c>
      <c r="W79" s="13" t="b">
        <f t="shared" si="16"/>
        <v>1</v>
      </c>
      <c r="X79" s="13" t="b">
        <f t="shared" si="17"/>
        <v>1</v>
      </c>
      <c r="Y79" s="13" t="b">
        <f t="shared" si="18"/>
        <v>1</v>
      </c>
      <c r="Z79" s="13" t="b">
        <f t="shared" si="19"/>
        <v>1</v>
      </c>
      <c r="AA79" s="13" t="b">
        <f t="shared" si="20"/>
        <v>1</v>
      </c>
      <c r="AB79" s="13" t="b">
        <f t="shared" si="21"/>
        <v>1</v>
      </c>
      <c r="AC79" s="13" t="b">
        <f t="shared" si="22"/>
        <v>1</v>
      </c>
      <c r="AD79" s="13" t="b">
        <f t="shared" si="23"/>
        <v>1</v>
      </c>
      <c r="AE79" s="13" t="b">
        <f t="shared" si="24"/>
        <v>1</v>
      </c>
      <c r="AF79" s="13" t="b">
        <f t="shared" si="25"/>
        <v>1</v>
      </c>
      <c r="AG79" s="13" t="b">
        <f t="shared" si="26"/>
        <v>1</v>
      </c>
      <c r="AH79" s="13" t="b">
        <f t="shared" si="27"/>
        <v>1</v>
      </c>
      <c r="AI79" s="13" t="b">
        <f t="shared" si="28"/>
        <v>1</v>
      </c>
      <c r="AJ79" s="13" t="b">
        <f t="shared" si="29"/>
        <v>1</v>
      </c>
      <c r="AK79" s="13" t="b">
        <f t="shared" si="30"/>
        <v>1</v>
      </c>
      <c r="AL79" s="13">
        <f>IF(B79="",0,IF(COUNTIF(B79:$B$271,B79)&gt;1,1,0))</f>
        <v>0</v>
      </c>
    </row>
    <row r="80" spans="1:38" ht="15.75">
      <c r="A80" s="464">
        <v>59</v>
      </c>
      <c r="B80" s="491"/>
      <c r="C80" s="466"/>
      <c r="D80" s="467"/>
      <c r="E80" s="468"/>
      <c r="F80" s="521"/>
      <c r="G80" s="522"/>
      <c r="H80" s="522"/>
      <c r="I80" s="523"/>
      <c r="J80" s="523"/>
      <c r="K80" s="523"/>
      <c r="L80" s="523"/>
      <c r="M80" s="523"/>
      <c r="N80" s="524"/>
      <c r="O80" s="522"/>
      <c r="P80" s="522"/>
      <c r="Q80" s="522"/>
      <c r="R80" s="525"/>
      <c r="S80" s="3"/>
      <c r="T80" s="13" t="b">
        <f t="shared" si="1"/>
        <v>1</v>
      </c>
      <c r="U80" s="13" t="b">
        <f t="shared" si="2"/>
        <v>1</v>
      </c>
      <c r="V80" s="13" t="b">
        <f t="shared" si="15"/>
        <v>1</v>
      </c>
      <c r="W80" s="13" t="b">
        <f t="shared" si="16"/>
        <v>1</v>
      </c>
      <c r="X80" s="13" t="b">
        <f t="shared" si="17"/>
        <v>1</v>
      </c>
      <c r="Y80" s="13" t="b">
        <f t="shared" si="18"/>
        <v>1</v>
      </c>
      <c r="Z80" s="13" t="b">
        <f t="shared" si="19"/>
        <v>1</v>
      </c>
      <c r="AA80" s="13" t="b">
        <f t="shared" si="20"/>
        <v>1</v>
      </c>
      <c r="AB80" s="13" t="b">
        <f t="shared" si="21"/>
        <v>1</v>
      </c>
      <c r="AC80" s="13" t="b">
        <f t="shared" si="22"/>
        <v>1</v>
      </c>
      <c r="AD80" s="13" t="b">
        <f t="shared" si="23"/>
        <v>1</v>
      </c>
      <c r="AE80" s="13" t="b">
        <f t="shared" si="24"/>
        <v>1</v>
      </c>
      <c r="AF80" s="13" t="b">
        <f t="shared" si="25"/>
        <v>1</v>
      </c>
      <c r="AG80" s="13" t="b">
        <f t="shared" si="26"/>
        <v>1</v>
      </c>
      <c r="AH80" s="13" t="b">
        <f t="shared" si="27"/>
        <v>1</v>
      </c>
      <c r="AI80" s="13" t="b">
        <f t="shared" si="28"/>
        <v>1</v>
      </c>
      <c r="AJ80" s="13" t="b">
        <f t="shared" si="29"/>
        <v>1</v>
      </c>
      <c r="AK80" s="13" t="b">
        <f t="shared" si="30"/>
        <v>1</v>
      </c>
      <c r="AL80" s="13">
        <f>IF(B80="",0,IF(COUNTIF(B80:$B$271,B80)&gt;1,1,0))</f>
        <v>0</v>
      </c>
    </row>
    <row r="81" spans="1:38" ht="15.75">
      <c r="A81" s="464">
        <v>60</v>
      </c>
      <c r="B81" s="491"/>
      <c r="C81" s="466"/>
      <c r="D81" s="467"/>
      <c r="E81" s="468"/>
      <c r="F81" s="521"/>
      <c r="G81" s="522"/>
      <c r="H81" s="522"/>
      <c r="I81" s="523"/>
      <c r="J81" s="523"/>
      <c r="K81" s="523"/>
      <c r="L81" s="523"/>
      <c r="M81" s="523"/>
      <c r="N81" s="524"/>
      <c r="O81" s="522"/>
      <c r="P81" s="522"/>
      <c r="Q81" s="522"/>
      <c r="R81" s="525"/>
      <c r="S81" s="3"/>
      <c r="T81" s="13" t="b">
        <f t="shared" si="1"/>
        <v>1</v>
      </c>
      <c r="U81" s="13" t="b">
        <f t="shared" si="2"/>
        <v>1</v>
      </c>
      <c r="V81" s="13" t="b">
        <f t="shared" si="15"/>
        <v>1</v>
      </c>
      <c r="W81" s="13" t="b">
        <f t="shared" si="16"/>
        <v>1</v>
      </c>
      <c r="X81" s="13" t="b">
        <f t="shared" si="17"/>
        <v>1</v>
      </c>
      <c r="Y81" s="13" t="b">
        <f t="shared" si="18"/>
        <v>1</v>
      </c>
      <c r="Z81" s="13" t="b">
        <f t="shared" si="19"/>
        <v>1</v>
      </c>
      <c r="AA81" s="13" t="b">
        <f t="shared" si="20"/>
        <v>1</v>
      </c>
      <c r="AB81" s="13" t="b">
        <f t="shared" si="21"/>
        <v>1</v>
      </c>
      <c r="AC81" s="13" t="b">
        <f t="shared" si="22"/>
        <v>1</v>
      </c>
      <c r="AD81" s="13" t="b">
        <f t="shared" si="23"/>
        <v>1</v>
      </c>
      <c r="AE81" s="13" t="b">
        <f t="shared" si="24"/>
        <v>1</v>
      </c>
      <c r="AF81" s="13" t="b">
        <f t="shared" si="25"/>
        <v>1</v>
      </c>
      <c r="AG81" s="13" t="b">
        <f t="shared" si="26"/>
        <v>1</v>
      </c>
      <c r="AH81" s="13" t="b">
        <f t="shared" si="27"/>
        <v>1</v>
      </c>
      <c r="AI81" s="13" t="b">
        <f t="shared" si="28"/>
        <v>1</v>
      </c>
      <c r="AJ81" s="13" t="b">
        <f t="shared" si="29"/>
        <v>1</v>
      </c>
      <c r="AK81" s="13" t="b">
        <f t="shared" si="30"/>
        <v>1</v>
      </c>
      <c r="AL81" s="13">
        <f>IF(B81="",0,IF(COUNTIF(B81:$B$271,B81)&gt;1,1,0))</f>
        <v>0</v>
      </c>
    </row>
    <row r="82" spans="1:38" ht="15.75">
      <c r="A82" s="464">
        <v>61</v>
      </c>
      <c r="B82" s="491"/>
      <c r="C82" s="466"/>
      <c r="D82" s="467"/>
      <c r="E82" s="468"/>
      <c r="F82" s="521"/>
      <c r="G82" s="522"/>
      <c r="H82" s="522"/>
      <c r="I82" s="523"/>
      <c r="J82" s="523"/>
      <c r="K82" s="523"/>
      <c r="L82" s="523"/>
      <c r="M82" s="523"/>
      <c r="N82" s="524"/>
      <c r="O82" s="522"/>
      <c r="P82" s="522"/>
      <c r="Q82" s="522"/>
      <c r="R82" s="525"/>
      <c r="S82" s="3"/>
      <c r="T82" s="13" t="b">
        <f t="shared" si="1"/>
        <v>1</v>
      </c>
      <c r="U82" s="13" t="b">
        <f t="shared" si="2"/>
        <v>1</v>
      </c>
      <c r="V82" s="13" t="b">
        <f t="shared" si="15"/>
        <v>1</v>
      </c>
      <c r="W82" s="13" t="b">
        <f t="shared" si="16"/>
        <v>1</v>
      </c>
      <c r="X82" s="13" t="b">
        <f t="shared" si="17"/>
        <v>1</v>
      </c>
      <c r="Y82" s="13" t="b">
        <f t="shared" si="18"/>
        <v>1</v>
      </c>
      <c r="Z82" s="13" t="b">
        <f t="shared" si="19"/>
        <v>1</v>
      </c>
      <c r="AA82" s="13" t="b">
        <f t="shared" si="20"/>
        <v>1</v>
      </c>
      <c r="AB82" s="13" t="b">
        <f t="shared" si="21"/>
        <v>1</v>
      </c>
      <c r="AC82" s="13" t="b">
        <f t="shared" si="22"/>
        <v>1</v>
      </c>
      <c r="AD82" s="13" t="b">
        <f t="shared" si="23"/>
        <v>1</v>
      </c>
      <c r="AE82" s="13" t="b">
        <f t="shared" si="24"/>
        <v>1</v>
      </c>
      <c r="AF82" s="13" t="b">
        <f t="shared" si="25"/>
        <v>1</v>
      </c>
      <c r="AG82" s="13" t="b">
        <f t="shared" si="26"/>
        <v>1</v>
      </c>
      <c r="AH82" s="13" t="b">
        <f t="shared" si="27"/>
        <v>1</v>
      </c>
      <c r="AI82" s="13" t="b">
        <f t="shared" si="28"/>
        <v>1</v>
      </c>
      <c r="AJ82" s="13" t="b">
        <f t="shared" si="29"/>
        <v>1</v>
      </c>
      <c r="AK82" s="13" t="b">
        <f t="shared" si="30"/>
        <v>1</v>
      </c>
      <c r="AL82" s="13">
        <f>IF(B82="",0,IF(COUNTIF(B82:$B$271,B82)&gt;1,1,0))</f>
        <v>0</v>
      </c>
    </row>
    <row r="83" spans="1:38" ht="15.75">
      <c r="A83" s="464">
        <v>62</v>
      </c>
      <c r="B83" s="491"/>
      <c r="C83" s="466"/>
      <c r="D83" s="467"/>
      <c r="E83" s="468"/>
      <c r="F83" s="521"/>
      <c r="G83" s="522"/>
      <c r="H83" s="522"/>
      <c r="I83" s="523"/>
      <c r="J83" s="523"/>
      <c r="K83" s="523"/>
      <c r="L83" s="523"/>
      <c r="M83" s="523"/>
      <c r="N83" s="524"/>
      <c r="O83" s="522"/>
      <c r="P83" s="522"/>
      <c r="Q83" s="522"/>
      <c r="R83" s="525"/>
      <c r="S83" s="3"/>
      <c r="T83" s="13" t="b">
        <f t="shared" si="1"/>
        <v>1</v>
      </c>
      <c r="U83" s="13" t="b">
        <f t="shared" si="2"/>
        <v>1</v>
      </c>
      <c r="V83" s="13" t="b">
        <f t="shared" si="15"/>
        <v>1</v>
      </c>
      <c r="W83" s="13" t="b">
        <f t="shared" si="16"/>
        <v>1</v>
      </c>
      <c r="X83" s="13" t="b">
        <f t="shared" si="17"/>
        <v>1</v>
      </c>
      <c r="Y83" s="13" t="b">
        <f t="shared" si="18"/>
        <v>1</v>
      </c>
      <c r="Z83" s="13" t="b">
        <f t="shared" si="19"/>
        <v>1</v>
      </c>
      <c r="AA83" s="13" t="b">
        <f t="shared" si="20"/>
        <v>1</v>
      </c>
      <c r="AB83" s="13" t="b">
        <f t="shared" si="21"/>
        <v>1</v>
      </c>
      <c r="AC83" s="13" t="b">
        <f t="shared" si="22"/>
        <v>1</v>
      </c>
      <c r="AD83" s="13" t="b">
        <f t="shared" si="23"/>
        <v>1</v>
      </c>
      <c r="AE83" s="13" t="b">
        <f t="shared" si="24"/>
        <v>1</v>
      </c>
      <c r="AF83" s="13" t="b">
        <f t="shared" si="25"/>
        <v>1</v>
      </c>
      <c r="AG83" s="13" t="b">
        <f t="shared" si="26"/>
        <v>1</v>
      </c>
      <c r="AH83" s="13" t="b">
        <f t="shared" si="27"/>
        <v>1</v>
      </c>
      <c r="AI83" s="13" t="b">
        <f t="shared" si="28"/>
        <v>1</v>
      </c>
      <c r="AJ83" s="13" t="b">
        <f t="shared" si="29"/>
        <v>1</v>
      </c>
      <c r="AK83" s="13" t="b">
        <f t="shared" si="30"/>
        <v>1</v>
      </c>
      <c r="AL83" s="13">
        <f>IF(B83="",0,IF(COUNTIF(B83:$B$271,B83)&gt;1,1,0))</f>
        <v>0</v>
      </c>
    </row>
    <row r="84" spans="1:38" ht="15.75">
      <c r="A84" s="464">
        <v>63</v>
      </c>
      <c r="B84" s="491"/>
      <c r="C84" s="466"/>
      <c r="D84" s="467"/>
      <c r="E84" s="468"/>
      <c r="F84" s="521"/>
      <c r="G84" s="522"/>
      <c r="H84" s="522"/>
      <c r="I84" s="523"/>
      <c r="J84" s="523"/>
      <c r="K84" s="523"/>
      <c r="L84" s="523"/>
      <c r="M84" s="523"/>
      <c r="N84" s="524"/>
      <c r="O84" s="522"/>
      <c r="P84" s="522"/>
      <c r="Q84" s="522"/>
      <c r="R84" s="525"/>
      <c r="S84" s="3"/>
      <c r="T84" s="13" t="b">
        <f t="shared" si="1"/>
        <v>1</v>
      </c>
      <c r="U84" s="13" t="b">
        <f t="shared" si="2"/>
        <v>1</v>
      </c>
      <c r="V84" s="13" t="b">
        <f t="shared" si="15"/>
        <v>1</v>
      </c>
      <c r="W84" s="13" t="b">
        <f t="shared" si="16"/>
        <v>1</v>
      </c>
      <c r="X84" s="13" t="b">
        <f t="shared" si="17"/>
        <v>1</v>
      </c>
      <c r="Y84" s="13" t="b">
        <f t="shared" si="18"/>
        <v>1</v>
      </c>
      <c r="Z84" s="13" t="b">
        <f t="shared" si="19"/>
        <v>1</v>
      </c>
      <c r="AA84" s="13" t="b">
        <f t="shared" si="20"/>
        <v>1</v>
      </c>
      <c r="AB84" s="13" t="b">
        <f t="shared" si="21"/>
        <v>1</v>
      </c>
      <c r="AC84" s="13" t="b">
        <f t="shared" si="22"/>
        <v>1</v>
      </c>
      <c r="AD84" s="13" t="b">
        <f t="shared" si="23"/>
        <v>1</v>
      </c>
      <c r="AE84" s="13" t="b">
        <f t="shared" si="24"/>
        <v>1</v>
      </c>
      <c r="AF84" s="13" t="b">
        <f t="shared" si="25"/>
        <v>1</v>
      </c>
      <c r="AG84" s="13" t="b">
        <f t="shared" si="26"/>
        <v>1</v>
      </c>
      <c r="AH84" s="13" t="b">
        <f t="shared" si="27"/>
        <v>1</v>
      </c>
      <c r="AI84" s="13" t="b">
        <f t="shared" si="28"/>
        <v>1</v>
      </c>
      <c r="AJ84" s="13" t="b">
        <f t="shared" si="29"/>
        <v>1</v>
      </c>
      <c r="AK84" s="13" t="b">
        <f t="shared" si="30"/>
        <v>1</v>
      </c>
      <c r="AL84" s="13">
        <f>IF(B84="",0,IF(COUNTIF(B84:$B$271,B84)&gt;1,1,0))</f>
        <v>0</v>
      </c>
    </row>
    <row r="85" spans="1:38" ht="15.75">
      <c r="A85" s="464">
        <v>64</v>
      </c>
      <c r="B85" s="491"/>
      <c r="C85" s="466"/>
      <c r="D85" s="467"/>
      <c r="E85" s="468"/>
      <c r="F85" s="521"/>
      <c r="G85" s="522"/>
      <c r="H85" s="522"/>
      <c r="I85" s="523"/>
      <c r="J85" s="523"/>
      <c r="K85" s="523"/>
      <c r="L85" s="523"/>
      <c r="M85" s="523"/>
      <c r="N85" s="524"/>
      <c r="O85" s="522"/>
      <c r="P85" s="522"/>
      <c r="Q85" s="522"/>
      <c r="R85" s="525"/>
      <c r="S85" s="3"/>
      <c r="T85" s="13" t="b">
        <f t="shared" si="1"/>
        <v>1</v>
      </c>
      <c r="U85" s="13" t="b">
        <f t="shared" si="2"/>
        <v>1</v>
      </c>
      <c r="V85" s="13" t="b">
        <f t="shared" si="15"/>
        <v>1</v>
      </c>
      <c r="W85" s="13" t="b">
        <f t="shared" si="16"/>
        <v>1</v>
      </c>
      <c r="X85" s="13" t="b">
        <f t="shared" si="17"/>
        <v>1</v>
      </c>
      <c r="Y85" s="13" t="b">
        <f t="shared" si="18"/>
        <v>1</v>
      </c>
      <c r="Z85" s="13" t="b">
        <f t="shared" si="19"/>
        <v>1</v>
      </c>
      <c r="AA85" s="13" t="b">
        <f t="shared" si="20"/>
        <v>1</v>
      </c>
      <c r="AB85" s="13" t="b">
        <f t="shared" si="21"/>
        <v>1</v>
      </c>
      <c r="AC85" s="13" t="b">
        <f t="shared" si="22"/>
        <v>1</v>
      </c>
      <c r="AD85" s="13" t="b">
        <f t="shared" si="23"/>
        <v>1</v>
      </c>
      <c r="AE85" s="13" t="b">
        <f t="shared" si="24"/>
        <v>1</v>
      </c>
      <c r="AF85" s="13" t="b">
        <f t="shared" si="25"/>
        <v>1</v>
      </c>
      <c r="AG85" s="13" t="b">
        <f t="shared" si="26"/>
        <v>1</v>
      </c>
      <c r="AH85" s="13" t="b">
        <f t="shared" si="27"/>
        <v>1</v>
      </c>
      <c r="AI85" s="13" t="b">
        <f t="shared" si="28"/>
        <v>1</v>
      </c>
      <c r="AJ85" s="13" t="b">
        <f t="shared" si="29"/>
        <v>1</v>
      </c>
      <c r="AK85" s="13" t="b">
        <f t="shared" si="30"/>
        <v>1</v>
      </c>
      <c r="AL85" s="13">
        <f>IF(B85="",0,IF(COUNTIF(B85:$B$271,B85)&gt;1,1,0))</f>
        <v>0</v>
      </c>
    </row>
    <row r="86" spans="1:38" ht="15.75">
      <c r="A86" s="464">
        <v>65</v>
      </c>
      <c r="B86" s="491"/>
      <c r="C86" s="466"/>
      <c r="D86" s="467"/>
      <c r="E86" s="468"/>
      <c r="F86" s="521"/>
      <c r="G86" s="522"/>
      <c r="H86" s="522"/>
      <c r="I86" s="523"/>
      <c r="J86" s="523"/>
      <c r="K86" s="523"/>
      <c r="L86" s="523"/>
      <c r="M86" s="523"/>
      <c r="N86" s="524"/>
      <c r="O86" s="522"/>
      <c r="P86" s="522"/>
      <c r="Q86" s="522"/>
      <c r="R86" s="525"/>
      <c r="S86" s="3"/>
      <c r="T86" s="13" t="b">
        <f t="shared" ref="T86:T149" si="31">IF(B86="",TRUE,(IF(ISNUMBER(MATCH(B86,List_Countries,0)),TRUE,FALSE)))</f>
        <v>1</v>
      </c>
      <c r="U86" s="13" t="b">
        <f t="shared" ref="U86:U149" si="32">IF(F86="",TRUE,(IF(ISNUMBER(MATCH(F86,List_YesNo,0)),TRUE,FALSE)))</f>
        <v>1</v>
      </c>
      <c r="V86" s="13" t="b">
        <f t="shared" si="15"/>
        <v>1</v>
      </c>
      <c r="W86" s="13" t="b">
        <f t="shared" si="16"/>
        <v>1</v>
      </c>
      <c r="X86" s="13" t="b">
        <f t="shared" si="17"/>
        <v>1</v>
      </c>
      <c r="Y86" s="13" t="b">
        <f t="shared" si="18"/>
        <v>1</v>
      </c>
      <c r="Z86" s="13" t="b">
        <f t="shared" si="19"/>
        <v>1</v>
      </c>
      <c r="AA86" s="13" t="b">
        <f t="shared" si="20"/>
        <v>1</v>
      </c>
      <c r="AB86" s="13" t="b">
        <f t="shared" si="21"/>
        <v>1</v>
      </c>
      <c r="AC86" s="13" t="b">
        <f t="shared" si="22"/>
        <v>1</v>
      </c>
      <c r="AD86" s="13" t="b">
        <f t="shared" si="23"/>
        <v>1</v>
      </c>
      <c r="AE86" s="13" t="b">
        <f t="shared" si="24"/>
        <v>1</v>
      </c>
      <c r="AF86" s="13" t="b">
        <f t="shared" si="25"/>
        <v>1</v>
      </c>
      <c r="AG86" s="13" t="b">
        <f t="shared" si="26"/>
        <v>1</v>
      </c>
      <c r="AH86" s="13" t="b">
        <f t="shared" si="27"/>
        <v>1</v>
      </c>
      <c r="AI86" s="13" t="b">
        <f t="shared" si="28"/>
        <v>1</v>
      </c>
      <c r="AJ86" s="13" t="b">
        <f t="shared" si="29"/>
        <v>1</v>
      </c>
      <c r="AK86" s="13" t="b">
        <f t="shared" si="30"/>
        <v>1</v>
      </c>
      <c r="AL86" s="13">
        <f>IF(B86="",0,IF(COUNTIF(B86:$B$271,B86)&gt;1,1,0))</f>
        <v>0</v>
      </c>
    </row>
    <row r="87" spans="1:38" ht="15.75">
      <c r="A87" s="464">
        <v>66</v>
      </c>
      <c r="B87" s="491"/>
      <c r="C87" s="466"/>
      <c r="D87" s="467"/>
      <c r="E87" s="468"/>
      <c r="F87" s="521"/>
      <c r="G87" s="522"/>
      <c r="H87" s="522"/>
      <c r="I87" s="523"/>
      <c r="J87" s="523"/>
      <c r="K87" s="523"/>
      <c r="L87" s="523"/>
      <c r="M87" s="523"/>
      <c r="N87" s="524"/>
      <c r="O87" s="522"/>
      <c r="P87" s="522"/>
      <c r="Q87" s="522"/>
      <c r="R87" s="525"/>
      <c r="S87" s="3"/>
      <c r="T87" s="13" t="b">
        <f t="shared" si="31"/>
        <v>1</v>
      </c>
      <c r="U87" s="13" t="b">
        <f t="shared" si="32"/>
        <v>1</v>
      </c>
      <c r="V87" s="13" t="b">
        <f t="shared" ref="V87:V150" si="33">IF(G87="",TRUE,(IF(ISNUMBER(MATCH(G87,List_YesNo,0)),TRUE,FALSE)))</f>
        <v>1</v>
      </c>
      <c r="W87" s="13" t="b">
        <f t="shared" ref="W87:W150" si="34">IF(H87="",TRUE,(IF(ISNUMBER(MATCH(H87,List_YesNo,0)),TRUE,FALSE)))</f>
        <v>1</v>
      </c>
      <c r="X87" s="13" t="b">
        <f t="shared" ref="X87:X150" si="35">IF(I87="",TRUE,(IF(ISNUMBER(MATCH(I87,List_YesNo,0)),TRUE,FALSE)))</f>
        <v>1</v>
      </c>
      <c r="Y87" s="13" t="b">
        <f t="shared" ref="Y87:Y150" si="36">IF(J87="",TRUE,(IF(ISNUMBER(MATCH(J87,List_YesNo,0)),TRUE,FALSE)))</f>
        <v>1</v>
      </c>
      <c r="Z87" s="13" t="b">
        <f t="shared" ref="Z87:Z150" si="37">IF(K87="",TRUE,(IF(ISNUMBER(MATCH(K87,List_YesNo,0)),TRUE,FALSE)))</f>
        <v>1</v>
      </c>
      <c r="AA87" s="13" t="b">
        <f t="shared" ref="AA87:AA150" si="38">IF(L87="",TRUE,(IF(ISNUMBER(MATCH(L87,List_YesNo,0)),TRUE,FALSE)))</f>
        <v>1</v>
      </c>
      <c r="AB87" s="13" t="b">
        <f t="shared" ref="AB87:AB150" si="39">IF(M87="",TRUE,(IF(ISNUMBER(MATCH(M87,List_YesNo,0)),TRUE,FALSE)))</f>
        <v>1</v>
      </c>
      <c r="AC87" s="13" t="b">
        <f t="shared" ref="AC87:AC150" si="40">IF(N87="",TRUE,(IF(ISNUMBER(MATCH(N87,Language,0)),TRUE,FALSE)))</f>
        <v>1</v>
      </c>
      <c r="AD87" s="13" t="b">
        <f t="shared" ref="AD87:AD150" si="41">IF(O87="",TRUE,(IF(ISNUMBER(MATCH(O87,Language,0)),TRUE,FALSE)))</f>
        <v>1</v>
      </c>
      <c r="AE87" s="13" t="b">
        <f t="shared" ref="AE87:AE150" si="42">IF(P87="",TRUE,(IF(ISNUMBER(MATCH(P87,Language,0)),TRUE,FALSE)))</f>
        <v>1</v>
      </c>
      <c r="AF87" s="13" t="b">
        <f t="shared" ref="AF87:AF150" si="43">IF(Q87="",TRUE,(IF(ISNUMBER(MATCH(Q87,Language,0)),TRUE,FALSE)))</f>
        <v>1</v>
      </c>
      <c r="AG87" s="13" t="b">
        <f t="shared" ref="AG87:AG150" si="44">IF(R87="",TRUE,(IF(ISNUMBER(MATCH(R87,Language,0)),TRUE,FALSE)))</f>
        <v>1</v>
      </c>
      <c r="AH87" s="13" t="b">
        <f t="shared" ref="AH87:AH150" si="45">IF(B87="",TRUE,IF(OR(C87="",D87="",E87="",F87="",G87="",H87="",I87="",J87="",K87="",L87="",M87="",N87="",O87="",P87="",Q87="",R87=""),FALSE,TRUE))</f>
        <v>1</v>
      </c>
      <c r="AI87" s="13" t="b">
        <f t="shared" ref="AI87:AI150" si="46">IF(B87&lt;&gt;"",TRUE,IF(OR(C87&lt;&gt;"",D87&lt;&gt;"",E87&lt;&gt;"",F87&lt;&gt;"",G87&lt;&gt;"",H87&lt;&gt;"",I87&lt;&gt;"",J87&lt;&gt;"",K87&lt;&gt;"",L87&lt;&gt;"",M87&lt;&gt;"",N87&lt;&gt;"",O87&lt;&gt;"",P87&lt;&gt;"",Q87&lt;&gt;"",R87&lt;&gt;""),FALSE,TRUE))</f>
        <v>1</v>
      </c>
      <c r="AJ87" s="13" t="b">
        <f t="shared" ref="AJ87:AJ150" si="47">IF(AND(B87&lt;&gt;"",C87=0,D87=0,E87=0,F87="NO",G87="NO",H87="NO",I87="NO",J87="NO",K87="NO",L87="NO",M87="NO",N87="N/A",O87="N/A",P87="N/A",Q87="N/A",R87="N/A"),FALSE,TRUE)</f>
        <v>1</v>
      </c>
      <c r="AK87" s="13" t="b">
        <f t="shared" ref="AK87:AK150" si="48">IF(AND(OR(F87="YES",G87="YES",H87="YES",I87="YES",J87="YES",K87="YES",L87="YES",M87="YES"),AND(N87="N/A",O87="N/A",P87="N/A",Q87="N/A",R87="N/A")),FALSE,TRUE)</f>
        <v>1</v>
      </c>
      <c r="AL87" s="13">
        <f>IF(B87="",0,IF(COUNTIF(B87:$B$271,B87)&gt;1,1,0))</f>
        <v>0</v>
      </c>
    </row>
    <row r="88" spans="1:38" ht="15.75">
      <c r="A88" s="464">
        <v>67</v>
      </c>
      <c r="B88" s="491"/>
      <c r="C88" s="466"/>
      <c r="D88" s="467"/>
      <c r="E88" s="468"/>
      <c r="F88" s="521"/>
      <c r="G88" s="522"/>
      <c r="H88" s="522"/>
      <c r="I88" s="523"/>
      <c r="J88" s="523"/>
      <c r="K88" s="523"/>
      <c r="L88" s="523"/>
      <c r="M88" s="523"/>
      <c r="N88" s="524"/>
      <c r="O88" s="522"/>
      <c r="P88" s="522"/>
      <c r="Q88" s="522"/>
      <c r="R88" s="525"/>
      <c r="S88" s="3"/>
      <c r="T88" s="13" t="b">
        <f t="shared" si="31"/>
        <v>1</v>
      </c>
      <c r="U88" s="13" t="b">
        <f t="shared" si="32"/>
        <v>1</v>
      </c>
      <c r="V88" s="13" t="b">
        <f t="shared" si="33"/>
        <v>1</v>
      </c>
      <c r="W88" s="13" t="b">
        <f t="shared" si="34"/>
        <v>1</v>
      </c>
      <c r="X88" s="13" t="b">
        <f t="shared" si="35"/>
        <v>1</v>
      </c>
      <c r="Y88" s="13" t="b">
        <f t="shared" si="36"/>
        <v>1</v>
      </c>
      <c r="Z88" s="13" t="b">
        <f t="shared" si="37"/>
        <v>1</v>
      </c>
      <c r="AA88" s="13" t="b">
        <f t="shared" si="38"/>
        <v>1</v>
      </c>
      <c r="AB88" s="13" t="b">
        <f t="shared" si="39"/>
        <v>1</v>
      </c>
      <c r="AC88" s="13" t="b">
        <f t="shared" si="40"/>
        <v>1</v>
      </c>
      <c r="AD88" s="13" t="b">
        <f t="shared" si="41"/>
        <v>1</v>
      </c>
      <c r="AE88" s="13" t="b">
        <f t="shared" si="42"/>
        <v>1</v>
      </c>
      <c r="AF88" s="13" t="b">
        <f t="shared" si="43"/>
        <v>1</v>
      </c>
      <c r="AG88" s="13" t="b">
        <f t="shared" si="44"/>
        <v>1</v>
      </c>
      <c r="AH88" s="13" t="b">
        <f t="shared" si="45"/>
        <v>1</v>
      </c>
      <c r="AI88" s="13" t="b">
        <f t="shared" si="46"/>
        <v>1</v>
      </c>
      <c r="AJ88" s="13" t="b">
        <f t="shared" si="47"/>
        <v>1</v>
      </c>
      <c r="AK88" s="13" t="b">
        <f t="shared" si="48"/>
        <v>1</v>
      </c>
      <c r="AL88" s="13">
        <f>IF(B88="",0,IF(COUNTIF(B88:$B$271,B88)&gt;1,1,0))</f>
        <v>0</v>
      </c>
    </row>
    <row r="89" spans="1:38" ht="15.75">
      <c r="A89" s="464">
        <v>68</v>
      </c>
      <c r="B89" s="491"/>
      <c r="C89" s="466"/>
      <c r="D89" s="467"/>
      <c r="E89" s="468"/>
      <c r="F89" s="521"/>
      <c r="G89" s="522"/>
      <c r="H89" s="522"/>
      <c r="I89" s="523"/>
      <c r="J89" s="523"/>
      <c r="K89" s="523"/>
      <c r="L89" s="523"/>
      <c r="M89" s="523"/>
      <c r="N89" s="524"/>
      <c r="O89" s="522"/>
      <c r="P89" s="522"/>
      <c r="Q89" s="522"/>
      <c r="R89" s="525"/>
      <c r="S89" s="3"/>
      <c r="T89" s="13" t="b">
        <f t="shared" si="31"/>
        <v>1</v>
      </c>
      <c r="U89" s="13" t="b">
        <f t="shared" si="32"/>
        <v>1</v>
      </c>
      <c r="V89" s="13" t="b">
        <f t="shared" si="33"/>
        <v>1</v>
      </c>
      <c r="W89" s="13" t="b">
        <f t="shared" si="34"/>
        <v>1</v>
      </c>
      <c r="X89" s="13" t="b">
        <f t="shared" si="35"/>
        <v>1</v>
      </c>
      <c r="Y89" s="13" t="b">
        <f t="shared" si="36"/>
        <v>1</v>
      </c>
      <c r="Z89" s="13" t="b">
        <f t="shared" si="37"/>
        <v>1</v>
      </c>
      <c r="AA89" s="13" t="b">
        <f t="shared" si="38"/>
        <v>1</v>
      </c>
      <c r="AB89" s="13" t="b">
        <f t="shared" si="39"/>
        <v>1</v>
      </c>
      <c r="AC89" s="13" t="b">
        <f t="shared" si="40"/>
        <v>1</v>
      </c>
      <c r="AD89" s="13" t="b">
        <f t="shared" si="41"/>
        <v>1</v>
      </c>
      <c r="AE89" s="13" t="b">
        <f t="shared" si="42"/>
        <v>1</v>
      </c>
      <c r="AF89" s="13" t="b">
        <f t="shared" si="43"/>
        <v>1</v>
      </c>
      <c r="AG89" s="13" t="b">
        <f t="shared" si="44"/>
        <v>1</v>
      </c>
      <c r="AH89" s="13" t="b">
        <f t="shared" si="45"/>
        <v>1</v>
      </c>
      <c r="AI89" s="13" t="b">
        <f t="shared" si="46"/>
        <v>1</v>
      </c>
      <c r="AJ89" s="13" t="b">
        <f t="shared" si="47"/>
        <v>1</v>
      </c>
      <c r="AK89" s="13" t="b">
        <f t="shared" si="48"/>
        <v>1</v>
      </c>
      <c r="AL89" s="13">
        <f>IF(B89="",0,IF(COUNTIF(B89:$B$271,B89)&gt;1,1,0))</f>
        <v>0</v>
      </c>
    </row>
    <row r="90" spans="1:38" ht="15.75">
      <c r="A90" s="464">
        <v>69</v>
      </c>
      <c r="B90" s="491"/>
      <c r="C90" s="466"/>
      <c r="D90" s="467"/>
      <c r="E90" s="468"/>
      <c r="F90" s="521"/>
      <c r="G90" s="522"/>
      <c r="H90" s="522"/>
      <c r="I90" s="523"/>
      <c r="J90" s="523"/>
      <c r="K90" s="523"/>
      <c r="L90" s="523"/>
      <c r="M90" s="523"/>
      <c r="N90" s="524"/>
      <c r="O90" s="522"/>
      <c r="P90" s="522"/>
      <c r="Q90" s="522"/>
      <c r="R90" s="525"/>
      <c r="S90" s="3"/>
      <c r="T90" s="13" t="b">
        <f t="shared" si="31"/>
        <v>1</v>
      </c>
      <c r="U90" s="13" t="b">
        <f t="shared" si="32"/>
        <v>1</v>
      </c>
      <c r="V90" s="13" t="b">
        <f t="shared" si="33"/>
        <v>1</v>
      </c>
      <c r="W90" s="13" t="b">
        <f t="shared" si="34"/>
        <v>1</v>
      </c>
      <c r="X90" s="13" t="b">
        <f t="shared" si="35"/>
        <v>1</v>
      </c>
      <c r="Y90" s="13" t="b">
        <f t="shared" si="36"/>
        <v>1</v>
      </c>
      <c r="Z90" s="13" t="b">
        <f t="shared" si="37"/>
        <v>1</v>
      </c>
      <c r="AA90" s="13" t="b">
        <f t="shared" si="38"/>
        <v>1</v>
      </c>
      <c r="AB90" s="13" t="b">
        <f t="shared" si="39"/>
        <v>1</v>
      </c>
      <c r="AC90" s="13" t="b">
        <f t="shared" si="40"/>
        <v>1</v>
      </c>
      <c r="AD90" s="13" t="b">
        <f t="shared" si="41"/>
        <v>1</v>
      </c>
      <c r="AE90" s="13" t="b">
        <f t="shared" si="42"/>
        <v>1</v>
      </c>
      <c r="AF90" s="13" t="b">
        <f t="shared" si="43"/>
        <v>1</v>
      </c>
      <c r="AG90" s="13" t="b">
        <f t="shared" si="44"/>
        <v>1</v>
      </c>
      <c r="AH90" s="13" t="b">
        <f t="shared" si="45"/>
        <v>1</v>
      </c>
      <c r="AI90" s="13" t="b">
        <f t="shared" si="46"/>
        <v>1</v>
      </c>
      <c r="AJ90" s="13" t="b">
        <f t="shared" si="47"/>
        <v>1</v>
      </c>
      <c r="AK90" s="13" t="b">
        <f t="shared" si="48"/>
        <v>1</v>
      </c>
      <c r="AL90" s="13">
        <f>IF(B90="",0,IF(COUNTIF(B90:$B$271,B90)&gt;1,1,0))</f>
        <v>0</v>
      </c>
    </row>
    <row r="91" spans="1:38" ht="15.75">
      <c r="A91" s="464">
        <v>70</v>
      </c>
      <c r="B91" s="491"/>
      <c r="C91" s="466"/>
      <c r="D91" s="467"/>
      <c r="E91" s="468"/>
      <c r="F91" s="521"/>
      <c r="G91" s="522"/>
      <c r="H91" s="522"/>
      <c r="I91" s="523"/>
      <c r="J91" s="523"/>
      <c r="K91" s="523"/>
      <c r="L91" s="523"/>
      <c r="M91" s="523"/>
      <c r="N91" s="524"/>
      <c r="O91" s="522"/>
      <c r="P91" s="522"/>
      <c r="Q91" s="522"/>
      <c r="R91" s="525"/>
      <c r="S91" s="3"/>
      <c r="T91" s="13" t="b">
        <f t="shared" si="31"/>
        <v>1</v>
      </c>
      <c r="U91" s="13" t="b">
        <f t="shared" si="32"/>
        <v>1</v>
      </c>
      <c r="V91" s="13" t="b">
        <f t="shared" si="33"/>
        <v>1</v>
      </c>
      <c r="W91" s="13" t="b">
        <f t="shared" si="34"/>
        <v>1</v>
      </c>
      <c r="X91" s="13" t="b">
        <f t="shared" si="35"/>
        <v>1</v>
      </c>
      <c r="Y91" s="13" t="b">
        <f t="shared" si="36"/>
        <v>1</v>
      </c>
      <c r="Z91" s="13" t="b">
        <f t="shared" si="37"/>
        <v>1</v>
      </c>
      <c r="AA91" s="13" t="b">
        <f t="shared" si="38"/>
        <v>1</v>
      </c>
      <c r="AB91" s="13" t="b">
        <f t="shared" si="39"/>
        <v>1</v>
      </c>
      <c r="AC91" s="13" t="b">
        <f t="shared" si="40"/>
        <v>1</v>
      </c>
      <c r="AD91" s="13" t="b">
        <f t="shared" si="41"/>
        <v>1</v>
      </c>
      <c r="AE91" s="13" t="b">
        <f t="shared" si="42"/>
        <v>1</v>
      </c>
      <c r="AF91" s="13" t="b">
        <f t="shared" si="43"/>
        <v>1</v>
      </c>
      <c r="AG91" s="13" t="b">
        <f t="shared" si="44"/>
        <v>1</v>
      </c>
      <c r="AH91" s="13" t="b">
        <f t="shared" si="45"/>
        <v>1</v>
      </c>
      <c r="AI91" s="13" t="b">
        <f t="shared" si="46"/>
        <v>1</v>
      </c>
      <c r="AJ91" s="13" t="b">
        <f t="shared" si="47"/>
        <v>1</v>
      </c>
      <c r="AK91" s="13" t="b">
        <f t="shared" si="48"/>
        <v>1</v>
      </c>
      <c r="AL91" s="13">
        <f>IF(B91="",0,IF(COUNTIF(B91:$B$271,B91)&gt;1,1,0))</f>
        <v>0</v>
      </c>
    </row>
    <row r="92" spans="1:38" ht="15.75">
      <c r="A92" s="464">
        <v>71</v>
      </c>
      <c r="B92" s="491"/>
      <c r="C92" s="466"/>
      <c r="D92" s="467"/>
      <c r="E92" s="468"/>
      <c r="F92" s="521"/>
      <c r="G92" s="522"/>
      <c r="H92" s="522"/>
      <c r="I92" s="523"/>
      <c r="J92" s="523"/>
      <c r="K92" s="523"/>
      <c r="L92" s="523"/>
      <c r="M92" s="523"/>
      <c r="N92" s="524"/>
      <c r="O92" s="522"/>
      <c r="P92" s="522"/>
      <c r="Q92" s="522"/>
      <c r="R92" s="525"/>
      <c r="S92" s="3"/>
      <c r="T92" s="13" t="b">
        <f t="shared" si="31"/>
        <v>1</v>
      </c>
      <c r="U92" s="13" t="b">
        <f t="shared" si="32"/>
        <v>1</v>
      </c>
      <c r="V92" s="13" t="b">
        <f t="shared" si="33"/>
        <v>1</v>
      </c>
      <c r="W92" s="13" t="b">
        <f t="shared" si="34"/>
        <v>1</v>
      </c>
      <c r="X92" s="13" t="b">
        <f t="shared" si="35"/>
        <v>1</v>
      </c>
      <c r="Y92" s="13" t="b">
        <f t="shared" si="36"/>
        <v>1</v>
      </c>
      <c r="Z92" s="13" t="b">
        <f t="shared" si="37"/>
        <v>1</v>
      </c>
      <c r="AA92" s="13" t="b">
        <f t="shared" si="38"/>
        <v>1</v>
      </c>
      <c r="AB92" s="13" t="b">
        <f t="shared" si="39"/>
        <v>1</v>
      </c>
      <c r="AC92" s="13" t="b">
        <f t="shared" si="40"/>
        <v>1</v>
      </c>
      <c r="AD92" s="13" t="b">
        <f t="shared" si="41"/>
        <v>1</v>
      </c>
      <c r="AE92" s="13" t="b">
        <f t="shared" si="42"/>
        <v>1</v>
      </c>
      <c r="AF92" s="13" t="b">
        <f t="shared" si="43"/>
        <v>1</v>
      </c>
      <c r="AG92" s="13" t="b">
        <f t="shared" si="44"/>
        <v>1</v>
      </c>
      <c r="AH92" s="13" t="b">
        <f t="shared" si="45"/>
        <v>1</v>
      </c>
      <c r="AI92" s="13" t="b">
        <f t="shared" si="46"/>
        <v>1</v>
      </c>
      <c r="AJ92" s="13" t="b">
        <f t="shared" si="47"/>
        <v>1</v>
      </c>
      <c r="AK92" s="13" t="b">
        <f t="shared" si="48"/>
        <v>1</v>
      </c>
      <c r="AL92" s="13">
        <f>IF(B92="",0,IF(COUNTIF(B92:$B$271,B92)&gt;1,1,0))</f>
        <v>0</v>
      </c>
    </row>
    <row r="93" spans="1:38" ht="15.75">
      <c r="A93" s="464">
        <v>72</v>
      </c>
      <c r="B93" s="491"/>
      <c r="C93" s="466"/>
      <c r="D93" s="467"/>
      <c r="E93" s="468"/>
      <c r="F93" s="521"/>
      <c r="G93" s="522"/>
      <c r="H93" s="522"/>
      <c r="I93" s="523"/>
      <c r="J93" s="523"/>
      <c r="K93" s="523"/>
      <c r="L93" s="523"/>
      <c r="M93" s="523"/>
      <c r="N93" s="524"/>
      <c r="O93" s="522"/>
      <c r="P93" s="522"/>
      <c r="Q93" s="522"/>
      <c r="R93" s="525"/>
      <c r="S93" s="3"/>
      <c r="T93" s="13" t="b">
        <f t="shared" si="31"/>
        <v>1</v>
      </c>
      <c r="U93" s="13" t="b">
        <f t="shared" si="32"/>
        <v>1</v>
      </c>
      <c r="V93" s="13" t="b">
        <f t="shared" si="33"/>
        <v>1</v>
      </c>
      <c r="W93" s="13" t="b">
        <f t="shared" si="34"/>
        <v>1</v>
      </c>
      <c r="X93" s="13" t="b">
        <f t="shared" si="35"/>
        <v>1</v>
      </c>
      <c r="Y93" s="13" t="b">
        <f t="shared" si="36"/>
        <v>1</v>
      </c>
      <c r="Z93" s="13" t="b">
        <f t="shared" si="37"/>
        <v>1</v>
      </c>
      <c r="AA93" s="13" t="b">
        <f t="shared" si="38"/>
        <v>1</v>
      </c>
      <c r="AB93" s="13" t="b">
        <f t="shared" si="39"/>
        <v>1</v>
      </c>
      <c r="AC93" s="13" t="b">
        <f t="shared" si="40"/>
        <v>1</v>
      </c>
      <c r="AD93" s="13" t="b">
        <f t="shared" si="41"/>
        <v>1</v>
      </c>
      <c r="AE93" s="13" t="b">
        <f t="shared" si="42"/>
        <v>1</v>
      </c>
      <c r="AF93" s="13" t="b">
        <f t="shared" si="43"/>
        <v>1</v>
      </c>
      <c r="AG93" s="13" t="b">
        <f t="shared" si="44"/>
        <v>1</v>
      </c>
      <c r="AH93" s="13" t="b">
        <f t="shared" si="45"/>
        <v>1</v>
      </c>
      <c r="AI93" s="13" t="b">
        <f t="shared" si="46"/>
        <v>1</v>
      </c>
      <c r="AJ93" s="13" t="b">
        <f t="shared" si="47"/>
        <v>1</v>
      </c>
      <c r="AK93" s="13" t="b">
        <f t="shared" si="48"/>
        <v>1</v>
      </c>
      <c r="AL93" s="13">
        <f>IF(B93="",0,IF(COUNTIF(B93:$B$271,B93)&gt;1,1,0))</f>
        <v>0</v>
      </c>
    </row>
    <row r="94" spans="1:38" ht="15.75">
      <c r="A94" s="464">
        <v>73</v>
      </c>
      <c r="B94" s="491"/>
      <c r="C94" s="466"/>
      <c r="D94" s="467"/>
      <c r="E94" s="468"/>
      <c r="F94" s="521"/>
      <c r="G94" s="522"/>
      <c r="H94" s="522"/>
      <c r="I94" s="523"/>
      <c r="J94" s="523"/>
      <c r="K94" s="523"/>
      <c r="L94" s="523"/>
      <c r="M94" s="523"/>
      <c r="N94" s="524"/>
      <c r="O94" s="522"/>
      <c r="P94" s="522"/>
      <c r="Q94" s="522"/>
      <c r="R94" s="525"/>
      <c r="S94" s="3"/>
      <c r="T94" s="13" t="b">
        <f t="shared" si="31"/>
        <v>1</v>
      </c>
      <c r="U94" s="13" t="b">
        <f t="shared" si="32"/>
        <v>1</v>
      </c>
      <c r="V94" s="13" t="b">
        <f t="shared" si="33"/>
        <v>1</v>
      </c>
      <c r="W94" s="13" t="b">
        <f t="shared" si="34"/>
        <v>1</v>
      </c>
      <c r="X94" s="13" t="b">
        <f t="shared" si="35"/>
        <v>1</v>
      </c>
      <c r="Y94" s="13" t="b">
        <f t="shared" si="36"/>
        <v>1</v>
      </c>
      <c r="Z94" s="13" t="b">
        <f t="shared" si="37"/>
        <v>1</v>
      </c>
      <c r="AA94" s="13" t="b">
        <f t="shared" si="38"/>
        <v>1</v>
      </c>
      <c r="AB94" s="13" t="b">
        <f t="shared" si="39"/>
        <v>1</v>
      </c>
      <c r="AC94" s="13" t="b">
        <f t="shared" si="40"/>
        <v>1</v>
      </c>
      <c r="AD94" s="13" t="b">
        <f t="shared" si="41"/>
        <v>1</v>
      </c>
      <c r="AE94" s="13" t="b">
        <f t="shared" si="42"/>
        <v>1</v>
      </c>
      <c r="AF94" s="13" t="b">
        <f t="shared" si="43"/>
        <v>1</v>
      </c>
      <c r="AG94" s="13" t="b">
        <f t="shared" si="44"/>
        <v>1</v>
      </c>
      <c r="AH94" s="13" t="b">
        <f t="shared" si="45"/>
        <v>1</v>
      </c>
      <c r="AI94" s="13" t="b">
        <f t="shared" si="46"/>
        <v>1</v>
      </c>
      <c r="AJ94" s="13" t="b">
        <f t="shared" si="47"/>
        <v>1</v>
      </c>
      <c r="AK94" s="13" t="b">
        <f t="shared" si="48"/>
        <v>1</v>
      </c>
      <c r="AL94" s="13">
        <f>IF(B94="",0,IF(COUNTIF(B94:$B$271,B94)&gt;1,1,0))</f>
        <v>0</v>
      </c>
    </row>
    <row r="95" spans="1:38" ht="15.75">
      <c r="A95" s="464">
        <v>74</v>
      </c>
      <c r="B95" s="491"/>
      <c r="C95" s="466"/>
      <c r="D95" s="467"/>
      <c r="E95" s="468"/>
      <c r="F95" s="521"/>
      <c r="G95" s="522"/>
      <c r="H95" s="522"/>
      <c r="I95" s="523"/>
      <c r="J95" s="523"/>
      <c r="K95" s="523"/>
      <c r="L95" s="523"/>
      <c r="M95" s="523"/>
      <c r="N95" s="524"/>
      <c r="O95" s="522"/>
      <c r="P95" s="522"/>
      <c r="Q95" s="522"/>
      <c r="R95" s="525"/>
      <c r="S95" s="3"/>
      <c r="T95" s="13" t="b">
        <f t="shared" si="31"/>
        <v>1</v>
      </c>
      <c r="U95" s="13" t="b">
        <f t="shared" si="32"/>
        <v>1</v>
      </c>
      <c r="V95" s="13" t="b">
        <f t="shared" si="33"/>
        <v>1</v>
      </c>
      <c r="W95" s="13" t="b">
        <f t="shared" si="34"/>
        <v>1</v>
      </c>
      <c r="X95" s="13" t="b">
        <f t="shared" si="35"/>
        <v>1</v>
      </c>
      <c r="Y95" s="13" t="b">
        <f t="shared" si="36"/>
        <v>1</v>
      </c>
      <c r="Z95" s="13" t="b">
        <f t="shared" si="37"/>
        <v>1</v>
      </c>
      <c r="AA95" s="13" t="b">
        <f t="shared" si="38"/>
        <v>1</v>
      </c>
      <c r="AB95" s="13" t="b">
        <f t="shared" si="39"/>
        <v>1</v>
      </c>
      <c r="AC95" s="13" t="b">
        <f t="shared" si="40"/>
        <v>1</v>
      </c>
      <c r="AD95" s="13" t="b">
        <f t="shared" si="41"/>
        <v>1</v>
      </c>
      <c r="AE95" s="13" t="b">
        <f t="shared" si="42"/>
        <v>1</v>
      </c>
      <c r="AF95" s="13" t="b">
        <f t="shared" si="43"/>
        <v>1</v>
      </c>
      <c r="AG95" s="13" t="b">
        <f t="shared" si="44"/>
        <v>1</v>
      </c>
      <c r="AH95" s="13" t="b">
        <f t="shared" si="45"/>
        <v>1</v>
      </c>
      <c r="AI95" s="13" t="b">
        <f t="shared" si="46"/>
        <v>1</v>
      </c>
      <c r="AJ95" s="13" t="b">
        <f t="shared" si="47"/>
        <v>1</v>
      </c>
      <c r="AK95" s="13" t="b">
        <f t="shared" si="48"/>
        <v>1</v>
      </c>
      <c r="AL95" s="13">
        <f>IF(B95="",0,IF(COUNTIF(B95:$B$271,B95)&gt;1,1,0))</f>
        <v>0</v>
      </c>
    </row>
    <row r="96" spans="1:38" ht="15.75">
      <c r="A96" s="464">
        <v>75</v>
      </c>
      <c r="B96" s="491"/>
      <c r="C96" s="466"/>
      <c r="D96" s="467"/>
      <c r="E96" s="468"/>
      <c r="F96" s="521"/>
      <c r="G96" s="522"/>
      <c r="H96" s="522"/>
      <c r="I96" s="523"/>
      <c r="J96" s="523"/>
      <c r="K96" s="523"/>
      <c r="L96" s="523"/>
      <c r="M96" s="523"/>
      <c r="N96" s="524"/>
      <c r="O96" s="522"/>
      <c r="P96" s="522"/>
      <c r="Q96" s="522"/>
      <c r="R96" s="525"/>
      <c r="S96" s="3"/>
      <c r="T96" s="13" t="b">
        <f t="shared" si="31"/>
        <v>1</v>
      </c>
      <c r="U96" s="13" t="b">
        <f t="shared" si="32"/>
        <v>1</v>
      </c>
      <c r="V96" s="13" t="b">
        <f t="shared" si="33"/>
        <v>1</v>
      </c>
      <c r="W96" s="13" t="b">
        <f t="shared" si="34"/>
        <v>1</v>
      </c>
      <c r="X96" s="13" t="b">
        <f t="shared" si="35"/>
        <v>1</v>
      </c>
      <c r="Y96" s="13" t="b">
        <f t="shared" si="36"/>
        <v>1</v>
      </c>
      <c r="Z96" s="13" t="b">
        <f t="shared" si="37"/>
        <v>1</v>
      </c>
      <c r="AA96" s="13" t="b">
        <f t="shared" si="38"/>
        <v>1</v>
      </c>
      <c r="AB96" s="13" t="b">
        <f t="shared" si="39"/>
        <v>1</v>
      </c>
      <c r="AC96" s="13" t="b">
        <f t="shared" si="40"/>
        <v>1</v>
      </c>
      <c r="AD96" s="13" t="b">
        <f t="shared" si="41"/>
        <v>1</v>
      </c>
      <c r="AE96" s="13" t="b">
        <f t="shared" si="42"/>
        <v>1</v>
      </c>
      <c r="AF96" s="13" t="b">
        <f t="shared" si="43"/>
        <v>1</v>
      </c>
      <c r="AG96" s="13" t="b">
        <f t="shared" si="44"/>
        <v>1</v>
      </c>
      <c r="AH96" s="13" t="b">
        <f t="shared" si="45"/>
        <v>1</v>
      </c>
      <c r="AI96" s="13" t="b">
        <f t="shared" si="46"/>
        <v>1</v>
      </c>
      <c r="AJ96" s="13" t="b">
        <f t="shared" si="47"/>
        <v>1</v>
      </c>
      <c r="AK96" s="13" t="b">
        <f t="shared" si="48"/>
        <v>1</v>
      </c>
      <c r="AL96" s="13">
        <f>IF(B96="",0,IF(COUNTIF(B96:$B$271,B96)&gt;1,1,0))</f>
        <v>0</v>
      </c>
    </row>
    <row r="97" spans="1:38" ht="15.75">
      <c r="A97" s="464">
        <v>76</v>
      </c>
      <c r="B97" s="491"/>
      <c r="C97" s="466"/>
      <c r="D97" s="467"/>
      <c r="E97" s="468"/>
      <c r="F97" s="521"/>
      <c r="G97" s="522"/>
      <c r="H97" s="522"/>
      <c r="I97" s="523"/>
      <c r="J97" s="523"/>
      <c r="K97" s="523"/>
      <c r="L97" s="523"/>
      <c r="M97" s="523"/>
      <c r="N97" s="524"/>
      <c r="O97" s="522"/>
      <c r="P97" s="522"/>
      <c r="Q97" s="522"/>
      <c r="R97" s="525"/>
      <c r="S97" s="3"/>
      <c r="T97" s="13" t="b">
        <f t="shared" si="31"/>
        <v>1</v>
      </c>
      <c r="U97" s="13" t="b">
        <f t="shared" si="32"/>
        <v>1</v>
      </c>
      <c r="V97" s="13" t="b">
        <f t="shared" si="33"/>
        <v>1</v>
      </c>
      <c r="W97" s="13" t="b">
        <f t="shared" si="34"/>
        <v>1</v>
      </c>
      <c r="X97" s="13" t="b">
        <f t="shared" si="35"/>
        <v>1</v>
      </c>
      <c r="Y97" s="13" t="b">
        <f t="shared" si="36"/>
        <v>1</v>
      </c>
      <c r="Z97" s="13" t="b">
        <f t="shared" si="37"/>
        <v>1</v>
      </c>
      <c r="AA97" s="13" t="b">
        <f t="shared" si="38"/>
        <v>1</v>
      </c>
      <c r="AB97" s="13" t="b">
        <f t="shared" si="39"/>
        <v>1</v>
      </c>
      <c r="AC97" s="13" t="b">
        <f t="shared" si="40"/>
        <v>1</v>
      </c>
      <c r="AD97" s="13" t="b">
        <f t="shared" si="41"/>
        <v>1</v>
      </c>
      <c r="AE97" s="13" t="b">
        <f t="shared" si="42"/>
        <v>1</v>
      </c>
      <c r="AF97" s="13" t="b">
        <f t="shared" si="43"/>
        <v>1</v>
      </c>
      <c r="AG97" s="13" t="b">
        <f t="shared" si="44"/>
        <v>1</v>
      </c>
      <c r="AH97" s="13" t="b">
        <f t="shared" si="45"/>
        <v>1</v>
      </c>
      <c r="AI97" s="13" t="b">
        <f t="shared" si="46"/>
        <v>1</v>
      </c>
      <c r="AJ97" s="13" t="b">
        <f t="shared" si="47"/>
        <v>1</v>
      </c>
      <c r="AK97" s="13" t="b">
        <f t="shared" si="48"/>
        <v>1</v>
      </c>
      <c r="AL97" s="13">
        <f>IF(B97="",0,IF(COUNTIF(B97:$B$271,B97)&gt;1,1,0))</f>
        <v>0</v>
      </c>
    </row>
    <row r="98" spans="1:38" ht="15.75">
      <c r="A98" s="464">
        <v>77</v>
      </c>
      <c r="B98" s="491"/>
      <c r="C98" s="466"/>
      <c r="D98" s="467"/>
      <c r="E98" s="468"/>
      <c r="F98" s="521"/>
      <c r="G98" s="522"/>
      <c r="H98" s="522"/>
      <c r="I98" s="523"/>
      <c r="J98" s="523"/>
      <c r="K98" s="523"/>
      <c r="L98" s="523"/>
      <c r="M98" s="523"/>
      <c r="N98" s="524"/>
      <c r="O98" s="522"/>
      <c r="P98" s="522"/>
      <c r="Q98" s="522"/>
      <c r="R98" s="525"/>
      <c r="S98" s="3"/>
      <c r="T98" s="13" t="b">
        <f t="shared" si="31"/>
        <v>1</v>
      </c>
      <c r="U98" s="13" t="b">
        <f t="shared" si="32"/>
        <v>1</v>
      </c>
      <c r="V98" s="13" t="b">
        <f t="shared" si="33"/>
        <v>1</v>
      </c>
      <c r="W98" s="13" t="b">
        <f t="shared" si="34"/>
        <v>1</v>
      </c>
      <c r="X98" s="13" t="b">
        <f t="shared" si="35"/>
        <v>1</v>
      </c>
      <c r="Y98" s="13" t="b">
        <f t="shared" si="36"/>
        <v>1</v>
      </c>
      <c r="Z98" s="13" t="b">
        <f t="shared" si="37"/>
        <v>1</v>
      </c>
      <c r="AA98" s="13" t="b">
        <f t="shared" si="38"/>
        <v>1</v>
      </c>
      <c r="AB98" s="13" t="b">
        <f t="shared" si="39"/>
        <v>1</v>
      </c>
      <c r="AC98" s="13" t="b">
        <f t="shared" si="40"/>
        <v>1</v>
      </c>
      <c r="AD98" s="13" t="b">
        <f t="shared" si="41"/>
        <v>1</v>
      </c>
      <c r="AE98" s="13" t="b">
        <f t="shared" si="42"/>
        <v>1</v>
      </c>
      <c r="AF98" s="13" t="b">
        <f t="shared" si="43"/>
        <v>1</v>
      </c>
      <c r="AG98" s="13" t="b">
        <f t="shared" si="44"/>
        <v>1</v>
      </c>
      <c r="AH98" s="13" t="b">
        <f t="shared" si="45"/>
        <v>1</v>
      </c>
      <c r="AI98" s="13" t="b">
        <f t="shared" si="46"/>
        <v>1</v>
      </c>
      <c r="AJ98" s="13" t="b">
        <f t="shared" si="47"/>
        <v>1</v>
      </c>
      <c r="AK98" s="13" t="b">
        <f t="shared" si="48"/>
        <v>1</v>
      </c>
      <c r="AL98" s="13">
        <f>IF(B98="",0,IF(COUNTIF(B98:$B$271,B98)&gt;1,1,0))</f>
        <v>0</v>
      </c>
    </row>
    <row r="99" spans="1:38" ht="15.75">
      <c r="A99" s="464">
        <v>78</v>
      </c>
      <c r="B99" s="491"/>
      <c r="C99" s="466"/>
      <c r="D99" s="467"/>
      <c r="E99" s="468"/>
      <c r="F99" s="521"/>
      <c r="G99" s="522"/>
      <c r="H99" s="522"/>
      <c r="I99" s="523"/>
      <c r="J99" s="523"/>
      <c r="K99" s="523"/>
      <c r="L99" s="523"/>
      <c r="M99" s="523"/>
      <c r="N99" s="524"/>
      <c r="O99" s="522"/>
      <c r="P99" s="522"/>
      <c r="Q99" s="522"/>
      <c r="R99" s="525"/>
      <c r="S99" s="3"/>
      <c r="T99" s="13" t="b">
        <f t="shared" si="31"/>
        <v>1</v>
      </c>
      <c r="U99" s="13" t="b">
        <f t="shared" si="32"/>
        <v>1</v>
      </c>
      <c r="V99" s="13" t="b">
        <f t="shared" si="33"/>
        <v>1</v>
      </c>
      <c r="W99" s="13" t="b">
        <f t="shared" si="34"/>
        <v>1</v>
      </c>
      <c r="X99" s="13" t="b">
        <f t="shared" si="35"/>
        <v>1</v>
      </c>
      <c r="Y99" s="13" t="b">
        <f t="shared" si="36"/>
        <v>1</v>
      </c>
      <c r="Z99" s="13" t="b">
        <f t="shared" si="37"/>
        <v>1</v>
      </c>
      <c r="AA99" s="13" t="b">
        <f t="shared" si="38"/>
        <v>1</v>
      </c>
      <c r="AB99" s="13" t="b">
        <f t="shared" si="39"/>
        <v>1</v>
      </c>
      <c r="AC99" s="13" t="b">
        <f t="shared" si="40"/>
        <v>1</v>
      </c>
      <c r="AD99" s="13" t="b">
        <f t="shared" si="41"/>
        <v>1</v>
      </c>
      <c r="AE99" s="13" t="b">
        <f t="shared" si="42"/>
        <v>1</v>
      </c>
      <c r="AF99" s="13" t="b">
        <f t="shared" si="43"/>
        <v>1</v>
      </c>
      <c r="AG99" s="13" t="b">
        <f t="shared" si="44"/>
        <v>1</v>
      </c>
      <c r="AH99" s="13" t="b">
        <f t="shared" si="45"/>
        <v>1</v>
      </c>
      <c r="AI99" s="13" t="b">
        <f t="shared" si="46"/>
        <v>1</v>
      </c>
      <c r="AJ99" s="13" t="b">
        <f t="shared" si="47"/>
        <v>1</v>
      </c>
      <c r="AK99" s="13" t="b">
        <f t="shared" si="48"/>
        <v>1</v>
      </c>
      <c r="AL99" s="13">
        <f>IF(B99="",0,IF(COUNTIF(B99:$B$271,B99)&gt;1,1,0))</f>
        <v>0</v>
      </c>
    </row>
    <row r="100" spans="1:38" ht="15.75">
      <c r="A100" s="464">
        <v>79</v>
      </c>
      <c r="B100" s="491"/>
      <c r="C100" s="466"/>
      <c r="D100" s="467"/>
      <c r="E100" s="468"/>
      <c r="F100" s="521"/>
      <c r="G100" s="522"/>
      <c r="H100" s="522"/>
      <c r="I100" s="523"/>
      <c r="J100" s="523"/>
      <c r="K100" s="523"/>
      <c r="L100" s="523"/>
      <c r="M100" s="523"/>
      <c r="N100" s="524"/>
      <c r="O100" s="522"/>
      <c r="P100" s="522"/>
      <c r="Q100" s="522"/>
      <c r="R100" s="525"/>
      <c r="S100" s="3"/>
      <c r="T100" s="13" t="b">
        <f t="shared" si="31"/>
        <v>1</v>
      </c>
      <c r="U100" s="13" t="b">
        <f t="shared" si="32"/>
        <v>1</v>
      </c>
      <c r="V100" s="13" t="b">
        <f t="shared" si="33"/>
        <v>1</v>
      </c>
      <c r="W100" s="13" t="b">
        <f t="shared" si="34"/>
        <v>1</v>
      </c>
      <c r="X100" s="13" t="b">
        <f t="shared" si="35"/>
        <v>1</v>
      </c>
      <c r="Y100" s="13" t="b">
        <f t="shared" si="36"/>
        <v>1</v>
      </c>
      <c r="Z100" s="13" t="b">
        <f t="shared" si="37"/>
        <v>1</v>
      </c>
      <c r="AA100" s="13" t="b">
        <f t="shared" si="38"/>
        <v>1</v>
      </c>
      <c r="AB100" s="13" t="b">
        <f t="shared" si="39"/>
        <v>1</v>
      </c>
      <c r="AC100" s="13" t="b">
        <f t="shared" si="40"/>
        <v>1</v>
      </c>
      <c r="AD100" s="13" t="b">
        <f t="shared" si="41"/>
        <v>1</v>
      </c>
      <c r="AE100" s="13" t="b">
        <f t="shared" si="42"/>
        <v>1</v>
      </c>
      <c r="AF100" s="13" t="b">
        <f t="shared" si="43"/>
        <v>1</v>
      </c>
      <c r="AG100" s="13" t="b">
        <f t="shared" si="44"/>
        <v>1</v>
      </c>
      <c r="AH100" s="13" t="b">
        <f t="shared" si="45"/>
        <v>1</v>
      </c>
      <c r="AI100" s="13" t="b">
        <f t="shared" si="46"/>
        <v>1</v>
      </c>
      <c r="AJ100" s="13" t="b">
        <f t="shared" si="47"/>
        <v>1</v>
      </c>
      <c r="AK100" s="13" t="b">
        <f t="shared" si="48"/>
        <v>1</v>
      </c>
      <c r="AL100" s="13">
        <f>IF(B100="",0,IF(COUNTIF(B100:$B$271,B100)&gt;1,1,0))</f>
        <v>0</v>
      </c>
    </row>
    <row r="101" spans="1:38" ht="15.75">
      <c r="A101" s="464">
        <v>80</v>
      </c>
      <c r="B101" s="491"/>
      <c r="C101" s="466"/>
      <c r="D101" s="467"/>
      <c r="E101" s="468"/>
      <c r="F101" s="521"/>
      <c r="G101" s="522"/>
      <c r="H101" s="522"/>
      <c r="I101" s="523"/>
      <c r="J101" s="523"/>
      <c r="K101" s="523"/>
      <c r="L101" s="523"/>
      <c r="M101" s="523"/>
      <c r="N101" s="524"/>
      <c r="O101" s="522"/>
      <c r="P101" s="522"/>
      <c r="Q101" s="522"/>
      <c r="R101" s="525"/>
      <c r="S101" s="3"/>
      <c r="T101" s="13" t="b">
        <f t="shared" si="31"/>
        <v>1</v>
      </c>
      <c r="U101" s="13" t="b">
        <f t="shared" si="32"/>
        <v>1</v>
      </c>
      <c r="V101" s="13" t="b">
        <f t="shared" si="33"/>
        <v>1</v>
      </c>
      <c r="W101" s="13" t="b">
        <f t="shared" si="34"/>
        <v>1</v>
      </c>
      <c r="X101" s="13" t="b">
        <f t="shared" si="35"/>
        <v>1</v>
      </c>
      <c r="Y101" s="13" t="b">
        <f t="shared" si="36"/>
        <v>1</v>
      </c>
      <c r="Z101" s="13" t="b">
        <f t="shared" si="37"/>
        <v>1</v>
      </c>
      <c r="AA101" s="13" t="b">
        <f t="shared" si="38"/>
        <v>1</v>
      </c>
      <c r="AB101" s="13" t="b">
        <f t="shared" si="39"/>
        <v>1</v>
      </c>
      <c r="AC101" s="13" t="b">
        <f t="shared" si="40"/>
        <v>1</v>
      </c>
      <c r="AD101" s="13" t="b">
        <f t="shared" si="41"/>
        <v>1</v>
      </c>
      <c r="AE101" s="13" t="b">
        <f t="shared" si="42"/>
        <v>1</v>
      </c>
      <c r="AF101" s="13" t="b">
        <f t="shared" si="43"/>
        <v>1</v>
      </c>
      <c r="AG101" s="13" t="b">
        <f t="shared" si="44"/>
        <v>1</v>
      </c>
      <c r="AH101" s="13" t="b">
        <f t="shared" si="45"/>
        <v>1</v>
      </c>
      <c r="AI101" s="13" t="b">
        <f t="shared" si="46"/>
        <v>1</v>
      </c>
      <c r="AJ101" s="13" t="b">
        <f t="shared" si="47"/>
        <v>1</v>
      </c>
      <c r="AK101" s="13" t="b">
        <f t="shared" si="48"/>
        <v>1</v>
      </c>
      <c r="AL101" s="13">
        <f>IF(B101="",0,IF(COUNTIF(B101:$B$271,B101)&gt;1,1,0))</f>
        <v>0</v>
      </c>
    </row>
    <row r="102" spans="1:38" ht="15.75">
      <c r="A102" s="464">
        <v>81</v>
      </c>
      <c r="B102" s="491"/>
      <c r="C102" s="466"/>
      <c r="D102" s="467"/>
      <c r="E102" s="468"/>
      <c r="F102" s="521"/>
      <c r="G102" s="522"/>
      <c r="H102" s="522"/>
      <c r="I102" s="523"/>
      <c r="J102" s="523"/>
      <c r="K102" s="523"/>
      <c r="L102" s="523"/>
      <c r="M102" s="523"/>
      <c r="N102" s="524"/>
      <c r="O102" s="522"/>
      <c r="P102" s="522"/>
      <c r="Q102" s="522"/>
      <c r="R102" s="525"/>
      <c r="S102" s="3"/>
      <c r="T102" s="13" t="b">
        <f t="shared" si="31"/>
        <v>1</v>
      </c>
      <c r="U102" s="13" t="b">
        <f t="shared" si="32"/>
        <v>1</v>
      </c>
      <c r="V102" s="13" t="b">
        <f t="shared" si="33"/>
        <v>1</v>
      </c>
      <c r="W102" s="13" t="b">
        <f t="shared" si="34"/>
        <v>1</v>
      </c>
      <c r="X102" s="13" t="b">
        <f t="shared" si="35"/>
        <v>1</v>
      </c>
      <c r="Y102" s="13" t="b">
        <f t="shared" si="36"/>
        <v>1</v>
      </c>
      <c r="Z102" s="13" t="b">
        <f t="shared" si="37"/>
        <v>1</v>
      </c>
      <c r="AA102" s="13" t="b">
        <f t="shared" si="38"/>
        <v>1</v>
      </c>
      <c r="AB102" s="13" t="b">
        <f t="shared" si="39"/>
        <v>1</v>
      </c>
      <c r="AC102" s="13" t="b">
        <f t="shared" si="40"/>
        <v>1</v>
      </c>
      <c r="AD102" s="13" t="b">
        <f t="shared" si="41"/>
        <v>1</v>
      </c>
      <c r="AE102" s="13" t="b">
        <f t="shared" si="42"/>
        <v>1</v>
      </c>
      <c r="AF102" s="13" t="b">
        <f t="shared" si="43"/>
        <v>1</v>
      </c>
      <c r="AG102" s="13" t="b">
        <f t="shared" si="44"/>
        <v>1</v>
      </c>
      <c r="AH102" s="13" t="b">
        <f t="shared" si="45"/>
        <v>1</v>
      </c>
      <c r="AI102" s="13" t="b">
        <f t="shared" si="46"/>
        <v>1</v>
      </c>
      <c r="AJ102" s="13" t="b">
        <f t="shared" si="47"/>
        <v>1</v>
      </c>
      <c r="AK102" s="13" t="b">
        <f t="shared" si="48"/>
        <v>1</v>
      </c>
      <c r="AL102" s="13">
        <f>IF(B102="",0,IF(COUNTIF(B102:$B$271,B102)&gt;1,1,0))</f>
        <v>0</v>
      </c>
    </row>
    <row r="103" spans="1:38" ht="15.75">
      <c r="A103" s="464">
        <v>82</v>
      </c>
      <c r="B103" s="491"/>
      <c r="C103" s="466"/>
      <c r="D103" s="467"/>
      <c r="E103" s="468"/>
      <c r="F103" s="521"/>
      <c r="G103" s="522"/>
      <c r="H103" s="522"/>
      <c r="I103" s="523"/>
      <c r="J103" s="523"/>
      <c r="K103" s="523"/>
      <c r="L103" s="523"/>
      <c r="M103" s="523"/>
      <c r="N103" s="524"/>
      <c r="O103" s="522"/>
      <c r="P103" s="522"/>
      <c r="Q103" s="522"/>
      <c r="R103" s="525"/>
      <c r="S103" s="3"/>
      <c r="T103" s="13" t="b">
        <f t="shared" si="31"/>
        <v>1</v>
      </c>
      <c r="U103" s="13" t="b">
        <f t="shared" si="32"/>
        <v>1</v>
      </c>
      <c r="V103" s="13" t="b">
        <f t="shared" si="33"/>
        <v>1</v>
      </c>
      <c r="W103" s="13" t="b">
        <f t="shared" si="34"/>
        <v>1</v>
      </c>
      <c r="X103" s="13" t="b">
        <f t="shared" si="35"/>
        <v>1</v>
      </c>
      <c r="Y103" s="13" t="b">
        <f t="shared" si="36"/>
        <v>1</v>
      </c>
      <c r="Z103" s="13" t="b">
        <f t="shared" si="37"/>
        <v>1</v>
      </c>
      <c r="AA103" s="13" t="b">
        <f t="shared" si="38"/>
        <v>1</v>
      </c>
      <c r="AB103" s="13" t="b">
        <f t="shared" si="39"/>
        <v>1</v>
      </c>
      <c r="AC103" s="13" t="b">
        <f t="shared" si="40"/>
        <v>1</v>
      </c>
      <c r="AD103" s="13" t="b">
        <f t="shared" si="41"/>
        <v>1</v>
      </c>
      <c r="AE103" s="13" t="b">
        <f t="shared" si="42"/>
        <v>1</v>
      </c>
      <c r="AF103" s="13" t="b">
        <f t="shared" si="43"/>
        <v>1</v>
      </c>
      <c r="AG103" s="13" t="b">
        <f t="shared" si="44"/>
        <v>1</v>
      </c>
      <c r="AH103" s="13" t="b">
        <f t="shared" si="45"/>
        <v>1</v>
      </c>
      <c r="AI103" s="13" t="b">
        <f t="shared" si="46"/>
        <v>1</v>
      </c>
      <c r="AJ103" s="13" t="b">
        <f t="shared" si="47"/>
        <v>1</v>
      </c>
      <c r="AK103" s="13" t="b">
        <f t="shared" si="48"/>
        <v>1</v>
      </c>
      <c r="AL103" s="13">
        <f>IF(B103="",0,IF(COUNTIF(B103:$B$271,B103)&gt;1,1,0))</f>
        <v>0</v>
      </c>
    </row>
    <row r="104" spans="1:38" ht="15.75">
      <c r="A104" s="464">
        <v>83</v>
      </c>
      <c r="B104" s="491"/>
      <c r="C104" s="466"/>
      <c r="D104" s="467"/>
      <c r="E104" s="468"/>
      <c r="F104" s="521"/>
      <c r="G104" s="522"/>
      <c r="H104" s="522"/>
      <c r="I104" s="523"/>
      <c r="J104" s="523"/>
      <c r="K104" s="523"/>
      <c r="L104" s="523"/>
      <c r="M104" s="523"/>
      <c r="N104" s="524"/>
      <c r="O104" s="522"/>
      <c r="P104" s="522"/>
      <c r="Q104" s="522"/>
      <c r="R104" s="525"/>
      <c r="S104" s="3"/>
      <c r="T104" s="13" t="b">
        <f t="shared" si="31"/>
        <v>1</v>
      </c>
      <c r="U104" s="13" t="b">
        <f t="shared" si="32"/>
        <v>1</v>
      </c>
      <c r="V104" s="13" t="b">
        <f t="shared" si="33"/>
        <v>1</v>
      </c>
      <c r="W104" s="13" t="b">
        <f t="shared" si="34"/>
        <v>1</v>
      </c>
      <c r="X104" s="13" t="b">
        <f t="shared" si="35"/>
        <v>1</v>
      </c>
      <c r="Y104" s="13" t="b">
        <f t="shared" si="36"/>
        <v>1</v>
      </c>
      <c r="Z104" s="13" t="b">
        <f t="shared" si="37"/>
        <v>1</v>
      </c>
      <c r="AA104" s="13" t="b">
        <f t="shared" si="38"/>
        <v>1</v>
      </c>
      <c r="AB104" s="13" t="b">
        <f t="shared" si="39"/>
        <v>1</v>
      </c>
      <c r="AC104" s="13" t="b">
        <f t="shared" si="40"/>
        <v>1</v>
      </c>
      <c r="AD104" s="13" t="b">
        <f t="shared" si="41"/>
        <v>1</v>
      </c>
      <c r="AE104" s="13" t="b">
        <f t="shared" si="42"/>
        <v>1</v>
      </c>
      <c r="AF104" s="13" t="b">
        <f t="shared" si="43"/>
        <v>1</v>
      </c>
      <c r="AG104" s="13" t="b">
        <f t="shared" si="44"/>
        <v>1</v>
      </c>
      <c r="AH104" s="13" t="b">
        <f t="shared" si="45"/>
        <v>1</v>
      </c>
      <c r="AI104" s="13" t="b">
        <f t="shared" si="46"/>
        <v>1</v>
      </c>
      <c r="AJ104" s="13" t="b">
        <f t="shared" si="47"/>
        <v>1</v>
      </c>
      <c r="AK104" s="13" t="b">
        <f t="shared" si="48"/>
        <v>1</v>
      </c>
      <c r="AL104" s="13">
        <f>IF(B104="",0,IF(COUNTIF(B104:$B$271,B104)&gt;1,1,0))</f>
        <v>0</v>
      </c>
    </row>
    <row r="105" spans="1:38" ht="15.75">
      <c r="A105" s="464">
        <v>84</v>
      </c>
      <c r="B105" s="491"/>
      <c r="C105" s="466"/>
      <c r="D105" s="467"/>
      <c r="E105" s="468"/>
      <c r="F105" s="521"/>
      <c r="G105" s="522"/>
      <c r="H105" s="522"/>
      <c r="I105" s="523"/>
      <c r="J105" s="523"/>
      <c r="K105" s="523"/>
      <c r="L105" s="523"/>
      <c r="M105" s="523"/>
      <c r="N105" s="524"/>
      <c r="O105" s="522"/>
      <c r="P105" s="522"/>
      <c r="Q105" s="522"/>
      <c r="R105" s="525"/>
      <c r="S105" s="3"/>
      <c r="T105" s="13" t="b">
        <f t="shared" si="31"/>
        <v>1</v>
      </c>
      <c r="U105" s="13" t="b">
        <f t="shared" si="32"/>
        <v>1</v>
      </c>
      <c r="V105" s="13" t="b">
        <f t="shared" si="33"/>
        <v>1</v>
      </c>
      <c r="W105" s="13" t="b">
        <f t="shared" si="34"/>
        <v>1</v>
      </c>
      <c r="X105" s="13" t="b">
        <f t="shared" si="35"/>
        <v>1</v>
      </c>
      <c r="Y105" s="13" t="b">
        <f t="shared" si="36"/>
        <v>1</v>
      </c>
      <c r="Z105" s="13" t="b">
        <f t="shared" si="37"/>
        <v>1</v>
      </c>
      <c r="AA105" s="13" t="b">
        <f t="shared" si="38"/>
        <v>1</v>
      </c>
      <c r="AB105" s="13" t="b">
        <f t="shared" si="39"/>
        <v>1</v>
      </c>
      <c r="AC105" s="13" t="b">
        <f t="shared" si="40"/>
        <v>1</v>
      </c>
      <c r="AD105" s="13" t="b">
        <f t="shared" si="41"/>
        <v>1</v>
      </c>
      <c r="AE105" s="13" t="b">
        <f t="shared" si="42"/>
        <v>1</v>
      </c>
      <c r="AF105" s="13" t="b">
        <f t="shared" si="43"/>
        <v>1</v>
      </c>
      <c r="AG105" s="13" t="b">
        <f t="shared" si="44"/>
        <v>1</v>
      </c>
      <c r="AH105" s="13" t="b">
        <f t="shared" si="45"/>
        <v>1</v>
      </c>
      <c r="AI105" s="13" t="b">
        <f t="shared" si="46"/>
        <v>1</v>
      </c>
      <c r="AJ105" s="13" t="b">
        <f t="shared" si="47"/>
        <v>1</v>
      </c>
      <c r="AK105" s="13" t="b">
        <f t="shared" si="48"/>
        <v>1</v>
      </c>
      <c r="AL105" s="13">
        <f>IF(B105="",0,IF(COUNTIF(B105:$B$271,B105)&gt;1,1,0))</f>
        <v>0</v>
      </c>
    </row>
    <row r="106" spans="1:38" ht="15.75">
      <c r="A106" s="464">
        <v>85</v>
      </c>
      <c r="B106" s="491"/>
      <c r="C106" s="466"/>
      <c r="D106" s="467"/>
      <c r="E106" s="468"/>
      <c r="F106" s="521"/>
      <c r="G106" s="522"/>
      <c r="H106" s="522"/>
      <c r="I106" s="523"/>
      <c r="J106" s="523"/>
      <c r="K106" s="523"/>
      <c r="L106" s="523"/>
      <c r="M106" s="523"/>
      <c r="N106" s="524"/>
      <c r="O106" s="522"/>
      <c r="P106" s="522"/>
      <c r="Q106" s="522"/>
      <c r="R106" s="525"/>
      <c r="S106" s="3"/>
      <c r="T106" s="13" t="b">
        <f t="shared" si="31"/>
        <v>1</v>
      </c>
      <c r="U106" s="13" t="b">
        <f t="shared" si="32"/>
        <v>1</v>
      </c>
      <c r="V106" s="13" t="b">
        <f t="shared" si="33"/>
        <v>1</v>
      </c>
      <c r="W106" s="13" t="b">
        <f t="shared" si="34"/>
        <v>1</v>
      </c>
      <c r="X106" s="13" t="b">
        <f t="shared" si="35"/>
        <v>1</v>
      </c>
      <c r="Y106" s="13" t="b">
        <f t="shared" si="36"/>
        <v>1</v>
      </c>
      <c r="Z106" s="13" t="b">
        <f t="shared" si="37"/>
        <v>1</v>
      </c>
      <c r="AA106" s="13" t="b">
        <f t="shared" si="38"/>
        <v>1</v>
      </c>
      <c r="AB106" s="13" t="b">
        <f t="shared" si="39"/>
        <v>1</v>
      </c>
      <c r="AC106" s="13" t="b">
        <f t="shared" si="40"/>
        <v>1</v>
      </c>
      <c r="AD106" s="13" t="b">
        <f t="shared" si="41"/>
        <v>1</v>
      </c>
      <c r="AE106" s="13" t="b">
        <f t="shared" si="42"/>
        <v>1</v>
      </c>
      <c r="AF106" s="13" t="b">
        <f t="shared" si="43"/>
        <v>1</v>
      </c>
      <c r="AG106" s="13" t="b">
        <f t="shared" si="44"/>
        <v>1</v>
      </c>
      <c r="AH106" s="13" t="b">
        <f t="shared" si="45"/>
        <v>1</v>
      </c>
      <c r="AI106" s="13" t="b">
        <f t="shared" si="46"/>
        <v>1</v>
      </c>
      <c r="AJ106" s="13" t="b">
        <f t="shared" si="47"/>
        <v>1</v>
      </c>
      <c r="AK106" s="13" t="b">
        <f t="shared" si="48"/>
        <v>1</v>
      </c>
      <c r="AL106" s="13">
        <f>IF(B106="",0,IF(COUNTIF(B106:$B$271,B106)&gt;1,1,0))</f>
        <v>0</v>
      </c>
    </row>
    <row r="107" spans="1:38" ht="15.75">
      <c r="A107" s="464">
        <v>86</v>
      </c>
      <c r="B107" s="491"/>
      <c r="C107" s="466"/>
      <c r="D107" s="467"/>
      <c r="E107" s="468"/>
      <c r="F107" s="521"/>
      <c r="G107" s="522"/>
      <c r="H107" s="522"/>
      <c r="I107" s="523"/>
      <c r="J107" s="523"/>
      <c r="K107" s="523"/>
      <c r="L107" s="523"/>
      <c r="M107" s="523"/>
      <c r="N107" s="524"/>
      <c r="O107" s="522"/>
      <c r="P107" s="522"/>
      <c r="Q107" s="522"/>
      <c r="R107" s="525"/>
      <c r="S107" s="3"/>
      <c r="T107" s="13" t="b">
        <f t="shared" si="31"/>
        <v>1</v>
      </c>
      <c r="U107" s="13" t="b">
        <f t="shared" si="32"/>
        <v>1</v>
      </c>
      <c r="V107" s="13" t="b">
        <f t="shared" si="33"/>
        <v>1</v>
      </c>
      <c r="W107" s="13" t="b">
        <f t="shared" si="34"/>
        <v>1</v>
      </c>
      <c r="X107" s="13" t="b">
        <f t="shared" si="35"/>
        <v>1</v>
      </c>
      <c r="Y107" s="13" t="b">
        <f t="shared" si="36"/>
        <v>1</v>
      </c>
      <c r="Z107" s="13" t="b">
        <f t="shared" si="37"/>
        <v>1</v>
      </c>
      <c r="AA107" s="13" t="b">
        <f t="shared" si="38"/>
        <v>1</v>
      </c>
      <c r="AB107" s="13" t="b">
        <f t="shared" si="39"/>
        <v>1</v>
      </c>
      <c r="AC107" s="13" t="b">
        <f t="shared" si="40"/>
        <v>1</v>
      </c>
      <c r="AD107" s="13" t="b">
        <f t="shared" si="41"/>
        <v>1</v>
      </c>
      <c r="AE107" s="13" t="b">
        <f t="shared" si="42"/>
        <v>1</v>
      </c>
      <c r="AF107" s="13" t="b">
        <f t="shared" si="43"/>
        <v>1</v>
      </c>
      <c r="AG107" s="13" t="b">
        <f t="shared" si="44"/>
        <v>1</v>
      </c>
      <c r="AH107" s="13" t="b">
        <f t="shared" si="45"/>
        <v>1</v>
      </c>
      <c r="AI107" s="13" t="b">
        <f t="shared" si="46"/>
        <v>1</v>
      </c>
      <c r="AJ107" s="13" t="b">
        <f t="shared" si="47"/>
        <v>1</v>
      </c>
      <c r="AK107" s="13" t="b">
        <f t="shared" si="48"/>
        <v>1</v>
      </c>
      <c r="AL107" s="13">
        <f>IF(B107="",0,IF(COUNTIF(B107:$B$271,B107)&gt;1,1,0))</f>
        <v>0</v>
      </c>
    </row>
    <row r="108" spans="1:38" ht="15.75">
      <c r="A108" s="464">
        <v>87</v>
      </c>
      <c r="B108" s="491"/>
      <c r="C108" s="466"/>
      <c r="D108" s="467"/>
      <c r="E108" s="468"/>
      <c r="F108" s="521"/>
      <c r="G108" s="522"/>
      <c r="H108" s="522"/>
      <c r="I108" s="523"/>
      <c r="J108" s="523"/>
      <c r="K108" s="523"/>
      <c r="L108" s="523"/>
      <c r="M108" s="523"/>
      <c r="N108" s="524"/>
      <c r="O108" s="522"/>
      <c r="P108" s="522"/>
      <c r="Q108" s="522"/>
      <c r="R108" s="525"/>
      <c r="S108" s="3"/>
      <c r="T108" s="13" t="b">
        <f t="shared" si="31"/>
        <v>1</v>
      </c>
      <c r="U108" s="13" t="b">
        <f t="shared" si="32"/>
        <v>1</v>
      </c>
      <c r="V108" s="13" t="b">
        <f t="shared" si="33"/>
        <v>1</v>
      </c>
      <c r="W108" s="13" t="b">
        <f t="shared" si="34"/>
        <v>1</v>
      </c>
      <c r="X108" s="13" t="b">
        <f t="shared" si="35"/>
        <v>1</v>
      </c>
      <c r="Y108" s="13" t="b">
        <f t="shared" si="36"/>
        <v>1</v>
      </c>
      <c r="Z108" s="13" t="b">
        <f t="shared" si="37"/>
        <v>1</v>
      </c>
      <c r="AA108" s="13" t="b">
        <f t="shared" si="38"/>
        <v>1</v>
      </c>
      <c r="AB108" s="13" t="b">
        <f t="shared" si="39"/>
        <v>1</v>
      </c>
      <c r="AC108" s="13" t="b">
        <f t="shared" si="40"/>
        <v>1</v>
      </c>
      <c r="AD108" s="13" t="b">
        <f t="shared" si="41"/>
        <v>1</v>
      </c>
      <c r="AE108" s="13" t="b">
        <f t="shared" si="42"/>
        <v>1</v>
      </c>
      <c r="AF108" s="13" t="b">
        <f t="shared" si="43"/>
        <v>1</v>
      </c>
      <c r="AG108" s="13" t="b">
        <f t="shared" si="44"/>
        <v>1</v>
      </c>
      <c r="AH108" s="13" t="b">
        <f t="shared" si="45"/>
        <v>1</v>
      </c>
      <c r="AI108" s="13" t="b">
        <f t="shared" si="46"/>
        <v>1</v>
      </c>
      <c r="AJ108" s="13" t="b">
        <f t="shared" si="47"/>
        <v>1</v>
      </c>
      <c r="AK108" s="13" t="b">
        <f t="shared" si="48"/>
        <v>1</v>
      </c>
      <c r="AL108" s="13">
        <f>IF(B108="",0,IF(COUNTIF(B108:$B$271,B108)&gt;1,1,0))</f>
        <v>0</v>
      </c>
    </row>
    <row r="109" spans="1:38" ht="15.75">
      <c r="A109" s="464">
        <v>88</v>
      </c>
      <c r="B109" s="491"/>
      <c r="C109" s="466"/>
      <c r="D109" s="467"/>
      <c r="E109" s="468"/>
      <c r="F109" s="521"/>
      <c r="G109" s="522"/>
      <c r="H109" s="522"/>
      <c r="I109" s="523"/>
      <c r="J109" s="523"/>
      <c r="K109" s="523"/>
      <c r="L109" s="523"/>
      <c r="M109" s="523"/>
      <c r="N109" s="524"/>
      <c r="O109" s="522"/>
      <c r="P109" s="522"/>
      <c r="Q109" s="522"/>
      <c r="R109" s="525"/>
      <c r="S109" s="3"/>
      <c r="T109" s="13" t="b">
        <f t="shared" si="31"/>
        <v>1</v>
      </c>
      <c r="U109" s="13" t="b">
        <f t="shared" si="32"/>
        <v>1</v>
      </c>
      <c r="V109" s="13" t="b">
        <f t="shared" si="33"/>
        <v>1</v>
      </c>
      <c r="W109" s="13" t="b">
        <f t="shared" si="34"/>
        <v>1</v>
      </c>
      <c r="X109" s="13" t="b">
        <f t="shared" si="35"/>
        <v>1</v>
      </c>
      <c r="Y109" s="13" t="b">
        <f t="shared" si="36"/>
        <v>1</v>
      </c>
      <c r="Z109" s="13" t="b">
        <f t="shared" si="37"/>
        <v>1</v>
      </c>
      <c r="AA109" s="13" t="b">
        <f t="shared" si="38"/>
        <v>1</v>
      </c>
      <c r="AB109" s="13" t="b">
        <f t="shared" si="39"/>
        <v>1</v>
      </c>
      <c r="AC109" s="13" t="b">
        <f t="shared" si="40"/>
        <v>1</v>
      </c>
      <c r="AD109" s="13" t="b">
        <f t="shared" si="41"/>
        <v>1</v>
      </c>
      <c r="AE109" s="13" t="b">
        <f t="shared" si="42"/>
        <v>1</v>
      </c>
      <c r="AF109" s="13" t="b">
        <f t="shared" si="43"/>
        <v>1</v>
      </c>
      <c r="AG109" s="13" t="b">
        <f t="shared" si="44"/>
        <v>1</v>
      </c>
      <c r="AH109" s="13" t="b">
        <f t="shared" si="45"/>
        <v>1</v>
      </c>
      <c r="AI109" s="13" t="b">
        <f t="shared" si="46"/>
        <v>1</v>
      </c>
      <c r="AJ109" s="13" t="b">
        <f t="shared" si="47"/>
        <v>1</v>
      </c>
      <c r="AK109" s="13" t="b">
        <f t="shared" si="48"/>
        <v>1</v>
      </c>
      <c r="AL109" s="13">
        <f>IF(B109="",0,IF(COUNTIF(B109:$B$271,B109)&gt;1,1,0))</f>
        <v>0</v>
      </c>
    </row>
    <row r="110" spans="1:38" ht="15.75">
      <c r="A110" s="464">
        <v>89</v>
      </c>
      <c r="B110" s="491"/>
      <c r="C110" s="466"/>
      <c r="D110" s="467"/>
      <c r="E110" s="468"/>
      <c r="F110" s="521"/>
      <c r="G110" s="522"/>
      <c r="H110" s="522"/>
      <c r="I110" s="523"/>
      <c r="J110" s="523"/>
      <c r="K110" s="523"/>
      <c r="L110" s="523"/>
      <c r="M110" s="523"/>
      <c r="N110" s="524"/>
      <c r="O110" s="522"/>
      <c r="P110" s="522"/>
      <c r="Q110" s="522"/>
      <c r="R110" s="525"/>
      <c r="S110" s="3"/>
      <c r="T110" s="13" t="b">
        <f t="shared" si="31"/>
        <v>1</v>
      </c>
      <c r="U110" s="13" t="b">
        <f t="shared" si="32"/>
        <v>1</v>
      </c>
      <c r="V110" s="13" t="b">
        <f t="shared" si="33"/>
        <v>1</v>
      </c>
      <c r="W110" s="13" t="b">
        <f t="shared" si="34"/>
        <v>1</v>
      </c>
      <c r="X110" s="13" t="b">
        <f t="shared" si="35"/>
        <v>1</v>
      </c>
      <c r="Y110" s="13" t="b">
        <f t="shared" si="36"/>
        <v>1</v>
      </c>
      <c r="Z110" s="13" t="b">
        <f t="shared" si="37"/>
        <v>1</v>
      </c>
      <c r="AA110" s="13" t="b">
        <f t="shared" si="38"/>
        <v>1</v>
      </c>
      <c r="AB110" s="13" t="b">
        <f t="shared" si="39"/>
        <v>1</v>
      </c>
      <c r="AC110" s="13" t="b">
        <f t="shared" si="40"/>
        <v>1</v>
      </c>
      <c r="AD110" s="13" t="b">
        <f t="shared" si="41"/>
        <v>1</v>
      </c>
      <c r="AE110" s="13" t="b">
        <f t="shared" si="42"/>
        <v>1</v>
      </c>
      <c r="AF110" s="13" t="b">
        <f t="shared" si="43"/>
        <v>1</v>
      </c>
      <c r="AG110" s="13" t="b">
        <f t="shared" si="44"/>
        <v>1</v>
      </c>
      <c r="AH110" s="13" t="b">
        <f t="shared" si="45"/>
        <v>1</v>
      </c>
      <c r="AI110" s="13" t="b">
        <f t="shared" si="46"/>
        <v>1</v>
      </c>
      <c r="AJ110" s="13" t="b">
        <f t="shared" si="47"/>
        <v>1</v>
      </c>
      <c r="AK110" s="13" t="b">
        <f t="shared" si="48"/>
        <v>1</v>
      </c>
      <c r="AL110" s="13">
        <f>IF(B110="",0,IF(COUNTIF(B110:$B$271,B110)&gt;1,1,0))</f>
        <v>0</v>
      </c>
    </row>
    <row r="111" spans="1:38" ht="15.75">
      <c r="A111" s="464">
        <v>90</v>
      </c>
      <c r="B111" s="491"/>
      <c r="C111" s="466"/>
      <c r="D111" s="467"/>
      <c r="E111" s="468"/>
      <c r="F111" s="521"/>
      <c r="G111" s="522"/>
      <c r="H111" s="522"/>
      <c r="I111" s="523"/>
      <c r="J111" s="523"/>
      <c r="K111" s="523"/>
      <c r="L111" s="523"/>
      <c r="M111" s="523"/>
      <c r="N111" s="524"/>
      <c r="O111" s="522"/>
      <c r="P111" s="522"/>
      <c r="Q111" s="522"/>
      <c r="R111" s="525"/>
      <c r="S111" s="3"/>
      <c r="T111" s="13" t="b">
        <f t="shared" si="31"/>
        <v>1</v>
      </c>
      <c r="U111" s="13" t="b">
        <f t="shared" si="32"/>
        <v>1</v>
      </c>
      <c r="V111" s="13" t="b">
        <f t="shared" si="33"/>
        <v>1</v>
      </c>
      <c r="W111" s="13" t="b">
        <f t="shared" si="34"/>
        <v>1</v>
      </c>
      <c r="X111" s="13" t="b">
        <f t="shared" si="35"/>
        <v>1</v>
      </c>
      <c r="Y111" s="13" t="b">
        <f t="shared" si="36"/>
        <v>1</v>
      </c>
      <c r="Z111" s="13" t="b">
        <f t="shared" si="37"/>
        <v>1</v>
      </c>
      <c r="AA111" s="13" t="b">
        <f t="shared" si="38"/>
        <v>1</v>
      </c>
      <c r="AB111" s="13" t="b">
        <f t="shared" si="39"/>
        <v>1</v>
      </c>
      <c r="AC111" s="13" t="b">
        <f t="shared" si="40"/>
        <v>1</v>
      </c>
      <c r="AD111" s="13" t="b">
        <f t="shared" si="41"/>
        <v>1</v>
      </c>
      <c r="AE111" s="13" t="b">
        <f t="shared" si="42"/>
        <v>1</v>
      </c>
      <c r="AF111" s="13" t="b">
        <f t="shared" si="43"/>
        <v>1</v>
      </c>
      <c r="AG111" s="13" t="b">
        <f t="shared" si="44"/>
        <v>1</v>
      </c>
      <c r="AH111" s="13" t="b">
        <f t="shared" si="45"/>
        <v>1</v>
      </c>
      <c r="AI111" s="13" t="b">
        <f t="shared" si="46"/>
        <v>1</v>
      </c>
      <c r="AJ111" s="13" t="b">
        <f t="shared" si="47"/>
        <v>1</v>
      </c>
      <c r="AK111" s="13" t="b">
        <f t="shared" si="48"/>
        <v>1</v>
      </c>
      <c r="AL111" s="13">
        <f>IF(B111="",0,IF(COUNTIF(B111:$B$271,B111)&gt;1,1,0))</f>
        <v>0</v>
      </c>
    </row>
    <row r="112" spans="1:38" ht="15.75">
      <c r="A112" s="464">
        <v>91</v>
      </c>
      <c r="B112" s="491"/>
      <c r="C112" s="466"/>
      <c r="D112" s="467"/>
      <c r="E112" s="468"/>
      <c r="F112" s="521"/>
      <c r="G112" s="522"/>
      <c r="H112" s="522"/>
      <c r="I112" s="523"/>
      <c r="J112" s="523"/>
      <c r="K112" s="523"/>
      <c r="L112" s="523"/>
      <c r="M112" s="523"/>
      <c r="N112" s="524"/>
      <c r="O112" s="522"/>
      <c r="P112" s="522"/>
      <c r="Q112" s="522"/>
      <c r="R112" s="525"/>
      <c r="S112" s="3"/>
      <c r="T112" s="13" t="b">
        <f t="shared" si="31"/>
        <v>1</v>
      </c>
      <c r="U112" s="13" t="b">
        <f t="shared" si="32"/>
        <v>1</v>
      </c>
      <c r="V112" s="13" t="b">
        <f t="shared" si="33"/>
        <v>1</v>
      </c>
      <c r="W112" s="13" t="b">
        <f t="shared" si="34"/>
        <v>1</v>
      </c>
      <c r="X112" s="13" t="b">
        <f t="shared" si="35"/>
        <v>1</v>
      </c>
      <c r="Y112" s="13" t="b">
        <f t="shared" si="36"/>
        <v>1</v>
      </c>
      <c r="Z112" s="13" t="b">
        <f t="shared" si="37"/>
        <v>1</v>
      </c>
      <c r="AA112" s="13" t="b">
        <f t="shared" si="38"/>
        <v>1</v>
      </c>
      <c r="AB112" s="13" t="b">
        <f t="shared" si="39"/>
        <v>1</v>
      </c>
      <c r="AC112" s="13" t="b">
        <f t="shared" si="40"/>
        <v>1</v>
      </c>
      <c r="AD112" s="13" t="b">
        <f t="shared" si="41"/>
        <v>1</v>
      </c>
      <c r="AE112" s="13" t="b">
        <f t="shared" si="42"/>
        <v>1</v>
      </c>
      <c r="AF112" s="13" t="b">
        <f t="shared" si="43"/>
        <v>1</v>
      </c>
      <c r="AG112" s="13" t="b">
        <f t="shared" si="44"/>
        <v>1</v>
      </c>
      <c r="AH112" s="13" t="b">
        <f t="shared" si="45"/>
        <v>1</v>
      </c>
      <c r="AI112" s="13" t="b">
        <f t="shared" si="46"/>
        <v>1</v>
      </c>
      <c r="AJ112" s="13" t="b">
        <f t="shared" si="47"/>
        <v>1</v>
      </c>
      <c r="AK112" s="13" t="b">
        <f t="shared" si="48"/>
        <v>1</v>
      </c>
      <c r="AL112" s="13">
        <f>IF(B112="",0,IF(COUNTIF(B112:$B$271,B112)&gt;1,1,0))</f>
        <v>0</v>
      </c>
    </row>
    <row r="113" spans="1:38" ht="15.75">
      <c r="A113" s="464">
        <v>92</v>
      </c>
      <c r="B113" s="491"/>
      <c r="C113" s="466"/>
      <c r="D113" s="467"/>
      <c r="E113" s="468"/>
      <c r="F113" s="521"/>
      <c r="G113" s="522"/>
      <c r="H113" s="522"/>
      <c r="I113" s="523"/>
      <c r="J113" s="523"/>
      <c r="K113" s="523"/>
      <c r="L113" s="523"/>
      <c r="M113" s="523"/>
      <c r="N113" s="524"/>
      <c r="O113" s="522"/>
      <c r="P113" s="522"/>
      <c r="Q113" s="522"/>
      <c r="R113" s="525"/>
      <c r="S113" s="3"/>
      <c r="T113" s="13" t="b">
        <f t="shared" si="31"/>
        <v>1</v>
      </c>
      <c r="U113" s="13" t="b">
        <f t="shared" si="32"/>
        <v>1</v>
      </c>
      <c r="V113" s="13" t="b">
        <f t="shared" si="33"/>
        <v>1</v>
      </c>
      <c r="W113" s="13" t="b">
        <f t="shared" si="34"/>
        <v>1</v>
      </c>
      <c r="X113" s="13" t="b">
        <f t="shared" si="35"/>
        <v>1</v>
      </c>
      <c r="Y113" s="13" t="b">
        <f t="shared" si="36"/>
        <v>1</v>
      </c>
      <c r="Z113" s="13" t="b">
        <f t="shared" si="37"/>
        <v>1</v>
      </c>
      <c r="AA113" s="13" t="b">
        <f t="shared" si="38"/>
        <v>1</v>
      </c>
      <c r="AB113" s="13" t="b">
        <f t="shared" si="39"/>
        <v>1</v>
      </c>
      <c r="AC113" s="13" t="b">
        <f t="shared" si="40"/>
        <v>1</v>
      </c>
      <c r="AD113" s="13" t="b">
        <f t="shared" si="41"/>
        <v>1</v>
      </c>
      <c r="AE113" s="13" t="b">
        <f t="shared" si="42"/>
        <v>1</v>
      </c>
      <c r="AF113" s="13" t="b">
        <f t="shared" si="43"/>
        <v>1</v>
      </c>
      <c r="AG113" s="13" t="b">
        <f t="shared" si="44"/>
        <v>1</v>
      </c>
      <c r="AH113" s="13" t="b">
        <f t="shared" si="45"/>
        <v>1</v>
      </c>
      <c r="AI113" s="13" t="b">
        <f t="shared" si="46"/>
        <v>1</v>
      </c>
      <c r="AJ113" s="13" t="b">
        <f t="shared" si="47"/>
        <v>1</v>
      </c>
      <c r="AK113" s="13" t="b">
        <f t="shared" si="48"/>
        <v>1</v>
      </c>
      <c r="AL113" s="13">
        <f>IF(B113="",0,IF(COUNTIF(B113:$B$271,B113)&gt;1,1,0))</f>
        <v>0</v>
      </c>
    </row>
    <row r="114" spans="1:38" ht="15.75">
      <c r="A114" s="464">
        <v>93</v>
      </c>
      <c r="B114" s="491"/>
      <c r="C114" s="466"/>
      <c r="D114" s="467"/>
      <c r="E114" s="468"/>
      <c r="F114" s="521"/>
      <c r="G114" s="522"/>
      <c r="H114" s="522"/>
      <c r="I114" s="523"/>
      <c r="J114" s="523"/>
      <c r="K114" s="523"/>
      <c r="L114" s="523"/>
      <c r="M114" s="523"/>
      <c r="N114" s="524"/>
      <c r="O114" s="522"/>
      <c r="P114" s="522"/>
      <c r="Q114" s="522"/>
      <c r="R114" s="525"/>
      <c r="S114" s="3"/>
      <c r="T114" s="13" t="b">
        <f t="shared" si="31"/>
        <v>1</v>
      </c>
      <c r="U114" s="13" t="b">
        <f t="shared" si="32"/>
        <v>1</v>
      </c>
      <c r="V114" s="13" t="b">
        <f t="shared" si="33"/>
        <v>1</v>
      </c>
      <c r="W114" s="13" t="b">
        <f t="shared" si="34"/>
        <v>1</v>
      </c>
      <c r="X114" s="13" t="b">
        <f t="shared" si="35"/>
        <v>1</v>
      </c>
      <c r="Y114" s="13" t="b">
        <f t="shared" si="36"/>
        <v>1</v>
      </c>
      <c r="Z114" s="13" t="b">
        <f t="shared" si="37"/>
        <v>1</v>
      </c>
      <c r="AA114" s="13" t="b">
        <f t="shared" si="38"/>
        <v>1</v>
      </c>
      <c r="AB114" s="13" t="b">
        <f t="shared" si="39"/>
        <v>1</v>
      </c>
      <c r="AC114" s="13" t="b">
        <f t="shared" si="40"/>
        <v>1</v>
      </c>
      <c r="AD114" s="13" t="b">
        <f t="shared" si="41"/>
        <v>1</v>
      </c>
      <c r="AE114" s="13" t="b">
        <f t="shared" si="42"/>
        <v>1</v>
      </c>
      <c r="AF114" s="13" t="b">
        <f t="shared" si="43"/>
        <v>1</v>
      </c>
      <c r="AG114" s="13" t="b">
        <f t="shared" si="44"/>
        <v>1</v>
      </c>
      <c r="AH114" s="13" t="b">
        <f t="shared" si="45"/>
        <v>1</v>
      </c>
      <c r="AI114" s="13" t="b">
        <f t="shared" si="46"/>
        <v>1</v>
      </c>
      <c r="AJ114" s="13" t="b">
        <f t="shared" si="47"/>
        <v>1</v>
      </c>
      <c r="AK114" s="13" t="b">
        <f t="shared" si="48"/>
        <v>1</v>
      </c>
      <c r="AL114" s="13">
        <f>IF(B114="",0,IF(COUNTIF(B114:$B$271,B114)&gt;1,1,0))</f>
        <v>0</v>
      </c>
    </row>
    <row r="115" spans="1:38" ht="15.75">
      <c r="A115" s="464">
        <v>94</v>
      </c>
      <c r="B115" s="491"/>
      <c r="C115" s="466"/>
      <c r="D115" s="467"/>
      <c r="E115" s="468"/>
      <c r="F115" s="521"/>
      <c r="G115" s="522"/>
      <c r="H115" s="522"/>
      <c r="I115" s="523"/>
      <c r="J115" s="523"/>
      <c r="K115" s="523"/>
      <c r="L115" s="523"/>
      <c r="M115" s="523"/>
      <c r="N115" s="524"/>
      <c r="O115" s="522"/>
      <c r="P115" s="522"/>
      <c r="Q115" s="522"/>
      <c r="R115" s="525"/>
      <c r="S115" s="3"/>
      <c r="T115" s="13" t="b">
        <f t="shared" si="31"/>
        <v>1</v>
      </c>
      <c r="U115" s="13" t="b">
        <f t="shared" si="32"/>
        <v>1</v>
      </c>
      <c r="V115" s="13" t="b">
        <f t="shared" si="33"/>
        <v>1</v>
      </c>
      <c r="W115" s="13" t="b">
        <f t="shared" si="34"/>
        <v>1</v>
      </c>
      <c r="X115" s="13" t="b">
        <f t="shared" si="35"/>
        <v>1</v>
      </c>
      <c r="Y115" s="13" t="b">
        <f t="shared" si="36"/>
        <v>1</v>
      </c>
      <c r="Z115" s="13" t="b">
        <f t="shared" si="37"/>
        <v>1</v>
      </c>
      <c r="AA115" s="13" t="b">
        <f t="shared" si="38"/>
        <v>1</v>
      </c>
      <c r="AB115" s="13" t="b">
        <f t="shared" si="39"/>
        <v>1</v>
      </c>
      <c r="AC115" s="13" t="b">
        <f t="shared" si="40"/>
        <v>1</v>
      </c>
      <c r="AD115" s="13" t="b">
        <f t="shared" si="41"/>
        <v>1</v>
      </c>
      <c r="AE115" s="13" t="b">
        <f t="shared" si="42"/>
        <v>1</v>
      </c>
      <c r="AF115" s="13" t="b">
        <f t="shared" si="43"/>
        <v>1</v>
      </c>
      <c r="AG115" s="13" t="b">
        <f t="shared" si="44"/>
        <v>1</v>
      </c>
      <c r="AH115" s="13" t="b">
        <f t="shared" si="45"/>
        <v>1</v>
      </c>
      <c r="AI115" s="13" t="b">
        <f t="shared" si="46"/>
        <v>1</v>
      </c>
      <c r="AJ115" s="13" t="b">
        <f t="shared" si="47"/>
        <v>1</v>
      </c>
      <c r="AK115" s="13" t="b">
        <f t="shared" si="48"/>
        <v>1</v>
      </c>
      <c r="AL115" s="13">
        <f>IF(B115="",0,IF(COUNTIF(B115:$B$271,B115)&gt;1,1,0))</f>
        <v>0</v>
      </c>
    </row>
    <row r="116" spans="1:38" ht="15.75">
      <c r="A116" s="464">
        <v>95</v>
      </c>
      <c r="B116" s="491"/>
      <c r="C116" s="466"/>
      <c r="D116" s="467"/>
      <c r="E116" s="468"/>
      <c r="F116" s="521"/>
      <c r="G116" s="522"/>
      <c r="H116" s="522"/>
      <c r="I116" s="523"/>
      <c r="J116" s="523"/>
      <c r="K116" s="523"/>
      <c r="L116" s="523"/>
      <c r="M116" s="523"/>
      <c r="N116" s="524"/>
      <c r="O116" s="522"/>
      <c r="P116" s="522"/>
      <c r="Q116" s="522"/>
      <c r="R116" s="525"/>
      <c r="S116" s="3"/>
      <c r="T116" s="13" t="b">
        <f t="shared" si="31"/>
        <v>1</v>
      </c>
      <c r="U116" s="13" t="b">
        <f t="shared" si="32"/>
        <v>1</v>
      </c>
      <c r="V116" s="13" t="b">
        <f t="shared" si="33"/>
        <v>1</v>
      </c>
      <c r="W116" s="13" t="b">
        <f t="shared" si="34"/>
        <v>1</v>
      </c>
      <c r="X116" s="13" t="b">
        <f t="shared" si="35"/>
        <v>1</v>
      </c>
      <c r="Y116" s="13" t="b">
        <f t="shared" si="36"/>
        <v>1</v>
      </c>
      <c r="Z116" s="13" t="b">
        <f t="shared" si="37"/>
        <v>1</v>
      </c>
      <c r="AA116" s="13" t="b">
        <f t="shared" si="38"/>
        <v>1</v>
      </c>
      <c r="AB116" s="13" t="b">
        <f t="shared" si="39"/>
        <v>1</v>
      </c>
      <c r="AC116" s="13" t="b">
        <f t="shared" si="40"/>
        <v>1</v>
      </c>
      <c r="AD116" s="13" t="b">
        <f t="shared" si="41"/>
        <v>1</v>
      </c>
      <c r="AE116" s="13" t="b">
        <f t="shared" si="42"/>
        <v>1</v>
      </c>
      <c r="AF116" s="13" t="b">
        <f t="shared" si="43"/>
        <v>1</v>
      </c>
      <c r="AG116" s="13" t="b">
        <f t="shared" si="44"/>
        <v>1</v>
      </c>
      <c r="AH116" s="13" t="b">
        <f t="shared" si="45"/>
        <v>1</v>
      </c>
      <c r="AI116" s="13" t="b">
        <f t="shared" si="46"/>
        <v>1</v>
      </c>
      <c r="AJ116" s="13" t="b">
        <f t="shared" si="47"/>
        <v>1</v>
      </c>
      <c r="AK116" s="13" t="b">
        <f t="shared" si="48"/>
        <v>1</v>
      </c>
      <c r="AL116" s="13">
        <f>IF(B116="",0,IF(COUNTIF(B116:$B$271,B116)&gt;1,1,0))</f>
        <v>0</v>
      </c>
    </row>
    <row r="117" spans="1:38" ht="15.75">
      <c r="A117" s="464">
        <v>96</v>
      </c>
      <c r="B117" s="491"/>
      <c r="C117" s="466"/>
      <c r="D117" s="467"/>
      <c r="E117" s="468"/>
      <c r="F117" s="521"/>
      <c r="G117" s="522"/>
      <c r="H117" s="522"/>
      <c r="I117" s="523"/>
      <c r="J117" s="523"/>
      <c r="K117" s="523"/>
      <c r="L117" s="523"/>
      <c r="M117" s="523"/>
      <c r="N117" s="524"/>
      <c r="O117" s="522"/>
      <c r="P117" s="522"/>
      <c r="Q117" s="522"/>
      <c r="R117" s="525"/>
      <c r="S117" s="3"/>
      <c r="T117" s="13" t="b">
        <f t="shared" si="31"/>
        <v>1</v>
      </c>
      <c r="U117" s="13" t="b">
        <f t="shared" si="32"/>
        <v>1</v>
      </c>
      <c r="V117" s="13" t="b">
        <f t="shared" si="33"/>
        <v>1</v>
      </c>
      <c r="W117" s="13" t="b">
        <f t="shared" si="34"/>
        <v>1</v>
      </c>
      <c r="X117" s="13" t="b">
        <f t="shared" si="35"/>
        <v>1</v>
      </c>
      <c r="Y117" s="13" t="b">
        <f t="shared" si="36"/>
        <v>1</v>
      </c>
      <c r="Z117" s="13" t="b">
        <f t="shared" si="37"/>
        <v>1</v>
      </c>
      <c r="AA117" s="13" t="b">
        <f t="shared" si="38"/>
        <v>1</v>
      </c>
      <c r="AB117" s="13" t="b">
        <f t="shared" si="39"/>
        <v>1</v>
      </c>
      <c r="AC117" s="13" t="b">
        <f t="shared" si="40"/>
        <v>1</v>
      </c>
      <c r="AD117" s="13" t="b">
        <f t="shared" si="41"/>
        <v>1</v>
      </c>
      <c r="AE117" s="13" t="b">
        <f t="shared" si="42"/>
        <v>1</v>
      </c>
      <c r="AF117" s="13" t="b">
        <f t="shared" si="43"/>
        <v>1</v>
      </c>
      <c r="AG117" s="13" t="b">
        <f t="shared" si="44"/>
        <v>1</v>
      </c>
      <c r="AH117" s="13" t="b">
        <f t="shared" si="45"/>
        <v>1</v>
      </c>
      <c r="AI117" s="13" t="b">
        <f t="shared" si="46"/>
        <v>1</v>
      </c>
      <c r="AJ117" s="13" t="b">
        <f t="shared" si="47"/>
        <v>1</v>
      </c>
      <c r="AK117" s="13" t="b">
        <f t="shared" si="48"/>
        <v>1</v>
      </c>
      <c r="AL117" s="13">
        <f>IF(B117="",0,IF(COUNTIF(B117:$B$271,B117)&gt;1,1,0))</f>
        <v>0</v>
      </c>
    </row>
    <row r="118" spans="1:38" ht="15.75">
      <c r="A118" s="464">
        <v>97</v>
      </c>
      <c r="B118" s="491"/>
      <c r="C118" s="466"/>
      <c r="D118" s="467"/>
      <c r="E118" s="468"/>
      <c r="F118" s="521"/>
      <c r="G118" s="522"/>
      <c r="H118" s="522"/>
      <c r="I118" s="523"/>
      <c r="J118" s="523"/>
      <c r="K118" s="523"/>
      <c r="L118" s="523"/>
      <c r="M118" s="523"/>
      <c r="N118" s="524"/>
      <c r="O118" s="522"/>
      <c r="P118" s="522"/>
      <c r="Q118" s="522"/>
      <c r="R118" s="525"/>
      <c r="S118" s="3"/>
      <c r="T118" s="13" t="b">
        <f t="shared" si="31"/>
        <v>1</v>
      </c>
      <c r="U118" s="13" t="b">
        <f t="shared" si="32"/>
        <v>1</v>
      </c>
      <c r="V118" s="13" t="b">
        <f t="shared" si="33"/>
        <v>1</v>
      </c>
      <c r="W118" s="13" t="b">
        <f t="shared" si="34"/>
        <v>1</v>
      </c>
      <c r="X118" s="13" t="b">
        <f t="shared" si="35"/>
        <v>1</v>
      </c>
      <c r="Y118" s="13" t="b">
        <f t="shared" si="36"/>
        <v>1</v>
      </c>
      <c r="Z118" s="13" t="b">
        <f t="shared" si="37"/>
        <v>1</v>
      </c>
      <c r="AA118" s="13" t="b">
        <f t="shared" si="38"/>
        <v>1</v>
      </c>
      <c r="AB118" s="13" t="b">
        <f t="shared" si="39"/>
        <v>1</v>
      </c>
      <c r="AC118" s="13" t="b">
        <f t="shared" si="40"/>
        <v>1</v>
      </c>
      <c r="AD118" s="13" t="b">
        <f t="shared" si="41"/>
        <v>1</v>
      </c>
      <c r="AE118" s="13" t="b">
        <f t="shared" si="42"/>
        <v>1</v>
      </c>
      <c r="AF118" s="13" t="b">
        <f t="shared" si="43"/>
        <v>1</v>
      </c>
      <c r="AG118" s="13" t="b">
        <f t="shared" si="44"/>
        <v>1</v>
      </c>
      <c r="AH118" s="13" t="b">
        <f t="shared" si="45"/>
        <v>1</v>
      </c>
      <c r="AI118" s="13" t="b">
        <f t="shared" si="46"/>
        <v>1</v>
      </c>
      <c r="AJ118" s="13" t="b">
        <f t="shared" si="47"/>
        <v>1</v>
      </c>
      <c r="AK118" s="13" t="b">
        <f t="shared" si="48"/>
        <v>1</v>
      </c>
      <c r="AL118" s="13">
        <f>IF(B118="",0,IF(COUNTIF(B118:$B$271,B118)&gt;1,1,0))</f>
        <v>0</v>
      </c>
    </row>
    <row r="119" spans="1:38" ht="15.75">
      <c r="A119" s="464">
        <v>98</v>
      </c>
      <c r="B119" s="491"/>
      <c r="C119" s="466"/>
      <c r="D119" s="467"/>
      <c r="E119" s="468"/>
      <c r="F119" s="521"/>
      <c r="G119" s="522"/>
      <c r="H119" s="522"/>
      <c r="I119" s="523"/>
      <c r="J119" s="523"/>
      <c r="K119" s="523"/>
      <c r="L119" s="523"/>
      <c r="M119" s="523"/>
      <c r="N119" s="524"/>
      <c r="O119" s="522"/>
      <c r="P119" s="522"/>
      <c r="Q119" s="522"/>
      <c r="R119" s="525"/>
      <c r="S119" s="3"/>
      <c r="T119" s="13" t="b">
        <f t="shared" si="31"/>
        <v>1</v>
      </c>
      <c r="U119" s="13" t="b">
        <f t="shared" si="32"/>
        <v>1</v>
      </c>
      <c r="V119" s="13" t="b">
        <f t="shared" si="33"/>
        <v>1</v>
      </c>
      <c r="W119" s="13" t="b">
        <f t="shared" si="34"/>
        <v>1</v>
      </c>
      <c r="X119" s="13" t="b">
        <f t="shared" si="35"/>
        <v>1</v>
      </c>
      <c r="Y119" s="13" t="b">
        <f t="shared" si="36"/>
        <v>1</v>
      </c>
      <c r="Z119" s="13" t="b">
        <f t="shared" si="37"/>
        <v>1</v>
      </c>
      <c r="AA119" s="13" t="b">
        <f t="shared" si="38"/>
        <v>1</v>
      </c>
      <c r="AB119" s="13" t="b">
        <f t="shared" si="39"/>
        <v>1</v>
      </c>
      <c r="AC119" s="13" t="b">
        <f t="shared" si="40"/>
        <v>1</v>
      </c>
      <c r="AD119" s="13" t="b">
        <f t="shared" si="41"/>
        <v>1</v>
      </c>
      <c r="AE119" s="13" t="b">
        <f t="shared" si="42"/>
        <v>1</v>
      </c>
      <c r="AF119" s="13" t="b">
        <f t="shared" si="43"/>
        <v>1</v>
      </c>
      <c r="AG119" s="13" t="b">
        <f t="shared" si="44"/>
        <v>1</v>
      </c>
      <c r="AH119" s="13" t="b">
        <f t="shared" si="45"/>
        <v>1</v>
      </c>
      <c r="AI119" s="13" t="b">
        <f t="shared" si="46"/>
        <v>1</v>
      </c>
      <c r="AJ119" s="13" t="b">
        <f t="shared" si="47"/>
        <v>1</v>
      </c>
      <c r="AK119" s="13" t="b">
        <f t="shared" si="48"/>
        <v>1</v>
      </c>
      <c r="AL119" s="13">
        <f>IF(B119="",0,IF(COUNTIF(B119:$B$271,B119)&gt;1,1,0))</f>
        <v>0</v>
      </c>
    </row>
    <row r="120" spans="1:38" ht="15.75">
      <c r="A120" s="464">
        <v>99</v>
      </c>
      <c r="B120" s="491"/>
      <c r="C120" s="466"/>
      <c r="D120" s="467"/>
      <c r="E120" s="468"/>
      <c r="F120" s="521"/>
      <c r="G120" s="522"/>
      <c r="H120" s="522"/>
      <c r="I120" s="523"/>
      <c r="J120" s="523"/>
      <c r="K120" s="523"/>
      <c r="L120" s="523"/>
      <c r="M120" s="523"/>
      <c r="N120" s="524"/>
      <c r="O120" s="522"/>
      <c r="P120" s="522"/>
      <c r="Q120" s="522"/>
      <c r="R120" s="525"/>
      <c r="S120" s="3"/>
      <c r="T120" s="13" t="b">
        <f t="shared" si="31"/>
        <v>1</v>
      </c>
      <c r="U120" s="13" t="b">
        <f t="shared" si="32"/>
        <v>1</v>
      </c>
      <c r="V120" s="13" t="b">
        <f t="shared" si="33"/>
        <v>1</v>
      </c>
      <c r="W120" s="13" t="b">
        <f t="shared" si="34"/>
        <v>1</v>
      </c>
      <c r="X120" s="13" t="b">
        <f t="shared" si="35"/>
        <v>1</v>
      </c>
      <c r="Y120" s="13" t="b">
        <f t="shared" si="36"/>
        <v>1</v>
      </c>
      <c r="Z120" s="13" t="b">
        <f t="shared" si="37"/>
        <v>1</v>
      </c>
      <c r="AA120" s="13" t="b">
        <f t="shared" si="38"/>
        <v>1</v>
      </c>
      <c r="AB120" s="13" t="b">
        <f t="shared" si="39"/>
        <v>1</v>
      </c>
      <c r="AC120" s="13" t="b">
        <f t="shared" si="40"/>
        <v>1</v>
      </c>
      <c r="AD120" s="13" t="b">
        <f t="shared" si="41"/>
        <v>1</v>
      </c>
      <c r="AE120" s="13" t="b">
        <f t="shared" si="42"/>
        <v>1</v>
      </c>
      <c r="AF120" s="13" t="b">
        <f t="shared" si="43"/>
        <v>1</v>
      </c>
      <c r="AG120" s="13" t="b">
        <f t="shared" si="44"/>
        <v>1</v>
      </c>
      <c r="AH120" s="13" t="b">
        <f t="shared" si="45"/>
        <v>1</v>
      </c>
      <c r="AI120" s="13" t="b">
        <f t="shared" si="46"/>
        <v>1</v>
      </c>
      <c r="AJ120" s="13" t="b">
        <f t="shared" si="47"/>
        <v>1</v>
      </c>
      <c r="AK120" s="13" t="b">
        <f t="shared" si="48"/>
        <v>1</v>
      </c>
      <c r="AL120" s="13">
        <f>IF(B120="",0,IF(COUNTIF(B120:$B$271,B120)&gt;1,1,0))</f>
        <v>0</v>
      </c>
    </row>
    <row r="121" spans="1:38" ht="15.75">
      <c r="A121" s="464">
        <v>100</v>
      </c>
      <c r="B121" s="491"/>
      <c r="C121" s="466"/>
      <c r="D121" s="467"/>
      <c r="E121" s="468"/>
      <c r="F121" s="521"/>
      <c r="G121" s="522"/>
      <c r="H121" s="522"/>
      <c r="I121" s="523"/>
      <c r="J121" s="523"/>
      <c r="K121" s="523"/>
      <c r="L121" s="523"/>
      <c r="M121" s="523"/>
      <c r="N121" s="524"/>
      <c r="O121" s="522"/>
      <c r="P121" s="522"/>
      <c r="Q121" s="522"/>
      <c r="R121" s="525"/>
      <c r="S121" s="3"/>
      <c r="T121" s="13" t="b">
        <f t="shared" si="31"/>
        <v>1</v>
      </c>
      <c r="U121" s="13" t="b">
        <f t="shared" si="32"/>
        <v>1</v>
      </c>
      <c r="V121" s="13" t="b">
        <f t="shared" si="33"/>
        <v>1</v>
      </c>
      <c r="W121" s="13" t="b">
        <f t="shared" si="34"/>
        <v>1</v>
      </c>
      <c r="X121" s="13" t="b">
        <f t="shared" si="35"/>
        <v>1</v>
      </c>
      <c r="Y121" s="13" t="b">
        <f t="shared" si="36"/>
        <v>1</v>
      </c>
      <c r="Z121" s="13" t="b">
        <f t="shared" si="37"/>
        <v>1</v>
      </c>
      <c r="AA121" s="13" t="b">
        <f t="shared" si="38"/>
        <v>1</v>
      </c>
      <c r="AB121" s="13" t="b">
        <f t="shared" si="39"/>
        <v>1</v>
      </c>
      <c r="AC121" s="13" t="b">
        <f t="shared" si="40"/>
        <v>1</v>
      </c>
      <c r="AD121" s="13" t="b">
        <f t="shared" si="41"/>
        <v>1</v>
      </c>
      <c r="AE121" s="13" t="b">
        <f t="shared" si="42"/>
        <v>1</v>
      </c>
      <c r="AF121" s="13" t="b">
        <f t="shared" si="43"/>
        <v>1</v>
      </c>
      <c r="AG121" s="13" t="b">
        <f t="shared" si="44"/>
        <v>1</v>
      </c>
      <c r="AH121" s="13" t="b">
        <f t="shared" si="45"/>
        <v>1</v>
      </c>
      <c r="AI121" s="13" t="b">
        <f t="shared" si="46"/>
        <v>1</v>
      </c>
      <c r="AJ121" s="13" t="b">
        <f t="shared" si="47"/>
        <v>1</v>
      </c>
      <c r="AK121" s="13" t="b">
        <f t="shared" si="48"/>
        <v>1</v>
      </c>
      <c r="AL121" s="13">
        <f>IF(B121="",0,IF(COUNTIF(B121:$B$271,B121)&gt;1,1,0))</f>
        <v>0</v>
      </c>
    </row>
    <row r="122" spans="1:38" ht="15.75">
      <c r="A122" s="464">
        <v>101</v>
      </c>
      <c r="B122" s="491"/>
      <c r="C122" s="466"/>
      <c r="D122" s="467"/>
      <c r="E122" s="468"/>
      <c r="F122" s="521"/>
      <c r="G122" s="522"/>
      <c r="H122" s="522"/>
      <c r="I122" s="523"/>
      <c r="J122" s="523"/>
      <c r="K122" s="523"/>
      <c r="L122" s="523"/>
      <c r="M122" s="523"/>
      <c r="N122" s="524"/>
      <c r="O122" s="522"/>
      <c r="P122" s="522"/>
      <c r="Q122" s="522"/>
      <c r="R122" s="525"/>
      <c r="S122" s="3"/>
      <c r="T122" s="13" t="b">
        <f t="shared" si="31"/>
        <v>1</v>
      </c>
      <c r="U122" s="13" t="b">
        <f t="shared" si="32"/>
        <v>1</v>
      </c>
      <c r="V122" s="13" t="b">
        <f t="shared" si="33"/>
        <v>1</v>
      </c>
      <c r="W122" s="13" t="b">
        <f t="shared" si="34"/>
        <v>1</v>
      </c>
      <c r="X122" s="13" t="b">
        <f t="shared" si="35"/>
        <v>1</v>
      </c>
      <c r="Y122" s="13" t="b">
        <f t="shared" si="36"/>
        <v>1</v>
      </c>
      <c r="Z122" s="13" t="b">
        <f t="shared" si="37"/>
        <v>1</v>
      </c>
      <c r="AA122" s="13" t="b">
        <f t="shared" si="38"/>
        <v>1</v>
      </c>
      <c r="AB122" s="13" t="b">
        <f t="shared" si="39"/>
        <v>1</v>
      </c>
      <c r="AC122" s="13" t="b">
        <f t="shared" si="40"/>
        <v>1</v>
      </c>
      <c r="AD122" s="13" t="b">
        <f t="shared" si="41"/>
        <v>1</v>
      </c>
      <c r="AE122" s="13" t="b">
        <f t="shared" si="42"/>
        <v>1</v>
      </c>
      <c r="AF122" s="13" t="b">
        <f t="shared" si="43"/>
        <v>1</v>
      </c>
      <c r="AG122" s="13" t="b">
        <f t="shared" si="44"/>
        <v>1</v>
      </c>
      <c r="AH122" s="13" t="b">
        <f t="shared" si="45"/>
        <v>1</v>
      </c>
      <c r="AI122" s="13" t="b">
        <f t="shared" si="46"/>
        <v>1</v>
      </c>
      <c r="AJ122" s="13" t="b">
        <f t="shared" si="47"/>
        <v>1</v>
      </c>
      <c r="AK122" s="13" t="b">
        <f t="shared" si="48"/>
        <v>1</v>
      </c>
      <c r="AL122" s="13">
        <f>IF(B122="",0,IF(COUNTIF(B122:$B$271,B122)&gt;1,1,0))</f>
        <v>0</v>
      </c>
    </row>
    <row r="123" spans="1:38" ht="15.75">
      <c r="A123" s="464">
        <v>102</v>
      </c>
      <c r="B123" s="491"/>
      <c r="C123" s="466"/>
      <c r="D123" s="467"/>
      <c r="E123" s="468"/>
      <c r="F123" s="521"/>
      <c r="G123" s="522"/>
      <c r="H123" s="522"/>
      <c r="I123" s="523"/>
      <c r="J123" s="523"/>
      <c r="K123" s="523"/>
      <c r="L123" s="523"/>
      <c r="M123" s="523"/>
      <c r="N123" s="524"/>
      <c r="O123" s="522"/>
      <c r="P123" s="522"/>
      <c r="Q123" s="522"/>
      <c r="R123" s="525"/>
      <c r="S123" s="3"/>
      <c r="T123" s="13" t="b">
        <f t="shared" si="31"/>
        <v>1</v>
      </c>
      <c r="U123" s="13" t="b">
        <f t="shared" si="32"/>
        <v>1</v>
      </c>
      <c r="V123" s="13" t="b">
        <f t="shared" si="33"/>
        <v>1</v>
      </c>
      <c r="W123" s="13" t="b">
        <f t="shared" si="34"/>
        <v>1</v>
      </c>
      <c r="X123" s="13" t="b">
        <f t="shared" si="35"/>
        <v>1</v>
      </c>
      <c r="Y123" s="13" t="b">
        <f t="shared" si="36"/>
        <v>1</v>
      </c>
      <c r="Z123" s="13" t="b">
        <f t="shared" si="37"/>
        <v>1</v>
      </c>
      <c r="AA123" s="13" t="b">
        <f t="shared" si="38"/>
        <v>1</v>
      </c>
      <c r="AB123" s="13" t="b">
        <f t="shared" si="39"/>
        <v>1</v>
      </c>
      <c r="AC123" s="13" t="b">
        <f t="shared" si="40"/>
        <v>1</v>
      </c>
      <c r="AD123" s="13" t="b">
        <f t="shared" si="41"/>
        <v>1</v>
      </c>
      <c r="AE123" s="13" t="b">
        <f t="shared" si="42"/>
        <v>1</v>
      </c>
      <c r="AF123" s="13" t="b">
        <f t="shared" si="43"/>
        <v>1</v>
      </c>
      <c r="AG123" s="13" t="b">
        <f t="shared" si="44"/>
        <v>1</v>
      </c>
      <c r="AH123" s="13" t="b">
        <f t="shared" si="45"/>
        <v>1</v>
      </c>
      <c r="AI123" s="13" t="b">
        <f t="shared" si="46"/>
        <v>1</v>
      </c>
      <c r="AJ123" s="13" t="b">
        <f t="shared" si="47"/>
        <v>1</v>
      </c>
      <c r="AK123" s="13" t="b">
        <f t="shared" si="48"/>
        <v>1</v>
      </c>
      <c r="AL123" s="13">
        <f>IF(B123="",0,IF(COUNTIF(B123:$B$271,B123)&gt;1,1,0))</f>
        <v>0</v>
      </c>
    </row>
    <row r="124" spans="1:38" ht="15.75">
      <c r="A124" s="464">
        <v>103</v>
      </c>
      <c r="B124" s="491"/>
      <c r="C124" s="466"/>
      <c r="D124" s="467"/>
      <c r="E124" s="468"/>
      <c r="F124" s="521"/>
      <c r="G124" s="522"/>
      <c r="H124" s="522"/>
      <c r="I124" s="523"/>
      <c r="J124" s="523"/>
      <c r="K124" s="523"/>
      <c r="L124" s="523"/>
      <c r="M124" s="523"/>
      <c r="N124" s="524"/>
      <c r="O124" s="522"/>
      <c r="P124" s="522"/>
      <c r="Q124" s="522"/>
      <c r="R124" s="525"/>
      <c r="S124" s="3"/>
      <c r="T124" s="13" t="b">
        <f t="shared" si="31"/>
        <v>1</v>
      </c>
      <c r="U124" s="13" t="b">
        <f t="shared" si="32"/>
        <v>1</v>
      </c>
      <c r="V124" s="13" t="b">
        <f t="shared" si="33"/>
        <v>1</v>
      </c>
      <c r="W124" s="13" t="b">
        <f t="shared" si="34"/>
        <v>1</v>
      </c>
      <c r="X124" s="13" t="b">
        <f t="shared" si="35"/>
        <v>1</v>
      </c>
      <c r="Y124" s="13" t="b">
        <f t="shared" si="36"/>
        <v>1</v>
      </c>
      <c r="Z124" s="13" t="b">
        <f t="shared" si="37"/>
        <v>1</v>
      </c>
      <c r="AA124" s="13" t="b">
        <f t="shared" si="38"/>
        <v>1</v>
      </c>
      <c r="AB124" s="13" t="b">
        <f t="shared" si="39"/>
        <v>1</v>
      </c>
      <c r="AC124" s="13" t="b">
        <f t="shared" si="40"/>
        <v>1</v>
      </c>
      <c r="AD124" s="13" t="b">
        <f t="shared" si="41"/>
        <v>1</v>
      </c>
      <c r="AE124" s="13" t="b">
        <f t="shared" si="42"/>
        <v>1</v>
      </c>
      <c r="AF124" s="13" t="b">
        <f t="shared" si="43"/>
        <v>1</v>
      </c>
      <c r="AG124" s="13" t="b">
        <f t="shared" si="44"/>
        <v>1</v>
      </c>
      <c r="AH124" s="13" t="b">
        <f t="shared" si="45"/>
        <v>1</v>
      </c>
      <c r="AI124" s="13" t="b">
        <f t="shared" si="46"/>
        <v>1</v>
      </c>
      <c r="AJ124" s="13" t="b">
        <f t="shared" si="47"/>
        <v>1</v>
      </c>
      <c r="AK124" s="13" t="b">
        <f t="shared" si="48"/>
        <v>1</v>
      </c>
      <c r="AL124" s="13">
        <f>IF(B124="",0,IF(COUNTIF(B124:$B$271,B124)&gt;1,1,0))</f>
        <v>0</v>
      </c>
    </row>
    <row r="125" spans="1:38" ht="15.75">
      <c r="A125" s="464">
        <v>104</v>
      </c>
      <c r="B125" s="491"/>
      <c r="C125" s="466"/>
      <c r="D125" s="467"/>
      <c r="E125" s="468"/>
      <c r="F125" s="521"/>
      <c r="G125" s="522"/>
      <c r="H125" s="522"/>
      <c r="I125" s="523"/>
      <c r="J125" s="523"/>
      <c r="K125" s="523"/>
      <c r="L125" s="523"/>
      <c r="M125" s="523"/>
      <c r="N125" s="524"/>
      <c r="O125" s="522"/>
      <c r="P125" s="522"/>
      <c r="Q125" s="522"/>
      <c r="R125" s="525"/>
      <c r="S125" s="3"/>
      <c r="T125" s="13" t="b">
        <f t="shared" si="31"/>
        <v>1</v>
      </c>
      <c r="U125" s="13" t="b">
        <f t="shared" si="32"/>
        <v>1</v>
      </c>
      <c r="V125" s="13" t="b">
        <f t="shared" si="33"/>
        <v>1</v>
      </c>
      <c r="W125" s="13" t="b">
        <f t="shared" si="34"/>
        <v>1</v>
      </c>
      <c r="X125" s="13" t="b">
        <f t="shared" si="35"/>
        <v>1</v>
      </c>
      <c r="Y125" s="13" t="b">
        <f t="shared" si="36"/>
        <v>1</v>
      </c>
      <c r="Z125" s="13" t="b">
        <f t="shared" si="37"/>
        <v>1</v>
      </c>
      <c r="AA125" s="13" t="b">
        <f t="shared" si="38"/>
        <v>1</v>
      </c>
      <c r="AB125" s="13" t="b">
        <f t="shared" si="39"/>
        <v>1</v>
      </c>
      <c r="AC125" s="13" t="b">
        <f t="shared" si="40"/>
        <v>1</v>
      </c>
      <c r="AD125" s="13" t="b">
        <f t="shared" si="41"/>
        <v>1</v>
      </c>
      <c r="AE125" s="13" t="b">
        <f t="shared" si="42"/>
        <v>1</v>
      </c>
      <c r="AF125" s="13" t="b">
        <f t="shared" si="43"/>
        <v>1</v>
      </c>
      <c r="AG125" s="13" t="b">
        <f t="shared" si="44"/>
        <v>1</v>
      </c>
      <c r="AH125" s="13" t="b">
        <f t="shared" si="45"/>
        <v>1</v>
      </c>
      <c r="AI125" s="13" t="b">
        <f t="shared" si="46"/>
        <v>1</v>
      </c>
      <c r="AJ125" s="13" t="b">
        <f t="shared" si="47"/>
        <v>1</v>
      </c>
      <c r="AK125" s="13" t="b">
        <f t="shared" si="48"/>
        <v>1</v>
      </c>
      <c r="AL125" s="13">
        <f>IF(B125="",0,IF(COUNTIF(B125:$B$271,B125)&gt;1,1,0))</f>
        <v>0</v>
      </c>
    </row>
    <row r="126" spans="1:38" ht="15.75">
      <c r="A126" s="464">
        <v>105</v>
      </c>
      <c r="B126" s="491"/>
      <c r="C126" s="466"/>
      <c r="D126" s="467"/>
      <c r="E126" s="468"/>
      <c r="F126" s="521"/>
      <c r="G126" s="522"/>
      <c r="H126" s="522"/>
      <c r="I126" s="523"/>
      <c r="J126" s="523"/>
      <c r="K126" s="523"/>
      <c r="L126" s="523"/>
      <c r="M126" s="523"/>
      <c r="N126" s="524"/>
      <c r="O126" s="522"/>
      <c r="P126" s="522"/>
      <c r="Q126" s="522"/>
      <c r="R126" s="525"/>
      <c r="S126" s="3"/>
      <c r="T126" s="13" t="b">
        <f t="shared" si="31"/>
        <v>1</v>
      </c>
      <c r="U126" s="13" t="b">
        <f t="shared" si="32"/>
        <v>1</v>
      </c>
      <c r="V126" s="13" t="b">
        <f t="shared" si="33"/>
        <v>1</v>
      </c>
      <c r="W126" s="13" t="b">
        <f t="shared" si="34"/>
        <v>1</v>
      </c>
      <c r="X126" s="13" t="b">
        <f t="shared" si="35"/>
        <v>1</v>
      </c>
      <c r="Y126" s="13" t="b">
        <f t="shared" si="36"/>
        <v>1</v>
      </c>
      <c r="Z126" s="13" t="b">
        <f t="shared" si="37"/>
        <v>1</v>
      </c>
      <c r="AA126" s="13" t="b">
        <f t="shared" si="38"/>
        <v>1</v>
      </c>
      <c r="AB126" s="13" t="b">
        <f t="shared" si="39"/>
        <v>1</v>
      </c>
      <c r="AC126" s="13" t="b">
        <f t="shared" si="40"/>
        <v>1</v>
      </c>
      <c r="AD126" s="13" t="b">
        <f t="shared" si="41"/>
        <v>1</v>
      </c>
      <c r="AE126" s="13" t="b">
        <f t="shared" si="42"/>
        <v>1</v>
      </c>
      <c r="AF126" s="13" t="b">
        <f t="shared" si="43"/>
        <v>1</v>
      </c>
      <c r="AG126" s="13" t="b">
        <f t="shared" si="44"/>
        <v>1</v>
      </c>
      <c r="AH126" s="13" t="b">
        <f t="shared" si="45"/>
        <v>1</v>
      </c>
      <c r="AI126" s="13" t="b">
        <f t="shared" si="46"/>
        <v>1</v>
      </c>
      <c r="AJ126" s="13" t="b">
        <f t="shared" si="47"/>
        <v>1</v>
      </c>
      <c r="AK126" s="13" t="b">
        <f t="shared" si="48"/>
        <v>1</v>
      </c>
      <c r="AL126" s="13">
        <f>IF(B126="",0,IF(COUNTIF(B126:$B$271,B126)&gt;1,1,0))</f>
        <v>0</v>
      </c>
    </row>
    <row r="127" spans="1:38" ht="15.75">
      <c r="A127" s="464">
        <v>106</v>
      </c>
      <c r="B127" s="491"/>
      <c r="C127" s="466"/>
      <c r="D127" s="467"/>
      <c r="E127" s="468"/>
      <c r="F127" s="521"/>
      <c r="G127" s="522"/>
      <c r="H127" s="522"/>
      <c r="I127" s="523"/>
      <c r="J127" s="523"/>
      <c r="K127" s="523"/>
      <c r="L127" s="523"/>
      <c r="M127" s="523"/>
      <c r="N127" s="524"/>
      <c r="O127" s="522"/>
      <c r="P127" s="522"/>
      <c r="Q127" s="522"/>
      <c r="R127" s="525"/>
      <c r="S127" s="3"/>
      <c r="T127" s="13" t="b">
        <f t="shared" si="31"/>
        <v>1</v>
      </c>
      <c r="U127" s="13" t="b">
        <f t="shared" si="32"/>
        <v>1</v>
      </c>
      <c r="V127" s="13" t="b">
        <f t="shared" si="33"/>
        <v>1</v>
      </c>
      <c r="W127" s="13" t="b">
        <f t="shared" si="34"/>
        <v>1</v>
      </c>
      <c r="X127" s="13" t="b">
        <f t="shared" si="35"/>
        <v>1</v>
      </c>
      <c r="Y127" s="13" t="b">
        <f t="shared" si="36"/>
        <v>1</v>
      </c>
      <c r="Z127" s="13" t="b">
        <f t="shared" si="37"/>
        <v>1</v>
      </c>
      <c r="AA127" s="13" t="b">
        <f t="shared" si="38"/>
        <v>1</v>
      </c>
      <c r="AB127" s="13" t="b">
        <f t="shared" si="39"/>
        <v>1</v>
      </c>
      <c r="AC127" s="13" t="b">
        <f t="shared" si="40"/>
        <v>1</v>
      </c>
      <c r="AD127" s="13" t="b">
        <f t="shared" si="41"/>
        <v>1</v>
      </c>
      <c r="AE127" s="13" t="b">
        <f t="shared" si="42"/>
        <v>1</v>
      </c>
      <c r="AF127" s="13" t="b">
        <f t="shared" si="43"/>
        <v>1</v>
      </c>
      <c r="AG127" s="13" t="b">
        <f t="shared" si="44"/>
        <v>1</v>
      </c>
      <c r="AH127" s="13" t="b">
        <f t="shared" si="45"/>
        <v>1</v>
      </c>
      <c r="AI127" s="13" t="b">
        <f t="shared" si="46"/>
        <v>1</v>
      </c>
      <c r="AJ127" s="13" t="b">
        <f t="shared" si="47"/>
        <v>1</v>
      </c>
      <c r="AK127" s="13" t="b">
        <f t="shared" si="48"/>
        <v>1</v>
      </c>
      <c r="AL127" s="13">
        <f>IF(B127="",0,IF(COUNTIF(B127:$B$271,B127)&gt;1,1,0))</f>
        <v>0</v>
      </c>
    </row>
    <row r="128" spans="1:38" ht="15.75">
      <c r="A128" s="464">
        <v>107</v>
      </c>
      <c r="B128" s="491"/>
      <c r="C128" s="466"/>
      <c r="D128" s="467"/>
      <c r="E128" s="468"/>
      <c r="F128" s="521"/>
      <c r="G128" s="522"/>
      <c r="H128" s="522"/>
      <c r="I128" s="523"/>
      <c r="J128" s="523"/>
      <c r="K128" s="523"/>
      <c r="L128" s="523"/>
      <c r="M128" s="523"/>
      <c r="N128" s="524"/>
      <c r="O128" s="522"/>
      <c r="P128" s="522"/>
      <c r="Q128" s="522"/>
      <c r="R128" s="525"/>
      <c r="S128" s="3"/>
      <c r="T128" s="13" t="b">
        <f t="shared" si="31"/>
        <v>1</v>
      </c>
      <c r="U128" s="13" t="b">
        <f t="shared" si="32"/>
        <v>1</v>
      </c>
      <c r="V128" s="13" t="b">
        <f t="shared" si="33"/>
        <v>1</v>
      </c>
      <c r="W128" s="13" t="b">
        <f t="shared" si="34"/>
        <v>1</v>
      </c>
      <c r="X128" s="13" t="b">
        <f t="shared" si="35"/>
        <v>1</v>
      </c>
      <c r="Y128" s="13" t="b">
        <f t="shared" si="36"/>
        <v>1</v>
      </c>
      <c r="Z128" s="13" t="b">
        <f t="shared" si="37"/>
        <v>1</v>
      </c>
      <c r="AA128" s="13" t="b">
        <f t="shared" si="38"/>
        <v>1</v>
      </c>
      <c r="AB128" s="13" t="b">
        <f t="shared" si="39"/>
        <v>1</v>
      </c>
      <c r="AC128" s="13" t="b">
        <f t="shared" si="40"/>
        <v>1</v>
      </c>
      <c r="AD128" s="13" t="b">
        <f t="shared" si="41"/>
        <v>1</v>
      </c>
      <c r="AE128" s="13" t="b">
        <f t="shared" si="42"/>
        <v>1</v>
      </c>
      <c r="AF128" s="13" t="b">
        <f t="shared" si="43"/>
        <v>1</v>
      </c>
      <c r="AG128" s="13" t="b">
        <f t="shared" si="44"/>
        <v>1</v>
      </c>
      <c r="AH128" s="13" t="b">
        <f t="shared" si="45"/>
        <v>1</v>
      </c>
      <c r="AI128" s="13" t="b">
        <f t="shared" si="46"/>
        <v>1</v>
      </c>
      <c r="AJ128" s="13" t="b">
        <f t="shared" si="47"/>
        <v>1</v>
      </c>
      <c r="AK128" s="13" t="b">
        <f t="shared" si="48"/>
        <v>1</v>
      </c>
      <c r="AL128" s="13">
        <f>IF(B128="",0,IF(COUNTIF(B128:$B$271,B128)&gt;1,1,0))</f>
        <v>0</v>
      </c>
    </row>
    <row r="129" spans="1:38" ht="15.75">
      <c r="A129" s="464">
        <v>108</v>
      </c>
      <c r="B129" s="491"/>
      <c r="C129" s="466"/>
      <c r="D129" s="467"/>
      <c r="E129" s="468"/>
      <c r="F129" s="521"/>
      <c r="G129" s="522"/>
      <c r="H129" s="522"/>
      <c r="I129" s="523"/>
      <c r="J129" s="523"/>
      <c r="K129" s="523"/>
      <c r="L129" s="523"/>
      <c r="M129" s="523"/>
      <c r="N129" s="524"/>
      <c r="O129" s="522"/>
      <c r="P129" s="522"/>
      <c r="Q129" s="522"/>
      <c r="R129" s="525"/>
      <c r="S129" s="3"/>
      <c r="T129" s="13" t="b">
        <f t="shared" si="31"/>
        <v>1</v>
      </c>
      <c r="U129" s="13" t="b">
        <f t="shared" si="32"/>
        <v>1</v>
      </c>
      <c r="V129" s="13" t="b">
        <f t="shared" si="33"/>
        <v>1</v>
      </c>
      <c r="W129" s="13" t="b">
        <f t="shared" si="34"/>
        <v>1</v>
      </c>
      <c r="X129" s="13" t="b">
        <f t="shared" si="35"/>
        <v>1</v>
      </c>
      <c r="Y129" s="13" t="b">
        <f t="shared" si="36"/>
        <v>1</v>
      </c>
      <c r="Z129" s="13" t="b">
        <f t="shared" si="37"/>
        <v>1</v>
      </c>
      <c r="AA129" s="13" t="b">
        <f t="shared" si="38"/>
        <v>1</v>
      </c>
      <c r="AB129" s="13" t="b">
        <f t="shared" si="39"/>
        <v>1</v>
      </c>
      <c r="AC129" s="13" t="b">
        <f t="shared" si="40"/>
        <v>1</v>
      </c>
      <c r="AD129" s="13" t="b">
        <f t="shared" si="41"/>
        <v>1</v>
      </c>
      <c r="AE129" s="13" t="b">
        <f t="shared" si="42"/>
        <v>1</v>
      </c>
      <c r="AF129" s="13" t="b">
        <f t="shared" si="43"/>
        <v>1</v>
      </c>
      <c r="AG129" s="13" t="b">
        <f t="shared" si="44"/>
        <v>1</v>
      </c>
      <c r="AH129" s="13" t="b">
        <f t="shared" si="45"/>
        <v>1</v>
      </c>
      <c r="AI129" s="13" t="b">
        <f t="shared" si="46"/>
        <v>1</v>
      </c>
      <c r="AJ129" s="13" t="b">
        <f t="shared" si="47"/>
        <v>1</v>
      </c>
      <c r="AK129" s="13" t="b">
        <f t="shared" si="48"/>
        <v>1</v>
      </c>
      <c r="AL129" s="13">
        <f>IF(B129="",0,IF(COUNTIF(B129:$B$271,B129)&gt;1,1,0))</f>
        <v>0</v>
      </c>
    </row>
    <row r="130" spans="1:38" ht="15.75">
      <c r="A130" s="464">
        <v>109</v>
      </c>
      <c r="B130" s="491"/>
      <c r="C130" s="466"/>
      <c r="D130" s="467"/>
      <c r="E130" s="468"/>
      <c r="F130" s="521"/>
      <c r="G130" s="522"/>
      <c r="H130" s="522"/>
      <c r="I130" s="523"/>
      <c r="J130" s="523"/>
      <c r="K130" s="523"/>
      <c r="L130" s="523"/>
      <c r="M130" s="523"/>
      <c r="N130" s="524"/>
      <c r="O130" s="522"/>
      <c r="P130" s="522"/>
      <c r="Q130" s="522"/>
      <c r="R130" s="525"/>
      <c r="S130" s="3"/>
      <c r="T130" s="13" t="b">
        <f t="shared" si="31"/>
        <v>1</v>
      </c>
      <c r="U130" s="13" t="b">
        <f t="shared" si="32"/>
        <v>1</v>
      </c>
      <c r="V130" s="13" t="b">
        <f t="shared" si="33"/>
        <v>1</v>
      </c>
      <c r="W130" s="13" t="b">
        <f t="shared" si="34"/>
        <v>1</v>
      </c>
      <c r="X130" s="13" t="b">
        <f t="shared" si="35"/>
        <v>1</v>
      </c>
      <c r="Y130" s="13" t="b">
        <f t="shared" si="36"/>
        <v>1</v>
      </c>
      <c r="Z130" s="13" t="b">
        <f t="shared" si="37"/>
        <v>1</v>
      </c>
      <c r="AA130" s="13" t="b">
        <f t="shared" si="38"/>
        <v>1</v>
      </c>
      <c r="AB130" s="13" t="b">
        <f t="shared" si="39"/>
        <v>1</v>
      </c>
      <c r="AC130" s="13" t="b">
        <f t="shared" si="40"/>
        <v>1</v>
      </c>
      <c r="AD130" s="13" t="b">
        <f t="shared" si="41"/>
        <v>1</v>
      </c>
      <c r="AE130" s="13" t="b">
        <f t="shared" si="42"/>
        <v>1</v>
      </c>
      <c r="AF130" s="13" t="b">
        <f t="shared" si="43"/>
        <v>1</v>
      </c>
      <c r="AG130" s="13" t="b">
        <f t="shared" si="44"/>
        <v>1</v>
      </c>
      <c r="AH130" s="13" t="b">
        <f t="shared" si="45"/>
        <v>1</v>
      </c>
      <c r="AI130" s="13" t="b">
        <f t="shared" si="46"/>
        <v>1</v>
      </c>
      <c r="AJ130" s="13" t="b">
        <f t="shared" si="47"/>
        <v>1</v>
      </c>
      <c r="AK130" s="13" t="b">
        <f t="shared" si="48"/>
        <v>1</v>
      </c>
      <c r="AL130" s="13">
        <f>IF(B130="",0,IF(COUNTIF(B130:$B$271,B130)&gt;1,1,0))</f>
        <v>0</v>
      </c>
    </row>
    <row r="131" spans="1:38" ht="15.75">
      <c r="A131" s="464">
        <v>110</v>
      </c>
      <c r="B131" s="491"/>
      <c r="C131" s="466"/>
      <c r="D131" s="467"/>
      <c r="E131" s="468"/>
      <c r="F131" s="521"/>
      <c r="G131" s="522"/>
      <c r="H131" s="522"/>
      <c r="I131" s="523"/>
      <c r="J131" s="523"/>
      <c r="K131" s="523"/>
      <c r="L131" s="523"/>
      <c r="M131" s="523"/>
      <c r="N131" s="524"/>
      <c r="O131" s="522"/>
      <c r="P131" s="522"/>
      <c r="Q131" s="522"/>
      <c r="R131" s="525"/>
      <c r="S131" s="3"/>
      <c r="T131" s="13" t="b">
        <f t="shared" si="31"/>
        <v>1</v>
      </c>
      <c r="U131" s="13" t="b">
        <f t="shared" si="32"/>
        <v>1</v>
      </c>
      <c r="V131" s="13" t="b">
        <f t="shared" si="33"/>
        <v>1</v>
      </c>
      <c r="W131" s="13" t="b">
        <f t="shared" si="34"/>
        <v>1</v>
      </c>
      <c r="X131" s="13" t="b">
        <f t="shared" si="35"/>
        <v>1</v>
      </c>
      <c r="Y131" s="13" t="b">
        <f t="shared" si="36"/>
        <v>1</v>
      </c>
      <c r="Z131" s="13" t="b">
        <f t="shared" si="37"/>
        <v>1</v>
      </c>
      <c r="AA131" s="13" t="b">
        <f t="shared" si="38"/>
        <v>1</v>
      </c>
      <c r="AB131" s="13" t="b">
        <f t="shared" si="39"/>
        <v>1</v>
      </c>
      <c r="AC131" s="13" t="b">
        <f t="shared" si="40"/>
        <v>1</v>
      </c>
      <c r="AD131" s="13" t="b">
        <f t="shared" si="41"/>
        <v>1</v>
      </c>
      <c r="AE131" s="13" t="b">
        <f t="shared" si="42"/>
        <v>1</v>
      </c>
      <c r="AF131" s="13" t="b">
        <f t="shared" si="43"/>
        <v>1</v>
      </c>
      <c r="AG131" s="13" t="b">
        <f t="shared" si="44"/>
        <v>1</v>
      </c>
      <c r="AH131" s="13" t="b">
        <f t="shared" si="45"/>
        <v>1</v>
      </c>
      <c r="AI131" s="13" t="b">
        <f t="shared" si="46"/>
        <v>1</v>
      </c>
      <c r="AJ131" s="13" t="b">
        <f t="shared" si="47"/>
        <v>1</v>
      </c>
      <c r="AK131" s="13" t="b">
        <f t="shared" si="48"/>
        <v>1</v>
      </c>
      <c r="AL131" s="13">
        <f>IF(B131="",0,IF(COUNTIF(B131:$B$271,B131)&gt;1,1,0))</f>
        <v>0</v>
      </c>
    </row>
    <row r="132" spans="1:38" ht="15.75">
      <c r="A132" s="464">
        <v>111</v>
      </c>
      <c r="B132" s="491"/>
      <c r="C132" s="466"/>
      <c r="D132" s="467"/>
      <c r="E132" s="468"/>
      <c r="F132" s="521"/>
      <c r="G132" s="522"/>
      <c r="H132" s="522"/>
      <c r="I132" s="523"/>
      <c r="J132" s="523"/>
      <c r="K132" s="523"/>
      <c r="L132" s="523"/>
      <c r="M132" s="523"/>
      <c r="N132" s="524"/>
      <c r="O132" s="522"/>
      <c r="P132" s="522"/>
      <c r="Q132" s="522"/>
      <c r="R132" s="525"/>
      <c r="S132" s="3"/>
      <c r="T132" s="13" t="b">
        <f t="shared" si="31"/>
        <v>1</v>
      </c>
      <c r="U132" s="13" t="b">
        <f t="shared" si="32"/>
        <v>1</v>
      </c>
      <c r="V132" s="13" t="b">
        <f t="shared" si="33"/>
        <v>1</v>
      </c>
      <c r="W132" s="13" t="b">
        <f t="shared" si="34"/>
        <v>1</v>
      </c>
      <c r="X132" s="13" t="b">
        <f t="shared" si="35"/>
        <v>1</v>
      </c>
      <c r="Y132" s="13" t="b">
        <f t="shared" si="36"/>
        <v>1</v>
      </c>
      <c r="Z132" s="13" t="b">
        <f t="shared" si="37"/>
        <v>1</v>
      </c>
      <c r="AA132" s="13" t="b">
        <f t="shared" si="38"/>
        <v>1</v>
      </c>
      <c r="AB132" s="13" t="b">
        <f t="shared" si="39"/>
        <v>1</v>
      </c>
      <c r="AC132" s="13" t="b">
        <f t="shared" si="40"/>
        <v>1</v>
      </c>
      <c r="AD132" s="13" t="b">
        <f t="shared" si="41"/>
        <v>1</v>
      </c>
      <c r="AE132" s="13" t="b">
        <f t="shared" si="42"/>
        <v>1</v>
      </c>
      <c r="AF132" s="13" t="b">
        <f t="shared" si="43"/>
        <v>1</v>
      </c>
      <c r="AG132" s="13" t="b">
        <f t="shared" si="44"/>
        <v>1</v>
      </c>
      <c r="AH132" s="13" t="b">
        <f t="shared" si="45"/>
        <v>1</v>
      </c>
      <c r="AI132" s="13" t="b">
        <f t="shared" si="46"/>
        <v>1</v>
      </c>
      <c r="AJ132" s="13" t="b">
        <f t="shared" si="47"/>
        <v>1</v>
      </c>
      <c r="AK132" s="13" t="b">
        <f t="shared" si="48"/>
        <v>1</v>
      </c>
      <c r="AL132" s="13">
        <f>IF(B132="",0,IF(COUNTIF(B132:$B$271,B132)&gt;1,1,0))</f>
        <v>0</v>
      </c>
    </row>
    <row r="133" spans="1:38" ht="15.75">
      <c r="A133" s="464">
        <v>112</v>
      </c>
      <c r="B133" s="491"/>
      <c r="C133" s="466"/>
      <c r="D133" s="467"/>
      <c r="E133" s="468"/>
      <c r="F133" s="521"/>
      <c r="G133" s="522"/>
      <c r="H133" s="522"/>
      <c r="I133" s="523"/>
      <c r="J133" s="523"/>
      <c r="K133" s="523"/>
      <c r="L133" s="523"/>
      <c r="M133" s="523"/>
      <c r="N133" s="524"/>
      <c r="O133" s="522"/>
      <c r="P133" s="522"/>
      <c r="Q133" s="522"/>
      <c r="R133" s="525"/>
      <c r="S133" s="3"/>
      <c r="T133" s="13" t="b">
        <f t="shared" si="31"/>
        <v>1</v>
      </c>
      <c r="U133" s="13" t="b">
        <f t="shared" si="32"/>
        <v>1</v>
      </c>
      <c r="V133" s="13" t="b">
        <f t="shared" si="33"/>
        <v>1</v>
      </c>
      <c r="W133" s="13" t="b">
        <f t="shared" si="34"/>
        <v>1</v>
      </c>
      <c r="X133" s="13" t="b">
        <f t="shared" si="35"/>
        <v>1</v>
      </c>
      <c r="Y133" s="13" t="b">
        <f t="shared" si="36"/>
        <v>1</v>
      </c>
      <c r="Z133" s="13" t="b">
        <f t="shared" si="37"/>
        <v>1</v>
      </c>
      <c r="AA133" s="13" t="b">
        <f t="shared" si="38"/>
        <v>1</v>
      </c>
      <c r="AB133" s="13" t="b">
        <f t="shared" si="39"/>
        <v>1</v>
      </c>
      <c r="AC133" s="13" t="b">
        <f t="shared" si="40"/>
        <v>1</v>
      </c>
      <c r="AD133" s="13" t="b">
        <f t="shared" si="41"/>
        <v>1</v>
      </c>
      <c r="AE133" s="13" t="b">
        <f t="shared" si="42"/>
        <v>1</v>
      </c>
      <c r="AF133" s="13" t="b">
        <f t="shared" si="43"/>
        <v>1</v>
      </c>
      <c r="AG133" s="13" t="b">
        <f t="shared" si="44"/>
        <v>1</v>
      </c>
      <c r="AH133" s="13" t="b">
        <f t="shared" si="45"/>
        <v>1</v>
      </c>
      <c r="AI133" s="13" t="b">
        <f t="shared" si="46"/>
        <v>1</v>
      </c>
      <c r="AJ133" s="13" t="b">
        <f t="shared" si="47"/>
        <v>1</v>
      </c>
      <c r="AK133" s="13" t="b">
        <f t="shared" si="48"/>
        <v>1</v>
      </c>
      <c r="AL133" s="13">
        <f>IF(B133="",0,IF(COUNTIF(B133:$B$271,B133)&gt;1,1,0))</f>
        <v>0</v>
      </c>
    </row>
    <row r="134" spans="1:38" ht="15.75">
      <c r="A134" s="464">
        <v>113</v>
      </c>
      <c r="B134" s="491"/>
      <c r="C134" s="466"/>
      <c r="D134" s="467"/>
      <c r="E134" s="468"/>
      <c r="F134" s="521"/>
      <c r="G134" s="522"/>
      <c r="H134" s="522"/>
      <c r="I134" s="523"/>
      <c r="J134" s="523"/>
      <c r="K134" s="523"/>
      <c r="L134" s="523"/>
      <c r="M134" s="523"/>
      <c r="N134" s="524"/>
      <c r="O134" s="522"/>
      <c r="P134" s="522"/>
      <c r="Q134" s="522"/>
      <c r="R134" s="525"/>
      <c r="S134" s="3"/>
      <c r="T134" s="13" t="b">
        <f t="shared" si="31"/>
        <v>1</v>
      </c>
      <c r="U134" s="13" t="b">
        <f t="shared" si="32"/>
        <v>1</v>
      </c>
      <c r="V134" s="13" t="b">
        <f t="shared" si="33"/>
        <v>1</v>
      </c>
      <c r="W134" s="13" t="b">
        <f t="shared" si="34"/>
        <v>1</v>
      </c>
      <c r="X134" s="13" t="b">
        <f t="shared" si="35"/>
        <v>1</v>
      </c>
      <c r="Y134" s="13" t="b">
        <f t="shared" si="36"/>
        <v>1</v>
      </c>
      <c r="Z134" s="13" t="b">
        <f t="shared" si="37"/>
        <v>1</v>
      </c>
      <c r="AA134" s="13" t="b">
        <f t="shared" si="38"/>
        <v>1</v>
      </c>
      <c r="AB134" s="13" t="b">
        <f t="shared" si="39"/>
        <v>1</v>
      </c>
      <c r="AC134" s="13" t="b">
        <f t="shared" si="40"/>
        <v>1</v>
      </c>
      <c r="AD134" s="13" t="b">
        <f t="shared" si="41"/>
        <v>1</v>
      </c>
      <c r="AE134" s="13" t="b">
        <f t="shared" si="42"/>
        <v>1</v>
      </c>
      <c r="AF134" s="13" t="b">
        <f t="shared" si="43"/>
        <v>1</v>
      </c>
      <c r="AG134" s="13" t="b">
        <f t="shared" si="44"/>
        <v>1</v>
      </c>
      <c r="AH134" s="13" t="b">
        <f t="shared" si="45"/>
        <v>1</v>
      </c>
      <c r="AI134" s="13" t="b">
        <f t="shared" si="46"/>
        <v>1</v>
      </c>
      <c r="AJ134" s="13" t="b">
        <f t="shared" si="47"/>
        <v>1</v>
      </c>
      <c r="AK134" s="13" t="b">
        <f t="shared" si="48"/>
        <v>1</v>
      </c>
      <c r="AL134" s="13">
        <f>IF(B134="",0,IF(COUNTIF(B134:$B$271,B134)&gt;1,1,0))</f>
        <v>0</v>
      </c>
    </row>
    <row r="135" spans="1:38" ht="15.75">
      <c r="A135" s="464">
        <v>114</v>
      </c>
      <c r="B135" s="491"/>
      <c r="C135" s="466"/>
      <c r="D135" s="467"/>
      <c r="E135" s="468"/>
      <c r="F135" s="521"/>
      <c r="G135" s="522"/>
      <c r="H135" s="522"/>
      <c r="I135" s="523"/>
      <c r="J135" s="523"/>
      <c r="K135" s="523"/>
      <c r="L135" s="523"/>
      <c r="M135" s="523"/>
      <c r="N135" s="524"/>
      <c r="O135" s="522"/>
      <c r="P135" s="522"/>
      <c r="Q135" s="522"/>
      <c r="R135" s="525"/>
      <c r="S135" s="3"/>
      <c r="T135" s="13" t="b">
        <f t="shared" si="31"/>
        <v>1</v>
      </c>
      <c r="U135" s="13" t="b">
        <f t="shared" si="32"/>
        <v>1</v>
      </c>
      <c r="V135" s="13" t="b">
        <f t="shared" si="33"/>
        <v>1</v>
      </c>
      <c r="W135" s="13" t="b">
        <f t="shared" si="34"/>
        <v>1</v>
      </c>
      <c r="X135" s="13" t="b">
        <f t="shared" si="35"/>
        <v>1</v>
      </c>
      <c r="Y135" s="13" t="b">
        <f t="shared" si="36"/>
        <v>1</v>
      </c>
      <c r="Z135" s="13" t="b">
        <f t="shared" si="37"/>
        <v>1</v>
      </c>
      <c r="AA135" s="13" t="b">
        <f t="shared" si="38"/>
        <v>1</v>
      </c>
      <c r="AB135" s="13" t="b">
        <f t="shared" si="39"/>
        <v>1</v>
      </c>
      <c r="AC135" s="13" t="b">
        <f t="shared" si="40"/>
        <v>1</v>
      </c>
      <c r="AD135" s="13" t="b">
        <f t="shared" si="41"/>
        <v>1</v>
      </c>
      <c r="AE135" s="13" t="b">
        <f t="shared" si="42"/>
        <v>1</v>
      </c>
      <c r="AF135" s="13" t="b">
        <f t="shared" si="43"/>
        <v>1</v>
      </c>
      <c r="AG135" s="13" t="b">
        <f t="shared" si="44"/>
        <v>1</v>
      </c>
      <c r="AH135" s="13" t="b">
        <f t="shared" si="45"/>
        <v>1</v>
      </c>
      <c r="AI135" s="13" t="b">
        <f t="shared" si="46"/>
        <v>1</v>
      </c>
      <c r="AJ135" s="13" t="b">
        <f t="shared" si="47"/>
        <v>1</v>
      </c>
      <c r="AK135" s="13" t="b">
        <f t="shared" si="48"/>
        <v>1</v>
      </c>
      <c r="AL135" s="13">
        <f>IF(B135="",0,IF(COUNTIF(B135:$B$271,B135)&gt;1,1,0))</f>
        <v>0</v>
      </c>
    </row>
    <row r="136" spans="1:38" ht="15.75">
      <c r="A136" s="464">
        <v>115</v>
      </c>
      <c r="B136" s="491"/>
      <c r="C136" s="466"/>
      <c r="D136" s="467"/>
      <c r="E136" s="468"/>
      <c r="F136" s="521"/>
      <c r="G136" s="522"/>
      <c r="H136" s="522"/>
      <c r="I136" s="523"/>
      <c r="J136" s="523"/>
      <c r="K136" s="523"/>
      <c r="L136" s="523"/>
      <c r="M136" s="523"/>
      <c r="N136" s="524"/>
      <c r="O136" s="522"/>
      <c r="P136" s="522"/>
      <c r="Q136" s="522"/>
      <c r="R136" s="525"/>
      <c r="S136" s="3"/>
      <c r="T136" s="13" t="b">
        <f t="shared" si="31"/>
        <v>1</v>
      </c>
      <c r="U136" s="13" t="b">
        <f t="shared" si="32"/>
        <v>1</v>
      </c>
      <c r="V136" s="13" t="b">
        <f t="shared" si="33"/>
        <v>1</v>
      </c>
      <c r="W136" s="13" t="b">
        <f t="shared" si="34"/>
        <v>1</v>
      </c>
      <c r="X136" s="13" t="b">
        <f t="shared" si="35"/>
        <v>1</v>
      </c>
      <c r="Y136" s="13" t="b">
        <f t="shared" si="36"/>
        <v>1</v>
      </c>
      <c r="Z136" s="13" t="b">
        <f t="shared" si="37"/>
        <v>1</v>
      </c>
      <c r="AA136" s="13" t="b">
        <f t="shared" si="38"/>
        <v>1</v>
      </c>
      <c r="AB136" s="13" t="b">
        <f t="shared" si="39"/>
        <v>1</v>
      </c>
      <c r="AC136" s="13" t="b">
        <f t="shared" si="40"/>
        <v>1</v>
      </c>
      <c r="AD136" s="13" t="b">
        <f t="shared" si="41"/>
        <v>1</v>
      </c>
      <c r="AE136" s="13" t="b">
        <f t="shared" si="42"/>
        <v>1</v>
      </c>
      <c r="AF136" s="13" t="b">
        <f t="shared" si="43"/>
        <v>1</v>
      </c>
      <c r="AG136" s="13" t="b">
        <f t="shared" si="44"/>
        <v>1</v>
      </c>
      <c r="AH136" s="13" t="b">
        <f t="shared" si="45"/>
        <v>1</v>
      </c>
      <c r="AI136" s="13" t="b">
        <f t="shared" si="46"/>
        <v>1</v>
      </c>
      <c r="AJ136" s="13" t="b">
        <f t="shared" si="47"/>
        <v>1</v>
      </c>
      <c r="AK136" s="13" t="b">
        <f t="shared" si="48"/>
        <v>1</v>
      </c>
      <c r="AL136" s="13">
        <f>IF(B136="",0,IF(COUNTIF(B136:$B$271,B136)&gt;1,1,0))</f>
        <v>0</v>
      </c>
    </row>
    <row r="137" spans="1:38" ht="15.75">
      <c r="A137" s="464">
        <v>116</v>
      </c>
      <c r="B137" s="491"/>
      <c r="C137" s="466"/>
      <c r="D137" s="467"/>
      <c r="E137" s="468"/>
      <c r="F137" s="521"/>
      <c r="G137" s="522"/>
      <c r="H137" s="522"/>
      <c r="I137" s="523"/>
      <c r="J137" s="523"/>
      <c r="K137" s="523"/>
      <c r="L137" s="523"/>
      <c r="M137" s="523"/>
      <c r="N137" s="524"/>
      <c r="O137" s="522"/>
      <c r="P137" s="522"/>
      <c r="Q137" s="522"/>
      <c r="R137" s="525"/>
      <c r="S137" s="3"/>
      <c r="T137" s="13" t="b">
        <f t="shared" si="31"/>
        <v>1</v>
      </c>
      <c r="U137" s="13" t="b">
        <f t="shared" si="32"/>
        <v>1</v>
      </c>
      <c r="V137" s="13" t="b">
        <f t="shared" si="33"/>
        <v>1</v>
      </c>
      <c r="W137" s="13" t="b">
        <f t="shared" si="34"/>
        <v>1</v>
      </c>
      <c r="X137" s="13" t="b">
        <f t="shared" si="35"/>
        <v>1</v>
      </c>
      <c r="Y137" s="13" t="b">
        <f t="shared" si="36"/>
        <v>1</v>
      </c>
      <c r="Z137" s="13" t="b">
        <f t="shared" si="37"/>
        <v>1</v>
      </c>
      <c r="AA137" s="13" t="b">
        <f t="shared" si="38"/>
        <v>1</v>
      </c>
      <c r="AB137" s="13" t="b">
        <f t="shared" si="39"/>
        <v>1</v>
      </c>
      <c r="AC137" s="13" t="b">
        <f t="shared" si="40"/>
        <v>1</v>
      </c>
      <c r="AD137" s="13" t="b">
        <f t="shared" si="41"/>
        <v>1</v>
      </c>
      <c r="AE137" s="13" t="b">
        <f t="shared" si="42"/>
        <v>1</v>
      </c>
      <c r="AF137" s="13" t="b">
        <f t="shared" si="43"/>
        <v>1</v>
      </c>
      <c r="AG137" s="13" t="b">
        <f t="shared" si="44"/>
        <v>1</v>
      </c>
      <c r="AH137" s="13" t="b">
        <f t="shared" si="45"/>
        <v>1</v>
      </c>
      <c r="AI137" s="13" t="b">
        <f t="shared" si="46"/>
        <v>1</v>
      </c>
      <c r="AJ137" s="13" t="b">
        <f t="shared" si="47"/>
        <v>1</v>
      </c>
      <c r="AK137" s="13" t="b">
        <f t="shared" si="48"/>
        <v>1</v>
      </c>
      <c r="AL137" s="13">
        <f>IF(B137="",0,IF(COUNTIF(B137:$B$271,B137)&gt;1,1,0))</f>
        <v>0</v>
      </c>
    </row>
    <row r="138" spans="1:38" ht="15.75">
      <c r="A138" s="464">
        <v>117</v>
      </c>
      <c r="B138" s="491"/>
      <c r="C138" s="466"/>
      <c r="D138" s="467"/>
      <c r="E138" s="468"/>
      <c r="F138" s="521"/>
      <c r="G138" s="522"/>
      <c r="H138" s="522"/>
      <c r="I138" s="523"/>
      <c r="J138" s="523"/>
      <c r="K138" s="523"/>
      <c r="L138" s="523"/>
      <c r="M138" s="523"/>
      <c r="N138" s="524"/>
      <c r="O138" s="522"/>
      <c r="P138" s="522"/>
      <c r="Q138" s="522"/>
      <c r="R138" s="525"/>
      <c r="S138" s="3"/>
      <c r="T138" s="13" t="b">
        <f t="shared" si="31"/>
        <v>1</v>
      </c>
      <c r="U138" s="13" t="b">
        <f t="shared" si="32"/>
        <v>1</v>
      </c>
      <c r="V138" s="13" t="b">
        <f t="shared" si="33"/>
        <v>1</v>
      </c>
      <c r="W138" s="13" t="b">
        <f t="shared" si="34"/>
        <v>1</v>
      </c>
      <c r="X138" s="13" t="b">
        <f t="shared" si="35"/>
        <v>1</v>
      </c>
      <c r="Y138" s="13" t="b">
        <f t="shared" si="36"/>
        <v>1</v>
      </c>
      <c r="Z138" s="13" t="b">
        <f t="shared" si="37"/>
        <v>1</v>
      </c>
      <c r="AA138" s="13" t="b">
        <f t="shared" si="38"/>
        <v>1</v>
      </c>
      <c r="AB138" s="13" t="b">
        <f t="shared" si="39"/>
        <v>1</v>
      </c>
      <c r="AC138" s="13" t="b">
        <f t="shared" si="40"/>
        <v>1</v>
      </c>
      <c r="AD138" s="13" t="b">
        <f t="shared" si="41"/>
        <v>1</v>
      </c>
      <c r="AE138" s="13" t="b">
        <f t="shared" si="42"/>
        <v>1</v>
      </c>
      <c r="AF138" s="13" t="b">
        <f t="shared" si="43"/>
        <v>1</v>
      </c>
      <c r="AG138" s="13" t="b">
        <f t="shared" si="44"/>
        <v>1</v>
      </c>
      <c r="AH138" s="13" t="b">
        <f t="shared" si="45"/>
        <v>1</v>
      </c>
      <c r="AI138" s="13" t="b">
        <f t="shared" si="46"/>
        <v>1</v>
      </c>
      <c r="AJ138" s="13" t="b">
        <f t="shared" si="47"/>
        <v>1</v>
      </c>
      <c r="AK138" s="13" t="b">
        <f t="shared" si="48"/>
        <v>1</v>
      </c>
      <c r="AL138" s="13">
        <f>IF(B138="",0,IF(COUNTIF(B138:$B$271,B138)&gt;1,1,0))</f>
        <v>0</v>
      </c>
    </row>
    <row r="139" spans="1:38" ht="15.75">
      <c r="A139" s="464">
        <v>118</v>
      </c>
      <c r="B139" s="491"/>
      <c r="C139" s="466"/>
      <c r="D139" s="467"/>
      <c r="E139" s="468"/>
      <c r="F139" s="521"/>
      <c r="G139" s="522"/>
      <c r="H139" s="522"/>
      <c r="I139" s="523"/>
      <c r="J139" s="523"/>
      <c r="K139" s="523"/>
      <c r="L139" s="523"/>
      <c r="M139" s="523"/>
      <c r="N139" s="524"/>
      <c r="O139" s="522"/>
      <c r="P139" s="522"/>
      <c r="Q139" s="522"/>
      <c r="R139" s="525"/>
      <c r="S139" s="3"/>
      <c r="T139" s="13" t="b">
        <f t="shared" si="31"/>
        <v>1</v>
      </c>
      <c r="U139" s="13" t="b">
        <f t="shared" si="32"/>
        <v>1</v>
      </c>
      <c r="V139" s="13" t="b">
        <f t="shared" si="33"/>
        <v>1</v>
      </c>
      <c r="W139" s="13" t="b">
        <f t="shared" si="34"/>
        <v>1</v>
      </c>
      <c r="X139" s="13" t="b">
        <f t="shared" si="35"/>
        <v>1</v>
      </c>
      <c r="Y139" s="13" t="b">
        <f t="shared" si="36"/>
        <v>1</v>
      </c>
      <c r="Z139" s="13" t="b">
        <f t="shared" si="37"/>
        <v>1</v>
      </c>
      <c r="AA139" s="13" t="b">
        <f t="shared" si="38"/>
        <v>1</v>
      </c>
      <c r="AB139" s="13" t="b">
        <f t="shared" si="39"/>
        <v>1</v>
      </c>
      <c r="AC139" s="13" t="b">
        <f t="shared" si="40"/>
        <v>1</v>
      </c>
      <c r="AD139" s="13" t="b">
        <f t="shared" si="41"/>
        <v>1</v>
      </c>
      <c r="AE139" s="13" t="b">
        <f t="shared" si="42"/>
        <v>1</v>
      </c>
      <c r="AF139" s="13" t="b">
        <f t="shared" si="43"/>
        <v>1</v>
      </c>
      <c r="AG139" s="13" t="b">
        <f t="shared" si="44"/>
        <v>1</v>
      </c>
      <c r="AH139" s="13" t="b">
        <f t="shared" si="45"/>
        <v>1</v>
      </c>
      <c r="AI139" s="13" t="b">
        <f t="shared" si="46"/>
        <v>1</v>
      </c>
      <c r="AJ139" s="13" t="b">
        <f t="shared" si="47"/>
        <v>1</v>
      </c>
      <c r="AK139" s="13" t="b">
        <f t="shared" si="48"/>
        <v>1</v>
      </c>
      <c r="AL139" s="13">
        <f>IF(B139="",0,IF(COUNTIF(B139:$B$271,B139)&gt;1,1,0))</f>
        <v>0</v>
      </c>
    </row>
    <row r="140" spans="1:38" ht="15.75">
      <c r="A140" s="464">
        <v>119</v>
      </c>
      <c r="B140" s="491"/>
      <c r="C140" s="466"/>
      <c r="D140" s="467"/>
      <c r="E140" s="468"/>
      <c r="F140" s="521"/>
      <c r="G140" s="522"/>
      <c r="H140" s="522"/>
      <c r="I140" s="523"/>
      <c r="J140" s="523"/>
      <c r="K140" s="523"/>
      <c r="L140" s="523"/>
      <c r="M140" s="523"/>
      <c r="N140" s="524"/>
      <c r="O140" s="522"/>
      <c r="P140" s="522"/>
      <c r="Q140" s="522"/>
      <c r="R140" s="525"/>
      <c r="S140" s="3"/>
      <c r="T140" s="13" t="b">
        <f t="shared" si="31"/>
        <v>1</v>
      </c>
      <c r="U140" s="13" t="b">
        <f t="shared" si="32"/>
        <v>1</v>
      </c>
      <c r="V140" s="13" t="b">
        <f t="shared" si="33"/>
        <v>1</v>
      </c>
      <c r="W140" s="13" t="b">
        <f t="shared" si="34"/>
        <v>1</v>
      </c>
      <c r="X140" s="13" t="b">
        <f t="shared" si="35"/>
        <v>1</v>
      </c>
      <c r="Y140" s="13" t="b">
        <f t="shared" si="36"/>
        <v>1</v>
      </c>
      <c r="Z140" s="13" t="b">
        <f t="shared" si="37"/>
        <v>1</v>
      </c>
      <c r="AA140" s="13" t="b">
        <f t="shared" si="38"/>
        <v>1</v>
      </c>
      <c r="AB140" s="13" t="b">
        <f t="shared" si="39"/>
        <v>1</v>
      </c>
      <c r="AC140" s="13" t="b">
        <f t="shared" si="40"/>
        <v>1</v>
      </c>
      <c r="AD140" s="13" t="b">
        <f t="shared" si="41"/>
        <v>1</v>
      </c>
      <c r="AE140" s="13" t="b">
        <f t="shared" si="42"/>
        <v>1</v>
      </c>
      <c r="AF140" s="13" t="b">
        <f t="shared" si="43"/>
        <v>1</v>
      </c>
      <c r="AG140" s="13" t="b">
        <f t="shared" si="44"/>
        <v>1</v>
      </c>
      <c r="AH140" s="13" t="b">
        <f t="shared" si="45"/>
        <v>1</v>
      </c>
      <c r="AI140" s="13" t="b">
        <f t="shared" si="46"/>
        <v>1</v>
      </c>
      <c r="AJ140" s="13" t="b">
        <f t="shared" si="47"/>
        <v>1</v>
      </c>
      <c r="AK140" s="13" t="b">
        <f t="shared" si="48"/>
        <v>1</v>
      </c>
      <c r="AL140" s="13">
        <f>IF(B140="",0,IF(COUNTIF(B140:$B$271,B140)&gt;1,1,0))</f>
        <v>0</v>
      </c>
    </row>
    <row r="141" spans="1:38" ht="15.75">
      <c r="A141" s="464">
        <v>120</v>
      </c>
      <c r="B141" s="491"/>
      <c r="C141" s="466"/>
      <c r="D141" s="467"/>
      <c r="E141" s="468"/>
      <c r="F141" s="521"/>
      <c r="G141" s="522"/>
      <c r="H141" s="522"/>
      <c r="I141" s="523"/>
      <c r="J141" s="523"/>
      <c r="K141" s="523"/>
      <c r="L141" s="523"/>
      <c r="M141" s="523"/>
      <c r="N141" s="524"/>
      <c r="O141" s="522"/>
      <c r="P141" s="522"/>
      <c r="Q141" s="522"/>
      <c r="R141" s="525"/>
      <c r="S141" s="3"/>
      <c r="T141" s="13" t="b">
        <f t="shared" si="31"/>
        <v>1</v>
      </c>
      <c r="U141" s="13" t="b">
        <f t="shared" si="32"/>
        <v>1</v>
      </c>
      <c r="V141" s="13" t="b">
        <f t="shared" si="33"/>
        <v>1</v>
      </c>
      <c r="W141" s="13" t="b">
        <f t="shared" si="34"/>
        <v>1</v>
      </c>
      <c r="X141" s="13" t="b">
        <f t="shared" si="35"/>
        <v>1</v>
      </c>
      <c r="Y141" s="13" t="b">
        <f t="shared" si="36"/>
        <v>1</v>
      </c>
      <c r="Z141" s="13" t="b">
        <f t="shared" si="37"/>
        <v>1</v>
      </c>
      <c r="AA141" s="13" t="b">
        <f t="shared" si="38"/>
        <v>1</v>
      </c>
      <c r="AB141" s="13" t="b">
        <f t="shared" si="39"/>
        <v>1</v>
      </c>
      <c r="AC141" s="13" t="b">
        <f t="shared" si="40"/>
        <v>1</v>
      </c>
      <c r="AD141" s="13" t="b">
        <f t="shared" si="41"/>
        <v>1</v>
      </c>
      <c r="AE141" s="13" t="b">
        <f t="shared" si="42"/>
        <v>1</v>
      </c>
      <c r="AF141" s="13" t="b">
        <f t="shared" si="43"/>
        <v>1</v>
      </c>
      <c r="AG141" s="13" t="b">
        <f t="shared" si="44"/>
        <v>1</v>
      </c>
      <c r="AH141" s="13" t="b">
        <f t="shared" si="45"/>
        <v>1</v>
      </c>
      <c r="AI141" s="13" t="b">
        <f t="shared" si="46"/>
        <v>1</v>
      </c>
      <c r="AJ141" s="13" t="b">
        <f t="shared" si="47"/>
        <v>1</v>
      </c>
      <c r="AK141" s="13" t="b">
        <f t="shared" si="48"/>
        <v>1</v>
      </c>
      <c r="AL141" s="13">
        <f>IF(B141="",0,IF(COUNTIF(B141:$B$271,B141)&gt;1,1,0))</f>
        <v>0</v>
      </c>
    </row>
    <row r="142" spans="1:38" ht="15.75">
      <c r="A142" s="464">
        <v>121</v>
      </c>
      <c r="B142" s="491"/>
      <c r="C142" s="466"/>
      <c r="D142" s="467"/>
      <c r="E142" s="468"/>
      <c r="F142" s="521"/>
      <c r="G142" s="522"/>
      <c r="H142" s="522"/>
      <c r="I142" s="523"/>
      <c r="J142" s="523"/>
      <c r="K142" s="523"/>
      <c r="L142" s="523"/>
      <c r="M142" s="523"/>
      <c r="N142" s="524"/>
      <c r="O142" s="522"/>
      <c r="P142" s="522"/>
      <c r="Q142" s="522"/>
      <c r="R142" s="525"/>
      <c r="S142" s="3"/>
      <c r="T142" s="13" t="b">
        <f t="shared" si="31"/>
        <v>1</v>
      </c>
      <c r="U142" s="13" t="b">
        <f t="shared" si="32"/>
        <v>1</v>
      </c>
      <c r="V142" s="13" t="b">
        <f t="shared" si="33"/>
        <v>1</v>
      </c>
      <c r="W142" s="13" t="b">
        <f t="shared" si="34"/>
        <v>1</v>
      </c>
      <c r="X142" s="13" t="b">
        <f t="shared" si="35"/>
        <v>1</v>
      </c>
      <c r="Y142" s="13" t="b">
        <f t="shared" si="36"/>
        <v>1</v>
      </c>
      <c r="Z142" s="13" t="b">
        <f t="shared" si="37"/>
        <v>1</v>
      </c>
      <c r="AA142" s="13" t="b">
        <f t="shared" si="38"/>
        <v>1</v>
      </c>
      <c r="AB142" s="13" t="b">
        <f t="shared" si="39"/>
        <v>1</v>
      </c>
      <c r="AC142" s="13" t="b">
        <f t="shared" si="40"/>
        <v>1</v>
      </c>
      <c r="AD142" s="13" t="b">
        <f t="shared" si="41"/>
        <v>1</v>
      </c>
      <c r="AE142" s="13" t="b">
        <f t="shared" si="42"/>
        <v>1</v>
      </c>
      <c r="AF142" s="13" t="b">
        <f t="shared" si="43"/>
        <v>1</v>
      </c>
      <c r="AG142" s="13" t="b">
        <f t="shared" si="44"/>
        <v>1</v>
      </c>
      <c r="AH142" s="13" t="b">
        <f t="shared" si="45"/>
        <v>1</v>
      </c>
      <c r="AI142" s="13" t="b">
        <f t="shared" si="46"/>
        <v>1</v>
      </c>
      <c r="AJ142" s="13" t="b">
        <f t="shared" si="47"/>
        <v>1</v>
      </c>
      <c r="AK142" s="13" t="b">
        <f t="shared" si="48"/>
        <v>1</v>
      </c>
      <c r="AL142" s="13">
        <f>IF(B142="",0,IF(COUNTIF(B142:$B$271,B142)&gt;1,1,0))</f>
        <v>0</v>
      </c>
    </row>
    <row r="143" spans="1:38" ht="15.75">
      <c r="A143" s="464">
        <v>122</v>
      </c>
      <c r="B143" s="491"/>
      <c r="C143" s="466"/>
      <c r="D143" s="467"/>
      <c r="E143" s="468"/>
      <c r="F143" s="521"/>
      <c r="G143" s="522"/>
      <c r="H143" s="522"/>
      <c r="I143" s="523"/>
      <c r="J143" s="523"/>
      <c r="K143" s="523"/>
      <c r="L143" s="523"/>
      <c r="M143" s="523"/>
      <c r="N143" s="524"/>
      <c r="O143" s="522"/>
      <c r="P143" s="522"/>
      <c r="Q143" s="522"/>
      <c r="R143" s="525"/>
      <c r="S143" s="3"/>
      <c r="T143" s="13" t="b">
        <f t="shared" si="31"/>
        <v>1</v>
      </c>
      <c r="U143" s="13" t="b">
        <f t="shared" si="32"/>
        <v>1</v>
      </c>
      <c r="V143" s="13" t="b">
        <f t="shared" si="33"/>
        <v>1</v>
      </c>
      <c r="W143" s="13" t="b">
        <f t="shared" si="34"/>
        <v>1</v>
      </c>
      <c r="X143" s="13" t="b">
        <f t="shared" si="35"/>
        <v>1</v>
      </c>
      <c r="Y143" s="13" t="b">
        <f t="shared" si="36"/>
        <v>1</v>
      </c>
      <c r="Z143" s="13" t="b">
        <f t="shared" si="37"/>
        <v>1</v>
      </c>
      <c r="AA143" s="13" t="b">
        <f t="shared" si="38"/>
        <v>1</v>
      </c>
      <c r="AB143" s="13" t="b">
        <f t="shared" si="39"/>
        <v>1</v>
      </c>
      <c r="AC143" s="13" t="b">
        <f t="shared" si="40"/>
        <v>1</v>
      </c>
      <c r="AD143" s="13" t="b">
        <f t="shared" si="41"/>
        <v>1</v>
      </c>
      <c r="AE143" s="13" t="b">
        <f t="shared" si="42"/>
        <v>1</v>
      </c>
      <c r="AF143" s="13" t="b">
        <f t="shared" si="43"/>
        <v>1</v>
      </c>
      <c r="AG143" s="13" t="b">
        <f t="shared" si="44"/>
        <v>1</v>
      </c>
      <c r="AH143" s="13" t="b">
        <f t="shared" si="45"/>
        <v>1</v>
      </c>
      <c r="AI143" s="13" t="b">
        <f t="shared" si="46"/>
        <v>1</v>
      </c>
      <c r="AJ143" s="13" t="b">
        <f t="shared" si="47"/>
        <v>1</v>
      </c>
      <c r="AK143" s="13" t="b">
        <f t="shared" si="48"/>
        <v>1</v>
      </c>
      <c r="AL143" s="13">
        <f>IF(B143="",0,IF(COUNTIF(B143:$B$271,B143)&gt;1,1,0))</f>
        <v>0</v>
      </c>
    </row>
    <row r="144" spans="1:38" ht="15.75">
      <c r="A144" s="464">
        <v>123</v>
      </c>
      <c r="B144" s="491"/>
      <c r="C144" s="466"/>
      <c r="D144" s="467"/>
      <c r="E144" s="468"/>
      <c r="F144" s="521"/>
      <c r="G144" s="522"/>
      <c r="H144" s="522"/>
      <c r="I144" s="523"/>
      <c r="J144" s="523"/>
      <c r="K144" s="523"/>
      <c r="L144" s="523"/>
      <c r="M144" s="523"/>
      <c r="N144" s="524"/>
      <c r="O144" s="522"/>
      <c r="P144" s="522"/>
      <c r="Q144" s="522"/>
      <c r="R144" s="525"/>
      <c r="S144" s="3"/>
      <c r="T144" s="13" t="b">
        <f t="shared" si="31"/>
        <v>1</v>
      </c>
      <c r="U144" s="13" t="b">
        <f t="shared" si="32"/>
        <v>1</v>
      </c>
      <c r="V144" s="13" t="b">
        <f t="shared" si="33"/>
        <v>1</v>
      </c>
      <c r="W144" s="13" t="b">
        <f t="shared" si="34"/>
        <v>1</v>
      </c>
      <c r="X144" s="13" t="b">
        <f t="shared" si="35"/>
        <v>1</v>
      </c>
      <c r="Y144" s="13" t="b">
        <f t="shared" si="36"/>
        <v>1</v>
      </c>
      <c r="Z144" s="13" t="b">
        <f t="shared" si="37"/>
        <v>1</v>
      </c>
      <c r="AA144" s="13" t="b">
        <f t="shared" si="38"/>
        <v>1</v>
      </c>
      <c r="AB144" s="13" t="b">
        <f t="shared" si="39"/>
        <v>1</v>
      </c>
      <c r="AC144" s="13" t="b">
        <f t="shared" si="40"/>
        <v>1</v>
      </c>
      <c r="AD144" s="13" t="b">
        <f t="shared" si="41"/>
        <v>1</v>
      </c>
      <c r="AE144" s="13" t="b">
        <f t="shared" si="42"/>
        <v>1</v>
      </c>
      <c r="AF144" s="13" t="b">
        <f t="shared" si="43"/>
        <v>1</v>
      </c>
      <c r="AG144" s="13" t="b">
        <f t="shared" si="44"/>
        <v>1</v>
      </c>
      <c r="AH144" s="13" t="b">
        <f t="shared" si="45"/>
        <v>1</v>
      </c>
      <c r="AI144" s="13" t="b">
        <f t="shared" si="46"/>
        <v>1</v>
      </c>
      <c r="AJ144" s="13" t="b">
        <f t="shared" si="47"/>
        <v>1</v>
      </c>
      <c r="AK144" s="13" t="b">
        <f t="shared" si="48"/>
        <v>1</v>
      </c>
      <c r="AL144" s="13">
        <f>IF(B144="",0,IF(COUNTIF(B144:$B$271,B144)&gt;1,1,0))</f>
        <v>0</v>
      </c>
    </row>
    <row r="145" spans="1:38" ht="15.75">
      <c r="A145" s="464">
        <v>124</v>
      </c>
      <c r="B145" s="491"/>
      <c r="C145" s="466"/>
      <c r="D145" s="467"/>
      <c r="E145" s="468"/>
      <c r="F145" s="521"/>
      <c r="G145" s="522"/>
      <c r="H145" s="522"/>
      <c r="I145" s="523"/>
      <c r="J145" s="523"/>
      <c r="K145" s="523"/>
      <c r="L145" s="523"/>
      <c r="M145" s="523"/>
      <c r="N145" s="524"/>
      <c r="O145" s="522"/>
      <c r="P145" s="522"/>
      <c r="Q145" s="522"/>
      <c r="R145" s="525"/>
      <c r="S145" s="3"/>
      <c r="T145" s="13" t="b">
        <f t="shared" si="31"/>
        <v>1</v>
      </c>
      <c r="U145" s="13" t="b">
        <f t="shared" si="32"/>
        <v>1</v>
      </c>
      <c r="V145" s="13" t="b">
        <f t="shared" si="33"/>
        <v>1</v>
      </c>
      <c r="W145" s="13" t="b">
        <f t="shared" si="34"/>
        <v>1</v>
      </c>
      <c r="X145" s="13" t="b">
        <f t="shared" si="35"/>
        <v>1</v>
      </c>
      <c r="Y145" s="13" t="b">
        <f t="shared" si="36"/>
        <v>1</v>
      </c>
      <c r="Z145" s="13" t="b">
        <f t="shared" si="37"/>
        <v>1</v>
      </c>
      <c r="AA145" s="13" t="b">
        <f t="shared" si="38"/>
        <v>1</v>
      </c>
      <c r="AB145" s="13" t="b">
        <f t="shared" si="39"/>
        <v>1</v>
      </c>
      <c r="AC145" s="13" t="b">
        <f t="shared" si="40"/>
        <v>1</v>
      </c>
      <c r="AD145" s="13" t="b">
        <f t="shared" si="41"/>
        <v>1</v>
      </c>
      <c r="AE145" s="13" t="b">
        <f t="shared" si="42"/>
        <v>1</v>
      </c>
      <c r="AF145" s="13" t="b">
        <f t="shared" si="43"/>
        <v>1</v>
      </c>
      <c r="AG145" s="13" t="b">
        <f t="shared" si="44"/>
        <v>1</v>
      </c>
      <c r="AH145" s="13" t="b">
        <f t="shared" si="45"/>
        <v>1</v>
      </c>
      <c r="AI145" s="13" t="b">
        <f t="shared" si="46"/>
        <v>1</v>
      </c>
      <c r="AJ145" s="13" t="b">
        <f t="shared" si="47"/>
        <v>1</v>
      </c>
      <c r="AK145" s="13" t="b">
        <f t="shared" si="48"/>
        <v>1</v>
      </c>
      <c r="AL145" s="13">
        <f>IF(B145="",0,IF(COUNTIF(B145:$B$271,B145)&gt;1,1,0))</f>
        <v>0</v>
      </c>
    </row>
    <row r="146" spans="1:38" ht="15.75">
      <c r="A146" s="464">
        <v>125</v>
      </c>
      <c r="B146" s="491"/>
      <c r="C146" s="466"/>
      <c r="D146" s="467"/>
      <c r="E146" s="468"/>
      <c r="F146" s="521"/>
      <c r="G146" s="522"/>
      <c r="H146" s="522"/>
      <c r="I146" s="523"/>
      <c r="J146" s="523"/>
      <c r="K146" s="523"/>
      <c r="L146" s="523"/>
      <c r="M146" s="523"/>
      <c r="N146" s="524"/>
      <c r="O146" s="522"/>
      <c r="P146" s="522"/>
      <c r="Q146" s="522"/>
      <c r="R146" s="525"/>
      <c r="S146" s="3"/>
      <c r="T146" s="13" t="b">
        <f t="shared" si="31"/>
        <v>1</v>
      </c>
      <c r="U146" s="13" t="b">
        <f t="shared" si="32"/>
        <v>1</v>
      </c>
      <c r="V146" s="13" t="b">
        <f t="shared" si="33"/>
        <v>1</v>
      </c>
      <c r="W146" s="13" t="b">
        <f t="shared" si="34"/>
        <v>1</v>
      </c>
      <c r="X146" s="13" t="b">
        <f t="shared" si="35"/>
        <v>1</v>
      </c>
      <c r="Y146" s="13" t="b">
        <f t="shared" si="36"/>
        <v>1</v>
      </c>
      <c r="Z146" s="13" t="b">
        <f t="shared" si="37"/>
        <v>1</v>
      </c>
      <c r="AA146" s="13" t="b">
        <f t="shared" si="38"/>
        <v>1</v>
      </c>
      <c r="AB146" s="13" t="b">
        <f t="shared" si="39"/>
        <v>1</v>
      </c>
      <c r="AC146" s="13" t="b">
        <f t="shared" si="40"/>
        <v>1</v>
      </c>
      <c r="AD146" s="13" t="b">
        <f t="shared" si="41"/>
        <v>1</v>
      </c>
      <c r="AE146" s="13" t="b">
        <f t="shared" si="42"/>
        <v>1</v>
      </c>
      <c r="AF146" s="13" t="b">
        <f t="shared" si="43"/>
        <v>1</v>
      </c>
      <c r="AG146" s="13" t="b">
        <f t="shared" si="44"/>
        <v>1</v>
      </c>
      <c r="AH146" s="13" t="b">
        <f t="shared" si="45"/>
        <v>1</v>
      </c>
      <c r="AI146" s="13" t="b">
        <f t="shared" si="46"/>
        <v>1</v>
      </c>
      <c r="AJ146" s="13" t="b">
        <f t="shared" si="47"/>
        <v>1</v>
      </c>
      <c r="AK146" s="13" t="b">
        <f t="shared" si="48"/>
        <v>1</v>
      </c>
      <c r="AL146" s="13">
        <f>IF(B146="",0,IF(COUNTIF(B146:$B$271,B146)&gt;1,1,0))</f>
        <v>0</v>
      </c>
    </row>
    <row r="147" spans="1:38" ht="15.75">
      <c r="A147" s="464">
        <v>126</v>
      </c>
      <c r="B147" s="491"/>
      <c r="C147" s="466"/>
      <c r="D147" s="467"/>
      <c r="E147" s="468"/>
      <c r="F147" s="521"/>
      <c r="G147" s="522"/>
      <c r="H147" s="522"/>
      <c r="I147" s="523"/>
      <c r="J147" s="523"/>
      <c r="K147" s="523"/>
      <c r="L147" s="523"/>
      <c r="M147" s="523"/>
      <c r="N147" s="524"/>
      <c r="O147" s="522"/>
      <c r="P147" s="522"/>
      <c r="Q147" s="522"/>
      <c r="R147" s="525"/>
      <c r="S147" s="3"/>
      <c r="T147" s="13" t="b">
        <f t="shared" si="31"/>
        <v>1</v>
      </c>
      <c r="U147" s="13" t="b">
        <f t="shared" si="32"/>
        <v>1</v>
      </c>
      <c r="V147" s="13" t="b">
        <f t="shared" si="33"/>
        <v>1</v>
      </c>
      <c r="W147" s="13" t="b">
        <f t="shared" si="34"/>
        <v>1</v>
      </c>
      <c r="X147" s="13" t="b">
        <f t="shared" si="35"/>
        <v>1</v>
      </c>
      <c r="Y147" s="13" t="b">
        <f t="shared" si="36"/>
        <v>1</v>
      </c>
      <c r="Z147" s="13" t="b">
        <f t="shared" si="37"/>
        <v>1</v>
      </c>
      <c r="AA147" s="13" t="b">
        <f t="shared" si="38"/>
        <v>1</v>
      </c>
      <c r="AB147" s="13" t="b">
        <f t="shared" si="39"/>
        <v>1</v>
      </c>
      <c r="AC147" s="13" t="b">
        <f t="shared" si="40"/>
        <v>1</v>
      </c>
      <c r="AD147" s="13" t="b">
        <f t="shared" si="41"/>
        <v>1</v>
      </c>
      <c r="AE147" s="13" t="b">
        <f t="shared" si="42"/>
        <v>1</v>
      </c>
      <c r="AF147" s="13" t="b">
        <f t="shared" si="43"/>
        <v>1</v>
      </c>
      <c r="AG147" s="13" t="b">
        <f t="shared" si="44"/>
        <v>1</v>
      </c>
      <c r="AH147" s="13" t="b">
        <f t="shared" si="45"/>
        <v>1</v>
      </c>
      <c r="AI147" s="13" t="b">
        <f t="shared" si="46"/>
        <v>1</v>
      </c>
      <c r="AJ147" s="13" t="b">
        <f t="shared" si="47"/>
        <v>1</v>
      </c>
      <c r="AK147" s="13" t="b">
        <f t="shared" si="48"/>
        <v>1</v>
      </c>
      <c r="AL147" s="13">
        <f>IF(B147="",0,IF(COUNTIF(B147:$B$271,B147)&gt;1,1,0))</f>
        <v>0</v>
      </c>
    </row>
    <row r="148" spans="1:38" ht="15.75">
      <c r="A148" s="464">
        <v>127</v>
      </c>
      <c r="B148" s="491"/>
      <c r="C148" s="466"/>
      <c r="D148" s="467"/>
      <c r="E148" s="468"/>
      <c r="F148" s="521"/>
      <c r="G148" s="522"/>
      <c r="H148" s="522"/>
      <c r="I148" s="523"/>
      <c r="J148" s="523"/>
      <c r="K148" s="523"/>
      <c r="L148" s="523"/>
      <c r="M148" s="523"/>
      <c r="N148" s="524"/>
      <c r="O148" s="522"/>
      <c r="P148" s="522"/>
      <c r="Q148" s="522"/>
      <c r="R148" s="525"/>
      <c r="S148" s="3"/>
      <c r="T148" s="13" t="b">
        <f t="shared" si="31"/>
        <v>1</v>
      </c>
      <c r="U148" s="13" t="b">
        <f t="shared" si="32"/>
        <v>1</v>
      </c>
      <c r="V148" s="13" t="b">
        <f t="shared" si="33"/>
        <v>1</v>
      </c>
      <c r="W148" s="13" t="b">
        <f t="shared" si="34"/>
        <v>1</v>
      </c>
      <c r="X148" s="13" t="b">
        <f t="shared" si="35"/>
        <v>1</v>
      </c>
      <c r="Y148" s="13" t="b">
        <f t="shared" si="36"/>
        <v>1</v>
      </c>
      <c r="Z148" s="13" t="b">
        <f t="shared" si="37"/>
        <v>1</v>
      </c>
      <c r="AA148" s="13" t="b">
        <f t="shared" si="38"/>
        <v>1</v>
      </c>
      <c r="AB148" s="13" t="b">
        <f t="shared" si="39"/>
        <v>1</v>
      </c>
      <c r="AC148" s="13" t="b">
        <f t="shared" si="40"/>
        <v>1</v>
      </c>
      <c r="AD148" s="13" t="b">
        <f t="shared" si="41"/>
        <v>1</v>
      </c>
      <c r="AE148" s="13" t="b">
        <f t="shared" si="42"/>
        <v>1</v>
      </c>
      <c r="AF148" s="13" t="b">
        <f t="shared" si="43"/>
        <v>1</v>
      </c>
      <c r="AG148" s="13" t="b">
        <f t="shared" si="44"/>
        <v>1</v>
      </c>
      <c r="AH148" s="13" t="b">
        <f t="shared" si="45"/>
        <v>1</v>
      </c>
      <c r="AI148" s="13" t="b">
        <f t="shared" si="46"/>
        <v>1</v>
      </c>
      <c r="AJ148" s="13" t="b">
        <f t="shared" si="47"/>
        <v>1</v>
      </c>
      <c r="AK148" s="13" t="b">
        <f t="shared" si="48"/>
        <v>1</v>
      </c>
      <c r="AL148" s="13">
        <f>IF(B148="",0,IF(COUNTIF(B148:$B$271,B148)&gt;1,1,0))</f>
        <v>0</v>
      </c>
    </row>
    <row r="149" spans="1:38" ht="15.75">
      <c r="A149" s="464">
        <v>128</v>
      </c>
      <c r="B149" s="491"/>
      <c r="C149" s="466"/>
      <c r="D149" s="467"/>
      <c r="E149" s="468"/>
      <c r="F149" s="521"/>
      <c r="G149" s="522"/>
      <c r="H149" s="522"/>
      <c r="I149" s="523"/>
      <c r="J149" s="523"/>
      <c r="K149" s="523"/>
      <c r="L149" s="523"/>
      <c r="M149" s="523"/>
      <c r="N149" s="524"/>
      <c r="O149" s="522"/>
      <c r="P149" s="522"/>
      <c r="Q149" s="522"/>
      <c r="R149" s="525"/>
      <c r="S149" s="3"/>
      <c r="T149" s="13" t="b">
        <f t="shared" si="31"/>
        <v>1</v>
      </c>
      <c r="U149" s="13" t="b">
        <f t="shared" si="32"/>
        <v>1</v>
      </c>
      <c r="V149" s="13" t="b">
        <f t="shared" si="33"/>
        <v>1</v>
      </c>
      <c r="W149" s="13" t="b">
        <f t="shared" si="34"/>
        <v>1</v>
      </c>
      <c r="X149" s="13" t="b">
        <f t="shared" si="35"/>
        <v>1</v>
      </c>
      <c r="Y149" s="13" t="b">
        <f t="shared" si="36"/>
        <v>1</v>
      </c>
      <c r="Z149" s="13" t="b">
        <f t="shared" si="37"/>
        <v>1</v>
      </c>
      <c r="AA149" s="13" t="b">
        <f t="shared" si="38"/>
        <v>1</v>
      </c>
      <c r="AB149" s="13" t="b">
        <f t="shared" si="39"/>
        <v>1</v>
      </c>
      <c r="AC149" s="13" t="b">
        <f t="shared" si="40"/>
        <v>1</v>
      </c>
      <c r="AD149" s="13" t="b">
        <f t="shared" si="41"/>
        <v>1</v>
      </c>
      <c r="AE149" s="13" t="b">
        <f t="shared" si="42"/>
        <v>1</v>
      </c>
      <c r="AF149" s="13" t="b">
        <f t="shared" si="43"/>
        <v>1</v>
      </c>
      <c r="AG149" s="13" t="b">
        <f t="shared" si="44"/>
        <v>1</v>
      </c>
      <c r="AH149" s="13" t="b">
        <f t="shared" si="45"/>
        <v>1</v>
      </c>
      <c r="AI149" s="13" t="b">
        <f t="shared" si="46"/>
        <v>1</v>
      </c>
      <c r="AJ149" s="13" t="b">
        <f t="shared" si="47"/>
        <v>1</v>
      </c>
      <c r="AK149" s="13" t="b">
        <f t="shared" si="48"/>
        <v>1</v>
      </c>
      <c r="AL149" s="13">
        <f>IF(B149="",0,IF(COUNTIF(B149:$B$271,B149)&gt;1,1,0))</f>
        <v>0</v>
      </c>
    </row>
    <row r="150" spans="1:38" ht="15.75">
      <c r="A150" s="464">
        <v>129</v>
      </c>
      <c r="B150" s="491"/>
      <c r="C150" s="466"/>
      <c r="D150" s="467"/>
      <c r="E150" s="468"/>
      <c r="F150" s="521"/>
      <c r="G150" s="522"/>
      <c r="H150" s="522"/>
      <c r="I150" s="523"/>
      <c r="J150" s="523"/>
      <c r="K150" s="523"/>
      <c r="L150" s="523"/>
      <c r="M150" s="523"/>
      <c r="N150" s="524"/>
      <c r="O150" s="522"/>
      <c r="P150" s="522"/>
      <c r="Q150" s="522"/>
      <c r="R150" s="525"/>
      <c r="S150" s="3"/>
      <c r="T150" s="13" t="b">
        <f t="shared" ref="T150:T213" si="49">IF(B150="",TRUE,(IF(ISNUMBER(MATCH(B150,List_Countries,0)),TRUE,FALSE)))</f>
        <v>1</v>
      </c>
      <c r="U150" s="13" t="b">
        <f t="shared" ref="U150:U213" si="50">IF(F150="",TRUE,(IF(ISNUMBER(MATCH(F150,List_YesNo,0)),TRUE,FALSE)))</f>
        <v>1</v>
      </c>
      <c r="V150" s="13" t="b">
        <f t="shared" si="33"/>
        <v>1</v>
      </c>
      <c r="W150" s="13" t="b">
        <f t="shared" si="34"/>
        <v>1</v>
      </c>
      <c r="X150" s="13" t="b">
        <f t="shared" si="35"/>
        <v>1</v>
      </c>
      <c r="Y150" s="13" t="b">
        <f t="shared" si="36"/>
        <v>1</v>
      </c>
      <c r="Z150" s="13" t="b">
        <f t="shared" si="37"/>
        <v>1</v>
      </c>
      <c r="AA150" s="13" t="b">
        <f t="shared" si="38"/>
        <v>1</v>
      </c>
      <c r="AB150" s="13" t="b">
        <f t="shared" si="39"/>
        <v>1</v>
      </c>
      <c r="AC150" s="13" t="b">
        <f t="shared" si="40"/>
        <v>1</v>
      </c>
      <c r="AD150" s="13" t="b">
        <f t="shared" si="41"/>
        <v>1</v>
      </c>
      <c r="AE150" s="13" t="b">
        <f t="shared" si="42"/>
        <v>1</v>
      </c>
      <c r="AF150" s="13" t="b">
        <f t="shared" si="43"/>
        <v>1</v>
      </c>
      <c r="AG150" s="13" t="b">
        <f t="shared" si="44"/>
        <v>1</v>
      </c>
      <c r="AH150" s="13" t="b">
        <f t="shared" si="45"/>
        <v>1</v>
      </c>
      <c r="AI150" s="13" t="b">
        <f t="shared" si="46"/>
        <v>1</v>
      </c>
      <c r="AJ150" s="13" t="b">
        <f t="shared" si="47"/>
        <v>1</v>
      </c>
      <c r="AK150" s="13" t="b">
        <f t="shared" si="48"/>
        <v>1</v>
      </c>
      <c r="AL150" s="13">
        <f>IF(B150="",0,IF(COUNTIF(B150:$B$271,B150)&gt;1,1,0))</f>
        <v>0</v>
      </c>
    </row>
    <row r="151" spans="1:38" ht="15.75">
      <c r="A151" s="464">
        <v>130</v>
      </c>
      <c r="B151" s="491"/>
      <c r="C151" s="466"/>
      <c r="D151" s="467"/>
      <c r="E151" s="468"/>
      <c r="F151" s="521"/>
      <c r="G151" s="522"/>
      <c r="H151" s="522"/>
      <c r="I151" s="523"/>
      <c r="J151" s="523"/>
      <c r="K151" s="523"/>
      <c r="L151" s="523"/>
      <c r="M151" s="523"/>
      <c r="N151" s="524"/>
      <c r="O151" s="522"/>
      <c r="P151" s="522"/>
      <c r="Q151" s="522"/>
      <c r="R151" s="525"/>
      <c r="S151" s="3"/>
      <c r="T151" s="13" t="b">
        <f t="shared" si="49"/>
        <v>1</v>
      </c>
      <c r="U151" s="13" t="b">
        <f t="shared" si="50"/>
        <v>1</v>
      </c>
      <c r="V151" s="13" t="b">
        <f t="shared" ref="V151:V214" si="51">IF(G151="",TRUE,(IF(ISNUMBER(MATCH(G151,List_YesNo,0)),TRUE,FALSE)))</f>
        <v>1</v>
      </c>
      <c r="W151" s="13" t="b">
        <f t="shared" ref="W151:W214" si="52">IF(H151="",TRUE,(IF(ISNUMBER(MATCH(H151,List_YesNo,0)),TRUE,FALSE)))</f>
        <v>1</v>
      </c>
      <c r="X151" s="13" t="b">
        <f t="shared" ref="X151:X214" si="53">IF(I151="",TRUE,(IF(ISNUMBER(MATCH(I151,List_YesNo,0)),TRUE,FALSE)))</f>
        <v>1</v>
      </c>
      <c r="Y151" s="13" t="b">
        <f t="shared" ref="Y151:Y214" si="54">IF(J151="",TRUE,(IF(ISNUMBER(MATCH(J151,List_YesNo,0)),TRUE,FALSE)))</f>
        <v>1</v>
      </c>
      <c r="Z151" s="13" t="b">
        <f t="shared" ref="Z151:Z214" si="55">IF(K151="",TRUE,(IF(ISNUMBER(MATCH(K151,List_YesNo,0)),TRUE,FALSE)))</f>
        <v>1</v>
      </c>
      <c r="AA151" s="13" t="b">
        <f t="shared" ref="AA151:AA214" si="56">IF(L151="",TRUE,(IF(ISNUMBER(MATCH(L151,List_YesNo,0)),TRUE,FALSE)))</f>
        <v>1</v>
      </c>
      <c r="AB151" s="13" t="b">
        <f t="shared" ref="AB151:AB214" si="57">IF(M151="",TRUE,(IF(ISNUMBER(MATCH(M151,List_YesNo,0)),TRUE,FALSE)))</f>
        <v>1</v>
      </c>
      <c r="AC151" s="13" t="b">
        <f t="shared" ref="AC151:AC214" si="58">IF(N151="",TRUE,(IF(ISNUMBER(MATCH(N151,Language,0)),TRUE,FALSE)))</f>
        <v>1</v>
      </c>
      <c r="AD151" s="13" t="b">
        <f t="shared" ref="AD151:AD214" si="59">IF(O151="",TRUE,(IF(ISNUMBER(MATCH(O151,Language,0)),TRUE,FALSE)))</f>
        <v>1</v>
      </c>
      <c r="AE151" s="13" t="b">
        <f t="shared" ref="AE151:AE214" si="60">IF(P151="",TRUE,(IF(ISNUMBER(MATCH(P151,Language,0)),TRUE,FALSE)))</f>
        <v>1</v>
      </c>
      <c r="AF151" s="13" t="b">
        <f t="shared" ref="AF151:AF214" si="61">IF(Q151="",TRUE,(IF(ISNUMBER(MATCH(Q151,Language,0)),TRUE,FALSE)))</f>
        <v>1</v>
      </c>
      <c r="AG151" s="13" t="b">
        <f t="shared" ref="AG151:AG214" si="62">IF(R151="",TRUE,(IF(ISNUMBER(MATCH(R151,Language,0)),TRUE,FALSE)))</f>
        <v>1</v>
      </c>
      <c r="AH151" s="13" t="b">
        <f t="shared" ref="AH151:AH214" si="63">IF(B151="",TRUE,IF(OR(C151="",D151="",E151="",F151="",G151="",H151="",I151="",J151="",K151="",L151="",M151="",N151="",O151="",P151="",Q151="",R151=""),FALSE,TRUE))</f>
        <v>1</v>
      </c>
      <c r="AI151" s="13" t="b">
        <f t="shared" ref="AI151:AI214" si="64">IF(B151&lt;&gt;"",TRUE,IF(OR(C151&lt;&gt;"",D151&lt;&gt;"",E151&lt;&gt;"",F151&lt;&gt;"",G151&lt;&gt;"",H151&lt;&gt;"",I151&lt;&gt;"",J151&lt;&gt;"",K151&lt;&gt;"",L151&lt;&gt;"",M151&lt;&gt;"",N151&lt;&gt;"",O151&lt;&gt;"",P151&lt;&gt;"",Q151&lt;&gt;"",R151&lt;&gt;""),FALSE,TRUE))</f>
        <v>1</v>
      </c>
      <c r="AJ151" s="13" t="b">
        <f t="shared" ref="AJ151:AJ214" si="65">IF(AND(B151&lt;&gt;"",C151=0,D151=0,E151=0,F151="NO",G151="NO",H151="NO",I151="NO",J151="NO",K151="NO",L151="NO",M151="NO",N151="N/A",O151="N/A",P151="N/A",Q151="N/A",R151="N/A"),FALSE,TRUE)</f>
        <v>1</v>
      </c>
      <c r="AK151" s="13" t="b">
        <f t="shared" ref="AK151:AK214" si="66">IF(AND(OR(F151="YES",G151="YES",H151="YES",I151="YES",J151="YES",K151="YES",L151="YES",M151="YES"),AND(N151="N/A",O151="N/A",P151="N/A",Q151="N/A",R151="N/A")),FALSE,TRUE)</f>
        <v>1</v>
      </c>
      <c r="AL151" s="13">
        <f>IF(B151="",0,IF(COUNTIF(B151:$B$271,B151)&gt;1,1,0))</f>
        <v>0</v>
      </c>
    </row>
    <row r="152" spans="1:38" ht="15.75">
      <c r="A152" s="464">
        <v>131</v>
      </c>
      <c r="B152" s="491"/>
      <c r="C152" s="466"/>
      <c r="D152" s="467"/>
      <c r="E152" s="468"/>
      <c r="F152" s="521"/>
      <c r="G152" s="522"/>
      <c r="H152" s="522"/>
      <c r="I152" s="523"/>
      <c r="J152" s="523"/>
      <c r="K152" s="523"/>
      <c r="L152" s="523"/>
      <c r="M152" s="523"/>
      <c r="N152" s="524"/>
      <c r="O152" s="522"/>
      <c r="P152" s="522"/>
      <c r="Q152" s="522"/>
      <c r="R152" s="525"/>
      <c r="S152" s="3"/>
      <c r="T152" s="13" t="b">
        <f t="shared" si="49"/>
        <v>1</v>
      </c>
      <c r="U152" s="13" t="b">
        <f t="shared" si="50"/>
        <v>1</v>
      </c>
      <c r="V152" s="13" t="b">
        <f t="shared" si="51"/>
        <v>1</v>
      </c>
      <c r="W152" s="13" t="b">
        <f t="shared" si="52"/>
        <v>1</v>
      </c>
      <c r="X152" s="13" t="b">
        <f t="shared" si="53"/>
        <v>1</v>
      </c>
      <c r="Y152" s="13" t="b">
        <f t="shared" si="54"/>
        <v>1</v>
      </c>
      <c r="Z152" s="13" t="b">
        <f t="shared" si="55"/>
        <v>1</v>
      </c>
      <c r="AA152" s="13" t="b">
        <f t="shared" si="56"/>
        <v>1</v>
      </c>
      <c r="AB152" s="13" t="b">
        <f t="shared" si="57"/>
        <v>1</v>
      </c>
      <c r="AC152" s="13" t="b">
        <f t="shared" si="58"/>
        <v>1</v>
      </c>
      <c r="AD152" s="13" t="b">
        <f t="shared" si="59"/>
        <v>1</v>
      </c>
      <c r="AE152" s="13" t="b">
        <f t="shared" si="60"/>
        <v>1</v>
      </c>
      <c r="AF152" s="13" t="b">
        <f t="shared" si="61"/>
        <v>1</v>
      </c>
      <c r="AG152" s="13" t="b">
        <f t="shared" si="62"/>
        <v>1</v>
      </c>
      <c r="AH152" s="13" t="b">
        <f t="shared" si="63"/>
        <v>1</v>
      </c>
      <c r="AI152" s="13" t="b">
        <f t="shared" si="64"/>
        <v>1</v>
      </c>
      <c r="AJ152" s="13" t="b">
        <f t="shared" si="65"/>
        <v>1</v>
      </c>
      <c r="AK152" s="13" t="b">
        <f t="shared" si="66"/>
        <v>1</v>
      </c>
      <c r="AL152" s="13">
        <f>IF(B152="",0,IF(COUNTIF(B152:$B$271,B152)&gt;1,1,0))</f>
        <v>0</v>
      </c>
    </row>
    <row r="153" spans="1:38" ht="15.75">
      <c r="A153" s="464">
        <v>132</v>
      </c>
      <c r="B153" s="491"/>
      <c r="C153" s="466"/>
      <c r="D153" s="467"/>
      <c r="E153" s="468"/>
      <c r="F153" s="521"/>
      <c r="G153" s="522"/>
      <c r="H153" s="522"/>
      <c r="I153" s="523"/>
      <c r="J153" s="523"/>
      <c r="K153" s="523"/>
      <c r="L153" s="523"/>
      <c r="M153" s="523"/>
      <c r="N153" s="524"/>
      <c r="O153" s="522"/>
      <c r="P153" s="522"/>
      <c r="Q153" s="522"/>
      <c r="R153" s="525"/>
      <c r="S153" s="3"/>
      <c r="T153" s="13" t="b">
        <f t="shared" si="49"/>
        <v>1</v>
      </c>
      <c r="U153" s="13" t="b">
        <f t="shared" si="50"/>
        <v>1</v>
      </c>
      <c r="V153" s="13" t="b">
        <f t="shared" si="51"/>
        <v>1</v>
      </c>
      <c r="W153" s="13" t="b">
        <f t="shared" si="52"/>
        <v>1</v>
      </c>
      <c r="X153" s="13" t="b">
        <f t="shared" si="53"/>
        <v>1</v>
      </c>
      <c r="Y153" s="13" t="b">
        <f t="shared" si="54"/>
        <v>1</v>
      </c>
      <c r="Z153" s="13" t="b">
        <f t="shared" si="55"/>
        <v>1</v>
      </c>
      <c r="AA153" s="13" t="b">
        <f t="shared" si="56"/>
        <v>1</v>
      </c>
      <c r="AB153" s="13" t="b">
        <f t="shared" si="57"/>
        <v>1</v>
      </c>
      <c r="AC153" s="13" t="b">
        <f t="shared" si="58"/>
        <v>1</v>
      </c>
      <c r="AD153" s="13" t="b">
        <f t="shared" si="59"/>
        <v>1</v>
      </c>
      <c r="AE153" s="13" t="b">
        <f t="shared" si="60"/>
        <v>1</v>
      </c>
      <c r="AF153" s="13" t="b">
        <f t="shared" si="61"/>
        <v>1</v>
      </c>
      <c r="AG153" s="13" t="b">
        <f t="shared" si="62"/>
        <v>1</v>
      </c>
      <c r="AH153" s="13" t="b">
        <f t="shared" si="63"/>
        <v>1</v>
      </c>
      <c r="AI153" s="13" t="b">
        <f t="shared" si="64"/>
        <v>1</v>
      </c>
      <c r="AJ153" s="13" t="b">
        <f t="shared" si="65"/>
        <v>1</v>
      </c>
      <c r="AK153" s="13" t="b">
        <f t="shared" si="66"/>
        <v>1</v>
      </c>
      <c r="AL153" s="13">
        <f>IF(B153="",0,IF(COUNTIF(B153:$B$271,B153)&gt;1,1,0))</f>
        <v>0</v>
      </c>
    </row>
    <row r="154" spans="1:38" ht="15.75">
      <c r="A154" s="464">
        <v>133</v>
      </c>
      <c r="B154" s="491"/>
      <c r="C154" s="466"/>
      <c r="D154" s="467"/>
      <c r="E154" s="468"/>
      <c r="F154" s="521"/>
      <c r="G154" s="522"/>
      <c r="H154" s="522"/>
      <c r="I154" s="523"/>
      <c r="J154" s="523"/>
      <c r="K154" s="523"/>
      <c r="L154" s="523"/>
      <c r="M154" s="523"/>
      <c r="N154" s="524"/>
      <c r="O154" s="522"/>
      <c r="P154" s="522"/>
      <c r="Q154" s="522"/>
      <c r="R154" s="525"/>
      <c r="S154" s="3"/>
      <c r="T154" s="13" t="b">
        <f t="shared" si="49"/>
        <v>1</v>
      </c>
      <c r="U154" s="13" t="b">
        <f t="shared" si="50"/>
        <v>1</v>
      </c>
      <c r="V154" s="13" t="b">
        <f t="shared" si="51"/>
        <v>1</v>
      </c>
      <c r="W154" s="13" t="b">
        <f t="shared" si="52"/>
        <v>1</v>
      </c>
      <c r="X154" s="13" t="b">
        <f t="shared" si="53"/>
        <v>1</v>
      </c>
      <c r="Y154" s="13" t="b">
        <f t="shared" si="54"/>
        <v>1</v>
      </c>
      <c r="Z154" s="13" t="b">
        <f t="shared" si="55"/>
        <v>1</v>
      </c>
      <c r="AA154" s="13" t="b">
        <f t="shared" si="56"/>
        <v>1</v>
      </c>
      <c r="AB154" s="13" t="b">
        <f t="shared" si="57"/>
        <v>1</v>
      </c>
      <c r="AC154" s="13" t="b">
        <f t="shared" si="58"/>
        <v>1</v>
      </c>
      <c r="AD154" s="13" t="b">
        <f t="shared" si="59"/>
        <v>1</v>
      </c>
      <c r="AE154" s="13" t="b">
        <f t="shared" si="60"/>
        <v>1</v>
      </c>
      <c r="AF154" s="13" t="b">
        <f t="shared" si="61"/>
        <v>1</v>
      </c>
      <c r="AG154" s="13" t="b">
        <f t="shared" si="62"/>
        <v>1</v>
      </c>
      <c r="AH154" s="13" t="b">
        <f t="shared" si="63"/>
        <v>1</v>
      </c>
      <c r="AI154" s="13" t="b">
        <f t="shared" si="64"/>
        <v>1</v>
      </c>
      <c r="AJ154" s="13" t="b">
        <f t="shared" si="65"/>
        <v>1</v>
      </c>
      <c r="AK154" s="13" t="b">
        <f t="shared" si="66"/>
        <v>1</v>
      </c>
      <c r="AL154" s="13">
        <f>IF(B154="",0,IF(COUNTIF(B154:$B$271,B154)&gt;1,1,0))</f>
        <v>0</v>
      </c>
    </row>
    <row r="155" spans="1:38" ht="15.75">
      <c r="A155" s="464">
        <v>134</v>
      </c>
      <c r="B155" s="491"/>
      <c r="C155" s="466"/>
      <c r="D155" s="467"/>
      <c r="E155" s="468"/>
      <c r="F155" s="521"/>
      <c r="G155" s="522"/>
      <c r="H155" s="522"/>
      <c r="I155" s="523"/>
      <c r="J155" s="523"/>
      <c r="K155" s="523"/>
      <c r="L155" s="523"/>
      <c r="M155" s="523"/>
      <c r="N155" s="524"/>
      <c r="O155" s="522"/>
      <c r="P155" s="522"/>
      <c r="Q155" s="522"/>
      <c r="R155" s="525"/>
      <c r="S155" s="3"/>
      <c r="T155" s="13" t="b">
        <f t="shared" si="49"/>
        <v>1</v>
      </c>
      <c r="U155" s="13" t="b">
        <f t="shared" si="50"/>
        <v>1</v>
      </c>
      <c r="V155" s="13" t="b">
        <f t="shared" si="51"/>
        <v>1</v>
      </c>
      <c r="W155" s="13" t="b">
        <f t="shared" si="52"/>
        <v>1</v>
      </c>
      <c r="X155" s="13" t="b">
        <f t="shared" si="53"/>
        <v>1</v>
      </c>
      <c r="Y155" s="13" t="b">
        <f t="shared" si="54"/>
        <v>1</v>
      </c>
      <c r="Z155" s="13" t="b">
        <f t="shared" si="55"/>
        <v>1</v>
      </c>
      <c r="AA155" s="13" t="b">
        <f t="shared" si="56"/>
        <v>1</v>
      </c>
      <c r="AB155" s="13" t="b">
        <f t="shared" si="57"/>
        <v>1</v>
      </c>
      <c r="AC155" s="13" t="b">
        <f t="shared" si="58"/>
        <v>1</v>
      </c>
      <c r="AD155" s="13" t="b">
        <f t="shared" si="59"/>
        <v>1</v>
      </c>
      <c r="AE155" s="13" t="b">
        <f t="shared" si="60"/>
        <v>1</v>
      </c>
      <c r="AF155" s="13" t="b">
        <f t="shared" si="61"/>
        <v>1</v>
      </c>
      <c r="AG155" s="13" t="b">
        <f t="shared" si="62"/>
        <v>1</v>
      </c>
      <c r="AH155" s="13" t="b">
        <f t="shared" si="63"/>
        <v>1</v>
      </c>
      <c r="AI155" s="13" t="b">
        <f t="shared" si="64"/>
        <v>1</v>
      </c>
      <c r="AJ155" s="13" t="b">
        <f t="shared" si="65"/>
        <v>1</v>
      </c>
      <c r="AK155" s="13" t="b">
        <f t="shared" si="66"/>
        <v>1</v>
      </c>
      <c r="AL155" s="13">
        <f>IF(B155="",0,IF(COUNTIF(B155:$B$271,B155)&gt;1,1,0))</f>
        <v>0</v>
      </c>
    </row>
    <row r="156" spans="1:38" ht="15.75">
      <c r="A156" s="464">
        <v>135</v>
      </c>
      <c r="B156" s="491"/>
      <c r="C156" s="466"/>
      <c r="D156" s="467"/>
      <c r="E156" s="468"/>
      <c r="F156" s="521"/>
      <c r="G156" s="522"/>
      <c r="H156" s="522"/>
      <c r="I156" s="523"/>
      <c r="J156" s="523"/>
      <c r="K156" s="523"/>
      <c r="L156" s="523"/>
      <c r="M156" s="523"/>
      <c r="N156" s="524"/>
      <c r="O156" s="522"/>
      <c r="P156" s="522"/>
      <c r="Q156" s="522"/>
      <c r="R156" s="525"/>
      <c r="S156" s="3"/>
      <c r="T156" s="13" t="b">
        <f t="shared" si="49"/>
        <v>1</v>
      </c>
      <c r="U156" s="13" t="b">
        <f t="shared" si="50"/>
        <v>1</v>
      </c>
      <c r="V156" s="13" t="b">
        <f t="shared" si="51"/>
        <v>1</v>
      </c>
      <c r="W156" s="13" t="b">
        <f t="shared" si="52"/>
        <v>1</v>
      </c>
      <c r="X156" s="13" t="b">
        <f t="shared" si="53"/>
        <v>1</v>
      </c>
      <c r="Y156" s="13" t="b">
        <f t="shared" si="54"/>
        <v>1</v>
      </c>
      <c r="Z156" s="13" t="b">
        <f t="shared" si="55"/>
        <v>1</v>
      </c>
      <c r="AA156" s="13" t="b">
        <f t="shared" si="56"/>
        <v>1</v>
      </c>
      <c r="AB156" s="13" t="b">
        <f t="shared" si="57"/>
        <v>1</v>
      </c>
      <c r="AC156" s="13" t="b">
        <f t="shared" si="58"/>
        <v>1</v>
      </c>
      <c r="AD156" s="13" t="b">
        <f t="shared" si="59"/>
        <v>1</v>
      </c>
      <c r="AE156" s="13" t="b">
        <f t="shared" si="60"/>
        <v>1</v>
      </c>
      <c r="AF156" s="13" t="b">
        <f t="shared" si="61"/>
        <v>1</v>
      </c>
      <c r="AG156" s="13" t="b">
        <f t="shared" si="62"/>
        <v>1</v>
      </c>
      <c r="AH156" s="13" t="b">
        <f t="shared" si="63"/>
        <v>1</v>
      </c>
      <c r="AI156" s="13" t="b">
        <f t="shared" si="64"/>
        <v>1</v>
      </c>
      <c r="AJ156" s="13" t="b">
        <f t="shared" si="65"/>
        <v>1</v>
      </c>
      <c r="AK156" s="13" t="b">
        <f t="shared" si="66"/>
        <v>1</v>
      </c>
      <c r="AL156" s="13">
        <f>IF(B156="",0,IF(COUNTIF(B156:$B$271,B156)&gt;1,1,0))</f>
        <v>0</v>
      </c>
    </row>
    <row r="157" spans="1:38" ht="15.75">
      <c r="A157" s="464">
        <v>136</v>
      </c>
      <c r="B157" s="491"/>
      <c r="C157" s="466"/>
      <c r="D157" s="467"/>
      <c r="E157" s="468"/>
      <c r="F157" s="521"/>
      <c r="G157" s="522"/>
      <c r="H157" s="522"/>
      <c r="I157" s="523"/>
      <c r="J157" s="523"/>
      <c r="K157" s="523"/>
      <c r="L157" s="523"/>
      <c r="M157" s="523"/>
      <c r="N157" s="524"/>
      <c r="O157" s="522"/>
      <c r="P157" s="522"/>
      <c r="Q157" s="522"/>
      <c r="R157" s="525"/>
      <c r="S157" s="3"/>
      <c r="T157" s="13" t="b">
        <f t="shared" si="49"/>
        <v>1</v>
      </c>
      <c r="U157" s="13" t="b">
        <f t="shared" si="50"/>
        <v>1</v>
      </c>
      <c r="V157" s="13" t="b">
        <f t="shared" si="51"/>
        <v>1</v>
      </c>
      <c r="W157" s="13" t="b">
        <f t="shared" si="52"/>
        <v>1</v>
      </c>
      <c r="X157" s="13" t="b">
        <f t="shared" si="53"/>
        <v>1</v>
      </c>
      <c r="Y157" s="13" t="b">
        <f t="shared" si="54"/>
        <v>1</v>
      </c>
      <c r="Z157" s="13" t="b">
        <f t="shared" si="55"/>
        <v>1</v>
      </c>
      <c r="AA157" s="13" t="b">
        <f t="shared" si="56"/>
        <v>1</v>
      </c>
      <c r="AB157" s="13" t="b">
        <f t="shared" si="57"/>
        <v>1</v>
      </c>
      <c r="AC157" s="13" t="b">
        <f t="shared" si="58"/>
        <v>1</v>
      </c>
      <c r="AD157" s="13" t="b">
        <f t="shared" si="59"/>
        <v>1</v>
      </c>
      <c r="AE157" s="13" t="b">
        <f t="shared" si="60"/>
        <v>1</v>
      </c>
      <c r="AF157" s="13" t="b">
        <f t="shared" si="61"/>
        <v>1</v>
      </c>
      <c r="AG157" s="13" t="b">
        <f t="shared" si="62"/>
        <v>1</v>
      </c>
      <c r="AH157" s="13" t="b">
        <f t="shared" si="63"/>
        <v>1</v>
      </c>
      <c r="AI157" s="13" t="b">
        <f t="shared" si="64"/>
        <v>1</v>
      </c>
      <c r="AJ157" s="13" t="b">
        <f t="shared" si="65"/>
        <v>1</v>
      </c>
      <c r="AK157" s="13" t="b">
        <f t="shared" si="66"/>
        <v>1</v>
      </c>
      <c r="AL157" s="13">
        <f>IF(B157="",0,IF(COUNTIF(B157:$B$271,B157)&gt;1,1,0))</f>
        <v>0</v>
      </c>
    </row>
    <row r="158" spans="1:38" ht="15.75">
      <c r="A158" s="464">
        <v>137</v>
      </c>
      <c r="B158" s="491"/>
      <c r="C158" s="466"/>
      <c r="D158" s="467"/>
      <c r="E158" s="468"/>
      <c r="F158" s="521"/>
      <c r="G158" s="522"/>
      <c r="H158" s="522"/>
      <c r="I158" s="523"/>
      <c r="J158" s="523"/>
      <c r="K158" s="523"/>
      <c r="L158" s="523"/>
      <c r="M158" s="523"/>
      <c r="N158" s="524"/>
      <c r="O158" s="522"/>
      <c r="P158" s="522"/>
      <c r="Q158" s="522"/>
      <c r="R158" s="525"/>
      <c r="S158" s="3"/>
      <c r="T158" s="13" t="b">
        <f t="shared" si="49"/>
        <v>1</v>
      </c>
      <c r="U158" s="13" t="b">
        <f t="shared" si="50"/>
        <v>1</v>
      </c>
      <c r="V158" s="13" t="b">
        <f t="shared" si="51"/>
        <v>1</v>
      </c>
      <c r="W158" s="13" t="b">
        <f t="shared" si="52"/>
        <v>1</v>
      </c>
      <c r="X158" s="13" t="b">
        <f t="shared" si="53"/>
        <v>1</v>
      </c>
      <c r="Y158" s="13" t="b">
        <f t="shared" si="54"/>
        <v>1</v>
      </c>
      <c r="Z158" s="13" t="b">
        <f t="shared" si="55"/>
        <v>1</v>
      </c>
      <c r="AA158" s="13" t="b">
        <f t="shared" si="56"/>
        <v>1</v>
      </c>
      <c r="AB158" s="13" t="b">
        <f t="shared" si="57"/>
        <v>1</v>
      </c>
      <c r="AC158" s="13" t="b">
        <f t="shared" si="58"/>
        <v>1</v>
      </c>
      <c r="AD158" s="13" t="b">
        <f t="shared" si="59"/>
        <v>1</v>
      </c>
      <c r="AE158" s="13" t="b">
        <f t="shared" si="60"/>
        <v>1</v>
      </c>
      <c r="AF158" s="13" t="b">
        <f t="shared" si="61"/>
        <v>1</v>
      </c>
      <c r="AG158" s="13" t="b">
        <f t="shared" si="62"/>
        <v>1</v>
      </c>
      <c r="AH158" s="13" t="b">
        <f t="shared" si="63"/>
        <v>1</v>
      </c>
      <c r="AI158" s="13" t="b">
        <f t="shared" si="64"/>
        <v>1</v>
      </c>
      <c r="AJ158" s="13" t="b">
        <f t="shared" si="65"/>
        <v>1</v>
      </c>
      <c r="AK158" s="13" t="b">
        <f t="shared" si="66"/>
        <v>1</v>
      </c>
      <c r="AL158" s="13">
        <f>IF(B158="",0,IF(COUNTIF(B158:$B$271,B158)&gt;1,1,0))</f>
        <v>0</v>
      </c>
    </row>
    <row r="159" spans="1:38" ht="15.75">
      <c r="A159" s="464">
        <v>138</v>
      </c>
      <c r="B159" s="491"/>
      <c r="C159" s="466"/>
      <c r="D159" s="467"/>
      <c r="E159" s="468"/>
      <c r="F159" s="521"/>
      <c r="G159" s="522"/>
      <c r="H159" s="522"/>
      <c r="I159" s="523"/>
      <c r="J159" s="523"/>
      <c r="K159" s="523"/>
      <c r="L159" s="523"/>
      <c r="M159" s="523"/>
      <c r="N159" s="524"/>
      <c r="O159" s="522"/>
      <c r="P159" s="522"/>
      <c r="Q159" s="522"/>
      <c r="R159" s="525"/>
      <c r="S159" s="3"/>
      <c r="T159" s="13" t="b">
        <f t="shared" si="49"/>
        <v>1</v>
      </c>
      <c r="U159" s="13" t="b">
        <f t="shared" si="50"/>
        <v>1</v>
      </c>
      <c r="V159" s="13" t="b">
        <f t="shared" si="51"/>
        <v>1</v>
      </c>
      <c r="W159" s="13" t="b">
        <f t="shared" si="52"/>
        <v>1</v>
      </c>
      <c r="X159" s="13" t="b">
        <f t="shared" si="53"/>
        <v>1</v>
      </c>
      <c r="Y159" s="13" t="b">
        <f t="shared" si="54"/>
        <v>1</v>
      </c>
      <c r="Z159" s="13" t="b">
        <f t="shared" si="55"/>
        <v>1</v>
      </c>
      <c r="AA159" s="13" t="b">
        <f t="shared" si="56"/>
        <v>1</v>
      </c>
      <c r="AB159" s="13" t="b">
        <f t="shared" si="57"/>
        <v>1</v>
      </c>
      <c r="AC159" s="13" t="b">
        <f t="shared" si="58"/>
        <v>1</v>
      </c>
      <c r="AD159" s="13" t="b">
        <f t="shared" si="59"/>
        <v>1</v>
      </c>
      <c r="AE159" s="13" t="b">
        <f t="shared" si="60"/>
        <v>1</v>
      </c>
      <c r="AF159" s="13" t="b">
        <f t="shared" si="61"/>
        <v>1</v>
      </c>
      <c r="AG159" s="13" t="b">
        <f t="shared" si="62"/>
        <v>1</v>
      </c>
      <c r="AH159" s="13" t="b">
        <f t="shared" si="63"/>
        <v>1</v>
      </c>
      <c r="AI159" s="13" t="b">
        <f t="shared" si="64"/>
        <v>1</v>
      </c>
      <c r="AJ159" s="13" t="b">
        <f t="shared" si="65"/>
        <v>1</v>
      </c>
      <c r="AK159" s="13" t="b">
        <f t="shared" si="66"/>
        <v>1</v>
      </c>
      <c r="AL159" s="13">
        <f>IF(B159="",0,IF(COUNTIF(B159:$B$271,B159)&gt;1,1,0))</f>
        <v>0</v>
      </c>
    </row>
    <row r="160" spans="1:38" ht="15.75">
      <c r="A160" s="464">
        <v>139</v>
      </c>
      <c r="B160" s="491"/>
      <c r="C160" s="466"/>
      <c r="D160" s="467"/>
      <c r="E160" s="468"/>
      <c r="F160" s="521"/>
      <c r="G160" s="522"/>
      <c r="H160" s="522"/>
      <c r="I160" s="523"/>
      <c r="J160" s="523"/>
      <c r="K160" s="523"/>
      <c r="L160" s="523"/>
      <c r="M160" s="523"/>
      <c r="N160" s="524"/>
      <c r="O160" s="522"/>
      <c r="P160" s="522"/>
      <c r="Q160" s="522"/>
      <c r="R160" s="525"/>
      <c r="S160" s="3"/>
      <c r="T160" s="13" t="b">
        <f t="shared" si="49"/>
        <v>1</v>
      </c>
      <c r="U160" s="13" t="b">
        <f t="shared" si="50"/>
        <v>1</v>
      </c>
      <c r="V160" s="13" t="b">
        <f t="shared" si="51"/>
        <v>1</v>
      </c>
      <c r="W160" s="13" t="b">
        <f t="shared" si="52"/>
        <v>1</v>
      </c>
      <c r="X160" s="13" t="b">
        <f t="shared" si="53"/>
        <v>1</v>
      </c>
      <c r="Y160" s="13" t="b">
        <f t="shared" si="54"/>
        <v>1</v>
      </c>
      <c r="Z160" s="13" t="b">
        <f t="shared" si="55"/>
        <v>1</v>
      </c>
      <c r="AA160" s="13" t="b">
        <f t="shared" si="56"/>
        <v>1</v>
      </c>
      <c r="AB160" s="13" t="b">
        <f t="shared" si="57"/>
        <v>1</v>
      </c>
      <c r="AC160" s="13" t="b">
        <f t="shared" si="58"/>
        <v>1</v>
      </c>
      <c r="AD160" s="13" t="b">
        <f t="shared" si="59"/>
        <v>1</v>
      </c>
      <c r="AE160" s="13" t="b">
        <f t="shared" si="60"/>
        <v>1</v>
      </c>
      <c r="AF160" s="13" t="b">
        <f t="shared" si="61"/>
        <v>1</v>
      </c>
      <c r="AG160" s="13" t="b">
        <f t="shared" si="62"/>
        <v>1</v>
      </c>
      <c r="AH160" s="13" t="b">
        <f t="shared" si="63"/>
        <v>1</v>
      </c>
      <c r="AI160" s="13" t="b">
        <f t="shared" si="64"/>
        <v>1</v>
      </c>
      <c r="AJ160" s="13" t="b">
        <f t="shared" si="65"/>
        <v>1</v>
      </c>
      <c r="AK160" s="13" t="b">
        <f t="shared" si="66"/>
        <v>1</v>
      </c>
      <c r="AL160" s="13">
        <f>IF(B160="",0,IF(COUNTIF(B160:$B$271,B160)&gt;1,1,0))</f>
        <v>0</v>
      </c>
    </row>
    <row r="161" spans="1:38" ht="15.75">
      <c r="A161" s="464">
        <v>140</v>
      </c>
      <c r="B161" s="491"/>
      <c r="C161" s="466"/>
      <c r="D161" s="467"/>
      <c r="E161" s="468"/>
      <c r="F161" s="521"/>
      <c r="G161" s="522"/>
      <c r="H161" s="522"/>
      <c r="I161" s="523"/>
      <c r="J161" s="523"/>
      <c r="K161" s="523"/>
      <c r="L161" s="523"/>
      <c r="M161" s="523"/>
      <c r="N161" s="524"/>
      <c r="O161" s="522"/>
      <c r="P161" s="522"/>
      <c r="Q161" s="522"/>
      <c r="R161" s="525"/>
      <c r="S161" s="3"/>
      <c r="T161" s="13" t="b">
        <f t="shared" si="49"/>
        <v>1</v>
      </c>
      <c r="U161" s="13" t="b">
        <f t="shared" si="50"/>
        <v>1</v>
      </c>
      <c r="V161" s="13" t="b">
        <f t="shared" si="51"/>
        <v>1</v>
      </c>
      <c r="W161" s="13" t="b">
        <f t="shared" si="52"/>
        <v>1</v>
      </c>
      <c r="X161" s="13" t="b">
        <f t="shared" si="53"/>
        <v>1</v>
      </c>
      <c r="Y161" s="13" t="b">
        <f t="shared" si="54"/>
        <v>1</v>
      </c>
      <c r="Z161" s="13" t="b">
        <f t="shared" si="55"/>
        <v>1</v>
      </c>
      <c r="AA161" s="13" t="b">
        <f t="shared" si="56"/>
        <v>1</v>
      </c>
      <c r="AB161" s="13" t="b">
        <f t="shared" si="57"/>
        <v>1</v>
      </c>
      <c r="AC161" s="13" t="b">
        <f t="shared" si="58"/>
        <v>1</v>
      </c>
      <c r="AD161" s="13" t="b">
        <f t="shared" si="59"/>
        <v>1</v>
      </c>
      <c r="AE161" s="13" t="b">
        <f t="shared" si="60"/>
        <v>1</v>
      </c>
      <c r="AF161" s="13" t="b">
        <f t="shared" si="61"/>
        <v>1</v>
      </c>
      <c r="AG161" s="13" t="b">
        <f t="shared" si="62"/>
        <v>1</v>
      </c>
      <c r="AH161" s="13" t="b">
        <f t="shared" si="63"/>
        <v>1</v>
      </c>
      <c r="AI161" s="13" t="b">
        <f t="shared" si="64"/>
        <v>1</v>
      </c>
      <c r="AJ161" s="13" t="b">
        <f t="shared" si="65"/>
        <v>1</v>
      </c>
      <c r="AK161" s="13" t="b">
        <f t="shared" si="66"/>
        <v>1</v>
      </c>
      <c r="AL161" s="13">
        <f>IF(B161="",0,IF(COUNTIF(B161:$B$271,B161)&gt;1,1,0))</f>
        <v>0</v>
      </c>
    </row>
    <row r="162" spans="1:38" ht="15.75">
      <c r="A162" s="464">
        <v>141</v>
      </c>
      <c r="B162" s="491"/>
      <c r="C162" s="466"/>
      <c r="D162" s="467"/>
      <c r="E162" s="468"/>
      <c r="F162" s="521"/>
      <c r="G162" s="522"/>
      <c r="H162" s="522"/>
      <c r="I162" s="523"/>
      <c r="J162" s="523"/>
      <c r="K162" s="523"/>
      <c r="L162" s="523"/>
      <c r="M162" s="523"/>
      <c r="N162" s="524"/>
      <c r="O162" s="522"/>
      <c r="P162" s="522"/>
      <c r="Q162" s="522"/>
      <c r="R162" s="525"/>
      <c r="S162" s="3"/>
      <c r="T162" s="13" t="b">
        <f t="shared" si="49"/>
        <v>1</v>
      </c>
      <c r="U162" s="13" t="b">
        <f t="shared" si="50"/>
        <v>1</v>
      </c>
      <c r="V162" s="13" t="b">
        <f t="shared" si="51"/>
        <v>1</v>
      </c>
      <c r="W162" s="13" t="b">
        <f t="shared" si="52"/>
        <v>1</v>
      </c>
      <c r="X162" s="13" t="b">
        <f t="shared" si="53"/>
        <v>1</v>
      </c>
      <c r="Y162" s="13" t="b">
        <f t="shared" si="54"/>
        <v>1</v>
      </c>
      <c r="Z162" s="13" t="b">
        <f t="shared" si="55"/>
        <v>1</v>
      </c>
      <c r="AA162" s="13" t="b">
        <f t="shared" si="56"/>
        <v>1</v>
      </c>
      <c r="AB162" s="13" t="b">
        <f t="shared" si="57"/>
        <v>1</v>
      </c>
      <c r="AC162" s="13" t="b">
        <f t="shared" si="58"/>
        <v>1</v>
      </c>
      <c r="AD162" s="13" t="b">
        <f t="shared" si="59"/>
        <v>1</v>
      </c>
      <c r="AE162" s="13" t="b">
        <f t="shared" si="60"/>
        <v>1</v>
      </c>
      <c r="AF162" s="13" t="b">
        <f t="shared" si="61"/>
        <v>1</v>
      </c>
      <c r="AG162" s="13" t="b">
        <f t="shared" si="62"/>
        <v>1</v>
      </c>
      <c r="AH162" s="13" t="b">
        <f t="shared" si="63"/>
        <v>1</v>
      </c>
      <c r="AI162" s="13" t="b">
        <f t="shared" si="64"/>
        <v>1</v>
      </c>
      <c r="AJ162" s="13" t="b">
        <f t="shared" si="65"/>
        <v>1</v>
      </c>
      <c r="AK162" s="13" t="b">
        <f t="shared" si="66"/>
        <v>1</v>
      </c>
      <c r="AL162" s="13">
        <f>IF(B162="",0,IF(COUNTIF(B162:$B$271,B162)&gt;1,1,0))</f>
        <v>0</v>
      </c>
    </row>
    <row r="163" spans="1:38" ht="15.75">
      <c r="A163" s="464">
        <v>142</v>
      </c>
      <c r="B163" s="491"/>
      <c r="C163" s="466"/>
      <c r="D163" s="467"/>
      <c r="E163" s="468"/>
      <c r="F163" s="521"/>
      <c r="G163" s="522"/>
      <c r="H163" s="522"/>
      <c r="I163" s="523"/>
      <c r="J163" s="523"/>
      <c r="K163" s="523"/>
      <c r="L163" s="523"/>
      <c r="M163" s="523"/>
      <c r="N163" s="524"/>
      <c r="O163" s="522"/>
      <c r="P163" s="522"/>
      <c r="Q163" s="522"/>
      <c r="R163" s="525"/>
      <c r="S163" s="3"/>
      <c r="T163" s="13" t="b">
        <f t="shared" si="49"/>
        <v>1</v>
      </c>
      <c r="U163" s="13" t="b">
        <f t="shared" si="50"/>
        <v>1</v>
      </c>
      <c r="V163" s="13" t="b">
        <f t="shared" si="51"/>
        <v>1</v>
      </c>
      <c r="W163" s="13" t="b">
        <f t="shared" si="52"/>
        <v>1</v>
      </c>
      <c r="X163" s="13" t="b">
        <f t="shared" si="53"/>
        <v>1</v>
      </c>
      <c r="Y163" s="13" t="b">
        <f t="shared" si="54"/>
        <v>1</v>
      </c>
      <c r="Z163" s="13" t="b">
        <f t="shared" si="55"/>
        <v>1</v>
      </c>
      <c r="AA163" s="13" t="b">
        <f t="shared" si="56"/>
        <v>1</v>
      </c>
      <c r="AB163" s="13" t="b">
        <f t="shared" si="57"/>
        <v>1</v>
      </c>
      <c r="AC163" s="13" t="b">
        <f t="shared" si="58"/>
        <v>1</v>
      </c>
      <c r="AD163" s="13" t="b">
        <f t="shared" si="59"/>
        <v>1</v>
      </c>
      <c r="AE163" s="13" t="b">
        <f t="shared" si="60"/>
        <v>1</v>
      </c>
      <c r="AF163" s="13" t="b">
        <f t="shared" si="61"/>
        <v>1</v>
      </c>
      <c r="AG163" s="13" t="b">
        <f t="shared" si="62"/>
        <v>1</v>
      </c>
      <c r="AH163" s="13" t="b">
        <f t="shared" si="63"/>
        <v>1</v>
      </c>
      <c r="AI163" s="13" t="b">
        <f t="shared" si="64"/>
        <v>1</v>
      </c>
      <c r="AJ163" s="13" t="b">
        <f t="shared" si="65"/>
        <v>1</v>
      </c>
      <c r="AK163" s="13" t="b">
        <f t="shared" si="66"/>
        <v>1</v>
      </c>
      <c r="AL163" s="13">
        <f>IF(B163="",0,IF(COUNTIF(B163:$B$271,B163)&gt;1,1,0))</f>
        <v>0</v>
      </c>
    </row>
    <row r="164" spans="1:38" ht="15.75">
      <c r="A164" s="464">
        <v>143</v>
      </c>
      <c r="B164" s="491"/>
      <c r="C164" s="466"/>
      <c r="D164" s="467"/>
      <c r="E164" s="468"/>
      <c r="F164" s="521"/>
      <c r="G164" s="522"/>
      <c r="H164" s="522"/>
      <c r="I164" s="523"/>
      <c r="J164" s="523"/>
      <c r="K164" s="523"/>
      <c r="L164" s="523"/>
      <c r="M164" s="523"/>
      <c r="N164" s="524"/>
      <c r="O164" s="522"/>
      <c r="P164" s="522"/>
      <c r="Q164" s="522"/>
      <c r="R164" s="525"/>
      <c r="S164" s="3"/>
      <c r="T164" s="13" t="b">
        <f t="shared" si="49"/>
        <v>1</v>
      </c>
      <c r="U164" s="13" t="b">
        <f t="shared" si="50"/>
        <v>1</v>
      </c>
      <c r="V164" s="13" t="b">
        <f t="shared" si="51"/>
        <v>1</v>
      </c>
      <c r="W164" s="13" t="b">
        <f t="shared" si="52"/>
        <v>1</v>
      </c>
      <c r="X164" s="13" t="b">
        <f t="shared" si="53"/>
        <v>1</v>
      </c>
      <c r="Y164" s="13" t="b">
        <f t="shared" si="54"/>
        <v>1</v>
      </c>
      <c r="Z164" s="13" t="b">
        <f t="shared" si="55"/>
        <v>1</v>
      </c>
      <c r="AA164" s="13" t="b">
        <f t="shared" si="56"/>
        <v>1</v>
      </c>
      <c r="AB164" s="13" t="b">
        <f t="shared" si="57"/>
        <v>1</v>
      </c>
      <c r="AC164" s="13" t="b">
        <f t="shared" si="58"/>
        <v>1</v>
      </c>
      <c r="AD164" s="13" t="b">
        <f t="shared" si="59"/>
        <v>1</v>
      </c>
      <c r="AE164" s="13" t="b">
        <f t="shared" si="60"/>
        <v>1</v>
      </c>
      <c r="AF164" s="13" t="b">
        <f t="shared" si="61"/>
        <v>1</v>
      </c>
      <c r="AG164" s="13" t="b">
        <f t="shared" si="62"/>
        <v>1</v>
      </c>
      <c r="AH164" s="13" t="b">
        <f t="shared" si="63"/>
        <v>1</v>
      </c>
      <c r="AI164" s="13" t="b">
        <f t="shared" si="64"/>
        <v>1</v>
      </c>
      <c r="AJ164" s="13" t="b">
        <f t="shared" si="65"/>
        <v>1</v>
      </c>
      <c r="AK164" s="13" t="b">
        <f t="shared" si="66"/>
        <v>1</v>
      </c>
      <c r="AL164" s="13">
        <f>IF(B164="",0,IF(COUNTIF(B164:$B$271,B164)&gt;1,1,0))</f>
        <v>0</v>
      </c>
    </row>
    <row r="165" spans="1:38" ht="15.75">
      <c r="A165" s="464">
        <v>144</v>
      </c>
      <c r="B165" s="491"/>
      <c r="C165" s="466"/>
      <c r="D165" s="467"/>
      <c r="E165" s="468"/>
      <c r="F165" s="521"/>
      <c r="G165" s="522"/>
      <c r="H165" s="522"/>
      <c r="I165" s="523"/>
      <c r="J165" s="523"/>
      <c r="K165" s="523"/>
      <c r="L165" s="523"/>
      <c r="M165" s="523"/>
      <c r="N165" s="524"/>
      <c r="O165" s="522"/>
      <c r="P165" s="522"/>
      <c r="Q165" s="522"/>
      <c r="R165" s="525"/>
      <c r="S165" s="3"/>
      <c r="T165" s="13" t="b">
        <f t="shared" si="49"/>
        <v>1</v>
      </c>
      <c r="U165" s="13" t="b">
        <f t="shared" si="50"/>
        <v>1</v>
      </c>
      <c r="V165" s="13" t="b">
        <f t="shared" si="51"/>
        <v>1</v>
      </c>
      <c r="W165" s="13" t="b">
        <f t="shared" si="52"/>
        <v>1</v>
      </c>
      <c r="X165" s="13" t="b">
        <f t="shared" si="53"/>
        <v>1</v>
      </c>
      <c r="Y165" s="13" t="b">
        <f t="shared" si="54"/>
        <v>1</v>
      </c>
      <c r="Z165" s="13" t="b">
        <f t="shared" si="55"/>
        <v>1</v>
      </c>
      <c r="AA165" s="13" t="b">
        <f t="shared" si="56"/>
        <v>1</v>
      </c>
      <c r="AB165" s="13" t="b">
        <f t="shared" si="57"/>
        <v>1</v>
      </c>
      <c r="AC165" s="13" t="b">
        <f t="shared" si="58"/>
        <v>1</v>
      </c>
      <c r="AD165" s="13" t="b">
        <f t="shared" si="59"/>
        <v>1</v>
      </c>
      <c r="AE165" s="13" t="b">
        <f t="shared" si="60"/>
        <v>1</v>
      </c>
      <c r="AF165" s="13" t="b">
        <f t="shared" si="61"/>
        <v>1</v>
      </c>
      <c r="AG165" s="13" t="b">
        <f t="shared" si="62"/>
        <v>1</v>
      </c>
      <c r="AH165" s="13" t="b">
        <f t="shared" si="63"/>
        <v>1</v>
      </c>
      <c r="AI165" s="13" t="b">
        <f t="shared" si="64"/>
        <v>1</v>
      </c>
      <c r="AJ165" s="13" t="b">
        <f t="shared" si="65"/>
        <v>1</v>
      </c>
      <c r="AK165" s="13" t="b">
        <f t="shared" si="66"/>
        <v>1</v>
      </c>
      <c r="AL165" s="13">
        <f>IF(B165="",0,IF(COUNTIF(B165:$B$271,B165)&gt;1,1,0))</f>
        <v>0</v>
      </c>
    </row>
    <row r="166" spans="1:38" ht="15.75">
      <c r="A166" s="464">
        <v>145</v>
      </c>
      <c r="B166" s="491"/>
      <c r="C166" s="466"/>
      <c r="D166" s="467"/>
      <c r="E166" s="468"/>
      <c r="F166" s="521"/>
      <c r="G166" s="522"/>
      <c r="H166" s="522"/>
      <c r="I166" s="523"/>
      <c r="J166" s="523"/>
      <c r="K166" s="523"/>
      <c r="L166" s="523"/>
      <c r="M166" s="523"/>
      <c r="N166" s="524"/>
      <c r="O166" s="522"/>
      <c r="P166" s="522"/>
      <c r="Q166" s="522"/>
      <c r="R166" s="525"/>
      <c r="S166" s="3"/>
      <c r="T166" s="13" t="b">
        <f t="shared" si="49"/>
        <v>1</v>
      </c>
      <c r="U166" s="13" t="b">
        <f t="shared" si="50"/>
        <v>1</v>
      </c>
      <c r="V166" s="13" t="b">
        <f t="shared" si="51"/>
        <v>1</v>
      </c>
      <c r="W166" s="13" t="b">
        <f t="shared" si="52"/>
        <v>1</v>
      </c>
      <c r="X166" s="13" t="b">
        <f t="shared" si="53"/>
        <v>1</v>
      </c>
      <c r="Y166" s="13" t="b">
        <f t="shared" si="54"/>
        <v>1</v>
      </c>
      <c r="Z166" s="13" t="b">
        <f t="shared" si="55"/>
        <v>1</v>
      </c>
      <c r="AA166" s="13" t="b">
        <f t="shared" si="56"/>
        <v>1</v>
      </c>
      <c r="AB166" s="13" t="b">
        <f t="shared" si="57"/>
        <v>1</v>
      </c>
      <c r="AC166" s="13" t="b">
        <f t="shared" si="58"/>
        <v>1</v>
      </c>
      <c r="AD166" s="13" t="b">
        <f t="shared" si="59"/>
        <v>1</v>
      </c>
      <c r="AE166" s="13" t="b">
        <f t="shared" si="60"/>
        <v>1</v>
      </c>
      <c r="AF166" s="13" t="b">
        <f t="shared" si="61"/>
        <v>1</v>
      </c>
      <c r="AG166" s="13" t="b">
        <f t="shared" si="62"/>
        <v>1</v>
      </c>
      <c r="AH166" s="13" t="b">
        <f t="shared" si="63"/>
        <v>1</v>
      </c>
      <c r="AI166" s="13" t="b">
        <f t="shared" si="64"/>
        <v>1</v>
      </c>
      <c r="AJ166" s="13" t="b">
        <f t="shared" si="65"/>
        <v>1</v>
      </c>
      <c r="AK166" s="13" t="b">
        <f t="shared" si="66"/>
        <v>1</v>
      </c>
      <c r="AL166" s="13">
        <f>IF(B166="",0,IF(COUNTIF(B166:$B$271,B166)&gt;1,1,0))</f>
        <v>0</v>
      </c>
    </row>
    <row r="167" spans="1:38" ht="15.75">
      <c r="A167" s="464">
        <v>146</v>
      </c>
      <c r="B167" s="491"/>
      <c r="C167" s="466"/>
      <c r="D167" s="467"/>
      <c r="E167" s="468"/>
      <c r="F167" s="521"/>
      <c r="G167" s="522"/>
      <c r="H167" s="522"/>
      <c r="I167" s="523"/>
      <c r="J167" s="523"/>
      <c r="K167" s="523"/>
      <c r="L167" s="523"/>
      <c r="M167" s="523"/>
      <c r="N167" s="524"/>
      <c r="O167" s="522"/>
      <c r="P167" s="522"/>
      <c r="Q167" s="522"/>
      <c r="R167" s="525"/>
      <c r="S167" s="3"/>
      <c r="T167" s="13" t="b">
        <f t="shared" si="49"/>
        <v>1</v>
      </c>
      <c r="U167" s="13" t="b">
        <f t="shared" si="50"/>
        <v>1</v>
      </c>
      <c r="V167" s="13" t="b">
        <f t="shared" si="51"/>
        <v>1</v>
      </c>
      <c r="W167" s="13" t="b">
        <f t="shared" si="52"/>
        <v>1</v>
      </c>
      <c r="X167" s="13" t="b">
        <f t="shared" si="53"/>
        <v>1</v>
      </c>
      <c r="Y167" s="13" t="b">
        <f t="shared" si="54"/>
        <v>1</v>
      </c>
      <c r="Z167" s="13" t="b">
        <f t="shared" si="55"/>
        <v>1</v>
      </c>
      <c r="AA167" s="13" t="b">
        <f t="shared" si="56"/>
        <v>1</v>
      </c>
      <c r="AB167" s="13" t="b">
        <f t="shared" si="57"/>
        <v>1</v>
      </c>
      <c r="AC167" s="13" t="b">
        <f t="shared" si="58"/>
        <v>1</v>
      </c>
      <c r="AD167" s="13" t="b">
        <f t="shared" si="59"/>
        <v>1</v>
      </c>
      <c r="AE167" s="13" t="b">
        <f t="shared" si="60"/>
        <v>1</v>
      </c>
      <c r="AF167" s="13" t="b">
        <f t="shared" si="61"/>
        <v>1</v>
      </c>
      <c r="AG167" s="13" t="b">
        <f t="shared" si="62"/>
        <v>1</v>
      </c>
      <c r="AH167" s="13" t="b">
        <f t="shared" si="63"/>
        <v>1</v>
      </c>
      <c r="AI167" s="13" t="b">
        <f t="shared" si="64"/>
        <v>1</v>
      </c>
      <c r="AJ167" s="13" t="b">
        <f t="shared" si="65"/>
        <v>1</v>
      </c>
      <c r="AK167" s="13" t="b">
        <f t="shared" si="66"/>
        <v>1</v>
      </c>
      <c r="AL167" s="13">
        <f>IF(B167="",0,IF(COUNTIF(B167:$B$271,B167)&gt;1,1,0))</f>
        <v>0</v>
      </c>
    </row>
    <row r="168" spans="1:38" ht="15.75">
      <c r="A168" s="464">
        <v>147</v>
      </c>
      <c r="B168" s="491"/>
      <c r="C168" s="466"/>
      <c r="D168" s="467"/>
      <c r="E168" s="468"/>
      <c r="F168" s="521"/>
      <c r="G168" s="522"/>
      <c r="H168" s="522"/>
      <c r="I168" s="523"/>
      <c r="J168" s="523"/>
      <c r="K168" s="523"/>
      <c r="L168" s="523"/>
      <c r="M168" s="523"/>
      <c r="N168" s="524"/>
      <c r="O168" s="522"/>
      <c r="P168" s="522"/>
      <c r="Q168" s="522"/>
      <c r="R168" s="525"/>
      <c r="S168" s="3"/>
      <c r="T168" s="13" t="b">
        <f t="shared" si="49"/>
        <v>1</v>
      </c>
      <c r="U168" s="13" t="b">
        <f t="shared" si="50"/>
        <v>1</v>
      </c>
      <c r="V168" s="13" t="b">
        <f t="shared" si="51"/>
        <v>1</v>
      </c>
      <c r="W168" s="13" t="b">
        <f t="shared" si="52"/>
        <v>1</v>
      </c>
      <c r="X168" s="13" t="b">
        <f t="shared" si="53"/>
        <v>1</v>
      </c>
      <c r="Y168" s="13" t="b">
        <f t="shared" si="54"/>
        <v>1</v>
      </c>
      <c r="Z168" s="13" t="b">
        <f t="shared" si="55"/>
        <v>1</v>
      </c>
      <c r="AA168" s="13" t="b">
        <f t="shared" si="56"/>
        <v>1</v>
      </c>
      <c r="AB168" s="13" t="b">
        <f t="shared" si="57"/>
        <v>1</v>
      </c>
      <c r="AC168" s="13" t="b">
        <f t="shared" si="58"/>
        <v>1</v>
      </c>
      <c r="AD168" s="13" t="b">
        <f t="shared" si="59"/>
        <v>1</v>
      </c>
      <c r="AE168" s="13" t="b">
        <f t="shared" si="60"/>
        <v>1</v>
      </c>
      <c r="AF168" s="13" t="b">
        <f t="shared" si="61"/>
        <v>1</v>
      </c>
      <c r="AG168" s="13" t="b">
        <f t="shared" si="62"/>
        <v>1</v>
      </c>
      <c r="AH168" s="13" t="b">
        <f t="shared" si="63"/>
        <v>1</v>
      </c>
      <c r="AI168" s="13" t="b">
        <f t="shared" si="64"/>
        <v>1</v>
      </c>
      <c r="AJ168" s="13" t="b">
        <f t="shared" si="65"/>
        <v>1</v>
      </c>
      <c r="AK168" s="13" t="b">
        <f t="shared" si="66"/>
        <v>1</v>
      </c>
      <c r="AL168" s="13">
        <f>IF(B168="",0,IF(COUNTIF(B168:$B$271,B168)&gt;1,1,0))</f>
        <v>0</v>
      </c>
    </row>
    <row r="169" spans="1:38" ht="15.75">
      <c r="A169" s="464">
        <v>148</v>
      </c>
      <c r="B169" s="491"/>
      <c r="C169" s="466"/>
      <c r="D169" s="467"/>
      <c r="E169" s="468"/>
      <c r="F169" s="521"/>
      <c r="G169" s="522"/>
      <c r="H169" s="522"/>
      <c r="I169" s="523"/>
      <c r="J169" s="523"/>
      <c r="K169" s="523"/>
      <c r="L169" s="523"/>
      <c r="M169" s="523"/>
      <c r="N169" s="524"/>
      <c r="O169" s="522"/>
      <c r="P169" s="522"/>
      <c r="Q169" s="522"/>
      <c r="R169" s="525"/>
      <c r="S169" s="3"/>
      <c r="T169" s="13" t="b">
        <f t="shared" si="49"/>
        <v>1</v>
      </c>
      <c r="U169" s="13" t="b">
        <f t="shared" si="50"/>
        <v>1</v>
      </c>
      <c r="V169" s="13" t="b">
        <f t="shared" si="51"/>
        <v>1</v>
      </c>
      <c r="W169" s="13" t="b">
        <f t="shared" si="52"/>
        <v>1</v>
      </c>
      <c r="X169" s="13" t="b">
        <f t="shared" si="53"/>
        <v>1</v>
      </c>
      <c r="Y169" s="13" t="b">
        <f t="shared" si="54"/>
        <v>1</v>
      </c>
      <c r="Z169" s="13" t="b">
        <f t="shared" si="55"/>
        <v>1</v>
      </c>
      <c r="AA169" s="13" t="b">
        <f t="shared" si="56"/>
        <v>1</v>
      </c>
      <c r="AB169" s="13" t="b">
        <f t="shared" si="57"/>
        <v>1</v>
      </c>
      <c r="AC169" s="13" t="b">
        <f t="shared" si="58"/>
        <v>1</v>
      </c>
      <c r="AD169" s="13" t="b">
        <f t="shared" si="59"/>
        <v>1</v>
      </c>
      <c r="AE169" s="13" t="b">
        <f t="shared" si="60"/>
        <v>1</v>
      </c>
      <c r="AF169" s="13" t="b">
        <f t="shared" si="61"/>
        <v>1</v>
      </c>
      <c r="AG169" s="13" t="b">
        <f t="shared" si="62"/>
        <v>1</v>
      </c>
      <c r="AH169" s="13" t="b">
        <f t="shared" si="63"/>
        <v>1</v>
      </c>
      <c r="AI169" s="13" t="b">
        <f t="shared" si="64"/>
        <v>1</v>
      </c>
      <c r="AJ169" s="13" t="b">
        <f t="shared" si="65"/>
        <v>1</v>
      </c>
      <c r="AK169" s="13" t="b">
        <f t="shared" si="66"/>
        <v>1</v>
      </c>
      <c r="AL169" s="13">
        <f>IF(B169="",0,IF(COUNTIF(B169:$B$271,B169)&gt;1,1,0))</f>
        <v>0</v>
      </c>
    </row>
    <row r="170" spans="1:38" ht="15.75">
      <c r="A170" s="464">
        <v>149</v>
      </c>
      <c r="B170" s="491"/>
      <c r="C170" s="466"/>
      <c r="D170" s="467"/>
      <c r="E170" s="468"/>
      <c r="F170" s="521"/>
      <c r="G170" s="522"/>
      <c r="H170" s="522"/>
      <c r="I170" s="523"/>
      <c r="J170" s="523"/>
      <c r="K170" s="523"/>
      <c r="L170" s="523"/>
      <c r="M170" s="523"/>
      <c r="N170" s="524"/>
      <c r="O170" s="522"/>
      <c r="P170" s="522"/>
      <c r="Q170" s="522"/>
      <c r="R170" s="525"/>
      <c r="S170" s="3"/>
      <c r="T170" s="13" t="b">
        <f t="shared" si="49"/>
        <v>1</v>
      </c>
      <c r="U170" s="13" t="b">
        <f t="shared" si="50"/>
        <v>1</v>
      </c>
      <c r="V170" s="13" t="b">
        <f t="shared" si="51"/>
        <v>1</v>
      </c>
      <c r="W170" s="13" t="b">
        <f t="shared" si="52"/>
        <v>1</v>
      </c>
      <c r="X170" s="13" t="b">
        <f t="shared" si="53"/>
        <v>1</v>
      </c>
      <c r="Y170" s="13" t="b">
        <f t="shared" si="54"/>
        <v>1</v>
      </c>
      <c r="Z170" s="13" t="b">
        <f t="shared" si="55"/>
        <v>1</v>
      </c>
      <c r="AA170" s="13" t="b">
        <f t="shared" si="56"/>
        <v>1</v>
      </c>
      <c r="AB170" s="13" t="b">
        <f t="shared" si="57"/>
        <v>1</v>
      </c>
      <c r="AC170" s="13" t="b">
        <f t="shared" si="58"/>
        <v>1</v>
      </c>
      <c r="AD170" s="13" t="b">
        <f t="shared" si="59"/>
        <v>1</v>
      </c>
      <c r="AE170" s="13" t="b">
        <f t="shared" si="60"/>
        <v>1</v>
      </c>
      <c r="AF170" s="13" t="b">
        <f t="shared" si="61"/>
        <v>1</v>
      </c>
      <c r="AG170" s="13" t="b">
        <f t="shared" si="62"/>
        <v>1</v>
      </c>
      <c r="AH170" s="13" t="b">
        <f t="shared" si="63"/>
        <v>1</v>
      </c>
      <c r="AI170" s="13" t="b">
        <f t="shared" si="64"/>
        <v>1</v>
      </c>
      <c r="AJ170" s="13" t="b">
        <f t="shared" si="65"/>
        <v>1</v>
      </c>
      <c r="AK170" s="13" t="b">
        <f t="shared" si="66"/>
        <v>1</v>
      </c>
      <c r="AL170" s="13">
        <f>IF(B170="",0,IF(COUNTIF(B170:$B$271,B170)&gt;1,1,0))</f>
        <v>0</v>
      </c>
    </row>
    <row r="171" spans="1:38" ht="15.75">
      <c r="A171" s="464">
        <v>150</v>
      </c>
      <c r="B171" s="491"/>
      <c r="C171" s="466"/>
      <c r="D171" s="467"/>
      <c r="E171" s="468"/>
      <c r="F171" s="521"/>
      <c r="G171" s="522"/>
      <c r="H171" s="522"/>
      <c r="I171" s="523"/>
      <c r="J171" s="523"/>
      <c r="K171" s="523"/>
      <c r="L171" s="523"/>
      <c r="M171" s="523"/>
      <c r="N171" s="524"/>
      <c r="O171" s="522"/>
      <c r="P171" s="522"/>
      <c r="Q171" s="522"/>
      <c r="R171" s="525"/>
      <c r="S171" s="3"/>
      <c r="T171" s="13" t="b">
        <f t="shared" si="49"/>
        <v>1</v>
      </c>
      <c r="U171" s="13" t="b">
        <f t="shared" si="50"/>
        <v>1</v>
      </c>
      <c r="V171" s="13" t="b">
        <f t="shared" si="51"/>
        <v>1</v>
      </c>
      <c r="W171" s="13" t="b">
        <f t="shared" si="52"/>
        <v>1</v>
      </c>
      <c r="X171" s="13" t="b">
        <f t="shared" si="53"/>
        <v>1</v>
      </c>
      <c r="Y171" s="13" t="b">
        <f t="shared" si="54"/>
        <v>1</v>
      </c>
      <c r="Z171" s="13" t="b">
        <f t="shared" si="55"/>
        <v>1</v>
      </c>
      <c r="AA171" s="13" t="b">
        <f t="shared" si="56"/>
        <v>1</v>
      </c>
      <c r="AB171" s="13" t="b">
        <f t="shared" si="57"/>
        <v>1</v>
      </c>
      <c r="AC171" s="13" t="b">
        <f t="shared" si="58"/>
        <v>1</v>
      </c>
      <c r="AD171" s="13" t="b">
        <f t="shared" si="59"/>
        <v>1</v>
      </c>
      <c r="AE171" s="13" t="b">
        <f t="shared" si="60"/>
        <v>1</v>
      </c>
      <c r="AF171" s="13" t="b">
        <f t="shared" si="61"/>
        <v>1</v>
      </c>
      <c r="AG171" s="13" t="b">
        <f t="shared" si="62"/>
        <v>1</v>
      </c>
      <c r="AH171" s="13" t="b">
        <f t="shared" si="63"/>
        <v>1</v>
      </c>
      <c r="AI171" s="13" t="b">
        <f t="shared" si="64"/>
        <v>1</v>
      </c>
      <c r="AJ171" s="13" t="b">
        <f t="shared" si="65"/>
        <v>1</v>
      </c>
      <c r="AK171" s="13" t="b">
        <f t="shared" si="66"/>
        <v>1</v>
      </c>
      <c r="AL171" s="13">
        <f>IF(B171="",0,IF(COUNTIF(B171:$B$271,B171)&gt;1,1,0))</f>
        <v>0</v>
      </c>
    </row>
    <row r="172" spans="1:38" ht="15.75">
      <c r="A172" s="464">
        <v>151</v>
      </c>
      <c r="B172" s="491"/>
      <c r="C172" s="466"/>
      <c r="D172" s="467"/>
      <c r="E172" s="468"/>
      <c r="F172" s="521"/>
      <c r="G172" s="522"/>
      <c r="H172" s="522"/>
      <c r="I172" s="523"/>
      <c r="J172" s="523"/>
      <c r="K172" s="523"/>
      <c r="L172" s="523"/>
      <c r="M172" s="523"/>
      <c r="N172" s="524"/>
      <c r="O172" s="522"/>
      <c r="P172" s="522"/>
      <c r="Q172" s="522"/>
      <c r="R172" s="525"/>
      <c r="S172" s="3"/>
      <c r="T172" s="13" t="b">
        <f t="shared" si="49"/>
        <v>1</v>
      </c>
      <c r="U172" s="13" t="b">
        <f t="shared" si="50"/>
        <v>1</v>
      </c>
      <c r="V172" s="13" t="b">
        <f t="shared" si="51"/>
        <v>1</v>
      </c>
      <c r="W172" s="13" t="b">
        <f t="shared" si="52"/>
        <v>1</v>
      </c>
      <c r="X172" s="13" t="b">
        <f t="shared" si="53"/>
        <v>1</v>
      </c>
      <c r="Y172" s="13" t="b">
        <f t="shared" si="54"/>
        <v>1</v>
      </c>
      <c r="Z172" s="13" t="b">
        <f t="shared" si="55"/>
        <v>1</v>
      </c>
      <c r="AA172" s="13" t="b">
        <f t="shared" si="56"/>
        <v>1</v>
      </c>
      <c r="AB172" s="13" t="b">
        <f t="shared" si="57"/>
        <v>1</v>
      </c>
      <c r="AC172" s="13" t="b">
        <f t="shared" si="58"/>
        <v>1</v>
      </c>
      <c r="AD172" s="13" t="b">
        <f t="shared" si="59"/>
        <v>1</v>
      </c>
      <c r="AE172" s="13" t="b">
        <f t="shared" si="60"/>
        <v>1</v>
      </c>
      <c r="AF172" s="13" t="b">
        <f t="shared" si="61"/>
        <v>1</v>
      </c>
      <c r="AG172" s="13" t="b">
        <f t="shared" si="62"/>
        <v>1</v>
      </c>
      <c r="AH172" s="13" t="b">
        <f t="shared" si="63"/>
        <v>1</v>
      </c>
      <c r="AI172" s="13" t="b">
        <f t="shared" si="64"/>
        <v>1</v>
      </c>
      <c r="AJ172" s="13" t="b">
        <f t="shared" si="65"/>
        <v>1</v>
      </c>
      <c r="AK172" s="13" t="b">
        <f t="shared" si="66"/>
        <v>1</v>
      </c>
      <c r="AL172" s="13">
        <f>IF(B172="",0,IF(COUNTIF(B172:$B$271,B172)&gt;1,1,0))</f>
        <v>0</v>
      </c>
    </row>
    <row r="173" spans="1:38" ht="15.75">
      <c r="A173" s="464">
        <v>152</v>
      </c>
      <c r="B173" s="491"/>
      <c r="C173" s="466"/>
      <c r="D173" s="467"/>
      <c r="E173" s="468"/>
      <c r="F173" s="521"/>
      <c r="G173" s="522"/>
      <c r="H173" s="522"/>
      <c r="I173" s="523"/>
      <c r="J173" s="523"/>
      <c r="K173" s="523"/>
      <c r="L173" s="523"/>
      <c r="M173" s="523"/>
      <c r="N173" s="524"/>
      <c r="O173" s="522"/>
      <c r="P173" s="522"/>
      <c r="Q173" s="522"/>
      <c r="R173" s="525"/>
      <c r="S173" s="3"/>
      <c r="T173" s="13" t="b">
        <f t="shared" si="49"/>
        <v>1</v>
      </c>
      <c r="U173" s="13" t="b">
        <f t="shared" si="50"/>
        <v>1</v>
      </c>
      <c r="V173" s="13" t="b">
        <f t="shared" si="51"/>
        <v>1</v>
      </c>
      <c r="W173" s="13" t="b">
        <f t="shared" si="52"/>
        <v>1</v>
      </c>
      <c r="X173" s="13" t="b">
        <f t="shared" si="53"/>
        <v>1</v>
      </c>
      <c r="Y173" s="13" t="b">
        <f t="shared" si="54"/>
        <v>1</v>
      </c>
      <c r="Z173" s="13" t="b">
        <f t="shared" si="55"/>
        <v>1</v>
      </c>
      <c r="AA173" s="13" t="b">
        <f t="shared" si="56"/>
        <v>1</v>
      </c>
      <c r="AB173" s="13" t="b">
        <f t="shared" si="57"/>
        <v>1</v>
      </c>
      <c r="AC173" s="13" t="b">
        <f t="shared" si="58"/>
        <v>1</v>
      </c>
      <c r="AD173" s="13" t="b">
        <f t="shared" si="59"/>
        <v>1</v>
      </c>
      <c r="AE173" s="13" t="b">
        <f t="shared" si="60"/>
        <v>1</v>
      </c>
      <c r="AF173" s="13" t="b">
        <f t="shared" si="61"/>
        <v>1</v>
      </c>
      <c r="AG173" s="13" t="b">
        <f t="shared" si="62"/>
        <v>1</v>
      </c>
      <c r="AH173" s="13" t="b">
        <f t="shared" si="63"/>
        <v>1</v>
      </c>
      <c r="AI173" s="13" t="b">
        <f t="shared" si="64"/>
        <v>1</v>
      </c>
      <c r="AJ173" s="13" t="b">
        <f t="shared" si="65"/>
        <v>1</v>
      </c>
      <c r="AK173" s="13" t="b">
        <f t="shared" si="66"/>
        <v>1</v>
      </c>
      <c r="AL173" s="13">
        <f>IF(B173="",0,IF(COUNTIF(B173:$B$271,B173)&gt;1,1,0))</f>
        <v>0</v>
      </c>
    </row>
    <row r="174" spans="1:38" ht="15.75">
      <c r="A174" s="464">
        <v>153</v>
      </c>
      <c r="B174" s="491"/>
      <c r="C174" s="466"/>
      <c r="D174" s="467"/>
      <c r="E174" s="468"/>
      <c r="F174" s="521"/>
      <c r="G174" s="522"/>
      <c r="H174" s="522"/>
      <c r="I174" s="523"/>
      <c r="J174" s="523"/>
      <c r="K174" s="523"/>
      <c r="L174" s="523"/>
      <c r="M174" s="523"/>
      <c r="N174" s="524"/>
      <c r="O174" s="522"/>
      <c r="P174" s="522"/>
      <c r="Q174" s="522"/>
      <c r="R174" s="525"/>
      <c r="S174" s="3"/>
      <c r="T174" s="13" t="b">
        <f t="shared" si="49"/>
        <v>1</v>
      </c>
      <c r="U174" s="13" t="b">
        <f t="shared" si="50"/>
        <v>1</v>
      </c>
      <c r="V174" s="13" t="b">
        <f t="shared" si="51"/>
        <v>1</v>
      </c>
      <c r="W174" s="13" t="b">
        <f t="shared" si="52"/>
        <v>1</v>
      </c>
      <c r="X174" s="13" t="b">
        <f t="shared" si="53"/>
        <v>1</v>
      </c>
      <c r="Y174" s="13" t="b">
        <f t="shared" si="54"/>
        <v>1</v>
      </c>
      <c r="Z174" s="13" t="b">
        <f t="shared" si="55"/>
        <v>1</v>
      </c>
      <c r="AA174" s="13" t="b">
        <f t="shared" si="56"/>
        <v>1</v>
      </c>
      <c r="AB174" s="13" t="b">
        <f t="shared" si="57"/>
        <v>1</v>
      </c>
      <c r="AC174" s="13" t="b">
        <f t="shared" si="58"/>
        <v>1</v>
      </c>
      <c r="AD174" s="13" t="b">
        <f t="shared" si="59"/>
        <v>1</v>
      </c>
      <c r="AE174" s="13" t="b">
        <f t="shared" si="60"/>
        <v>1</v>
      </c>
      <c r="AF174" s="13" t="b">
        <f t="shared" si="61"/>
        <v>1</v>
      </c>
      <c r="AG174" s="13" t="b">
        <f t="shared" si="62"/>
        <v>1</v>
      </c>
      <c r="AH174" s="13" t="b">
        <f t="shared" si="63"/>
        <v>1</v>
      </c>
      <c r="AI174" s="13" t="b">
        <f t="shared" si="64"/>
        <v>1</v>
      </c>
      <c r="AJ174" s="13" t="b">
        <f t="shared" si="65"/>
        <v>1</v>
      </c>
      <c r="AK174" s="13" t="b">
        <f t="shared" si="66"/>
        <v>1</v>
      </c>
      <c r="AL174" s="13">
        <f>IF(B174="",0,IF(COUNTIF(B174:$B$271,B174)&gt;1,1,0))</f>
        <v>0</v>
      </c>
    </row>
    <row r="175" spans="1:38" ht="15.75">
      <c r="A175" s="464">
        <v>154</v>
      </c>
      <c r="B175" s="491"/>
      <c r="C175" s="466"/>
      <c r="D175" s="467"/>
      <c r="E175" s="468"/>
      <c r="F175" s="521"/>
      <c r="G175" s="522"/>
      <c r="H175" s="522"/>
      <c r="I175" s="523"/>
      <c r="J175" s="523"/>
      <c r="K175" s="523"/>
      <c r="L175" s="523"/>
      <c r="M175" s="523"/>
      <c r="N175" s="524"/>
      <c r="O175" s="522"/>
      <c r="P175" s="522"/>
      <c r="Q175" s="522"/>
      <c r="R175" s="525"/>
      <c r="S175" s="3"/>
      <c r="T175" s="13" t="b">
        <f t="shared" si="49"/>
        <v>1</v>
      </c>
      <c r="U175" s="13" t="b">
        <f t="shared" si="50"/>
        <v>1</v>
      </c>
      <c r="V175" s="13" t="b">
        <f t="shared" si="51"/>
        <v>1</v>
      </c>
      <c r="W175" s="13" t="b">
        <f t="shared" si="52"/>
        <v>1</v>
      </c>
      <c r="X175" s="13" t="b">
        <f t="shared" si="53"/>
        <v>1</v>
      </c>
      <c r="Y175" s="13" t="b">
        <f t="shared" si="54"/>
        <v>1</v>
      </c>
      <c r="Z175" s="13" t="b">
        <f t="shared" si="55"/>
        <v>1</v>
      </c>
      <c r="AA175" s="13" t="b">
        <f t="shared" si="56"/>
        <v>1</v>
      </c>
      <c r="AB175" s="13" t="b">
        <f t="shared" si="57"/>
        <v>1</v>
      </c>
      <c r="AC175" s="13" t="b">
        <f t="shared" si="58"/>
        <v>1</v>
      </c>
      <c r="AD175" s="13" t="b">
        <f t="shared" si="59"/>
        <v>1</v>
      </c>
      <c r="AE175" s="13" t="b">
        <f t="shared" si="60"/>
        <v>1</v>
      </c>
      <c r="AF175" s="13" t="b">
        <f t="shared" si="61"/>
        <v>1</v>
      </c>
      <c r="AG175" s="13" t="b">
        <f t="shared" si="62"/>
        <v>1</v>
      </c>
      <c r="AH175" s="13" t="b">
        <f t="shared" si="63"/>
        <v>1</v>
      </c>
      <c r="AI175" s="13" t="b">
        <f t="shared" si="64"/>
        <v>1</v>
      </c>
      <c r="AJ175" s="13" t="b">
        <f t="shared" si="65"/>
        <v>1</v>
      </c>
      <c r="AK175" s="13" t="b">
        <f t="shared" si="66"/>
        <v>1</v>
      </c>
      <c r="AL175" s="13">
        <f>IF(B175="",0,IF(COUNTIF(B175:$B$271,B175)&gt;1,1,0))</f>
        <v>0</v>
      </c>
    </row>
    <row r="176" spans="1:38" ht="15.75">
      <c r="A176" s="464">
        <v>155</v>
      </c>
      <c r="B176" s="491"/>
      <c r="C176" s="466"/>
      <c r="D176" s="467"/>
      <c r="E176" s="468"/>
      <c r="F176" s="521"/>
      <c r="G176" s="522"/>
      <c r="H176" s="522"/>
      <c r="I176" s="523"/>
      <c r="J176" s="523"/>
      <c r="K176" s="523"/>
      <c r="L176" s="523"/>
      <c r="M176" s="523"/>
      <c r="N176" s="524"/>
      <c r="O176" s="522"/>
      <c r="P176" s="522"/>
      <c r="Q176" s="522"/>
      <c r="R176" s="525"/>
      <c r="S176" s="3"/>
      <c r="T176" s="13" t="b">
        <f t="shared" si="49"/>
        <v>1</v>
      </c>
      <c r="U176" s="13" t="b">
        <f t="shared" si="50"/>
        <v>1</v>
      </c>
      <c r="V176" s="13" t="b">
        <f t="shared" si="51"/>
        <v>1</v>
      </c>
      <c r="W176" s="13" t="b">
        <f t="shared" si="52"/>
        <v>1</v>
      </c>
      <c r="X176" s="13" t="b">
        <f t="shared" si="53"/>
        <v>1</v>
      </c>
      <c r="Y176" s="13" t="b">
        <f t="shared" si="54"/>
        <v>1</v>
      </c>
      <c r="Z176" s="13" t="b">
        <f t="shared" si="55"/>
        <v>1</v>
      </c>
      <c r="AA176" s="13" t="b">
        <f t="shared" si="56"/>
        <v>1</v>
      </c>
      <c r="AB176" s="13" t="b">
        <f t="shared" si="57"/>
        <v>1</v>
      </c>
      <c r="AC176" s="13" t="b">
        <f t="shared" si="58"/>
        <v>1</v>
      </c>
      <c r="AD176" s="13" t="b">
        <f t="shared" si="59"/>
        <v>1</v>
      </c>
      <c r="AE176" s="13" t="b">
        <f t="shared" si="60"/>
        <v>1</v>
      </c>
      <c r="AF176" s="13" t="b">
        <f t="shared" si="61"/>
        <v>1</v>
      </c>
      <c r="AG176" s="13" t="b">
        <f t="shared" si="62"/>
        <v>1</v>
      </c>
      <c r="AH176" s="13" t="b">
        <f t="shared" si="63"/>
        <v>1</v>
      </c>
      <c r="AI176" s="13" t="b">
        <f t="shared" si="64"/>
        <v>1</v>
      </c>
      <c r="AJ176" s="13" t="b">
        <f t="shared" si="65"/>
        <v>1</v>
      </c>
      <c r="AK176" s="13" t="b">
        <f t="shared" si="66"/>
        <v>1</v>
      </c>
      <c r="AL176" s="13">
        <f>IF(B176="",0,IF(COUNTIF(B176:$B$271,B176)&gt;1,1,0))</f>
        <v>0</v>
      </c>
    </row>
    <row r="177" spans="1:38" ht="15.75">
      <c r="A177" s="464">
        <v>156</v>
      </c>
      <c r="B177" s="491"/>
      <c r="C177" s="466"/>
      <c r="D177" s="467"/>
      <c r="E177" s="468"/>
      <c r="F177" s="521"/>
      <c r="G177" s="522"/>
      <c r="H177" s="522"/>
      <c r="I177" s="523"/>
      <c r="J177" s="523"/>
      <c r="K177" s="523"/>
      <c r="L177" s="523"/>
      <c r="M177" s="523"/>
      <c r="N177" s="524"/>
      <c r="O177" s="522"/>
      <c r="P177" s="522"/>
      <c r="Q177" s="522"/>
      <c r="R177" s="525"/>
      <c r="S177" s="3"/>
      <c r="T177" s="13" t="b">
        <f t="shared" si="49"/>
        <v>1</v>
      </c>
      <c r="U177" s="13" t="b">
        <f t="shared" si="50"/>
        <v>1</v>
      </c>
      <c r="V177" s="13" t="b">
        <f t="shared" si="51"/>
        <v>1</v>
      </c>
      <c r="W177" s="13" t="b">
        <f t="shared" si="52"/>
        <v>1</v>
      </c>
      <c r="X177" s="13" t="b">
        <f t="shared" si="53"/>
        <v>1</v>
      </c>
      <c r="Y177" s="13" t="b">
        <f t="shared" si="54"/>
        <v>1</v>
      </c>
      <c r="Z177" s="13" t="b">
        <f t="shared" si="55"/>
        <v>1</v>
      </c>
      <c r="AA177" s="13" t="b">
        <f t="shared" si="56"/>
        <v>1</v>
      </c>
      <c r="AB177" s="13" t="b">
        <f t="shared" si="57"/>
        <v>1</v>
      </c>
      <c r="AC177" s="13" t="b">
        <f t="shared" si="58"/>
        <v>1</v>
      </c>
      <c r="AD177" s="13" t="b">
        <f t="shared" si="59"/>
        <v>1</v>
      </c>
      <c r="AE177" s="13" t="b">
        <f t="shared" si="60"/>
        <v>1</v>
      </c>
      <c r="AF177" s="13" t="b">
        <f t="shared" si="61"/>
        <v>1</v>
      </c>
      <c r="AG177" s="13" t="b">
        <f t="shared" si="62"/>
        <v>1</v>
      </c>
      <c r="AH177" s="13" t="b">
        <f t="shared" si="63"/>
        <v>1</v>
      </c>
      <c r="AI177" s="13" t="b">
        <f t="shared" si="64"/>
        <v>1</v>
      </c>
      <c r="AJ177" s="13" t="b">
        <f t="shared" si="65"/>
        <v>1</v>
      </c>
      <c r="AK177" s="13" t="b">
        <f t="shared" si="66"/>
        <v>1</v>
      </c>
      <c r="AL177" s="13">
        <f>IF(B177="",0,IF(COUNTIF(B177:$B$271,B177)&gt;1,1,0))</f>
        <v>0</v>
      </c>
    </row>
    <row r="178" spans="1:38" ht="15.75">
      <c r="A178" s="464">
        <v>157</v>
      </c>
      <c r="B178" s="491"/>
      <c r="C178" s="466"/>
      <c r="D178" s="467"/>
      <c r="E178" s="468"/>
      <c r="F178" s="521"/>
      <c r="G178" s="522"/>
      <c r="H178" s="522"/>
      <c r="I178" s="523"/>
      <c r="J178" s="523"/>
      <c r="K178" s="523"/>
      <c r="L178" s="523"/>
      <c r="M178" s="523"/>
      <c r="N178" s="524"/>
      <c r="O178" s="522"/>
      <c r="P178" s="522"/>
      <c r="Q178" s="522"/>
      <c r="R178" s="525"/>
      <c r="S178" s="3"/>
      <c r="T178" s="13" t="b">
        <f t="shared" si="49"/>
        <v>1</v>
      </c>
      <c r="U178" s="13" t="b">
        <f t="shared" si="50"/>
        <v>1</v>
      </c>
      <c r="V178" s="13" t="b">
        <f t="shared" si="51"/>
        <v>1</v>
      </c>
      <c r="W178" s="13" t="b">
        <f t="shared" si="52"/>
        <v>1</v>
      </c>
      <c r="X178" s="13" t="b">
        <f t="shared" si="53"/>
        <v>1</v>
      </c>
      <c r="Y178" s="13" t="b">
        <f t="shared" si="54"/>
        <v>1</v>
      </c>
      <c r="Z178" s="13" t="b">
        <f t="shared" si="55"/>
        <v>1</v>
      </c>
      <c r="AA178" s="13" t="b">
        <f t="shared" si="56"/>
        <v>1</v>
      </c>
      <c r="AB178" s="13" t="b">
        <f t="shared" si="57"/>
        <v>1</v>
      </c>
      <c r="AC178" s="13" t="b">
        <f t="shared" si="58"/>
        <v>1</v>
      </c>
      <c r="AD178" s="13" t="b">
        <f t="shared" si="59"/>
        <v>1</v>
      </c>
      <c r="AE178" s="13" t="b">
        <f t="shared" si="60"/>
        <v>1</v>
      </c>
      <c r="AF178" s="13" t="b">
        <f t="shared" si="61"/>
        <v>1</v>
      </c>
      <c r="AG178" s="13" t="b">
        <f t="shared" si="62"/>
        <v>1</v>
      </c>
      <c r="AH178" s="13" t="b">
        <f t="shared" si="63"/>
        <v>1</v>
      </c>
      <c r="AI178" s="13" t="b">
        <f t="shared" si="64"/>
        <v>1</v>
      </c>
      <c r="AJ178" s="13" t="b">
        <f t="shared" si="65"/>
        <v>1</v>
      </c>
      <c r="AK178" s="13" t="b">
        <f t="shared" si="66"/>
        <v>1</v>
      </c>
      <c r="AL178" s="13">
        <f>IF(B178="",0,IF(COUNTIF(B178:$B$271,B178)&gt;1,1,0))</f>
        <v>0</v>
      </c>
    </row>
    <row r="179" spans="1:38" ht="15.75">
      <c r="A179" s="464">
        <v>158</v>
      </c>
      <c r="B179" s="491"/>
      <c r="C179" s="466"/>
      <c r="D179" s="467"/>
      <c r="E179" s="468"/>
      <c r="F179" s="521"/>
      <c r="G179" s="522"/>
      <c r="H179" s="522"/>
      <c r="I179" s="523"/>
      <c r="J179" s="523"/>
      <c r="K179" s="523"/>
      <c r="L179" s="523"/>
      <c r="M179" s="523"/>
      <c r="N179" s="524"/>
      <c r="O179" s="522"/>
      <c r="P179" s="522"/>
      <c r="Q179" s="522"/>
      <c r="R179" s="525"/>
      <c r="S179" s="3"/>
      <c r="T179" s="13" t="b">
        <f t="shared" si="49"/>
        <v>1</v>
      </c>
      <c r="U179" s="13" t="b">
        <f t="shared" si="50"/>
        <v>1</v>
      </c>
      <c r="V179" s="13" t="b">
        <f t="shared" si="51"/>
        <v>1</v>
      </c>
      <c r="W179" s="13" t="b">
        <f t="shared" si="52"/>
        <v>1</v>
      </c>
      <c r="X179" s="13" t="b">
        <f t="shared" si="53"/>
        <v>1</v>
      </c>
      <c r="Y179" s="13" t="b">
        <f t="shared" si="54"/>
        <v>1</v>
      </c>
      <c r="Z179" s="13" t="b">
        <f t="shared" si="55"/>
        <v>1</v>
      </c>
      <c r="AA179" s="13" t="b">
        <f t="shared" si="56"/>
        <v>1</v>
      </c>
      <c r="AB179" s="13" t="b">
        <f t="shared" si="57"/>
        <v>1</v>
      </c>
      <c r="AC179" s="13" t="b">
        <f t="shared" si="58"/>
        <v>1</v>
      </c>
      <c r="AD179" s="13" t="b">
        <f t="shared" si="59"/>
        <v>1</v>
      </c>
      <c r="AE179" s="13" t="b">
        <f t="shared" si="60"/>
        <v>1</v>
      </c>
      <c r="AF179" s="13" t="b">
        <f t="shared" si="61"/>
        <v>1</v>
      </c>
      <c r="AG179" s="13" t="b">
        <f t="shared" si="62"/>
        <v>1</v>
      </c>
      <c r="AH179" s="13" t="b">
        <f t="shared" si="63"/>
        <v>1</v>
      </c>
      <c r="AI179" s="13" t="b">
        <f t="shared" si="64"/>
        <v>1</v>
      </c>
      <c r="AJ179" s="13" t="b">
        <f t="shared" si="65"/>
        <v>1</v>
      </c>
      <c r="AK179" s="13" t="b">
        <f t="shared" si="66"/>
        <v>1</v>
      </c>
      <c r="AL179" s="13">
        <f>IF(B179="",0,IF(COUNTIF(B179:$B$271,B179)&gt;1,1,0))</f>
        <v>0</v>
      </c>
    </row>
    <row r="180" spans="1:38" ht="15.75">
      <c r="A180" s="464">
        <v>159</v>
      </c>
      <c r="B180" s="491"/>
      <c r="C180" s="466"/>
      <c r="D180" s="467"/>
      <c r="E180" s="468"/>
      <c r="F180" s="521"/>
      <c r="G180" s="522"/>
      <c r="H180" s="522"/>
      <c r="I180" s="523"/>
      <c r="J180" s="523"/>
      <c r="K180" s="523"/>
      <c r="L180" s="523"/>
      <c r="M180" s="523"/>
      <c r="N180" s="524"/>
      <c r="O180" s="522"/>
      <c r="P180" s="522"/>
      <c r="Q180" s="522"/>
      <c r="R180" s="525"/>
      <c r="S180" s="3"/>
      <c r="T180" s="13" t="b">
        <f t="shared" si="49"/>
        <v>1</v>
      </c>
      <c r="U180" s="13" t="b">
        <f t="shared" si="50"/>
        <v>1</v>
      </c>
      <c r="V180" s="13" t="b">
        <f t="shared" si="51"/>
        <v>1</v>
      </c>
      <c r="W180" s="13" t="b">
        <f t="shared" si="52"/>
        <v>1</v>
      </c>
      <c r="X180" s="13" t="b">
        <f t="shared" si="53"/>
        <v>1</v>
      </c>
      <c r="Y180" s="13" t="b">
        <f t="shared" si="54"/>
        <v>1</v>
      </c>
      <c r="Z180" s="13" t="b">
        <f t="shared" si="55"/>
        <v>1</v>
      </c>
      <c r="AA180" s="13" t="b">
        <f t="shared" si="56"/>
        <v>1</v>
      </c>
      <c r="AB180" s="13" t="b">
        <f t="shared" si="57"/>
        <v>1</v>
      </c>
      <c r="AC180" s="13" t="b">
        <f t="shared" si="58"/>
        <v>1</v>
      </c>
      <c r="AD180" s="13" t="b">
        <f t="shared" si="59"/>
        <v>1</v>
      </c>
      <c r="AE180" s="13" t="b">
        <f t="shared" si="60"/>
        <v>1</v>
      </c>
      <c r="AF180" s="13" t="b">
        <f t="shared" si="61"/>
        <v>1</v>
      </c>
      <c r="AG180" s="13" t="b">
        <f t="shared" si="62"/>
        <v>1</v>
      </c>
      <c r="AH180" s="13" t="b">
        <f t="shared" si="63"/>
        <v>1</v>
      </c>
      <c r="AI180" s="13" t="b">
        <f t="shared" si="64"/>
        <v>1</v>
      </c>
      <c r="AJ180" s="13" t="b">
        <f t="shared" si="65"/>
        <v>1</v>
      </c>
      <c r="AK180" s="13" t="b">
        <f t="shared" si="66"/>
        <v>1</v>
      </c>
      <c r="AL180" s="13">
        <f>IF(B180="",0,IF(COUNTIF(B180:$B$271,B180)&gt;1,1,0))</f>
        <v>0</v>
      </c>
    </row>
    <row r="181" spans="1:38" ht="15.75">
      <c r="A181" s="464">
        <v>160</v>
      </c>
      <c r="B181" s="491"/>
      <c r="C181" s="466"/>
      <c r="D181" s="467"/>
      <c r="E181" s="468"/>
      <c r="F181" s="521"/>
      <c r="G181" s="522"/>
      <c r="H181" s="522"/>
      <c r="I181" s="523"/>
      <c r="J181" s="523"/>
      <c r="K181" s="523"/>
      <c r="L181" s="523"/>
      <c r="M181" s="523"/>
      <c r="N181" s="524"/>
      <c r="O181" s="522"/>
      <c r="P181" s="522"/>
      <c r="Q181" s="522"/>
      <c r="R181" s="525"/>
      <c r="S181" s="3"/>
      <c r="T181" s="13" t="b">
        <f t="shared" si="49"/>
        <v>1</v>
      </c>
      <c r="U181" s="13" t="b">
        <f t="shared" si="50"/>
        <v>1</v>
      </c>
      <c r="V181" s="13" t="b">
        <f t="shared" si="51"/>
        <v>1</v>
      </c>
      <c r="W181" s="13" t="b">
        <f t="shared" si="52"/>
        <v>1</v>
      </c>
      <c r="X181" s="13" t="b">
        <f t="shared" si="53"/>
        <v>1</v>
      </c>
      <c r="Y181" s="13" t="b">
        <f t="shared" si="54"/>
        <v>1</v>
      </c>
      <c r="Z181" s="13" t="b">
        <f t="shared" si="55"/>
        <v>1</v>
      </c>
      <c r="AA181" s="13" t="b">
        <f t="shared" si="56"/>
        <v>1</v>
      </c>
      <c r="AB181" s="13" t="b">
        <f t="shared" si="57"/>
        <v>1</v>
      </c>
      <c r="AC181" s="13" t="b">
        <f t="shared" si="58"/>
        <v>1</v>
      </c>
      <c r="AD181" s="13" t="b">
        <f t="shared" si="59"/>
        <v>1</v>
      </c>
      <c r="AE181" s="13" t="b">
        <f t="shared" si="60"/>
        <v>1</v>
      </c>
      <c r="AF181" s="13" t="b">
        <f t="shared" si="61"/>
        <v>1</v>
      </c>
      <c r="AG181" s="13" t="b">
        <f t="shared" si="62"/>
        <v>1</v>
      </c>
      <c r="AH181" s="13" t="b">
        <f t="shared" si="63"/>
        <v>1</v>
      </c>
      <c r="AI181" s="13" t="b">
        <f t="shared" si="64"/>
        <v>1</v>
      </c>
      <c r="AJ181" s="13" t="b">
        <f t="shared" si="65"/>
        <v>1</v>
      </c>
      <c r="AK181" s="13" t="b">
        <f t="shared" si="66"/>
        <v>1</v>
      </c>
      <c r="AL181" s="13">
        <f>IF(B181="",0,IF(COUNTIF(B181:$B$271,B181)&gt;1,1,0))</f>
        <v>0</v>
      </c>
    </row>
    <row r="182" spans="1:38" ht="15.75">
      <c r="A182" s="464">
        <v>161</v>
      </c>
      <c r="B182" s="491"/>
      <c r="C182" s="466"/>
      <c r="D182" s="467"/>
      <c r="E182" s="468"/>
      <c r="F182" s="521"/>
      <c r="G182" s="522"/>
      <c r="H182" s="522"/>
      <c r="I182" s="523"/>
      <c r="J182" s="523"/>
      <c r="K182" s="523"/>
      <c r="L182" s="523"/>
      <c r="M182" s="523"/>
      <c r="N182" s="524"/>
      <c r="O182" s="522"/>
      <c r="P182" s="522"/>
      <c r="Q182" s="522"/>
      <c r="R182" s="525"/>
      <c r="S182" s="3"/>
      <c r="T182" s="13" t="b">
        <f t="shared" si="49"/>
        <v>1</v>
      </c>
      <c r="U182" s="13" t="b">
        <f t="shared" si="50"/>
        <v>1</v>
      </c>
      <c r="V182" s="13" t="b">
        <f t="shared" si="51"/>
        <v>1</v>
      </c>
      <c r="W182" s="13" t="b">
        <f t="shared" si="52"/>
        <v>1</v>
      </c>
      <c r="X182" s="13" t="b">
        <f t="shared" si="53"/>
        <v>1</v>
      </c>
      <c r="Y182" s="13" t="b">
        <f t="shared" si="54"/>
        <v>1</v>
      </c>
      <c r="Z182" s="13" t="b">
        <f t="shared" si="55"/>
        <v>1</v>
      </c>
      <c r="AA182" s="13" t="b">
        <f t="shared" si="56"/>
        <v>1</v>
      </c>
      <c r="AB182" s="13" t="b">
        <f t="shared" si="57"/>
        <v>1</v>
      </c>
      <c r="AC182" s="13" t="b">
        <f t="shared" si="58"/>
        <v>1</v>
      </c>
      <c r="AD182" s="13" t="b">
        <f t="shared" si="59"/>
        <v>1</v>
      </c>
      <c r="AE182" s="13" t="b">
        <f t="shared" si="60"/>
        <v>1</v>
      </c>
      <c r="AF182" s="13" t="b">
        <f t="shared" si="61"/>
        <v>1</v>
      </c>
      <c r="AG182" s="13" t="b">
        <f t="shared" si="62"/>
        <v>1</v>
      </c>
      <c r="AH182" s="13" t="b">
        <f t="shared" si="63"/>
        <v>1</v>
      </c>
      <c r="AI182" s="13" t="b">
        <f t="shared" si="64"/>
        <v>1</v>
      </c>
      <c r="AJ182" s="13" t="b">
        <f t="shared" si="65"/>
        <v>1</v>
      </c>
      <c r="AK182" s="13" t="b">
        <f t="shared" si="66"/>
        <v>1</v>
      </c>
      <c r="AL182" s="13">
        <f>IF(B182="",0,IF(COUNTIF(B182:$B$271,B182)&gt;1,1,0))</f>
        <v>0</v>
      </c>
    </row>
    <row r="183" spans="1:38" ht="15.75">
      <c r="A183" s="464">
        <v>162</v>
      </c>
      <c r="B183" s="491"/>
      <c r="C183" s="466"/>
      <c r="D183" s="467"/>
      <c r="E183" s="468"/>
      <c r="F183" s="521"/>
      <c r="G183" s="522"/>
      <c r="H183" s="522"/>
      <c r="I183" s="523"/>
      <c r="J183" s="523"/>
      <c r="K183" s="523"/>
      <c r="L183" s="523"/>
      <c r="M183" s="523"/>
      <c r="N183" s="524"/>
      <c r="O183" s="522"/>
      <c r="P183" s="522"/>
      <c r="Q183" s="522"/>
      <c r="R183" s="525"/>
      <c r="S183" s="3"/>
      <c r="T183" s="13" t="b">
        <f t="shared" si="49"/>
        <v>1</v>
      </c>
      <c r="U183" s="13" t="b">
        <f t="shared" si="50"/>
        <v>1</v>
      </c>
      <c r="V183" s="13" t="b">
        <f t="shared" si="51"/>
        <v>1</v>
      </c>
      <c r="W183" s="13" t="b">
        <f t="shared" si="52"/>
        <v>1</v>
      </c>
      <c r="X183" s="13" t="b">
        <f t="shared" si="53"/>
        <v>1</v>
      </c>
      <c r="Y183" s="13" t="b">
        <f t="shared" si="54"/>
        <v>1</v>
      </c>
      <c r="Z183" s="13" t="b">
        <f t="shared" si="55"/>
        <v>1</v>
      </c>
      <c r="AA183" s="13" t="b">
        <f t="shared" si="56"/>
        <v>1</v>
      </c>
      <c r="AB183" s="13" t="b">
        <f t="shared" si="57"/>
        <v>1</v>
      </c>
      <c r="AC183" s="13" t="b">
        <f t="shared" si="58"/>
        <v>1</v>
      </c>
      <c r="AD183" s="13" t="b">
        <f t="shared" si="59"/>
        <v>1</v>
      </c>
      <c r="AE183" s="13" t="b">
        <f t="shared" si="60"/>
        <v>1</v>
      </c>
      <c r="AF183" s="13" t="b">
        <f t="shared" si="61"/>
        <v>1</v>
      </c>
      <c r="AG183" s="13" t="b">
        <f t="shared" si="62"/>
        <v>1</v>
      </c>
      <c r="AH183" s="13" t="b">
        <f t="shared" si="63"/>
        <v>1</v>
      </c>
      <c r="AI183" s="13" t="b">
        <f t="shared" si="64"/>
        <v>1</v>
      </c>
      <c r="AJ183" s="13" t="b">
        <f t="shared" si="65"/>
        <v>1</v>
      </c>
      <c r="AK183" s="13" t="b">
        <f t="shared" si="66"/>
        <v>1</v>
      </c>
      <c r="AL183" s="13">
        <f>IF(B183="",0,IF(COUNTIF(B183:$B$271,B183)&gt;1,1,0))</f>
        <v>0</v>
      </c>
    </row>
    <row r="184" spans="1:38" ht="15.75">
      <c r="A184" s="464">
        <v>163</v>
      </c>
      <c r="B184" s="491"/>
      <c r="C184" s="466"/>
      <c r="D184" s="467"/>
      <c r="E184" s="468"/>
      <c r="F184" s="521"/>
      <c r="G184" s="522"/>
      <c r="H184" s="522"/>
      <c r="I184" s="523"/>
      <c r="J184" s="523"/>
      <c r="K184" s="523"/>
      <c r="L184" s="523"/>
      <c r="M184" s="523"/>
      <c r="N184" s="524"/>
      <c r="O184" s="522"/>
      <c r="P184" s="522"/>
      <c r="Q184" s="522"/>
      <c r="R184" s="525"/>
      <c r="S184" s="3"/>
      <c r="T184" s="13" t="b">
        <f t="shared" si="49"/>
        <v>1</v>
      </c>
      <c r="U184" s="13" t="b">
        <f t="shared" si="50"/>
        <v>1</v>
      </c>
      <c r="V184" s="13" t="b">
        <f t="shared" si="51"/>
        <v>1</v>
      </c>
      <c r="W184" s="13" t="b">
        <f t="shared" si="52"/>
        <v>1</v>
      </c>
      <c r="X184" s="13" t="b">
        <f t="shared" si="53"/>
        <v>1</v>
      </c>
      <c r="Y184" s="13" t="b">
        <f t="shared" si="54"/>
        <v>1</v>
      </c>
      <c r="Z184" s="13" t="b">
        <f t="shared" si="55"/>
        <v>1</v>
      </c>
      <c r="AA184" s="13" t="b">
        <f t="shared" si="56"/>
        <v>1</v>
      </c>
      <c r="AB184" s="13" t="b">
        <f t="shared" si="57"/>
        <v>1</v>
      </c>
      <c r="AC184" s="13" t="b">
        <f t="shared" si="58"/>
        <v>1</v>
      </c>
      <c r="AD184" s="13" t="b">
        <f t="shared" si="59"/>
        <v>1</v>
      </c>
      <c r="AE184" s="13" t="b">
        <f t="shared" si="60"/>
        <v>1</v>
      </c>
      <c r="AF184" s="13" t="b">
        <f t="shared" si="61"/>
        <v>1</v>
      </c>
      <c r="AG184" s="13" t="b">
        <f t="shared" si="62"/>
        <v>1</v>
      </c>
      <c r="AH184" s="13" t="b">
        <f t="shared" si="63"/>
        <v>1</v>
      </c>
      <c r="AI184" s="13" t="b">
        <f t="shared" si="64"/>
        <v>1</v>
      </c>
      <c r="AJ184" s="13" t="b">
        <f t="shared" si="65"/>
        <v>1</v>
      </c>
      <c r="AK184" s="13" t="b">
        <f t="shared" si="66"/>
        <v>1</v>
      </c>
      <c r="AL184" s="13">
        <f>IF(B184="",0,IF(COUNTIF(B184:$B$271,B184)&gt;1,1,0))</f>
        <v>0</v>
      </c>
    </row>
    <row r="185" spans="1:38" ht="15.75">
      <c r="A185" s="464">
        <v>164</v>
      </c>
      <c r="B185" s="491"/>
      <c r="C185" s="466"/>
      <c r="D185" s="467"/>
      <c r="E185" s="468"/>
      <c r="F185" s="521"/>
      <c r="G185" s="522"/>
      <c r="H185" s="522"/>
      <c r="I185" s="523"/>
      <c r="J185" s="523"/>
      <c r="K185" s="523"/>
      <c r="L185" s="523"/>
      <c r="M185" s="523"/>
      <c r="N185" s="524"/>
      <c r="O185" s="522"/>
      <c r="P185" s="522"/>
      <c r="Q185" s="522"/>
      <c r="R185" s="525"/>
      <c r="S185" s="3"/>
      <c r="T185" s="13" t="b">
        <f t="shared" si="49"/>
        <v>1</v>
      </c>
      <c r="U185" s="13" t="b">
        <f t="shared" si="50"/>
        <v>1</v>
      </c>
      <c r="V185" s="13" t="b">
        <f t="shared" si="51"/>
        <v>1</v>
      </c>
      <c r="W185" s="13" t="b">
        <f t="shared" si="52"/>
        <v>1</v>
      </c>
      <c r="X185" s="13" t="b">
        <f t="shared" si="53"/>
        <v>1</v>
      </c>
      <c r="Y185" s="13" t="b">
        <f t="shared" si="54"/>
        <v>1</v>
      </c>
      <c r="Z185" s="13" t="b">
        <f t="shared" si="55"/>
        <v>1</v>
      </c>
      <c r="AA185" s="13" t="b">
        <f t="shared" si="56"/>
        <v>1</v>
      </c>
      <c r="AB185" s="13" t="b">
        <f t="shared" si="57"/>
        <v>1</v>
      </c>
      <c r="AC185" s="13" t="b">
        <f t="shared" si="58"/>
        <v>1</v>
      </c>
      <c r="AD185" s="13" t="b">
        <f t="shared" si="59"/>
        <v>1</v>
      </c>
      <c r="AE185" s="13" t="b">
        <f t="shared" si="60"/>
        <v>1</v>
      </c>
      <c r="AF185" s="13" t="b">
        <f t="shared" si="61"/>
        <v>1</v>
      </c>
      <c r="AG185" s="13" t="b">
        <f t="shared" si="62"/>
        <v>1</v>
      </c>
      <c r="AH185" s="13" t="b">
        <f t="shared" si="63"/>
        <v>1</v>
      </c>
      <c r="AI185" s="13" t="b">
        <f t="shared" si="64"/>
        <v>1</v>
      </c>
      <c r="AJ185" s="13" t="b">
        <f t="shared" si="65"/>
        <v>1</v>
      </c>
      <c r="AK185" s="13" t="b">
        <f t="shared" si="66"/>
        <v>1</v>
      </c>
      <c r="AL185" s="13">
        <f>IF(B185="",0,IF(COUNTIF(B185:$B$271,B185)&gt;1,1,0))</f>
        <v>0</v>
      </c>
    </row>
    <row r="186" spans="1:38" ht="15.75">
      <c r="A186" s="464">
        <v>165</v>
      </c>
      <c r="B186" s="491"/>
      <c r="C186" s="466"/>
      <c r="D186" s="467"/>
      <c r="E186" s="468"/>
      <c r="F186" s="521"/>
      <c r="G186" s="522"/>
      <c r="H186" s="522"/>
      <c r="I186" s="523"/>
      <c r="J186" s="523"/>
      <c r="K186" s="523"/>
      <c r="L186" s="523"/>
      <c r="M186" s="523"/>
      <c r="N186" s="524"/>
      <c r="O186" s="522"/>
      <c r="P186" s="522"/>
      <c r="Q186" s="522"/>
      <c r="R186" s="525"/>
      <c r="S186" s="3"/>
      <c r="T186" s="13" t="b">
        <f t="shared" si="49"/>
        <v>1</v>
      </c>
      <c r="U186" s="13" t="b">
        <f t="shared" si="50"/>
        <v>1</v>
      </c>
      <c r="V186" s="13" t="b">
        <f t="shared" si="51"/>
        <v>1</v>
      </c>
      <c r="W186" s="13" t="b">
        <f t="shared" si="52"/>
        <v>1</v>
      </c>
      <c r="X186" s="13" t="b">
        <f t="shared" si="53"/>
        <v>1</v>
      </c>
      <c r="Y186" s="13" t="b">
        <f t="shared" si="54"/>
        <v>1</v>
      </c>
      <c r="Z186" s="13" t="b">
        <f t="shared" si="55"/>
        <v>1</v>
      </c>
      <c r="AA186" s="13" t="b">
        <f t="shared" si="56"/>
        <v>1</v>
      </c>
      <c r="AB186" s="13" t="b">
        <f t="shared" si="57"/>
        <v>1</v>
      </c>
      <c r="AC186" s="13" t="b">
        <f t="shared" si="58"/>
        <v>1</v>
      </c>
      <c r="AD186" s="13" t="b">
        <f t="shared" si="59"/>
        <v>1</v>
      </c>
      <c r="AE186" s="13" t="b">
        <f t="shared" si="60"/>
        <v>1</v>
      </c>
      <c r="AF186" s="13" t="b">
        <f t="shared" si="61"/>
        <v>1</v>
      </c>
      <c r="AG186" s="13" t="b">
        <f t="shared" si="62"/>
        <v>1</v>
      </c>
      <c r="AH186" s="13" t="b">
        <f t="shared" si="63"/>
        <v>1</v>
      </c>
      <c r="AI186" s="13" t="b">
        <f t="shared" si="64"/>
        <v>1</v>
      </c>
      <c r="AJ186" s="13" t="b">
        <f t="shared" si="65"/>
        <v>1</v>
      </c>
      <c r="AK186" s="13" t="b">
        <f t="shared" si="66"/>
        <v>1</v>
      </c>
      <c r="AL186" s="13">
        <f>IF(B186="",0,IF(COUNTIF(B186:$B$271,B186)&gt;1,1,0))</f>
        <v>0</v>
      </c>
    </row>
    <row r="187" spans="1:38" ht="15.75">
      <c r="A187" s="464">
        <v>166</v>
      </c>
      <c r="B187" s="491"/>
      <c r="C187" s="466"/>
      <c r="D187" s="467"/>
      <c r="E187" s="468"/>
      <c r="F187" s="521"/>
      <c r="G187" s="522"/>
      <c r="H187" s="522"/>
      <c r="I187" s="523"/>
      <c r="J187" s="523"/>
      <c r="K187" s="523"/>
      <c r="L187" s="523"/>
      <c r="M187" s="523"/>
      <c r="N187" s="524"/>
      <c r="O187" s="522"/>
      <c r="P187" s="522"/>
      <c r="Q187" s="522"/>
      <c r="R187" s="525"/>
      <c r="S187" s="3"/>
      <c r="T187" s="13" t="b">
        <f t="shared" si="49"/>
        <v>1</v>
      </c>
      <c r="U187" s="13" t="b">
        <f t="shared" si="50"/>
        <v>1</v>
      </c>
      <c r="V187" s="13" t="b">
        <f t="shared" si="51"/>
        <v>1</v>
      </c>
      <c r="W187" s="13" t="b">
        <f t="shared" si="52"/>
        <v>1</v>
      </c>
      <c r="X187" s="13" t="b">
        <f t="shared" si="53"/>
        <v>1</v>
      </c>
      <c r="Y187" s="13" t="b">
        <f t="shared" si="54"/>
        <v>1</v>
      </c>
      <c r="Z187" s="13" t="b">
        <f t="shared" si="55"/>
        <v>1</v>
      </c>
      <c r="AA187" s="13" t="b">
        <f t="shared" si="56"/>
        <v>1</v>
      </c>
      <c r="AB187" s="13" t="b">
        <f t="shared" si="57"/>
        <v>1</v>
      </c>
      <c r="AC187" s="13" t="b">
        <f t="shared" si="58"/>
        <v>1</v>
      </c>
      <c r="AD187" s="13" t="b">
        <f t="shared" si="59"/>
        <v>1</v>
      </c>
      <c r="AE187" s="13" t="b">
        <f t="shared" si="60"/>
        <v>1</v>
      </c>
      <c r="AF187" s="13" t="b">
        <f t="shared" si="61"/>
        <v>1</v>
      </c>
      <c r="AG187" s="13" t="b">
        <f t="shared" si="62"/>
        <v>1</v>
      </c>
      <c r="AH187" s="13" t="b">
        <f t="shared" si="63"/>
        <v>1</v>
      </c>
      <c r="AI187" s="13" t="b">
        <f t="shared" si="64"/>
        <v>1</v>
      </c>
      <c r="AJ187" s="13" t="b">
        <f t="shared" si="65"/>
        <v>1</v>
      </c>
      <c r="AK187" s="13" t="b">
        <f t="shared" si="66"/>
        <v>1</v>
      </c>
      <c r="AL187" s="13">
        <f>IF(B187="",0,IF(COUNTIF(B187:$B$271,B187)&gt;1,1,0))</f>
        <v>0</v>
      </c>
    </row>
    <row r="188" spans="1:38" ht="15.75">
      <c r="A188" s="464">
        <v>167</v>
      </c>
      <c r="B188" s="491"/>
      <c r="C188" s="466"/>
      <c r="D188" s="467"/>
      <c r="E188" s="468"/>
      <c r="F188" s="521"/>
      <c r="G188" s="522"/>
      <c r="H188" s="522"/>
      <c r="I188" s="523"/>
      <c r="J188" s="523"/>
      <c r="K188" s="523"/>
      <c r="L188" s="523"/>
      <c r="M188" s="523"/>
      <c r="N188" s="524"/>
      <c r="O188" s="522"/>
      <c r="P188" s="522"/>
      <c r="Q188" s="522"/>
      <c r="R188" s="525"/>
      <c r="S188" s="3"/>
      <c r="T188" s="13" t="b">
        <f t="shared" si="49"/>
        <v>1</v>
      </c>
      <c r="U188" s="13" t="b">
        <f t="shared" si="50"/>
        <v>1</v>
      </c>
      <c r="V188" s="13" t="b">
        <f t="shared" si="51"/>
        <v>1</v>
      </c>
      <c r="W188" s="13" t="b">
        <f t="shared" si="52"/>
        <v>1</v>
      </c>
      <c r="X188" s="13" t="b">
        <f t="shared" si="53"/>
        <v>1</v>
      </c>
      <c r="Y188" s="13" t="b">
        <f t="shared" si="54"/>
        <v>1</v>
      </c>
      <c r="Z188" s="13" t="b">
        <f t="shared" si="55"/>
        <v>1</v>
      </c>
      <c r="AA188" s="13" t="b">
        <f t="shared" si="56"/>
        <v>1</v>
      </c>
      <c r="AB188" s="13" t="b">
        <f t="shared" si="57"/>
        <v>1</v>
      </c>
      <c r="AC188" s="13" t="b">
        <f t="shared" si="58"/>
        <v>1</v>
      </c>
      <c r="AD188" s="13" t="b">
        <f t="shared" si="59"/>
        <v>1</v>
      </c>
      <c r="AE188" s="13" t="b">
        <f t="shared" si="60"/>
        <v>1</v>
      </c>
      <c r="AF188" s="13" t="b">
        <f t="shared" si="61"/>
        <v>1</v>
      </c>
      <c r="AG188" s="13" t="b">
        <f t="shared" si="62"/>
        <v>1</v>
      </c>
      <c r="AH188" s="13" t="b">
        <f t="shared" si="63"/>
        <v>1</v>
      </c>
      <c r="AI188" s="13" t="b">
        <f t="shared" si="64"/>
        <v>1</v>
      </c>
      <c r="AJ188" s="13" t="b">
        <f t="shared" si="65"/>
        <v>1</v>
      </c>
      <c r="AK188" s="13" t="b">
        <f t="shared" si="66"/>
        <v>1</v>
      </c>
      <c r="AL188" s="13">
        <f>IF(B188="",0,IF(COUNTIF(B188:$B$271,B188)&gt;1,1,0))</f>
        <v>0</v>
      </c>
    </row>
    <row r="189" spans="1:38" ht="15.75">
      <c r="A189" s="464">
        <v>168</v>
      </c>
      <c r="B189" s="491"/>
      <c r="C189" s="466"/>
      <c r="D189" s="467"/>
      <c r="E189" s="468"/>
      <c r="F189" s="521"/>
      <c r="G189" s="522"/>
      <c r="H189" s="522"/>
      <c r="I189" s="523"/>
      <c r="J189" s="523"/>
      <c r="K189" s="523"/>
      <c r="L189" s="523"/>
      <c r="M189" s="523"/>
      <c r="N189" s="524"/>
      <c r="O189" s="522"/>
      <c r="P189" s="522"/>
      <c r="Q189" s="522"/>
      <c r="R189" s="525"/>
      <c r="S189" s="3"/>
      <c r="T189" s="13" t="b">
        <f t="shared" si="49"/>
        <v>1</v>
      </c>
      <c r="U189" s="13" t="b">
        <f t="shared" si="50"/>
        <v>1</v>
      </c>
      <c r="V189" s="13" t="b">
        <f t="shared" si="51"/>
        <v>1</v>
      </c>
      <c r="W189" s="13" t="b">
        <f t="shared" si="52"/>
        <v>1</v>
      </c>
      <c r="X189" s="13" t="b">
        <f t="shared" si="53"/>
        <v>1</v>
      </c>
      <c r="Y189" s="13" t="b">
        <f t="shared" si="54"/>
        <v>1</v>
      </c>
      <c r="Z189" s="13" t="b">
        <f t="shared" si="55"/>
        <v>1</v>
      </c>
      <c r="AA189" s="13" t="b">
        <f t="shared" si="56"/>
        <v>1</v>
      </c>
      <c r="AB189" s="13" t="b">
        <f t="shared" si="57"/>
        <v>1</v>
      </c>
      <c r="AC189" s="13" t="b">
        <f t="shared" si="58"/>
        <v>1</v>
      </c>
      <c r="AD189" s="13" t="b">
        <f t="shared" si="59"/>
        <v>1</v>
      </c>
      <c r="AE189" s="13" t="b">
        <f t="shared" si="60"/>
        <v>1</v>
      </c>
      <c r="AF189" s="13" t="b">
        <f t="shared" si="61"/>
        <v>1</v>
      </c>
      <c r="AG189" s="13" t="b">
        <f t="shared" si="62"/>
        <v>1</v>
      </c>
      <c r="AH189" s="13" t="b">
        <f t="shared" si="63"/>
        <v>1</v>
      </c>
      <c r="AI189" s="13" t="b">
        <f t="shared" si="64"/>
        <v>1</v>
      </c>
      <c r="AJ189" s="13" t="b">
        <f t="shared" si="65"/>
        <v>1</v>
      </c>
      <c r="AK189" s="13" t="b">
        <f t="shared" si="66"/>
        <v>1</v>
      </c>
      <c r="AL189" s="13">
        <f>IF(B189="",0,IF(COUNTIF(B189:$B$271,B189)&gt;1,1,0))</f>
        <v>0</v>
      </c>
    </row>
    <row r="190" spans="1:38" ht="15.75">
      <c r="A190" s="464">
        <v>169</v>
      </c>
      <c r="B190" s="491"/>
      <c r="C190" s="466"/>
      <c r="D190" s="467"/>
      <c r="E190" s="468"/>
      <c r="F190" s="521"/>
      <c r="G190" s="522"/>
      <c r="H190" s="522"/>
      <c r="I190" s="523"/>
      <c r="J190" s="523"/>
      <c r="K190" s="523"/>
      <c r="L190" s="523"/>
      <c r="M190" s="523"/>
      <c r="N190" s="524"/>
      <c r="O190" s="522"/>
      <c r="P190" s="522"/>
      <c r="Q190" s="522"/>
      <c r="R190" s="525"/>
      <c r="S190" s="3"/>
      <c r="T190" s="13" t="b">
        <f t="shared" si="49"/>
        <v>1</v>
      </c>
      <c r="U190" s="13" t="b">
        <f t="shared" si="50"/>
        <v>1</v>
      </c>
      <c r="V190" s="13" t="b">
        <f t="shared" si="51"/>
        <v>1</v>
      </c>
      <c r="W190" s="13" t="b">
        <f t="shared" si="52"/>
        <v>1</v>
      </c>
      <c r="X190" s="13" t="b">
        <f t="shared" si="53"/>
        <v>1</v>
      </c>
      <c r="Y190" s="13" t="b">
        <f t="shared" si="54"/>
        <v>1</v>
      </c>
      <c r="Z190" s="13" t="b">
        <f t="shared" si="55"/>
        <v>1</v>
      </c>
      <c r="AA190" s="13" t="b">
        <f t="shared" si="56"/>
        <v>1</v>
      </c>
      <c r="AB190" s="13" t="b">
        <f t="shared" si="57"/>
        <v>1</v>
      </c>
      <c r="AC190" s="13" t="b">
        <f t="shared" si="58"/>
        <v>1</v>
      </c>
      <c r="AD190" s="13" t="b">
        <f t="shared" si="59"/>
        <v>1</v>
      </c>
      <c r="AE190" s="13" t="b">
        <f t="shared" si="60"/>
        <v>1</v>
      </c>
      <c r="AF190" s="13" t="b">
        <f t="shared" si="61"/>
        <v>1</v>
      </c>
      <c r="AG190" s="13" t="b">
        <f t="shared" si="62"/>
        <v>1</v>
      </c>
      <c r="AH190" s="13" t="b">
        <f t="shared" si="63"/>
        <v>1</v>
      </c>
      <c r="AI190" s="13" t="b">
        <f t="shared" si="64"/>
        <v>1</v>
      </c>
      <c r="AJ190" s="13" t="b">
        <f t="shared" si="65"/>
        <v>1</v>
      </c>
      <c r="AK190" s="13" t="b">
        <f t="shared" si="66"/>
        <v>1</v>
      </c>
      <c r="AL190" s="13">
        <f>IF(B190="",0,IF(COUNTIF(B190:$B$271,B190)&gt;1,1,0))</f>
        <v>0</v>
      </c>
    </row>
    <row r="191" spans="1:38" ht="15.75">
      <c r="A191" s="464">
        <v>170</v>
      </c>
      <c r="B191" s="491"/>
      <c r="C191" s="466"/>
      <c r="D191" s="467"/>
      <c r="E191" s="468"/>
      <c r="F191" s="521"/>
      <c r="G191" s="522"/>
      <c r="H191" s="522"/>
      <c r="I191" s="523"/>
      <c r="J191" s="523"/>
      <c r="K191" s="523"/>
      <c r="L191" s="523"/>
      <c r="M191" s="523"/>
      <c r="N191" s="524"/>
      <c r="O191" s="522"/>
      <c r="P191" s="522"/>
      <c r="Q191" s="522"/>
      <c r="R191" s="525"/>
      <c r="S191" s="3"/>
      <c r="T191" s="13" t="b">
        <f t="shared" si="49"/>
        <v>1</v>
      </c>
      <c r="U191" s="13" t="b">
        <f t="shared" si="50"/>
        <v>1</v>
      </c>
      <c r="V191" s="13" t="b">
        <f t="shared" si="51"/>
        <v>1</v>
      </c>
      <c r="W191" s="13" t="b">
        <f t="shared" si="52"/>
        <v>1</v>
      </c>
      <c r="X191" s="13" t="b">
        <f t="shared" si="53"/>
        <v>1</v>
      </c>
      <c r="Y191" s="13" t="b">
        <f t="shared" si="54"/>
        <v>1</v>
      </c>
      <c r="Z191" s="13" t="b">
        <f t="shared" si="55"/>
        <v>1</v>
      </c>
      <c r="AA191" s="13" t="b">
        <f t="shared" si="56"/>
        <v>1</v>
      </c>
      <c r="AB191" s="13" t="b">
        <f t="shared" si="57"/>
        <v>1</v>
      </c>
      <c r="AC191" s="13" t="b">
        <f t="shared" si="58"/>
        <v>1</v>
      </c>
      <c r="AD191" s="13" t="b">
        <f t="shared" si="59"/>
        <v>1</v>
      </c>
      <c r="AE191" s="13" t="b">
        <f t="shared" si="60"/>
        <v>1</v>
      </c>
      <c r="AF191" s="13" t="b">
        <f t="shared" si="61"/>
        <v>1</v>
      </c>
      <c r="AG191" s="13" t="b">
        <f t="shared" si="62"/>
        <v>1</v>
      </c>
      <c r="AH191" s="13" t="b">
        <f t="shared" si="63"/>
        <v>1</v>
      </c>
      <c r="AI191" s="13" t="b">
        <f t="shared" si="64"/>
        <v>1</v>
      </c>
      <c r="AJ191" s="13" t="b">
        <f t="shared" si="65"/>
        <v>1</v>
      </c>
      <c r="AK191" s="13" t="b">
        <f t="shared" si="66"/>
        <v>1</v>
      </c>
      <c r="AL191" s="13">
        <f>IF(B191="",0,IF(COUNTIF(B191:$B$271,B191)&gt;1,1,0))</f>
        <v>0</v>
      </c>
    </row>
    <row r="192" spans="1:38" ht="15.75">
      <c r="A192" s="464">
        <v>171</v>
      </c>
      <c r="B192" s="491"/>
      <c r="C192" s="466"/>
      <c r="D192" s="467"/>
      <c r="E192" s="468"/>
      <c r="F192" s="521"/>
      <c r="G192" s="522"/>
      <c r="H192" s="522"/>
      <c r="I192" s="523"/>
      <c r="J192" s="523"/>
      <c r="K192" s="523"/>
      <c r="L192" s="523"/>
      <c r="M192" s="523"/>
      <c r="N192" s="524"/>
      <c r="O192" s="522"/>
      <c r="P192" s="522"/>
      <c r="Q192" s="522"/>
      <c r="R192" s="525"/>
      <c r="S192" s="3"/>
      <c r="T192" s="13" t="b">
        <f t="shared" si="49"/>
        <v>1</v>
      </c>
      <c r="U192" s="13" t="b">
        <f t="shared" si="50"/>
        <v>1</v>
      </c>
      <c r="V192" s="13" t="b">
        <f t="shared" si="51"/>
        <v>1</v>
      </c>
      <c r="W192" s="13" t="b">
        <f t="shared" si="52"/>
        <v>1</v>
      </c>
      <c r="X192" s="13" t="b">
        <f t="shared" si="53"/>
        <v>1</v>
      </c>
      <c r="Y192" s="13" t="b">
        <f t="shared" si="54"/>
        <v>1</v>
      </c>
      <c r="Z192" s="13" t="b">
        <f t="shared" si="55"/>
        <v>1</v>
      </c>
      <c r="AA192" s="13" t="b">
        <f t="shared" si="56"/>
        <v>1</v>
      </c>
      <c r="AB192" s="13" t="b">
        <f t="shared" si="57"/>
        <v>1</v>
      </c>
      <c r="AC192" s="13" t="b">
        <f t="shared" si="58"/>
        <v>1</v>
      </c>
      <c r="AD192" s="13" t="b">
        <f t="shared" si="59"/>
        <v>1</v>
      </c>
      <c r="AE192" s="13" t="b">
        <f t="shared" si="60"/>
        <v>1</v>
      </c>
      <c r="AF192" s="13" t="b">
        <f t="shared" si="61"/>
        <v>1</v>
      </c>
      <c r="AG192" s="13" t="b">
        <f t="shared" si="62"/>
        <v>1</v>
      </c>
      <c r="AH192" s="13" t="b">
        <f t="shared" si="63"/>
        <v>1</v>
      </c>
      <c r="AI192" s="13" t="b">
        <f t="shared" si="64"/>
        <v>1</v>
      </c>
      <c r="AJ192" s="13" t="b">
        <f t="shared" si="65"/>
        <v>1</v>
      </c>
      <c r="AK192" s="13" t="b">
        <f t="shared" si="66"/>
        <v>1</v>
      </c>
      <c r="AL192" s="13">
        <f>IF(B192="",0,IF(COUNTIF(B192:$B$271,B192)&gt;1,1,0))</f>
        <v>0</v>
      </c>
    </row>
    <row r="193" spans="1:38" ht="15.75">
      <c r="A193" s="464">
        <v>172</v>
      </c>
      <c r="B193" s="491"/>
      <c r="C193" s="466"/>
      <c r="D193" s="467"/>
      <c r="E193" s="468"/>
      <c r="F193" s="521"/>
      <c r="G193" s="522"/>
      <c r="H193" s="522"/>
      <c r="I193" s="523"/>
      <c r="J193" s="523"/>
      <c r="K193" s="523"/>
      <c r="L193" s="523"/>
      <c r="M193" s="523"/>
      <c r="N193" s="524"/>
      <c r="O193" s="522"/>
      <c r="P193" s="522"/>
      <c r="Q193" s="522"/>
      <c r="R193" s="525"/>
      <c r="S193" s="3"/>
      <c r="T193" s="13" t="b">
        <f t="shared" si="49"/>
        <v>1</v>
      </c>
      <c r="U193" s="13" t="b">
        <f t="shared" si="50"/>
        <v>1</v>
      </c>
      <c r="V193" s="13" t="b">
        <f t="shared" si="51"/>
        <v>1</v>
      </c>
      <c r="W193" s="13" t="b">
        <f t="shared" si="52"/>
        <v>1</v>
      </c>
      <c r="X193" s="13" t="b">
        <f t="shared" si="53"/>
        <v>1</v>
      </c>
      <c r="Y193" s="13" t="b">
        <f t="shared" si="54"/>
        <v>1</v>
      </c>
      <c r="Z193" s="13" t="b">
        <f t="shared" si="55"/>
        <v>1</v>
      </c>
      <c r="AA193" s="13" t="b">
        <f t="shared" si="56"/>
        <v>1</v>
      </c>
      <c r="AB193" s="13" t="b">
        <f t="shared" si="57"/>
        <v>1</v>
      </c>
      <c r="AC193" s="13" t="b">
        <f t="shared" si="58"/>
        <v>1</v>
      </c>
      <c r="AD193" s="13" t="b">
        <f t="shared" si="59"/>
        <v>1</v>
      </c>
      <c r="AE193" s="13" t="b">
        <f t="shared" si="60"/>
        <v>1</v>
      </c>
      <c r="AF193" s="13" t="b">
        <f t="shared" si="61"/>
        <v>1</v>
      </c>
      <c r="AG193" s="13" t="b">
        <f t="shared" si="62"/>
        <v>1</v>
      </c>
      <c r="AH193" s="13" t="b">
        <f t="shared" si="63"/>
        <v>1</v>
      </c>
      <c r="AI193" s="13" t="b">
        <f t="shared" si="64"/>
        <v>1</v>
      </c>
      <c r="AJ193" s="13" t="b">
        <f t="shared" si="65"/>
        <v>1</v>
      </c>
      <c r="AK193" s="13" t="b">
        <f t="shared" si="66"/>
        <v>1</v>
      </c>
      <c r="AL193" s="13">
        <f>IF(B193="",0,IF(COUNTIF(B193:$B$271,B193)&gt;1,1,0))</f>
        <v>0</v>
      </c>
    </row>
    <row r="194" spans="1:38" ht="15.75">
      <c r="A194" s="464">
        <v>173</v>
      </c>
      <c r="B194" s="491"/>
      <c r="C194" s="466"/>
      <c r="D194" s="467"/>
      <c r="E194" s="468"/>
      <c r="F194" s="521"/>
      <c r="G194" s="522"/>
      <c r="H194" s="522"/>
      <c r="I194" s="523"/>
      <c r="J194" s="523"/>
      <c r="K194" s="523"/>
      <c r="L194" s="523"/>
      <c r="M194" s="523"/>
      <c r="N194" s="524"/>
      <c r="O194" s="522"/>
      <c r="P194" s="522"/>
      <c r="Q194" s="522"/>
      <c r="R194" s="525"/>
      <c r="S194" s="3"/>
      <c r="T194" s="13" t="b">
        <f t="shared" si="49"/>
        <v>1</v>
      </c>
      <c r="U194" s="13" t="b">
        <f t="shared" si="50"/>
        <v>1</v>
      </c>
      <c r="V194" s="13" t="b">
        <f t="shared" si="51"/>
        <v>1</v>
      </c>
      <c r="W194" s="13" t="b">
        <f t="shared" si="52"/>
        <v>1</v>
      </c>
      <c r="X194" s="13" t="b">
        <f t="shared" si="53"/>
        <v>1</v>
      </c>
      <c r="Y194" s="13" t="b">
        <f t="shared" si="54"/>
        <v>1</v>
      </c>
      <c r="Z194" s="13" t="b">
        <f t="shared" si="55"/>
        <v>1</v>
      </c>
      <c r="AA194" s="13" t="b">
        <f t="shared" si="56"/>
        <v>1</v>
      </c>
      <c r="AB194" s="13" t="b">
        <f t="shared" si="57"/>
        <v>1</v>
      </c>
      <c r="AC194" s="13" t="b">
        <f t="shared" si="58"/>
        <v>1</v>
      </c>
      <c r="AD194" s="13" t="b">
        <f t="shared" si="59"/>
        <v>1</v>
      </c>
      <c r="AE194" s="13" t="b">
        <f t="shared" si="60"/>
        <v>1</v>
      </c>
      <c r="AF194" s="13" t="b">
        <f t="shared" si="61"/>
        <v>1</v>
      </c>
      <c r="AG194" s="13" t="b">
        <f t="shared" si="62"/>
        <v>1</v>
      </c>
      <c r="AH194" s="13" t="b">
        <f t="shared" si="63"/>
        <v>1</v>
      </c>
      <c r="AI194" s="13" t="b">
        <f t="shared" si="64"/>
        <v>1</v>
      </c>
      <c r="AJ194" s="13" t="b">
        <f t="shared" si="65"/>
        <v>1</v>
      </c>
      <c r="AK194" s="13" t="b">
        <f t="shared" si="66"/>
        <v>1</v>
      </c>
      <c r="AL194" s="13">
        <f>IF(B194="",0,IF(COUNTIF(B194:$B$271,B194)&gt;1,1,0))</f>
        <v>0</v>
      </c>
    </row>
    <row r="195" spans="1:38" ht="15.75">
      <c r="A195" s="464">
        <v>174</v>
      </c>
      <c r="B195" s="491"/>
      <c r="C195" s="466"/>
      <c r="D195" s="467"/>
      <c r="E195" s="468"/>
      <c r="F195" s="521"/>
      <c r="G195" s="522"/>
      <c r="H195" s="522"/>
      <c r="I195" s="523"/>
      <c r="J195" s="523"/>
      <c r="K195" s="523"/>
      <c r="L195" s="523"/>
      <c r="M195" s="523"/>
      <c r="N195" s="524"/>
      <c r="O195" s="522"/>
      <c r="P195" s="522"/>
      <c r="Q195" s="522"/>
      <c r="R195" s="525"/>
      <c r="S195" s="3"/>
      <c r="T195" s="13" t="b">
        <f t="shared" si="49"/>
        <v>1</v>
      </c>
      <c r="U195" s="13" t="b">
        <f t="shared" si="50"/>
        <v>1</v>
      </c>
      <c r="V195" s="13" t="b">
        <f t="shared" si="51"/>
        <v>1</v>
      </c>
      <c r="W195" s="13" t="b">
        <f t="shared" si="52"/>
        <v>1</v>
      </c>
      <c r="X195" s="13" t="b">
        <f t="shared" si="53"/>
        <v>1</v>
      </c>
      <c r="Y195" s="13" t="b">
        <f t="shared" si="54"/>
        <v>1</v>
      </c>
      <c r="Z195" s="13" t="b">
        <f t="shared" si="55"/>
        <v>1</v>
      </c>
      <c r="AA195" s="13" t="b">
        <f t="shared" si="56"/>
        <v>1</v>
      </c>
      <c r="AB195" s="13" t="b">
        <f t="shared" si="57"/>
        <v>1</v>
      </c>
      <c r="AC195" s="13" t="b">
        <f t="shared" si="58"/>
        <v>1</v>
      </c>
      <c r="AD195" s="13" t="b">
        <f t="shared" si="59"/>
        <v>1</v>
      </c>
      <c r="AE195" s="13" t="b">
        <f t="shared" si="60"/>
        <v>1</v>
      </c>
      <c r="AF195" s="13" t="b">
        <f t="shared" si="61"/>
        <v>1</v>
      </c>
      <c r="AG195" s="13" t="b">
        <f t="shared" si="62"/>
        <v>1</v>
      </c>
      <c r="AH195" s="13" t="b">
        <f t="shared" si="63"/>
        <v>1</v>
      </c>
      <c r="AI195" s="13" t="b">
        <f t="shared" si="64"/>
        <v>1</v>
      </c>
      <c r="AJ195" s="13" t="b">
        <f t="shared" si="65"/>
        <v>1</v>
      </c>
      <c r="AK195" s="13" t="b">
        <f t="shared" si="66"/>
        <v>1</v>
      </c>
      <c r="AL195" s="13">
        <f>IF(B195="",0,IF(COUNTIF(B195:$B$271,B195)&gt;1,1,0))</f>
        <v>0</v>
      </c>
    </row>
    <row r="196" spans="1:38" ht="15.75">
      <c r="A196" s="464">
        <v>175</v>
      </c>
      <c r="B196" s="491"/>
      <c r="C196" s="466"/>
      <c r="D196" s="467"/>
      <c r="E196" s="468"/>
      <c r="F196" s="521"/>
      <c r="G196" s="522"/>
      <c r="H196" s="522"/>
      <c r="I196" s="523"/>
      <c r="J196" s="523"/>
      <c r="K196" s="523"/>
      <c r="L196" s="523"/>
      <c r="M196" s="523"/>
      <c r="N196" s="524"/>
      <c r="O196" s="522"/>
      <c r="P196" s="522"/>
      <c r="Q196" s="522"/>
      <c r="R196" s="525"/>
      <c r="S196" s="3"/>
      <c r="T196" s="13" t="b">
        <f t="shared" si="49"/>
        <v>1</v>
      </c>
      <c r="U196" s="13" t="b">
        <f t="shared" si="50"/>
        <v>1</v>
      </c>
      <c r="V196" s="13" t="b">
        <f t="shared" si="51"/>
        <v>1</v>
      </c>
      <c r="W196" s="13" t="b">
        <f t="shared" si="52"/>
        <v>1</v>
      </c>
      <c r="X196" s="13" t="b">
        <f t="shared" si="53"/>
        <v>1</v>
      </c>
      <c r="Y196" s="13" t="b">
        <f t="shared" si="54"/>
        <v>1</v>
      </c>
      <c r="Z196" s="13" t="b">
        <f t="shared" si="55"/>
        <v>1</v>
      </c>
      <c r="AA196" s="13" t="b">
        <f t="shared" si="56"/>
        <v>1</v>
      </c>
      <c r="AB196" s="13" t="b">
        <f t="shared" si="57"/>
        <v>1</v>
      </c>
      <c r="AC196" s="13" t="b">
        <f t="shared" si="58"/>
        <v>1</v>
      </c>
      <c r="AD196" s="13" t="b">
        <f t="shared" si="59"/>
        <v>1</v>
      </c>
      <c r="AE196" s="13" t="b">
        <f t="shared" si="60"/>
        <v>1</v>
      </c>
      <c r="AF196" s="13" t="b">
        <f t="shared" si="61"/>
        <v>1</v>
      </c>
      <c r="AG196" s="13" t="b">
        <f t="shared" si="62"/>
        <v>1</v>
      </c>
      <c r="AH196" s="13" t="b">
        <f t="shared" si="63"/>
        <v>1</v>
      </c>
      <c r="AI196" s="13" t="b">
        <f t="shared" si="64"/>
        <v>1</v>
      </c>
      <c r="AJ196" s="13" t="b">
        <f t="shared" si="65"/>
        <v>1</v>
      </c>
      <c r="AK196" s="13" t="b">
        <f t="shared" si="66"/>
        <v>1</v>
      </c>
      <c r="AL196" s="13">
        <f>IF(B196="",0,IF(COUNTIF(B196:$B$271,B196)&gt;1,1,0))</f>
        <v>0</v>
      </c>
    </row>
    <row r="197" spans="1:38" ht="15.75">
      <c r="A197" s="464">
        <v>176</v>
      </c>
      <c r="B197" s="491"/>
      <c r="C197" s="466"/>
      <c r="D197" s="467"/>
      <c r="E197" s="468"/>
      <c r="F197" s="521"/>
      <c r="G197" s="522"/>
      <c r="H197" s="522"/>
      <c r="I197" s="523"/>
      <c r="J197" s="523"/>
      <c r="K197" s="523"/>
      <c r="L197" s="523"/>
      <c r="M197" s="523"/>
      <c r="N197" s="524"/>
      <c r="O197" s="522"/>
      <c r="P197" s="522"/>
      <c r="Q197" s="522"/>
      <c r="R197" s="525"/>
      <c r="S197" s="3"/>
      <c r="T197" s="13" t="b">
        <f t="shared" si="49"/>
        <v>1</v>
      </c>
      <c r="U197" s="13" t="b">
        <f t="shared" si="50"/>
        <v>1</v>
      </c>
      <c r="V197" s="13" t="b">
        <f t="shared" si="51"/>
        <v>1</v>
      </c>
      <c r="W197" s="13" t="b">
        <f t="shared" si="52"/>
        <v>1</v>
      </c>
      <c r="X197" s="13" t="b">
        <f t="shared" si="53"/>
        <v>1</v>
      </c>
      <c r="Y197" s="13" t="b">
        <f t="shared" si="54"/>
        <v>1</v>
      </c>
      <c r="Z197" s="13" t="b">
        <f t="shared" si="55"/>
        <v>1</v>
      </c>
      <c r="AA197" s="13" t="b">
        <f t="shared" si="56"/>
        <v>1</v>
      </c>
      <c r="AB197" s="13" t="b">
        <f t="shared" si="57"/>
        <v>1</v>
      </c>
      <c r="AC197" s="13" t="b">
        <f t="shared" si="58"/>
        <v>1</v>
      </c>
      <c r="AD197" s="13" t="b">
        <f t="shared" si="59"/>
        <v>1</v>
      </c>
      <c r="AE197" s="13" t="b">
        <f t="shared" si="60"/>
        <v>1</v>
      </c>
      <c r="AF197" s="13" t="b">
        <f t="shared" si="61"/>
        <v>1</v>
      </c>
      <c r="AG197" s="13" t="b">
        <f t="shared" si="62"/>
        <v>1</v>
      </c>
      <c r="AH197" s="13" t="b">
        <f t="shared" si="63"/>
        <v>1</v>
      </c>
      <c r="AI197" s="13" t="b">
        <f t="shared" si="64"/>
        <v>1</v>
      </c>
      <c r="AJ197" s="13" t="b">
        <f t="shared" si="65"/>
        <v>1</v>
      </c>
      <c r="AK197" s="13" t="b">
        <f t="shared" si="66"/>
        <v>1</v>
      </c>
      <c r="AL197" s="13">
        <f>IF(B197="",0,IF(COUNTIF(B197:$B$271,B197)&gt;1,1,0))</f>
        <v>0</v>
      </c>
    </row>
    <row r="198" spans="1:38" ht="15.75">
      <c r="A198" s="464">
        <v>177</v>
      </c>
      <c r="B198" s="491"/>
      <c r="C198" s="466"/>
      <c r="D198" s="467"/>
      <c r="E198" s="468"/>
      <c r="F198" s="521"/>
      <c r="G198" s="522"/>
      <c r="H198" s="522"/>
      <c r="I198" s="523"/>
      <c r="J198" s="523"/>
      <c r="K198" s="523"/>
      <c r="L198" s="523"/>
      <c r="M198" s="523"/>
      <c r="N198" s="524"/>
      <c r="O198" s="522"/>
      <c r="P198" s="522"/>
      <c r="Q198" s="522"/>
      <c r="R198" s="525"/>
      <c r="S198" s="3"/>
      <c r="T198" s="13" t="b">
        <f t="shared" si="49"/>
        <v>1</v>
      </c>
      <c r="U198" s="13" t="b">
        <f t="shared" si="50"/>
        <v>1</v>
      </c>
      <c r="V198" s="13" t="b">
        <f t="shared" si="51"/>
        <v>1</v>
      </c>
      <c r="W198" s="13" t="b">
        <f t="shared" si="52"/>
        <v>1</v>
      </c>
      <c r="X198" s="13" t="b">
        <f t="shared" si="53"/>
        <v>1</v>
      </c>
      <c r="Y198" s="13" t="b">
        <f t="shared" si="54"/>
        <v>1</v>
      </c>
      <c r="Z198" s="13" t="b">
        <f t="shared" si="55"/>
        <v>1</v>
      </c>
      <c r="AA198" s="13" t="b">
        <f t="shared" si="56"/>
        <v>1</v>
      </c>
      <c r="AB198" s="13" t="b">
        <f t="shared" si="57"/>
        <v>1</v>
      </c>
      <c r="AC198" s="13" t="b">
        <f t="shared" si="58"/>
        <v>1</v>
      </c>
      <c r="AD198" s="13" t="b">
        <f t="shared" si="59"/>
        <v>1</v>
      </c>
      <c r="AE198" s="13" t="b">
        <f t="shared" si="60"/>
        <v>1</v>
      </c>
      <c r="AF198" s="13" t="b">
        <f t="shared" si="61"/>
        <v>1</v>
      </c>
      <c r="AG198" s="13" t="b">
        <f t="shared" si="62"/>
        <v>1</v>
      </c>
      <c r="AH198" s="13" t="b">
        <f t="shared" si="63"/>
        <v>1</v>
      </c>
      <c r="AI198" s="13" t="b">
        <f t="shared" si="64"/>
        <v>1</v>
      </c>
      <c r="AJ198" s="13" t="b">
        <f t="shared" si="65"/>
        <v>1</v>
      </c>
      <c r="AK198" s="13" t="b">
        <f t="shared" si="66"/>
        <v>1</v>
      </c>
      <c r="AL198" s="13">
        <f>IF(B198="",0,IF(COUNTIF(B198:$B$271,B198)&gt;1,1,0))</f>
        <v>0</v>
      </c>
    </row>
    <row r="199" spans="1:38" ht="15.75">
      <c r="A199" s="464">
        <v>178</v>
      </c>
      <c r="B199" s="491"/>
      <c r="C199" s="466"/>
      <c r="D199" s="467"/>
      <c r="E199" s="468"/>
      <c r="F199" s="521"/>
      <c r="G199" s="522"/>
      <c r="H199" s="522"/>
      <c r="I199" s="523"/>
      <c r="J199" s="523"/>
      <c r="K199" s="523"/>
      <c r="L199" s="523"/>
      <c r="M199" s="523"/>
      <c r="N199" s="524"/>
      <c r="O199" s="522"/>
      <c r="P199" s="522"/>
      <c r="Q199" s="522"/>
      <c r="R199" s="525"/>
      <c r="S199" s="3"/>
      <c r="T199" s="13" t="b">
        <f t="shared" si="49"/>
        <v>1</v>
      </c>
      <c r="U199" s="13" t="b">
        <f t="shared" si="50"/>
        <v>1</v>
      </c>
      <c r="V199" s="13" t="b">
        <f t="shared" si="51"/>
        <v>1</v>
      </c>
      <c r="W199" s="13" t="b">
        <f t="shared" si="52"/>
        <v>1</v>
      </c>
      <c r="X199" s="13" t="b">
        <f t="shared" si="53"/>
        <v>1</v>
      </c>
      <c r="Y199" s="13" t="b">
        <f t="shared" si="54"/>
        <v>1</v>
      </c>
      <c r="Z199" s="13" t="b">
        <f t="shared" si="55"/>
        <v>1</v>
      </c>
      <c r="AA199" s="13" t="b">
        <f t="shared" si="56"/>
        <v>1</v>
      </c>
      <c r="AB199" s="13" t="b">
        <f t="shared" si="57"/>
        <v>1</v>
      </c>
      <c r="AC199" s="13" t="b">
        <f t="shared" si="58"/>
        <v>1</v>
      </c>
      <c r="AD199" s="13" t="b">
        <f t="shared" si="59"/>
        <v>1</v>
      </c>
      <c r="AE199" s="13" t="b">
        <f t="shared" si="60"/>
        <v>1</v>
      </c>
      <c r="AF199" s="13" t="b">
        <f t="shared" si="61"/>
        <v>1</v>
      </c>
      <c r="AG199" s="13" t="b">
        <f t="shared" si="62"/>
        <v>1</v>
      </c>
      <c r="AH199" s="13" t="b">
        <f t="shared" si="63"/>
        <v>1</v>
      </c>
      <c r="AI199" s="13" t="b">
        <f t="shared" si="64"/>
        <v>1</v>
      </c>
      <c r="AJ199" s="13" t="b">
        <f t="shared" si="65"/>
        <v>1</v>
      </c>
      <c r="AK199" s="13" t="b">
        <f t="shared" si="66"/>
        <v>1</v>
      </c>
      <c r="AL199" s="13">
        <f>IF(B199="",0,IF(COUNTIF(B199:$B$271,B199)&gt;1,1,0))</f>
        <v>0</v>
      </c>
    </row>
    <row r="200" spans="1:38" ht="15.75">
      <c r="A200" s="464">
        <v>179</v>
      </c>
      <c r="B200" s="491"/>
      <c r="C200" s="466"/>
      <c r="D200" s="467"/>
      <c r="E200" s="468"/>
      <c r="F200" s="521"/>
      <c r="G200" s="522"/>
      <c r="H200" s="522"/>
      <c r="I200" s="523"/>
      <c r="J200" s="523"/>
      <c r="K200" s="523"/>
      <c r="L200" s="523"/>
      <c r="M200" s="523"/>
      <c r="N200" s="524"/>
      <c r="O200" s="522"/>
      <c r="P200" s="522"/>
      <c r="Q200" s="522"/>
      <c r="R200" s="525"/>
      <c r="S200" s="3"/>
      <c r="T200" s="13" t="b">
        <f t="shared" si="49"/>
        <v>1</v>
      </c>
      <c r="U200" s="13" t="b">
        <f t="shared" si="50"/>
        <v>1</v>
      </c>
      <c r="V200" s="13" t="b">
        <f t="shared" si="51"/>
        <v>1</v>
      </c>
      <c r="W200" s="13" t="b">
        <f t="shared" si="52"/>
        <v>1</v>
      </c>
      <c r="X200" s="13" t="b">
        <f t="shared" si="53"/>
        <v>1</v>
      </c>
      <c r="Y200" s="13" t="b">
        <f t="shared" si="54"/>
        <v>1</v>
      </c>
      <c r="Z200" s="13" t="b">
        <f t="shared" si="55"/>
        <v>1</v>
      </c>
      <c r="AA200" s="13" t="b">
        <f t="shared" si="56"/>
        <v>1</v>
      </c>
      <c r="AB200" s="13" t="b">
        <f t="shared" si="57"/>
        <v>1</v>
      </c>
      <c r="AC200" s="13" t="b">
        <f t="shared" si="58"/>
        <v>1</v>
      </c>
      <c r="AD200" s="13" t="b">
        <f t="shared" si="59"/>
        <v>1</v>
      </c>
      <c r="AE200" s="13" t="b">
        <f t="shared" si="60"/>
        <v>1</v>
      </c>
      <c r="AF200" s="13" t="b">
        <f t="shared" si="61"/>
        <v>1</v>
      </c>
      <c r="AG200" s="13" t="b">
        <f t="shared" si="62"/>
        <v>1</v>
      </c>
      <c r="AH200" s="13" t="b">
        <f t="shared" si="63"/>
        <v>1</v>
      </c>
      <c r="AI200" s="13" t="b">
        <f t="shared" si="64"/>
        <v>1</v>
      </c>
      <c r="AJ200" s="13" t="b">
        <f t="shared" si="65"/>
        <v>1</v>
      </c>
      <c r="AK200" s="13" t="b">
        <f t="shared" si="66"/>
        <v>1</v>
      </c>
      <c r="AL200" s="13">
        <f>IF(B200="",0,IF(COUNTIF(B200:$B$271,B200)&gt;1,1,0))</f>
        <v>0</v>
      </c>
    </row>
    <row r="201" spans="1:38" ht="15.75">
      <c r="A201" s="464">
        <v>180</v>
      </c>
      <c r="B201" s="491"/>
      <c r="C201" s="466"/>
      <c r="D201" s="467"/>
      <c r="E201" s="468"/>
      <c r="F201" s="521"/>
      <c r="G201" s="522"/>
      <c r="H201" s="522"/>
      <c r="I201" s="523"/>
      <c r="J201" s="523"/>
      <c r="K201" s="523"/>
      <c r="L201" s="523"/>
      <c r="M201" s="523"/>
      <c r="N201" s="524"/>
      <c r="O201" s="522"/>
      <c r="P201" s="522"/>
      <c r="Q201" s="522"/>
      <c r="R201" s="525"/>
      <c r="S201" s="3"/>
      <c r="T201" s="13" t="b">
        <f t="shared" si="49"/>
        <v>1</v>
      </c>
      <c r="U201" s="13" t="b">
        <f t="shared" si="50"/>
        <v>1</v>
      </c>
      <c r="V201" s="13" t="b">
        <f t="shared" si="51"/>
        <v>1</v>
      </c>
      <c r="W201" s="13" t="b">
        <f t="shared" si="52"/>
        <v>1</v>
      </c>
      <c r="X201" s="13" t="b">
        <f t="shared" si="53"/>
        <v>1</v>
      </c>
      <c r="Y201" s="13" t="b">
        <f t="shared" si="54"/>
        <v>1</v>
      </c>
      <c r="Z201" s="13" t="b">
        <f t="shared" si="55"/>
        <v>1</v>
      </c>
      <c r="AA201" s="13" t="b">
        <f t="shared" si="56"/>
        <v>1</v>
      </c>
      <c r="AB201" s="13" t="b">
        <f t="shared" si="57"/>
        <v>1</v>
      </c>
      <c r="AC201" s="13" t="b">
        <f t="shared" si="58"/>
        <v>1</v>
      </c>
      <c r="AD201" s="13" t="b">
        <f t="shared" si="59"/>
        <v>1</v>
      </c>
      <c r="AE201" s="13" t="b">
        <f t="shared" si="60"/>
        <v>1</v>
      </c>
      <c r="AF201" s="13" t="b">
        <f t="shared" si="61"/>
        <v>1</v>
      </c>
      <c r="AG201" s="13" t="b">
        <f t="shared" si="62"/>
        <v>1</v>
      </c>
      <c r="AH201" s="13" t="b">
        <f t="shared" si="63"/>
        <v>1</v>
      </c>
      <c r="AI201" s="13" t="b">
        <f t="shared" si="64"/>
        <v>1</v>
      </c>
      <c r="AJ201" s="13" t="b">
        <f t="shared" si="65"/>
        <v>1</v>
      </c>
      <c r="AK201" s="13" t="b">
        <f t="shared" si="66"/>
        <v>1</v>
      </c>
      <c r="AL201" s="13">
        <f>IF(B201="",0,IF(COUNTIF(B201:$B$271,B201)&gt;1,1,0))</f>
        <v>0</v>
      </c>
    </row>
    <row r="202" spans="1:38" ht="15.75">
      <c r="A202" s="464">
        <v>181</v>
      </c>
      <c r="B202" s="491"/>
      <c r="C202" s="466"/>
      <c r="D202" s="467"/>
      <c r="E202" s="468"/>
      <c r="F202" s="521"/>
      <c r="G202" s="522"/>
      <c r="H202" s="522"/>
      <c r="I202" s="523"/>
      <c r="J202" s="523"/>
      <c r="K202" s="523"/>
      <c r="L202" s="523"/>
      <c r="M202" s="523"/>
      <c r="N202" s="524"/>
      <c r="O202" s="522"/>
      <c r="P202" s="522"/>
      <c r="Q202" s="522"/>
      <c r="R202" s="525"/>
      <c r="S202" s="3"/>
      <c r="T202" s="13" t="b">
        <f t="shared" si="49"/>
        <v>1</v>
      </c>
      <c r="U202" s="13" t="b">
        <f t="shared" si="50"/>
        <v>1</v>
      </c>
      <c r="V202" s="13" t="b">
        <f t="shared" si="51"/>
        <v>1</v>
      </c>
      <c r="W202" s="13" t="b">
        <f t="shared" si="52"/>
        <v>1</v>
      </c>
      <c r="X202" s="13" t="b">
        <f t="shared" si="53"/>
        <v>1</v>
      </c>
      <c r="Y202" s="13" t="b">
        <f t="shared" si="54"/>
        <v>1</v>
      </c>
      <c r="Z202" s="13" t="b">
        <f t="shared" si="55"/>
        <v>1</v>
      </c>
      <c r="AA202" s="13" t="b">
        <f t="shared" si="56"/>
        <v>1</v>
      </c>
      <c r="AB202" s="13" t="b">
        <f t="shared" si="57"/>
        <v>1</v>
      </c>
      <c r="AC202" s="13" t="b">
        <f t="shared" si="58"/>
        <v>1</v>
      </c>
      <c r="AD202" s="13" t="b">
        <f t="shared" si="59"/>
        <v>1</v>
      </c>
      <c r="AE202" s="13" t="b">
        <f t="shared" si="60"/>
        <v>1</v>
      </c>
      <c r="AF202" s="13" t="b">
        <f t="shared" si="61"/>
        <v>1</v>
      </c>
      <c r="AG202" s="13" t="b">
        <f t="shared" si="62"/>
        <v>1</v>
      </c>
      <c r="AH202" s="13" t="b">
        <f t="shared" si="63"/>
        <v>1</v>
      </c>
      <c r="AI202" s="13" t="b">
        <f t="shared" si="64"/>
        <v>1</v>
      </c>
      <c r="AJ202" s="13" t="b">
        <f t="shared" si="65"/>
        <v>1</v>
      </c>
      <c r="AK202" s="13" t="b">
        <f t="shared" si="66"/>
        <v>1</v>
      </c>
      <c r="AL202" s="13">
        <f>IF(B202="",0,IF(COUNTIF(B202:$B$271,B202)&gt;1,1,0))</f>
        <v>0</v>
      </c>
    </row>
    <row r="203" spans="1:38" ht="15.75">
      <c r="A203" s="464">
        <v>182</v>
      </c>
      <c r="B203" s="491"/>
      <c r="C203" s="466"/>
      <c r="D203" s="467"/>
      <c r="E203" s="468"/>
      <c r="F203" s="521"/>
      <c r="G203" s="522"/>
      <c r="H203" s="522"/>
      <c r="I203" s="523"/>
      <c r="J203" s="523"/>
      <c r="K203" s="523"/>
      <c r="L203" s="523"/>
      <c r="M203" s="523"/>
      <c r="N203" s="524"/>
      <c r="O203" s="522"/>
      <c r="P203" s="522"/>
      <c r="Q203" s="522"/>
      <c r="R203" s="525"/>
      <c r="S203" s="3"/>
      <c r="T203" s="13" t="b">
        <f t="shared" si="49"/>
        <v>1</v>
      </c>
      <c r="U203" s="13" t="b">
        <f t="shared" si="50"/>
        <v>1</v>
      </c>
      <c r="V203" s="13" t="b">
        <f t="shared" si="51"/>
        <v>1</v>
      </c>
      <c r="W203" s="13" t="b">
        <f t="shared" si="52"/>
        <v>1</v>
      </c>
      <c r="X203" s="13" t="b">
        <f t="shared" si="53"/>
        <v>1</v>
      </c>
      <c r="Y203" s="13" t="b">
        <f t="shared" si="54"/>
        <v>1</v>
      </c>
      <c r="Z203" s="13" t="b">
        <f t="shared" si="55"/>
        <v>1</v>
      </c>
      <c r="AA203" s="13" t="b">
        <f t="shared" si="56"/>
        <v>1</v>
      </c>
      <c r="AB203" s="13" t="b">
        <f t="shared" si="57"/>
        <v>1</v>
      </c>
      <c r="AC203" s="13" t="b">
        <f t="shared" si="58"/>
        <v>1</v>
      </c>
      <c r="AD203" s="13" t="b">
        <f t="shared" si="59"/>
        <v>1</v>
      </c>
      <c r="AE203" s="13" t="b">
        <f t="shared" si="60"/>
        <v>1</v>
      </c>
      <c r="AF203" s="13" t="b">
        <f t="shared" si="61"/>
        <v>1</v>
      </c>
      <c r="AG203" s="13" t="b">
        <f t="shared" si="62"/>
        <v>1</v>
      </c>
      <c r="AH203" s="13" t="b">
        <f t="shared" si="63"/>
        <v>1</v>
      </c>
      <c r="AI203" s="13" t="b">
        <f t="shared" si="64"/>
        <v>1</v>
      </c>
      <c r="AJ203" s="13" t="b">
        <f t="shared" si="65"/>
        <v>1</v>
      </c>
      <c r="AK203" s="13" t="b">
        <f t="shared" si="66"/>
        <v>1</v>
      </c>
      <c r="AL203" s="13">
        <f>IF(B203="",0,IF(COUNTIF(B203:$B$271,B203)&gt;1,1,0))</f>
        <v>0</v>
      </c>
    </row>
    <row r="204" spans="1:38" ht="15.75">
      <c r="A204" s="464">
        <v>183</v>
      </c>
      <c r="B204" s="491"/>
      <c r="C204" s="466"/>
      <c r="D204" s="467"/>
      <c r="E204" s="468"/>
      <c r="F204" s="521"/>
      <c r="G204" s="522"/>
      <c r="H204" s="522"/>
      <c r="I204" s="523"/>
      <c r="J204" s="523"/>
      <c r="K204" s="523"/>
      <c r="L204" s="523"/>
      <c r="M204" s="523"/>
      <c r="N204" s="524"/>
      <c r="O204" s="522"/>
      <c r="P204" s="522"/>
      <c r="Q204" s="522"/>
      <c r="R204" s="525"/>
      <c r="S204" s="3"/>
      <c r="T204" s="13" t="b">
        <f t="shared" si="49"/>
        <v>1</v>
      </c>
      <c r="U204" s="13" t="b">
        <f t="shared" si="50"/>
        <v>1</v>
      </c>
      <c r="V204" s="13" t="b">
        <f t="shared" si="51"/>
        <v>1</v>
      </c>
      <c r="W204" s="13" t="b">
        <f t="shared" si="52"/>
        <v>1</v>
      </c>
      <c r="X204" s="13" t="b">
        <f t="shared" si="53"/>
        <v>1</v>
      </c>
      <c r="Y204" s="13" t="b">
        <f t="shared" si="54"/>
        <v>1</v>
      </c>
      <c r="Z204" s="13" t="b">
        <f t="shared" si="55"/>
        <v>1</v>
      </c>
      <c r="AA204" s="13" t="b">
        <f t="shared" si="56"/>
        <v>1</v>
      </c>
      <c r="AB204" s="13" t="b">
        <f t="shared" si="57"/>
        <v>1</v>
      </c>
      <c r="AC204" s="13" t="b">
        <f t="shared" si="58"/>
        <v>1</v>
      </c>
      <c r="AD204" s="13" t="b">
        <f t="shared" si="59"/>
        <v>1</v>
      </c>
      <c r="AE204" s="13" t="b">
        <f t="shared" si="60"/>
        <v>1</v>
      </c>
      <c r="AF204" s="13" t="b">
        <f t="shared" si="61"/>
        <v>1</v>
      </c>
      <c r="AG204" s="13" t="b">
        <f t="shared" si="62"/>
        <v>1</v>
      </c>
      <c r="AH204" s="13" t="b">
        <f t="shared" si="63"/>
        <v>1</v>
      </c>
      <c r="AI204" s="13" t="b">
        <f t="shared" si="64"/>
        <v>1</v>
      </c>
      <c r="AJ204" s="13" t="b">
        <f t="shared" si="65"/>
        <v>1</v>
      </c>
      <c r="AK204" s="13" t="b">
        <f t="shared" si="66"/>
        <v>1</v>
      </c>
      <c r="AL204" s="13">
        <f>IF(B204="",0,IF(COUNTIF(B204:$B$271,B204)&gt;1,1,0))</f>
        <v>0</v>
      </c>
    </row>
    <row r="205" spans="1:38" ht="15.75">
      <c r="A205" s="464">
        <v>184</v>
      </c>
      <c r="B205" s="491"/>
      <c r="C205" s="466"/>
      <c r="D205" s="467"/>
      <c r="E205" s="468"/>
      <c r="F205" s="521"/>
      <c r="G205" s="522"/>
      <c r="H205" s="522"/>
      <c r="I205" s="523"/>
      <c r="J205" s="523"/>
      <c r="K205" s="523"/>
      <c r="L205" s="523"/>
      <c r="M205" s="523"/>
      <c r="N205" s="524"/>
      <c r="O205" s="522"/>
      <c r="P205" s="522"/>
      <c r="Q205" s="522"/>
      <c r="R205" s="525"/>
      <c r="S205" s="3"/>
      <c r="T205" s="13" t="b">
        <f t="shared" si="49"/>
        <v>1</v>
      </c>
      <c r="U205" s="13" t="b">
        <f t="shared" si="50"/>
        <v>1</v>
      </c>
      <c r="V205" s="13" t="b">
        <f t="shared" si="51"/>
        <v>1</v>
      </c>
      <c r="W205" s="13" t="b">
        <f t="shared" si="52"/>
        <v>1</v>
      </c>
      <c r="X205" s="13" t="b">
        <f t="shared" si="53"/>
        <v>1</v>
      </c>
      <c r="Y205" s="13" t="b">
        <f t="shared" si="54"/>
        <v>1</v>
      </c>
      <c r="Z205" s="13" t="b">
        <f t="shared" si="55"/>
        <v>1</v>
      </c>
      <c r="AA205" s="13" t="b">
        <f t="shared" si="56"/>
        <v>1</v>
      </c>
      <c r="AB205" s="13" t="b">
        <f t="shared" si="57"/>
        <v>1</v>
      </c>
      <c r="AC205" s="13" t="b">
        <f t="shared" si="58"/>
        <v>1</v>
      </c>
      <c r="AD205" s="13" t="b">
        <f t="shared" si="59"/>
        <v>1</v>
      </c>
      <c r="AE205" s="13" t="b">
        <f t="shared" si="60"/>
        <v>1</v>
      </c>
      <c r="AF205" s="13" t="b">
        <f t="shared" si="61"/>
        <v>1</v>
      </c>
      <c r="AG205" s="13" t="b">
        <f t="shared" si="62"/>
        <v>1</v>
      </c>
      <c r="AH205" s="13" t="b">
        <f t="shared" si="63"/>
        <v>1</v>
      </c>
      <c r="AI205" s="13" t="b">
        <f t="shared" si="64"/>
        <v>1</v>
      </c>
      <c r="AJ205" s="13" t="b">
        <f t="shared" si="65"/>
        <v>1</v>
      </c>
      <c r="AK205" s="13" t="b">
        <f t="shared" si="66"/>
        <v>1</v>
      </c>
      <c r="AL205" s="13">
        <f>IF(B205="",0,IF(COUNTIF(B205:$B$271,B205)&gt;1,1,0))</f>
        <v>0</v>
      </c>
    </row>
    <row r="206" spans="1:38" ht="15.75">
      <c r="A206" s="464">
        <v>185</v>
      </c>
      <c r="B206" s="491"/>
      <c r="C206" s="466"/>
      <c r="D206" s="467"/>
      <c r="E206" s="468"/>
      <c r="F206" s="521"/>
      <c r="G206" s="522"/>
      <c r="H206" s="522"/>
      <c r="I206" s="523"/>
      <c r="J206" s="523"/>
      <c r="K206" s="523"/>
      <c r="L206" s="523"/>
      <c r="M206" s="523"/>
      <c r="N206" s="524"/>
      <c r="O206" s="522"/>
      <c r="P206" s="522"/>
      <c r="Q206" s="522"/>
      <c r="R206" s="525"/>
      <c r="S206" s="3"/>
      <c r="T206" s="13" t="b">
        <f t="shared" si="49"/>
        <v>1</v>
      </c>
      <c r="U206" s="13" t="b">
        <f t="shared" si="50"/>
        <v>1</v>
      </c>
      <c r="V206" s="13" t="b">
        <f t="shared" si="51"/>
        <v>1</v>
      </c>
      <c r="W206" s="13" t="b">
        <f t="shared" si="52"/>
        <v>1</v>
      </c>
      <c r="X206" s="13" t="b">
        <f t="shared" si="53"/>
        <v>1</v>
      </c>
      <c r="Y206" s="13" t="b">
        <f t="shared" si="54"/>
        <v>1</v>
      </c>
      <c r="Z206" s="13" t="b">
        <f t="shared" si="55"/>
        <v>1</v>
      </c>
      <c r="AA206" s="13" t="b">
        <f t="shared" si="56"/>
        <v>1</v>
      </c>
      <c r="AB206" s="13" t="b">
        <f t="shared" si="57"/>
        <v>1</v>
      </c>
      <c r="AC206" s="13" t="b">
        <f t="shared" si="58"/>
        <v>1</v>
      </c>
      <c r="AD206" s="13" t="b">
        <f t="shared" si="59"/>
        <v>1</v>
      </c>
      <c r="AE206" s="13" t="b">
        <f t="shared" si="60"/>
        <v>1</v>
      </c>
      <c r="AF206" s="13" t="b">
        <f t="shared" si="61"/>
        <v>1</v>
      </c>
      <c r="AG206" s="13" t="b">
        <f t="shared" si="62"/>
        <v>1</v>
      </c>
      <c r="AH206" s="13" t="b">
        <f t="shared" si="63"/>
        <v>1</v>
      </c>
      <c r="AI206" s="13" t="b">
        <f t="shared" si="64"/>
        <v>1</v>
      </c>
      <c r="AJ206" s="13" t="b">
        <f t="shared" si="65"/>
        <v>1</v>
      </c>
      <c r="AK206" s="13" t="b">
        <f t="shared" si="66"/>
        <v>1</v>
      </c>
      <c r="AL206" s="13">
        <f>IF(B206="",0,IF(COUNTIF(B206:$B$271,B206)&gt;1,1,0))</f>
        <v>0</v>
      </c>
    </row>
    <row r="207" spans="1:38" ht="15.75">
      <c r="A207" s="464">
        <v>186</v>
      </c>
      <c r="B207" s="491"/>
      <c r="C207" s="466"/>
      <c r="D207" s="467"/>
      <c r="E207" s="468"/>
      <c r="F207" s="521"/>
      <c r="G207" s="522"/>
      <c r="H207" s="522"/>
      <c r="I207" s="523"/>
      <c r="J207" s="523"/>
      <c r="K207" s="523"/>
      <c r="L207" s="523"/>
      <c r="M207" s="523"/>
      <c r="N207" s="524"/>
      <c r="O207" s="522"/>
      <c r="P207" s="522"/>
      <c r="Q207" s="522"/>
      <c r="R207" s="525"/>
      <c r="S207" s="3"/>
      <c r="T207" s="13" t="b">
        <f t="shared" si="49"/>
        <v>1</v>
      </c>
      <c r="U207" s="13" t="b">
        <f t="shared" si="50"/>
        <v>1</v>
      </c>
      <c r="V207" s="13" t="b">
        <f t="shared" si="51"/>
        <v>1</v>
      </c>
      <c r="W207" s="13" t="b">
        <f t="shared" si="52"/>
        <v>1</v>
      </c>
      <c r="X207" s="13" t="b">
        <f t="shared" si="53"/>
        <v>1</v>
      </c>
      <c r="Y207" s="13" t="b">
        <f t="shared" si="54"/>
        <v>1</v>
      </c>
      <c r="Z207" s="13" t="b">
        <f t="shared" si="55"/>
        <v>1</v>
      </c>
      <c r="AA207" s="13" t="b">
        <f t="shared" si="56"/>
        <v>1</v>
      </c>
      <c r="AB207" s="13" t="b">
        <f t="shared" si="57"/>
        <v>1</v>
      </c>
      <c r="AC207" s="13" t="b">
        <f t="shared" si="58"/>
        <v>1</v>
      </c>
      <c r="AD207" s="13" t="b">
        <f t="shared" si="59"/>
        <v>1</v>
      </c>
      <c r="AE207" s="13" t="b">
        <f t="shared" si="60"/>
        <v>1</v>
      </c>
      <c r="AF207" s="13" t="b">
        <f t="shared" si="61"/>
        <v>1</v>
      </c>
      <c r="AG207" s="13" t="b">
        <f t="shared" si="62"/>
        <v>1</v>
      </c>
      <c r="AH207" s="13" t="b">
        <f t="shared" si="63"/>
        <v>1</v>
      </c>
      <c r="AI207" s="13" t="b">
        <f t="shared" si="64"/>
        <v>1</v>
      </c>
      <c r="AJ207" s="13" t="b">
        <f t="shared" si="65"/>
        <v>1</v>
      </c>
      <c r="AK207" s="13" t="b">
        <f t="shared" si="66"/>
        <v>1</v>
      </c>
      <c r="AL207" s="13">
        <f>IF(B207="",0,IF(COUNTIF(B207:$B$271,B207)&gt;1,1,0))</f>
        <v>0</v>
      </c>
    </row>
    <row r="208" spans="1:38" ht="15.75">
      <c r="A208" s="464">
        <v>187</v>
      </c>
      <c r="B208" s="491"/>
      <c r="C208" s="466"/>
      <c r="D208" s="467"/>
      <c r="E208" s="468"/>
      <c r="F208" s="521"/>
      <c r="G208" s="522"/>
      <c r="H208" s="522"/>
      <c r="I208" s="523"/>
      <c r="J208" s="523"/>
      <c r="K208" s="523"/>
      <c r="L208" s="523"/>
      <c r="M208" s="523"/>
      <c r="N208" s="524"/>
      <c r="O208" s="522"/>
      <c r="P208" s="522"/>
      <c r="Q208" s="522"/>
      <c r="R208" s="525"/>
      <c r="S208" s="3"/>
      <c r="T208" s="13" t="b">
        <f t="shared" si="49"/>
        <v>1</v>
      </c>
      <c r="U208" s="13" t="b">
        <f t="shared" si="50"/>
        <v>1</v>
      </c>
      <c r="V208" s="13" t="b">
        <f t="shared" si="51"/>
        <v>1</v>
      </c>
      <c r="W208" s="13" t="b">
        <f t="shared" si="52"/>
        <v>1</v>
      </c>
      <c r="X208" s="13" t="b">
        <f t="shared" si="53"/>
        <v>1</v>
      </c>
      <c r="Y208" s="13" t="b">
        <f t="shared" si="54"/>
        <v>1</v>
      </c>
      <c r="Z208" s="13" t="b">
        <f t="shared" si="55"/>
        <v>1</v>
      </c>
      <c r="AA208" s="13" t="b">
        <f t="shared" si="56"/>
        <v>1</v>
      </c>
      <c r="AB208" s="13" t="b">
        <f t="shared" si="57"/>
        <v>1</v>
      </c>
      <c r="AC208" s="13" t="b">
        <f t="shared" si="58"/>
        <v>1</v>
      </c>
      <c r="AD208" s="13" t="b">
        <f t="shared" si="59"/>
        <v>1</v>
      </c>
      <c r="AE208" s="13" t="b">
        <f t="shared" si="60"/>
        <v>1</v>
      </c>
      <c r="AF208" s="13" t="b">
        <f t="shared" si="61"/>
        <v>1</v>
      </c>
      <c r="AG208" s="13" t="b">
        <f t="shared" si="62"/>
        <v>1</v>
      </c>
      <c r="AH208" s="13" t="b">
        <f t="shared" si="63"/>
        <v>1</v>
      </c>
      <c r="AI208" s="13" t="b">
        <f t="shared" si="64"/>
        <v>1</v>
      </c>
      <c r="AJ208" s="13" t="b">
        <f t="shared" si="65"/>
        <v>1</v>
      </c>
      <c r="AK208" s="13" t="b">
        <f t="shared" si="66"/>
        <v>1</v>
      </c>
      <c r="AL208" s="13">
        <f>IF(B208="",0,IF(COUNTIF(B208:$B$271,B208)&gt;1,1,0))</f>
        <v>0</v>
      </c>
    </row>
    <row r="209" spans="1:38" ht="15.75">
      <c r="A209" s="464">
        <v>188</v>
      </c>
      <c r="B209" s="491"/>
      <c r="C209" s="466"/>
      <c r="D209" s="467"/>
      <c r="E209" s="468"/>
      <c r="F209" s="521"/>
      <c r="G209" s="522"/>
      <c r="H209" s="522"/>
      <c r="I209" s="523"/>
      <c r="J209" s="523"/>
      <c r="K209" s="523"/>
      <c r="L209" s="523"/>
      <c r="M209" s="523"/>
      <c r="N209" s="524"/>
      <c r="O209" s="522"/>
      <c r="P209" s="522"/>
      <c r="Q209" s="522"/>
      <c r="R209" s="525"/>
      <c r="S209" s="3"/>
      <c r="T209" s="13" t="b">
        <f t="shared" si="49"/>
        <v>1</v>
      </c>
      <c r="U209" s="13" t="b">
        <f t="shared" si="50"/>
        <v>1</v>
      </c>
      <c r="V209" s="13" t="b">
        <f t="shared" si="51"/>
        <v>1</v>
      </c>
      <c r="W209" s="13" t="b">
        <f t="shared" si="52"/>
        <v>1</v>
      </c>
      <c r="X209" s="13" t="b">
        <f t="shared" si="53"/>
        <v>1</v>
      </c>
      <c r="Y209" s="13" t="b">
        <f t="shared" si="54"/>
        <v>1</v>
      </c>
      <c r="Z209" s="13" t="b">
        <f t="shared" si="55"/>
        <v>1</v>
      </c>
      <c r="AA209" s="13" t="b">
        <f t="shared" si="56"/>
        <v>1</v>
      </c>
      <c r="AB209" s="13" t="b">
        <f t="shared" si="57"/>
        <v>1</v>
      </c>
      <c r="AC209" s="13" t="b">
        <f t="shared" si="58"/>
        <v>1</v>
      </c>
      <c r="AD209" s="13" t="b">
        <f t="shared" si="59"/>
        <v>1</v>
      </c>
      <c r="AE209" s="13" t="b">
        <f t="shared" si="60"/>
        <v>1</v>
      </c>
      <c r="AF209" s="13" t="b">
        <f t="shared" si="61"/>
        <v>1</v>
      </c>
      <c r="AG209" s="13" t="b">
        <f t="shared" si="62"/>
        <v>1</v>
      </c>
      <c r="AH209" s="13" t="b">
        <f t="shared" si="63"/>
        <v>1</v>
      </c>
      <c r="AI209" s="13" t="b">
        <f t="shared" si="64"/>
        <v>1</v>
      </c>
      <c r="AJ209" s="13" t="b">
        <f t="shared" si="65"/>
        <v>1</v>
      </c>
      <c r="AK209" s="13" t="b">
        <f t="shared" si="66"/>
        <v>1</v>
      </c>
      <c r="AL209" s="13">
        <f>IF(B209="",0,IF(COUNTIF(B209:$B$271,B209)&gt;1,1,0))</f>
        <v>0</v>
      </c>
    </row>
    <row r="210" spans="1:38" ht="15.75">
      <c r="A210" s="464">
        <v>189</v>
      </c>
      <c r="B210" s="491"/>
      <c r="C210" s="466"/>
      <c r="D210" s="467"/>
      <c r="E210" s="468"/>
      <c r="F210" s="521"/>
      <c r="G210" s="522"/>
      <c r="H210" s="522"/>
      <c r="I210" s="523"/>
      <c r="J210" s="523"/>
      <c r="K210" s="523"/>
      <c r="L210" s="523"/>
      <c r="M210" s="523"/>
      <c r="N210" s="524"/>
      <c r="O210" s="522"/>
      <c r="P210" s="522"/>
      <c r="Q210" s="522"/>
      <c r="R210" s="525"/>
      <c r="S210" s="3"/>
      <c r="T210" s="13" t="b">
        <f t="shared" si="49"/>
        <v>1</v>
      </c>
      <c r="U210" s="13" t="b">
        <f t="shared" si="50"/>
        <v>1</v>
      </c>
      <c r="V210" s="13" t="b">
        <f t="shared" si="51"/>
        <v>1</v>
      </c>
      <c r="W210" s="13" t="b">
        <f t="shared" si="52"/>
        <v>1</v>
      </c>
      <c r="X210" s="13" t="b">
        <f t="shared" si="53"/>
        <v>1</v>
      </c>
      <c r="Y210" s="13" t="b">
        <f t="shared" si="54"/>
        <v>1</v>
      </c>
      <c r="Z210" s="13" t="b">
        <f t="shared" si="55"/>
        <v>1</v>
      </c>
      <c r="AA210" s="13" t="b">
        <f t="shared" si="56"/>
        <v>1</v>
      </c>
      <c r="AB210" s="13" t="b">
        <f t="shared" si="57"/>
        <v>1</v>
      </c>
      <c r="AC210" s="13" t="b">
        <f t="shared" si="58"/>
        <v>1</v>
      </c>
      <c r="AD210" s="13" t="b">
        <f t="shared" si="59"/>
        <v>1</v>
      </c>
      <c r="AE210" s="13" t="b">
        <f t="shared" si="60"/>
        <v>1</v>
      </c>
      <c r="AF210" s="13" t="b">
        <f t="shared" si="61"/>
        <v>1</v>
      </c>
      <c r="AG210" s="13" t="b">
        <f t="shared" si="62"/>
        <v>1</v>
      </c>
      <c r="AH210" s="13" t="b">
        <f t="shared" si="63"/>
        <v>1</v>
      </c>
      <c r="AI210" s="13" t="b">
        <f t="shared" si="64"/>
        <v>1</v>
      </c>
      <c r="AJ210" s="13" t="b">
        <f t="shared" si="65"/>
        <v>1</v>
      </c>
      <c r="AK210" s="13" t="b">
        <f t="shared" si="66"/>
        <v>1</v>
      </c>
      <c r="AL210" s="13">
        <f>IF(B210="",0,IF(COUNTIF(B210:$B$271,B210)&gt;1,1,0))</f>
        <v>0</v>
      </c>
    </row>
    <row r="211" spans="1:38" ht="15.75">
      <c r="A211" s="464">
        <v>190</v>
      </c>
      <c r="B211" s="491"/>
      <c r="C211" s="466"/>
      <c r="D211" s="467"/>
      <c r="E211" s="468"/>
      <c r="F211" s="521"/>
      <c r="G211" s="522"/>
      <c r="H211" s="522"/>
      <c r="I211" s="523"/>
      <c r="J211" s="523"/>
      <c r="K211" s="523"/>
      <c r="L211" s="523"/>
      <c r="M211" s="523"/>
      <c r="N211" s="524"/>
      <c r="O211" s="522"/>
      <c r="P211" s="522"/>
      <c r="Q211" s="522"/>
      <c r="R211" s="525"/>
      <c r="S211" s="3"/>
      <c r="T211" s="13" t="b">
        <f t="shared" si="49"/>
        <v>1</v>
      </c>
      <c r="U211" s="13" t="b">
        <f t="shared" si="50"/>
        <v>1</v>
      </c>
      <c r="V211" s="13" t="b">
        <f t="shared" si="51"/>
        <v>1</v>
      </c>
      <c r="W211" s="13" t="b">
        <f t="shared" si="52"/>
        <v>1</v>
      </c>
      <c r="X211" s="13" t="b">
        <f t="shared" si="53"/>
        <v>1</v>
      </c>
      <c r="Y211" s="13" t="b">
        <f t="shared" si="54"/>
        <v>1</v>
      </c>
      <c r="Z211" s="13" t="b">
        <f t="shared" si="55"/>
        <v>1</v>
      </c>
      <c r="AA211" s="13" t="b">
        <f t="shared" si="56"/>
        <v>1</v>
      </c>
      <c r="AB211" s="13" t="b">
        <f t="shared" si="57"/>
        <v>1</v>
      </c>
      <c r="AC211" s="13" t="b">
        <f t="shared" si="58"/>
        <v>1</v>
      </c>
      <c r="AD211" s="13" t="b">
        <f t="shared" si="59"/>
        <v>1</v>
      </c>
      <c r="AE211" s="13" t="b">
        <f t="shared" si="60"/>
        <v>1</v>
      </c>
      <c r="AF211" s="13" t="b">
        <f t="shared" si="61"/>
        <v>1</v>
      </c>
      <c r="AG211" s="13" t="b">
        <f t="shared" si="62"/>
        <v>1</v>
      </c>
      <c r="AH211" s="13" t="b">
        <f t="shared" si="63"/>
        <v>1</v>
      </c>
      <c r="AI211" s="13" t="b">
        <f t="shared" si="64"/>
        <v>1</v>
      </c>
      <c r="AJ211" s="13" t="b">
        <f t="shared" si="65"/>
        <v>1</v>
      </c>
      <c r="AK211" s="13" t="b">
        <f t="shared" si="66"/>
        <v>1</v>
      </c>
      <c r="AL211" s="13">
        <f>IF(B211="",0,IF(COUNTIF(B211:$B$271,B211)&gt;1,1,0))</f>
        <v>0</v>
      </c>
    </row>
    <row r="212" spans="1:38" ht="15.75">
      <c r="A212" s="464">
        <v>191</v>
      </c>
      <c r="B212" s="491"/>
      <c r="C212" s="466"/>
      <c r="D212" s="467"/>
      <c r="E212" s="468"/>
      <c r="F212" s="521"/>
      <c r="G212" s="522"/>
      <c r="H212" s="522"/>
      <c r="I212" s="523"/>
      <c r="J212" s="523"/>
      <c r="K212" s="523"/>
      <c r="L212" s="523"/>
      <c r="M212" s="523"/>
      <c r="N212" s="524"/>
      <c r="O212" s="522"/>
      <c r="P212" s="522"/>
      <c r="Q212" s="522"/>
      <c r="R212" s="525"/>
      <c r="S212" s="3"/>
      <c r="T212" s="13" t="b">
        <f t="shared" si="49"/>
        <v>1</v>
      </c>
      <c r="U212" s="13" t="b">
        <f t="shared" si="50"/>
        <v>1</v>
      </c>
      <c r="V212" s="13" t="b">
        <f t="shared" si="51"/>
        <v>1</v>
      </c>
      <c r="W212" s="13" t="b">
        <f t="shared" si="52"/>
        <v>1</v>
      </c>
      <c r="X212" s="13" t="b">
        <f t="shared" si="53"/>
        <v>1</v>
      </c>
      <c r="Y212" s="13" t="b">
        <f t="shared" si="54"/>
        <v>1</v>
      </c>
      <c r="Z212" s="13" t="b">
        <f t="shared" si="55"/>
        <v>1</v>
      </c>
      <c r="AA212" s="13" t="b">
        <f t="shared" si="56"/>
        <v>1</v>
      </c>
      <c r="AB212" s="13" t="b">
        <f t="shared" si="57"/>
        <v>1</v>
      </c>
      <c r="AC212" s="13" t="b">
        <f t="shared" si="58"/>
        <v>1</v>
      </c>
      <c r="AD212" s="13" t="b">
        <f t="shared" si="59"/>
        <v>1</v>
      </c>
      <c r="AE212" s="13" t="b">
        <f t="shared" si="60"/>
        <v>1</v>
      </c>
      <c r="AF212" s="13" t="b">
        <f t="shared" si="61"/>
        <v>1</v>
      </c>
      <c r="AG212" s="13" t="b">
        <f t="shared" si="62"/>
        <v>1</v>
      </c>
      <c r="AH212" s="13" t="b">
        <f t="shared" si="63"/>
        <v>1</v>
      </c>
      <c r="AI212" s="13" t="b">
        <f t="shared" si="64"/>
        <v>1</v>
      </c>
      <c r="AJ212" s="13" t="b">
        <f t="shared" si="65"/>
        <v>1</v>
      </c>
      <c r="AK212" s="13" t="b">
        <f t="shared" si="66"/>
        <v>1</v>
      </c>
      <c r="AL212" s="13">
        <f>IF(B212="",0,IF(COUNTIF(B212:$B$271,B212)&gt;1,1,0))</f>
        <v>0</v>
      </c>
    </row>
    <row r="213" spans="1:38" ht="15.75">
      <c r="A213" s="464">
        <v>192</v>
      </c>
      <c r="B213" s="491"/>
      <c r="C213" s="466"/>
      <c r="D213" s="467"/>
      <c r="E213" s="468"/>
      <c r="F213" s="521"/>
      <c r="G213" s="522"/>
      <c r="H213" s="522"/>
      <c r="I213" s="523"/>
      <c r="J213" s="523"/>
      <c r="K213" s="523"/>
      <c r="L213" s="523"/>
      <c r="M213" s="523"/>
      <c r="N213" s="524"/>
      <c r="O213" s="522"/>
      <c r="P213" s="522"/>
      <c r="Q213" s="522"/>
      <c r="R213" s="525"/>
      <c r="S213" s="3"/>
      <c r="T213" s="13" t="b">
        <f t="shared" si="49"/>
        <v>1</v>
      </c>
      <c r="U213" s="13" t="b">
        <f t="shared" si="50"/>
        <v>1</v>
      </c>
      <c r="V213" s="13" t="b">
        <f t="shared" si="51"/>
        <v>1</v>
      </c>
      <c r="W213" s="13" t="b">
        <f t="shared" si="52"/>
        <v>1</v>
      </c>
      <c r="X213" s="13" t="b">
        <f t="shared" si="53"/>
        <v>1</v>
      </c>
      <c r="Y213" s="13" t="b">
        <f t="shared" si="54"/>
        <v>1</v>
      </c>
      <c r="Z213" s="13" t="b">
        <f t="shared" si="55"/>
        <v>1</v>
      </c>
      <c r="AA213" s="13" t="b">
        <f t="shared" si="56"/>
        <v>1</v>
      </c>
      <c r="AB213" s="13" t="b">
        <f t="shared" si="57"/>
        <v>1</v>
      </c>
      <c r="AC213" s="13" t="b">
        <f t="shared" si="58"/>
        <v>1</v>
      </c>
      <c r="AD213" s="13" t="b">
        <f t="shared" si="59"/>
        <v>1</v>
      </c>
      <c r="AE213" s="13" t="b">
        <f t="shared" si="60"/>
        <v>1</v>
      </c>
      <c r="AF213" s="13" t="b">
        <f t="shared" si="61"/>
        <v>1</v>
      </c>
      <c r="AG213" s="13" t="b">
        <f t="shared" si="62"/>
        <v>1</v>
      </c>
      <c r="AH213" s="13" t="b">
        <f t="shared" si="63"/>
        <v>1</v>
      </c>
      <c r="AI213" s="13" t="b">
        <f t="shared" si="64"/>
        <v>1</v>
      </c>
      <c r="AJ213" s="13" t="b">
        <f t="shared" si="65"/>
        <v>1</v>
      </c>
      <c r="AK213" s="13" t="b">
        <f t="shared" si="66"/>
        <v>1</v>
      </c>
      <c r="AL213" s="13">
        <f>IF(B213="",0,IF(COUNTIF(B213:$B$271,B213)&gt;1,1,0))</f>
        <v>0</v>
      </c>
    </row>
    <row r="214" spans="1:38" ht="15.75">
      <c r="A214" s="464">
        <v>193</v>
      </c>
      <c r="B214" s="491"/>
      <c r="C214" s="466"/>
      <c r="D214" s="467"/>
      <c r="E214" s="468"/>
      <c r="F214" s="521"/>
      <c r="G214" s="522"/>
      <c r="H214" s="522"/>
      <c r="I214" s="523"/>
      <c r="J214" s="523"/>
      <c r="K214" s="523"/>
      <c r="L214" s="523"/>
      <c r="M214" s="523"/>
      <c r="N214" s="524"/>
      <c r="O214" s="522"/>
      <c r="P214" s="522"/>
      <c r="Q214" s="522"/>
      <c r="R214" s="525"/>
      <c r="S214" s="3"/>
      <c r="T214" s="13" t="b">
        <f t="shared" ref="T214:T271" si="67">IF(B214="",TRUE,(IF(ISNUMBER(MATCH(B214,List_Countries,0)),TRUE,FALSE)))</f>
        <v>1</v>
      </c>
      <c r="U214" s="13" t="b">
        <f t="shared" ref="U214:U271" si="68">IF(F214="",TRUE,(IF(ISNUMBER(MATCH(F214,List_YesNo,0)),TRUE,FALSE)))</f>
        <v>1</v>
      </c>
      <c r="V214" s="13" t="b">
        <f t="shared" si="51"/>
        <v>1</v>
      </c>
      <c r="W214" s="13" t="b">
        <f t="shared" si="52"/>
        <v>1</v>
      </c>
      <c r="X214" s="13" t="b">
        <f t="shared" si="53"/>
        <v>1</v>
      </c>
      <c r="Y214" s="13" t="b">
        <f t="shared" si="54"/>
        <v>1</v>
      </c>
      <c r="Z214" s="13" t="b">
        <f t="shared" si="55"/>
        <v>1</v>
      </c>
      <c r="AA214" s="13" t="b">
        <f t="shared" si="56"/>
        <v>1</v>
      </c>
      <c r="AB214" s="13" t="b">
        <f t="shared" si="57"/>
        <v>1</v>
      </c>
      <c r="AC214" s="13" t="b">
        <f t="shared" si="58"/>
        <v>1</v>
      </c>
      <c r="AD214" s="13" t="b">
        <f t="shared" si="59"/>
        <v>1</v>
      </c>
      <c r="AE214" s="13" t="b">
        <f t="shared" si="60"/>
        <v>1</v>
      </c>
      <c r="AF214" s="13" t="b">
        <f t="shared" si="61"/>
        <v>1</v>
      </c>
      <c r="AG214" s="13" t="b">
        <f t="shared" si="62"/>
        <v>1</v>
      </c>
      <c r="AH214" s="13" t="b">
        <f t="shared" si="63"/>
        <v>1</v>
      </c>
      <c r="AI214" s="13" t="b">
        <f t="shared" si="64"/>
        <v>1</v>
      </c>
      <c r="AJ214" s="13" t="b">
        <f t="shared" si="65"/>
        <v>1</v>
      </c>
      <c r="AK214" s="13" t="b">
        <f t="shared" si="66"/>
        <v>1</v>
      </c>
      <c r="AL214" s="13">
        <f>IF(B214="",0,IF(COUNTIF(B214:$B$271,B214)&gt;1,1,0))</f>
        <v>0</v>
      </c>
    </row>
    <row r="215" spans="1:38" ht="15.75">
      <c r="A215" s="464">
        <v>194</v>
      </c>
      <c r="B215" s="491"/>
      <c r="C215" s="466"/>
      <c r="D215" s="467"/>
      <c r="E215" s="468"/>
      <c r="F215" s="521"/>
      <c r="G215" s="522"/>
      <c r="H215" s="522"/>
      <c r="I215" s="523"/>
      <c r="J215" s="523"/>
      <c r="K215" s="523"/>
      <c r="L215" s="523"/>
      <c r="M215" s="523"/>
      <c r="N215" s="524"/>
      <c r="O215" s="522"/>
      <c r="P215" s="522"/>
      <c r="Q215" s="522"/>
      <c r="R215" s="525"/>
      <c r="S215" s="3"/>
      <c r="T215" s="13" t="b">
        <f t="shared" si="67"/>
        <v>1</v>
      </c>
      <c r="U215" s="13" t="b">
        <f t="shared" si="68"/>
        <v>1</v>
      </c>
      <c r="V215" s="13" t="b">
        <f t="shared" ref="V215:V271" si="69">IF(G215="",TRUE,(IF(ISNUMBER(MATCH(G215,List_YesNo,0)),TRUE,FALSE)))</f>
        <v>1</v>
      </c>
      <c r="W215" s="13" t="b">
        <f t="shared" ref="W215:W271" si="70">IF(H215="",TRUE,(IF(ISNUMBER(MATCH(H215,List_YesNo,0)),TRUE,FALSE)))</f>
        <v>1</v>
      </c>
      <c r="X215" s="13" t="b">
        <f t="shared" ref="X215:X271" si="71">IF(I215="",TRUE,(IF(ISNUMBER(MATCH(I215,List_YesNo,0)),TRUE,FALSE)))</f>
        <v>1</v>
      </c>
      <c r="Y215" s="13" t="b">
        <f t="shared" ref="Y215:Y271" si="72">IF(J215="",TRUE,(IF(ISNUMBER(MATCH(J215,List_YesNo,0)),TRUE,FALSE)))</f>
        <v>1</v>
      </c>
      <c r="Z215" s="13" t="b">
        <f t="shared" ref="Z215:Z271" si="73">IF(K215="",TRUE,(IF(ISNUMBER(MATCH(K215,List_YesNo,0)),TRUE,FALSE)))</f>
        <v>1</v>
      </c>
      <c r="AA215" s="13" t="b">
        <f t="shared" ref="AA215:AA271" si="74">IF(L215="",TRUE,(IF(ISNUMBER(MATCH(L215,List_YesNo,0)),TRUE,FALSE)))</f>
        <v>1</v>
      </c>
      <c r="AB215" s="13" t="b">
        <f t="shared" ref="AB215:AB271" si="75">IF(M215="",TRUE,(IF(ISNUMBER(MATCH(M215,List_YesNo,0)),TRUE,FALSE)))</f>
        <v>1</v>
      </c>
      <c r="AC215" s="13" t="b">
        <f t="shared" ref="AC215:AC271" si="76">IF(N215="",TRUE,(IF(ISNUMBER(MATCH(N215,Language,0)),TRUE,FALSE)))</f>
        <v>1</v>
      </c>
      <c r="AD215" s="13" t="b">
        <f t="shared" ref="AD215:AD271" si="77">IF(O215="",TRUE,(IF(ISNUMBER(MATCH(O215,Language,0)),TRUE,FALSE)))</f>
        <v>1</v>
      </c>
      <c r="AE215" s="13" t="b">
        <f t="shared" ref="AE215:AE271" si="78">IF(P215="",TRUE,(IF(ISNUMBER(MATCH(P215,Language,0)),TRUE,FALSE)))</f>
        <v>1</v>
      </c>
      <c r="AF215" s="13" t="b">
        <f t="shared" ref="AF215:AF271" si="79">IF(Q215="",TRUE,(IF(ISNUMBER(MATCH(Q215,Language,0)),TRUE,FALSE)))</f>
        <v>1</v>
      </c>
      <c r="AG215" s="13" t="b">
        <f t="shared" ref="AG215:AG271" si="80">IF(R215="",TRUE,(IF(ISNUMBER(MATCH(R215,Language,0)),TRUE,FALSE)))</f>
        <v>1</v>
      </c>
      <c r="AH215" s="13" t="b">
        <f t="shared" ref="AH215:AH270" si="81">IF(B215="",TRUE,IF(OR(C215="",D215="",E215="",F215="",G215="",H215="",I215="",J215="",K215="",L215="",M215="",N215="",O215="",P215="",Q215="",R215=""),FALSE,TRUE))</f>
        <v>1</v>
      </c>
      <c r="AI215" s="13" t="b">
        <f t="shared" ref="AI215:AI270" si="82">IF(B215&lt;&gt;"",TRUE,IF(OR(C215&lt;&gt;"",D215&lt;&gt;"",E215&lt;&gt;"",F215&lt;&gt;"",G215&lt;&gt;"",H215&lt;&gt;"",I215&lt;&gt;"",J215&lt;&gt;"",K215&lt;&gt;"",L215&lt;&gt;"",M215&lt;&gt;"",N215&lt;&gt;"",O215&lt;&gt;"",P215&lt;&gt;"",Q215&lt;&gt;"",R215&lt;&gt;""),FALSE,TRUE))</f>
        <v>1</v>
      </c>
      <c r="AJ215" s="13" t="b">
        <f t="shared" ref="AJ215:AJ270" si="83">IF(AND(B215&lt;&gt;"",C215=0,D215=0,E215=0,F215="NO",G215="NO",H215="NO",I215="NO",J215="NO",K215="NO",L215="NO",M215="NO",N215="N/A",O215="N/A",P215="N/A",Q215="N/A",R215="N/A"),FALSE,TRUE)</f>
        <v>1</v>
      </c>
      <c r="AK215" s="13" t="b">
        <f t="shared" ref="AK215:AK270" si="84">IF(AND(OR(F215="YES",G215="YES",H215="YES",I215="YES",J215="YES",K215="YES",L215="YES",M215="YES"),AND(N215="N/A",O215="N/A",P215="N/A",Q215="N/A",R215="N/A")),FALSE,TRUE)</f>
        <v>1</v>
      </c>
      <c r="AL215" s="13">
        <f>IF(B215="",0,IF(COUNTIF(B215:$B$271,B215)&gt;1,1,0))</f>
        <v>0</v>
      </c>
    </row>
    <row r="216" spans="1:38" ht="15.75">
      <c r="A216" s="464">
        <v>195</v>
      </c>
      <c r="B216" s="491"/>
      <c r="C216" s="466"/>
      <c r="D216" s="467"/>
      <c r="E216" s="468"/>
      <c r="F216" s="521"/>
      <c r="G216" s="522"/>
      <c r="H216" s="522"/>
      <c r="I216" s="523"/>
      <c r="J216" s="523"/>
      <c r="K216" s="523"/>
      <c r="L216" s="523"/>
      <c r="M216" s="523"/>
      <c r="N216" s="524"/>
      <c r="O216" s="522"/>
      <c r="P216" s="522"/>
      <c r="Q216" s="522"/>
      <c r="R216" s="525"/>
      <c r="S216" s="3"/>
      <c r="T216" s="13" t="b">
        <f t="shared" si="67"/>
        <v>1</v>
      </c>
      <c r="U216" s="13" t="b">
        <f t="shared" si="68"/>
        <v>1</v>
      </c>
      <c r="V216" s="13" t="b">
        <f t="shared" si="69"/>
        <v>1</v>
      </c>
      <c r="W216" s="13" t="b">
        <f t="shared" si="70"/>
        <v>1</v>
      </c>
      <c r="X216" s="13" t="b">
        <f t="shared" si="71"/>
        <v>1</v>
      </c>
      <c r="Y216" s="13" t="b">
        <f t="shared" si="72"/>
        <v>1</v>
      </c>
      <c r="Z216" s="13" t="b">
        <f t="shared" si="73"/>
        <v>1</v>
      </c>
      <c r="AA216" s="13" t="b">
        <f t="shared" si="74"/>
        <v>1</v>
      </c>
      <c r="AB216" s="13" t="b">
        <f t="shared" si="75"/>
        <v>1</v>
      </c>
      <c r="AC216" s="13" t="b">
        <f t="shared" si="76"/>
        <v>1</v>
      </c>
      <c r="AD216" s="13" t="b">
        <f t="shared" si="77"/>
        <v>1</v>
      </c>
      <c r="AE216" s="13" t="b">
        <f t="shared" si="78"/>
        <v>1</v>
      </c>
      <c r="AF216" s="13" t="b">
        <f t="shared" si="79"/>
        <v>1</v>
      </c>
      <c r="AG216" s="13" t="b">
        <f t="shared" si="80"/>
        <v>1</v>
      </c>
      <c r="AH216" s="13" t="b">
        <f t="shared" si="81"/>
        <v>1</v>
      </c>
      <c r="AI216" s="13" t="b">
        <f t="shared" si="82"/>
        <v>1</v>
      </c>
      <c r="AJ216" s="13" t="b">
        <f t="shared" si="83"/>
        <v>1</v>
      </c>
      <c r="AK216" s="13" t="b">
        <f t="shared" si="84"/>
        <v>1</v>
      </c>
      <c r="AL216" s="13">
        <f>IF(B216="",0,IF(COUNTIF(B216:$B$271,B216)&gt;1,1,0))</f>
        <v>0</v>
      </c>
    </row>
    <row r="217" spans="1:38" ht="15.75">
      <c r="A217" s="464">
        <v>196</v>
      </c>
      <c r="B217" s="491"/>
      <c r="C217" s="466"/>
      <c r="D217" s="467"/>
      <c r="E217" s="468"/>
      <c r="F217" s="521"/>
      <c r="G217" s="522"/>
      <c r="H217" s="522"/>
      <c r="I217" s="523"/>
      <c r="J217" s="523"/>
      <c r="K217" s="523"/>
      <c r="L217" s="523"/>
      <c r="M217" s="523"/>
      <c r="N217" s="524"/>
      <c r="O217" s="522"/>
      <c r="P217" s="522"/>
      <c r="Q217" s="522"/>
      <c r="R217" s="525"/>
      <c r="S217" s="3"/>
      <c r="T217" s="13" t="b">
        <f t="shared" si="67"/>
        <v>1</v>
      </c>
      <c r="U217" s="13" t="b">
        <f t="shared" si="68"/>
        <v>1</v>
      </c>
      <c r="V217" s="13" t="b">
        <f t="shared" si="69"/>
        <v>1</v>
      </c>
      <c r="W217" s="13" t="b">
        <f t="shared" si="70"/>
        <v>1</v>
      </c>
      <c r="X217" s="13" t="b">
        <f t="shared" si="71"/>
        <v>1</v>
      </c>
      <c r="Y217" s="13" t="b">
        <f t="shared" si="72"/>
        <v>1</v>
      </c>
      <c r="Z217" s="13" t="b">
        <f t="shared" si="73"/>
        <v>1</v>
      </c>
      <c r="AA217" s="13" t="b">
        <f t="shared" si="74"/>
        <v>1</v>
      </c>
      <c r="AB217" s="13" t="b">
        <f t="shared" si="75"/>
        <v>1</v>
      </c>
      <c r="AC217" s="13" t="b">
        <f t="shared" si="76"/>
        <v>1</v>
      </c>
      <c r="AD217" s="13" t="b">
        <f t="shared" si="77"/>
        <v>1</v>
      </c>
      <c r="AE217" s="13" t="b">
        <f t="shared" si="78"/>
        <v>1</v>
      </c>
      <c r="AF217" s="13" t="b">
        <f t="shared" si="79"/>
        <v>1</v>
      </c>
      <c r="AG217" s="13" t="b">
        <f t="shared" si="80"/>
        <v>1</v>
      </c>
      <c r="AH217" s="13" t="b">
        <f t="shared" si="81"/>
        <v>1</v>
      </c>
      <c r="AI217" s="13" t="b">
        <f t="shared" si="82"/>
        <v>1</v>
      </c>
      <c r="AJ217" s="13" t="b">
        <f t="shared" si="83"/>
        <v>1</v>
      </c>
      <c r="AK217" s="13" t="b">
        <f t="shared" si="84"/>
        <v>1</v>
      </c>
      <c r="AL217" s="13">
        <f>IF(B217="",0,IF(COUNTIF(B217:$B$271,B217)&gt;1,1,0))</f>
        <v>0</v>
      </c>
    </row>
    <row r="218" spans="1:38" ht="15.75">
      <c r="A218" s="464">
        <v>197</v>
      </c>
      <c r="B218" s="491"/>
      <c r="C218" s="466"/>
      <c r="D218" s="467"/>
      <c r="E218" s="468"/>
      <c r="F218" s="521"/>
      <c r="G218" s="522"/>
      <c r="H218" s="522"/>
      <c r="I218" s="523"/>
      <c r="J218" s="523"/>
      <c r="K218" s="523"/>
      <c r="L218" s="523"/>
      <c r="M218" s="523"/>
      <c r="N218" s="524"/>
      <c r="O218" s="522"/>
      <c r="P218" s="522"/>
      <c r="Q218" s="522"/>
      <c r="R218" s="525"/>
      <c r="S218" s="3"/>
      <c r="T218" s="13" t="b">
        <f t="shared" si="67"/>
        <v>1</v>
      </c>
      <c r="U218" s="13" t="b">
        <f t="shared" si="68"/>
        <v>1</v>
      </c>
      <c r="V218" s="13" t="b">
        <f t="shared" si="69"/>
        <v>1</v>
      </c>
      <c r="W218" s="13" t="b">
        <f t="shared" si="70"/>
        <v>1</v>
      </c>
      <c r="X218" s="13" t="b">
        <f t="shared" si="71"/>
        <v>1</v>
      </c>
      <c r="Y218" s="13" t="b">
        <f t="shared" si="72"/>
        <v>1</v>
      </c>
      <c r="Z218" s="13" t="b">
        <f t="shared" si="73"/>
        <v>1</v>
      </c>
      <c r="AA218" s="13" t="b">
        <f t="shared" si="74"/>
        <v>1</v>
      </c>
      <c r="AB218" s="13" t="b">
        <f t="shared" si="75"/>
        <v>1</v>
      </c>
      <c r="AC218" s="13" t="b">
        <f t="shared" si="76"/>
        <v>1</v>
      </c>
      <c r="AD218" s="13" t="b">
        <f t="shared" si="77"/>
        <v>1</v>
      </c>
      <c r="AE218" s="13" t="b">
        <f t="shared" si="78"/>
        <v>1</v>
      </c>
      <c r="AF218" s="13" t="b">
        <f t="shared" si="79"/>
        <v>1</v>
      </c>
      <c r="AG218" s="13" t="b">
        <f t="shared" si="80"/>
        <v>1</v>
      </c>
      <c r="AH218" s="13" t="b">
        <f t="shared" si="81"/>
        <v>1</v>
      </c>
      <c r="AI218" s="13" t="b">
        <f t="shared" si="82"/>
        <v>1</v>
      </c>
      <c r="AJ218" s="13" t="b">
        <f t="shared" si="83"/>
        <v>1</v>
      </c>
      <c r="AK218" s="13" t="b">
        <f t="shared" si="84"/>
        <v>1</v>
      </c>
      <c r="AL218" s="13">
        <f>IF(B218="",0,IF(COUNTIF(B218:$B$271,B218)&gt;1,1,0))</f>
        <v>0</v>
      </c>
    </row>
    <row r="219" spans="1:38" ht="15.75">
      <c r="A219" s="464">
        <v>198</v>
      </c>
      <c r="B219" s="491"/>
      <c r="C219" s="466"/>
      <c r="D219" s="467"/>
      <c r="E219" s="468"/>
      <c r="F219" s="521"/>
      <c r="G219" s="522"/>
      <c r="H219" s="522"/>
      <c r="I219" s="523"/>
      <c r="J219" s="523"/>
      <c r="K219" s="523"/>
      <c r="L219" s="523"/>
      <c r="M219" s="523"/>
      <c r="N219" s="524"/>
      <c r="O219" s="522"/>
      <c r="P219" s="522"/>
      <c r="Q219" s="522"/>
      <c r="R219" s="525"/>
      <c r="S219" s="3"/>
      <c r="T219" s="13" t="b">
        <f t="shared" si="67"/>
        <v>1</v>
      </c>
      <c r="U219" s="13" t="b">
        <f t="shared" si="68"/>
        <v>1</v>
      </c>
      <c r="V219" s="13" t="b">
        <f t="shared" si="69"/>
        <v>1</v>
      </c>
      <c r="W219" s="13" t="b">
        <f t="shared" si="70"/>
        <v>1</v>
      </c>
      <c r="X219" s="13" t="b">
        <f t="shared" si="71"/>
        <v>1</v>
      </c>
      <c r="Y219" s="13" t="b">
        <f t="shared" si="72"/>
        <v>1</v>
      </c>
      <c r="Z219" s="13" t="b">
        <f t="shared" si="73"/>
        <v>1</v>
      </c>
      <c r="AA219" s="13" t="b">
        <f t="shared" si="74"/>
        <v>1</v>
      </c>
      <c r="AB219" s="13" t="b">
        <f t="shared" si="75"/>
        <v>1</v>
      </c>
      <c r="AC219" s="13" t="b">
        <f t="shared" si="76"/>
        <v>1</v>
      </c>
      <c r="AD219" s="13" t="b">
        <f t="shared" si="77"/>
        <v>1</v>
      </c>
      <c r="AE219" s="13" t="b">
        <f t="shared" si="78"/>
        <v>1</v>
      </c>
      <c r="AF219" s="13" t="b">
        <f t="shared" si="79"/>
        <v>1</v>
      </c>
      <c r="AG219" s="13" t="b">
        <f t="shared" si="80"/>
        <v>1</v>
      </c>
      <c r="AH219" s="13" t="b">
        <f t="shared" si="81"/>
        <v>1</v>
      </c>
      <c r="AI219" s="13" t="b">
        <f t="shared" si="82"/>
        <v>1</v>
      </c>
      <c r="AJ219" s="13" t="b">
        <f t="shared" si="83"/>
        <v>1</v>
      </c>
      <c r="AK219" s="13" t="b">
        <f t="shared" si="84"/>
        <v>1</v>
      </c>
      <c r="AL219" s="13">
        <f>IF(B219="",0,IF(COUNTIF(B219:$B$271,B219)&gt;1,1,0))</f>
        <v>0</v>
      </c>
    </row>
    <row r="220" spans="1:38" ht="15.75">
      <c r="A220" s="464">
        <v>199</v>
      </c>
      <c r="B220" s="491"/>
      <c r="C220" s="466"/>
      <c r="D220" s="467"/>
      <c r="E220" s="468"/>
      <c r="F220" s="521"/>
      <c r="G220" s="522"/>
      <c r="H220" s="522"/>
      <c r="I220" s="523"/>
      <c r="J220" s="523"/>
      <c r="K220" s="523"/>
      <c r="L220" s="523"/>
      <c r="M220" s="523"/>
      <c r="N220" s="524"/>
      <c r="O220" s="522"/>
      <c r="P220" s="522"/>
      <c r="Q220" s="522"/>
      <c r="R220" s="525"/>
      <c r="S220" s="3"/>
      <c r="T220" s="13" t="b">
        <f t="shared" si="67"/>
        <v>1</v>
      </c>
      <c r="U220" s="13" t="b">
        <f t="shared" si="68"/>
        <v>1</v>
      </c>
      <c r="V220" s="13" t="b">
        <f t="shared" si="69"/>
        <v>1</v>
      </c>
      <c r="W220" s="13" t="b">
        <f t="shared" si="70"/>
        <v>1</v>
      </c>
      <c r="X220" s="13" t="b">
        <f t="shared" si="71"/>
        <v>1</v>
      </c>
      <c r="Y220" s="13" t="b">
        <f t="shared" si="72"/>
        <v>1</v>
      </c>
      <c r="Z220" s="13" t="b">
        <f t="shared" si="73"/>
        <v>1</v>
      </c>
      <c r="AA220" s="13" t="b">
        <f t="shared" si="74"/>
        <v>1</v>
      </c>
      <c r="AB220" s="13" t="b">
        <f t="shared" si="75"/>
        <v>1</v>
      </c>
      <c r="AC220" s="13" t="b">
        <f t="shared" si="76"/>
        <v>1</v>
      </c>
      <c r="AD220" s="13" t="b">
        <f t="shared" si="77"/>
        <v>1</v>
      </c>
      <c r="AE220" s="13" t="b">
        <f t="shared" si="78"/>
        <v>1</v>
      </c>
      <c r="AF220" s="13" t="b">
        <f t="shared" si="79"/>
        <v>1</v>
      </c>
      <c r="AG220" s="13" t="b">
        <f t="shared" si="80"/>
        <v>1</v>
      </c>
      <c r="AH220" s="13" t="b">
        <f t="shared" si="81"/>
        <v>1</v>
      </c>
      <c r="AI220" s="13" t="b">
        <f t="shared" si="82"/>
        <v>1</v>
      </c>
      <c r="AJ220" s="13" t="b">
        <f t="shared" si="83"/>
        <v>1</v>
      </c>
      <c r="AK220" s="13" t="b">
        <f t="shared" si="84"/>
        <v>1</v>
      </c>
      <c r="AL220" s="13">
        <f>IF(B220="",0,IF(COUNTIF(B220:$B$271,B220)&gt;1,1,0))</f>
        <v>0</v>
      </c>
    </row>
    <row r="221" spans="1:38" ht="15.75">
      <c r="A221" s="464">
        <v>200</v>
      </c>
      <c r="B221" s="491"/>
      <c r="C221" s="466"/>
      <c r="D221" s="467"/>
      <c r="E221" s="468"/>
      <c r="F221" s="521"/>
      <c r="G221" s="522"/>
      <c r="H221" s="522"/>
      <c r="I221" s="523"/>
      <c r="J221" s="523"/>
      <c r="K221" s="523"/>
      <c r="L221" s="523"/>
      <c r="M221" s="523"/>
      <c r="N221" s="524"/>
      <c r="O221" s="522"/>
      <c r="P221" s="522"/>
      <c r="Q221" s="522"/>
      <c r="R221" s="525"/>
      <c r="S221" s="3"/>
      <c r="T221" s="13" t="b">
        <f t="shared" si="67"/>
        <v>1</v>
      </c>
      <c r="U221" s="13" t="b">
        <f t="shared" si="68"/>
        <v>1</v>
      </c>
      <c r="V221" s="13" t="b">
        <f t="shared" si="69"/>
        <v>1</v>
      </c>
      <c r="W221" s="13" t="b">
        <f t="shared" si="70"/>
        <v>1</v>
      </c>
      <c r="X221" s="13" t="b">
        <f t="shared" si="71"/>
        <v>1</v>
      </c>
      <c r="Y221" s="13" t="b">
        <f t="shared" si="72"/>
        <v>1</v>
      </c>
      <c r="Z221" s="13" t="b">
        <f t="shared" si="73"/>
        <v>1</v>
      </c>
      <c r="AA221" s="13" t="b">
        <f t="shared" si="74"/>
        <v>1</v>
      </c>
      <c r="AB221" s="13" t="b">
        <f t="shared" si="75"/>
        <v>1</v>
      </c>
      <c r="AC221" s="13" t="b">
        <f t="shared" si="76"/>
        <v>1</v>
      </c>
      <c r="AD221" s="13" t="b">
        <f t="shared" si="77"/>
        <v>1</v>
      </c>
      <c r="AE221" s="13" t="b">
        <f t="shared" si="78"/>
        <v>1</v>
      </c>
      <c r="AF221" s="13" t="b">
        <f t="shared" si="79"/>
        <v>1</v>
      </c>
      <c r="AG221" s="13" t="b">
        <f t="shared" si="80"/>
        <v>1</v>
      </c>
      <c r="AH221" s="13" t="b">
        <f t="shared" si="81"/>
        <v>1</v>
      </c>
      <c r="AI221" s="13" t="b">
        <f t="shared" si="82"/>
        <v>1</v>
      </c>
      <c r="AJ221" s="13" t="b">
        <f t="shared" si="83"/>
        <v>1</v>
      </c>
      <c r="AK221" s="13" t="b">
        <f t="shared" si="84"/>
        <v>1</v>
      </c>
      <c r="AL221" s="13">
        <f>IF(B221="",0,IF(COUNTIF(B221:$B$271,B221)&gt;1,1,0))</f>
        <v>0</v>
      </c>
    </row>
    <row r="222" spans="1:38" ht="15.75">
      <c r="A222" s="464">
        <v>201</v>
      </c>
      <c r="B222" s="491"/>
      <c r="C222" s="466"/>
      <c r="D222" s="467"/>
      <c r="E222" s="468"/>
      <c r="F222" s="521"/>
      <c r="G222" s="522"/>
      <c r="H222" s="522"/>
      <c r="I222" s="523"/>
      <c r="J222" s="523"/>
      <c r="K222" s="523"/>
      <c r="L222" s="523"/>
      <c r="M222" s="523"/>
      <c r="N222" s="524"/>
      <c r="O222" s="522"/>
      <c r="P222" s="522"/>
      <c r="Q222" s="522"/>
      <c r="R222" s="525"/>
      <c r="S222" s="3"/>
      <c r="T222" s="13" t="b">
        <f t="shared" si="67"/>
        <v>1</v>
      </c>
      <c r="U222" s="13" t="b">
        <f t="shared" si="68"/>
        <v>1</v>
      </c>
      <c r="V222" s="13" t="b">
        <f t="shared" si="69"/>
        <v>1</v>
      </c>
      <c r="W222" s="13" t="b">
        <f t="shared" si="70"/>
        <v>1</v>
      </c>
      <c r="X222" s="13" t="b">
        <f t="shared" si="71"/>
        <v>1</v>
      </c>
      <c r="Y222" s="13" t="b">
        <f t="shared" si="72"/>
        <v>1</v>
      </c>
      <c r="Z222" s="13" t="b">
        <f t="shared" si="73"/>
        <v>1</v>
      </c>
      <c r="AA222" s="13" t="b">
        <f t="shared" si="74"/>
        <v>1</v>
      </c>
      <c r="AB222" s="13" t="b">
        <f t="shared" si="75"/>
        <v>1</v>
      </c>
      <c r="AC222" s="13" t="b">
        <f t="shared" si="76"/>
        <v>1</v>
      </c>
      <c r="AD222" s="13" t="b">
        <f t="shared" si="77"/>
        <v>1</v>
      </c>
      <c r="AE222" s="13" t="b">
        <f t="shared" si="78"/>
        <v>1</v>
      </c>
      <c r="AF222" s="13" t="b">
        <f t="shared" si="79"/>
        <v>1</v>
      </c>
      <c r="AG222" s="13" t="b">
        <f t="shared" si="80"/>
        <v>1</v>
      </c>
      <c r="AH222" s="13" t="b">
        <f t="shared" si="81"/>
        <v>1</v>
      </c>
      <c r="AI222" s="13" t="b">
        <f t="shared" si="82"/>
        <v>1</v>
      </c>
      <c r="AJ222" s="13" t="b">
        <f t="shared" si="83"/>
        <v>1</v>
      </c>
      <c r="AK222" s="13" t="b">
        <f t="shared" si="84"/>
        <v>1</v>
      </c>
      <c r="AL222" s="13">
        <f>IF(B222="",0,IF(COUNTIF(B222:$B$271,B222)&gt;1,1,0))</f>
        <v>0</v>
      </c>
    </row>
    <row r="223" spans="1:38" ht="15.75">
      <c r="A223" s="464">
        <v>202</v>
      </c>
      <c r="B223" s="491"/>
      <c r="C223" s="466"/>
      <c r="D223" s="467"/>
      <c r="E223" s="468"/>
      <c r="F223" s="521"/>
      <c r="G223" s="522"/>
      <c r="H223" s="522"/>
      <c r="I223" s="523"/>
      <c r="J223" s="523"/>
      <c r="K223" s="523"/>
      <c r="L223" s="523"/>
      <c r="M223" s="523"/>
      <c r="N223" s="524"/>
      <c r="O223" s="522"/>
      <c r="P223" s="522"/>
      <c r="Q223" s="522"/>
      <c r="R223" s="525"/>
      <c r="S223" s="3"/>
      <c r="T223" s="13" t="b">
        <f t="shared" si="67"/>
        <v>1</v>
      </c>
      <c r="U223" s="13" t="b">
        <f t="shared" si="68"/>
        <v>1</v>
      </c>
      <c r="V223" s="13" t="b">
        <f t="shared" si="69"/>
        <v>1</v>
      </c>
      <c r="W223" s="13" t="b">
        <f t="shared" si="70"/>
        <v>1</v>
      </c>
      <c r="X223" s="13" t="b">
        <f t="shared" si="71"/>
        <v>1</v>
      </c>
      <c r="Y223" s="13" t="b">
        <f t="shared" si="72"/>
        <v>1</v>
      </c>
      <c r="Z223" s="13" t="b">
        <f t="shared" si="73"/>
        <v>1</v>
      </c>
      <c r="AA223" s="13" t="b">
        <f t="shared" si="74"/>
        <v>1</v>
      </c>
      <c r="AB223" s="13" t="b">
        <f t="shared" si="75"/>
        <v>1</v>
      </c>
      <c r="AC223" s="13" t="b">
        <f t="shared" si="76"/>
        <v>1</v>
      </c>
      <c r="AD223" s="13" t="b">
        <f t="shared" si="77"/>
        <v>1</v>
      </c>
      <c r="AE223" s="13" t="b">
        <f t="shared" si="78"/>
        <v>1</v>
      </c>
      <c r="AF223" s="13" t="b">
        <f t="shared" si="79"/>
        <v>1</v>
      </c>
      <c r="AG223" s="13" t="b">
        <f t="shared" si="80"/>
        <v>1</v>
      </c>
      <c r="AH223" s="13" t="b">
        <f t="shared" si="81"/>
        <v>1</v>
      </c>
      <c r="AI223" s="13" t="b">
        <f t="shared" si="82"/>
        <v>1</v>
      </c>
      <c r="AJ223" s="13" t="b">
        <f t="shared" si="83"/>
        <v>1</v>
      </c>
      <c r="AK223" s="13" t="b">
        <f t="shared" si="84"/>
        <v>1</v>
      </c>
      <c r="AL223" s="13">
        <f>IF(B223="",0,IF(COUNTIF(B223:$B$271,B223)&gt;1,1,0))</f>
        <v>0</v>
      </c>
    </row>
    <row r="224" spans="1:38" ht="15.75">
      <c r="A224" s="464">
        <v>203</v>
      </c>
      <c r="B224" s="491"/>
      <c r="C224" s="466"/>
      <c r="D224" s="467"/>
      <c r="E224" s="468"/>
      <c r="F224" s="521"/>
      <c r="G224" s="522"/>
      <c r="H224" s="522"/>
      <c r="I224" s="523"/>
      <c r="J224" s="523"/>
      <c r="K224" s="523"/>
      <c r="L224" s="523"/>
      <c r="M224" s="523"/>
      <c r="N224" s="524"/>
      <c r="O224" s="522"/>
      <c r="P224" s="522"/>
      <c r="Q224" s="522"/>
      <c r="R224" s="525"/>
      <c r="S224" s="3"/>
      <c r="T224" s="13" t="b">
        <f t="shared" si="67"/>
        <v>1</v>
      </c>
      <c r="U224" s="13" t="b">
        <f t="shared" si="68"/>
        <v>1</v>
      </c>
      <c r="V224" s="13" t="b">
        <f t="shared" si="69"/>
        <v>1</v>
      </c>
      <c r="W224" s="13" t="b">
        <f t="shared" si="70"/>
        <v>1</v>
      </c>
      <c r="X224" s="13" t="b">
        <f t="shared" si="71"/>
        <v>1</v>
      </c>
      <c r="Y224" s="13" t="b">
        <f t="shared" si="72"/>
        <v>1</v>
      </c>
      <c r="Z224" s="13" t="b">
        <f t="shared" si="73"/>
        <v>1</v>
      </c>
      <c r="AA224" s="13" t="b">
        <f t="shared" si="74"/>
        <v>1</v>
      </c>
      <c r="AB224" s="13" t="b">
        <f t="shared" si="75"/>
        <v>1</v>
      </c>
      <c r="AC224" s="13" t="b">
        <f t="shared" si="76"/>
        <v>1</v>
      </c>
      <c r="AD224" s="13" t="b">
        <f t="shared" si="77"/>
        <v>1</v>
      </c>
      <c r="AE224" s="13" t="b">
        <f t="shared" si="78"/>
        <v>1</v>
      </c>
      <c r="AF224" s="13" t="b">
        <f t="shared" si="79"/>
        <v>1</v>
      </c>
      <c r="AG224" s="13" t="b">
        <f t="shared" si="80"/>
        <v>1</v>
      </c>
      <c r="AH224" s="13" t="b">
        <f t="shared" si="81"/>
        <v>1</v>
      </c>
      <c r="AI224" s="13" t="b">
        <f t="shared" si="82"/>
        <v>1</v>
      </c>
      <c r="AJ224" s="13" t="b">
        <f t="shared" si="83"/>
        <v>1</v>
      </c>
      <c r="AK224" s="13" t="b">
        <f t="shared" si="84"/>
        <v>1</v>
      </c>
      <c r="AL224" s="13">
        <f>IF(B224="",0,IF(COUNTIF(B224:$B$271,B224)&gt;1,1,0))</f>
        <v>0</v>
      </c>
    </row>
    <row r="225" spans="1:38" ht="15.75">
      <c r="A225" s="464">
        <v>204</v>
      </c>
      <c r="B225" s="491"/>
      <c r="C225" s="466"/>
      <c r="D225" s="467"/>
      <c r="E225" s="468"/>
      <c r="F225" s="521"/>
      <c r="G225" s="522"/>
      <c r="H225" s="522"/>
      <c r="I225" s="523"/>
      <c r="J225" s="523"/>
      <c r="K225" s="523"/>
      <c r="L225" s="523"/>
      <c r="M225" s="523"/>
      <c r="N225" s="524"/>
      <c r="O225" s="522"/>
      <c r="P225" s="522"/>
      <c r="Q225" s="522"/>
      <c r="R225" s="525"/>
      <c r="S225" s="3"/>
      <c r="T225" s="13" t="b">
        <f t="shared" si="67"/>
        <v>1</v>
      </c>
      <c r="U225" s="13" t="b">
        <f t="shared" si="68"/>
        <v>1</v>
      </c>
      <c r="V225" s="13" t="b">
        <f t="shared" si="69"/>
        <v>1</v>
      </c>
      <c r="W225" s="13" t="b">
        <f t="shared" si="70"/>
        <v>1</v>
      </c>
      <c r="X225" s="13" t="b">
        <f t="shared" si="71"/>
        <v>1</v>
      </c>
      <c r="Y225" s="13" t="b">
        <f t="shared" si="72"/>
        <v>1</v>
      </c>
      <c r="Z225" s="13" t="b">
        <f t="shared" si="73"/>
        <v>1</v>
      </c>
      <c r="AA225" s="13" t="b">
        <f t="shared" si="74"/>
        <v>1</v>
      </c>
      <c r="AB225" s="13" t="b">
        <f t="shared" si="75"/>
        <v>1</v>
      </c>
      <c r="AC225" s="13" t="b">
        <f t="shared" si="76"/>
        <v>1</v>
      </c>
      <c r="AD225" s="13" t="b">
        <f t="shared" si="77"/>
        <v>1</v>
      </c>
      <c r="AE225" s="13" t="b">
        <f t="shared" si="78"/>
        <v>1</v>
      </c>
      <c r="AF225" s="13" t="b">
        <f t="shared" si="79"/>
        <v>1</v>
      </c>
      <c r="AG225" s="13" t="b">
        <f t="shared" si="80"/>
        <v>1</v>
      </c>
      <c r="AH225" s="13" t="b">
        <f t="shared" si="81"/>
        <v>1</v>
      </c>
      <c r="AI225" s="13" t="b">
        <f t="shared" si="82"/>
        <v>1</v>
      </c>
      <c r="AJ225" s="13" t="b">
        <f t="shared" si="83"/>
        <v>1</v>
      </c>
      <c r="AK225" s="13" t="b">
        <f t="shared" si="84"/>
        <v>1</v>
      </c>
      <c r="AL225" s="13">
        <f>IF(B225="",0,IF(COUNTIF(B225:$B$271,B225)&gt;1,1,0))</f>
        <v>0</v>
      </c>
    </row>
    <row r="226" spans="1:38" ht="15.75">
      <c r="A226" s="464">
        <v>205</v>
      </c>
      <c r="B226" s="491"/>
      <c r="C226" s="466"/>
      <c r="D226" s="467"/>
      <c r="E226" s="468"/>
      <c r="F226" s="521"/>
      <c r="G226" s="522"/>
      <c r="H226" s="522"/>
      <c r="I226" s="523"/>
      <c r="J226" s="523"/>
      <c r="K226" s="523"/>
      <c r="L226" s="523"/>
      <c r="M226" s="523"/>
      <c r="N226" s="524"/>
      <c r="O226" s="522"/>
      <c r="P226" s="522"/>
      <c r="Q226" s="522"/>
      <c r="R226" s="525"/>
      <c r="S226" s="3"/>
      <c r="T226" s="13" t="b">
        <f t="shared" si="67"/>
        <v>1</v>
      </c>
      <c r="U226" s="13" t="b">
        <f t="shared" si="68"/>
        <v>1</v>
      </c>
      <c r="V226" s="13" t="b">
        <f t="shared" si="69"/>
        <v>1</v>
      </c>
      <c r="W226" s="13" t="b">
        <f t="shared" si="70"/>
        <v>1</v>
      </c>
      <c r="X226" s="13" t="b">
        <f t="shared" si="71"/>
        <v>1</v>
      </c>
      <c r="Y226" s="13" t="b">
        <f t="shared" si="72"/>
        <v>1</v>
      </c>
      <c r="Z226" s="13" t="b">
        <f t="shared" si="73"/>
        <v>1</v>
      </c>
      <c r="AA226" s="13" t="b">
        <f t="shared" si="74"/>
        <v>1</v>
      </c>
      <c r="AB226" s="13" t="b">
        <f t="shared" si="75"/>
        <v>1</v>
      </c>
      <c r="AC226" s="13" t="b">
        <f t="shared" si="76"/>
        <v>1</v>
      </c>
      <c r="AD226" s="13" t="b">
        <f t="shared" si="77"/>
        <v>1</v>
      </c>
      <c r="AE226" s="13" t="b">
        <f t="shared" si="78"/>
        <v>1</v>
      </c>
      <c r="AF226" s="13" t="b">
        <f t="shared" si="79"/>
        <v>1</v>
      </c>
      <c r="AG226" s="13" t="b">
        <f t="shared" si="80"/>
        <v>1</v>
      </c>
      <c r="AH226" s="13" t="b">
        <f t="shared" si="81"/>
        <v>1</v>
      </c>
      <c r="AI226" s="13" t="b">
        <f t="shared" si="82"/>
        <v>1</v>
      </c>
      <c r="AJ226" s="13" t="b">
        <f t="shared" si="83"/>
        <v>1</v>
      </c>
      <c r="AK226" s="13" t="b">
        <f t="shared" si="84"/>
        <v>1</v>
      </c>
      <c r="AL226" s="13">
        <f>IF(B226="",0,IF(COUNTIF(B226:$B$271,B226)&gt;1,1,0))</f>
        <v>0</v>
      </c>
    </row>
    <row r="227" spans="1:38" ht="15.75">
      <c r="A227" s="464">
        <v>206</v>
      </c>
      <c r="B227" s="491"/>
      <c r="C227" s="466"/>
      <c r="D227" s="467"/>
      <c r="E227" s="468"/>
      <c r="F227" s="521"/>
      <c r="G227" s="522"/>
      <c r="H227" s="522"/>
      <c r="I227" s="523"/>
      <c r="J227" s="523"/>
      <c r="K227" s="523"/>
      <c r="L227" s="523"/>
      <c r="M227" s="523"/>
      <c r="N227" s="524"/>
      <c r="O227" s="522"/>
      <c r="P227" s="522"/>
      <c r="Q227" s="522"/>
      <c r="R227" s="525"/>
      <c r="S227" s="3"/>
      <c r="T227" s="13" t="b">
        <f t="shared" si="67"/>
        <v>1</v>
      </c>
      <c r="U227" s="13" t="b">
        <f t="shared" si="68"/>
        <v>1</v>
      </c>
      <c r="V227" s="13" t="b">
        <f t="shared" si="69"/>
        <v>1</v>
      </c>
      <c r="W227" s="13" t="b">
        <f t="shared" si="70"/>
        <v>1</v>
      </c>
      <c r="X227" s="13" t="b">
        <f t="shared" si="71"/>
        <v>1</v>
      </c>
      <c r="Y227" s="13" t="b">
        <f t="shared" si="72"/>
        <v>1</v>
      </c>
      <c r="Z227" s="13" t="b">
        <f t="shared" si="73"/>
        <v>1</v>
      </c>
      <c r="AA227" s="13" t="b">
        <f t="shared" si="74"/>
        <v>1</v>
      </c>
      <c r="AB227" s="13" t="b">
        <f t="shared" si="75"/>
        <v>1</v>
      </c>
      <c r="AC227" s="13" t="b">
        <f t="shared" si="76"/>
        <v>1</v>
      </c>
      <c r="AD227" s="13" t="b">
        <f t="shared" si="77"/>
        <v>1</v>
      </c>
      <c r="AE227" s="13" t="b">
        <f t="shared" si="78"/>
        <v>1</v>
      </c>
      <c r="AF227" s="13" t="b">
        <f t="shared" si="79"/>
        <v>1</v>
      </c>
      <c r="AG227" s="13" t="b">
        <f t="shared" si="80"/>
        <v>1</v>
      </c>
      <c r="AH227" s="13" t="b">
        <f t="shared" si="81"/>
        <v>1</v>
      </c>
      <c r="AI227" s="13" t="b">
        <f t="shared" si="82"/>
        <v>1</v>
      </c>
      <c r="AJ227" s="13" t="b">
        <f t="shared" si="83"/>
        <v>1</v>
      </c>
      <c r="AK227" s="13" t="b">
        <f t="shared" si="84"/>
        <v>1</v>
      </c>
      <c r="AL227" s="13">
        <f>IF(B227="",0,IF(COUNTIF(B227:$B$271,B227)&gt;1,1,0))</f>
        <v>0</v>
      </c>
    </row>
    <row r="228" spans="1:38" ht="15.75">
      <c r="A228" s="464">
        <v>207</v>
      </c>
      <c r="B228" s="491"/>
      <c r="C228" s="466"/>
      <c r="D228" s="467"/>
      <c r="E228" s="468"/>
      <c r="F228" s="521"/>
      <c r="G228" s="522"/>
      <c r="H228" s="522"/>
      <c r="I228" s="523"/>
      <c r="J228" s="523"/>
      <c r="K228" s="523"/>
      <c r="L228" s="523"/>
      <c r="M228" s="523"/>
      <c r="N228" s="524"/>
      <c r="O228" s="522"/>
      <c r="P228" s="522"/>
      <c r="Q228" s="522"/>
      <c r="R228" s="525"/>
      <c r="S228" s="3"/>
      <c r="T228" s="13" t="b">
        <f t="shared" si="67"/>
        <v>1</v>
      </c>
      <c r="U228" s="13" t="b">
        <f t="shared" si="68"/>
        <v>1</v>
      </c>
      <c r="V228" s="13" t="b">
        <f t="shared" si="69"/>
        <v>1</v>
      </c>
      <c r="W228" s="13" t="b">
        <f t="shared" si="70"/>
        <v>1</v>
      </c>
      <c r="X228" s="13" t="b">
        <f t="shared" si="71"/>
        <v>1</v>
      </c>
      <c r="Y228" s="13" t="b">
        <f t="shared" si="72"/>
        <v>1</v>
      </c>
      <c r="Z228" s="13" t="b">
        <f t="shared" si="73"/>
        <v>1</v>
      </c>
      <c r="AA228" s="13" t="b">
        <f t="shared" si="74"/>
        <v>1</v>
      </c>
      <c r="AB228" s="13" t="b">
        <f t="shared" si="75"/>
        <v>1</v>
      </c>
      <c r="AC228" s="13" t="b">
        <f t="shared" si="76"/>
        <v>1</v>
      </c>
      <c r="AD228" s="13" t="b">
        <f t="shared" si="77"/>
        <v>1</v>
      </c>
      <c r="AE228" s="13" t="b">
        <f t="shared" si="78"/>
        <v>1</v>
      </c>
      <c r="AF228" s="13" t="b">
        <f t="shared" si="79"/>
        <v>1</v>
      </c>
      <c r="AG228" s="13" t="b">
        <f t="shared" si="80"/>
        <v>1</v>
      </c>
      <c r="AH228" s="13" t="b">
        <f t="shared" si="81"/>
        <v>1</v>
      </c>
      <c r="AI228" s="13" t="b">
        <f t="shared" si="82"/>
        <v>1</v>
      </c>
      <c r="AJ228" s="13" t="b">
        <f t="shared" si="83"/>
        <v>1</v>
      </c>
      <c r="AK228" s="13" t="b">
        <f t="shared" si="84"/>
        <v>1</v>
      </c>
      <c r="AL228" s="13">
        <f>IF(B228="",0,IF(COUNTIF(B228:$B$271,B228)&gt;1,1,0))</f>
        <v>0</v>
      </c>
    </row>
    <row r="229" spans="1:38" ht="15.75">
      <c r="A229" s="464">
        <v>208</v>
      </c>
      <c r="B229" s="491"/>
      <c r="C229" s="466"/>
      <c r="D229" s="467"/>
      <c r="E229" s="468"/>
      <c r="F229" s="521"/>
      <c r="G229" s="522"/>
      <c r="H229" s="522"/>
      <c r="I229" s="523"/>
      <c r="J229" s="523"/>
      <c r="K229" s="523"/>
      <c r="L229" s="523"/>
      <c r="M229" s="523"/>
      <c r="N229" s="524"/>
      <c r="O229" s="522"/>
      <c r="P229" s="522"/>
      <c r="Q229" s="522"/>
      <c r="R229" s="525"/>
      <c r="S229" s="3"/>
      <c r="T229" s="13" t="b">
        <f t="shared" si="67"/>
        <v>1</v>
      </c>
      <c r="U229" s="13" t="b">
        <f t="shared" si="68"/>
        <v>1</v>
      </c>
      <c r="V229" s="13" t="b">
        <f t="shared" si="69"/>
        <v>1</v>
      </c>
      <c r="W229" s="13" t="b">
        <f t="shared" si="70"/>
        <v>1</v>
      </c>
      <c r="X229" s="13" t="b">
        <f t="shared" si="71"/>
        <v>1</v>
      </c>
      <c r="Y229" s="13" t="b">
        <f t="shared" si="72"/>
        <v>1</v>
      </c>
      <c r="Z229" s="13" t="b">
        <f t="shared" si="73"/>
        <v>1</v>
      </c>
      <c r="AA229" s="13" t="b">
        <f t="shared" si="74"/>
        <v>1</v>
      </c>
      <c r="AB229" s="13" t="b">
        <f t="shared" si="75"/>
        <v>1</v>
      </c>
      <c r="AC229" s="13" t="b">
        <f t="shared" si="76"/>
        <v>1</v>
      </c>
      <c r="AD229" s="13" t="b">
        <f t="shared" si="77"/>
        <v>1</v>
      </c>
      <c r="AE229" s="13" t="b">
        <f t="shared" si="78"/>
        <v>1</v>
      </c>
      <c r="AF229" s="13" t="b">
        <f t="shared" si="79"/>
        <v>1</v>
      </c>
      <c r="AG229" s="13" t="b">
        <f t="shared" si="80"/>
        <v>1</v>
      </c>
      <c r="AH229" s="13" t="b">
        <f t="shared" si="81"/>
        <v>1</v>
      </c>
      <c r="AI229" s="13" t="b">
        <f t="shared" si="82"/>
        <v>1</v>
      </c>
      <c r="AJ229" s="13" t="b">
        <f t="shared" si="83"/>
        <v>1</v>
      </c>
      <c r="AK229" s="13" t="b">
        <f t="shared" si="84"/>
        <v>1</v>
      </c>
      <c r="AL229" s="13">
        <f>IF(B229="",0,IF(COUNTIF(B229:$B$271,B229)&gt;1,1,0))</f>
        <v>0</v>
      </c>
    </row>
    <row r="230" spans="1:38" ht="15.75">
      <c r="A230" s="464">
        <v>209</v>
      </c>
      <c r="B230" s="491"/>
      <c r="C230" s="466"/>
      <c r="D230" s="467"/>
      <c r="E230" s="468"/>
      <c r="F230" s="521"/>
      <c r="G230" s="522"/>
      <c r="H230" s="522"/>
      <c r="I230" s="523"/>
      <c r="J230" s="523"/>
      <c r="K230" s="523"/>
      <c r="L230" s="523"/>
      <c r="M230" s="523"/>
      <c r="N230" s="524"/>
      <c r="O230" s="522"/>
      <c r="P230" s="522"/>
      <c r="Q230" s="522"/>
      <c r="R230" s="525"/>
      <c r="S230" s="3"/>
      <c r="T230" s="13" t="b">
        <f t="shared" si="67"/>
        <v>1</v>
      </c>
      <c r="U230" s="13" t="b">
        <f t="shared" si="68"/>
        <v>1</v>
      </c>
      <c r="V230" s="13" t="b">
        <f t="shared" si="69"/>
        <v>1</v>
      </c>
      <c r="W230" s="13" t="b">
        <f t="shared" si="70"/>
        <v>1</v>
      </c>
      <c r="X230" s="13" t="b">
        <f t="shared" si="71"/>
        <v>1</v>
      </c>
      <c r="Y230" s="13" t="b">
        <f t="shared" si="72"/>
        <v>1</v>
      </c>
      <c r="Z230" s="13" t="b">
        <f t="shared" si="73"/>
        <v>1</v>
      </c>
      <c r="AA230" s="13" t="b">
        <f t="shared" si="74"/>
        <v>1</v>
      </c>
      <c r="AB230" s="13" t="b">
        <f t="shared" si="75"/>
        <v>1</v>
      </c>
      <c r="AC230" s="13" t="b">
        <f t="shared" si="76"/>
        <v>1</v>
      </c>
      <c r="AD230" s="13" t="b">
        <f t="shared" si="77"/>
        <v>1</v>
      </c>
      <c r="AE230" s="13" t="b">
        <f t="shared" si="78"/>
        <v>1</v>
      </c>
      <c r="AF230" s="13" t="b">
        <f t="shared" si="79"/>
        <v>1</v>
      </c>
      <c r="AG230" s="13" t="b">
        <f t="shared" si="80"/>
        <v>1</v>
      </c>
      <c r="AH230" s="13" t="b">
        <f t="shared" si="81"/>
        <v>1</v>
      </c>
      <c r="AI230" s="13" t="b">
        <f t="shared" si="82"/>
        <v>1</v>
      </c>
      <c r="AJ230" s="13" t="b">
        <f t="shared" si="83"/>
        <v>1</v>
      </c>
      <c r="AK230" s="13" t="b">
        <f t="shared" si="84"/>
        <v>1</v>
      </c>
      <c r="AL230" s="13">
        <f>IF(B230="",0,IF(COUNTIF(B230:$B$271,B230)&gt;1,1,0))</f>
        <v>0</v>
      </c>
    </row>
    <row r="231" spans="1:38" ht="15.75">
      <c r="A231" s="464">
        <v>210</v>
      </c>
      <c r="B231" s="491"/>
      <c r="C231" s="466"/>
      <c r="D231" s="467"/>
      <c r="E231" s="468"/>
      <c r="F231" s="521"/>
      <c r="G231" s="522"/>
      <c r="H231" s="522"/>
      <c r="I231" s="523"/>
      <c r="J231" s="523"/>
      <c r="K231" s="523"/>
      <c r="L231" s="523"/>
      <c r="M231" s="523"/>
      <c r="N231" s="524"/>
      <c r="O231" s="522"/>
      <c r="P231" s="522"/>
      <c r="Q231" s="522"/>
      <c r="R231" s="525"/>
      <c r="S231" s="3"/>
      <c r="T231" s="13" t="b">
        <f t="shared" si="67"/>
        <v>1</v>
      </c>
      <c r="U231" s="13" t="b">
        <f t="shared" si="68"/>
        <v>1</v>
      </c>
      <c r="V231" s="13" t="b">
        <f t="shared" si="69"/>
        <v>1</v>
      </c>
      <c r="W231" s="13" t="b">
        <f t="shared" si="70"/>
        <v>1</v>
      </c>
      <c r="X231" s="13" t="b">
        <f t="shared" si="71"/>
        <v>1</v>
      </c>
      <c r="Y231" s="13" t="b">
        <f t="shared" si="72"/>
        <v>1</v>
      </c>
      <c r="Z231" s="13" t="b">
        <f t="shared" si="73"/>
        <v>1</v>
      </c>
      <c r="AA231" s="13" t="b">
        <f t="shared" si="74"/>
        <v>1</v>
      </c>
      <c r="AB231" s="13" t="b">
        <f t="shared" si="75"/>
        <v>1</v>
      </c>
      <c r="AC231" s="13" t="b">
        <f t="shared" si="76"/>
        <v>1</v>
      </c>
      <c r="AD231" s="13" t="b">
        <f t="shared" si="77"/>
        <v>1</v>
      </c>
      <c r="AE231" s="13" t="b">
        <f t="shared" si="78"/>
        <v>1</v>
      </c>
      <c r="AF231" s="13" t="b">
        <f t="shared" si="79"/>
        <v>1</v>
      </c>
      <c r="AG231" s="13" t="b">
        <f t="shared" si="80"/>
        <v>1</v>
      </c>
      <c r="AH231" s="13" t="b">
        <f t="shared" si="81"/>
        <v>1</v>
      </c>
      <c r="AI231" s="13" t="b">
        <f t="shared" si="82"/>
        <v>1</v>
      </c>
      <c r="AJ231" s="13" t="b">
        <f t="shared" si="83"/>
        <v>1</v>
      </c>
      <c r="AK231" s="13" t="b">
        <f t="shared" si="84"/>
        <v>1</v>
      </c>
      <c r="AL231" s="13">
        <f>IF(B231="",0,IF(COUNTIF(B231:$B$271,B231)&gt;1,1,0))</f>
        <v>0</v>
      </c>
    </row>
    <row r="232" spans="1:38" ht="15.75">
      <c r="A232" s="464">
        <v>211</v>
      </c>
      <c r="B232" s="491"/>
      <c r="C232" s="466"/>
      <c r="D232" s="467"/>
      <c r="E232" s="468"/>
      <c r="F232" s="521"/>
      <c r="G232" s="522"/>
      <c r="H232" s="522"/>
      <c r="I232" s="523"/>
      <c r="J232" s="523"/>
      <c r="K232" s="523"/>
      <c r="L232" s="523"/>
      <c r="M232" s="523"/>
      <c r="N232" s="524"/>
      <c r="O232" s="522"/>
      <c r="P232" s="522"/>
      <c r="Q232" s="522"/>
      <c r="R232" s="525"/>
      <c r="S232" s="3"/>
      <c r="T232" s="13" t="b">
        <f t="shared" si="67"/>
        <v>1</v>
      </c>
      <c r="U232" s="13" t="b">
        <f t="shared" si="68"/>
        <v>1</v>
      </c>
      <c r="V232" s="13" t="b">
        <f t="shared" si="69"/>
        <v>1</v>
      </c>
      <c r="W232" s="13" t="b">
        <f t="shared" si="70"/>
        <v>1</v>
      </c>
      <c r="X232" s="13" t="b">
        <f t="shared" si="71"/>
        <v>1</v>
      </c>
      <c r="Y232" s="13" t="b">
        <f t="shared" si="72"/>
        <v>1</v>
      </c>
      <c r="Z232" s="13" t="b">
        <f t="shared" si="73"/>
        <v>1</v>
      </c>
      <c r="AA232" s="13" t="b">
        <f t="shared" si="74"/>
        <v>1</v>
      </c>
      <c r="AB232" s="13" t="b">
        <f t="shared" si="75"/>
        <v>1</v>
      </c>
      <c r="AC232" s="13" t="b">
        <f t="shared" si="76"/>
        <v>1</v>
      </c>
      <c r="AD232" s="13" t="b">
        <f t="shared" si="77"/>
        <v>1</v>
      </c>
      <c r="AE232" s="13" t="b">
        <f t="shared" si="78"/>
        <v>1</v>
      </c>
      <c r="AF232" s="13" t="b">
        <f t="shared" si="79"/>
        <v>1</v>
      </c>
      <c r="AG232" s="13" t="b">
        <f t="shared" si="80"/>
        <v>1</v>
      </c>
      <c r="AH232" s="13" t="b">
        <f t="shared" si="81"/>
        <v>1</v>
      </c>
      <c r="AI232" s="13" t="b">
        <f t="shared" si="82"/>
        <v>1</v>
      </c>
      <c r="AJ232" s="13" t="b">
        <f t="shared" si="83"/>
        <v>1</v>
      </c>
      <c r="AK232" s="13" t="b">
        <f t="shared" si="84"/>
        <v>1</v>
      </c>
      <c r="AL232" s="13">
        <f>IF(B232="",0,IF(COUNTIF(B232:$B$271,B232)&gt;1,1,0))</f>
        <v>0</v>
      </c>
    </row>
    <row r="233" spans="1:38" ht="15.75">
      <c r="A233" s="464">
        <v>212</v>
      </c>
      <c r="B233" s="491"/>
      <c r="C233" s="466"/>
      <c r="D233" s="467"/>
      <c r="E233" s="468"/>
      <c r="F233" s="521"/>
      <c r="G233" s="522"/>
      <c r="H233" s="522"/>
      <c r="I233" s="523"/>
      <c r="J233" s="523"/>
      <c r="K233" s="523"/>
      <c r="L233" s="523"/>
      <c r="M233" s="523"/>
      <c r="N233" s="524"/>
      <c r="O233" s="522"/>
      <c r="P233" s="522"/>
      <c r="Q233" s="522"/>
      <c r="R233" s="525"/>
      <c r="S233" s="3"/>
      <c r="T233" s="13" t="b">
        <f t="shared" si="67"/>
        <v>1</v>
      </c>
      <c r="U233" s="13" t="b">
        <f t="shared" si="68"/>
        <v>1</v>
      </c>
      <c r="V233" s="13" t="b">
        <f t="shared" si="69"/>
        <v>1</v>
      </c>
      <c r="W233" s="13" t="b">
        <f t="shared" si="70"/>
        <v>1</v>
      </c>
      <c r="X233" s="13" t="b">
        <f t="shared" si="71"/>
        <v>1</v>
      </c>
      <c r="Y233" s="13" t="b">
        <f t="shared" si="72"/>
        <v>1</v>
      </c>
      <c r="Z233" s="13" t="b">
        <f t="shared" si="73"/>
        <v>1</v>
      </c>
      <c r="AA233" s="13" t="b">
        <f t="shared" si="74"/>
        <v>1</v>
      </c>
      <c r="AB233" s="13" t="b">
        <f t="shared" si="75"/>
        <v>1</v>
      </c>
      <c r="AC233" s="13" t="b">
        <f t="shared" si="76"/>
        <v>1</v>
      </c>
      <c r="AD233" s="13" t="b">
        <f t="shared" si="77"/>
        <v>1</v>
      </c>
      <c r="AE233" s="13" t="b">
        <f t="shared" si="78"/>
        <v>1</v>
      </c>
      <c r="AF233" s="13" t="b">
        <f t="shared" si="79"/>
        <v>1</v>
      </c>
      <c r="AG233" s="13" t="b">
        <f t="shared" si="80"/>
        <v>1</v>
      </c>
      <c r="AH233" s="13" t="b">
        <f t="shared" si="81"/>
        <v>1</v>
      </c>
      <c r="AI233" s="13" t="b">
        <f t="shared" si="82"/>
        <v>1</v>
      </c>
      <c r="AJ233" s="13" t="b">
        <f t="shared" si="83"/>
        <v>1</v>
      </c>
      <c r="AK233" s="13" t="b">
        <f t="shared" si="84"/>
        <v>1</v>
      </c>
      <c r="AL233" s="13">
        <f>IF(B233="",0,IF(COUNTIF(B233:$B$271,B233)&gt;1,1,0))</f>
        <v>0</v>
      </c>
    </row>
    <row r="234" spans="1:38" ht="15.75">
      <c r="A234" s="464">
        <v>213</v>
      </c>
      <c r="B234" s="491"/>
      <c r="C234" s="466"/>
      <c r="D234" s="467"/>
      <c r="E234" s="468"/>
      <c r="F234" s="521"/>
      <c r="G234" s="522"/>
      <c r="H234" s="522"/>
      <c r="I234" s="523"/>
      <c r="J234" s="523"/>
      <c r="K234" s="523"/>
      <c r="L234" s="523"/>
      <c r="M234" s="523"/>
      <c r="N234" s="524"/>
      <c r="O234" s="522"/>
      <c r="P234" s="522"/>
      <c r="Q234" s="522"/>
      <c r="R234" s="525"/>
      <c r="S234" s="3"/>
      <c r="T234" s="13" t="b">
        <f t="shared" si="67"/>
        <v>1</v>
      </c>
      <c r="U234" s="13" t="b">
        <f t="shared" si="68"/>
        <v>1</v>
      </c>
      <c r="V234" s="13" t="b">
        <f t="shared" si="69"/>
        <v>1</v>
      </c>
      <c r="W234" s="13" t="b">
        <f t="shared" si="70"/>
        <v>1</v>
      </c>
      <c r="X234" s="13" t="b">
        <f t="shared" si="71"/>
        <v>1</v>
      </c>
      <c r="Y234" s="13" t="b">
        <f t="shared" si="72"/>
        <v>1</v>
      </c>
      <c r="Z234" s="13" t="b">
        <f t="shared" si="73"/>
        <v>1</v>
      </c>
      <c r="AA234" s="13" t="b">
        <f t="shared" si="74"/>
        <v>1</v>
      </c>
      <c r="AB234" s="13" t="b">
        <f t="shared" si="75"/>
        <v>1</v>
      </c>
      <c r="AC234" s="13" t="b">
        <f t="shared" si="76"/>
        <v>1</v>
      </c>
      <c r="AD234" s="13" t="b">
        <f t="shared" si="77"/>
        <v>1</v>
      </c>
      <c r="AE234" s="13" t="b">
        <f t="shared" si="78"/>
        <v>1</v>
      </c>
      <c r="AF234" s="13" t="b">
        <f t="shared" si="79"/>
        <v>1</v>
      </c>
      <c r="AG234" s="13" t="b">
        <f t="shared" si="80"/>
        <v>1</v>
      </c>
      <c r="AH234" s="13" t="b">
        <f t="shared" si="81"/>
        <v>1</v>
      </c>
      <c r="AI234" s="13" t="b">
        <f t="shared" si="82"/>
        <v>1</v>
      </c>
      <c r="AJ234" s="13" t="b">
        <f t="shared" si="83"/>
        <v>1</v>
      </c>
      <c r="AK234" s="13" t="b">
        <f t="shared" si="84"/>
        <v>1</v>
      </c>
      <c r="AL234" s="13">
        <f>IF(B234="",0,IF(COUNTIF(B234:$B$271,B234)&gt;1,1,0))</f>
        <v>0</v>
      </c>
    </row>
    <row r="235" spans="1:38" ht="15.75">
      <c r="A235" s="464">
        <v>214</v>
      </c>
      <c r="B235" s="491"/>
      <c r="C235" s="466"/>
      <c r="D235" s="467"/>
      <c r="E235" s="468"/>
      <c r="F235" s="521"/>
      <c r="G235" s="522"/>
      <c r="H235" s="522"/>
      <c r="I235" s="523"/>
      <c r="J235" s="523"/>
      <c r="K235" s="523"/>
      <c r="L235" s="523"/>
      <c r="M235" s="523"/>
      <c r="N235" s="524"/>
      <c r="O235" s="522"/>
      <c r="P235" s="522"/>
      <c r="Q235" s="522"/>
      <c r="R235" s="525"/>
      <c r="S235" s="3"/>
      <c r="T235" s="13" t="b">
        <f t="shared" si="67"/>
        <v>1</v>
      </c>
      <c r="U235" s="13" t="b">
        <f t="shared" si="68"/>
        <v>1</v>
      </c>
      <c r="V235" s="13" t="b">
        <f t="shared" si="69"/>
        <v>1</v>
      </c>
      <c r="W235" s="13" t="b">
        <f t="shared" si="70"/>
        <v>1</v>
      </c>
      <c r="X235" s="13" t="b">
        <f t="shared" si="71"/>
        <v>1</v>
      </c>
      <c r="Y235" s="13" t="b">
        <f t="shared" si="72"/>
        <v>1</v>
      </c>
      <c r="Z235" s="13" t="b">
        <f t="shared" si="73"/>
        <v>1</v>
      </c>
      <c r="AA235" s="13" t="b">
        <f t="shared" si="74"/>
        <v>1</v>
      </c>
      <c r="AB235" s="13" t="b">
        <f t="shared" si="75"/>
        <v>1</v>
      </c>
      <c r="AC235" s="13" t="b">
        <f t="shared" si="76"/>
        <v>1</v>
      </c>
      <c r="AD235" s="13" t="b">
        <f t="shared" si="77"/>
        <v>1</v>
      </c>
      <c r="AE235" s="13" t="b">
        <f t="shared" si="78"/>
        <v>1</v>
      </c>
      <c r="AF235" s="13" t="b">
        <f t="shared" si="79"/>
        <v>1</v>
      </c>
      <c r="AG235" s="13" t="b">
        <f t="shared" si="80"/>
        <v>1</v>
      </c>
      <c r="AH235" s="13" t="b">
        <f t="shared" si="81"/>
        <v>1</v>
      </c>
      <c r="AI235" s="13" t="b">
        <f t="shared" si="82"/>
        <v>1</v>
      </c>
      <c r="AJ235" s="13" t="b">
        <f t="shared" si="83"/>
        <v>1</v>
      </c>
      <c r="AK235" s="13" t="b">
        <f t="shared" si="84"/>
        <v>1</v>
      </c>
      <c r="AL235" s="13">
        <f>IF(B235="",0,IF(COUNTIF(B235:$B$271,B235)&gt;1,1,0))</f>
        <v>0</v>
      </c>
    </row>
    <row r="236" spans="1:38" ht="15.75">
      <c r="A236" s="464">
        <v>215</v>
      </c>
      <c r="B236" s="491"/>
      <c r="C236" s="466"/>
      <c r="D236" s="467"/>
      <c r="E236" s="468"/>
      <c r="F236" s="521"/>
      <c r="G236" s="522"/>
      <c r="H236" s="522"/>
      <c r="I236" s="523"/>
      <c r="J236" s="523"/>
      <c r="K236" s="523"/>
      <c r="L236" s="523"/>
      <c r="M236" s="523"/>
      <c r="N236" s="524"/>
      <c r="O236" s="522"/>
      <c r="P236" s="522"/>
      <c r="Q236" s="522"/>
      <c r="R236" s="525"/>
      <c r="S236" s="3"/>
      <c r="T236" s="13" t="b">
        <f t="shared" si="67"/>
        <v>1</v>
      </c>
      <c r="U236" s="13" t="b">
        <f t="shared" si="68"/>
        <v>1</v>
      </c>
      <c r="V236" s="13" t="b">
        <f t="shared" si="69"/>
        <v>1</v>
      </c>
      <c r="W236" s="13" t="b">
        <f t="shared" si="70"/>
        <v>1</v>
      </c>
      <c r="X236" s="13" t="b">
        <f t="shared" si="71"/>
        <v>1</v>
      </c>
      <c r="Y236" s="13" t="b">
        <f t="shared" si="72"/>
        <v>1</v>
      </c>
      <c r="Z236" s="13" t="b">
        <f t="shared" si="73"/>
        <v>1</v>
      </c>
      <c r="AA236" s="13" t="b">
        <f t="shared" si="74"/>
        <v>1</v>
      </c>
      <c r="AB236" s="13" t="b">
        <f t="shared" si="75"/>
        <v>1</v>
      </c>
      <c r="AC236" s="13" t="b">
        <f t="shared" si="76"/>
        <v>1</v>
      </c>
      <c r="AD236" s="13" t="b">
        <f t="shared" si="77"/>
        <v>1</v>
      </c>
      <c r="AE236" s="13" t="b">
        <f t="shared" si="78"/>
        <v>1</v>
      </c>
      <c r="AF236" s="13" t="b">
        <f t="shared" si="79"/>
        <v>1</v>
      </c>
      <c r="AG236" s="13" t="b">
        <f t="shared" si="80"/>
        <v>1</v>
      </c>
      <c r="AH236" s="13" t="b">
        <f t="shared" si="81"/>
        <v>1</v>
      </c>
      <c r="AI236" s="13" t="b">
        <f t="shared" si="82"/>
        <v>1</v>
      </c>
      <c r="AJ236" s="13" t="b">
        <f t="shared" si="83"/>
        <v>1</v>
      </c>
      <c r="AK236" s="13" t="b">
        <f t="shared" si="84"/>
        <v>1</v>
      </c>
      <c r="AL236" s="13">
        <f>IF(B236="",0,IF(COUNTIF(B236:$B$271,B236)&gt;1,1,0))</f>
        <v>0</v>
      </c>
    </row>
    <row r="237" spans="1:38" ht="15.75">
      <c r="A237" s="464">
        <v>216</v>
      </c>
      <c r="B237" s="491"/>
      <c r="C237" s="466"/>
      <c r="D237" s="467"/>
      <c r="E237" s="468"/>
      <c r="F237" s="521"/>
      <c r="G237" s="522"/>
      <c r="H237" s="522"/>
      <c r="I237" s="523"/>
      <c r="J237" s="523"/>
      <c r="K237" s="523"/>
      <c r="L237" s="523"/>
      <c r="M237" s="523"/>
      <c r="N237" s="524"/>
      <c r="O237" s="522"/>
      <c r="P237" s="522"/>
      <c r="Q237" s="522"/>
      <c r="R237" s="525"/>
      <c r="S237" s="3"/>
      <c r="T237" s="13" t="b">
        <f t="shared" si="67"/>
        <v>1</v>
      </c>
      <c r="U237" s="13" t="b">
        <f t="shared" si="68"/>
        <v>1</v>
      </c>
      <c r="V237" s="13" t="b">
        <f t="shared" si="69"/>
        <v>1</v>
      </c>
      <c r="W237" s="13" t="b">
        <f t="shared" si="70"/>
        <v>1</v>
      </c>
      <c r="X237" s="13" t="b">
        <f t="shared" si="71"/>
        <v>1</v>
      </c>
      <c r="Y237" s="13" t="b">
        <f t="shared" si="72"/>
        <v>1</v>
      </c>
      <c r="Z237" s="13" t="b">
        <f t="shared" si="73"/>
        <v>1</v>
      </c>
      <c r="AA237" s="13" t="b">
        <f t="shared" si="74"/>
        <v>1</v>
      </c>
      <c r="AB237" s="13" t="b">
        <f t="shared" si="75"/>
        <v>1</v>
      </c>
      <c r="AC237" s="13" t="b">
        <f t="shared" si="76"/>
        <v>1</v>
      </c>
      <c r="AD237" s="13" t="b">
        <f t="shared" si="77"/>
        <v>1</v>
      </c>
      <c r="AE237" s="13" t="b">
        <f t="shared" si="78"/>
        <v>1</v>
      </c>
      <c r="AF237" s="13" t="b">
        <f t="shared" si="79"/>
        <v>1</v>
      </c>
      <c r="AG237" s="13" t="b">
        <f t="shared" si="80"/>
        <v>1</v>
      </c>
      <c r="AH237" s="13" t="b">
        <f t="shared" si="81"/>
        <v>1</v>
      </c>
      <c r="AI237" s="13" t="b">
        <f t="shared" si="82"/>
        <v>1</v>
      </c>
      <c r="AJ237" s="13" t="b">
        <f t="shared" si="83"/>
        <v>1</v>
      </c>
      <c r="AK237" s="13" t="b">
        <f t="shared" si="84"/>
        <v>1</v>
      </c>
      <c r="AL237" s="13">
        <f>IF(B237="",0,IF(COUNTIF(B237:$B$271,B237)&gt;1,1,0))</f>
        <v>0</v>
      </c>
    </row>
    <row r="238" spans="1:38" ht="15.75">
      <c r="A238" s="464">
        <v>217</v>
      </c>
      <c r="B238" s="491"/>
      <c r="C238" s="466"/>
      <c r="D238" s="467"/>
      <c r="E238" s="468"/>
      <c r="F238" s="521"/>
      <c r="G238" s="522"/>
      <c r="H238" s="522"/>
      <c r="I238" s="523"/>
      <c r="J238" s="523"/>
      <c r="K238" s="523"/>
      <c r="L238" s="523"/>
      <c r="M238" s="523"/>
      <c r="N238" s="524"/>
      <c r="O238" s="522"/>
      <c r="P238" s="522"/>
      <c r="Q238" s="522"/>
      <c r="R238" s="525"/>
      <c r="S238" s="3"/>
      <c r="T238" s="13" t="b">
        <f t="shared" si="67"/>
        <v>1</v>
      </c>
      <c r="U238" s="13" t="b">
        <f t="shared" si="68"/>
        <v>1</v>
      </c>
      <c r="V238" s="13" t="b">
        <f t="shared" si="69"/>
        <v>1</v>
      </c>
      <c r="W238" s="13" t="b">
        <f t="shared" si="70"/>
        <v>1</v>
      </c>
      <c r="X238" s="13" t="b">
        <f t="shared" si="71"/>
        <v>1</v>
      </c>
      <c r="Y238" s="13" t="b">
        <f t="shared" si="72"/>
        <v>1</v>
      </c>
      <c r="Z238" s="13" t="b">
        <f t="shared" si="73"/>
        <v>1</v>
      </c>
      <c r="AA238" s="13" t="b">
        <f t="shared" si="74"/>
        <v>1</v>
      </c>
      <c r="AB238" s="13" t="b">
        <f t="shared" si="75"/>
        <v>1</v>
      </c>
      <c r="AC238" s="13" t="b">
        <f t="shared" si="76"/>
        <v>1</v>
      </c>
      <c r="AD238" s="13" t="b">
        <f t="shared" si="77"/>
        <v>1</v>
      </c>
      <c r="AE238" s="13" t="b">
        <f t="shared" si="78"/>
        <v>1</v>
      </c>
      <c r="AF238" s="13" t="b">
        <f t="shared" si="79"/>
        <v>1</v>
      </c>
      <c r="AG238" s="13" t="b">
        <f t="shared" si="80"/>
        <v>1</v>
      </c>
      <c r="AH238" s="13" t="b">
        <f t="shared" si="81"/>
        <v>1</v>
      </c>
      <c r="AI238" s="13" t="b">
        <f t="shared" si="82"/>
        <v>1</v>
      </c>
      <c r="AJ238" s="13" t="b">
        <f t="shared" si="83"/>
        <v>1</v>
      </c>
      <c r="AK238" s="13" t="b">
        <f t="shared" si="84"/>
        <v>1</v>
      </c>
      <c r="AL238" s="13">
        <f>IF(B238="",0,IF(COUNTIF(B238:$B$271,B238)&gt;1,1,0))</f>
        <v>0</v>
      </c>
    </row>
    <row r="239" spans="1:38" ht="15.75">
      <c r="A239" s="464">
        <v>218</v>
      </c>
      <c r="B239" s="491"/>
      <c r="C239" s="466"/>
      <c r="D239" s="467"/>
      <c r="E239" s="468"/>
      <c r="F239" s="521"/>
      <c r="G239" s="522"/>
      <c r="H239" s="522"/>
      <c r="I239" s="523"/>
      <c r="J239" s="523"/>
      <c r="K239" s="523"/>
      <c r="L239" s="523"/>
      <c r="M239" s="523"/>
      <c r="N239" s="524"/>
      <c r="O239" s="522"/>
      <c r="P239" s="522"/>
      <c r="Q239" s="522"/>
      <c r="R239" s="525"/>
      <c r="S239" s="3"/>
      <c r="T239" s="13" t="b">
        <f t="shared" si="67"/>
        <v>1</v>
      </c>
      <c r="U239" s="13" t="b">
        <f t="shared" si="68"/>
        <v>1</v>
      </c>
      <c r="V239" s="13" t="b">
        <f t="shared" si="69"/>
        <v>1</v>
      </c>
      <c r="W239" s="13" t="b">
        <f t="shared" si="70"/>
        <v>1</v>
      </c>
      <c r="X239" s="13" t="b">
        <f t="shared" si="71"/>
        <v>1</v>
      </c>
      <c r="Y239" s="13" t="b">
        <f t="shared" si="72"/>
        <v>1</v>
      </c>
      <c r="Z239" s="13" t="b">
        <f t="shared" si="73"/>
        <v>1</v>
      </c>
      <c r="AA239" s="13" t="b">
        <f t="shared" si="74"/>
        <v>1</v>
      </c>
      <c r="AB239" s="13" t="b">
        <f t="shared" si="75"/>
        <v>1</v>
      </c>
      <c r="AC239" s="13" t="b">
        <f t="shared" si="76"/>
        <v>1</v>
      </c>
      <c r="AD239" s="13" t="b">
        <f t="shared" si="77"/>
        <v>1</v>
      </c>
      <c r="AE239" s="13" t="b">
        <f t="shared" si="78"/>
        <v>1</v>
      </c>
      <c r="AF239" s="13" t="b">
        <f t="shared" si="79"/>
        <v>1</v>
      </c>
      <c r="AG239" s="13" t="b">
        <f t="shared" si="80"/>
        <v>1</v>
      </c>
      <c r="AH239" s="13" t="b">
        <f t="shared" si="81"/>
        <v>1</v>
      </c>
      <c r="AI239" s="13" t="b">
        <f t="shared" si="82"/>
        <v>1</v>
      </c>
      <c r="AJ239" s="13" t="b">
        <f t="shared" si="83"/>
        <v>1</v>
      </c>
      <c r="AK239" s="13" t="b">
        <f t="shared" si="84"/>
        <v>1</v>
      </c>
      <c r="AL239" s="13">
        <f>IF(B239="",0,IF(COUNTIF(B239:$B$271,B239)&gt;1,1,0))</f>
        <v>0</v>
      </c>
    </row>
    <row r="240" spans="1:38" ht="15.75">
      <c r="A240" s="464">
        <v>219</v>
      </c>
      <c r="B240" s="491"/>
      <c r="C240" s="466"/>
      <c r="D240" s="467"/>
      <c r="E240" s="468"/>
      <c r="F240" s="521"/>
      <c r="G240" s="522"/>
      <c r="H240" s="522"/>
      <c r="I240" s="523"/>
      <c r="J240" s="523"/>
      <c r="K240" s="523"/>
      <c r="L240" s="523"/>
      <c r="M240" s="523"/>
      <c r="N240" s="524"/>
      <c r="O240" s="522"/>
      <c r="P240" s="522"/>
      <c r="Q240" s="522"/>
      <c r="R240" s="525"/>
      <c r="S240" s="3"/>
      <c r="T240" s="13" t="b">
        <f t="shared" si="67"/>
        <v>1</v>
      </c>
      <c r="U240" s="13" t="b">
        <f t="shared" si="68"/>
        <v>1</v>
      </c>
      <c r="V240" s="13" t="b">
        <f t="shared" si="69"/>
        <v>1</v>
      </c>
      <c r="W240" s="13" t="b">
        <f t="shared" si="70"/>
        <v>1</v>
      </c>
      <c r="X240" s="13" t="b">
        <f t="shared" si="71"/>
        <v>1</v>
      </c>
      <c r="Y240" s="13" t="b">
        <f t="shared" si="72"/>
        <v>1</v>
      </c>
      <c r="Z240" s="13" t="b">
        <f t="shared" si="73"/>
        <v>1</v>
      </c>
      <c r="AA240" s="13" t="b">
        <f t="shared" si="74"/>
        <v>1</v>
      </c>
      <c r="AB240" s="13" t="b">
        <f t="shared" si="75"/>
        <v>1</v>
      </c>
      <c r="AC240" s="13" t="b">
        <f t="shared" si="76"/>
        <v>1</v>
      </c>
      <c r="AD240" s="13" t="b">
        <f t="shared" si="77"/>
        <v>1</v>
      </c>
      <c r="AE240" s="13" t="b">
        <f t="shared" si="78"/>
        <v>1</v>
      </c>
      <c r="AF240" s="13" t="b">
        <f t="shared" si="79"/>
        <v>1</v>
      </c>
      <c r="AG240" s="13" t="b">
        <f t="shared" si="80"/>
        <v>1</v>
      </c>
      <c r="AH240" s="13" t="b">
        <f t="shared" si="81"/>
        <v>1</v>
      </c>
      <c r="AI240" s="13" t="b">
        <f t="shared" si="82"/>
        <v>1</v>
      </c>
      <c r="AJ240" s="13" t="b">
        <f t="shared" si="83"/>
        <v>1</v>
      </c>
      <c r="AK240" s="13" t="b">
        <f t="shared" si="84"/>
        <v>1</v>
      </c>
      <c r="AL240" s="13">
        <f>IF(B240="",0,IF(COUNTIF(B240:$B$271,B240)&gt;1,1,0))</f>
        <v>0</v>
      </c>
    </row>
    <row r="241" spans="1:38" ht="15.75">
      <c r="A241" s="464">
        <v>220</v>
      </c>
      <c r="B241" s="491"/>
      <c r="C241" s="466"/>
      <c r="D241" s="467"/>
      <c r="E241" s="468"/>
      <c r="F241" s="521"/>
      <c r="G241" s="522"/>
      <c r="H241" s="522"/>
      <c r="I241" s="523"/>
      <c r="J241" s="523"/>
      <c r="K241" s="523"/>
      <c r="L241" s="523"/>
      <c r="M241" s="523"/>
      <c r="N241" s="524"/>
      <c r="O241" s="522"/>
      <c r="P241" s="522"/>
      <c r="Q241" s="522"/>
      <c r="R241" s="525"/>
      <c r="S241" s="3"/>
      <c r="T241" s="13" t="b">
        <f t="shared" si="67"/>
        <v>1</v>
      </c>
      <c r="U241" s="13" t="b">
        <f t="shared" si="68"/>
        <v>1</v>
      </c>
      <c r="V241" s="13" t="b">
        <f t="shared" si="69"/>
        <v>1</v>
      </c>
      <c r="W241" s="13" t="b">
        <f t="shared" si="70"/>
        <v>1</v>
      </c>
      <c r="X241" s="13" t="b">
        <f t="shared" si="71"/>
        <v>1</v>
      </c>
      <c r="Y241" s="13" t="b">
        <f t="shared" si="72"/>
        <v>1</v>
      </c>
      <c r="Z241" s="13" t="b">
        <f t="shared" si="73"/>
        <v>1</v>
      </c>
      <c r="AA241" s="13" t="b">
        <f t="shared" si="74"/>
        <v>1</v>
      </c>
      <c r="AB241" s="13" t="b">
        <f t="shared" si="75"/>
        <v>1</v>
      </c>
      <c r="AC241" s="13" t="b">
        <f t="shared" si="76"/>
        <v>1</v>
      </c>
      <c r="AD241" s="13" t="b">
        <f t="shared" si="77"/>
        <v>1</v>
      </c>
      <c r="AE241" s="13" t="b">
        <f t="shared" si="78"/>
        <v>1</v>
      </c>
      <c r="AF241" s="13" t="b">
        <f t="shared" si="79"/>
        <v>1</v>
      </c>
      <c r="AG241" s="13" t="b">
        <f t="shared" si="80"/>
        <v>1</v>
      </c>
      <c r="AH241" s="13" t="b">
        <f t="shared" si="81"/>
        <v>1</v>
      </c>
      <c r="AI241" s="13" t="b">
        <f t="shared" si="82"/>
        <v>1</v>
      </c>
      <c r="AJ241" s="13" t="b">
        <f t="shared" si="83"/>
        <v>1</v>
      </c>
      <c r="AK241" s="13" t="b">
        <f t="shared" si="84"/>
        <v>1</v>
      </c>
      <c r="AL241" s="13">
        <f>IF(B241="",0,IF(COUNTIF(B241:$B$271,B241)&gt;1,1,0))</f>
        <v>0</v>
      </c>
    </row>
    <row r="242" spans="1:38" ht="15.75">
      <c r="A242" s="464">
        <v>221</v>
      </c>
      <c r="B242" s="491"/>
      <c r="C242" s="466"/>
      <c r="D242" s="467"/>
      <c r="E242" s="468"/>
      <c r="F242" s="521"/>
      <c r="G242" s="522"/>
      <c r="H242" s="522"/>
      <c r="I242" s="523"/>
      <c r="J242" s="523"/>
      <c r="K242" s="523"/>
      <c r="L242" s="523"/>
      <c r="M242" s="523"/>
      <c r="N242" s="524"/>
      <c r="O242" s="522"/>
      <c r="P242" s="522"/>
      <c r="Q242" s="522"/>
      <c r="R242" s="525"/>
      <c r="S242" s="3"/>
      <c r="T242" s="13" t="b">
        <f t="shared" si="67"/>
        <v>1</v>
      </c>
      <c r="U242" s="13" t="b">
        <f t="shared" si="68"/>
        <v>1</v>
      </c>
      <c r="V242" s="13" t="b">
        <f t="shared" si="69"/>
        <v>1</v>
      </c>
      <c r="W242" s="13" t="b">
        <f t="shared" si="70"/>
        <v>1</v>
      </c>
      <c r="X242" s="13" t="b">
        <f t="shared" si="71"/>
        <v>1</v>
      </c>
      <c r="Y242" s="13" t="b">
        <f t="shared" si="72"/>
        <v>1</v>
      </c>
      <c r="Z242" s="13" t="b">
        <f t="shared" si="73"/>
        <v>1</v>
      </c>
      <c r="AA242" s="13" t="b">
        <f t="shared" si="74"/>
        <v>1</v>
      </c>
      <c r="AB242" s="13" t="b">
        <f t="shared" si="75"/>
        <v>1</v>
      </c>
      <c r="AC242" s="13" t="b">
        <f t="shared" si="76"/>
        <v>1</v>
      </c>
      <c r="AD242" s="13" t="b">
        <f t="shared" si="77"/>
        <v>1</v>
      </c>
      <c r="AE242" s="13" t="b">
        <f t="shared" si="78"/>
        <v>1</v>
      </c>
      <c r="AF242" s="13" t="b">
        <f t="shared" si="79"/>
        <v>1</v>
      </c>
      <c r="AG242" s="13" t="b">
        <f t="shared" si="80"/>
        <v>1</v>
      </c>
      <c r="AH242" s="13" t="b">
        <f t="shared" si="81"/>
        <v>1</v>
      </c>
      <c r="AI242" s="13" t="b">
        <f t="shared" si="82"/>
        <v>1</v>
      </c>
      <c r="AJ242" s="13" t="b">
        <f t="shared" si="83"/>
        <v>1</v>
      </c>
      <c r="AK242" s="13" t="b">
        <f t="shared" si="84"/>
        <v>1</v>
      </c>
      <c r="AL242" s="13">
        <f>IF(B242="",0,IF(COUNTIF(B242:$B$271,B242)&gt;1,1,0))</f>
        <v>0</v>
      </c>
    </row>
    <row r="243" spans="1:38" ht="15.75">
      <c r="A243" s="464">
        <v>222</v>
      </c>
      <c r="B243" s="491"/>
      <c r="C243" s="466"/>
      <c r="D243" s="467"/>
      <c r="E243" s="468"/>
      <c r="F243" s="521"/>
      <c r="G243" s="522"/>
      <c r="H243" s="522"/>
      <c r="I243" s="523"/>
      <c r="J243" s="523"/>
      <c r="K243" s="523"/>
      <c r="L243" s="523"/>
      <c r="M243" s="523"/>
      <c r="N243" s="524"/>
      <c r="O243" s="522"/>
      <c r="P243" s="522"/>
      <c r="Q243" s="522"/>
      <c r="R243" s="525"/>
      <c r="S243" s="3"/>
      <c r="T243" s="13" t="b">
        <f t="shared" si="67"/>
        <v>1</v>
      </c>
      <c r="U243" s="13" t="b">
        <f t="shared" si="68"/>
        <v>1</v>
      </c>
      <c r="V243" s="13" t="b">
        <f t="shared" si="69"/>
        <v>1</v>
      </c>
      <c r="W243" s="13" t="b">
        <f t="shared" si="70"/>
        <v>1</v>
      </c>
      <c r="X243" s="13" t="b">
        <f t="shared" si="71"/>
        <v>1</v>
      </c>
      <c r="Y243" s="13" t="b">
        <f t="shared" si="72"/>
        <v>1</v>
      </c>
      <c r="Z243" s="13" t="b">
        <f t="shared" si="73"/>
        <v>1</v>
      </c>
      <c r="AA243" s="13" t="b">
        <f t="shared" si="74"/>
        <v>1</v>
      </c>
      <c r="AB243" s="13" t="b">
        <f t="shared" si="75"/>
        <v>1</v>
      </c>
      <c r="AC243" s="13" t="b">
        <f t="shared" si="76"/>
        <v>1</v>
      </c>
      <c r="AD243" s="13" t="b">
        <f t="shared" si="77"/>
        <v>1</v>
      </c>
      <c r="AE243" s="13" t="b">
        <f t="shared" si="78"/>
        <v>1</v>
      </c>
      <c r="AF243" s="13" t="b">
        <f t="shared" si="79"/>
        <v>1</v>
      </c>
      <c r="AG243" s="13" t="b">
        <f t="shared" si="80"/>
        <v>1</v>
      </c>
      <c r="AH243" s="13" t="b">
        <f t="shared" si="81"/>
        <v>1</v>
      </c>
      <c r="AI243" s="13" t="b">
        <f t="shared" si="82"/>
        <v>1</v>
      </c>
      <c r="AJ243" s="13" t="b">
        <f t="shared" si="83"/>
        <v>1</v>
      </c>
      <c r="AK243" s="13" t="b">
        <f t="shared" si="84"/>
        <v>1</v>
      </c>
      <c r="AL243" s="13">
        <f>IF(B243="",0,IF(COUNTIF(B243:$B$271,B243)&gt;1,1,0))</f>
        <v>0</v>
      </c>
    </row>
    <row r="244" spans="1:38" ht="15.75">
      <c r="A244" s="464">
        <v>223</v>
      </c>
      <c r="B244" s="491"/>
      <c r="C244" s="466"/>
      <c r="D244" s="467"/>
      <c r="E244" s="468"/>
      <c r="F244" s="521"/>
      <c r="G244" s="522"/>
      <c r="H244" s="522"/>
      <c r="I244" s="523"/>
      <c r="J244" s="523"/>
      <c r="K244" s="523"/>
      <c r="L244" s="523"/>
      <c r="M244" s="523"/>
      <c r="N244" s="524"/>
      <c r="O244" s="522"/>
      <c r="P244" s="522"/>
      <c r="Q244" s="522"/>
      <c r="R244" s="525"/>
      <c r="S244" s="3"/>
      <c r="T244" s="13" t="b">
        <f t="shared" si="67"/>
        <v>1</v>
      </c>
      <c r="U244" s="13" t="b">
        <f t="shared" si="68"/>
        <v>1</v>
      </c>
      <c r="V244" s="13" t="b">
        <f t="shared" si="69"/>
        <v>1</v>
      </c>
      <c r="W244" s="13" t="b">
        <f t="shared" si="70"/>
        <v>1</v>
      </c>
      <c r="X244" s="13" t="b">
        <f t="shared" si="71"/>
        <v>1</v>
      </c>
      <c r="Y244" s="13" t="b">
        <f t="shared" si="72"/>
        <v>1</v>
      </c>
      <c r="Z244" s="13" t="b">
        <f t="shared" si="73"/>
        <v>1</v>
      </c>
      <c r="AA244" s="13" t="b">
        <f t="shared" si="74"/>
        <v>1</v>
      </c>
      <c r="AB244" s="13" t="b">
        <f t="shared" si="75"/>
        <v>1</v>
      </c>
      <c r="AC244" s="13" t="b">
        <f t="shared" si="76"/>
        <v>1</v>
      </c>
      <c r="AD244" s="13" t="b">
        <f t="shared" si="77"/>
        <v>1</v>
      </c>
      <c r="AE244" s="13" t="b">
        <f t="shared" si="78"/>
        <v>1</v>
      </c>
      <c r="AF244" s="13" t="b">
        <f t="shared" si="79"/>
        <v>1</v>
      </c>
      <c r="AG244" s="13" t="b">
        <f t="shared" si="80"/>
        <v>1</v>
      </c>
      <c r="AH244" s="13" t="b">
        <f t="shared" si="81"/>
        <v>1</v>
      </c>
      <c r="AI244" s="13" t="b">
        <f t="shared" si="82"/>
        <v>1</v>
      </c>
      <c r="AJ244" s="13" t="b">
        <f t="shared" si="83"/>
        <v>1</v>
      </c>
      <c r="AK244" s="13" t="b">
        <f t="shared" si="84"/>
        <v>1</v>
      </c>
      <c r="AL244" s="13">
        <f>IF(B244="",0,IF(COUNTIF(B244:$B$271,B244)&gt;1,1,0))</f>
        <v>0</v>
      </c>
    </row>
    <row r="245" spans="1:38" ht="15.75">
      <c r="A245" s="464">
        <v>224</v>
      </c>
      <c r="B245" s="491"/>
      <c r="C245" s="466"/>
      <c r="D245" s="467"/>
      <c r="E245" s="468"/>
      <c r="F245" s="521"/>
      <c r="G245" s="522"/>
      <c r="H245" s="522"/>
      <c r="I245" s="523"/>
      <c r="J245" s="523"/>
      <c r="K245" s="523"/>
      <c r="L245" s="523"/>
      <c r="M245" s="523"/>
      <c r="N245" s="524"/>
      <c r="O245" s="522"/>
      <c r="P245" s="522"/>
      <c r="Q245" s="522"/>
      <c r="R245" s="525"/>
      <c r="S245" s="3"/>
      <c r="T245" s="13" t="b">
        <f t="shared" si="67"/>
        <v>1</v>
      </c>
      <c r="U245" s="13" t="b">
        <f t="shared" si="68"/>
        <v>1</v>
      </c>
      <c r="V245" s="13" t="b">
        <f t="shared" si="69"/>
        <v>1</v>
      </c>
      <c r="W245" s="13" t="b">
        <f t="shared" si="70"/>
        <v>1</v>
      </c>
      <c r="X245" s="13" t="b">
        <f t="shared" si="71"/>
        <v>1</v>
      </c>
      <c r="Y245" s="13" t="b">
        <f t="shared" si="72"/>
        <v>1</v>
      </c>
      <c r="Z245" s="13" t="b">
        <f t="shared" si="73"/>
        <v>1</v>
      </c>
      <c r="AA245" s="13" t="b">
        <f t="shared" si="74"/>
        <v>1</v>
      </c>
      <c r="AB245" s="13" t="b">
        <f t="shared" si="75"/>
        <v>1</v>
      </c>
      <c r="AC245" s="13" t="b">
        <f t="shared" si="76"/>
        <v>1</v>
      </c>
      <c r="AD245" s="13" t="b">
        <f t="shared" si="77"/>
        <v>1</v>
      </c>
      <c r="AE245" s="13" t="b">
        <f t="shared" si="78"/>
        <v>1</v>
      </c>
      <c r="AF245" s="13" t="b">
        <f t="shared" si="79"/>
        <v>1</v>
      </c>
      <c r="AG245" s="13" t="b">
        <f t="shared" si="80"/>
        <v>1</v>
      </c>
      <c r="AH245" s="13" t="b">
        <f t="shared" si="81"/>
        <v>1</v>
      </c>
      <c r="AI245" s="13" t="b">
        <f t="shared" si="82"/>
        <v>1</v>
      </c>
      <c r="AJ245" s="13" t="b">
        <f t="shared" si="83"/>
        <v>1</v>
      </c>
      <c r="AK245" s="13" t="b">
        <f t="shared" si="84"/>
        <v>1</v>
      </c>
      <c r="AL245" s="13">
        <f>IF(B245="",0,IF(COUNTIF(B245:$B$271,B245)&gt;1,1,0))</f>
        <v>0</v>
      </c>
    </row>
    <row r="246" spans="1:38" ht="15.75">
      <c r="A246" s="464">
        <v>225</v>
      </c>
      <c r="B246" s="491"/>
      <c r="C246" s="466"/>
      <c r="D246" s="467"/>
      <c r="E246" s="468"/>
      <c r="F246" s="521"/>
      <c r="G246" s="522"/>
      <c r="H246" s="522"/>
      <c r="I246" s="523"/>
      <c r="J246" s="523"/>
      <c r="K246" s="523"/>
      <c r="L246" s="523"/>
      <c r="M246" s="523"/>
      <c r="N246" s="524"/>
      <c r="O246" s="522"/>
      <c r="P246" s="522"/>
      <c r="Q246" s="522"/>
      <c r="R246" s="525"/>
      <c r="S246" s="3"/>
      <c r="T246" s="13" t="b">
        <f t="shared" si="67"/>
        <v>1</v>
      </c>
      <c r="U246" s="13" t="b">
        <f t="shared" si="68"/>
        <v>1</v>
      </c>
      <c r="V246" s="13" t="b">
        <f t="shared" si="69"/>
        <v>1</v>
      </c>
      <c r="W246" s="13" t="b">
        <f t="shared" si="70"/>
        <v>1</v>
      </c>
      <c r="X246" s="13" t="b">
        <f t="shared" si="71"/>
        <v>1</v>
      </c>
      <c r="Y246" s="13" t="b">
        <f t="shared" si="72"/>
        <v>1</v>
      </c>
      <c r="Z246" s="13" t="b">
        <f t="shared" si="73"/>
        <v>1</v>
      </c>
      <c r="AA246" s="13" t="b">
        <f t="shared" si="74"/>
        <v>1</v>
      </c>
      <c r="AB246" s="13" t="b">
        <f t="shared" si="75"/>
        <v>1</v>
      </c>
      <c r="AC246" s="13" t="b">
        <f t="shared" si="76"/>
        <v>1</v>
      </c>
      <c r="AD246" s="13" t="b">
        <f t="shared" si="77"/>
        <v>1</v>
      </c>
      <c r="AE246" s="13" t="b">
        <f t="shared" si="78"/>
        <v>1</v>
      </c>
      <c r="AF246" s="13" t="b">
        <f t="shared" si="79"/>
        <v>1</v>
      </c>
      <c r="AG246" s="13" t="b">
        <f t="shared" si="80"/>
        <v>1</v>
      </c>
      <c r="AH246" s="13" t="b">
        <f t="shared" si="81"/>
        <v>1</v>
      </c>
      <c r="AI246" s="13" t="b">
        <f t="shared" si="82"/>
        <v>1</v>
      </c>
      <c r="AJ246" s="13" t="b">
        <f t="shared" si="83"/>
        <v>1</v>
      </c>
      <c r="AK246" s="13" t="b">
        <f t="shared" si="84"/>
        <v>1</v>
      </c>
      <c r="AL246" s="13">
        <f>IF(B246="",0,IF(COUNTIF(B246:$B$271,B246)&gt;1,1,0))</f>
        <v>0</v>
      </c>
    </row>
    <row r="247" spans="1:38" ht="15.75">
      <c r="A247" s="464">
        <v>226</v>
      </c>
      <c r="B247" s="491"/>
      <c r="C247" s="466"/>
      <c r="D247" s="467"/>
      <c r="E247" s="468"/>
      <c r="F247" s="521"/>
      <c r="G247" s="522"/>
      <c r="H247" s="522"/>
      <c r="I247" s="523"/>
      <c r="J247" s="523"/>
      <c r="K247" s="523"/>
      <c r="L247" s="523"/>
      <c r="M247" s="523"/>
      <c r="N247" s="524"/>
      <c r="O247" s="522"/>
      <c r="P247" s="522"/>
      <c r="Q247" s="522"/>
      <c r="R247" s="525"/>
      <c r="S247" s="3"/>
      <c r="T247" s="13" t="b">
        <f t="shared" si="67"/>
        <v>1</v>
      </c>
      <c r="U247" s="13" t="b">
        <f t="shared" si="68"/>
        <v>1</v>
      </c>
      <c r="V247" s="13" t="b">
        <f t="shared" si="69"/>
        <v>1</v>
      </c>
      <c r="W247" s="13" t="b">
        <f t="shared" si="70"/>
        <v>1</v>
      </c>
      <c r="X247" s="13" t="b">
        <f t="shared" si="71"/>
        <v>1</v>
      </c>
      <c r="Y247" s="13" t="b">
        <f t="shared" si="72"/>
        <v>1</v>
      </c>
      <c r="Z247" s="13" t="b">
        <f t="shared" si="73"/>
        <v>1</v>
      </c>
      <c r="AA247" s="13" t="b">
        <f t="shared" si="74"/>
        <v>1</v>
      </c>
      <c r="AB247" s="13" t="b">
        <f t="shared" si="75"/>
        <v>1</v>
      </c>
      <c r="AC247" s="13" t="b">
        <f t="shared" si="76"/>
        <v>1</v>
      </c>
      <c r="AD247" s="13" t="b">
        <f t="shared" si="77"/>
        <v>1</v>
      </c>
      <c r="AE247" s="13" t="b">
        <f t="shared" si="78"/>
        <v>1</v>
      </c>
      <c r="AF247" s="13" t="b">
        <f t="shared" si="79"/>
        <v>1</v>
      </c>
      <c r="AG247" s="13" t="b">
        <f t="shared" si="80"/>
        <v>1</v>
      </c>
      <c r="AH247" s="13" t="b">
        <f t="shared" si="81"/>
        <v>1</v>
      </c>
      <c r="AI247" s="13" t="b">
        <f t="shared" si="82"/>
        <v>1</v>
      </c>
      <c r="AJ247" s="13" t="b">
        <f t="shared" si="83"/>
        <v>1</v>
      </c>
      <c r="AK247" s="13" t="b">
        <f t="shared" si="84"/>
        <v>1</v>
      </c>
      <c r="AL247" s="13">
        <f>IF(B247="",0,IF(COUNTIF(B247:$B$271,B247)&gt;1,1,0))</f>
        <v>0</v>
      </c>
    </row>
    <row r="248" spans="1:38" ht="15.75">
      <c r="A248" s="464">
        <v>227</v>
      </c>
      <c r="B248" s="491"/>
      <c r="C248" s="466"/>
      <c r="D248" s="467"/>
      <c r="E248" s="468"/>
      <c r="F248" s="521"/>
      <c r="G248" s="522"/>
      <c r="H248" s="522"/>
      <c r="I248" s="523"/>
      <c r="J248" s="523"/>
      <c r="K248" s="523"/>
      <c r="L248" s="523"/>
      <c r="M248" s="523"/>
      <c r="N248" s="524"/>
      <c r="O248" s="522"/>
      <c r="P248" s="522"/>
      <c r="Q248" s="522"/>
      <c r="R248" s="525"/>
      <c r="S248" s="3"/>
      <c r="T248" s="13" t="b">
        <f t="shared" si="67"/>
        <v>1</v>
      </c>
      <c r="U248" s="13" t="b">
        <f t="shared" si="68"/>
        <v>1</v>
      </c>
      <c r="V248" s="13" t="b">
        <f t="shared" si="69"/>
        <v>1</v>
      </c>
      <c r="W248" s="13" t="b">
        <f t="shared" si="70"/>
        <v>1</v>
      </c>
      <c r="X248" s="13" t="b">
        <f t="shared" si="71"/>
        <v>1</v>
      </c>
      <c r="Y248" s="13" t="b">
        <f t="shared" si="72"/>
        <v>1</v>
      </c>
      <c r="Z248" s="13" t="b">
        <f t="shared" si="73"/>
        <v>1</v>
      </c>
      <c r="AA248" s="13" t="b">
        <f t="shared" si="74"/>
        <v>1</v>
      </c>
      <c r="AB248" s="13" t="b">
        <f t="shared" si="75"/>
        <v>1</v>
      </c>
      <c r="AC248" s="13" t="b">
        <f t="shared" si="76"/>
        <v>1</v>
      </c>
      <c r="AD248" s="13" t="b">
        <f t="shared" si="77"/>
        <v>1</v>
      </c>
      <c r="AE248" s="13" t="b">
        <f t="shared" si="78"/>
        <v>1</v>
      </c>
      <c r="AF248" s="13" t="b">
        <f t="shared" si="79"/>
        <v>1</v>
      </c>
      <c r="AG248" s="13" t="b">
        <f t="shared" si="80"/>
        <v>1</v>
      </c>
      <c r="AH248" s="13" t="b">
        <f t="shared" si="81"/>
        <v>1</v>
      </c>
      <c r="AI248" s="13" t="b">
        <f t="shared" si="82"/>
        <v>1</v>
      </c>
      <c r="AJ248" s="13" t="b">
        <f t="shared" si="83"/>
        <v>1</v>
      </c>
      <c r="AK248" s="13" t="b">
        <f t="shared" si="84"/>
        <v>1</v>
      </c>
      <c r="AL248" s="13">
        <f>IF(B248="",0,IF(COUNTIF(B248:$B$271,B248)&gt;1,1,0))</f>
        <v>0</v>
      </c>
    </row>
    <row r="249" spans="1:38" ht="15.75">
      <c r="A249" s="464">
        <v>228</v>
      </c>
      <c r="B249" s="491"/>
      <c r="C249" s="466"/>
      <c r="D249" s="467"/>
      <c r="E249" s="468"/>
      <c r="F249" s="521"/>
      <c r="G249" s="522"/>
      <c r="H249" s="522"/>
      <c r="I249" s="523"/>
      <c r="J249" s="523"/>
      <c r="K249" s="523"/>
      <c r="L249" s="523"/>
      <c r="M249" s="523"/>
      <c r="N249" s="524"/>
      <c r="O249" s="522"/>
      <c r="P249" s="522"/>
      <c r="Q249" s="522"/>
      <c r="R249" s="525"/>
      <c r="S249" s="3"/>
      <c r="T249" s="13" t="b">
        <f t="shared" si="67"/>
        <v>1</v>
      </c>
      <c r="U249" s="13" t="b">
        <f t="shared" si="68"/>
        <v>1</v>
      </c>
      <c r="V249" s="13" t="b">
        <f t="shared" si="69"/>
        <v>1</v>
      </c>
      <c r="W249" s="13" t="b">
        <f t="shared" si="70"/>
        <v>1</v>
      </c>
      <c r="X249" s="13" t="b">
        <f t="shared" si="71"/>
        <v>1</v>
      </c>
      <c r="Y249" s="13" t="b">
        <f t="shared" si="72"/>
        <v>1</v>
      </c>
      <c r="Z249" s="13" t="b">
        <f t="shared" si="73"/>
        <v>1</v>
      </c>
      <c r="AA249" s="13" t="b">
        <f t="shared" si="74"/>
        <v>1</v>
      </c>
      <c r="AB249" s="13" t="b">
        <f t="shared" si="75"/>
        <v>1</v>
      </c>
      <c r="AC249" s="13" t="b">
        <f t="shared" si="76"/>
        <v>1</v>
      </c>
      <c r="AD249" s="13" t="b">
        <f t="shared" si="77"/>
        <v>1</v>
      </c>
      <c r="AE249" s="13" t="b">
        <f t="shared" si="78"/>
        <v>1</v>
      </c>
      <c r="AF249" s="13" t="b">
        <f t="shared" si="79"/>
        <v>1</v>
      </c>
      <c r="AG249" s="13" t="b">
        <f t="shared" si="80"/>
        <v>1</v>
      </c>
      <c r="AH249" s="13" t="b">
        <f t="shared" si="81"/>
        <v>1</v>
      </c>
      <c r="AI249" s="13" t="b">
        <f t="shared" si="82"/>
        <v>1</v>
      </c>
      <c r="AJ249" s="13" t="b">
        <f t="shared" si="83"/>
        <v>1</v>
      </c>
      <c r="AK249" s="13" t="b">
        <f t="shared" si="84"/>
        <v>1</v>
      </c>
      <c r="AL249" s="13">
        <f>IF(B249="",0,IF(COUNTIF(B249:$B$271,B249)&gt;1,1,0))</f>
        <v>0</v>
      </c>
    </row>
    <row r="250" spans="1:38" ht="15.75">
      <c r="A250" s="464">
        <v>229</v>
      </c>
      <c r="B250" s="491"/>
      <c r="C250" s="466"/>
      <c r="D250" s="467"/>
      <c r="E250" s="468"/>
      <c r="F250" s="521"/>
      <c r="G250" s="522"/>
      <c r="H250" s="522"/>
      <c r="I250" s="523"/>
      <c r="J250" s="523"/>
      <c r="K250" s="523"/>
      <c r="L250" s="523"/>
      <c r="M250" s="523"/>
      <c r="N250" s="524"/>
      <c r="O250" s="522"/>
      <c r="P250" s="522"/>
      <c r="Q250" s="522"/>
      <c r="R250" s="525"/>
      <c r="S250" s="3"/>
      <c r="T250" s="13" t="b">
        <f t="shared" si="67"/>
        <v>1</v>
      </c>
      <c r="U250" s="13" t="b">
        <f t="shared" si="68"/>
        <v>1</v>
      </c>
      <c r="V250" s="13" t="b">
        <f t="shared" si="69"/>
        <v>1</v>
      </c>
      <c r="W250" s="13" t="b">
        <f t="shared" si="70"/>
        <v>1</v>
      </c>
      <c r="X250" s="13" t="b">
        <f t="shared" si="71"/>
        <v>1</v>
      </c>
      <c r="Y250" s="13" t="b">
        <f t="shared" si="72"/>
        <v>1</v>
      </c>
      <c r="Z250" s="13" t="b">
        <f t="shared" si="73"/>
        <v>1</v>
      </c>
      <c r="AA250" s="13" t="b">
        <f t="shared" si="74"/>
        <v>1</v>
      </c>
      <c r="AB250" s="13" t="b">
        <f t="shared" si="75"/>
        <v>1</v>
      </c>
      <c r="AC250" s="13" t="b">
        <f t="shared" si="76"/>
        <v>1</v>
      </c>
      <c r="AD250" s="13" t="b">
        <f t="shared" si="77"/>
        <v>1</v>
      </c>
      <c r="AE250" s="13" t="b">
        <f t="shared" si="78"/>
        <v>1</v>
      </c>
      <c r="AF250" s="13" t="b">
        <f t="shared" si="79"/>
        <v>1</v>
      </c>
      <c r="AG250" s="13" t="b">
        <f t="shared" si="80"/>
        <v>1</v>
      </c>
      <c r="AH250" s="13" t="b">
        <f t="shared" si="81"/>
        <v>1</v>
      </c>
      <c r="AI250" s="13" t="b">
        <f t="shared" si="82"/>
        <v>1</v>
      </c>
      <c r="AJ250" s="13" t="b">
        <f t="shared" si="83"/>
        <v>1</v>
      </c>
      <c r="AK250" s="13" t="b">
        <f t="shared" si="84"/>
        <v>1</v>
      </c>
      <c r="AL250" s="13">
        <f>IF(B250="",0,IF(COUNTIF(B250:$B$271,B250)&gt;1,1,0))</f>
        <v>0</v>
      </c>
    </row>
    <row r="251" spans="1:38" ht="15.75">
      <c r="A251" s="464">
        <v>230</v>
      </c>
      <c r="B251" s="491"/>
      <c r="C251" s="466"/>
      <c r="D251" s="467"/>
      <c r="E251" s="468"/>
      <c r="F251" s="521"/>
      <c r="G251" s="522"/>
      <c r="H251" s="522"/>
      <c r="I251" s="523"/>
      <c r="J251" s="523"/>
      <c r="K251" s="523"/>
      <c r="L251" s="523"/>
      <c r="M251" s="523"/>
      <c r="N251" s="524"/>
      <c r="O251" s="522"/>
      <c r="P251" s="522"/>
      <c r="Q251" s="522"/>
      <c r="R251" s="525"/>
      <c r="S251" s="3"/>
      <c r="T251" s="13" t="b">
        <f t="shared" si="67"/>
        <v>1</v>
      </c>
      <c r="U251" s="13" t="b">
        <f t="shared" si="68"/>
        <v>1</v>
      </c>
      <c r="V251" s="13" t="b">
        <f t="shared" si="69"/>
        <v>1</v>
      </c>
      <c r="W251" s="13" t="b">
        <f t="shared" si="70"/>
        <v>1</v>
      </c>
      <c r="X251" s="13" t="b">
        <f t="shared" si="71"/>
        <v>1</v>
      </c>
      <c r="Y251" s="13" t="b">
        <f t="shared" si="72"/>
        <v>1</v>
      </c>
      <c r="Z251" s="13" t="b">
        <f t="shared" si="73"/>
        <v>1</v>
      </c>
      <c r="AA251" s="13" t="b">
        <f t="shared" si="74"/>
        <v>1</v>
      </c>
      <c r="AB251" s="13" t="b">
        <f t="shared" si="75"/>
        <v>1</v>
      </c>
      <c r="AC251" s="13" t="b">
        <f t="shared" si="76"/>
        <v>1</v>
      </c>
      <c r="AD251" s="13" t="b">
        <f t="shared" si="77"/>
        <v>1</v>
      </c>
      <c r="AE251" s="13" t="b">
        <f t="shared" si="78"/>
        <v>1</v>
      </c>
      <c r="AF251" s="13" t="b">
        <f t="shared" si="79"/>
        <v>1</v>
      </c>
      <c r="AG251" s="13" t="b">
        <f t="shared" si="80"/>
        <v>1</v>
      </c>
      <c r="AH251" s="13" t="b">
        <f t="shared" si="81"/>
        <v>1</v>
      </c>
      <c r="AI251" s="13" t="b">
        <f t="shared" si="82"/>
        <v>1</v>
      </c>
      <c r="AJ251" s="13" t="b">
        <f t="shared" si="83"/>
        <v>1</v>
      </c>
      <c r="AK251" s="13" t="b">
        <f t="shared" si="84"/>
        <v>1</v>
      </c>
      <c r="AL251" s="13">
        <f>IF(B251="",0,IF(COUNTIF(B251:$B$271,B251)&gt;1,1,0))</f>
        <v>0</v>
      </c>
    </row>
    <row r="252" spans="1:38" ht="15.75">
      <c r="A252" s="464">
        <v>231</v>
      </c>
      <c r="B252" s="491"/>
      <c r="C252" s="466"/>
      <c r="D252" s="467"/>
      <c r="E252" s="468"/>
      <c r="F252" s="521"/>
      <c r="G252" s="522"/>
      <c r="H252" s="522"/>
      <c r="I252" s="523"/>
      <c r="J252" s="523"/>
      <c r="K252" s="523"/>
      <c r="L252" s="523"/>
      <c r="M252" s="523"/>
      <c r="N252" s="524"/>
      <c r="O252" s="522"/>
      <c r="P252" s="522"/>
      <c r="Q252" s="522"/>
      <c r="R252" s="525"/>
      <c r="S252" s="3"/>
      <c r="T252" s="13" t="b">
        <f t="shared" si="67"/>
        <v>1</v>
      </c>
      <c r="U252" s="13" t="b">
        <f t="shared" si="68"/>
        <v>1</v>
      </c>
      <c r="V252" s="13" t="b">
        <f t="shared" si="69"/>
        <v>1</v>
      </c>
      <c r="W252" s="13" t="b">
        <f t="shared" si="70"/>
        <v>1</v>
      </c>
      <c r="X252" s="13" t="b">
        <f t="shared" si="71"/>
        <v>1</v>
      </c>
      <c r="Y252" s="13" t="b">
        <f t="shared" si="72"/>
        <v>1</v>
      </c>
      <c r="Z252" s="13" t="b">
        <f t="shared" si="73"/>
        <v>1</v>
      </c>
      <c r="AA252" s="13" t="b">
        <f t="shared" si="74"/>
        <v>1</v>
      </c>
      <c r="AB252" s="13" t="b">
        <f t="shared" si="75"/>
        <v>1</v>
      </c>
      <c r="AC252" s="13" t="b">
        <f t="shared" si="76"/>
        <v>1</v>
      </c>
      <c r="AD252" s="13" t="b">
        <f t="shared" si="77"/>
        <v>1</v>
      </c>
      <c r="AE252" s="13" t="b">
        <f t="shared" si="78"/>
        <v>1</v>
      </c>
      <c r="AF252" s="13" t="b">
        <f t="shared" si="79"/>
        <v>1</v>
      </c>
      <c r="AG252" s="13" t="b">
        <f t="shared" si="80"/>
        <v>1</v>
      </c>
      <c r="AH252" s="13" t="b">
        <f t="shared" si="81"/>
        <v>1</v>
      </c>
      <c r="AI252" s="13" t="b">
        <f t="shared" si="82"/>
        <v>1</v>
      </c>
      <c r="AJ252" s="13" t="b">
        <f t="shared" si="83"/>
        <v>1</v>
      </c>
      <c r="AK252" s="13" t="b">
        <f t="shared" si="84"/>
        <v>1</v>
      </c>
      <c r="AL252" s="13">
        <f>IF(B252="",0,IF(COUNTIF(B252:$B$271,B252)&gt;1,1,0))</f>
        <v>0</v>
      </c>
    </row>
    <row r="253" spans="1:38" ht="15.75">
      <c r="A253" s="464">
        <v>232</v>
      </c>
      <c r="B253" s="491"/>
      <c r="C253" s="466"/>
      <c r="D253" s="467"/>
      <c r="E253" s="468"/>
      <c r="F253" s="521"/>
      <c r="G253" s="522"/>
      <c r="H253" s="522"/>
      <c r="I253" s="523"/>
      <c r="J253" s="523"/>
      <c r="K253" s="523"/>
      <c r="L253" s="523"/>
      <c r="M253" s="523"/>
      <c r="N253" s="524"/>
      <c r="O253" s="522"/>
      <c r="P253" s="522"/>
      <c r="Q253" s="522"/>
      <c r="R253" s="525"/>
      <c r="S253" s="3"/>
      <c r="T253" s="13" t="b">
        <f t="shared" si="67"/>
        <v>1</v>
      </c>
      <c r="U253" s="13" t="b">
        <f t="shared" si="68"/>
        <v>1</v>
      </c>
      <c r="V253" s="13" t="b">
        <f t="shared" si="69"/>
        <v>1</v>
      </c>
      <c r="W253" s="13" t="b">
        <f t="shared" si="70"/>
        <v>1</v>
      </c>
      <c r="X253" s="13" t="b">
        <f t="shared" si="71"/>
        <v>1</v>
      </c>
      <c r="Y253" s="13" t="b">
        <f t="shared" si="72"/>
        <v>1</v>
      </c>
      <c r="Z253" s="13" t="b">
        <f t="shared" si="73"/>
        <v>1</v>
      </c>
      <c r="AA253" s="13" t="b">
        <f t="shared" si="74"/>
        <v>1</v>
      </c>
      <c r="AB253" s="13" t="b">
        <f t="shared" si="75"/>
        <v>1</v>
      </c>
      <c r="AC253" s="13" t="b">
        <f t="shared" si="76"/>
        <v>1</v>
      </c>
      <c r="AD253" s="13" t="b">
        <f t="shared" si="77"/>
        <v>1</v>
      </c>
      <c r="AE253" s="13" t="b">
        <f t="shared" si="78"/>
        <v>1</v>
      </c>
      <c r="AF253" s="13" t="b">
        <f t="shared" si="79"/>
        <v>1</v>
      </c>
      <c r="AG253" s="13" t="b">
        <f t="shared" si="80"/>
        <v>1</v>
      </c>
      <c r="AH253" s="13" t="b">
        <f t="shared" si="81"/>
        <v>1</v>
      </c>
      <c r="AI253" s="13" t="b">
        <f t="shared" si="82"/>
        <v>1</v>
      </c>
      <c r="AJ253" s="13" t="b">
        <f t="shared" si="83"/>
        <v>1</v>
      </c>
      <c r="AK253" s="13" t="b">
        <f t="shared" si="84"/>
        <v>1</v>
      </c>
      <c r="AL253" s="13">
        <f>IF(B253="",0,IF(COUNTIF(B253:$B$271,B253)&gt;1,1,0))</f>
        <v>0</v>
      </c>
    </row>
    <row r="254" spans="1:38" ht="15.75">
      <c r="A254" s="464">
        <v>233</v>
      </c>
      <c r="B254" s="491"/>
      <c r="C254" s="466"/>
      <c r="D254" s="467"/>
      <c r="E254" s="468"/>
      <c r="F254" s="521"/>
      <c r="G254" s="522"/>
      <c r="H254" s="522"/>
      <c r="I254" s="523"/>
      <c r="J254" s="523"/>
      <c r="K254" s="523"/>
      <c r="L254" s="523"/>
      <c r="M254" s="523"/>
      <c r="N254" s="524"/>
      <c r="O254" s="522"/>
      <c r="P254" s="522"/>
      <c r="Q254" s="522"/>
      <c r="R254" s="525"/>
      <c r="S254" s="3"/>
      <c r="T254" s="13" t="b">
        <f t="shared" si="67"/>
        <v>1</v>
      </c>
      <c r="U254" s="13" t="b">
        <f t="shared" si="68"/>
        <v>1</v>
      </c>
      <c r="V254" s="13" t="b">
        <f t="shared" si="69"/>
        <v>1</v>
      </c>
      <c r="W254" s="13" t="b">
        <f t="shared" si="70"/>
        <v>1</v>
      </c>
      <c r="X254" s="13" t="b">
        <f t="shared" si="71"/>
        <v>1</v>
      </c>
      <c r="Y254" s="13" t="b">
        <f t="shared" si="72"/>
        <v>1</v>
      </c>
      <c r="Z254" s="13" t="b">
        <f t="shared" si="73"/>
        <v>1</v>
      </c>
      <c r="AA254" s="13" t="b">
        <f t="shared" si="74"/>
        <v>1</v>
      </c>
      <c r="AB254" s="13" t="b">
        <f t="shared" si="75"/>
        <v>1</v>
      </c>
      <c r="AC254" s="13" t="b">
        <f t="shared" si="76"/>
        <v>1</v>
      </c>
      <c r="AD254" s="13" t="b">
        <f t="shared" si="77"/>
        <v>1</v>
      </c>
      <c r="AE254" s="13" t="b">
        <f t="shared" si="78"/>
        <v>1</v>
      </c>
      <c r="AF254" s="13" t="b">
        <f t="shared" si="79"/>
        <v>1</v>
      </c>
      <c r="AG254" s="13" t="b">
        <f t="shared" si="80"/>
        <v>1</v>
      </c>
      <c r="AH254" s="13" t="b">
        <f t="shared" si="81"/>
        <v>1</v>
      </c>
      <c r="AI254" s="13" t="b">
        <f t="shared" si="82"/>
        <v>1</v>
      </c>
      <c r="AJ254" s="13" t="b">
        <f t="shared" si="83"/>
        <v>1</v>
      </c>
      <c r="AK254" s="13" t="b">
        <f t="shared" si="84"/>
        <v>1</v>
      </c>
      <c r="AL254" s="13">
        <f>IF(B254="",0,IF(COUNTIF(B254:$B$271,B254)&gt;1,1,0))</f>
        <v>0</v>
      </c>
    </row>
    <row r="255" spans="1:38" ht="15.75">
      <c r="A255" s="464">
        <v>234</v>
      </c>
      <c r="B255" s="491"/>
      <c r="C255" s="466"/>
      <c r="D255" s="467"/>
      <c r="E255" s="468"/>
      <c r="F255" s="521"/>
      <c r="G255" s="522"/>
      <c r="H255" s="522"/>
      <c r="I255" s="523"/>
      <c r="J255" s="523"/>
      <c r="K255" s="523"/>
      <c r="L255" s="523"/>
      <c r="M255" s="523"/>
      <c r="N255" s="524"/>
      <c r="O255" s="522"/>
      <c r="P255" s="522"/>
      <c r="Q255" s="522"/>
      <c r="R255" s="525"/>
      <c r="S255" s="3"/>
      <c r="T255" s="13" t="b">
        <f t="shared" si="67"/>
        <v>1</v>
      </c>
      <c r="U255" s="13" t="b">
        <f t="shared" si="68"/>
        <v>1</v>
      </c>
      <c r="V255" s="13" t="b">
        <f t="shared" si="69"/>
        <v>1</v>
      </c>
      <c r="W255" s="13" t="b">
        <f t="shared" si="70"/>
        <v>1</v>
      </c>
      <c r="X255" s="13" t="b">
        <f t="shared" si="71"/>
        <v>1</v>
      </c>
      <c r="Y255" s="13" t="b">
        <f t="shared" si="72"/>
        <v>1</v>
      </c>
      <c r="Z255" s="13" t="b">
        <f t="shared" si="73"/>
        <v>1</v>
      </c>
      <c r="AA255" s="13" t="b">
        <f t="shared" si="74"/>
        <v>1</v>
      </c>
      <c r="AB255" s="13" t="b">
        <f t="shared" si="75"/>
        <v>1</v>
      </c>
      <c r="AC255" s="13" t="b">
        <f t="shared" si="76"/>
        <v>1</v>
      </c>
      <c r="AD255" s="13" t="b">
        <f t="shared" si="77"/>
        <v>1</v>
      </c>
      <c r="AE255" s="13" t="b">
        <f t="shared" si="78"/>
        <v>1</v>
      </c>
      <c r="AF255" s="13" t="b">
        <f t="shared" si="79"/>
        <v>1</v>
      </c>
      <c r="AG255" s="13" t="b">
        <f t="shared" si="80"/>
        <v>1</v>
      </c>
      <c r="AH255" s="13" t="b">
        <f t="shared" si="81"/>
        <v>1</v>
      </c>
      <c r="AI255" s="13" t="b">
        <f t="shared" si="82"/>
        <v>1</v>
      </c>
      <c r="AJ255" s="13" t="b">
        <f t="shared" si="83"/>
        <v>1</v>
      </c>
      <c r="AK255" s="13" t="b">
        <f t="shared" si="84"/>
        <v>1</v>
      </c>
      <c r="AL255" s="13">
        <f>IF(B255="",0,IF(COUNTIF(B255:$B$271,B255)&gt;1,1,0))</f>
        <v>0</v>
      </c>
    </row>
    <row r="256" spans="1:38" ht="15.75">
      <c r="A256" s="464">
        <v>235</v>
      </c>
      <c r="B256" s="491"/>
      <c r="C256" s="466"/>
      <c r="D256" s="467"/>
      <c r="E256" s="468"/>
      <c r="F256" s="521"/>
      <c r="G256" s="522"/>
      <c r="H256" s="522"/>
      <c r="I256" s="523"/>
      <c r="J256" s="523"/>
      <c r="K256" s="523"/>
      <c r="L256" s="523"/>
      <c r="M256" s="523"/>
      <c r="N256" s="524"/>
      <c r="O256" s="522"/>
      <c r="P256" s="522"/>
      <c r="Q256" s="522"/>
      <c r="R256" s="525"/>
      <c r="S256" s="3"/>
      <c r="T256" s="13" t="b">
        <f t="shared" si="67"/>
        <v>1</v>
      </c>
      <c r="U256" s="13" t="b">
        <f t="shared" si="68"/>
        <v>1</v>
      </c>
      <c r="V256" s="13" t="b">
        <f t="shared" si="69"/>
        <v>1</v>
      </c>
      <c r="W256" s="13" t="b">
        <f t="shared" si="70"/>
        <v>1</v>
      </c>
      <c r="X256" s="13" t="b">
        <f t="shared" si="71"/>
        <v>1</v>
      </c>
      <c r="Y256" s="13" t="b">
        <f t="shared" si="72"/>
        <v>1</v>
      </c>
      <c r="Z256" s="13" t="b">
        <f t="shared" si="73"/>
        <v>1</v>
      </c>
      <c r="AA256" s="13" t="b">
        <f t="shared" si="74"/>
        <v>1</v>
      </c>
      <c r="AB256" s="13" t="b">
        <f t="shared" si="75"/>
        <v>1</v>
      </c>
      <c r="AC256" s="13" t="b">
        <f t="shared" si="76"/>
        <v>1</v>
      </c>
      <c r="AD256" s="13" t="b">
        <f t="shared" si="77"/>
        <v>1</v>
      </c>
      <c r="AE256" s="13" t="b">
        <f t="shared" si="78"/>
        <v>1</v>
      </c>
      <c r="AF256" s="13" t="b">
        <f t="shared" si="79"/>
        <v>1</v>
      </c>
      <c r="AG256" s="13" t="b">
        <f t="shared" si="80"/>
        <v>1</v>
      </c>
      <c r="AH256" s="13" t="b">
        <f t="shared" si="81"/>
        <v>1</v>
      </c>
      <c r="AI256" s="13" t="b">
        <f t="shared" si="82"/>
        <v>1</v>
      </c>
      <c r="AJ256" s="13" t="b">
        <f t="shared" si="83"/>
        <v>1</v>
      </c>
      <c r="AK256" s="13" t="b">
        <f t="shared" si="84"/>
        <v>1</v>
      </c>
      <c r="AL256" s="13">
        <f>IF(B256="",0,IF(COUNTIF(B256:$B$271,B256)&gt;1,1,0))</f>
        <v>0</v>
      </c>
    </row>
    <row r="257" spans="1:38" ht="15.75">
      <c r="A257" s="464">
        <v>236</v>
      </c>
      <c r="B257" s="491"/>
      <c r="C257" s="466"/>
      <c r="D257" s="467"/>
      <c r="E257" s="468"/>
      <c r="F257" s="521"/>
      <c r="G257" s="522"/>
      <c r="H257" s="522"/>
      <c r="I257" s="523"/>
      <c r="J257" s="523"/>
      <c r="K257" s="523"/>
      <c r="L257" s="523"/>
      <c r="M257" s="523"/>
      <c r="N257" s="524"/>
      <c r="O257" s="522"/>
      <c r="P257" s="522"/>
      <c r="Q257" s="522"/>
      <c r="R257" s="525"/>
      <c r="S257" s="3"/>
      <c r="T257" s="13" t="b">
        <f t="shared" si="67"/>
        <v>1</v>
      </c>
      <c r="U257" s="13" t="b">
        <f t="shared" si="68"/>
        <v>1</v>
      </c>
      <c r="V257" s="13" t="b">
        <f t="shared" si="69"/>
        <v>1</v>
      </c>
      <c r="W257" s="13" t="b">
        <f t="shared" si="70"/>
        <v>1</v>
      </c>
      <c r="X257" s="13" t="b">
        <f t="shared" si="71"/>
        <v>1</v>
      </c>
      <c r="Y257" s="13" t="b">
        <f t="shared" si="72"/>
        <v>1</v>
      </c>
      <c r="Z257" s="13" t="b">
        <f t="shared" si="73"/>
        <v>1</v>
      </c>
      <c r="AA257" s="13" t="b">
        <f t="shared" si="74"/>
        <v>1</v>
      </c>
      <c r="AB257" s="13" t="b">
        <f t="shared" si="75"/>
        <v>1</v>
      </c>
      <c r="AC257" s="13" t="b">
        <f t="shared" si="76"/>
        <v>1</v>
      </c>
      <c r="AD257" s="13" t="b">
        <f t="shared" si="77"/>
        <v>1</v>
      </c>
      <c r="AE257" s="13" t="b">
        <f t="shared" si="78"/>
        <v>1</v>
      </c>
      <c r="AF257" s="13" t="b">
        <f t="shared" si="79"/>
        <v>1</v>
      </c>
      <c r="AG257" s="13" t="b">
        <f t="shared" si="80"/>
        <v>1</v>
      </c>
      <c r="AH257" s="13" t="b">
        <f t="shared" si="81"/>
        <v>1</v>
      </c>
      <c r="AI257" s="13" t="b">
        <f t="shared" si="82"/>
        <v>1</v>
      </c>
      <c r="AJ257" s="13" t="b">
        <f t="shared" si="83"/>
        <v>1</v>
      </c>
      <c r="AK257" s="13" t="b">
        <f t="shared" si="84"/>
        <v>1</v>
      </c>
      <c r="AL257" s="13">
        <f>IF(B257="",0,IF(COUNTIF(B257:$B$271,B257)&gt;1,1,0))</f>
        <v>0</v>
      </c>
    </row>
    <row r="258" spans="1:38" ht="15.75">
      <c r="A258" s="464">
        <v>237</v>
      </c>
      <c r="B258" s="491"/>
      <c r="C258" s="466"/>
      <c r="D258" s="467"/>
      <c r="E258" s="468"/>
      <c r="F258" s="521"/>
      <c r="G258" s="522"/>
      <c r="H258" s="522"/>
      <c r="I258" s="523"/>
      <c r="J258" s="523"/>
      <c r="K258" s="523"/>
      <c r="L258" s="523"/>
      <c r="M258" s="523"/>
      <c r="N258" s="524"/>
      <c r="O258" s="522"/>
      <c r="P258" s="522"/>
      <c r="Q258" s="522"/>
      <c r="R258" s="525"/>
      <c r="S258" s="3"/>
      <c r="T258" s="13" t="b">
        <f t="shared" si="67"/>
        <v>1</v>
      </c>
      <c r="U258" s="13" t="b">
        <f t="shared" si="68"/>
        <v>1</v>
      </c>
      <c r="V258" s="13" t="b">
        <f t="shared" si="69"/>
        <v>1</v>
      </c>
      <c r="W258" s="13" t="b">
        <f t="shared" si="70"/>
        <v>1</v>
      </c>
      <c r="X258" s="13" t="b">
        <f t="shared" si="71"/>
        <v>1</v>
      </c>
      <c r="Y258" s="13" t="b">
        <f t="shared" si="72"/>
        <v>1</v>
      </c>
      <c r="Z258" s="13" t="b">
        <f t="shared" si="73"/>
        <v>1</v>
      </c>
      <c r="AA258" s="13" t="b">
        <f t="shared" si="74"/>
        <v>1</v>
      </c>
      <c r="AB258" s="13" t="b">
        <f t="shared" si="75"/>
        <v>1</v>
      </c>
      <c r="AC258" s="13" t="b">
        <f t="shared" si="76"/>
        <v>1</v>
      </c>
      <c r="AD258" s="13" t="b">
        <f t="shared" si="77"/>
        <v>1</v>
      </c>
      <c r="AE258" s="13" t="b">
        <f t="shared" si="78"/>
        <v>1</v>
      </c>
      <c r="AF258" s="13" t="b">
        <f t="shared" si="79"/>
        <v>1</v>
      </c>
      <c r="AG258" s="13" t="b">
        <f t="shared" si="80"/>
        <v>1</v>
      </c>
      <c r="AH258" s="13" t="b">
        <f t="shared" si="81"/>
        <v>1</v>
      </c>
      <c r="AI258" s="13" t="b">
        <f t="shared" si="82"/>
        <v>1</v>
      </c>
      <c r="AJ258" s="13" t="b">
        <f t="shared" si="83"/>
        <v>1</v>
      </c>
      <c r="AK258" s="13" t="b">
        <f t="shared" si="84"/>
        <v>1</v>
      </c>
      <c r="AL258" s="13">
        <f>IF(B258="",0,IF(COUNTIF(B258:$B$271,B258)&gt;1,1,0))</f>
        <v>0</v>
      </c>
    </row>
    <row r="259" spans="1:38" ht="15.75">
      <c r="A259" s="464">
        <v>238</v>
      </c>
      <c r="B259" s="491"/>
      <c r="C259" s="466"/>
      <c r="D259" s="467"/>
      <c r="E259" s="468"/>
      <c r="F259" s="521"/>
      <c r="G259" s="522"/>
      <c r="H259" s="522"/>
      <c r="I259" s="523"/>
      <c r="J259" s="523"/>
      <c r="K259" s="523"/>
      <c r="L259" s="523"/>
      <c r="M259" s="523"/>
      <c r="N259" s="524"/>
      <c r="O259" s="522"/>
      <c r="P259" s="522"/>
      <c r="Q259" s="522"/>
      <c r="R259" s="525"/>
      <c r="S259" s="3"/>
      <c r="T259" s="13" t="b">
        <f t="shared" si="67"/>
        <v>1</v>
      </c>
      <c r="U259" s="13" t="b">
        <f t="shared" si="68"/>
        <v>1</v>
      </c>
      <c r="V259" s="13" t="b">
        <f t="shared" si="69"/>
        <v>1</v>
      </c>
      <c r="W259" s="13" t="b">
        <f t="shared" si="70"/>
        <v>1</v>
      </c>
      <c r="X259" s="13" t="b">
        <f t="shared" si="71"/>
        <v>1</v>
      </c>
      <c r="Y259" s="13" t="b">
        <f t="shared" si="72"/>
        <v>1</v>
      </c>
      <c r="Z259" s="13" t="b">
        <f t="shared" si="73"/>
        <v>1</v>
      </c>
      <c r="AA259" s="13" t="b">
        <f t="shared" si="74"/>
        <v>1</v>
      </c>
      <c r="AB259" s="13" t="b">
        <f t="shared" si="75"/>
        <v>1</v>
      </c>
      <c r="AC259" s="13" t="b">
        <f t="shared" si="76"/>
        <v>1</v>
      </c>
      <c r="AD259" s="13" t="b">
        <f t="shared" si="77"/>
        <v>1</v>
      </c>
      <c r="AE259" s="13" t="b">
        <f t="shared" si="78"/>
        <v>1</v>
      </c>
      <c r="AF259" s="13" t="b">
        <f t="shared" si="79"/>
        <v>1</v>
      </c>
      <c r="AG259" s="13" t="b">
        <f t="shared" si="80"/>
        <v>1</v>
      </c>
      <c r="AH259" s="13" t="b">
        <f t="shared" si="81"/>
        <v>1</v>
      </c>
      <c r="AI259" s="13" t="b">
        <f t="shared" si="82"/>
        <v>1</v>
      </c>
      <c r="AJ259" s="13" t="b">
        <f t="shared" si="83"/>
        <v>1</v>
      </c>
      <c r="AK259" s="13" t="b">
        <f t="shared" si="84"/>
        <v>1</v>
      </c>
      <c r="AL259" s="13">
        <f>IF(B259="",0,IF(COUNTIF(B259:$B$271,B259)&gt;1,1,0))</f>
        <v>0</v>
      </c>
    </row>
    <row r="260" spans="1:38" ht="15.75">
      <c r="A260" s="464">
        <v>239</v>
      </c>
      <c r="B260" s="491"/>
      <c r="C260" s="466"/>
      <c r="D260" s="467"/>
      <c r="E260" s="468"/>
      <c r="F260" s="521"/>
      <c r="G260" s="522"/>
      <c r="H260" s="522"/>
      <c r="I260" s="523"/>
      <c r="J260" s="523"/>
      <c r="K260" s="523"/>
      <c r="L260" s="523"/>
      <c r="M260" s="523"/>
      <c r="N260" s="524"/>
      <c r="O260" s="522"/>
      <c r="P260" s="522"/>
      <c r="Q260" s="522"/>
      <c r="R260" s="525"/>
      <c r="S260" s="3"/>
      <c r="T260" s="13" t="b">
        <f t="shared" si="67"/>
        <v>1</v>
      </c>
      <c r="U260" s="13" t="b">
        <f t="shared" si="68"/>
        <v>1</v>
      </c>
      <c r="V260" s="13" t="b">
        <f t="shared" si="69"/>
        <v>1</v>
      </c>
      <c r="W260" s="13" t="b">
        <f t="shared" si="70"/>
        <v>1</v>
      </c>
      <c r="X260" s="13" t="b">
        <f t="shared" si="71"/>
        <v>1</v>
      </c>
      <c r="Y260" s="13" t="b">
        <f t="shared" si="72"/>
        <v>1</v>
      </c>
      <c r="Z260" s="13" t="b">
        <f t="shared" si="73"/>
        <v>1</v>
      </c>
      <c r="AA260" s="13" t="b">
        <f t="shared" si="74"/>
        <v>1</v>
      </c>
      <c r="AB260" s="13" t="b">
        <f t="shared" si="75"/>
        <v>1</v>
      </c>
      <c r="AC260" s="13" t="b">
        <f t="shared" si="76"/>
        <v>1</v>
      </c>
      <c r="AD260" s="13" t="b">
        <f t="shared" si="77"/>
        <v>1</v>
      </c>
      <c r="AE260" s="13" t="b">
        <f t="shared" si="78"/>
        <v>1</v>
      </c>
      <c r="AF260" s="13" t="b">
        <f t="shared" si="79"/>
        <v>1</v>
      </c>
      <c r="AG260" s="13" t="b">
        <f t="shared" si="80"/>
        <v>1</v>
      </c>
      <c r="AH260" s="13" t="b">
        <f t="shared" si="81"/>
        <v>1</v>
      </c>
      <c r="AI260" s="13" t="b">
        <f t="shared" si="82"/>
        <v>1</v>
      </c>
      <c r="AJ260" s="13" t="b">
        <f t="shared" si="83"/>
        <v>1</v>
      </c>
      <c r="AK260" s="13" t="b">
        <f t="shared" si="84"/>
        <v>1</v>
      </c>
      <c r="AL260" s="13">
        <f>IF(B260="",0,IF(COUNTIF(B260:$B$271,B260)&gt;1,1,0))</f>
        <v>0</v>
      </c>
    </row>
    <row r="261" spans="1:38" ht="15.75">
      <c r="A261" s="464">
        <v>240</v>
      </c>
      <c r="B261" s="491"/>
      <c r="C261" s="466"/>
      <c r="D261" s="467"/>
      <c r="E261" s="468"/>
      <c r="F261" s="521"/>
      <c r="G261" s="522"/>
      <c r="H261" s="522"/>
      <c r="I261" s="523"/>
      <c r="J261" s="523"/>
      <c r="K261" s="523"/>
      <c r="L261" s="523"/>
      <c r="M261" s="523"/>
      <c r="N261" s="524"/>
      <c r="O261" s="522"/>
      <c r="P261" s="522"/>
      <c r="Q261" s="522"/>
      <c r="R261" s="525"/>
      <c r="S261" s="3"/>
      <c r="T261" s="13" t="b">
        <f t="shared" si="67"/>
        <v>1</v>
      </c>
      <c r="U261" s="13" t="b">
        <f t="shared" si="68"/>
        <v>1</v>
      </c>
      <c r="V261" s="13" t="b">
        <f t="shared" si="69"/>
        <v>1</v>
      </c>
      <c r="W261" s="13" t="b">
        <f t="shared" si="70"/>
        <v>1</v>
      </c>
      <c r="X261" s="13" t="b">
        <f t="shared" si="71"/>
        <v>1</v>
      </c>
      <c r="Y261" s="13" t="b">
        <f t="shared" si="72"/>
        <v>1</v>
      </c>
      <c r="Z261" s="13" t="b">
        <f t="shared" si="73"/>
        <v>1</v>
      </c>
      <c r="AA261" s="13" t="b">
        <f t="shared" si="74"/>
        <v>1</v>
      </c>
      <c r="AB261" s="13" t="b">
        <f t="shared" si="75"/>
        <v>1</v>
      </c>
      <c r="AC261" s="13" t="b">
        <f t="shared" si="76"/>
        <v>1</v>
      </c>
      <c r="AD261" s="13" t="b">
        <f t="shared" si="77"/>
        <v>1</v>
      </c>
      <c r="AE261" s="13" t="b">
        <f t="shared" si="78"/>
        <v>1</v>
      </c>
      <c r="AF261" s="13" t="b">
        <f t="shared" si="79"/>
        <v>1</v>
      </c>
      <c r="AG261" s="13" t="b">
        <f t="shared" si="80"/>
        <v>1</v>
      </c>
      <c r="AH261" s="13" t="b">
        <f t="shared" si="81"/>
        <v>1</v>
      </c>
      <c r="AI261" s="13" t="b">
        <f t="shared" si="82"/>
        <v>1</v>
      </c>
      <c r="AJ261" s="13" t="b">
        <f t="shared" si="83"/>
        <v>1</v>
      </c>
      <c r="AK261" s="13" t="b">
        <f t="shared" si="84"/>
        <v>1</v>
      </c>
      <c r="AL261" s="13">
        <f>IF(B261="",0,IF(COUNTIF(B261:$B$271,B261)&gt;1,1,0))</f>
        <v>0</v>
      </c>
    </row>
    <row r="262" spans="1:38" ht="15.75">
      <c r="A262" s="464">
        <v>241</v>
      </c>
      <c r="B262" s="491"/>
      <c r="C262" s="466"/>
      <c r="D262" s="467"/>
      <c r="E262" s="468"/>
      <c r="F262" s="521"/>
      <c r="G262" s="522"/>
      <c r="H262" s="522"/>
      <c r="I262" s="523"/>
      <c r="J262" s="523"/>
      <c r="K262" s="523"/>
      <c r="L262" s="523"/>
      <c r="M262" s="523"/>
      <c r="N262" s="524"/>
      <c r="O262" s="522"/>
      <c r="P262" s="522"/>
      <c r="Q262" s="522"/>
      <c r="R262" s="525"/>
      <c r="S262" s="3"/>
      <c r="T262" s="13" t="b">
        <f t="shared" si="67"/>
        <v>1</v>
      </c>
      <c r="U262" s="13" t="b">
        <f t="shared" si="68"/>
        <v>1</v>
      </c>
      <c r="V262" s="13" t="b">
        <f t="shared" si="69"/>
        <v>1</v>
      </c>
      <c r="W262" s="13" t="b">
        <f t="shared" si="70"/>
        <v>1</v>
      </c>
      <c r="X262" s="13" t="b">
        <f t="shared" si="71"/>
        <v>1</v>
      </c>
      <c r="Y262" s="13" t="b">
        <f t="shared" si="72"/>
        <v>1</v>
      </c>
      <c r="Z262" s="13" t="b">
        <f t="shared" si="73"/>
        <v>1</v>
      </c>
      <c r="AA262" s="13" t="b">
        <f t="shared" si="74"/>
        <v>1</v>
      </c>
      <c r="AB262" s="13" t="b">
        <f t="shared" si="75"/>
        <v>1</v>
      </c>
      <c r="AC262" s="13" t="b">
        <f t="shared" si="76"/>
        <v>1</v>
      </c>
      <c r="AD262" s="13" t="b">
        <f t="shared" si="77"/>
        <v>1</v>
      </c>
      <c r="AE262" s="13" t="b">
        <f t="shared" si="78"/>
        <v>1</v>
      </c>
      <c r="AF262" s="13" t="b">
        <f t="shared" si="79"/>
        <v>1</v>
      </c>
      <c r="AG262" s="13" t="b">
        <f t="shared" si="80"/>
        <v>1</v>
      </c>
      <c r="AH262" s="13" t="b">
        <f t="shared" si="81"/>
        <v>1</v>
      </c>
      <c r="AI262" s="13" t="b">
        <f t="shared" si="82"/>
        <v>1</v>
      </c>
      <c r="AJ262" s="13" t="b">
        <f t="shared" si="83"/>
        <v>1</v>
      </c>
      <c r="AK262" s="13" t="b">
        <f t="shared" si="84"/>
        <v>1</v>
      </c>
      <c r="AL262" s="13">
        <f>IF(B262="",0,IF(COUNTIF(B262:$B$271,B262)&gt;1,1,0))</f>
        <v>0</v>
      </c>
    </row>
    <row r="263" spans="1:38" ht="15.75">
      <c r="A263" s="464">
        <v>242</v>
      </c>
      <c r="B263" s="491"/>
      <c r="C263" s="466"/>
      <c r="D263" s="467"/>
      <c r="E263" s="468"/>
      <c r="F263" s="521"/>
      <c r="G263" s="522"/>
      <c r="H263" s="522"/>
      <c r="I263" s="523"/>
      <c r="J263" s="523"/>
      <c r="K263" s="523"/>
      <c r="L263" s="523"/>
      <c r="M263" s="523"/>
      <c r="N263" s="524"/>
      <c r="O263" s="522"/>
      <c r="P263" s="522"/>
      <c r="Q263" s="522"/>
      <c r="R263" s="525"/>
      <c r="S263" s="3"/>
      <c r="T263" s="13" t="b">
        <f t="shared" si="67"/>
        <v>1</v>
      </c>
      <c r="U263" s="13" t="b">
        <f t="shared" si="68"/>
        <v>1</v>
      </c>
      <c r="V263" s="13" t="b">
        <f t="shared" si="69"/>
        <v>1</v>
      </c>
      <c r="W263" s="13" t="b">
        <f t="shared" si="70"/>
        <v>1</v>
      </c>
      <c r="X263" s="13" t="b">
        <f t="shared" si="71"/>
        <v>1</v>
      </c>
      <c r="Y263" s="13" t="b">
        <f t="shared" si="72"/>
        <v>1</v>
      </c>
      <c r="Z263" s="13" t="b">
        <f t="shared" si="73"/>
        <v>1</v>
      </c>
      <c r="AA263" s="13" t="b">
        <f t="shared" si="74"/>
        <v>1</v>
      </c>
      <c r="AB263" s="13" t="b">
        <f t="shared" si="75"/>
        <v>1</v>
      </c>
      <c r="AC263" s="13" t="b">
        <f t="shared" si="76"/>
        <v>1</v>
      </c>
      <c r="AD263" s="13" t="b">
        <f t="shared" si="77"/>
        <v>1</v>
      </c>
      <c r="AE263" s="13" t="b">
        <f t="shared" si="78"/>
        <v>1</v>
      </c>
      <c r="AF263" s="13" t="b">
        <f t="shared" si="79"/>
        <v>1</v>
      </c>
      <c r="AG263" s="13" t="b">
        <f t="shared" si="80"/>
        <v>1</v>
      </c>
      <c r="AH263" s="13" t="b">
        <f t="shared" si="81"/>
        <v>1</v>
      </c>
      <c r="AI263" s="13" t="b">
        <f t="shared" si="82"/>
        <v>1</v>
      </c>
      <c r="AJ263" s="13" t="b">
        <f t="shared" si="83"/>
        <v>1</v>
      </c>
      <c r="AK263" s="13" t="b">
        <f t="shared" si="84"/>
        <v>1</v>
      </c>
      <c r="AL263" s="13">
        <f>IF(B263="",0,IF(COUNTIF(B263:$B$271,B263)&gt;1,1,0))</f>
        <v>0</v>
      </c>
    </row>
    <row r="264" spans="1:38" ht="15.75">
      <c r="A264" s="464">
        <v>243</v>
      </c>
      <c r="B264" s="491"/>
      <c r="C264" s="466"/>
      <c r="D264" s="467"/>
      <c r="E264" s="468"/>
      <c r="F264" s="521"/>
      <c r="G264" s="522"/>
      <c r="H264" s="522"/>
      <c r="I264" s="523"/>
      <c r="J264" s="523"/>
      <c r="K264" s="523"/>
      <c r="L264" s="523"/>
      <c r="M264" s="523"/>
      <c r="N264" s="524"/>
      <c r="O264" s="522"/>
      <c r="P264" s="522"/>
      <c r="Q264" s="522"/>
      <c r="R264" s="525"/>
      <c r="S264" s="3"/>
      <c r="T264" s="13" t="b">
        <f t="shared" si="67"/>
        <v>1</v>
      </c>
      <c r="U264" s="13" t="b">
        <f t="shared" si="68"/>
        <v>1</v>
      </c>
      <c r="V264" s="13" t="b">
        <f t="shared" si="69"/>
        <v>1</v>
      </c>
      <c r="W264" s="13" t="b">
        <f t="shared" si="70"/>
        <v>1</v>
      </c>
      <c r="X264" s="13" t="b">
        <f t="shared" si="71"/>
        <v>1</v>
      </c>
      <c r="Y264" s="13" t="b">
        <f t="shared" si="72"/>
        <v>1</v>
      </c>
      <c r="Z264" s="13" t="b">
        <f t="shared" si="73"/>
        <v>1</v>
      </c>
      <c r="AA264" s="13" t="b">
        <f t="shared" si="74"/>
        <v>1</v>
      </c>
      <c r="AB264" s="13" t="b">
        <f t="shared" si="75"/>
        <v>1</v>
      </c>
      <c r="AC264" s="13" t="b">
        <f t="shared" si="76"/>
        <v>1</v>
      </c>
      <c r="AD264" s="13" t="b">
        <f t="shared" si="77"/>
        <v>1</v>
      </c>
      <c r="AE264" s="13" t="b">
        <f t="shared" si="78"/>
        <v>1</v>
      </c>
      <c r="AF264" s="13" t="b">
        <f t="shared" si="79"/>
        <v>1</v>
      </c>
      <c r="AG264" s="13" t="b">
        <f t="shared" si="80"/>
        <v>1</v>
      </c>
      <c r="AH264" s="13" t="b">
        <f t="shared" si="81"/>
        <v>1</v>
      </c>
      <c r="AI264" s="13" t="b">
        <f t="shared" si="82"/>
        <v>1</v>
      </c>
      <c r="AJ264" s="13" t="b">
        <f t="shared" si="83"/>
        <v>1</v>
      </c>
      <c r="AK264" s="13" t="b">
        <f t="shared" si="84"/>
        <v>1</v>
      </c>
      <c r="AL264" s="13">
        <f>IF(B264="",0,IF(COUNTIF(B264:$B$271,B264)&gt;1,1,0))</f>
        <v>0</v>
      </c>
    </row>
    <row r="265" spans="1:38" ht="15.75">
      <c r="A265" s="464">
        <v>244</v>
      </c>
      <c r="B265" s="491"/>
      <c r="C265" s="466"/>
      <c r="D265" s="467"/>
      <c r="E265" s="468"/>
      <c r="F265" s="521"/>
      <c r="G265" s="522"/>
      <c r="H265" s="522"/>
      <c r="I265" s="523"/>
      <c r="J265" s="523"/>
      <c r="K265" s="523"/>
      <c r="L265" s="523"/>
      <c r="M265" s="523"/>
      <c r="N265" s="524"/>
      <c r="O265" s="522"/>
      <c r="P265" s="522"/>
      <c r="Q265" s="522"/>
      <c r="R265" s="525"/>
      <c r="S265" s="3"/>
      <c r="T265" s="13" t="b">
        <f t="shared" si="67"/>
        <v>1</v>
      </c>
      <c r="U265" s="13" t="b">
        <f t="shared" si="68"/>
        <v>1</v>
      </c>
      <c r="V265" s="13" t="b">
        <f t="shared" si="69"/>
        <v>1</v>
      </c>
      <c r="W265" s="13" t="b">
        <f t="shared" si="70"/>
        <v>1</v>
      </c>
      <c r="X265" s="13" t="b">
        <f t="shared" si="71"/>
        <v>1</v>
      </c>
      <c r="Y265" s="13" t="b">
        <f t="shared" si="72"/>
        <v>1</v>
      </c>
      <c r="Z265" s="13" t="b">
        <f t="shared" si="73"/>
        <v>1</v>
      </c>
      <c r="AA265" s="13" t="b">
        <f t="shared" si="74"/>
        <v>1</v>
      </c>
      <c r="AB265" s="13" t="b">
        <f t="shared" si="75"/>
        <v>1</v>
      </c>
      <c r="AC265" s="13" t="b">
        <f t="shared" si="76"/>
        <v>1</v>
      </c>
      <c r="AD265" s="13" t="b">
        <f t="shared" si="77"/>
        <v>1</v>
      </c>
      <c r="AE265" s="13" t="b">
        <f t="shared" si="78"/>
        <v>1</v>
      </c>
      <c r="AF265" s="13" t="b">
        <f t="shared" si="79"/>
        <v>1</v>
      </c>
      <c r="AG265" s="13" t="b">
        <f t="shared" si="80"/>
        <v>1</v>
      </c>
      <c r="AH265" s="13" t="b">
        <f t="shared" si="81"/>
        <v>1</v>
      </c>
      <c r="AI265" s="13" t="b">
        <f t="shared" si="82"/>
        <v>1</v>
      </c>
      <c r="AJ265" s="13" t="b">
        <f t="shared" si="83"/>
        <v>1</v>
      </c>
      <c r="AK265" s="13" t="b">
        <f t="shared" si="84"/>
        <v>1</v>
      </c>
      <c r="AL265" s="13">
        <f>IF(B265="",0,IF(COUNTIF(B265:$B$271,B265)&gt;1,1,0))</f>
        <v>0</v>
      </c>
    </row>
    <row r="266" spans="1:38" ht="15.75">
      <c r="A266" s="464">
        <v>245</v>
      </c>
      <c r="B266" s="491"/>
      <c r="C266" s="466"/>
      <c r="D266" s="467"/>
      <c r="E266" s="468"/>
      <c r="F266" s="521"/>
      <c r="G266" s="522"/>
      <c r="H266" s="522"/>
      <c r="I266" s="523"/>
      <c r="J266" s="523"/>
      <c r="K266" s="523"/>
      <c r="L266" s="523"/>
      <c r="M266" s="523"/>
      <c r="N266" s="524"/>
      <c r="O266" s="522"/>
      <c r="P266" s="522"/>
      <c r="Q266" s="522"/>
      <c r="R266" s="525"/>
      <c r="S266" s="3"/>
      <c r="T266" s="13" t="b">
        <f t="shared" si="67"/>
        <v>1</v>
      </c>
      <c r="U266" s="13" t="b">
        <f t="shared" si="68"/>
        <v>1</v>
      </c>
      <c r="V266" s="13" t="b">
        <f t="shared" si="69"/>
        <v>1</v>
      </c>
      <c r="W266" s="13" t="b">
        <f t="shared" si="70"/>
        <v>1</v>
      </c>
      <c r="X266" s="13" t="b">
        <f t="shared" si="71"/>
        <v>1</v>
      </c>
      <c r="Y266" s="13" t="b">
        <f t="shared" si="72"/>
        <v>1</v>
      </c>
      <c r="Z266" s="13" t="b">
        <f t="shared" si="73"/>
        <v>1</v>
      </c>
      <c r="AA266" s="13" t="b">
        <f t="shared" si="74"/>
        <v>1</v>
      </c>
      <c r="AB266" s="13" t="b">
        <f t="shared" si="75"/>
        <v>1</v>
      </c>
      <c r="AC266" s="13" t="b">
        <f t="shared" si="76"/>
        <v>1</v>
      </c>
      <c r="AD266" s="13" t="b">
        <f t="shared" si="77"/>
        <v>1</v>
      </c>
      <c r="AE266" s="13" t="b">
        <f t="shared" si="78"/>
        <v>1</v>
      </c>
      <c r="AF266" s="13" t="b">
        <f t="shared" si="79"/>
        <v>1</v>
      </c>
      <c r="AG266" s="13" t="b">
        <f t="shared" si="80"/>
        <v>1</v>
      </c>
      <c r="AH266" s="13" t="b">
        <f t="shared" si="81"/>
        <v>1</v>
      </c>
      <c r="AI266" s="13" t="b">
        <f t="shared" si="82"/>
        <v>1</v>
      </c>
      <c r="AJ266" s="13" t="b">
        <f t="shared" si="83"/>
        <v>1</v>
      </c>
      <c r="AK266" s="13" t="b">
        <f t="shared" si="84"/>
        <v>1</v>
      </c>
      <c r="AL266" s="13">
        <f>IF(B266="",0,IF(COUNTIF(B266:$B$271,B266)&gt;1,1,0))</f>
        <v>0</v>
      </c>
    </row>
    <row r="267" spans="1:38" ht="15.75">
      <c r="A267" s="464">
        <v>246</v>
      </c>
      <c r="B267" s="491"/>
      <c r="C267" s="466"/>
      <c r="D267" s="467"/>
      <c r="E267" s="468"/>
      <c r="F267" s="521"/>
      <c r="G267" s="522"/>
      <c r="H267" s="522"/>
      <c r="I267" s="523"/>
      <c r="J267" s="523"/>
      <c r="K267" s="523"/>
      <c r="L267" s="523"/>
      <c r="M267" s="523"/>
      <c r="N267" s="524"/>
      <c r="O267" s="522"/>
      <c r="P267" s="522"/>
      <c r="Q267" s="522"/>
      <c r="R267" s="525"/>
      <c r="S267" s="3"/>
      <c r="T267" s="13" t="b">
        <f t="shared" si="67"/>
        <v>1</v>
      </c>
      <c r="U267" s="13" t="b">
        <f t="shared" si="68"/>
        <v>1</v>
      </c>
      <c r="V267" s="13" t="b">
        <f t="shared" si="69"/>
        <v>1</v>
      </c>
      <c r="W267" s="13" t="b">
        <f t="shared" si="70"/>
        <v>1</v>
      </c>
      <c r="X267" s="13" t="b">
        <f t="shared" si="71"/>
        <v>1</v>
      </c>
      <c r="Y267" s="13" t="b">
        <f t="shared" si="72"/>
        <v>1</v>
      </c>
      <c r="Z267" s="13" t="b">
        <f t="shared" si="73"/>
        <v>1</v>
      </c>
      <c r="AA267" s="13" t="b">
        <f t="shared" si="74"/>
        <v>1</v>
      </c>
      <c r="AB267" s="13" t="b">
        <f t="shared" si="75"/>
        <v>1</v>
      </c>
      <c r="AC267" s="13" t="b">
        <f t="shared" si="76"/>
        <v>1</v>
      </c>
      <c r="AD267" s="13" t="b">
        <f t="shared" si="77"/>
        <v>1</v>
      </c>
      <c r="AE267" s="13" t="b">
        <f t="shared" si="78"/>
        <v>1</v>
      </c>
      <c r="AF267" s="13" t="b">
        <f t="shared" si="79"/>
        <v>1</v>
      </c>
      <c r="AG267" s="13" t="b">
        <f t="shared" si="80"/>
        <v>1</v>
      </c>
      <c r="AH267" s="13" t="b">
        <f t="shared" si="81"/>
        <v>1</v>
      </c>
      <c r="AI267" s="13" t="b">
        <f t="shared" si="82"/>
        <v>1</v>
      </c>
      <c r="AJ267" s="13" t="b">
        <f t="shared" si="83"/>
        <v>1</v>
      </c>
      <c r="AK267" s="13" t="b">
        <f t="shared" si="84"/>
        <v>1</v>
      </c>
      <c r="AL267" s="13">
        <f>IF(B267="",0,IF(COUNTIF(B267:$B$271,B267)&gt;1,1,0))</f>
        <v>0</v>
      </c>
    </row>
    <row r="268" spans="1:38" ht="15.75">
      <c r="A268" s="464">
        <v>247</v>
      </c>
      <c r="B268" s="491"/>
      <c r="C268" s="466"/>
      <c r="D268" s="467"/>
      <c r="E268" s="468"/>
      <c r="F268" s="521"/>
      <c r="G268" s="522"/>
      <c r="H268" s="522"/>
      <c r="I268" s="523"/>
      <c r="J268" s="523"/>
      <c r="K268" s="523"/>
      <c r="L268" s="523"/>
      <c r="M268" s="523"/>
      <c r="N268" s="524"/>
      <c r="O268" s="522"/>
      <c r="P268" s="522"/>
      <c r="Q268" s="522"/>
      <c r="R268" s="525"/>
      <c r="S268" s="3"/>
      <c r="T268" s="13" t="b">
        <f t="shared" si="67"/>
        <v>1</v>
      </c>
      <c r="U268" s="13" t="b">
        <f t="shared" si="68"/>
        <v>1</v>
      </c>
      <c r="V268" s="13" t="b">
        <f t="shared" si="69"/>
        <v>1</v>
      </c>
      <c r="W268" s="13" t="b">
        <f t="shared" si="70"/>
        <v>1</v>
      </c>
      <c r="X268" s="13" t="b">
        <f t="shared" si="71"/>
        <v>1</v>
      </c>
      <c r="Y268" s="13" t="b">
        <f t="shared" si="72"/>
        <v>1</v>
      </c>
      <c r="Z268" s="13" t="b">
        <f t="shared" si="73"/>
        <v>1</v>
      </c>
      <c r="AA268" s="13" t="b">
        <f t="shared" si="74"/>
        <v>1</v>
      </c>
      <c r="AB268" s="13" t="b">
        <f t="shared" si="75"/>
        <v>1</v>
      </c>
      <c r="AC268" s="13" t="b">
        <f t="shared" si="76"/>
        <v>1</v>
      </c>
      <c r="AD268" s="13" t="b">
        <f t="shared" si="77"/>
        <v>1</v>
      </c>
      <c r="AE268" s="13" t="b">
        <f t="shared" si="78"/>
        <v>1</v>
      </c>
      <c r="AF268" s="13" t="b">
        <f t="shared" si="79"/>
        <v>1</v>
      </c>
      <c r="AG268" s="13" t="b">
        <f t="shared" si="80"/>
        <v>1</v>
      </c>
      <c r="AH268" s="13" t="b">
        <f t="shared" si="81"/>
        <v>1</v>
      </c>
      <c r="AI268" s="13" t="b">
        <f t="shared" si="82"/>
        <v>1</v>
      </c>
      <c r="AJ268" s="13" t="b">
        <f t="shared" si="83"/>
        <v>1</v>
      </c>
      <c r="AK268" s="13" t="b">
        <f t="shared" si="84"/>
        <v>1</v>
      </c>
      <c r="AL268" s="13">
        <f>IF(B268="",0,IF(COUNTIF(B268:$B$271,B268)&gt;1,1,0))</f>
        <v>0</v>
      </c>
    </row>
    <row r="269" spans="1:38" ht="15.75">
      <c r="A269" s="464">
        <v>248</v>
      </c>
      <c r="B269" s="491"/>
      <c r="C269" s="466"/>
      <c r="D269" s="467"/>
      <c r="E269" s="468"/>
      <c r="F269" s="521"/>
      <c r="G269" s="522"/>
      <c r="H269" s="522"/>
      <c r="I269" s="523"/>
      <c r="J269" s="523"/>
      <c r="K269" s="523"/>
      <c r="L269" s="523"/>
      <c r="M269" s="523"/>
      <c r="N269" s="524"/>
      <c r="O269" s="522"/>
      <c r="P269" s="522"/>
      <c r="Q269" s="522"/>
      <c r="R269" s="525"/>
      <c r="S269" s="3"/>
      <c r="T269" s="13" t="b">
        <f t="shared" si="67"/>
        <v>1</v>
      </c>
      <c r="U269" s="13" t="b">
        <f t="shared" si="68"/>
        <v>1</v>
      </c>
      <c r="V269" s="13" t="b">
        <f t="shared" si="69"/>
        <v>1</v>
      </c>
      <c r="W269" s="13" t="b">
        <f t="shared" si="70"/>
        <v>1</v>
      </c>
      <c r="X269" s="13" t="b">
        <f t="shared" si="71"/>
        <v>1</v>
      </c>
      <c r="Y269" s="13" t="b">
        <f t="shared" si="72"/>
        <v>1</v>
      </c>
      <c r="Z269" s="13" t="b">
        <f t="shared" si="73"/>
        <v>1</v>
      </c>
      <c r="AA269" s="13" t="b">
        <f t="shared" si="74"/>
        <v>1</v>
      </c>
      <c r="AB269" s="13" t="b">
        <f t="shared" si="75"/>
        <v>1</v>
      </c>
      <c r="AC269" s="13" t="b">
        <f t="shared" si="76"/>
        <v>1</v>
      </c>
      <c r="AD269" s="13" t="b">
        <f t="shared" si="77"/>
        <v>1</v>
      </c>
      <c r="AE269" s="13" t="b">
        <f t="shared" si="78"/>
        <v>1</v>
      </c>
      <c r="AF269" s="13" t="b">
        <f t="shared" si="79"/>
        <v>1</v>
      </c>
      <c r="AG269" s="13" t="b">
        <f t="shared" si="80"/>
        <v>1</v>
      </c>
      <c r="AH269" s="13" t="b">
        <f t="shared" si="81"/>
        <v>1</v>
      </c>
      <c r="AI269" s="13" t="b">
        <f t="shared" si="82"/>
        <v>1</v>
      </c>
      <c r="AJ269" s="13" t="b">
        <f t="shared" si="83"/>
        <v>1</v>
      </c>
      <c r="AK269" s="13" t="b">
        <f t="shared" si="84"/>
        <v>1</v>
      </c>
      <c r="AL269" s="13">
        <f>IF(B269="",0,IF(COUNTIF(B269:$B$271,B269)&gt;1,1,0))</f>
        <v>0</v>
      </c>
    </row>
    <row r="270" spans="1:38" ht="15.75">
      <c r="A270" s="464">
        <v>249</v>
      </c>
      <c r="B270" s="491"/>
      <c r="C270" s="466"/>
      <c r="D270" s="467"/>
      <c r="E270" s="468"/>
      <c r="F270" s="521"/>
      <c r="G270" s="522"/>
      <c r="H270" s="522"/>
      <c r="I270" s="523"/>
      <c r="J270" s="523"/>
      <c r="K270" s="523"/>
      <c r="L270" s="523"/>
      <c r="M270" s="523"/>
      <c r="N270" s="524"/>
      <c r="O270" s="522"/>
      <c r="P270" s="522"/>
      <c r="Q270" s="522"/>
      <c r="R270" s="525"/>
      <c r="S270" s="3"/>
      <c r="T270" s="13" t="b">
        <f t="shared" si="67"/>
        <v>1</v>
      </c>
      <c r="U270" s="13" t="b">
        <f t="shared" si="68"/>
        <v>1</v>
      </c>
      <c r="V270" s="13" t="b">
        <f t="shared" si="69"/>
        <v>1</v>
      </c>
      <c r="W270" s="13" t="b">
        <f t="shared" si="70"/>
        <v>1</v>
      </c>
      <c r="X270" s="13" t="b">
        <f t="shared" si="71"/>
        <v>1</v>
      </c>
      <c r="Y270" s="13" t="b">
        <f t="shared" si="72"/>
        <v>1</v>
      </c>
      <c r="Z270" s="13" t="b">
        <f t="shared" si="73"/>
        <v>1</v>
      </c>
      <c r="AA270" s="13" t="b">
        <f t="shared" si="74"/>
        <v>1</v>
      </c>
      <c r="AB270" s="13" t="b">
        <f t="shared" si="75"/>
        <v>1</v>
      </c>
      <c r="AC270" s="13" t="b">
        <f t="shared" si="76"/>
        <v>1</v>
      </c>
      <c r="AD270" s="13" t="b">
        <f t="shared" si="77"/>
        <v>1</v>
      </c>
      <c r="AE270" s="13" t="b">
        <f t="shared" si="78"/>
        <v>1</v>
      </c>
      <c r="AF270" s="13" t="b">
        <f t="shared" si="79"/>
        <v>1</v>
      </c>
      <c r="AG270" s="13" t="b">
        <f t="shared" si="80"/>
        <v>1</v>
      </c>
      <c r="AH270" s="13" t="b">
        <f t="shared" si="81"/>
        <v>1</v>
      </c>
      <c r="AI270" s="13" t="b">
        <f t="shared" si="82"/>
        <v>1</v>
      </c>
      <c r="AJ270" s="13" t="b">
        <f t="shared" si="83"/>
        <v>1</v>
      </c>
      <c r="AK270" s="13" t="b">
        <f t="shared" si="84"/>
        <v>1</v>
      </c>
      <c r="AL270" s="13">
        <f>IF(B270="",0,IF(COUNTIF(B270:$B$271,B270)&gt;1,1,0))</f>
        <v>0</v>
      </c>
    </row>
    <row r="271" spans="1:38" ht="16.5" thickBot="1">
      <c r="A271" s="473">
        <v>250</v>
      </c>
      <c r="B271" s="497"/>
      <c r="C271" s="475"/>
      <c r="D271" s="476"/>
      <c r="E271" s="477"/>
      <c r="F271" s="526"/>
      <c r="G271" s="527"/>
      <c r="H271" s="527"/>
      <c r="I271" s="528"/>
      <c r="J271" s="528"/>
      <c r="K271" s="528"/>
      <c r="L271" s="528"/>
      <c r="M271" s="528"/>
      <c r="N271" s="529"/>
      <c r="O271" s="527"/>
      <c r="P271" s="527"/>
      <c r="Q271" s="527"/>
      <c r="R271" s="530"/>
      <c r="S271" s="3"/>
      <c r="T271" s="13" t="b">
        <f t="shared" si="67"/>
        <v>1</v>
      </c>
      <c r="U271" s="13" t="b">
        <f t="shared" si="68"/>
        <v>1</v>
      </c>
      <c r="V271" s="13" t="b">
        <f t="shared" si="69"/>
        <v>1</v>
      </c>
      <c r="W271" s="13" t="b">
        <f t="shared" si="70"/>
        <v>1</v>
      </c>
      <c r="X271" s="13" t="b">
        <f t="shared" si="71"/>
        <v>1</v>
      </c>
      <c r="Y271" s="13" t="b">
        <f t="shared" si="72"/>
        <v>1</v>
      </c>
      <c r="Z271" s="13" t="b">
        <f t="shared" si="73"/>
        <v>1</v>
      </c>
      <c r="AA271" s="13" t="b">
        <f t="shared" si="74"/>
        <v>1</v>
      </c>
      <c r="AB271" s="13" t="b">
        <f t="shared" si="75"/>
        <v>1</v>
      </c>
      <c r="AC271" s="13" t="b">
        <f t="shared" si="76"/>
        <v>1</v>
      </c>
      <c r="AD271" s="13" t="b">
        <f t="shared" si="77"/>
        <v>1</v>
      </c>
      <c r="AE271" s="13" t="b">
        <f t="shared" si="78"/>
        <v>1</v>
      </c>
      <c r="AF271" s="13" t="b">
        <f t="shared" si="79"/>
        <v>1</v>
      </c>
      <c r="AG271" s="13" t="b">
        <f t="shared" si="80"/>
        <v>1</v>
      </c>
      <c r="AH271" s="13" t="b">
        <f>IF(B271="",TRUE,IF(OR(C271="",D271="",E271="",F271="",G271="",H271="",I271="",J271="",K271="",L271="",M271="",N271="",O271="",P271="",Q271="",R271=""),FALSE,TRUE))</f>
        <v>1</v>
      </c>
      <c r="AI271" s="13" t="b">
        <f>IF(B271&lt;&gt;"",TRUE,IF(OR(C271&lt;&gt;"",D271&lt;&gt;"",E271&lt;&gt;"",F271&lt;&gt;"",G271&lt;&gt;"",H271&lt;&gt;"",I271&lt;&gt;"",J271&lt;&gt;"",K271&lt;&gt;"",L271&lt;&gt;"",M271&lt;&gt;"",N271&lt;&gt;"",O271&lt;&gt;"",P271&lt;&gt;"",Q271&lt;&gt;"",R271&lt;&gt;""),FALSE,TRUE))</f>
        <v>1</v>
      </c>
      <c r="AJ271" s="13" t="b">
        <f>IF(AND(B271&lt;&gt;"",C271=0,D271=0,E271=0,F271="NO",G271="NO",H271="NO",I271="NO",J271="NO",K271="NO",L271="NO",M271="NO",N271="N/A",O271="N/A",P271="N/A",Q271="N/A",R271="N/A"),FALSE,TRUE)</f>
        <v>1</v>
      </c>
      <c r="AK271" s="13" t="b">
        <f>IF(AND(OR(F271="YES",G271="YES",H271="YES",I271="YES",J271="YES",K271="YES",L271="YES",M271="YES"),AND(N271="N/A",O271="N/A",P271="N/A",Q271="N/A",R271="N/A")),FALSE,TRUE)</f>
        <v>1</v>
      </c>
      <c r="AL271" s="13">
        <f>IF(B271="",0,IF(COUNTIF(B271:$B$271,B271)&gt;1,1,0))</f>
        <v>0</v>
      </c>
    </row>
    <row r="272" spans="1:38">
      <c r="N272" s="612">
        <f>COUNTIF(N22:N271,"")</f>
        <v>250</v>
      </c>
      <c r="O272" s="612">
        <f t="shared" ref="O272:R272" si="85">COUNTIF(O22:O271,"")</f>
        <v>250</v>
      </c>
      <c r="P272" s="612">
        <f t="shared" si="85"/>
        <v>250</v>
      </c>
      <c r="Q272" s="612">
        <f t="shared" si="85"/>
        <v>250</v>
      </c>
      <c r="R272" s="612">
        <f t="shared" si="85"/>
        <v>250</v>
      </c>
    </row>
    <row r="273" spans="2:18">
      <c r="N273" s="612">
        <f>COUNTIF(N22:N271,"N/A")</f>
        <v>0</v>
      </c>
      <c r="O273" s="612">
        <f t="shared" ref="O273:R273" si="86">COUNTIF(O22:O271,"N/A")</f>
        <v>0</v>
      </c>
      <c r="P273" s="612">
        <f t="shared" si="86"/>
        <v>0</v>
      </c>
      <c r="Q273" s="612">
        <f t="shared" si="86"/>
        <v>0</v>
      </c>
      <c r="R273" s="612">
        <f t="shared" si="86"/>
        <v>0</v>
      </c>
    </row>
    <row r="274" spans="2:18" s="10" customFormat="1">
      <c r="B274" s="482">
        <f>250-COUNTIF(B22:B271,"")</f>
        <v>0</v>
      </c>
      <c r="C274" s="482">
        <f>SUM(C22:C271)</f>
        <v>0</v>
      </c>
      <c r="D274" s="482">
        <f t="shared" ref="D274:E274" si="87">SUM(D22:D271)</f>
        <v>0</v>
      </c>
      <c r="E274" s="482">
        <f t="shared" si="87"/>
        <v>0</v>
      </c>
      <c r="F274" s="482">
        <f>COUNTIF(F22:F271,"YES")</f>
        <v>0</v>
      </c>
      <c r="G274" s="482">
        <f t="shared" ref="G274:M274" si="88">COUNTIF(G22:G271,"YES")</f>
        <v>0</v>
      </c>
      <c r="H274" s="482">
        <f t="shared" si="88"/>
        <v>0</v>
      </c>
      <c r="I274" s="482">
        <f t="shared" si="88"/>
        <v>0</v>
      </c>
      <c r="J274" s="482">
        <f t="shared" si="88"/>
        <v>0</v>
      </c>
      <c r="K274" s="482">
        <f t="shared" si="88"/>
        <v>0</v>
      </c>
      <c r="L274" s="482">
        <f t="shared" si="88"/>
        <v>0</v>
      </c>
      <c r="M274" s="482">
        <f t="shared" si="88"/>
        <v>0</v>
      </c>
      <c r="N274" s="482">
        <f>250-N273-N272</f>
        <v>0</v>
      </c>
      <c r="O274" s="482">
        <f t="shared" ref="O274:R274" si="89">250-O273-O272</f>
        <v>0</v>
      </c>
      <c r="P274" s="482">
        <f t="shared" si="89"/>
        <v>0</v>
      </c>
      <c r="Q274" s="482">
        <f t="shared" si="89"/>
        <v>0</v>
      </c>
      <c r="R274" s="482">
        <f t="shared" si="89"/>
        <v>0</v>
      </c>
    </row>
  </sheetData>
  <sheetProtection algorithmName="SHA-512" hashValue="kx2Je+J/MYqTF1jGQUx5ZurSvATMvh821wteDGpJ/VEKIR4tPTtFPQ3+ISTdUbTnbjCeCiKG78pelNmd5Ore6A==" saltValue="znclv2ThDVR/6WqYiMDRBA==" spinCount="100000" sheet="1" objects="1" scenarios="1"/>
  <mergeCells count="8">
    <mergeCell ref="AL15:AL19"/>
    <mergeCell ref="A15:R15"/>
    <mergeCell ref="D1:F1"/>
    <mergeCell ref="A6:R6"/>
    <mergeCell ref="A9:R9"/>
    <mergeCell ref="A10:R10"/>
    <mergeCell ref="A11:R11"/>
    <mergeCell ref="A14:R14"/>
  </mergeCells>
  <conditionalFormatting sqref="C18">
    <cfRule type="cellIs" dxfId="134" priority="1" operator="equal">
      <formula>FALSE</formula>
    </cfRule>
    <cfRule type="cellIs" dxfId="133" priority="2" operator="equal">
      <formula>TRUE</formula>
    </cfRule>
  </conditionalFormatting>
  <dataValidations count="4">
    <dataValidation type="list" allowBlank="1" showInputMessage="1" showErrorMessage="1" sqref="F22:M271" xr:uid="{00000000-0002-0000-1200-000000000000}">
      <formula1>List_YesNo</formula1>
    </dataValidation>
    <dataValidation type="whole" operator="greaterThanOrEqual" allowBlank="1" showInputMessage="1" showErrorMessage="1" sqref="C22:E271" xr:uid="{00000000-0002-0000-1200-000001000000}">
      <formula1>0</formula1>
    </dataValidation>
    <dataValidation type="list" allowBlank="1" showInputMessage="1" showErrorMessage="1" sqref="B22:B271" xr:uid="{00000000-0002-0000-1200-000002000000}">
      <formula1>List_Countries</formula1>
    </dataValidation>
    <dataValidation type="list" allowBlank="1" showInputMessage="1" showErrorMessage="1" sqref="N22:R271" xr:uid="{00000000-0002-0000-1200-000003000000}">
      <formula1>Language</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sheetPr>
  <dimension ref="A1:R38"/>
  <sheetViews>
    <sheetView zoomScaleNormal="100" workbookViewId="0"/>
  </sheetViews>
  <sheetFormatPr defaultRowHeight="15"/>
  <cols>
    <col min="1" max="1" width="26.140625" style="450" customWidth="1"/>
    <col min="2" max="2" width="27.42578125" style="450" customWidth="1"/>
    <col min="3" max="3" width="31.140625" style="450" customWidth="1"/>
    <col min="4" max="4" width="27.42578125" style="450" customWidth="1"/>
    <col min="5" max="5" width="31.140625" style="450" customWidth="1"/>
    <col min="6" max="6" width="27.42578125" style="450" customWidth="1"/>
    <col min="7" max="7" width="31.140625" style="450" customWidth="1"/>
    <col min="8" max="8" width="27.42578125" style="450" customWidth="1"/>
    <col min="9" max="9" width="31.140625" style="450" customWidth="1"/>
    <col min="10" max="10" width="27.42578125" style="450" customWidth="1"/>
    <col min="11" max="11" width="31.140625" style="450" customWidth="1"/>
    <col min="12" max="13" width="9.42578125" style="450" customWidth="1"/>
    <col min="14" max="16384" width="9.140625" style="450"/>
  </cols>
  <sheetData>
    <row r="1" spans="1:12" ht="21">
      <c r="A1" s="416" t="s">
        <v>537</v>
      </c>
      <c r="B1" s="531"/>
      <c r="C1" s="822">
        <f>'General Info'!D22</f>
        <v>0</v>
      </c>
      <c r="D1" s="822"/>
      <c r="E1" s="17"/>
      <c r="F1" s="226"/>
      <c r="G1" s="226"/>
      <c r="H1" s="226"/>
      <c r="I1" s="226"/>
      <c r="J1" s="453"/>
      <c r="K1" s="17"/>
      <c r="L1" s="607"/>
    </row>
    <row r="2" spans="1:12" ht="15.75">
      <c r="A2" s="17"/>
      <c r="B2" s="17"/>
      <c r="C2" s="17"/>
      <c r="D2" s="17"/>
      <c r="E2" s="17"/>
      <c r="F2" s="17"/>
      <c r="G2" s="17"/>
      <c r="H2" s="17"/>
      <c r="I2" s="17"/>
      <c r="J2" s="17"/>
      <c r="K2" s="17"/>
      <c r="L2" s="607"/>
    </row>
    <row r="3" spans="1:12" ht="15.75">
      <c r="A3" s="17"/>
      <c r="B3" s="17"/>
      <c r="C3" s="17"/>
      <c r="D3" s="17"/>
      <c r="E3" s="17"/>
      <c r="F3" s="17"/>
      <c r="G3" s="17"/>
      <c r="H3" s="17"/>
      <c r="I3" s="17"/>
      <c r="J3" s="17"/>
      <c r="K3" s="17"/>
      <c r="L3" s="607"/>
    </row>
    <row r="4" spans="1:12" ht="15.75">
      <c r="A4" s="17"/>
      <c r="B4" s="17"/>
      <c r="C4" s="17"/>
      <c r="D4" s="17"/>
      <c r="E4" s="17"/>
      <c r="F4" s="17"/>
      <c r="G4" s="17"/>
      <c r="H4" s="17"/>
      <c r="I4" s="17"/>
      <c r="J4" s="17"/>
      <c r="K4" s="17"/>
      <c r="L4" s="607"/>
    </row>
    <row r="5" spans="1:12" ht="15.75">
      <c r="A5" s="17"/>
      <c r="B5" s="17"/>
      <c r="C5" s="17"/>
      <c r="D5" s="17"/>
      <c r="E5" s="17"/>
      <c r="F5" s="17"/>
      <c r="G5" s="17"/>
      <c r="H5" s="5"/>
      <c r="I5" s="5"/>
      <c r="J5" s="5"/>
      <c r="K5" s="5"/>
      <c r="L5" s="3"/>
    </row>
    <row r="6" spans="1:12" ht="18.75">
      <c r="A6" s="945" t="s">
        <v>1493</v>
      </c>
      <c r="B6" s="945"/>
      <c r="C6" s="945"/>
      <c r="D6" s="945"/>
      <c r="E6" s="945"/>
      <c r="F6" s="945"/>
      <c r="G6" s="945"/>
      <c r="H6" s="945"/>
      <c r="I6" s="945"/>
      <c r="J6" s="945"/>
      <c r="K6" s="945"/>
      <c r="L6" s="272"/>
    </row>
    <row r="7" spans="1:12" ht="15.75">
      <c r="A7" s="18"/>
      <c r="B7" s="18"/>
      <c r="C7" s="18"/>
      <c r="D7" s="18"/>
      <c r="E7" s="18"/>
      <c r="F7" s="451"/>
      <c r="G7" s="451"/>
      <c r="H7" s="197"/>
      <c r="I7" s="197"/>
      <c r="J7" s="197"/>
      <c r="K7" s="78"/>
      <c r="L7" s="608"/>
    </row>
    <row r="8" spans="1:12" ht="15.75">
      <c r="A8" s="452" t="s">
        <v>78</v>
      </c>
      <c r="B8" s="18"/>
      <c r="C8" s="18"/>
      <c r="D8" s="18"/>
      <c r="E8" s="18"/>
      <c r="F8" s="453"/>
      <c r="G8" s="453"/>
      <c r="H8" s="197"/>
      <c r="I8" s="197"/>
      <c r="J8" s="197"/>
      <c r="K8" s="78"/>
      <c r="L8" s="608"/>
    </row>
    <row r="9" spans="1:12" ht="15.75">
      <c r="A9" s="944" t="s">
        <v>1200</v>
      </c>
      <c r="B9" s="944"/>
      <c r="C9" s="944"/>
      <c r="D9" s="944"/>
      <c r="E9" s="944"/>
      <c r="F9" s="944"/>
      <c r="G9" s="944"/>
      <c r="H9" s="944"/>
      <c r="I9" s="944"/>
      <c r="J9" s="944"/>
      <c r="K9" s="944"/>
      <c r="L9" s="609"/>
    </row>
    <row r="10" spans="1:12" ht="15.75">
      <c r="A10" s="944" t="s">
        <v>893</v>
      </c>
      <c r="B10" s="944"/>
      <c r="C10" s="944"/>
      <c r="D10" s="944"/>
      <c r="E10" s="944"/>
      <c r="F10" s="944"/>
      <c r="G10" s="944"/>
      <c r="H10" s="944"/>
      <c r="I10" s="944"/>
      <c r="J10" s="944"/>
      <c r="K10" s="944"/>
      <c r="L10" s="609"/>
    </row>
    <row r="11" spans="1:12" ht="15.75">
      <c r="A11" s="944" t="s">
        <v>894</v>
      </c>
      <c r="B11" s="944"/>
      <c r="C11" s="944"/>
      <c r="D11" s="944"/>
      <c r="E11" s="944"/>
      <c r="F11" s="944"/>
      <c r="G11" s="944"/>
      <c r="H11" s="944"/>
      <c r="I11" s="944"/>
      <c r="J11" s="944"/>
      <c r="K11" s="944"/>
      <c r="L11" s="609"/>
    </row>
    <row r="12" spans="1:12" ht="15.75">
      <c r="A12" s="944" t="s">
        <v>895</v>
      </c>
      <c r="B12" s="944"/>
      <c r="C12" s="944"/>
      <c r="D12" s="944"/>
      <c r="E12" s="944"/>
      <c r="F12" s="944"/>
      <c r="G12" s="944"/>
      <c r="H12" s="944"/>
      <c r="I12" s="944"/>
      <c r="J12" s="944"/>
      <c r="K12" s="944"/>
      <c r="L12" s="609"/>
    </row>
    <row r="13" spans="1:12" ht="15.75">
      <c r="A13" s="453"/>
      <c r="B13" s="18"/>
      <c r="C13" s="18"/>
      <c r="D13" s="18"/>
      <c r="E13" s="18"/>
      <c r="F13" s="453"/>
      <c r="G13" s="453"/>
      <c r="H13" s="197"/>
      <c r="I13" s="197"/>
      <c r="J13" s="197"/>
      <c r="K13" s="25"/>
      <c r="L13" s="609"/>
    </row>
    <row r="14" spans="1:12" ht="15.75" hidden="1">
      <c r="A14" s="452" t="s">
        <v>800</v>
      </c>
      <c r="B14" s="18"/>
      <c r="C14" s="18"/>
      <c r="D14" s="18"/>
      <c r="E14" s="18"/>
      <c r="F14" s="453"/>
      <c r="G14" s="453"/>
      <c r="H14" s="197"/>
      <c r="I14" s="197"/>
      <c r="J14" s="197"/>
      <c r="K14" s="454"/>
      <c r="L14" s="610"/>
    </row>
    <row r="15" spans="1:12" ht="15.75" hidden="1">
      <c r="A15" s="801" t="s">
        <v>896</v>
      </c>
      <c r="B15" s="801"/>
      <c r="C15" s="801"/>
      <c r="D15" s="801"/>
      <c r="E15" s="801"/>
      <c r="F15" s="801"/>
      <c r="G15" s="801"/>
      <c r="H15" s="801"/>
      <c r="I15" s="801"/>
      <c r="J15" s="801"/>
      <c r="K15" s="801"/>
      <c r="L15" s="610"/>
    </row>
    <row r="16" spans="1:12" ht="15.75" hidden="1">
      <c r="A16" s="108"/>
      <c r="B16" s="108"/>
      <c r="C16" s="108"/>
      <c r="D16" s="108"/>
      <c r="E16" s="108"/>
      <c r="F16" s="162"/>
      <c r="G16" s="162"/>
      <c r="H16" s="209"/>
      <c r="I16" s="209"/>
      <c r="J16" s="209"/>
      <c r="K16" s="5"/>
      <c r="L16" s="3"/>
    </row>
    <row r="17" spans="1:18" ht="15.75">
      <c r="A17" s="108"/>
      <c r="B17" s="455" t="s">
        <v>67</v>
      </c>
      <c r="C17" s="453"/>
      <c r="D17" s="453"/>
      <c r="E17" s="453"/>
      <c r="F17" s="453"/>
      <c r="G17" s="455"/>
      <c r="H17" s="453"/>
      <c r="I17" s="453"/>
      <c r="J17" s="209"/>
      <c r="K17" s="5"/>
      <c r="L17" s="3"/>
    </row>
    <row r="18" spans="1:18" ht="15.75">
      <c r="A18" s="108"/>
      <c r="B18" s="456" t="b">
        <f>IF(OR(M18=FALSE,N18=FALSE,O18=FALSE,P18=FALSE,Q18=FALSE,R18=FALSE),FALSE,TRUE)</f>
        <v>1</v>
      </c>
      <c r="C18" s="453"/>
      <c r="D18" s="453"/>
      <c r="E18" s="453"/>
      <c r="F18" s="453"/>
      <c r="G18" s="453"/>
      <c r="H18" s="453"/>
      <c r="I18" s="453"/>
      <c r="J18" s="209"/>
      <c r="K18" s="5"/>
      <c r="M18" s="606" t="b">
        <f>IF(ISNA(MATCH(FALSE,M22:M38,0)),TRUE,FALSE)</f>
        <v>1</v>
      </c>
      <c r="N18" s="606" t="b">
        <f>IF(ISNA(MATCH(FALSE,N22:N38,0)),TRUE,FALSE)</f>
        <v>1</v>
      </c>
      <c r="O18" s="606" t="b">
        <f>IF(ISNA(MATCH(FALSE,O22:O38,0)),TRUE,FALSE)</f>
        <v>1</v>
      </c>
      <c r="P18" s="606" t="b">
        <f>IF(ISNA(MATCH(FALSE,P22:P38,0)),TRUE,FALSE)</f>
        <v>1</v>
      </c>
      <c r="Q18" s="606" t="b">
        <f>IF(ISNA(MATCH(FALSE,Q22:Q38,0)),TRUE,FALSE)</f>
        <v>1</v>
      </c>
      <c r="R18" s="606" t="b">
        <f>IF(OR(B23="Country not found in Section L",D23="Country not found in Section L",F23="Country not found in Section L",H23="Country not found in Section L",J23="Country not found in Section L"),FALSE,TRUE)</f>
        <v>1</v>
      </c>
    </row>
    <row r="19" spans="1:18" ht="18.75">
      <c r="A19" s="108"/>
      <c r="B19" s="108"/>
      <c r="C19" s="108"/>
      <c r="D19" s="108"/>
      <c r="E19" s="108"/>
      <c r="F19" s="291"/>
      <c r="G19" s="291"/>
      <c r="H19" s="52"/>
      <c r="I19" s="52"/>
      <c r="J19" s="52"/>
      <c r="K19" s="5"/>
      <c r="L19" s="3"/>
    </row>
    <row r="20" spans="1:18" ht="15.75" thickBot="1">
      <c r="A20" s="108"/>
      <c r="B20" s="281" t="s">
        <v>70</v>
      </c>
      <c r="C20" s="281" t="s">
        <v>74</v>
      </c>
      <c r="D20" s="281" t="s">
        <v>75</v>
      </c>
      <c r="E20" s="281" t="s">
        <v>76</v>
      </c>
      <c r="F20" s="281" t="s">
        <v>77</v>
      </c>
      <c r="G20" s="281" t="s">
        <v>329</v>
      </c>
      <c r="H20" s="281" t="s">
        <v>330</v>
      </c>
      <c r="I20" s="281" t="s">
        <v>334</v>
      </c>
      <c r="J20" s="281" t="s">
        <v>335</v>
      </c>
      <c r="K20" s="281" t="s">
        <v>336</v>
      </c>
    </row>
    <row r="21" spans="1:18">
      <c r="A21" s="532"/>
      <c r="B21" s="974" t="s">
        <v>897</v>
      </c>
      <c r="C21" s="975"/>
      <c r="D21" s="976" t="s">
        <v>898</v>
      </c>
      <c r="E21" s="977"/>
      <c r="F21" s="974" t="s">
        <v>899</v>
      </c>
      <c r="G21" s="975"/>
      <c r="H21" s="976" t="s">
        <v>900</v>
      </c>
      <c r="I21" s="977"/>
      <c r="J21" s="974" t="s">
        <v>901</v>
      </c>
      <c r="K21" s="975"/>
    </row>
    <row r="22" spans="1:18" ht="15.75">
      <c r="A22" s="533" t="s">
        <v>883</v>
      </c>
      <c r="B22" s="980"/>
      <c r="C22" s="981"/>
      <c r="D22" s="982"/>
      <c r="E22" s="983"/>
      <c r="F22" s="980"/>
      <c r="G22" s="981"/>
      <c r="H22" s="982"/>
      <c r="I22" s="983"/>
      <c r="J22" s="980"/>
      <c r="K22" s="981"/>
      <c r="M22" s="13" t="b">
        <f>IF(B22="",TRUE,(IF(ISNUMBER(MATCH(B22,List_Countries,0)),TRUE,FALSE)))</f>
        <v>1</v>
      </c>
      <c r="N22" s="13" t="b">
        <f>IF(D22="",TRUE,(IF(ISNUMBER(MATCH(D22,List_Countries,0)),TRUE,FALSE)))</f>
        <v>1</v>
      </c>
      <c r="O22" s="13" t="b">
        <f>IF(F22="",TRUE,(IF(ISNUMBER(MATCH(F22,List_Countries,0)),TRUE,FALSE)))</f>
        <v>1</v>
      </c>
      <c r="P22" s="13" t="b">
        <f>IF(H22="",TRUE,(IF(ISNUMBER(MATCH(H22,List_Countries,0)),TRUE,FALSE)))</f>
        <v>1</v>
      </c>
      <c r="Q22" s="13" t="b">
        <f>IF(J22="",TRUE,(IF(ISNUMBER(MATCH(J22,List_Countries,0)),TRUE,FALSE)))</f>
        <v>1</v>
      </c>
    </row>
    <row r="23" spans="1:18" ht="15.75">
      <c r="A23" s="533" t="s">
        <v>824</v>
      </c>
      <c r="B23" s="978" t="str">
        <f>IFERROR(IF(B22="","",VLOOKUP(B22,'Section L (Part I)'!B24:W524,22,FALSE)),"Country not found in Section L")</f>
        <v/>
      </c>
      <c r="C23" s="979"/>
      <c r="D23" s="978" t="str">
        <f>IFERROR(IF(D22="","",VLOOKUP(D22,'Section L (Part I)'!B24:W524,22,FALSE)),"Country not found in Section L")</f>
        <v/>
      </c>
      <c r="E23" s="979"/>
      <c r="F23" s="978" t="str">
        <f>IFERROR(IF(F22="","",VLOOKUP(F22,'Section L (Part I)'!B24:W524,22,FALSE)),"Country not found in Section L")</f>
        <v/>
      </c>
      <c r="G23" s="979"/>
      <c r="H23" s="978" t="str">
        <f>IFERROR(IF(H22="","",VLOOKUP(H22,'Section L (Part I)'!B24:W524,22,FALSE)),"Country not found in Section L")</f>
        <v/>
      </c>
      <c r="I23" s="979"/>
      <c r="J23" s="978" t="str">
        <f>IFERROR(IF(J22="","",VLOOKUP(J22,'Section L (Part I)'!B24:W524,22,FALSE)),"Country not found in Section L")</f>
        <v/>
      </c>
      <c r="K23" s="979"/>
      <c r="M23" s="13" t="b">
        <f>IF(OR(AND(B22="",B23&lt;&gt;""),AND(B22&lt;&gt;"",B23="")),FALSE,TRUE)</f>
        <v>1</v>
      </c>
      <c r="N23" s="13" t="b">
        <f>IF(OR(AND(D22="",D23&lt;&gt;""),AND(D22&lt;&gt;"",D23="")),FALSE,TRUE)</f>
        <v>1</v>
      </c>
      <c r="O23" s="13" t="b">
        <f>IF(OR(AND(F22="",F23&lt;&gt;""),AND(F22&lt;&gt;"",F23="")),FALSE,TRUE)</f>
        <v>1</v>
      </c>
      <c r="P23" s="13" t="b">
        <f>IF(OR(AND(H22="",H23&lt;&gt;""),AND(H22&lt;&gt;"",H23="")),FALSE,TRUE)</f>
        <v>1</v>
      </c>
      <c r="Q23" s="13" t="b">
        <f>IF(OR(AND(J22="",J23&lt;&gt;""),AND(J22&lt;&gt;"",J23="")),FALSE,TRUE)</f>
        <v>1</v>
      </c>
    </row>
    <row r="24" spans="1:18" ht="15.75">
      <c r="A24" s="533"/>
      <c r="B24" s="984"/>
      <c r="C24" s="985"/>
      <c r="D24" s="986"/>
      <c r="E24" s="987"/>
      <c r="F24" s="988"/>
      <c r="G24" s="989"/>
      <c r="H24" s="990"/>
      <c r="I24" s="991"/>
      <c r="J24" s="984"/>
      <c r="K24" s="985"/>
    </row>
    <row r="25" spans="1:18" ht="60">
      <c r="A25" s="533"/>
      <c r="B25" s="534" t="s">
        <v>902</v>
      </c>
      <c r="C25" s="535" t="s">
        <v>1145</v>
      </c>
      <c r="D25" s="534" t="s">
        <v>902</v>
      </c>
      <c r="E25" s="535" t="s">
        <v>1145</v>
      </c>
      <c r="F25" s="534" t="s">
        <v>902</v>
      </c>
      <c r="G25" s="535" t="s">
        <v>1145</v>
      </c>
      <c r="H25" s="534" t="s">
        <v>902</v>
      </c>
      <c r="I25" s="535" t="s">
        <v>1145</v>
      </c>
      <c r="J25" s="534" t="s">
        <v>902</v>
      </c>
      <c r="K25" s="535" t="s">
        <v>1145</v>
      </c>
    </row>
    <row r="26" spans="1:18" ht="15.75">
      <c r="A26" s="464" t="s">
        <v>903</v>
      </c>
      <c r="B26" s="536"/>
      <c r="C26" s="472"/>
      <c r="D26" s="537"/>
      <c r="E26" s="538"/>
      <c r="F26" s="536"/>
      <c r="G26" s="472"/>
      <c r="H26" s="537"/>
      <c r="I26" s="538"/>
      <c r="J26" s="536"/>
      <c r="K26" s="472"/>
      <c r="M26" s="13" t="b">
        <f>IF(B26="",TRUE,(IF(ISNUMBER(MATCH(B26,Solicity,0)),TRUE,FALSE)))</f>
        <v>1</v>
      </c>
      <c r="N26" s="13" t="b">
        <f>IF(D26="",TRUE,(IF(ISNUMBER(MATCH(D26,Solicity,0)),TRUE,FALSE)))</f>
        <v>1</v>
      </c>
      <c r="O26" s="13" t="b">
        <f>IF(F26="",TRUE,(IF(ISNUMBER(MATCH(F26,Solicity,0)),TRUE,FALSE)))</f>
        <v>1</v>
      </c>
      <c r="P26" s="13" t="b">
        <f>IF(H26="",TRUE,(IF(ISNUMBER(MATCH(H26,Solicity,0)),TRUE,FALSE)))</f>
        <v>1</v>
      </c>
      <c r="Q26" s="13" t="b">
        <f>IF(J26="",TRUE,(IF(ISNUMBER(MATCH(J26,Solicity,0)),TRUE,FALSE)))</f>
        <v>1</v>
      </c>
    </row>
    <row r="27" spans="1:18" ht="15.75">
      <c r="A27" s="464" t="s">
        <v>904</v>
      </c>
      <c r="B27" s="536"/>
      <c r="C27" s="472"/>
      <c r="D27" s="537"/>
      <c r="E27" s="538"/>
      <c r="F27" s="536"/>
      <c r="G27" s="472"/>
      <c r="H27" s="537"/>
      <c r="I27" s="538"/>
      <c r="J27" s="536"/>
      <c r="K27" s="472"/>
      <c r="M27" s="13" t="b">
        <f>IF(B27="",TRUE,(IF(ISNUMBER(MATCH(B27,Solicity,0)),TRUE,FALSE)))</f>
        <v>1</v>
      </c>
      <c r="N27" s="13" t="b">
        <f>IF(D27="",TRUE,(IF(ISNUMBER(MATCH(D27,Solicity,0)),TRUE,FALSE)))</f>
        <v>1</v>
      </c>
      <c r="O27" s="13" t="b">
        <f>IF(F27="",TRUE,(IF(ISNUMBER(MATCH(F27,Solicity,0)),TRUE,FALSE)))</f>
        <v>1</v>
      </c>
      <c r="P27" s="13" t="b">
        <f>IF(H27="",TRUE,(IF(ISNUMBER(MATCH(H27,Solicity,0)),TRUE,FALSE)))</f>
        <v>1</v>
      </c>
      <c r="Q27" s="13" t="b">
        <f>IF(J27="",TRUE,(IF(ISNUMBER(MATCH(J27,Solicity,0)),TRUE,FALSE)))</f>
        <v>1</v>
      </c>
    </row>
    <row r="28" spans="1:18" ht="15.75">
      <c r="A28" s="464" t="s">
        <v>905</v>
      </c>
      <c r="B28" s="536"/>
      <c r="C28" s="472"/>
      <c r="D28" s="537"/>
      <c r="E28" s="538"/>
      <c r="F28" s="536"/>
      <c r="G28" s="472"/>
      <c r="H28" s="537"/>
      <c r="I28" s="538"/>
      <c r="J28" s="536"/>
      <c r="K28" s="472"/>
      <c r="M28" s="13" t="b">
        <f>IF(B28="",TRUE,(IF(ISNUMBER(MATCH(B28,Solicity,0)),TRUE,FALSE)))</f>
        <v>1</v>
      </c>
      <c r="N28" s="13" t="b">
        <f>IF(D28="",TRUE,(IF(ISNUMBER(MATCH(D28,Solicity,0)),TRUE,FALSE)))</f>
        <v>1</v>
      </c>
      <c r="O28" s="13" t="b">
        <f>IF(F28="",TRUE,(IF(ISNUMBER(MATCH(F28,Solicity,0)),TRUE,FALSE)))</f>
        <v>1</v>
      </c>
      <c r="P28" s="13" t="b">
        <f>IF(H28="",TRUE,(IF(ISNUMBER(MATCH(H28,Solicity,0)),TRUE,FALSE)))</f>
        <v>1</v>
      </c>
      <c r="Q28" s="13" t="b">
        <f>IF(J28="",TRUE,(IF(ISNUMBER(MATCH(J28,Solicity,0)),TRUE,FALSE)))</f>
        <v>1</v>
      </c>
    </row>
    <row r="29" spans="1:18" ht="15.75">
      <c r="A29" s="464" t="s">
        <v>906</v>
      </c>
      <c r="B29" s="536"/>
      <c r="C29" s="472"/>
      <c r="D29" s="537"/>
      <c r="E29" s="538"/>
      <c r="F29" s="536"/>
      <c r="G29" s="472"/>
      <c r="H29" s="537"/>
      <c r="I29" s="538"/>
      <c r="J29" s="536"/>
      <c r="K29" s="472"/>
      <c r="M29" s="13" t="b">
        <f>IF(B29="",TRUE,(IF(ISNUMBER(MATCH(B29,Solicity,0)),TRUE,FALSE)))</f>
        <v>1</v>
      </c>
      <c r="N29" s="13" t="b">
        <f>IF(D29="",TRUE,(IF(ISNUMBER(MATCH(D29,Solicity,0)),TRUE,FALSE)))</f>
        <v>1</v>
      </c>
      <c r="O29" s="13" t="b">
        <f>IF(F29="",TRUE,(IF(ISNUMBER(MATCH(F29,Solicity,0)),TRUE,FALSE)))</f>
        <v>1</v>
      </c>
      <c r="P29" s="13" t="b">
        <f>IF(H29="",TRUE,(IF(ISNUMBER(MATCH(H29,Solicity,0)),TRUE,FALSE)))</f>
        <v>1</v>
      </c>
      <c r="Q29" s="13" t="b">
        <f>IF(J29="",TRUE,(IF(ISNUMBER(MATCH(J29,Solicity,0)),TRUE,FALSE)))</f>
        <v>1</v>
      </c>
    </row>
    <row r="30" spans="1:18" ht="16.5" thickBot="1">
      <c r="A30" s="473" t="s">
        <v>907</v>
      </c>
      <c r="B30" s="539"/>
      <c r="C30" s="481"/>
      <c r="D30" s="540"/>
      <c r="E30" s="541"/>
      <c r="F30" s="539"/>
      <c r="G30" s="481"/>
      <c r="H30" s="540"/>
      <c r="I30" s="541"/>
      <c r="J30" s="539"/>
      <c r="K30" s="481"/>
      <c r="M30" s="13" t="b">
        <f>IF(B30="",TRUE,(IF(ISNUMBER(MATCH(B30,Solicity,0)),TRUE,FALSE)))</f>
        <v>1</v>
      </c>
      <c r="N30" s="13" t="b">
        <f>IF(D30="",TRUE,(IF(ISNUMBER(MATCH(D30,Solicity,0)),TRUE,FALSE)))</f>
        <v>1</v>
      </c>
      <c r="O30" s="13" t="b">
        <f>IF(F30="",TRUE,(IF(ISNUMBER(MATCH(F30,Solicity,0)),TRUE,FALSE)))</f>
        <v>1</v>
      </c>
      <c r="P30" s="13" t="b">
        <f>IF(H30="",TRUE,(IF(ISNUMBER(MATCH(H30,Solicity,0)),TRUE,FALSE)))</f>
        <v>1</v>
      </c>
      <c r="Q30" s="13" t="b">
        <f>IF(J30="",TRUE,(IF(ISNUMBER(MATCH(J30,Solicity,0)),TRUE,FALSE)))</f>
        <v>1</v>
      </c>
    </row>
    <row r="31" spans="1:18" ht="15.75">
      <c r="A31" s="5"/>
      <c r="B31" s="5"/>
      <c r="C31" s="5"/>
      <c r="D31" s="5"/>
      <c r="E31" s="5"/>
      <c r="F31" s="5"/>
      <c r="G31" s="5"/>
      <c r="H31" s="5"/>
      <c r="I31" s="5"/>
      <c r="J31" s="448"/>
      <c r="K31" s="448"/>
      <c r="L31" s="248"/>
    </row>
    <row r="32" spans="1:18" ht="15.75">
      <c r="A32" s="3"/>
      <c r="F32" s="3"/>
      <c r="G32" s="3"/>
      <c r="H32" s="3"/>
      <c r="I32" s="3"/>
      <c r="J32" s="248"/>
      <c r="K32" s="248"/>
      <c r="L32" s="248"/>
      <c r="M32" s="13" t="b">
        <f>IF(OR(AND(B26="",C26&lt;&gt;""),AND(B26&lt;&gt;"",C26="")),FALSE,TRUE)</f>
        <v>1</v>
      </c>
      <c r="N32" s="13" t="b">
        <f>IF(OR(AND(D26="",E26&lt;&gt;""),AND(D26&lt;&gt;"",E26="")),FALSE,TRUE)</f>
        <v>1</v>
      </c>
      <c r="O32" s="13" t="b">
        <f>IF(OR(AND(F26="",G26&lt;&gt;""),AND(F26&lt;&gt;"",G26="")),FALSE,TRUE)</f>
        <v>1</v>
      </c>
      <c r="P32" s="13" t="b">
        <f>IF(OR(AND(H26="",I26&lt;&gt;""),AND(H26&lt;&gt;"",I26="")),FALSE,TRUE)</f>
        <v>1</v>
      </c>
      <c r="Q32" s="13" t="b">
        <f>IF(OR(AND(J26="",K26&lt;&gt;""),AND(J26&lt;&gt;"",K26="")),FALSE,TRUE)</f>
        <v>1</v>
      </c>
    </row>
    <row r="33" spans="13:18">
      <c r="M33" s="13" t="b">
        <f>IF(OR(AND(B27="",C27&lt;&gt;""),AND(B27&lt;&gt;"",C27="")),FALSE,TRUE)</f>
        <v>1</v>
      </c>
      <c r="N33" s="13" t="b">
        <f>IF(OR(AND(D27="",E27&lt;&gt;""),AND(D27&lt;&gt;"",E27="")),FALSE,TRUE)</f>
        <v>1</v>
      </c>
      <c r="O33" s="13" t="b">
        <f>IF(OR(AND(F27="",G27&lt;&gt;""),AND(F27&lt;&gt;"",G27="")),FALSE,TRUE)</f>
        <v>1</v>
      </c>
      <c r="P33" s="13" t="b">
        <f>IF(OR(AND(H27="",I27&lt;&gt;""),AND(H27&lt;&gt;"",I27="")),FALSE,TRUE)</f>
        <v>1</v>
      </c>
      <c r="Q33" s="13" t="b">
        <f>IF(OR(AND(J27="",K27&lt;&gt;""),AND(J27&lt;&gt;"",K27="")),FALSE,TRUE)</f>
        <v>1</v>
      </c>
    </row>
    <row r="34" spans="13:18">
      <c r="M34" s="13" t="b">
        <f>IF(OR(AND(B28="",C28&lt;&gt;""),AND(B28&lt;&gt;"",C28="")),FALSE,TRUE)</f>
        <v>1</v>
      </c>
      <c r="N34" s="13" t="b">
        <f>IF(OR(AND(D28="",E28&lt;&gt;""),AND(D28&lt;&gt;"",E28="")),FALSE,TRUE)</f>
        <v>1</v>
      </c>
      <c r="O34" s="13" t="b">
        <f>IF(OR(AND(F28="",G28&lt;&gt;""),AND(F28&lt;&gt;"",G28="")),FALSE,TRUE)</f>
        <v>1</v>
      </c>
      <c r="P34" s="13" t="b">
        <f>IF(OR(AND(H28="",I28&lt;&gt;""),AND(H28&lt;&gt;"",I28="")),FALSE,TRUE)</f>
        <v>1</v>
      </c>
      <c r="Q34" s="13" t="b">
        <f>IF(OR(AND(J28="",K28&lt;&gt;""),AND(J28&lt;&gt;"",K28="")),FALSE,TRUE)</f>
        <v>1</v>
      </c>
    </row>
    <row r="35" spans="13:18">
      <c r="M35" s="13" t="b">
        <f>IF(OR(AND(B29="",C29&lt;&gt;""),AND(B29&lt;&gt;"",C29="")),FALSE,TRUE)</f>
        <v>1</v>
      </c>
      <c r="N35" s="13" t="b">
        <f>IF(OR(AND(D29="",E29&lt;&gt;""),AND(D29&lt;&gt;"",E29="")),FALSE,TRUE)</f>
        <v>1</v>
      </c>
      <c r="O35" s="13" t="b">
        <f>IF(OR(AND(F29="",G29&lt;&gt;""),AND(F29&lt;&gt;"",G29="")),FALSE,TRUE)</f>
        <v>1</v>
      </c>
      <c r="P35" s="13" t="b">
        <f>IF(OR(AND(H29="",I29&lt;&gt;""),AND(H29&lt;&gt;"",I29="")),FALSE,TRUE)</f>
        <v>1</v>
      </c>
      <c r="Q35" s="13" t="b">
        <f>IF(OR(AND(J29="",K29&lt;&gt;""),AND(J29&lt;&gt;"",K29="")),FALSE,TRUE)</f>
        <v>1</v>
      </c>
    </row>
    <row r="36" spans="13:18">
      <c r="M36" s="13" t="b">
        <f>IF(OR(AND(B30="",C30&lt;&gt;""),AND(B30&lt;&gt;"",C30="")),FALSE,TRUE)</f>
        <v>1</v>
      </c>
      <c r="N36" s="13" t="b">
        <f>IF(OR(AND(D30="",E30&lt;&gt;""),AND(D30&lt;&gt;"",E30="")),FALSE,TRUE)</f>
        <v>1</v>
      </c>
      <c r="O36" s="13" t="b">
        <f>IF(OR(AND(F30="",G30&lt;&gt;""),AND(F30&lt;&gt;"",G30="")),FALSE,TRUE)</f>
        <v>1</v>
      </c>
      <c r="P36" s="13" t="b">
        <f>IF(OR(AND(H30="",I30&lt;&gt;""),AND(H30&lt;&gt;"",I30="")),FALSE,TRUE)</f>
        <v>1</v>
      </c>
      <c r="Q36" s="13" t="b">
        <f>IF(OR(AND(J30="",K30&lt;&gt;""),AND(J30&lt;&gt;"",K30="")),FALSE,TRUE)</f>
        <v>1</v>
      </c>
    </row>
    <row r="38" spans="13:18">
      <c r="M38" s="13" t="b">
        <f>IF(AND(OR(B26&lt;&gt;"",C26&lt;&gt;"",B27&lt;&gt;"",C27&lt;&gt;"",B28&lt;&gt;"",C28&lt;&gt;"",B29&lt;&gt;"",C29&lt;&gt;"",B30&lt;&gt;"",C30&lt;&gt;""),B22=""),FALSE,TRUE)</f>
        <v>1</v>
      </c>
      <c r="N38" s="13" t="b">
        <f>IF(AND(OR(D26&lt;&gt;"",E26&lt;&gt;"",D27&lt;&gt;"",E27&lt;&gt;"",D28&lt;&gt;"",E28&lt;&gt;"",D29&lt;&gt;"",E29&lt;&gt;"",D30&lt;&gt;"",E30&lt;&gt;""),D22=""),FALSE,TRUE)</f>
        <v>1</v>
      </c>
      <c r="O38" s="13" t="b">
        <f>IF(AND(OR(F26&lt;&gt;"",G26&lt;&gt;"",F27&lt;&gt;"",G27&lt;&gt;"",F28&lt;&gt;"",G28&lt;&gt;"",F29&lt;&gt;"",G29&lt;&gt;"",F30&lt;&gt;"",G30&lt;&gt;""),F22=""),FALSE,TRUE)</f>
        <v>1</v>
      </c>
      <c r="P38" s="13" t="b">
        <f>IF(AND(OR(H26&lt;&gt;"",I26&lt;&gt;"",H27&lt;&gt;"",I27&lt;&gt;"",H28&lt;&gt;"",I28&lt;&gt;"",H29&lt;&gt;"",I29&lt;&gt;"",H30&lt;&gt;"",I30&lt;&gt;""),H22=""),FALSE,TRUE)</f>
        <v>1</v>
      </c>
      <c r="Q38" s="13" t="b">
        <f>IF(AND(OR(J26&lt;&gt;"",K26&lt;&gt;"",J27&lt;&gt;"",K27&lt;&gt;"",J28&lt;&gt;"",K28&lt;&gt;"",J29&lt;&gt;"",K29&lt;&gt;"",J30&lt;&gt;"",K30&lt;&gt;""),J22=""),FALSE,TRUE)</f>
        <v>1</v>
      </c>
      <c r="R38" s="13"/>
    </row>
  </sheetData>
  <sheetProtection algorithmName="SHA-512" hashValue="2vW2sfksTDiejWcIDAuQCDxUo4MU91YRBozzErcc9XVYPq0OVs0+kjxV3KxQcr4pqoLMa2vwnyK2HXHGBlrzUQ==" saltValue="4xCEM3WyVonRD4ZacvQeiA==" spinCount="100000" sheet="1" objects="1" scenarios="1"/>
  <mergeCells count="27">
    <mergeCell ref="B24:C24"/>
    <mergeCell ref="D24:E24"/>
    <mergeCell ref="F24:G24"/>
    <mergeCell ref="H24:I24"/>
    <mergeCell ref="J24:K24"/>
    <mergeCell ref="B22:C22"/>
    <mergeCell ref="D22:E22"/>
    <mergeCell ref="F22:G22"/>
    <mergeCell ref="H22:I22"/>
    <mergeCell ref="J22:K22"/>
    <mergeCell ref="B23:C23"/>
    <mergeCell ref="D23:E23"/>
    <mergeCell ref="F23:G23"/>
    <mergeCell ref="H23:I23"/>
    <mergeCell ref="J23:K23"/>
    <mergeCell ref="A15:K15"/>
    <mergeCell ref="B21:C21"/>
    <mergeCell ref="D21:E21"/>
    <mergeCell ref="F21:G21"/>
    <mergeCell ref="H21:I21"/>
    <mergeCell ref="J21:K21"/>
    <mergeCell ref="A12:K12"/>
    <mergeCell ref="C1:D1"/>
    <mergeCell ref="A6:K6"/>
    <mergeCell ref="A9:K9"/>
    <mergeCell ref="A10:K10"/>
    <mergeCell ref="A11:K11"/>
  </mergeCells>
  <conditionalFormatting sqref="B18">
    <cfRule type="cellIs" dxfId="132" priority="1" operator="equal">
      <formula>FALSE</formula>
    </cfRule>
    <cfRule type="cellIs" dxfId="131" priority="2" operator="equal">
      <formula>TRUE</formula>
    </cfRule>
  </conditionalFormatting>
  <dataValidations count="3">
    <dataValidation type="list" allowBlank="1" showInputMessage="1" showErrorMessage="1" sqref="B26:B30 D26:D30 F26:F30 H26:H30 J26:J30" xr:uid="{00000000-0002-0000-1300-000000000000}">
      <formula1>Solicity</formula1>
    </dataValidation>
    <dataValidation type="decimal" allowBlank="1" showInputMessage="1" showErrorMessage="1" sqref="C26:C30 E26:E30 G26:G30 I26:I30 K26:K30" xr:uid="{00000000-0002-0000-1300-000001000000}">
      <formula1>0</formula1>
      <formula2>100</formula2>
    </dataValidation>
    <dataValidation type="list" allowBlank="1" showInputMessage="1" showErrorMessage="1" sqref="B22:K22" xr:uid="{00000000-0002-0000-1300-000002000000}">
      <formula1>List_Countries</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87341-FC25-4997-9633-C714C789AE5F}">
  <sheetPr>
    <tabColor theme="6"/>
  </sheetPr>
  <dimension ref="A1:N19"/>
  <sheetViews>
    <sheetView zoomScaleNormal="100" workbookViewId="0"/>
  </sheetViews>
  <sheetFormatPr defaultRowHeight="15"/>
  <cols>
    <col min="1" max="1" width="120.85546875" style="450" customWidth="1"/>
    <col min="2" max="2" width="22.42578125" style="450" customWidth="1"/>
    <col min="3" max="16384" width="9.140625" style="450"/>
  </cols>
  <sheetData>
    <row r="1" spans="1:14" ht="21">
      <c r="A1" s="1" t="s">
        <v>537</v>
      </c>
      <c r="B1" s="3"/>
    </row>
    <row r="2" spans="1:14" ht="15.75">
      <c r="A2" s="5"/>
      <c r="B2" s="3"/>
    </row>
    <row r="3" spans="1:14" ht="18.75">
      <c r="A3" s="204" t="s">
        <v>603</v>
      </c>
      <c r="B3" s="3"/>
    </row>
    <row r="4" spans="1:14" ht="15.75">
      <c r="A4" s="5"/>
      <c r="B4" s="3"/>
    </row>
    <row r="5" spans="1:14" ht="15.75">
      <c r="A5" s="5"/>
      <c r="B5" s="3"/>
    </row>
    <row r="6" spans="1:14" ht="36">
      <c r="A6" s="768" t="s">
        <v>1439</v>
      </c>
      <c r="B6" s="770"/>
    </row>
    <row r="7" spans="1:14">
      <c r="A7" s="453"/>
    </row>
    <row r="8" spans="1:14" ht="15.75">
      <c r="A8" s="767" t="s">
        <v>1438</v>
      </c>
      <c r="B8" s="3"/>
    </row>
    <row r="9" spans="1:14" ht="15.75">
      <c r="A9" s="769" t="s">
        <v>1457</v>
      </c>
      <c r="B9" s="3"/>
    </row>
    <row r="10" spans="1:14" ht="15.75">
      <c r="A10" s="453"/>
      <c r="B10" s="3"/>
    </row>
    <row r="11" spans="1:14">
      <c r="A11" s="598" t="s">
        <v>1447</v>
      </c>
      <c r="B11" s="774"/>
      <c r="C11" s="773"/>
      <c r="D11" s="773"/>
      <c r="E11" s="773"/>
      <c r="F11" s="773"/>
      <c r="G11" s="773"/>
      <c r="H11" s="773"/>
      <c r="I11" s="773"/>
      <c r="J11" s="773"/>
      <c r="K11" s="773"/>
      <c r="L11" s="773"/>
      <c r="M11" s="773"/>
      <c r="N11" s="773"/>
    </row>
    <row r="12" spans="1:14">
      <c r="A12" s="598" t="s">
        <v>1448</v>
      </c>
      <c r="B12" s="774"/>
      <c r="C12" s="773"/>
      <c r="D12" s="773"/>
      <c r="E12" s="773"/>
      <c r="F12" s="773"/>
      <c r="G12" s="773"/>
      <c r="H12" s="773"/>
      <c r="I12" s="773"/>
      <c r="J12" s="773"/>
      <c r="K12" s="773"/>
      <c r="L12" s="773"/>
      <c r="M12" s="773"/>
      <c r="N12" s="773"/>
    </row>
    <row r="13" spans="1:14">
      <c r="A13" s="598" t="s">
        <v>1449</v>
      </c>
      <c r="B13" s="774"/>
      <c r="C13" s="773"/>
      <c r="D13" s="773"/>
      <c r="E13" s="773"/>
      <c r="F13" s="773"/>
      <c r="G13" s="773"/>
      <c r="H13" s="773"/>
      <c r="I13" s="773"/>
      <c r="J13" s="773"/>
      <c r="K13" s="773"/>
      <c r="L13" s="773"/>
      <c r="M13" s="773"/>
      <c r="N13" s="773"/>
    </row>
    <row r="14" spans="1:14">
      <c r="A14" s="598" t="s">
        <v>1450</v>
      </c>
      <c r="B14" s="774"/>
      <c r="C14" s="773"/>
      <c r="D14" s="773"/>
      <c r="E14" s="773"/>
      <c r="F14" s="773"/>
      <c r="G14" s="773"/>
      <c r="H14" s="773"/>
      <c r="I14" s="773"/>
      <c r="J14" s="773"/>
      <c r="K14" s="773"/>
      <c r="L14" s="773"/>
      <c r="M14" s="773"/>
      <c r="N14" s="773"/>
    </row>
    <row r="15" spans="1:14">
      <c r="A15" s="598" t="s">
        <v>1451</v>
      </c>
      <c r="B15" s="774"/>
      <c r="C15" s="773"/>
      <c r="D15" s="773"/>
      <c r="E15" s="773"/>
      <c r="F15" s="773"/>
      <c r="G15" s="773"/>
      <c r="H15" s="773"/>
      <c r="I15" s="773"/>
      <c r="J15" s="773"/>
      <c r="K15" s="773"/>
      <c r="L15" s="773"/>
      <c r="M15" s="773"/>
      <c r="N15" s="773"/>
    </row>
    <row r="16" spans="1:14">
      <c r="A16" s="598" t="s">
        <v>1452</v>
      </c>
      <c r="B16" s="774"/>
      <c r="C16" s="773"/>
      <c r="D16" s="773"/>
      <c r="E16" s="773"/>
      <c r="F16" s="773"/>
      <c r="G16" s="773"/>
      <c r="H16" s="773"/>
      <c r="I16" s="773"/>
      <c r="J16" s="773"/>
      <c r="K16" s="773"/>
      <c r="L16" s="773"/>
      <c r="M16" s="773"/>
      <c r="N16" s="773"/>
    </row>
    <row r="17" spans="1:2" ht="15.75">
      <c r="A17" s="453"/>
      <c r="B17" s="3"/>
    </row>
    <row r="18" spans="1:2" ht="15.75">
      <c r="B18" s="3"/>
    </row>
    <row r="19" spans="1:2" ht="15.75">
      <c r="B19" s="3"/>
    </row>
  </sheetData>
  <sheetProtection algorithmName="SHA-512" hashValue="5lLnmsBv7UvLhBN7oXzsGDVG1Y+mOa8do104aCZrHNq0sD5Hri7XcNq7rUuUQzD+M9A9yrIjtTc3gkHM4cJRPg==" saltValue="5txfEXnRKBPv14FOKjfa9g==" spinCount="100000" sheet="1" objects="1" scenarios="1"/>
  <pageMargins left="0.7" right="0.7" top="0.75" bottom="0.75" header="0.3" footer="0.3"/>
  <pageSetup paperSize="9" orientation="landscape"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8FBD4-E582-4311-A5A9-CF412ABBE577}">
  <sheetPr>
    <tabColor theme="6" tint="0.39997558519241921"/>
    <pageSetUpPr fitToPage="1"/>
  </sheetPr>
  <dimension ref="A1:K80"/>
  <sheetViews>
    <sheetView zoomScaleNormal="100" workbookViewId="0"/>
  </sheetViews>
  <sheetFormatPr defaultColWidth="9.5703125" defaultRowHeight="15"/>
  <cols>
    <col min="1" max="1" width="7.7109375" style="257" customWidth="1"/>
    <col min="2" max="2" width="84.7109375" style="257" customWidth="1"/>
    <col min="3" max="3" width="15" style="257" customWidth="1"/>
    <col min="4" max="4" width="11.5703125" style="257" customWidth="1"/>
    <col min="5" max="5" width="7.7109375" style="257" customWidth="1"/>
    <col min="6" max="11" width="9.5703125" style="619"/>
    <col min="12" max="16384" width="9.5703125" style="257"/>
  </cols>
  <sheetData>
    <row r="1" spans="1:11" ht="21">
      <c r="A1" s="262" t="s">
        <v>537</v>
      </c>
      <c r="B1" s="1"/>
      <c r="C1" s="1"/>
      <c r="D1" s="1"/>
      <c r="E1" s="256"/>
      <c r="F1" s="751"/>
      <c r="G1" s="751"/>
      <c r="H1" s="751"/>
      <c r="I1" s="751"/>
    </row>
    <row r="2" spans="1:11">
      <c r="A2" s="263"/>
      <c r="B2" s="258"/>
      <c r="C2" s="258"/>
      <c r="D2" s="258"/>
      <c r="E2" s="258"/>
    </row>
    <row r="3" spans="1:11" ht="15.75">
      <c r="A3" s="997">
        <f>'General Info'!D22</f>
        <v>0</v>
      </c>
      <c r="B3" s="997"/>
      <c r="C3" s="997"/>
      <c r="D3" s="631"/>
      <c r="E3" s="258"/>
    </row>
    <row r="4" spans="1:11">
      <c r="A4" s="258"/>
      <c r="B4" s="258"/>
      <c r="C4" s="258"/>
      <c r="D4" s="258"/>
      <c r="E4" s="258"/>
    </row>
    <row r="5" spans="1:11" ht="18.75">
      <c r="A5" s="798" t="s">
        <v>1442</v>
      </c>
      <c r="B5" s="798"/>
      <c r="C5" s="798"/>
      <c r="D5" s="798"/>
      <c r="E5" s="798"/>
      <c r="F5" s="752" t="b">
        <f>TEXT('General Info'!D18,"m")="12"</f>
        <v>0</v>
      </c>
      <c r="G5" s="753"/>
      <c r="H5" s="753"/>
      <c r="I5" s="753"/>
    </row>
    <row r="6" spans="1:11" s="260" customFormat="1" ht="15.75">
      <c r="A6" s="213"/>
      <c r="B6" s="259"/>
      <c r="C6" s="259"/>
      <c r="D6" s="259"/>
      <c r="E6" s="259"/>
      <c r="F6" s="744"/>
      <c r="G6" s="744"/>
      <c r="H6" s="744"/>
      <c r="I6" s="744"/>
      <c r="J6" s="745"/>
      <c r="K6" s="745"/>
    </row>
    <row r="7" spans="1:11" s="260" customFormat="1" ht="37.5" customHeight="1">
      <c r="A7" s="882" t="s">
        <v>1243</v>
      </c>
      <c r="B7" s="882"/>
      <c r="C7" s="882"/>
      <c r="D7" s="882"/>
      <c r="E7" s="882"/>
      <c r="F7" s="754"/>
      <c r="G7" s="752" t="b">
        <f>IF(ISNA(MATCH(FALSE,G12:G75,0)),TRUE,FALSE)</f>
        <v>1</v>
      </c>
      <c r="H7" s="755">
        <f>SUM(H12:H75)</f>
        <v>20</v>
      </c>
      <c r="I7" s="744"/>
      <c r="J7" s="745"/>
      <c r="K7" s="745"/>
    </row>
    <row r="8" spans="1:11" s="260" customFormat="1" ht="15.75">
      <c r="A8" s="213"/>
      <c r="B8" s="259"/>
      <c r="C8" s="259"/>
      <c r="D8" s="259"/>
      <c r="E8" s="259"/>
      <c r="F8" s="744"/>
      <c r="G8" s="744"/>
      <c r="H8" s="744"/>
      <c r="I8" s="744"/>
      <c r="J8" s="745"/>
      <c r="K8" s="745"/>
    </row>
    <row r="9" spans="1:11" s="260" customFormat="1" ht="15.75">
      <c r="A9" s="633">
        <v>1</v>
      </c>
      <c r="B9" s="993" t="s">
        <v>1244</v>
      </c>
      <c r="C9" s="993"/>
      <c r="D9" s="993"/>
      <c r="E9" s="993"/>
      <c r="F9" s="744"/>
      <c r="G9" s="744"/>
      <c r="H9" s="744"/>
      <c r="I9" s="744"/>
      <c r="J9" s="745"/>
      <c r="K9" s="745"/>
    </row>
    <row r="10" spans="1:11" s="260" customFormat="1" ht="15.75">
      <c r="A10" s="633"/>
      <c r="B10" s="150"/>
      <c r="C10" s="150"/>
      <c r="D10" s="150"/>
      <c r="E10" s="259"/>
      <c r="F10" s="744"/>
      <c r="G10" s="744"/>
      <c r="H10" s="744"/>
      <c r="I10" s="744"/>
      <c r="J10" s="745"/>
      <c r="K10" s="745"/>
    </row>
    <row r="11" spans="1:11" s="260" customFormat="1" ht="15.75">
      <c r="A11" s="633" t="s">
        <v>606</v>
      </c>
      <c r="B11" s="993" t="s">
        <v>1245</v>
      </c>
      <c r="C11" s="993"/>
      <c r="D11" s="993"/>
      <c r="E11" s="993"/>
      <c r="F11" s="744"/>
      <c r="G11" s="744"/>
      <c r="H11" s="744"/>
      <c r="I11" s="744"/>
      <c r="J11" s="745"/>
      <c r="K11" s="745"/>
    </row>
    <row r="12" spans="1:11" s="260" customFormat="1" ht="15.75">
      <c r="A12" s="634"/>
      <c r="B12" s="266"/>
      <c r="C12" s="259"/>
      <c r="D12" s="259"/>
      <c r="E12" s="259"/>
      <c r="F12" s="744"/>
      <c r="G12" s="744"/>
      <c r="H12" s="744">
        <f>COUNTIF(B12,"")</f>
        <v>1</v>
      </c>
      <c r="I12" s="744"/>
      <c r="J12" s="745"/>
      <c r="K12" s="745"/>
    </row>
    <row r="13" spans="1:11" s="260" customFormat="1" ht="15.75">
      <c r="A13" s="213"/>
      <c r="B13" s="259"/>
      <c r="C13" s="259"/>
      <c r="D13" s="259"/>
      <c r="E13" s="259"/>
      <c r="F13" s="744"/>
      <c r="G13" s="744"/>
      <c r="H13" s="744"/>
      <c r="I13" s="744"/>
      <c r="J13" s="745"/>
      <c r="K13" s="745"/>
    </row>
    <row r="14" spans="1:11" s="260" customFormat="1" ht="15.75" customHeight="1">
      <c r="A14" s="633" t="s">
        <v>607</v>
      </c>
      <c r="B14" s="993" t="s">
        <v>1246</v>
      </c>
      <c r="C14" s="993"/>
      <c r="D14" s="993"/>
      <c r="E14" s="993"/>
      <c r="F14" s="756"/>
      <c r="G14" s="756"/>
      <c r="H14" s="756"/>
      <c r="I14" s="744"/>
      <c r="J14" s="745"/>
      <c r="K14" s="745"/>
    </row>
    <row r="15" spans="1:11" s="260" customFormat="1" ht="15.75">
      <c r="A15" s="213"/>
      <c r="B15" s="265"/>
      <c r="C15" s="259"/>
      <c r="D15" s="259"/>
      <c r="E15" s="259"/>
      <c r="F15" s="744"/>
      <c r="G15" s="757" t="b">
        <f>IF(B15="",TRUE,IF(ISNUMBER(MATCH(B15,List_YesNo,0)),TRUE,FALSE))</f>
        <v>1</v>
      </c>
      <c r="H15" s="744">
        <f>COUNTIF(B15,"")</f>
        <v>1</v>
      </c>
      <c r="I15" s="744"/>
      <c r="J15" s="745"/>
      <c r="K15" s="745"/>
    </row>
    <row r="16" spans="1:11" s="260" customFormat="1" ht="184.5" customHeight="1">
      <c r="A16" s="213"/>
      <c r="B16" s="1000" t="s">
        <v>1258</v>
      </c>
      <c r="C16" s="1000"/>
      <c r="D16" s="1000"/>
      <c r="E16" s="1000"/>
      <c r="F16" s="758"/>
      <c r="G16" s="758"/>
      <c r="H16" s="758"/>
      <c r="I16" s="744"/>
      <c r="J16" s="745"/>
      <c r="K16" s="745"/>
    </row>
    <row r="17" spans="1:11" s="260" customFormat="1" ht="15.75">
      <c r="A17" s="213"/>
      <c r="B17" s="259"/>
      <c r="C17" s="259"/>
      <c r="D17" s="259"/>
      <c r="E17" s="259"/>
      <c r="F17" s="744"/>
      <c r="G17" s="744"/>
      <c r="H17" s="744"/>
      <c r="I17" s="744"/>
      <c r="J17" s="745"/>
      <c r="K17" s="745"/>
    </row>
    <row r="18" spans="1:11" s="260" customFormat="1" ht="15.75">
      <c r="A18" s="633" t="s">
        <v>610</v>
      </c>
      <c r="B18" s="993" t="s">
        <v>1389</v>
      </c>
      <c r="C18" s="993"/>
      <c r="D18" s="993"/>
      <c r="E18" s="993"/>
      <c r="F18" s="744"/>
      <c r="G18" s="744"/>
      <c r="H18" s="744"/>
      <c r="I18" s="744"/>
      <c r="J18" s="745"/>
      <c r="K18" s="745"/>
    </row>
    <row r="19" spans="1:11" s="260" customFormat="1" ht="15.75">
      <c r="A19" s="637"/>
      <c r="B19" s="266"/>
      <c r="C19" s="259"/>
      <c r="D19" s="259"/>
      <c r="E19" s="259"/>
      <c r="F19" s="744"/>
      <c r="G19" s="744"/>
      <c r="H19" s="744">
        <f>COUNTIF(B19,"")</f>
        <v>1</v>
      </c>
      <c r="I19" s="744"/>
      <c r="J19" s="745"/>
      <c r="K19" s="745"/>
    </row>
    <row r="20" spans="1:11" s="260" customFormat="1" ht="15.75">
      <c r="A20" s="213"/>
      <c r="B20" s="259"/>
      <c r="C20" s="259"/>
      <c r="D20" s="259"/>
      <c r="E20" s="259"/>
      <c r="F20" s="744"/>
      <c r="G20" s="744"/>
      <c r="H20" s="744"/>
      <c r="I20" s="744"/>
      <c r="J20" s="745"/>
      <c r="K20" s="745"/>
    </row>
    <row r="21" spans="1:11" s="260" customFormat="1" ht="15.75">
      <c r="A21" s="213"/>
      <c r="B21" s="259"/>
      <c r="C21" s="259"/>
      <c r="D21" s="259"/>
      <c r="E21" s="259"/>
      <c r="F21" s="744"/>
      <c r="G21" s="744"/>
      <c r="H21" s="744"/>
      <c r="I21" s="744"/>
      <c r="J21" s="745"/>
      <c r="K21" s="745"/>
    </row>
    <row r="22" spans="1:11" s="260" customFormat="1" ht="15.75">
      <c r="A22" s="633">
        <v>2</v>
      </c>
      <c r="B22" s="993" t="s">
        <v>1390</v>
      </c>
      <c r="C22" s="993"/>
      <c r="D22" s="993"/>
      <c r="E22" s="993"/>
      <c r="F22" s="744"/>
      <c r="G22" s="744"/>
      <c r="H22" s="744"/>
      <c r="I22" s="744"/>
      <c r="J22" s="745"/>
      <c r="K22" s="745"/>
    </row>
    <row r="23" spans="1:11" s="260" customFormat="1" ht="15.75">
      <c r="A23" s="638"/>
      <c r="B23" s="266"/>
      <c r="C23" s="5"/>
      <c r="D23" s="5"/>
      <c r="E23" s="5"/>
      <c r="F23" s="625"/>
      <c r="G23" s="625"/>
      <c r="H23" s="744">
        <f>COUNTIF(B23,"")</f>
        <v>1</v>
      </c>
      <c r="I23" s="744"/>
      <c r="J23" s="745"/>
      <c r="K23" s="745"/>
    </row>
    <row r="24" spans="1:11" s="260" customFormat="1" ht="122.25" customHeight="1">
      <c r="A24" s="638"/>
      <c r="B24" s="996" t="s">
        <v>759</v>
      </c>
      <c r="C24" s="996"/>
      <c r="D24" s="996"/>
      <c r="E24" s="996"/>
      <c r="F24" s="758"/>
      <c r="G24" s="758"/>
      <c r="H24" s="758"/>
      <c r="I24" s="744"/>
      <c r="J24" s="745"/>
      <c r="K24" s="745"/>
    </row>
    <row r="25" spans="1:11" s="260" customFormat="1" ht="15.75">
      <c r="A25" s="5"/>
      <c r="B25" s="639"/>
      <c r="C25" s="639"/>
      <c r="D25" s="639"/>
      <c r="E25" s="639"/>
      <c r="F25" s="758"/>
      <c r="G25" s="758"/>
      <c r="H25" s="758"/>
      <c r="I25" s="744"/>
      <c r="J25" s="745"/>
      <c r="K25" s="745"/>
    </row>
    <row r="26" spans="1:11" s="260" customFormat="1" ht="15.75">
      <c r="A26" s="5"/>
      <c r="B26" s="639"/>
      <c r="C26" s="639"/>
      <c r="D26" s="639"/>
      <c r="E26" s="639"/>
      <c r="F26" s="758"/>
      <c r="G26" s="758"/>
      <c r="H26" s="758"/>
      <c r="I26" s="744"/>
      <c r="J26" s="745"/>
      <c r="K26" s="745"/>
    </row>
    <row r="27" spans="1:11" s="260" customFormat="1" ht="15.75">
      <c r="A27" s="633">
        <v>3</v>
      </c>
      <c r="B27" s="993" t="s">
        <v>751</v>
      </c>
      <c r="C27" s="993"/>
      <c r="D27" s="993"/>
      <c r="E27" s="993"/>
      <c r="F27" s="744"/>
      <c r="G27" s="744"/>
      <c r="H27" s="744"/>
      <c r="I27" s="744"/>
      <c r="J27" s="745"/>
      <c r="K27" s="745"/>
    </row>
    <row r="28" spans="1:11" s="260" customFormat="1" ht="15.75">
      <c r="A28" s="642"/>
      <c r="B28" s="635"/>
      <c r="C28" s="635"/>
      <c r="D28" s="635"/>
      <c r="E28" s="635"/>
      <c r="F28" s="752"/>
      <c r="G28" s="759"/>
      <c r="H28" s="760"/>
      <c r="I28" s="744"/>
      <c r="J28" s="745"/>
      <c r="K28" s="745"/>
    </row>
    <row r="29" spans="1:11" s="260" customFormat="1" ht="15.75">
      <c r="A29" s="640" t="s">
        <v>735</v>
      </c>
      <c r="B29" s="993" t="s">
        <v>1391</v>
      </c>
      <c r="C29" s="993"/>
      <c r="D29" s="993"/>
      <c r="E29" s="993"/>
      <c r="F29" s="625"/>
      <c r="G29" s="625"/>
      <c r="H29" s="625"/>
      <c r="I29" s="744"/>
      <c r="J29" s="745"/>
      <c r="K29" s="745"/>
    </row>
    <row r="30" spans="1:11" s="260" customFormat="1" ht="15.75">
      <c r="A30" s="641"/>
      <c r="B30" s="266"/>
      <c r="C30" s="5"/>
      <c r="D30" s="5"/>
      <c r="E30" s="5"/>
      <c r="F30" s="625"/>
      <c r="G30" s="625"/>
      <c r="H30" s="744">
        <f>COUNTIF(B30,"")</f>
        <v>1</v>
      </c>
      <c r="I30" s="744"/>
      <c r="J30" s="745"/>
      <c r="K30" s="745"/>
    </row>
    <row r="31" spans="1:11" s="260" customFormat="1" ht="106.5" customHeight="1">
      <c r="A31" s="641"/>
      <c r="B31" s="1000" t="s">
        <v>1380</v>
      </c>
      <c r="C31" s="1000"/>
      <c r="D31" s="1000"/>
      <c r="E31" s="1000"/>
      <c r="F31" s="758"/>
      <c r="G31" s="758"/>
      <c r="H31" s="758"/>
      <c r="I31" s="744"/>
      <c r="J31" s="745"/>
      <c r="K31" s="745"/>
    </row>
    <row r="32" spans="1:11" s="260" customFormat="1" ht="15.75">
      <c r="A32" s="641"/>
      <c r="B32" s="636"/>
      <c r="C32" s="636"/>
      <c r="D32" s="636"/>
      <c r="E32" s="636"/>
      <c r="F32" s="761"/>
      <c r="G32" s="761"/>
      <c r="H32" s="761"/>
      <c r="I32" s="744"/>
      <c r="J32" s="745"/>
      <c r="K32" s="745"/>
    </row>
    <row r="33" spans="1:11" s="260" customFormat="1" ht="15.75">
      <c r="A33" s="640" t="s">
        <v>736</v>
      </c>
      <c r="B33" s="993" t="s">
        <v>754</v>
      </c>
      <c r="C33" s="993"/>
      <c r="D33" s="993"/>
      <c r="E33" s="993"/>
      <c r="F33" s="625"/>
      <c r="G33" s="625"/>
      <c r="H33" s="625"/>
      <c r="I33" s="744"/>
      <c r="J33" s="745"/>
      <c r="K33" s="745"/>
    </row>
    <row r="34" spans="1:11" s="260" customFormat="1" ht="15.75">
      <c r="A34" s="5"/>
      <c r="B34" s="266"/>
      <c r="C34" s="5"/>
      <c r="D34" s="5"/>
      <c r="E34" s="5"/>
      <c r="F34" s="625"/>
      <c r="G34" s="625"/>
      <c r="H34" s="744">
        <f>COUNTIF(B34,"")</f>
        <v>1</v>
      </c>
      <c r="I34" s="744"/>
      <c r="J34" s="745"/>
      <c r="K34" s="745"/>
    </row>
    <row r="35" spans="1:11" s="260" customFormat="1" ht="46.5" customHeight="1">
      <c r="A35" s="638"/>
      <c r="B35" s="1000" t="s">
        <v>755</v>
      </c>
      <c r="C35" s="1000"/>
      <c r="D35" s="1000"/>
      <c r="E35" s="1000"/>
      <c r="F35" s="758"/>
      <c r="G35" s="758"/>
      <c r="H35" s="758"/>
      <c r="I35" s="744"/>
      <c r="J35" s="745"/>
      <c r="K35" s="745"/>
    </row>
    <row r="36" spans="1:11" s="260" customFormat="1" ht="15.75">
      <c r="A36" s="213"/>
      <c r="B36" s="259"/>
      <c r="C36" s="259"/>
      <c r="D36" s="259"/>
      <c r="E36" s="259"/>
      <c r="F36" s="744"/>
      <c r="G36" s="744"/>
      <c r="H36" s="744"/>
      <c r="I36" s="744"/>
      <c r="J36" s="745"/>
      <c r="K36" s="745"/>
    </row>
    <row r="37" spans="1:11" s="260" customFormat="1" ht="15.75">
      <c r="A37" s="213"/>
      <c r="B37" s="259"/>
      <c r="C37" s="259"/>
      <c r="D37" s="259"/>
      <c r="E37" s="259"/>
      <c r="F37" s="744"/>
      <c r="G37" s="744"/>
      <c r="H37" s="744"/>
      <c r="I37" s="744"/>
      <c r="J37" s="745"/>
      <c r="K37" s="745"/>
    </row>
    <row r="38" spans="1:11" s="260" customFormat="1" ht="15.75">
      <c r="A38" s="633">
        <v>4</v>
      </c>
      <c r="B38" s="993" t="s">
        <v>1247</v>
      </c>
      <c r="C38" s="993"/>
      <c r="D38" s="993"/>
      <c r="E38" s="993"/>
      <c r="F38" s="744"/>
      <c r="G38" s="744"/>
      <c r="H38" s="744"/>
      <c r="I38" s="744"/>
      <c r="J38" s="745"/>
      <c r="K38" s="745"/>
    </row>
    <row r="39" spans="1:11" s="260" customFormat="1" ht="15.75">
      <c r="A39" s="642"/>
      <c r="B39" s="635"/>
      <c r="C39" s="635"/>
      <c r="D39" s="635"/>
      <c r="E39" s="635"/>
      <c r="F39" s="625"/>
      <c r="G39" s="625"/>
      <c r="H39" s="625"/>
      <c r="I39" s="744"/>
      <c r="J39" s="745"/>
      <c r="K39" s="745"/>
    </row>
    <row r="40" spans="1:11" s="260" customFormat="1" ht="15.75">
      <c r="A40" s="640" t="s">
        <v>742</v>
      </c>
      <c r="B40" s="993" t="s">
        <v>1248</v>
      </c>
      <c r="C40" s="993"/>
      <c r="D40" s="993"/>
      <c r="E40" s="993"/>
      <c r="F40" s="625"/>
      <c r="G40" s="625"/>
      <c r="H40" s="625"/>
      <c r="I40" s="744"/>
      <c r="J40" s="745"/>
      <c r="K40" s="745"/>
    </row>
    <row r="41" spans="1:11" s="260" customFormat="1" ht="15.75">
      <c r="A41" s="640"/>
      <c r="B41" s="265"/>
      <c r="C41" s="635"/>
      <c r="D41" s="635"/>
      <c r="E41" s="635"/>
      <c r="F41" s="625"/>
      <c r="G41" s="757" t="b">
        <f>IF(B41="",TRUE,IF(ISNUMBER(MATCH(B41,List_YesNo,0)),TRUE,FALSE))</f>
        <v>1</v>
      </c>
      <c r="H41" s="744">
        <f>COUNTIF(B41,"")</f>
        <v>1</v>
      </c>
      <c r="I41" s="744"/>
      <c r="J41" s="745"/>
      <c r="K41" s="745"/>
    </row>
    <row r="42" spans="1:11" s="260" customFormat="1" ht="48" customHeight="1">
      <c r="A42" s="638"/>
      <c r="B42" s="996" t="s">
        <v>1249</v>
      </c>
      <c r="C42" s="996"/>
      <c r="D42" s="996"/>
      <c r="E42" s="996"/>
      <c r="F42" s="762"/>
      <c r="G42" s="762"/>
      <c r="H42" s="762"/>
      <c r="I42" s="744"/>
      <c r="J42" s="745"/>
      <c r="K42" s="745"/>
    </row>
    <row r="43" spans="1:11" s="260" customFormat="1" ht="15.75">
      <c r="A43" s="638"/>
      <c r="B43" s="643"/>
      <c r="C43" s="643"/>
      <c r="D43" s="643"/>
      <c r="E43" s="5"/>
      <c r="F43" s="625"/>
      <c r="G43" s="625"/>
      <c r="H43" s="625"/>
      <c r="I43" s="744"/>
      <c r="J43" s="745"/>
      <c r="K43" s="745"/>
    </row>
    <row r="44" spans="1:11" s="260" customFormat="1" ht="15.75">
      <c r="A44" s="640" t="s">
        <v>744</v>
      </c>
      <c r="B44" s="993" t="s">
        <v>1250</v>
      </c>
      <c r="C44" s="993"/>
      <c r="D44" s="993"/>
      <c r="E44" s="993"/>
      <c r="F44" s="625"/>
      <c r="G44" s="625"/>
      <c r="H44" s="625"/>
      <c r="I44" s="744"/>
      <c r="J44" s="745"/>
      <c r="K44" s="745"/>
    </row>
    <row r="45" spans="1:11" s="260" customFormat="1" ht="15.75">
      <c r="A45" s="640"/>
      <c r="B45" s="265"/>
      <c r="C45" s="5"/>
      <c r="D45" s="5"/>
      <c r="E45" s="5"/>
      <c r="F45" s="625"/>
      <c r="G45" s="757" t="b">
        <f>IF(B45="",TRUE,IF(ISNUMBER(MATCH(B45,List_YesNo,0)),TRUE,FALSE))</f>
        <v>1</v>
      </c>
      <c r="H45" s="744">
        <f>COUNTIF(B45,"")</f>
        <v>1</v>
      </c>
      <c r="I45" s="744"/>
      <c r="J45" s="745"/>
      <c r="K45" s="745"/>
    </row>
    <row r="46" spans="1:11" s="260" customFormat="1" ht="15.75">
      <c r="A46" s="638"/>
      <c r="B46" s="996" t="s">
        <v>1251</v>
      </c>
      <c r="C46" s="996"/>
      <c r="D46" s="996"/>
      <c r="E46" s="996"/>
      <c r="F46" s="762"/>
      <c r="G46" s="762"/>
      <c r="H46" s="762"/>
      <c r="I46" s="744"/>
      <c r="J46" s="745"/>
      <c r="K46" s="745"/>
    </row>
    <row r="47" spans="1:11" s="260" customFormat="1" ht="15.75">
      <c r="A47" s="213"/>
      <c r="B47" s="259"/>
      <c r="C47" s="259"/>
      <c r="D47" s="259"/>
      <c r="E47" s="259"/>
      <c r="F47" s="744"/>
      <c r="G47" s="744"/>
      <c r="H47" s="744"/>
      <c r="I47" s="744"/>
      <c r="J47" s="745"/>
      <c r="K47" s="745"/>
    </row>
    <row r="48" spans="1:11" s="260" customFormat="1" ht="15.75" customHeight="1">
      <c r="A48" s="640" t="s">
        <v>746</v>
      </c>
      <c r="B48" s="993" t="s">
        <v>1252</v>
      </c>
      <c r="C48" s="993"/>
      <c r="D48" s="993"/>
      <c r="E48" s="993"/>
      <c r="F48" s="744"/>
      <c r="G48" s="744"/>
      <c r="H48" s="744"/>
      <c r="I48" s="744"/>
      <c r="J48" s="745"/>
      <c r="K48" s="745"/>
    </row>
    <row r="49" spans="1:11" s="260" customFormat="1" ht="15.75">
      <c r="A49" s="638"/>
      <c r="B49" s="5" t="s">
        <v>1253</v>
      </c>
      <c r="C49" s="647"/>
      <c r="D49" s="995" t="str">
        <f>IF(C49="YES","YES",IF(C50="YES","YES",IF(C51="YES","YES",IF(C52="YES","YES",IF(C53="YES","YES","NO")))))</f>
        <v>NO</v>
      </c>
      <c r="E49" s="259"/>
      <c r="F49" s="744"/>
      <c r="G49" s="757" t="b">
        <f>IF(C49="",TRUE,IF(ISNUMBER(MATCH(C49,List_YesNo,0)),TRUE,FALSE))</f>
        <v>1</v>
      </c>
      <c r="H49" s="744">
        <f>COUNTIF(C49,"")</f>
        <v>1</v>
      </c>
      <c r="I49" s="744"/>
      <c r="J49" s="745"/>
      <c r="K49" s="745"/>
    </row>
    <row r="50" spans="1:11" s="260" customFormat="1" ht="15.75">
      <c r="A50" s="638"/>
      <c r="B50" s="5" t="s">
        <v>1254</v>
      </c>
      <c r="C50" s="647"/>
      <c r="D50" s="995"/>
      <c r="E50" s="259"/>
      <c r="F50" s="744"/>
      <c r="G50" s="757" t="b">
        <f>IF(C50="",TRUE,IF(ISNUMBER(MATCH(C50,List_YesNo,0)),TRUE,FALSE))</f>
        <v>1</v>
      </c>
      <c r="H50" s="744">
        <f t="shared" ref="H50:H53" si="0">COUNTIF(C50,"")</f>
        <v>1</v>
      </c>
      <c r="I50" s="744"/>
      <c r="J50" s="745"/>
      <c r="K50" s="745"/>
    </row>
    <row r="51" spans="1:11" s="260" customFormat="1" ht="15.75">
      <c r="A51" s="638"/>
      <c r="B51" s="646" t="s">
        <v>1255</v>
      </c>
      <c r="C51" s="647"/>
      <c r="D51" s="995"/>
      <c r="E51" s="259"/>
      <c r="F51" s="744"/>
      <c r="G51" s="757" t="b">
        <f>IF(C51="",TRUE,IF(ISNUMBER(MATCH(C51,List_YesNo,0)),TRUE,FALSE))</f>
        <v>1</v>
      </c>
      <c r="H51" s="744">
        <f t="shared" si="0"/>
        <v>1</v>
      </c>
      <c r="I51" s="744"/>
      <c r="J51" s="745"/>
      <c r="K51" s="745"/>
    </row>
    <row r="52" spans="1:11" s="260" customFormat="1" ht="15.75">
      <c r="A52" s="638"/>
      <c r="B52" s="5" t="s">
        <v>1256</v>
      </c>
      <c r="C52" s="647"/>
      <c r="D52" s="995"/>
      <c r="E52" s="259"/>
      <c r="F52" s="744"/>
      <c r="G52" s="757" t="b">
        <f>IF(C52="",TRUE,IF(ISNUMBER(MATCH(C52,List_YesNo,0)),TRUE,FALSE))</f>
        <v>1</v>
      </c>
      <c r="H52" s="744">
        <f t="shared" si="0"/>
        <v>1</v>
      </c>
      <c r="I52" s="744"/>
      <c r="J52" s="745"/>
      <c r="K52" s="745"/>
    </row>
    <row r="53" spans="1:11" s="260" customFormat="1" ht="15.75">
      <c r="A53" s="638"/>
      <c r="B53" s="5" t="s">
        <v>1257</v>
      </c>
      <c r="C53" s="647"/>
      <c r="D53" s="995"/>
      <c r="E53" s="259"/>
      <c r="F53" s="744"/>
      <c r="G53" s="757" t="b">
        <f>IF(C53="",TRUE,IF(ISNUMBER(MATCH(C53,List_YesNo,0)),TRUE,FALSE))</f>
        <v>1</v>
      </c>
      <c r="H53" s="744">
        <f t="shared" si="0"/>
        <v>1</v>
      </c>
      <c r="I53" s="744"/>
      <c r="J53" s="745"/>
      <c r="K53" s="745"/>
    </row>
    <row r="54" spans="1:11" s="260" customFormat="1" ht="15.75">
      <c r="A54" s="213"/>
      <c r="B54" s="259"/>
      <c r="C54" s="259"/>
      <c r="D54" s="259"/>
      <c r="E54" s="259"/>
      <c r="F54" s="744"/>
      <c r="G54" s="744"/>
      <c r="H54" s="744"/>
      <c r="I54" s="744"/>
      <c r="J54" s="745"/>
      <c r="K54" s="745"/>
    </row>
    <row r="55" spans="1:11" s="260" customFormat="1" ht="15.75">
      <c r="A55" s="213"/>
      <c r="B55" s="259"/>
      <c r="C55" s="259"/>
      <c r="D55" s="259"/>
      <c r="E55" s="259"/>
      <c r="F55" s="744"/>
      <c r="G55" s="744"/>
      <c r="H55" s="744"/>
      <c r="I55" s="744"/>
      <c r="J55" s="745"/>
      <c r="K55" s="745"/>
    </row>
    <row r="56" spans="1:11" s="260" customFormat="1" ht="15.75">
      <c r="A56" s="633">
        <v>5</v>
      </c>
      <c r="B56" s="993" t="s">
        <v>1259</v>
      </c>
      <c r="C56" s="993"/>
      <c r="D56" s="993"/>
      <c r="E56" s="993"/>
      <c r="F56" s="744"/>
      <c r="G56" s="744"/>
      <c r="H56" s="744"/>
      <c r="I56" s="744"/>
      <c r="J56" s="745"/>
      <c r="K56" s="745"/>
    </row>
    <row r="57" spans="1:11" s="260" customFormat="1" ht="15.75">
      <c r="A57" s="648"/>
      <c r="B57" s="635"/>
      <c r="C57" s="5"/>
      <c r="D57" s="252"/>
      <c r="E57" s="252"/>
      <c r="F57" s="744"/>
      <c r="G57" s="744"/>
      <c r="H57" s="744"/>
      <c r="I57" s="744"/>
      <c r="J57" s="745"/>
      <c r="K57" s="745"/>
    </row>
    <row r="58" spans="1:11" s="260" customFormat="1" ht="15.75" customHeight="1">
      <c r="A58" s="640" t="s">
        <v>749</v>
      </c>
      <c r="B58" s="993" t="s">
        <v>1260</v>
      </c>
      <c r="C58" s="993"/>
      <c r="D58" s="993"/>
      <c r="E58" s="993"/>
      <c r="F58" s="744"/>
      <c r="G58" s="744"/>
      <c r="H58" s="744"/>
      <c r="I58" s="744"/>
      <c r="J58" s="745"/>
      <c r="K58" s="745"/>
    </row>
    <row r="59" spans="1:11" s="260" customFormat="1" ht="15.75">
      <c r="A59" s="638"/>
      <c r="B59" s="266"/>
      <c r="C59" s="5"/>
      <c r="D59" s="5"/>
      <c r="E59" s="5"/>
      <c r="F59" s="744"/>
      <c r="G59" s="744"/>
      <c r="H59" s="744">
        <f>COUNTIF(B59,"")</f>
        <v>1</v>
      </c>
      <c r="I59" s="744"/>
      <c r="J59" s="745"/>
      <c r="K59" s="745"/>
    </row>
    <row r="60" spans="1:11" s="260" customFormat="1" ht="15.75">
      <c r="A60" s="638"/>
      <c r="B60" s="996" t="s">
        <v>1261</v>
      </c>
      <c r="C60" s="996"/>
      <c r="D60" s="996"/>
      <c r="E60" s="996"/>
      <c r="F60" s="744"/>
      <c r="G60" s="744"/>
      <c r="H60" s="744"/>
      <c r="I60" s="744"/>
      <c r="J60" s="745"/>
      <c r="K60" s="745"/>
    </row>
    <row r="61" spans="1:11" s="260" customFormat="1" ht="15.75">
      <c r="A61" s="638"/>
      <c r="B61" s="643"/>
      <c r="C61" s="5"/>
      <c r="D61" s="5"/>
      <c r="E61" s="5"/>
      <c r="F61" s="744"/>
      <c r="G61" s="744"/>
      <c r="H61" s="744"/>
      <c r="I61" s="744"/>
      <c r="J61" s="745"/>
      <c r="K61" s="745"/>
    </row>
    <row r="62" spans="1:11" s="260" customFormat="1" ht="15.75">
      <c r="A62" s="640" t="s">
        <v>750</v>
      </c>
      <c r="B62" s="992" t="s">
        <v>1262</v>
      </c>
      <c r="C62" s="992"/>
      <c r="D62" s="992"/>
      <c r="E62" s="992"/>
      <c r="F62" s="744"/>
      <c r="G62" s="744"/>
      <c r="H62" s="744"/>
      <c r="I62" s="744"/>
      <c r="J62" s="745"/>
      <c r="K62" s="745"/>
    </row>
    <row r="63" spans="1:11" s="260" customFormat="1" ht="15.75">
      <c r="A63" s="640"/>
      <c r="B63" s="5" t="s">
        <v>1263</v>
      </c>
      <c r="C63" s="647"/>
      <c r="D63" s="994">
        <f>COUNTIF(C63:C66,"YES")/4</f>
        <v>0</v>
      </c>
      <c r="E63" s="5"/>
      <c r="F63" s="744"/>
      <c r="G63" s="757" t="b">
        <f>IF(C63="",TRUE,IF(ISNUMBER(MATCH(C63,List_YesNo,0)),TRUE,FALSE))</f>
        <v>1</v>
      </c>
      <c r="H63" s="744">
        <f>COUNTIF(C63,"")</f>
        <v>1</v>
      </c>
      <c r="I63" s="744"/>
      <c r="J63" s="745"/>
      <c r="K63" s="745"/>
    </row>
    <row r="64" spans="1:11" s="260" customFormat="1" ht="15.75">
      <c r="A64" s="640"/>
      <c r="B64" s="5" t="s">
        <v>1264</v>
      </c>
      <c r="C64" s="647"/>
      <c r="D64" s="994"/>
      <c r="E64" s="5"/>
      <c r="F64" s="744"/>
      <c r="G64" s="757" t="b">
        <f>IF(C64="",TRUE,IF(ISNUMBER(MATCH(C64,List_YesNo,0)),TRUE,FALSE))</f>
        <v>1</v>
      </c>
      <c r="H64" s="744">
        <f t="shared" ref="H64:H66" si="1">COUNTIF(C64,"")</f>
        <v>1</v>
      </c>
      <c r="I64" s="744"/>
      <c r="J64" s="745"/>
      <c r="K64" s="745"/>
    </row>
    <row r="65" spans="1:11" s="260" customFormat="1" ht="15.75">
      <c r="A65" s="640"/>
      <c r="B65" s="5" t="s">
        <v>1265</v>
      </c>
      <c r="C65" s="647"/>
      <c r="D65" s="994"/>
      <c r="E65" s="5"/>
      <c r="F65" s="744"/>
      <c r="G65" s="757" t="b">
        <f>IF(C65="",TRUE,IF(ISNUMBER(MATCH(C65,List_YesNo,0)),TRUE,FALSE))</f>
        <v>1</v>
      </c>
      <c r="H65" s="744">
        <f t="shared" si="1"/>
        <v>1</v>
      </c>
      <c r="I65" s="744"/>
      <c r="J65" s="745"/>
      <c r="K65" s="745"/>
    </row>
    <row r="66" spans="1:11" s="260" customFormat="1" ht="15.75">
      <c r="A66" s="640"/>
      <c r="B66" s="5" t="s">
        <v>1266</v>
      </c>
      <c r="C66" s="647"/>
      <c r="D66" s="994"/>
      <c r="E66" s="5"/>
      <c r="F66" s="744"/>
      <c r="G66" s="757" t="b">
        <f>IF(C66="",TRUE,IF(ISNUMBER(MATCH(C66,List_YesNo,0)),TRUE,FALSE))</f>
        <v>1</v>
      </c>
      <c r="H66" s="744">
        <f t="shared" si="1"/>
        <v>1</v>
      </c>
      <c r="I66" s="744"/>
      <c r="J66" s="745"/>
      <c r="K66" s="745"/>
    </row>
    <row r="67" spans="1:11" s="260" customFormat="1" ht="15.75">
      <c r="A67" s="213"/>
      <c r="B67" s="259"/>
      <c r="C67" s="259"/>
      <c r="D67" s="259"/>
      <c r="E67" s="259"/>
      <c r="F67" s="744"/>
      <c r="G67" s="744"/>
      <c r="H67" s="744"/>
      <c r="I67" s="744"/>
      <c r="J67" s="745"/>
      <c r="K67" s="745"/>
    </row>
    <row r="68" spans="1:11" s="260" customFormat="1" ht="15.75">
      <c r="A68" s="213"/>
      <c r="B68" s="259"/>
      <c r="C68" s="259"/>
      <c r="D68" s="259"/>
      <c r="E68" s="259"/>
      <c r="F68" s="744"/>
      <c r="G68" s="744"/>
      <c r="H68" s="744"/>
      <c r="I68" s="744"/>
      <c r="J68" s="745"/>
      <c r="K68" s="745"/>
    </row>
    <row r="69" spans="1:11" s="260" customFormat="1" ht="15.75">
      <c r="A69" s="633">
        <v>6</v>
      </c>
      <c r="B69" s="993" t="s">
        <v>1267</v>
      </c>
      <c r="C69" s="993"/>
      <c r="D69" s="993"/>
      <c r="E69" s="993"/>
      <c r="F69" s="744"/>
      <c r="G69" s="744"/>
      <c r="H69" s="744"/>
      <c r="I69" s="744"/>
      <c r="J69" s="745"/>
      <c r="K69" s="745"/>
    </row>
    <row r="70" spans="1:11" s="260" customFormat="1" ht="15.75">
      <c r="A70" s="648"/>
      <c r="B70" s="635"/>
      <c r="C70" s="5"/>
      <c r="D70" s="252"/>
      <c r="E70" s="252"/>
      <c r="F70" s="744"/>
      <c r="G70" s="744"/>
      <c r="H70" s="744"/>
      <c r="I70" s="744"/>
      <c r="J70" s="745"/>
      <c r="K70" s="745"/>
    </row>
    <row r="71" spans="1:11" s="260" customFormat="1" ht="15.75">
      <c r="A71" s="640" t="s">
        <v>479</v>
      </c>
      <c r="B71" s="992" t="s">
        <v>1268</v>
      </c>
      <c r="C71" s="992"/>
      <c r="D71" s="992"/>
      <c r="E71" s="5"/>
      <c r="F71" s="744"/>
      <c r="G71" s="744"/>
      <c r="H71" s="744"/>
      <c r="I71" s="744"/>
      <c r="J71" s="745"/>
      <c r="K71" s="745"/>
    </row>
    <row r="72" spans="1:11" s="260" customFormat="1" ht="15.75">
      <c r="A72" s="638"/>
      <c r="B72" s="265"/>
      <c r="C72" s="5"/>
      <c r="D72" s="5"/>
      <c r="E72" s="5"/>
      <c r="F72" s="744"/>
      <c r="G72" s="757" t="b">
        <f>IF(B72="",TRUE,IF(ISNUMBER(MATCH(B72,List_YesNo,0)),TRUE,FALSE))</f>
        <v>1</v>
      </c>
      <c r="H72" s="744">
        <f>COUNTIF(B72,"")</f>
        <v>1</v>
      </c>
      <c r="I72" s="744"/>
      <c r="J72" s="745"/>
      <c r="K72" s="745"/>
    </row>
    <row r="73" spans="1:11" s="260" customFormat="1" ht="15.75">
      <c r="A73" s="638"/>
      <c r="B73" s="998"/>
      <c r="C73" s="998"/>
      <c r="D73" s="998"/>
      <c r="E73" s="998"/>
      <c r="F73" s="744"/>
      <c r="G73" s="744"/>
      <c r="H73" s="744"/>
      <c r="I73" s="744"/>
      <c r="J73" s="745"/>
      <c r="K73" s="745"/>
    </row>
    <row r="74" spans="1:11" s="260" customFormat="1" ht="50.25" customHeight="1">
      <c r="A74" s="640" t="s">
        <v>480</v>
      </c>
      <c r="B74" s="992" t="s">
        <v>1269</v>
      </c>
      <c r="C74" s="992"/>
      <c r="D74" s="992"/>
      <c r="E74" s="5"/>
      <c r="F74" s="744"/>
      <c r="G74" s="744"/>
      <c r="H74" s="744"/>
      <c r="I74" s="744"/>
      <c r="J74" s="745"/>
      <c r="K74" s="745"/>
    </row>
    <row r="75" spans="1:11" s="260" customFormat="1" ht="15.75" customHeight="1">
      <c r="A75" s="213"/>
      <c r="B75" s="265"/>
      <c r="C75" s="259"/>
      <c r="D75" s="259"/>
      <c r="E75" s="259"/>
      <c r="F75" s="744"/>
      <c r="G75" s="757" t="b">
        <f>IF(B75="",TRUE,IF(ISNUMBER(MATCH(B75,List_YesNo,0)),TRUE,FALSE))</f>
        <v>1</v>
      </c>
      <c r="H75" s="744">
        <f>COUNTIF(B75,"")</f>
        <v>1</v>
      </c>
      <c r="I75" s="744"/>
      <c r="J75" s="745"/>
      <c r="K75" s="745"/>
    </row>
    <row r="76" spans="1:11" s="260" customFormat="1" ht="15.75">
      <c r="A76" s="213"/>
      <c r="B76" s="259"/>
      <c r="C76" s="259"/>
      <c r="D76" s="259"/>
      <c r="E76" s="259"/>
      <c r="F76" s="744"/>
      <c r="G76" s="744"/>
      <c r="H76" s="744"/>
      <c r="I76" s="744"/>
      <c r="J76" s="745"/>
      <c r="K76" s="745"/>
    </row>
    <row r="77" spans="1:11" s="260" customFormat="1" ht="15.75">
      <c r="A77" s="213"/>
      <c r="B77" s="259"/>
      <c r="C77" s="259"/>
      <c r="D77" s="259"/>
      <c r="E77" s="259"/>
      <c r="F77" s="744"/>
      <c r="G77" s="744"/>
      <c r="H77" s="744"/>
      <c r="I77" s="744"/>
      <c r="J77" s="745"/>
      <c r="K77" s="745"/>
    </row>
    <row r="78" spans="1:11" s="260" customFormat="1" ht="15.75">
      <c r="A78" s="213"/>
      <c r="B78" s="864" t="s">
        <v>67</v>
      </c>
      <c r="C78" s="864"/>
      <c r="D78" s="864"/>
      <c r="E78" s="270"/>
      <c r="F78" s="745"/>
      <c r="G78" s="745"/>
      <c r="H78" s="745"/>
      <c r="I78" s="744"/>
      <c r="J78" s="745"/>
      <c r="K78" s="745"/>
    </row>
    <row r="79" spans="1:11" s="260" customFormat="1" ht="15.75">
      <c r="A79" s="213"/>
      <c r="B79" s="999" t="b">
        <f>IF(F5=FALSE,IF(H7=20,TRUE,FALSE),IF(OR(G7=FALSE,ISBLANK(B12),ISBLANK(B15),ISBLANK(B19),ISBLANK(B23),ISBLANK(B30),ISBLANK(B34),ISBLANK(B41),ISBLANK(B45),ISBLANK(C49),ISBLANK(C50),ISBLANK(C51),ISBLANK(C52),ISBLANK(C53),ISBLANK(B59),ISBLANK(C63),ISBLANK(C64),ISBLANK(C65),ISBLANK(C66),ISBLANK(B72),ISBLANK(B75)),FALSE,TRUE))</f>
        <v>1</v>
      </c>
      <c r="C79" s="999"/>
      <c r="D79" s="999"/>
      <c r="E79" s="213"/>
      <c r="F79" s="745"/>
      <c r="G79" s="745"/>
      <c r="H79" s="745"/>
      <c r="I79" s="745"/>
      <c r="J79" s="745"/>
      <c r="K79" s="745"/>
    </row>
    <row r="80" spans="1:11" s="260" customFormat="1" ht="15.75">
      <c r="A80" s="213"/>
      <c r="B80" s="213"/>
      <c r="C80" s="213"/>
      <c r="D80" s="213"/>
      <c r="E80" s="213"/>
      <c r="F80" s="745"/>
      <c r="G80" s="745"/>
      <c r="H80" s="745"/>
      <c r="I80" s="745"/>
      <c r="J80" s="745"/>
      <c r="K80" s="745"/>
    </row>
  </sheetData>
  <sheetProtection algorithmName="SHA-512" hashValue="0Bzf7C+M+xsAEnkfdlorx/ysYRWzUmJRcKXefbO5QIos+PD38Uh4/Pyoh7N92t5oOgSZITgLzYksWfmrSccP5Q==" saltValue="VYEeE3iCzd9ZS0V5cXWaDg==" spinCount="100000" sheet="1" objects="1" scenarios="1"/>
  <mergeCells count="33">
    <mergeCell ref="B79:D79"/>
    <mergeCell ref="B78:D78"/>
    <mergeCell ref="B27:E27"/>
    <mergeCell ref="B62:E62"/>
    <mergeCell ref="A5:E5"/>
    <mergeCell ref="B16:E16"/>
    <mergeCell ref="B44:E44"/>
    <mergeCell ref="B46:E46"/>
    <mergeCell ref="B42:E42"/>
    <mergeCell ref="B9:E9"/>
    <mergeCell ref="B11:E11"/>
    <mergeCell ref="B14:E14"/>
    <mergeCell ref="B18:E18"/>
    <mergeCell ref="B22:E22"/>
    <mergeCell ref="B31:E31"/>
    <mergeCell ref="B35:E35"/>
    <mergeCell ref="B38:E38"/>
    <mergeCell ref="A3:C3"/>
    <mergeCell ref="A7:E7"/>
    <mergeCell ref="B71:D71"/>
    <mergeCell ref="B73:E73"/>
    <mergeCell ref="B24:E24"/>
    <mergeCell ref="B40:E40"/>
    <mergeCell ref="B29:E29"/>
    <mergeCell ref="B33:E33"/>
    <mergeCell ref="B74:D74"/>
    <mergeCell ref="B69:E69"/>
    <mergeCell ref="D63:D66"/>
    <mergeCell ref="B56:E56"/>
    <mergeCell ref="B48:E48"/>
    <mergeCell ref="B58:E58"/>
    <mergeCell ref="D49:D53"/>
    <mergeCell ref="B60:E60"/>
  </mergeCells>
  <conditionalFormatting sqref="B12 B15 B19 B23 B30 B34 B41 B45 C49:C53 B59 C63:C66 B72 B75">
    <cfRule type="expression" dxfId="130" priority="1">
      <formula>$F$5=FALSE</formula>
    </cfRule>
  </conditionalFormatting>
  <conditionalFormatting sqref="B79">
    <cfRule type="cellIs" dxfId="129" priority="2" operator="equal">
      <formula>TRUE</formula>
    </cfRule>
    <cfRule type="cellIs" dxfId="128" priority="3" operator="equal">
      <formula>FALSE</formula>
    </cfRule>
  </conditionalFormatting>
  <dataValidations disablePrompts="1" count="3">
    <dataValidation type="whole" operator="greaterThanOrEqual" allowBlank="1" showInputMessage="1" showErrorMessage="1" promptTitle="Input data" prompt="Insert a non-negative integer number" sqref="B12 B59 B19" xr:uid="{266E1E8D-1E79-4643-AD5E-E1BAEA3EB087}">
      <formula1>0</formula1>
    </dataValidation>
    <dataValidation type="list" allowBlank="1" showInputMessage="1" showErrorMessage="1" promptTitle="Input data" sqref="B41 B15 B45 C49:C53 C63:C66 B72 B75" xr:uid="{5876FE50-1079-4EE4-88FB-072F3FB77E49}">
      <formula1>List_YesNo</formula1>
    </dataValidation>
    <dataValidation type="whole" operator="greaterThanOrEqual" allowBlank="1" showInputMessage="1" showErrorMessage="1" promptTitle="Input data" prompt="Insert a non-negative integer value" sqref="B23 B30 B34" xr:uid="{DD7D6C8E-EE0C-47E2-8555-F539B2D5E7A9}">
      <formula1>0</formula1>
    </dataValidation>
  </dataValidations>
  <pageMargins left="0.7" right="0.7" top="0.75" bottom="0.75" header="0.3" footer="0.3"/>
  <pageSetup paperSize="9" scale="69" fitToHeight="0" orientation="portrait" horizontalDpi="300" verticalDpi="300" r:id="rId1"/>
  <rowBreaks count="1" manualBreakCount="1">
    <brk id="37" max="4" man="1"/>
  </rowBreaks>
  <colBreaks count="1" manualBreakCount="1">
    <brk id="9"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6C330-8CBC-4C42-A0E9-6DD9F68B399B}">
  <sheetPr>
    <tabColor theme="6" tint="0.39997558519241921"/>
    <pageSetUpPr fitToPage="1"/>
  </sheetPr>
  <dimension ref="A1:M85"/>
  <sheetViews>
    <sheetView zoomScaleNormal="100" workbookViewId="0"/>
  </sheetViews>
  <sheetFormatPr defaultColWidth="9.5703125" defaultRowHeight="15"/>
  <cols>
    <col min="1" max="1" width="12.140625" style="257" customWidth="1"/>
    <col min="2" max="2" width="93" style="257" customWidth="1"/>
    <col min="3" max="4" width="24.42578125" style="257" customWidth="1"/>
    <col min="5" max="6" width="10.28515625" style="257" customWidth="1"/>
    <col min="7" max="7" width="24.42578125" style="257" customWidth="1"/>
    <col min="8" max="13" width="9.5703125" style="619"/>
    <col min="14" max="16384" width="9.5703125" style="257"/>
  </cols>
  <sheetData>
    <row r="1" spans="1:13" ht="21">
      <c r="A1" s="262" t="s">
        <v>537</v>
      </c>
      <c r="B1" s="1"/>
      <c r="C1" s="1"/>
      <c r="D1" s="1"/>
      <c r="E1" s="1"/>
      <c r="F1" s="1"/>
      <c r="G1" s="1"/>
      <c r="H1" s="751"/>
      <c r="I1" s="751"/>
      <c r="J1" s="751"/>
    </row>
    <row r="2" spans="1:13">
      <c r="A2" s="263"/>
      <c r="B2" s="258"/>
      <c r="C2" s="258"/>
      <c r="D2" s="258"/>
      <c r="E2" s="258"/>
      <c r="F2" s="258"/>
      <c r="G2" s="258"/>
    </row>
    <row r="3" spans="1:13" ht="15.75">
      <c r="A3" s="997">
        <f>'General Info'!D22</f>
        <v>0</v>
      </c>
      <c r="B3" s="997"/>
      <c r="C3" s="997"/>
      <c r="D3" s="631"/>
      <c r="E3" s="631"/>
      <c r="F3" s="631"/>
      <c r="G3" s="631"/>
    </row>
    <row r="4" spans="1:13">
      <c r="A4" s="258"/>
      <c r="B4" s="258"/>
      <c r="C4" s="258"/>
      <c r="D4" s="258"/>
      <c r="E4" s="258"/>
      <c r="F4" s="258"/>
      <c r="G4" s="258"/>
    </row>
    <row r="5" spans="1:13" ht="18.75">
      <c r="A5" s="798" t="s">
        <v>1443</v>
      </c>
      <c r="B5" s="798"/>
      <c r="C5" s="798"/>
      <c r="D5" s="798"/>
      <c r="E5" s="798"/>
      <c r="F5" s="798"/>
      <c r="G5" s="798"/>
      <c r="H5" s="752" t="b">
        <f>TEXT('General Info'!D18,"m")="12"</f>
        <v>0</v>
      </c>
      <c r="I5" s="753"/>
      <c r="J5" s="753"/>
    </row>
    <row r="6" spans="1:13" s="260" customFormat="1" ht="15.75">
      <c r="A6" s="680"/>
      <c r="B6" s="681"/>
      <c r="C6" s="681"/>
      <c r="D6" s="681"/>
      <c r="E6" s="681"/>
      <c r="F6" s="681"/>
      <c r="G6" s="682"/>
      <c r="H6" s="744"/>
      <c r="I6" s="744"/>
      <c r="J6" s="744"/>
      <c r="K6" s="745"/>
      <c r="L6" s="745"/>
      <c r="M6" s="745"/>
    </row>
    <row r="7" spans="1:13" s="260" customFormat="1" ht="15.75">
      <c r="A7" s="732">
        <v>1</v>
      </c>
      <c r="B7" s="993" t="s">
        <v>1382</v>
      </c>
      <c r="C7" s="993"/>
      <c r="D7" s="993"/>
      <c r="E7" s="993"/>
      <c r="F7" s="259"/>
      <c r="G7" s="716"/>
      <c r="H7" s="744"/>
      <c r="I7" s="752" t="b">
        <f>IF(ISNA(MATCH(FALSE,I10:I79,0)),TRUE,FALSE)</f>
        <v>1</v>
      </c>
      <c r="J7" s="752" t="b">
        <f>IF(ISNA(MATCH(FALSE,J10:J79,0)),TRUE,FALSE)</f>
        <v>1</v>
      </c>
      <c r="K7" s="752" t="b">
        <f>IF(ISNA(MATCH(FALSE,K10:K79,0)),TRUE,FALSE)</f>
        <v>1</v>
      </c>
      <c r="L7" s="755">
        <f>SUM(L10:L79)</f>
        <v>66</v>
      </c>
      <c r="M7" s="745"/>
    </row>
    <row r="8" spans="1:13" s="260" customFormat="1" ht="15.75">
      <c r="A8" s="715"/>
      <c r="B8" s="259"/>
      <c r="C8" s="259"/>
      <c r="D8" s="259"/>
      <c r="E8" s="681"/>
      <c r="F8" s="259"/>
      <c r="G8" s="716"/>
      <c r="H8" s="744"/>
      <c r="I8" s="744"/>
      <c r="J8" s="744"/>
      <c r="K8" s="745"/>
      <c r="L8" s="745"/>
      <c r="M8" s="745"/>
    </row>
    <row r="9" spans="1:13" s="260" customFormat="1" ht="15.75">
      <c r="A9" s="699" t="s">
        <v>606</v>
      </c>
      <c r="B9" s="252" t="s">
        <v>1337</v>
      </c>
      <c r="C9" s="5"/>
      <c r="D9" s="5"/>
      <c r="E9" s="712"/>
      <c r="F9" s="694"/>
      <c r="G9" s="700"/>
      <c r="H9" s="744"/>
      <c r="I9" s="744"/>
      <c r="J9" s="744"/>
      <c r="K9" s="745"/>
      <c r="L9" s="745"/>
      <c r="M9" s="745"/>
    </row>
    <row r="10" spans="1:13" s="260" customFormat="1" ht="15.75">
      <c r="A10" s="699"/>
      <c r="B10" s="265"/>
      <c r="C10" s="5"/>
      <c r="D10" s="209"/>
      <c r="E10" s="713"/>
      <c r="F10" s="694"/>
      <c r="G10" s="700"/>
      <c r="H10" s="744"/>
      <c r="I10" s="744"/>
      <c r="J10" s="757" t="b">
        <f>IF(B10="",TRUE,IF(ISNUMBER(MATCH(B10,InvestmentAdvice,0)),TRUE,FALSE))</f>
        <v>1</v>
      </c>
      <c r="K10" s="745"/>
      <c r="L10" s="744">
        <f>COUNTIF(B10,"")</f>
        <v>1</v>
      </c>
      <c r="M10" s="745"/>
    </row>
    <row r="11" spans="1:13" s="260" customFormat="1" ht="15.75">
      <c r="A11" s="701"/>
      <c r="B11" s="702"/>
      <c r="C11" s="643"/>
      <c r="D11" s="643"/>
      <c r="E11" s="713"/>
      <c r="F11" s="694"/>
      <c r="G11" s="700"/>
      <c r="H11" s="744"/>
      <c r="I11" s="744"/>
      <c r="J11" s="744"/>
      <c r="K11" s="745"/>
      <c r="L11" s="745"/>
      <c r="M11" s="745"/>
    </row>
    <row r="12" spans="1:13" s="260" customFormat="1" ht="15.75">
      <c r="A12" s="699" t="s">
        <v>607</v>
      </c>
      <c r="B12" s="252" t="s">
        <v>1338</v>
      </c>
      <c r="C12" s="5"/>
      <c r="D12" s="5"/>
      <c r="E12" s="713"/>
      <c r="F12" s="694"/>
      <c r="G12" s="700"/>
      <c r="H12" s="744"/>
      <c r="I12" s="744"/>
      <c r="J12" s="744"/>
      <c r="K12" s="745"/>
      <c r="L12" s="745"/>
      <c r="M12" s="745"/>
    </row>
    <row r="13" spans="1:13" s="260" customFormat="1" ht="15.75">
      <c r="A13" s="699"/>
      <c r="B13" s="265"/>
      <c r="C13" s="5"/>
      <c r="D13" s="209"/>
      <c r="E13" s="713"/>
      <c r="F13" s="694"/>
      <c r="G13" s="700"/>
      <c r="H13" s="744"/>
      <c r="I13" s="744"/>
      <c r="J13" s="757" t="b">
        <f>IF(B13="",TRUE,IF(ISNUMBER(MATCH(B13,ClearingServices,0)),TRUE,FALSE))</f>
        <v>1</v>
      </c>
      <c r="K13" s="745"/>
      <c r="L13" s="744">
        <f>COUNTIF(B13,"")</f>
        <v>1</v>
      </c>
      <c r="M13" s="745"/>
    </row>
    <row r="14" spans="1:13" s="260" customFormat="1" ht="15.75">
      <c r="A14" s="701"/>
      <c r="B14" s="702"/>
      <c r="C14" s="643"/>
      <c r="D14" s="643"/>
      <c r="E14" s="713"/>
      <c r="F14" s="694"/>
      <c r="G14" s="700"/>
      <c r="H14" s="744"/>
      <c r="I14" s="744"/>
      <c r="J14" s="744"/>
      <c r="K14" s="745"/>
      <c r="L14" s="745"/>
      <c r="M14" s="745"/>
    </row>
    <row r="15" spans="1:13" s="260" customFormat="1" ht="15.75">
      <c r="A15" s="699" t="s">
        <v>610</v>
      </c>
      <c r="B15" s="992" t="s">
        <v>1339</v>
      </c>
      <c r="C15" s="992"/>
      <c r="D15" s="5"/>
      <c r="E15" s="713"/>
      <c r="F15" s="694"/>
      <c r="G15" s="700"/>
      <c r="H15" s="744"/>
      <c r="I15" s="744"/>
      <c r="J15" s="744"/>
      <c r="K15" s="745"/>
      <c r="L15" s="745"/>
      <c r="M15" s="745"/>
    </row>
    <row r="16" spans="1:13" s="260" customFormat="1" ht="15.75">
      <c r="A16" s="699"/>
      <c r="B16" s="265"/>
      <c r="C16" s="5"/>
      <c r="D16" s="209"/>
      <c r="E16" s="713"/>
      <c r="F16" s="694"/>
      <c r="G16" s="700"/>
      <c r="H16" s="744"/>
      <c r="I16" s="744"/>
      <c r="J16" s="757" t="b">
        <f>IF(B16="",TRUE,IF(ISNUMBER(MATCH(B16,List_YesNo,0)),TRUE,FALSE))</f>
        <v>1</v>
      </c>
      <c r="K16" s="745"/>
      <c r="L16" s="744">
        <f>COUNTIF(B16,"")</f>
        <v>1</v>
      </c>
      <c r="M16" s="745"/>
    </row>
    <row r="17" spans="1:13" s="260" customFormat="1" ht="60.75" customHeight="1">
      <c r="A17" s="701"/>
      <c r="B17" s="1001" t="s">
        <v>1340</v>
      </c>
      <c r="C17" s="1001"/>
      <c r="D17" s="643"/>
      <c r="E17" s="713"/>
      <c r="F17" s="694"/>
      <c r="G17" s="700"/>
      <c r="H17" s="744"/>
      <c r="I17" s="744"/>
      <c r="J17" s="744"/>
      <c r="K17" s="745"/>
      <c r="L17" s="745"/>
      <c r="M17" s="745"/>
    </row>
    <row r="18" spans="1:13" s="260" customFormat="1" ht="15.75">
      <c r="A18" s="701"/>
      <c r="B18" s="702"/>
      <c r="C18" s="643"/>
      <c r="D18" s="643"/>
      <c r="E18" s="713"/>
      <c r="F18" s="694"/>
      <c r="G18" s="700"/>
      <c r="H18" s="744"/>
      <c r="I18" s="744"/>
      <c r="J18" s="744"/>
      <c r="K18" s="745"/>
      <c r="L18" s="745"/>
      <c r="M18" s="745"/>
    </row>
    <row r="19" spans="1:13" s="260" customFormat="1" ht="15.75">
      <c r="A19" s="699" t="s">
        <v>611</v>
      </c>
      <c r="B19" s="992" t="s">
        <v>1399</v>
      </c>
      <c r="C19" s="992"/>
      <c r="D19" s="5"/>
      <c r="E19" s="713"/>
      <c r="F19" s="694"/>
      <c r="G19" s="700"/>
      <c r="H19" s="744"/>
      <c r="I19" s="744"/>
      <c r="J19" s="744"/>
      <c r="K19" s="745"/>
      <c r="L19" s="745"/>
      <c r="M19" s="745"/>
    </row>
    <row r="20" spans="1:13" s="260" customFormat="1" ht="15.75">
      <c r="A20" s="701"/>
      <c r="B20" s="266"/>
      <c r="C20" s="5"/>
      <c r="D20" s="5"/>
      <c r="E20" s="713"/>
      <c r="F20" s="694"/>
      <c r="G20" s="700"/>
      <c r="H20" s="744"/>
      <c r="I20" s="744"/>
      <c r="J20" s="744"/>
      <c r="K20" s="745"/>
      <c r="L20" s="744">
        <f>COUNTIF(B20,"")</f>
        <v>1</v>
      </c>
      <c r="M20" s="745"/>
    </row>
    <row r="21" spans="1:13" s="260" customFormat="1" ht="30.75" customHeight="1">
      <c r="A21" s="701"/>
      <c r="B21" s="1001" t="s">
        <v>743</v>
      </c>
      <c r="C21" s="1001"/>
      <c r="D21" s="5"/>
      <c r="E21" s="713"/>
      <c r="F21" s="694"/>
      <c r="G21" s="700"/>
      <c r="H21" s="744"/>
      <c r="I21" s="744"/>
      <c r="J21" s="744"/>
      <c r="K21" s="745"/>
      <c r="L21" s="745"/>
      <c r="M21" s="745"/>
    </row>
    <row r="22" spans="1:13" s="260" customFormat="1" ht="15.75">
      <c r="A22" s="701"/>
      <c r="B22" s="702"/>
      <c r="C22" s="643"/>
      <c r="D22" s="643"/>
      <c r="E22" s="713"/>
      <c r="F22" s="694"/>
      <c r="G22" s="700"/>
      <c r="H22" s="744"/>
      <c r="I22" s="744"/>
      <c r="J22" s="744"/>
      <c r="K22" s="745"/>
      <c r="L22" s="745"/>
      <c r="M22" s="745"/>
    </row>
    <row r="23" spans="1:13" s="260" customFormat="1" ht="15.75">
      <c r="A23" s="703" t="s">
        <v>1293</v>
      </c>
      <c r="B23" s="635" t="s">
        <v>1384</v>
      </c>
      <c r="C23" s="644"/>
      <c r="D23" s="5"/>
      <c r="E23" s="713"/>
      <c r="F23" s="694"/>
      <c r="G23" s="700"/>
      <c r="H23" s="744"/>
      <c r="I23" s="744"/>
      <c r="J23" s="744"/>
      <c r="K23" s="745"/>
      <c r="L23" s="745"/>
      <c r="M23" s="745"/>
    </row>
    <row r="24" spans="1:13" s="260" customFormat="1" ht="15.75">
      <c r="A24" s="733"/>
      <c r="B24" s="265"/>
      <c r="C24" s="644"/>
      <c r="D24" s="5"/>
      <c r="E24" s="713"/>
      <c r="F24" s="694"/>
      <c r="G24" s="700"/>
      <c r="H24" s="744"/>
      <c r="I24" s="744"/>
      <c r="J24" s="757" t="b">
        <f>IF(B24="",TRUE,IF(ISNUMBER(MATCH(B24,List_YesNo,0)),TRUE,FALSE))</f>
        <v>1</v>
      </c>
      <c r="K24" s="745"/>
      <c r="L24" s="744">
        <f>COUNTIF(B24,"")</f>
        <v>1</v>
      </c>
      <c r="M24" s="745"/>
    </row>
    <row r="25" spans="1:13" s="260" customFormat="1" ht="15.75">
      <c r="A25" s="701"/>
      <c r="B25" s="748" t="s">
        <v>1385</v>
      </c>
      <c r="C25" s="644"/>
      <c r="D25" s="5"/>
      <c r="E25" s="713"/>
      <c r="F25" s="694"/>
      <c r="G25" s="700"/>
      <c r="H25" s="744"/>
      <c r="I25" s="744"/>
      <c r="J25" s="744"/>
      <c r="K25" s="745"/>
      <c r="L25" s="745"/>
      <c r="M25" s="745"/>
    </row>
    <row r="26" spans="1:13" s="260" customFormat="1" ht="15.75">
      <c r="A26" s="701"/>
      <c r="B26" s="639"/>
      <c r="C26" s="644"/>
      <c r="D26" s="5"/>
      <c r="E26" s="713"/>
      <c r="F26" s="694"/>
      <c r="G26" s="700"/>
      <c r="H26" s="744"/>
      <c r="I26" s="744"/>
      <c r="J26" s="744"/>
      <c r="K26" s="745"/>
      <c r="L26" s="745"/>
      <c r="M26" s="745"/>
    </row>
    <row r="27" spans="1:13" s="260" customFormat="1" ht="15.75">
      <c r="A27" s="703" t="s">
        <v>1296</v>
      </c>
      <c r="B27" s="635" t="s">
        <v>1386</v>
      </c>
      <c r="C27" s="644"/>
      <c r="D27" s="5"/>
      <c r="E27" s="713"/>
      <c r="F27" s="694"/>
      <c r="G27" s="700"/>
      <c r="H27" s="744"/>
      <c r="I27" s="744"/>
      <c r="J27" s="744"/>
      <c r="K27" s="745"/>
      <c r="L27" s="745"/>
      <c r="M27" s="745"/>
    </row>
    <row r="28" spans="1:13" s="260" customFormat="1" ht="15.75">
      <c r="A28" s="701"/>
      <c r="B28" s="265"/>
      <c r="C28" s="644"/>
      <c r="D28" s="5"/>
      <c r="E28" s="713"/>
      <c r="F28" s="694"/>
      <c r="G28" s="700"/>
      <c r="H28" s="744"/>
      <c r="I28" s="744"/>
      <c r="J28" s="757" t="b">
        <f>IF(B28="",TRUE,IF(ISNUMBER(MATCH(B28,List_YesNo,0)),TRUE,FALSE))</f>
        <v>1</v>
      </c>
      <c r="K28" s="745"/>
      <c r="L28" s="744">
        <f>COUNTIF(B28,"")</f>
        <v>1</v>
      </c>
      <c r="M28" s="745"/>
    </row>
    <row r="29" spans="1:13" s="260" customFormat="1" ht="15.75">
      <c r="A29" s="701"/>
      <c r="B29" s="996" t="s">
        <v>1387</v>
      </c>
      <c r="C29" s="996"/>
      <c r="D29" s="5"/>
      <c r="E29" s="713"/>
      <c r="F29" s="694"/>
      <c r="G29" s="700"/>
      <c r="H29" s="744"/>
      <c r="I29" s="744"/>
      <c r="J29" s="744"/>
      <c r="K29" s="745"/>
      <c r="L29" s="745"/>
      <c r="M29" s="745"/>
    </row>
    <row r="30" spans="1:13" s="260" customFormat="1" ht="15.75">
      <c r="A30" s="699"/>
      <c r="B30" s="644"/>
      <c r="C30" s="644"/>
      <c r="D30" s="5"/>
      <c r="E30" s="713"/>
      <c r="F30" s="694"/>
      <c r="G30" s="700"/>
      <c r="H30" s="744"/>
      <c r="I30" s="744"/>
      <c r="J30" s="744"/>
      <c r="K30" s="745"/>
      <c r="L30" s="745"/>
      <c r="M30" s="745"/>
    </row>
    <row r="31" spans="1:13" s="260" customFormat="1" ht="47.25" customHeight="1">
      <c r="A31" s="703" t="s">
        <v>1299</v>
      </c>
      <c r="B31" s="992" t="s">
        <v>1407</v>
      </c>
      <c r="C31" s="992"/>
      <c r="D31" s="5"/>
      <c r="E31" s="713"/>
      <c r="F31" s="694"/>
      <c r="G31" s="700"/>
      <c r="H31" s="744"/>
      <c r="I31" s="744"/>
      <c r="J31" s="744"/>
      <c r="K31" s="745"/>
      <c r="L31" s="745"/>
      <c r="M31" s="745"/>
    </row>
    <row r="32" spans="1:13" s="260" customFormat="1" ht="15.75">
      <c r="A32" s="699"/>
      <c r="B32" s="265"/>
      <c r="C32" s="644"/>
      <c r="D32" s="5"/>
      <c r="E32" s="713"/>
      <c r="F32" s="694"/>
      <c r="G32" s="700"/>
      <c r="H32" s="744"/>
      <c r="I32" s="744"/>
      <c r="J32" s="757" t="b">
        <f>IF(B32="",TRUE,IF(ISNUMBER(MATCH(B32,List_YesNo,0)),TRUE,FALSE))</f>
        <v>1</v>
      </c>
      <c r="K32" s="745"/>
      <c r="L32" s="744">
        <f>COUNTIF(B32,"")</f>
        <v>1</v>
      </c>
      <c r="M32" s="745"/>
    </row>
    <row r="33" spans="1:13" s="260" customFormat="1" ht="15.75">
      <c r="A33" s="699"/>
      <c r="B33" s="644"/>
      <c r="C33" s="644"/>
      <c r="D33" s="5"/>
      <c r="E33" s="713"/>
      <c r="F33" s="694"/>
      <c r="G33" s="700"/>
      <c r="H33" s="744"/>
      <c r="I33" s="744"/>
      <c r="J33" s="744"/>
      <c r="K33" s="745"/>
      <c r="L33" s="745"/>
      <c r="M33" s="745"/>
    </row>
    <row r="34" spans="1:13" s="260" customFormat="1" ht="15.75">
      <c r="A34" s="699"/>
      <c r="B34" s="644"/>
      <c r="C34" s="644"/>
      <c r="D34" s="5"/>
      <c r="E34" s="713"/>
      <c r="F34" s="694"/>
      <c r="G34" s="700"/>
      <c r="H34" s="744"/>
      <c r="I34" s="744"/>
      <c r="J34" s="744"/>
      <c r="K34" s="745"/>
      <c r="L34" s="745"/>
      <c r="M34" s="745"/>
    </row>
    <row r="35" spans="1:13" s="260" customFormat="1" ht="15.75">
      <c r="A35" s="732">
        <v>2</v>
      </c>
      <c r="B35" s="993" t="s">
        <v>1341</v>
      </c>
      <c r="C35" s="993"/>
      <c r="D35" s="993"/>
      <c r="E35" s="993"/>
      <c r="F35" s="5"/>
      <c r="G35" s="695"/>
      <c r="H35" s="744"/>
      <c r="I35" s="744"/>
      <c r="J35" s="744"/>
      <c r="K35" s="745"/>
      <c r="L35" s="745"/>
      <c r="M35" s="745"/>
    </row>
    <row r="36" spans="1:13" s="260" customFormat="1" ht="15.75">
      <c r="A36" s="703"/>
      <c r="B36" s="252"/>
      <c r="C36" s="5"/>
      <c r="D36" s="695"/>
      <c r="E36" s="5"/>
      <c r="F36" s="694"/>
      <c r="G36" s="695"/>
      <c r="H36" s="744"/>
      <c r="I36" s="744"/>
      <c r="J36" s="744"/>
      <c r="K36" s="745"/>
      <c r="L36" s="745"/>
      <c r="M36" s="745"/>
    </row>
    <row r="37" spans="1:13" s="260" customFormat="1" ht="15.75">
      <c r="A37" s="699" t="s">
        <v>730</v>
      </c>
      <c r="B37" s="992" t="s">
        <v>1342</v>
      </c>
      <c r="C37" s="992"/>
      <c r="D37" s="1002"/>
      <c r="E37" s="5"/>
      <c r="F37" s="694"/>
      <c r="G37" s="1002"/>
      <c r="H37" s="744"/>
      <c r="I37" s="744"/>
      <c r="J37" s="744"/>
      <c r="K37" s="745"/>
      <c r="L37" s="745"/>
      <c r="M37" s="745"/>
    </row>
    <row r="38" spans="1:13" s="260" customFormat="1" ht="15.75">
      <c r="A38" s="701"/>
      <c r="B38" s="266"/>
      <c r="C38" s="5"/>
      <c r="D38" s="1002"/>
      <c r="E38" s="5"/>
      <c r="F38" s="694"/>
      <c r="G38" s="1002"/>
      <c r="H38" s="744"/>
      <c r="I38" s="744"/>
      <c r="J38" s="744"/>
      <c r="K38" s="745"/>
      <c r="L38" s="744">
        <f>COUNTIF(B38,"")</f>
        <v>1</v>
      </c>
      <c r="M38" s="745"/>
    </row>
    <row r="39" spans="1:13" s="260" customFormat="1" ht="15.75">
      <c r="A39" s="701"/>
      <c r="B39" s="1001" t="s">
        <v>1343</v>
      </c>
      <c r="C39" s="1001"/>
      <c r="D39" s="1002"/>
      <c r="E39" s="5"/>
      <c r="F39" s="694"/>
      <c r="G39" s="1002"/>
      <c r="H39" s="744"/>
      <c r="I39" s="744"/>
      <c r="J39" s="744"/>
      <c r="K39" s="745"/>
      <c r="L39" s="745"/>
      <c r="M39" s="745"/>
    </row>
    <row r="40" spans="1:13" s="260" customFormat="1" ht="15.75">
      <c r="A40" s="701"/>
      <c r="B40" s="1003"/>
      <c r="C40" s="1003"/>
      <c r="D40" s="1002"/>
      <c r="E40" s="5"/>
      <c r="F40" s="694"/>
      <c r="G40" s="1002"/>
      <c r="H40" s="744"/>
      <c r="I40" s="744"/>
      <c r="J40" s="744"/>
      <c r="K40" s="745"/>
      <c r="L40" s="745"/>
      <c r="M40" s="745"/>
    </row>
    <row r="41" spans="1:13" s="260" customFormat="1" ht="15.75">
      <c r="A41" s="699" t="s">
        <v>731</v>
      </c>
      <c r="B41" s="992" t="s">
        <v>1344</v>
      </c>
      <c r="C41" s="992"/>
      <c r="D41" s="1002"/>
      <c r="E41" s="5"/>
      <c r="F41" s="694"/>
      <c r="G41" s="1002"/>
      <c r="H41" s="744"/>
      <c r="I41" s="744"/>
      <c r="J41" s="744"/>
      <c r="K41" s="745"/>
      <c r="L41" s="745"/>
      <c r="M41" s="745"/>
    </row>
    <row r="42" spans="1:13" s="260" customFormat="1" ht="15.75">
      <c r="A42" s="701"/>
      <c r="B42" s="266"/>
      <c r="C42" s="5"/>
      <c r="D42" s="1002"/>
      <c r="E42" s="5"/>
      <c r="F42" s="694"/>
      <c r="G42" s="1002"/>
      <c r="H42" s="744"/>
      <c r="I42" s="744"/>
      <c r="J42" s="744"/>
      <c r="K42" s="745"/>
      <c r="L42" s="744">
        <f>COUNTIF(B42,"")</f>
        <v>1</v>
      </c>
      <c r="M42" s="745"/>
    </row>
    <row r="43" spans="1:13" s="260" customFormat="1" ht="15.75">
      <c r="A43" s="701"/>
      <c r="B43" s="1001" t="s">
        <v>1345</v>
      </c>
      <c r="C43" s="1001"/>
      <c r="D43" s="1002"/>
      <c r="E43" s="5"/>
      <c r="F43" s="694"/>
      <c r="G43" s="1002"/>
      <c r="H43" s="744"/>
      <c r="I43" s="744"/>
      <c r="J43" s="744"/>
      <c r="K43" s="745"/>
      <c r="L43" s="745"/>
      <c r="M43" s="745"/>
    </row>
    <row r="44" spans="1:13" s="260" customFormat="1" ht="15.75">
      <c r="A44" s="701"/>
      <c r="B44" s="1003"/>
      <c r="C44" s="1003"/>
      <c r="D44" s="696"/>
      <c r="E44" s="5"/>
      <c r="F44" s="694"/>
      <c r="G44" s="696"/>
      <c r="H44" s="744"/>
      <c r="I44" s="744"/>
      <c r="J44" s="744"/>
      <c r="K44" s="745"/>
      <c r="L44" s="745"/>
      <c r="M44" s="745"/>
    </row>
    <row r="45" spans="1:13" s="260" customFormat="1" ht="15.75">
      <c r="A45" s="699" t="s">
        <v>1368</v>
      </c>
      <c r="B45" s="992" t="s">
        <v>1346</v>
      </c>
      <c r="C45" s="992"/>
      <c r="D45" s="696"/>
      <c r="E45" s="5"/>
      <c r="F45" s="694"/>
      <c r="G45" s="696"/>
      <c r="H45" s="744"/>
      <c r="I45" s="744"/>
      <c r="J45" s="744"/>
      <c r="K45" s="745"/>
      <c r="L45" s="745"/>
      <c r="M45" s="745"/>
    </row>
    <row r="46" spans="1:13" s="260" customFormat="1" ht="15.75">
      <c r="A46" s="701"/>
      <c r="B46" s="265"/>
      <c r="C46" s="5"/>
      <c r="D46" s="696"/>
      <c r="E46" s="5"/>
      <c r="F46" s="694"/>
      <c r="G46" s="696"/>
      <c r="H46" s="744"/>
      <c r="I46" s="744"/>
      <c r="J46" s="757" t="b">
        <f>IF(B46="",TRUE,IF(ISNUMBER(MATCH(B46,List_YesNo,0)),TRUE,FALSE))</f>
        <v>1</v>
      </c>
      <c r="K46" s="745"/>
      <c r="L46" s="744">
        <f>COUNTIF(B46,"")</f>
        <v>1</v>
      </c>
      <c r="M46" s="745"/>
    </row>
    <row r="47" spans="1:13" s="260" customFormat="1" ht="46.5" customHeight="1">
      <c r="A47" s="701"/>
      <c r="B47" s="1001" t="s">
        <v>1347</v>
      </c>
      <c r="C47" s="1001"/>
      <c r="D47" s="696"/>
      <c r="E47" s="5"/>
      <c r="F47" s="694"/>
      <c r="G47" s="696"/>
      <c r="H47" s="744"/>
      <c r="I47" s="744"/>
      <c r="J47" s="744"/>
      <c r="K47" s="745"/>
      <c r="L47" s="745"/>
      <c r="M47" s="745"/>
    </row>
    <row r="48" spans="1:13" s="260" customFormat="1" ht="15.75">
      <c r="A48" s="701"/>
      <c r="B48" s="644"/>
      <c r="C48" s="644"/>
      <c r="D48" s="696"/>
      <c r="E48" s="5"/>
      <c r="F48" s="694"/>
      <c r="G48" s="696"/>
      <c r="H48" s="744"/>
      <c r="I48" s="744"/>
      <c r="J48" s="744"/>
      <c r="K48" s="745"/>
      <c r="L48" s="745"/>
      <c r="M48" s="745"/>
    </row>
    <row r="49" spans="1:13" s="260" customFormat="1" ht="15.75">
      <c r="A49" s="699" t="s">
        <v>1369</v>
      </c>
      <c r="B49" s="992" t="s">
        <v>1392</v>
      </c>
      <c r="C49" s="992"/>
      <c r="D49" s="696"/>
      <c r="E49" s="5"/>
      <c r="F49" s="694"/>
      <c r="G49" s="696"/>
      <c r="H49" s="744"/>
      <c r="I49" s="744"/>
      <c r="J49" s="744"/>
      <c r="K49" s="745"/>
      <c r="L49" s="745"/>
      <c r="M49" s="745"/>
    </row>
    <row r="50" spans="1:13" s="260" customFormat="1" ht="15.75">
      <c r="A50" s="701"/>
      <c r="B50" s="265"/>
      <c r="C50" s="697"/>
      <c r="D50" s="696"/>
      <c r="E50" s="5"/>
      <c r="F50" s="694"/>
      <c r="G50" s="696"/>
      <c r="H50" s="744"/>
      <c r="I50" s="744"/>
      <c r="J50" s="757" t="b">
        <f>IF(B50="",TRUE,IF(ISNUMBER(MATCH(B50,List_YesNo,0)),TRUE,FALSE))</f>
        <v>1</v>
      </c>
      <c r="K50" s="745"/>
      <c r="L50" s="744">
        <f>COUNTIF(B50,"")</f>
        <v>1</v>
      </c>
      <c r="M50" s="745"/>
    </row>
    <row r="51" spans="1:13" s="260" customFormat="1" ht="15.75">
      <c r="A51" s="701"/>
      <c r="B51" s="644"/>
      <c r="C51" s="644"/>
      <c r="D51" s="696"/>
      <c r="E51" s="5"/>
      <c r="F51" s="694"/>
      <c r="G51" s="696"/>
      <c r="H51" s="744"/>
      <c r="I51" s="744"/>
      <c r="J51" s="744"/>
      <c r="K51" s="745"/>
      <c r="L51" s="745"/>
      <c r="M51" s="745"/>
    </row>
    <row r="52" spans="1:13" s="260" customFormat="1" ht="92.25" customHeight="1">
      <c r="A52" s="704" t="s">
        <v>1370</v>
      </c>
      <c r="B52" s="1004" t="s">
        <v>1395</v>
      </c>
      <c r="C52" s="1004"/>
      <c r="D52" s="1004"/>
      <c r="E52" s="1004"/>
      <c r="F52" s="1004"/>
      <c r="G52" s="706"/>
      <c r="H52" s="744"/>
      <c r="I52" s="744"/>
      <c r="J52" s="744"/>
      <c r="K52" s="745"/>
      <c r="L52" s="745"/>
      <c r="M52" s="745"/>
    </row>
    <row r="53" spans="1:13" s="260" customFormat="1" ht="15.75">
      <c r="A53" s="734"/>
      <c r="B53" s="644"/>
      <c r="C53" s="644"/>
      <c r="D53" s="696"/>
      <c r="E53" s="5"/>
      <c r="F53" s="694"/>
      <c r="G53" s="696"/>
      <c r="H53" s="744"/>
      <c r="I53" s="744"/>
      <c r="J53" s="744"/>
      <c r="K53" s="745"/>
      <c r="L53" s="745"/>
      <c r="M53" s="745"/>
    </row>
    <row r="54" spans="1:13" s="260" customFormat="1" ht="75">
      <c r="A54" s="727" t="s">
        <v>1348</v>
      </c>
      <c r="B54" s="727" t="s">
        <v>1349</v>
      </c>
      <c r="C54" s="727" t="s">
        <v>12</v>
      </c>
      <c r="D54" s="727" t="s">
        <v>1393</v>
      </c>
      <c r="E54" s="1005" t="s">
        <v>1394</v>
      </c>
      <c r="F54" s="1005"/>
      <c r="G54" s="727" t="s">
        <v>1350</v>
      </c>
      <c r="H54" s="744"/>
      <c r="I54" s="744"/>
      <c r="J54" s="744"/>
      <c r="K54" s="745"/>
      <c r="L54" s="745"/>
      <c r="M54" s="745"/>
    </row>
    <row r="55" spans="1:13" s="260" customFormat="1" ht="15.75">
      <c r="A55" s="728" t="s">
        <v>1351</v>
      </c>
      <c r="B55" s="265"/>
      <c r="C55" s="265"/>
      <c r="D55" s="266"/>
      <c r="E55" s="266"/>
      <c r="F55" s="729" t="s">
        <v>732</v>
      </c>
      <c r="G55" s="266"/>
      <c r="H55" s="757"/>
      <c r="I55" s="757" t="b">
        <f>IF(OR(AND(B55="",C55="",D55="",E55="",G55=""),AND(B55&lt;&gt;"",C55&lt;&gt;"",D55&lt;&gt;"",E55&lt;&gt;"",G55&lt;&gt;"")),TRUE,FALSE)</f>
        <v>1</v>
      </c>
      <c r="J55" s="757" t="b">
        <f>IF(B55="",TRUE,IF(ISNUMBER(MATCH(B55,Countries3,0)),TRUE,FALSE))</f>
        <v>1</v>
      </c>
      <c r="K55" s="757" t="b">
        <f>IF(C55="",TRUE,IF(ISNUMBER(MATCH(C55,Relation2,0)),TRUE,FALSE))</f>
        <v>1</v>
      </c>
      <c r="L55" s="744">
        <f>COUNTIF(B55:E64,"")</f>
        <v>40</v>
      </c>
      <c r="M55" s="745"/>
    </row>
    <row r="56" spans="1:13" s="260" customFormat="1" ht="15.75">
      <c r="A56" s="728" t="s">
        <v>1352</v>
      </c>
      <c r="B56" s="265"/>
      <c r="C56" s="265"/>
      <c r="D56" s="266"/>
      <c r="E56" s="266"/>
      <c r="F56" s="729" t="s">
        <v>732</v>
      </c>
      <c r="G56" s="266"/>
      <c r="H56" s="744"/>
      <c r="I56" s="757" t="b">
        <f t="shared" ref="I56:I63" si="0">IF(OR(AND(B56="",C56="",D56="",E56="",G56=""),AND(B56&lt;&gt;"",C56&lt;&gt;"",D56&lt;&gt;"",E56&lt;&gt;"",G56&lt;&gt;"")),TRUE,FALSE)</f>
        <v>1</v>
      </c>
      <c r="J56" s="757" t="b">
        <f t="shared" ref="J56:J64" si="1">IF(B56="",TRUE,IF(ISNUMBER(MATCH(B56,Countries3,0)),TRUE,FALSE))</f>
        <v>1</v>
      </c>
      <c r="K56" s="757" t="b">
        <f t="shared" ref="K56:K64" si="2">IF(C56="",TRUE,IF(ISNUMBER(MATCH(C56,Relation2,0)),TRUE,FALSE))</f>
        <v>1</v>
      </c>
      <c r="L56" s="744">
        <f>COUNTIF(G55:G64,"")</f>
        <v>10</v>
      </c>
      <c r="M56" s="745"/>
    </row>
    <row r="57" spans="1:13" s="260" customFormat="1" ht="15.75">
      <c r="A57" s="728" t="s">
        <v>1353</v>
      </c>
      <c r="B57" s="265"/>
      <c r="C57" s="265"/>
      <c r="D57" s="266"/>
      <c r="E57" s="266"/>
      <c r="F57" s="729" t="s">
        <v>732</v>
      </c>
      <c r="G57" s="266"/>
      <c r="H57" s="744"/>
      <c r="I57" s="757" t="b">
        <f t="shared" si="0"/>
        <v>1</v>
      </c>
      <c r="J57" s="757" t="b">
        <f t="shared" si="1"/>
        <v>1</v>
      </c>
      <c r="K57" s="757" t="b">
        <f t="shared" si="2"/>
        <v>1</v>
      </c>
      <c r="L57" s="744"/>
      <c r="M57" s="745"/>
    </row>
    <row r="58" spans="1:13" s="260" customFormat="1" ht="15.75">
      <c r="A58" s="728" t="s">
        <v>1354</v>
      </c>
      <c r="B58" s="265"/>
      <c r="C58" s="265"/>
      <c r="D58" s="266"/>
      <c r="E58" s="266"/>
      <c r="F58" s="729" t="s">
        <v>732</v>
      </c>
      <c r="G58" s="266"/>
      <c r="H58" s="744"/>
      <c r="I58" s="757" t="b">
        <f t="shared" si="0"/>
        <v>1</v>
      </c>
      <c r="J58" s="757" t="b">
        <f t="shared" si="1"/>
        <v>1</v>
      </c>
      <c r="K58" s="757" t="b">
        <f t="shared" si="2"/>
        <v>1</v>
      </c>
      <c r="L58" s="744"/>
      <c r="M58" s="745"/>
    </row>
    <row r="59" spans="1:13" s="260" customFormat="1" ht="15.75">
      <c r="A59" s="728" t="s">
        <v>1355</v>
      </c>
      <c r="B59" s="265"/>
      <c r="C59" s="265"/>
      <c r="D59" s="266"/>
      <c r="E59" s="266"/>
      <c r="F59" s="729" t="s">
        <v>732</v>
      </c>
      <c r="G59" s="266"/>
      <c r="H59" s="744"/>
      <c r="I59" s="757" t="b">
        <f t="shared" si="0"/>
        <v>1</v>
      </c>
      <c r="J59" s="757" t="b">
        <f t="shared" si="1"/>
        <v>1</v>
      </c>
      <c r="K59" s="757" t="b">
        <f t="shared" si="2"/>
        <v>1</v>
      </c>
      <c r="L59" s="744"/>
      <c r="M59" s="745"/>
    </row>
    <row r="60" spans="1:13" s="260" customFormat="1" ht="15.75">
      <c r="A60" s="728" t="s">
        <v>1356</v>
      </c>
      <c r="B60" s="265"/>
      <c r="C60" s="265"/>
      <c r="D60" s="266"/>
      <c r="E60" s="266"/>
      <c r="F60" s="729" t="s">
        <v>732</v>
      </c>
      <c r="G60" s="266"/>
      <c r="H60" s="744"/>
      <c r="I60" s="757" t="b">
        <f t="shared" si="0"/>
        <v>1</v>
      </c>
      <c r="J60" s="757" t="b">
        <f t="shared" si="1"/>
        <v>1</v>
      </c>
      <c r="K60" s="757" t="b">
        <f t="shared" si="2"/>
        <v>1</v>
      </c>
      <c r="L60" s="744"/>
      <c r="M60" s="745"/>
    </row>
    <row r="61" spans="1:13" s="260" customFormat="1" ht="15.75">
      <c r="A61" s="728" t="s">
        <v>1357</v>
      </c>
      <c r="B61" s="265"/>
      <c r="C61" s="265"/>
      <c r="D61" s="266"/>
      <c r="E61" s="266"/>
      <c r="F61" s="729" t="s">
        <v>732</v>
      </c>
      <c r="G61" s="266"/>
      <c r="H61" s="744"/>
      <c r="I61" s="757" t="b">
        <f t="shared" si="0"/>
        <v>1</v>
      </c>
      <c r="J61" s="757" t="b">
        <f t="shared" si="1"/>
        <v>1</v>
      </c>
      <c r="K61" s="757" t="b">
        <f t="shared" si="2"/>
        <v>1</v>
      </c>
      <c r="L61" s="744"/>
      <c r="M61" s="745"/>
    </row>
    <row r="62" spans="1:13" s="260" customFormat="1" ht="15.75">
      <c r="A62" s="728" t="s">
        <v>1358</v>
      </c>
      <c r="B62" s="265"/>
      <c r="C62" s="265"/>
      <c r="D62" s="266"/>
      <c r="E62" s="266"/>
      <c r="F62" s="729" t="s">
        <v>732</v>
      </c>
      <c r="G62" s="266"/>
      <c r="H62" s="744"/>
      <c r="I62" s="757" t="b">
        <f t="shared" si="0"/>
        <v>1</v>
      </c>
      <c r="J62" s="757" t="b">
        <f t="shared" si="1"/>
        <v>1</v>
      </c>
      <c r="K62" s="757" t="b">
        <f t="shared" si="2"/>
        <v>1</v>
      </c>
      <c r="L62" s="745"/>
      <c r="M62" s="745"/>
    </row>
    <row r="63" spans="1:13" s="260" customFormat="1" ht="15.75">
      <c r="A63" s="728" t="s">
        <v>1359</v>
      </c>
      <c r="B63" s="265"/>
      <c r="C63" s="265"/>
      <c r="D63" s="266"/>
      <c r="E63" s="266"/>
      <c r="F63" s="729" t="s">
        <v>732</v>
      </c>
      <c r="G63" s="266"/>
      <c r="H63" s="744"/>
      <c r="I63" s="757" t="b">
        <f t="shared" si="0"/>
        <v>1</v>
      </c>
      <c r="J63" s="757" t="b">
        <f t="shared" si="1"/>
        <v>1</v>
      </c>
      <c r="K63" s="757" t="b">
        <f t="shared" si="2"/>
        <v>1</v>
      </c>
      <c r="L63" s="745"/>
      <c r="M63" s="745"/>
    </row>
    <row r="64" spans="1:13" s="260" customFormat="1" ht="15.75">
      <c r="A64" s="728" t="s">
        <v>1360</v>
      </c>
      <c r="B64" s="265"/>
      <c r="C64" s="265"/>
      <c r="D64" s="266"/>
      <c r="E64" s="266"/>
      <c r="F64" s="729" t="s">
        <v>732</v>
      </c>
      <c r="G64" s="266"/>
      <c r="H64" s="744"/>
      <c r="I64" s="757" t="b">
        <f>IF(OR(AND(B64="",C64="",D64="",E64="",G64=""),AND(B64&lt;&gt;"",C64&lt;&gt;"",D64&lt;&gt;"",E64&lt;&gt;"",G64&lt;&gt;"")),TRUE,FALSE)</f>
        <v>1</v>
      </c>
      <c r="J64" s="757" t="b">
        <f t="shared" si="1"/>
        <v>1</v>
      </c>
      <c r="K64" s="757" t="b">
        <f t="shared" si="2"/>
        <v>1</v>
      </c>
      <c r="L64" s="745"/>
      <c r="M64" s="745"/>
    </row>
    <row r="65" spans="1:13" s="260" customFormat="1" ht="15.75">
      <c r="A65" s="735"/>
      <c r="B65" s="644"/>
      <c r="C65" s="644"/>
      <c r="D65" s="644"/>
      <c r="E65" s="644"/>
      <c r="F65" s="644"/>
      <c r="G65" s="209"/>
      <c r="H65" s="745"/>
      <c r="I65" s="745"/>
      <c r="J65" s="744"/>
      <c r="K65" s="745"/>
      <c r="L65" s="745"/>
      <c r="M65" s="745"/>
    </row>
    <row r="66" spans="1:13" s="260" customFormat="1" ht="15.75">
      <c r="A66" s="699"/>
      <c r="B66" s="644"/>
      <c r="C66" s="644"/>
      <c r="D66" s="644"/>
      <c r="E66" s="644"/>
      <c r="F66" s="644"/>
      <c r="G66" s="209"/>
      <c r="H66" s="745"/>
      <c r="I66" s="745"/>
      <c r="J66" s="744"/>
      <c r="K66" s="745"/>
      <c r="L66" s="745"/>
      <c r="M66" s="745"/>
    </row>
    <row r="67" spans="1:13" s="260" customFormat="1" ht="15.75">
      <c r="A67" s="732">
        <v>3</v>
      </c>
      <c r="B67" s="993" t="s">
        <v>1383</v>
      </c>
      <c r="C67" s="993"/>
      <c r="D67" s="993"/>
      <c r="E67" s="993"/>
      <c r="F67" s="694"/>
      <c r="G67" s="694"/>
      <c r="H67" s="744"/>
      <c r="I67" s="744"/>
      <c r="J67" s="744"/>
      <c r="K67" s="745"/>
      <c r="L67" s="745"/>
      <c r="M67" s="745"/>
    </row>
    <row r="68" spans="1:13" s="260" customFormat="1" ht="15.75">
      <c r="A68" s="714"/>
      <c r="B68" s="635"/>
      <c r="C68" s="635"/>
      <c r="D68" s="707"/>
      <c r="E68" s="5"/>
      <c r="F68" s="694"/>
      <c r="G68" s="694"/>
      <c r="H68" s="744"/>
      <c r="I68" s="744"/>
      <c r="J68" s="744"/>
      <c r="K68" s="745"/>
      <c r="L68" s="745"/>
      <c r="M68" s="745"/>
    </row>
    <row r="69" spans="1:13" s="260" customFormat="1" ht="15.75">
      <c r="A69" s="699" t="s">
        <v>735</v>
      </c>
      <c r="B69" s="149" t="s">
        <v>1361</v>
      </c>
      <c r="C69" s="635"/>
      <c r="D69" s="707"/>
      <c r="E69" s="5"/>
      <c r="F69" s="694"/>
      <c r="G69" s="694"/>
      <c r="H69" s="745"/>
      <c r="I69" s="745"/>
      <c r="J69" s="744"/>
      <c r="K69" s="745"/>
      <c r="L69" s="745"/>
      <c r="M69" s="745"/>
    </row>
    <row r="70" spans="1:13" s="260" customFormat="1" ht="15.75">
      <c r="A70" s="701"/>
      <c r="B70" s="5" t="s">
        <v>1362</v>
      </c>
      <c r="C70" s="265"/>
      <c r="D70" s="696"/>
      <c r="E70" s="698"/>
      <c r="F70" s="694"/>
      <c r="G70" s="694"/>
      <c r="H70" s="745"/>
      <c r="I70" s="745"/>
      <c r="J70" s="757" t="b">
        <f>IF(C70="",TRUE,IF(ISNUMBER(MATCH(C70,List_YesNo,0)),TRUE,FALSE))</f>
        <v>1</v>
      </c>
      <c r="K70" s="745"/>
      <c r="L70" s="744">
        <f>COUNTIF(C70:C73,"")</f>
        <v>4</v>
      </c>
      <c r="M70" s="745"/>
    </row>
    <row r="71" spans="1:13" s="260" customFormat="1" ht="15.75">
      <c r="A71" s="701"/>
      <c r="B71" s="5" t="s">
        <v>1363</v>
      </c>
      <c r="C71" s="265"/>
      <c r="D71" s="695"/>
      <c r="E71" s="5"/>
      <c r="F71" s="694"/>
      <c r="G71" s="694"/>
      <c r="H71" s="745"/>
      <c r="I71" s="745"/>
      <c r="J71" s="757" t="b">
        <f>IF(C71="",TRUE,IF(ISNUMBER(MATCH(C71,List_YesNo,0)),TRUE,FALSE))</f>
        <v>1</v>
      </c>
      <c r="K71" s="745"/>
      <c r="L71" s="745"/>
      <c r="M71" s="745"/>
    </row>
    <row r="72" spans="1:13" ht="15.75">
      <c r="A72" s="701"/>
      <c r="B72" s="5" t="s">
        <v>1364</v>
      </c>
      <c r="C72" s="265"/>
      <c r="D72" s="695"/>
      <c r="E72" s="5"/>
      <c r="F72" s="694"/>
      <c r="G72" s="694"/>
      <c r="J72" s="757" t="b">
        <f>IF(C72="",TRUE,IF(ISNUMBER(MATCH(C72,List_YesNo,0)),TRUE,FALSE))</f>
        <v>1</v>
      </c>
    </row>
    <row r="73" spans="1:13" ht="15.75">
      <c r="A73" s="701"/>
      <c r="B73" s="5" t="s">
        <v>1365</v>
      </c>
      <c r="C73" s="265"/>
      <c r="D73" s="695"/>
      <c r="E73" s="5"/>
      <c r="F73" s="694"/>
      <c r="G73" s="694"/>
      <c r="J73" s="757" t="b">
        <f>IF(C73="",TRUE,IF(ISNUMBER(MATCH(C73,List_YesNo,0)),TRUE,FALSE))</f>
        <v>1</v>
      </c>
    </row>
    <row r="74" spans="1:13" ht="15.75">
      <c r="A74" s="704"/>
      <c r="B74" s="705"/>
      <c r="C74" s="708"/>
      <c r="D74" s="709"/>
      <c r="E74" s="5"/>
      <c r="F74" s="694"/>
      <c r="G74" s="694"/>
    </row>
    <row r="75" spans="1:13" ht="15.75">
      <c r="A75" s="699"/>
      <c r="B75" s="252"/>
      <c r="C75" s="5"/>
      <c r="D75" s="5"/>
      <c r="E75" s="5"/>
      <c r="F75" s="694"/>
      <c r="G75" s="694"/>
    </row>
    <row r="76" spans="1:13" ht="15.75">
      <c r="A76" s="732">
        <v>4</v>
      </c>
      <c r="B76" s="993" t="s">
        <v>1366</v>
      </c>
      <c r="C76" s="993"/>
      <c r="D76" s="993"/>
      <c r="E76" s="993"/>
      <c r="F76" s="694"/>
      <c r="G76" s="694"/>
    </row>
    <row r="77" spans="1:13" ht="15.75">
      <c r="A77" s="714"/>
      <c r="B77" s="635"/>
      <c r="C77" s="252"/>
      <c r="D77" s="710"/>
      <c r="E77" s="694"/>
      <c r="F77" s="694"/>
      <c r="G77" s="694"/>
    </row>
    <row r="78" spans="1:13" ht="34.5" customHeight="1">
      <c r="A78" s="699" t="s">
        <v>742</v>
      </c>
      <c r="B78" s="149" t="s">
        <v>1367</v>
      </c>
      <c r="C78" s="252"/>
      <c r="D78" s="710"/>
      <c r="E78" s="694"/>
      <c r="F78" s="694"/>
      <c r="G78" s="694"/>
    </row>
    <row r="79" spans="1:13" ht="15.75">
      <c r="A79" s="701"/>
      <c r="B79" s="265"/>
      <c r="C79" s="252"/>
      <c r="D79" s="710"/>
      <c r="E79" s="694"/>
      <c r="F79" s="694"/>
      <c r="G79" s="694"/>
      <c r="J79" s="757" t="b">
        <f>IF(B79="",TRUE,IF(ISNUMBER(MATCH(B79,List_YesNo,0)),TRUE,FALSE))</f>
        <v>1</v>
      </c>
      <c r="L79" s="744">
        <f>COUNTIF(B79,"")</f>
        <v>1</v>
      </c>
    </row>
    <row r="80" spans="1:13" ht="15.75">
      <c r="A80" s="699"/>
      <c r="B80" s="252"/>
      <c r="C80" s="5"/>
      <c r="D80" s="711"/>
      <c r="E80" s="694"/>
      <c r="F80" s="694"/>
      <c r="G80" s="694"/>
    </row>
    <row r="81" spans="1:7">
      <c r="A81" s="717"/>
      <c r="B81" s="718"/>
      <c r="C81" s="719"/>
      <c r="D81" s="258"/>
      <c r="E81" s="258"/>
      <c r="F81" s="258"/>
      <c r="G81" s="258"/>
    </row>
    <row r="82" spans="1:7" ht="15.75">
      <c r="A82" s="736"/>
      <c r="B82" s="864" t="s">
        <v>67</v>
      </c>
      <c r="C82" s="864"/>
      <c r="D82" s="864"/>
      <c r="E82" s="864"/>
      <c r="F82" s="864"/>
      <c r="G82" s="258"/>
    </row>
    <row r="83" spans="1:7" ht="15.75">
      <c r="A83" s="736"/>
      <c r="B83" s="999" t="b">
        <f>IF(H5=FALSE,IF(L7=66,TRUE,FALSE),IF(OR(I7=FALSE,J7=FALSE,K7=FALSE,ISBLANK(B10),ISBLANK(B13),ISBLANK(B16),ISBLANK(B20),ISBLANK(B24),ISBLANK(B28),ISBLANK(B32),ISBLANK(B38),ISBLANK(B42),ISBLANK(B46),ISBLANK(B50),ISBLANK(C70),ISBLANK(C71),ISBLANK(C72),ISBLANK(C73),ISBLANK(B79)),FALSE,TRUE))</f>
        <v>1</v>
      </c>
      <c r="C83" s="999"/>
      <c r="D83" s="999"/>
      <c r="E83" s="999"/>
      <c r="F83" s="999"/>
      <c r="G83" s="258"/>
    </row>
    <row r="84" spans="1:7">
      <c r="A84" s="736"/>
      <c r="B84" s="258"/>
      <c r="C84" s="258"/>
      <c r="D84" s="258"/>
      <c r="E84" s="258"/>
      <c r="F84" s="258"/>
      <c r="G84" s="258"/>
    </row>
    <row r="85" spans="1:7">
      <c r="A85" s="737"/>
    </row>
  </sheetData>
  <sheetProtection algorithmName="SHA-512" hashValue="8BTC+37snFrBnbdO5QDh/e7NVtcgfWj9UxkQMSy56liwJzd6VBGok65QhDskt80NYYBFkTIxEagVwu3zJlE0Xw==" saltValue="nX/w14sjUH6ASEBKu21xlQ==" spinCount="100000" sheet="1" objects="1" scenarios="1"/>
  <mergeCells count="27">
    <mergeCell ref="B83:F83"/>
    <mergeCell ref="B41:C41"/>
    <mergeCell ref="B82:F82"/>
    <mergeCell ref="B67:E67"/>
    <mergeCell ref="B44:C44"/>
    <mergeCell ref="B45:C45"/>
    <mergeCell ref="B76:E76"/>
    <mergeCell ref="B47:C47"/>
    <mergeCell ref="B49:C49"/>
    <mergeCell ref="B52:F52"/>
    <mergeCell ref="E54:F54"/>
    <mergeCell ref="B31:C31"/>
    <mergeCell ref="A3:C3"/>
    <mergeCell ref="B43:C43"/>
    <mergeCell ref="B15:C15"/>
    <mergeCell ref="B17:C17"/>
    <mergeCell ref="B19:C19"/>
    <mergeCell ref="B21:C21"/>
    <mergeCell ref="B29:C29"/>
    <mergeCell ref="A5:G5"/>
    <mergeCell ref="B35:E35"/>
    <mergeCell ref="B7:E7"/>
    <mergeCell ref="B37:C37"/>
    <mergeCell ref="D37:D43"/>
    <mergeCell ref="G37:G43"/>
    <mergeCell ref="B39:C39"/>
    <mergeCell ref="B40:C40"/>
  </mergeCells>
  <conditionalFormatting sqref="B10 B13 B16 B20 B24 B28 B38 B42 B46 B50 B55:E64 G55:G64 C70:C73 B79">
    <cfRule type="expression" dxfId="127" priority="2">
      <formula>$H$5=FALSE</formula>
    </cfRule>
  </conditionalFormatting>
  <conditionalFormatting sqref="B32">
    <cfRule type="expression" dxfId="126" priority="1">
      <formula>$H$5=FALSE</formula>
    </cfRule>
  </conditionalFormatting>
  <conditionalFormatting sqref="B83">
    <cfRule type="cellIs" dxfId="125" priority="3" operator="equal">
      <formula>TRUE</formula>
    </cfRule>
    <cfRule type="cellIs" dxfId="124" priority="4" operator="equal">
      <formula>FALSE</formula>
    </cfRule>
  </conditionalFormatting>
  <dataValidations count="8">
    <dataValidation type="decimal" allowBlank="1" showInputMessage="1" showErrorMessage="1" promptTitle="Input data" prompt="Insert value between 0 and 100" sqref="E55:E64" xr:uid="{FF871A97-5CD5-4739-A089-DE317C886208}">
      <formula1>0</formula1>
      <formula2>100</formula2>
    </dataValidation>
    <dataValidation type="list" allowBlank="1" showInputMessage="1" showErrorMessage="1" promptTitle="Input data" sqref="B10" xr:uid="{8485CB4B-22A7-45D5-ABC8-BB7510652DEC}">
      <formula1>InvestmentAdvice</formula1>
    </dataValidation>
    <dataValidation type="list" allowBlank="1" showInputMessage="1" showErrorMessage="1" promptTitle="Input data" sqref="B13" xr:uid="{DD4918F5-F93D-4DD4-AE37-8230E2686BDA}">
      <formula1>ClearingServices</formula1>
    </dataValidation>
    <dataValidation type="list" allowBlank="1" showInputMessage="1" showErrorMessage="1" promptTitle="Input data" sqref="B16 B79 B50 C70:C73 B46 B24 B28 B32" xr:uid="{2BCBB432-7BFA-468D-A8F0-FC1B8E4D3BF5}">
      <formula1>List_YesNo</formula1>
    </dataValidation>
    <dataValidation type="list" allowBlank="1" showInputMessage="1" showErrorMessage="1" promptTitle="Input data" sqref="B55:B64" xr:uid="{AE4D1389-13DD-47B9-9057-B835563DE852}">
      <formula1>Countries3</formula1>
    </dataValidation>
    <dataValidation type="list" allowBlank="1" showInputMessage="1" showErrorMessage="1" promptTitle="Input data" sqref="C55:C64" xr:uid="{20CB0A1F-F694-4DA5-BFF6-0C2C1F04F7EA}">
      <formula1>Relation2</formula1>
    </dataValidation>
    <dataValidation type="whole" operator="greaterThanOrEqual" allowBlank="1" showInputMessage="1" showErrorMessage="1" promptTitle="Input data" prompt="Insert a non-negative integer value" sqref="G55:G64 D55:D64" xr:uid="{E4AB77B7-828E-4F5F-B795-C6FA0B704DD0}">
      <formula1>0</formula1>
    </dataValidation>
    <dataValidation type="whole" operator="greaterThanOrEqual" allowBlank="1" showInputMessage="1" showErrorMessage="1" promptTitle="Input data" prompt="Insert a non-negative integer number" sqref="B20 B38 B42" xr:uid="{0A8D0B2C-85AE-4EA5-ACCE-97F038F25526}">
      <formula1>0</formula1>
    </dataValidation>
  </dataValidations>
  <pageMargins left="0.7" right="0.7" top="0.75" bottom="0.75" header="0.3" footer="0.3"/>
  <pageSetup paperSize="9" scale="65" fitToHeight="0" orientation="landscape" horizontalDpi="300" verticalDpi="300" r:id="rId1"/>
  <rowBreaks count="2" manualBreakCount="2">
    <brk id="34" max="6" man="1"/>
    <brk id="66" max="6" man="1"/>
  </rowBreaks>
  <colBreaks count="1" manualBreakCount="1">
    <brk id="10"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B2A2B-9816-44BD-A369-D3BA6D8B67C1}">
  <sheetPr>
    <tabColor theme="6" tint="0.39997558519241921"/>
    <pageSetUpPr fitToPage="1"/>
  </sheetPr>
  <dimension ref="A1:H54"/>
  <sheetViews>
    <sheetView zoomScaleNormal="100" workbookViewId="0"/>
  </sheetViews>
  <sheetFormatPr defaultColWidth="9.5703125" defaultRowHeight="15"/>
  <cols>
    <col min="1" max="1" width="7.7109375" style="257" customWidth="1"/>
    <col min="2" max="2" width="97.5703125" style="257" customWidth="1"/>
    <col min="3" max="3" width="7.7109375" style="257" customWidth="1"/>
    <col min="4" max="8" width="9.5703125" style="619"/>
    <col min="9" max="16384" width="9.5703125" style="257"/>
  </cols>
  <sheetData>
    <row r="1" spans="1:8" ht="21">
      <c r="A1" s="262" t="s">
        <v>537</v>
      </c>
      <c r="B1" s="1"/>
      <c r="C1" s="256"/>
      <c r="D1" s="751"/>
      <c r="E1" s="751"/>
      <c r="F1" s="751"/>
      <c r="G1" s="751"/>
    </row>
    <row r="2" spans="1:8">
      <c r="A2" s="263"/>
      <c r="B2" s="258"/>
      <c r="C2" s="258"/>
    </row>
    <row r="3" spans="1:8" ht="15.75">
      <c r="A3" s="997">
        <f>'General Info'!D22</f>
        <v>0</v>
      </c>
      <c r="B3" s="997"/>
      <c r="C3" s="258"/>
    </row>
    <row r="4" spans="1:8">
      <c r="A4" s="258"/>
      <c r="B4" s="258"/>
      <c r="C4" s="258"/>
    </row>
    <row r="5" spans="1:8" ht="18.75">
      <c r="A5" s="798" t="s">
        <v>1459</v>
      </c>
      <c r="B5" s="798"/>
      <c r="C5" s="798"/>
      <c r="D5" s="755" t="b">
        <f>TEXT('General Info'!D18,"m")="12"</f>
        <v>0</v>
      </c>
      <c r="E5" s="753"/>
      <c r="F5" s="753"/>
      <c r="G5" s="753"/>
    </row>
    <row r="6" spans="1:8" s="260" customFormat="1" ht="15.75">
      <c r="A6" s="213"/>
      <c r="B6" s="259"/>
      <c r="C6" s="259"/>
      <c r="D6" s="744"/>
      <c r="E6" s="744"/>
      <c r="F6" s="744"/>
      <c r="G6" s="744"/>
      <c r="H6" s="745"/>
    </row>
    <row r="7" spans="1:8" s="260" customFormat="1" ht="51.75" customHeight="1">
      <c r="A7" s="882" t="s">
        <v>1433</v>
      </c>
      <c r="B7" s="882"/>
      <c r="C7" s="882"/>
      <c r="D7" s="754"/>
      <c r="E7" s="754"/>
      <c r="F7" s="754"/>
      <c r="G7" s="744"/>
      <c r="H7" s="745"/>
    </row>
    <row r="8" spans="1:8" s="260" customFormat="1" ht="15.75">
      <c r="A8" s="213"/>
      <c r="B8" s="259"/>
      <c r="C8" s="259"/>
      <c r="D8" s="744"/>
      <c r="E8" s="744"/>
      <c r="F8" s="744"/>
      <c r="G8" s="744"/>
      <c r="H8" s="745"/>
    </row>
    <row r="9" spans="1:8" s="260" customFormat="1" ht="15.75">
      <c r="A9" s="633">
        <v>1</v>
      </c>
      <c r="B9" s="645" t="s">
        <v>1282</v>
      </c>
      <c r="C9" s="645"/>
      <c r="D9" s="744"/>
      <c r="E9" s="755">
        <f>SUM(E13:E45)</f>
        <v>10</v>
      </c>
      <c r="F9" s="744"/>
      <c r="G9" s="744"/>
      <c r="H9" s="745"/>
    </row>
    <row r="10" spans="1:8" s="260" customFormat="1" ht="15.75">
      <c r="A10" s="653"/>
      <c r="B10" s="746" t="s">
        <v>1283</v>
      </c>
      <c r="C10" s="259"/>
      <c r="D10" s="744"/>
      <c r="E10" s="744"/>
      <c r="F10" s="744"/>
      <c r="G10" s="744"/>
      <c r="H10" s="745"/>
    </row>
    <row r="11" spans="1:8" s="763" customFormat="1" ht="15.75" customHeight="1">
      <c r="A11" s="396"/>
      <c r="B11" s="396"/>
      <c r="C11" s="396"/>
      <c r="D11" s="752"/>
      <c r="E11" s="752"/>
      <c r="F11" s="752"/>
      <c r="G11" s="752"/>
      <c r="H11" s="752"/>
    </row>
    <row r="12" spans="1:8" s="763" customFormat="1" ht="15.75" customHeight="1">
      <c r="A12" s="654" t="s">
        <v>606</v>
      </c>
      <c r="B12" s="150" t="s">
        <v>1284</v>
      </c>
      <c r="C12" s="396"/>
      <c r="D12" s="752"/>
      <c r="E12" s="752"/>
      <c r="F12" s="752"/>
      <c r="G12" s="752"/>
      <c r="H12" s="752"/>
    </row>
    <row r="13" spans="1:8" s="763" customFormat="1" ht="15.75" customHeight="1">
      <c r="A13" s="655"/>
      <c r="B13" s="266"/>
      <c r="C13" s="396"/>
      <c r="D13" s="752"/>
      <c r="E13" s="744">
        <f>COUNTIF(B13,"")</f>
        <v>1</v>
      </c>
      <c r="F13" s="752"/>
      <c r="G13" s="752"/>
      <c r="H13" s="752"/>
    </row>
    <row r="14" spans="1:8" s="763" customFormat="1" ht="15.75" customHeight="1">
      <c r="A14" s="657"/>
      <c r="B14" s="660"/>
      <c r="C14" s="396"/>
      <c r="D14" s="752"/>
      <c r="E14" s="752"/>
      <c r="F14" s="752"/>
      <c r="G14" s="752"/>
      <c r="H14" s="752"/>
    </row>
    <row r="15" spans="1:8" s="763" customFormat="1" ht="15.75" customHeight="1">
      <c r="A15" s="656" t="s">
        <v>1285</v>
      </c>
      <c r="B15" s="150" t="s">
        <v>1286</v>
      </c>
      <c r="C15" s="396"/>
      <c r="D15" s="752"/>
      <c r="E15" s="752"/>
      <c r="F15" s="752"/>
      <c r="G15" s="752"/>
      <c r="H15" s="752"/>
    </row>
    <row r="16" spans="1:8" s="763" customFormat="1" ht="15.75" customHeight="1">
      <c r="A16" s="655"/>
      <c r="B16" s="266"/>
      <c r="C16" s="396"/>
      <c r="D16" s="752"/>
      <c r="E16" s="744">
        <f>COUNTIF(B16,"")</f>
        <v>1</v>
      </c>
      <c r="F16" s="752"/>
      <c r="G16" s="752"/>
      <c r="H16" s="752"/>
    </row>
    <row r="17" spans="1:8" s="763" customFormat="1" ht="15.75" customHeight="1">
      <c r="A17" s="657"/>
      <c r="B17" s="658"/>
      <c r="C17" s="396"/>
      <c r="D17" s="752"/>
      <c r="E17" s="752"/>
      <c r="F17" s="752"/>
      <c r="G17" s="752"/>
      <c r="H17" s="752"/>
    </row>
    <row r="18" spans="1:8" s="763" customFormat="1" ht="15.75" customHeight="1">
      <c r="A18" s="652" t="s">
        <v>607</v>
      </c>
      <c r="B18" s="150" t="s">
        <v>1287</v>
      </c>
      <c r="C18" s="396"/>
      <c r="D18" s="752"/>
      <c r="E18" s="752"/>
      <c r="F18" s="752"/>
      <c r="G18" s="752"/>
      <c r="H18" s="752"/>
    </row>
    <row r="19" spans="1:8" s="763" customFormat="1" ht="15.75" customHeight="1">
      <c r="A19" s="652"/>
      <c r="B19" s="266"/>
      <c r="C19" s="396"/>
      <c r="D19" s="752"/>
      <c r="E19" s="744">
        <f>COUNTIF(B19,"")</f>
        <v>1</v>
      </c>
      <c r="F19" s="752"/>
      <c r="G19" s="752"/>
      <c r="H19" s="752"/>
    </row>
    <row r="20" spans="1:8" s="763" customFormat="1" ht="48" customHeight="1">
      <c r="A20" s="659"/>
      <c r="B20" s="749" t="s">
        <v>1432</v>
      </c>
      <c r="C20" s="396"/>
      <c r="D20" s="752"/>
      <c r="E20" s="752"/>
      <c r="F20" s="752"/>
      <c r="G20" s="752"/>
      <c r="H20" s="752"/>
    </row>
    <row r="21" spans="1:8" s="763" customFormat="1" ht="15.75" customHeight="1">
      <c r="A21" s="659"/>
      <c r="B21" s="660"/>
      <c r="C21" s="396"/>
      <c r="D21" s="752"/>
      <c r="E21" s="752"/>
      <c r="F21" s="752"/>
      <c r="G21" s="752"/>
      <c r="H21" s="752"/>
    </row>
    <row r="22" spans="1:8" s="763" customFormat="1" ht="15.75" customHeight="1">
      <c r="A22" s="656" t="s">
        <v>1288</v>
      </c>
      <c r="B22" s="150" t="s">
        <v>1289</v>
      </c>
      <c r="C22" s="396"/>
      <c r="D22" s="752"/>
      <c r="E22" s="752"/>
      <c r="F22" s="752"/>
      <c r="G22" s="752"/>
      <c r="H22" s="752"/>
    </row>
    <row r="23" spans="1:8" s="763" customFormat="1" ht="15.75" customHeight="1">
      <c r="A23" s="651"/>
      <c r="B23" s="266"/>
      <c r="C23" s="396"/>
      <c r="D23" s="752"/>
      <c r="E23" s="744">
        <f>COUNTIF(B23,"")</f>
        <v>1</v>
      </c>
      <c r="F23" s="752"/>
      <c r="G23" s="752"/>
      <c r="H23" s="752"/>
    </row>
    <row r="24" spans="1:8" s="763" customFormat="1" ht="15.75" customHeight="1">
      <c r="A24" s="396"/>
      <c r="B24" s="396"/>
      <c r="C24" s="396"/>
      <c r="D24" s="752"/>
      <c r="E24" s="752"/>
      <c r="F24" s="752"/>
      <c r="G24" s="752"/>
      <c r="H24" s="752"/>
    </row>
    <row r="25" spans="1:8" s="763" customFormat="1" ht="15.75" customHeight="1">
      <c r="A25" s="654" t="s">
        <v>610</v>
      </c>
      <c r="B25" s="150" t="s">
        <v>1290</v>
      </c>
      <c r="C25" s="396"/>
      <c r="D25" s="752"/>
      <c r="E25" s="752"/>
      <c r="F25" s="752"/>
      <c r="G25" s="752"/>
      <c r="H25" s="752"/>
    </row>
    <row r="26" spans="1:8" s="763" customFormat="1" ht="15.75" customHeight="1">
      <c r="A26" s="654"/>
      <c r="B26" s="266"/>
      <c r="C26" s="396"/>
      <c r="D26" s="752"/>
      <c r="E26" s="744">
        <f>COUNTIF(B26,"")</f>
        <v>1</v>
      </c>
      <c r="F26" s="752"/>
      <c r="G26" s="752"/>
      <c r="H26" s="752"/>
    </row>
    <row r="27" spans="1:8" s="763" customFormat="1" ht="47.25" customHeight="1">
      <c r="A27" s="654"/>
      <c r="B27" s="747" t="s">
        <v>1434</v>
      </c>
      <c r="C27" s="396"/>
      <c r="D27" s="752"/>
      <c r="E27" s="752"/>
      <c r="F27" s="752"/>
      <c r="G27" s="752"/>
      <c r="H27" s="752"/>
    </row>
    <row r="28" spans="1:8" s="763" customFormat="1" ht="15.75" customHeight="1">
      <c r="A28" s="654"/>
      <c r="B28" s="661"/>
      <c r="C28" s="396"/>
      <c r="D28" s="752"/>
      <c r="E28" s="752"/>
      <c r="F28" s="752"/>
      <c r="G28" s="752"/>
      <c r="H28" s="752"/>
    </row>
    <row r="29" spans="1:8" s="763" customFormat="1" ht="15.75" customHeight="1">
      <c r="A29" s="654" t="s">
        <v>611</v>
      </c>
      <c r="B29" s="150" t="s">
        <v>1291</v>
      </c>
      <c r="C29" s="396"/>
      <c r="D29" s="752"/>
      <c r="E29" s="752"/>
      <c r="F29" s="752"/>
      <c r="G29" s="752"/>
      <c r="H29" s="752"/>
    </row>
    <row r="30" spans="1:8" s="763" customFormat="1" ht="15.75" customHeight="1">
      <c r="A30" s="654"/>
      <c r="B30" s="266"/>
      <c r="C30" s="396"/>
      <c r="D30" s="752"/>
      <c r="E30" s="744">
        <f>COUNTIF(B30,"")</f>
        <v>1</v>
      </c>
      <c r="F30" s="752"/>
      <c r="G30" s="752"/>
      <c r="H30" s="752"/>
    </row>
    <row r="31" spans="1:8" s="763" customFormat="1" ht="45.75" customHeight="1">
      <c r="A31" s="654"/>
      <c r="B31" s="746" t="s">
        <v>1292</v>
      </c>
      <c r="C31" s="396"/>
      <c r="D31" s="752"/>
      <c r="E31" s="752"/>
      <c r="F31" s="752"/>
      <c r="G31" s="752"/>
      <c r="H31" s="752"/>
    </row>
    <row r="32" spans="1:8" s="763" customFormat="1" ht="15.75" customHeight="1">
      <c r="A32" s="654"/>
      <c r="B32" s="658"/>
      <c r="C32" s="396"/>
      <c r="D32" s="752"/>
      <c r="E32" s="752"/>
      <c r="F32" s="752"/>
      <c r="G32" s="752"/>
      <c r="H32" s="752"/>
    </row>
    <row r="33" spans="1:8" s="763" customFormat="1" ht="15.75" customHeight="1">
      <c r="A33" s="654" t="s">
        <v>1293</v>
      </c>
      <c r="B33" s="662" t="s">
        <v>1294</v>
      </c>
      <c r="C33" s="396"/>
      <c r="D33" s="752"/>
      <c r="E33" s="752"/>
      <c r="F33" s="752"/>
      <c r="G33" s="752"/>
      <c r="H33" s="752"/>
    </row>
    <row r="34" spans="1:8" s="763" customFormat="1" ht="15.75" customHeight="1">
      <c r="A34" s="654"/>
      <c r="B34" s="266"/>
      <c r="C34" s="396"/>
      <c r="D34" s="752"/>
      <c r="E34" s="744">
        <f>COUNTIF(B34,"")</f>
        <v>1</v>
      </c>
      <c r="F34" s="752"/>
      <c r="G34" s="752"/>
      <c r="H34" s="752"/>
    </row>
    <row r="35" spans="1:8" s="763" customFormat="1" ht="33" customHeight="1">
      <c r="A35" s="654"/>
      <c r="B35" s="746" t="s">
        <v>1295</v>
      </c>
      <c r="C35" s="396"/>
      <c r="D35" s="752"/>
      <c r="E35" s="752"/>
      <c r="F35" s="752"/>
      <c r="G35" s="752"/>
      <c r="H35" s="752"/>
    </row>
    <row r="36" spans="1:8" s="763" customFormat="1" ht="15.75" customHeight="1">
      <c r="A36" s="663"/>
      <c r="B36" s="636"/>
      <c r="C36" s="396"/>
      <c r="D36" s="752"/>
      <c r="E36" s="752"/>
      <c r="F36" s="752"/>
      <c r="G36" s="752"/>
      <c r="H36" s="752"/>
    </row>
    <row r="37" spans="1:8" s="763" customFormat="1" ht="15.75" customHeight="1">
      <c r="A37" s="654" t="s">
        <v>1296</v>
      </c>
      <c r="B37" s="150" t="s">
        <v>1297</v>
      </c>
      <c r="C37" s="396"/>
      <c r="D37" s="752"/>
      <c r="E37" s="752"/>
      <c r="F37" s="752"/>
      <c r="G37" s="752"/>
      <c r="H37" s="752"/>
    </row>
    <row r="38" spans="1:8" s="763" customFormat="1" ht="15.75" customHeight="1">
      <c r="A38" s="654"/>
      <c r="B38" s="266"/>
      <c r="C38" s="396"/>
      <c r="D38" s="752"/>
      <c r="E38" s="744">
        <f>COUNTIF(B38,"")</f>
        <v>1</v>
      </c>
      <c r="F38" s="752"/>
      <c r="G38" s="752"/>
      <c r="H38" s="752"/>
    </row>
    <row r="39" spans="1:8" s="763" customFormat="1" ht="15.75" customHeight="1">
      <c r="A39" s="664"/>
      <c r="B39" s="750" t="s">
        <v>1298</v>
      </c>
      <c r="C39" s="396"/>
      <c r="D39" s="752"/>
      <c r="E39" s="752"/>
      <c r="F39" s="752"/>
      <c r="G39" s="752"/>
      <c r="H39" s="752"/>
    </row>
    <row r="40" spans="1:8" s="763" customFormat="1" ht="15.75" customHeight="1">
      <c r="A40" s="654"/>
      <c r="B40" s="658"/>
      <c r="C40" s="396"/>
      <c r="D40" s="752"/>
      <c r="E40" s="752"/>
      <c r="F40" s="752"/>
      <c r="G40" s="752"/>
      <c r="H40" s="752"/>
    </row>
    <row r="41" spans="1:8" s="763" customFormat="1" ht="15.75" customHeight="1">
      <c r="A41" s="654" t="s">
        <v>1299</v>
      </c>
      <c r="B41" s="150" t="s">
        <v>1300</v>
      </c>
      <c r="C41" s="396"/>
      <c r="D41" s="752"/>
      <c r="E41" s="752"/>
      <c r="F41" s="752"/>
      <c r="G41" s="752"/>
      <c r="H41" s="752"/>
    </row>
    <row r="42" spans="1:8" s="763" customFormat="1" ht="15.75" customHeight="1">
      <c r="A42" s="654"/>
      <c r="B42" s="266"/>
      <c r="C42" s="396"/>
      <c r="D42" s="752"/>
      <c r="E42" s="744">
        <f>COUNTIF(B42,"")</f>
        <v>1</v>
      </c>
      <c r="F42" s="752"/>
      <c r="G42" s="752"/>
      <c r="H42" s="752"/>
    </row>
    <row r="43" spans="1:8" s="763" customFormat="1" ht="15.75" customHeight="1">
      <c r="A43" s="396"/>
      <c r="B43" s="396"/>
      <c r="C43" s="396"/>
      <c r="D43" s="752"/>
      <c r="E43" s="752"/>
      <c r="F43" s="752"/>
      <c r="G43" s="752"/>
      <c r="H43" s="752"/>
    </row>
    <row r="44" spans="1:8" s="763" customFormat="1" ht="33" customHeight="1">
      <c r="A44" s="654" t="s">
        <v>1301</v>
      </c>
      <c r="B44" s="150" t="s">
        <v>1396</v>
      </c>
      <c r="C44" s="396"/>
      <c r="D44" s="752"/>
      <c r="E44" s="752"/>
      <c r="F44" s="752"/>
      <c r="G44" s="752"/>
      <c r="H44" s="752"/>
    </row>
    <row r="45" spans="1:8" s="763" customFormat="1" ht="15.75" customHeight="1">
      <c r="A45" s="664"/>
      <c r="B45" s="266"/>
      <c r="C45" s="396"/>
      <c r="D45" s="752"/>
      <c r="E45" s="744">
        <f>COUNTIF(B45,"")</f>
        <v>1</v>
      </c>
      <c r="F45" s="752"/>
      <c r="G45" s="752"/>
      <c r="H45" s="752"/>
    </row>
    <row r="46" spans="1:8" s="763" customFormat="1" ht="47.25" customHeight="1">
      <c r="A46" s="664"/>
      <c r="B46" s="750" t="s">
        <v>1302</v>
      </c>
      <c r="C46" s="396"/>
      <c r="D46" s="752"/>
      <c r="E46" s="752"/>
      <c r="F46" s="752"/>
      <c r="G46" s="752"/>
      <c r="H46" s="752"/>
    </row>
    <row r="47" spans="1:8" s="763" customFormat="1" ht="15.75" customHeight="1">
      <c r="A47" s="664"/>
      <c r="B47" s="660"/>
      <c r="C47" s="396"/>
      <c r="D47" s="752"/>
      <c r="E47" s="752"/>
      <c r="F47" s="752"/>
      <c r="G47" s="752"/>
      <c r="H47" s="752"/>
    </row>
    <row r="48" spans="1:8" s="763" customFormat="1" ht="33" customHeight="1">
      <c r="A48" s="654" t="s">
        <v>1303</v>
      </c>
      <c r="B48" s="252" t="s">
        <v>1304</v>
      </c>
      <c r="C48" s="396"/>
      <c r="D48" s="752"/>
      <c r="E48" s="752"/>
      <c r="F48" s="752"/>
      <c r="G48" s="752"/>
      <c r="H48" s="752"/>
    </row>
    <row r="49" spans="1:8" s="260" customFormat="1" ht="15.75">
      <c r="A49" s="664"/>
      <c r="B49" s="665" t="e">
        <f>B45/'Section G (Part I)'!E16</f>
        <v>#DIV/0!</v>
      </c>
      <c r="C49" s="259"/>
      <c r="D49" s="744"/>
      <c r="E49" s="744"/>
      <c r="F49" s="744"/>
      <c r="G49" s="744"/>
      <c r="H49" s="745"/>
    </row>
    <row r="50" spans="1:8" s="763" customFormat="1" ht="15.75" customHeight="1">
      <c r="A50" s="654"/>
      <c r="B50" s="658"/>
      <c r="C50" s="396"/>
      <c r="D50" s="752"/>
      <c r="E50" s="752"/>
      <c r="F50" s="752"/>
      <c r="G50" s="752"/>
      <c r="H50" s="752"/>
    </row>
    <row r="51" spans="1:8" s="763" customFormat="1" ht="15.75" customHeight="1">
      <c r="A51" s="654"/>
      <c r="B51" s="658"/>
      <c r="C51" s="396"/>
      <c r="D51" s="752"/>
      <c r="E51" s="752"/>
      <c r="F51" s="752"/>
      <c r="G51" s="752"/>
      <c r="H51" s="752"/>
    </row>
    <row r="52" spans="1:8" s="260" customFormat="1" ht="15.75">
      <c r="A52" s="213"/>
      <c r="B52" s="269" t="s">
        <v>67</v>
      </c>
      <c r="C52" s="270"/>
      <c r="D52" s="745"/>
      <c r="E52" s="745"/>
      <c r="F52" s="745"/>
      <c r="G52" s="744"/>
      <c r="H52" s="745"/>
    </row>
    <row r="53" spans="1:8" s="260" customFormat="1" ht="15.75">
      <c r="A53" s="213"/>
      <c r="B53" s="649" t="b">
        <f>IF(D5=FALSE,IF(E9=10,TRUE,FALSE),IF(OR(ISBLANK(B13),ISBLANK(B16),ISBLANK(B19),ISBLANK(B23),ISBLANK(B26),ISBLANK(B30),ISBLANK(B34),ISBLANK(B38),ISBLANK(B42),ISBLANK(B45)),FALSE,TRUE))</f>
        <v>1</v>
      </c>
      <c r="C53" s="213"/>
      <c r="D53" s="745"/>
      <c r="E53" s="745"/>
      <c r="F53" s="745"/>
      <c r="G53" s="745"/>
      <c r="H53" s="745"/>
    </row>
    <row r="54" spans="1:8" s="260" customFormat="1" ht="15.75">
      <c r="A54" s="213"/>
      <c r="B54" s="213"/>
      <c r="C54" s="213"/>
      <c r="D54" s="745"/>
      <c r="E54" s="745"/>
      <c r="F54" s="745"/>
      <c r="G54" s="745"/>
      <c r="H54" s="745"/>
    </row>
  </sheetData>
  <sheetProtection algorithmName="SHA-512" hashValue="rao6Z04SPte4+ks9jKVz3BV11M6byG/Cg69hAwa1Aa09u6JhFV/JOyIlpEJMUWfS9snXQQeFeXig0Fv8nlQMew==" saltValue="yYRSnOsbII11/iWkCZtR7w==" spinCount="100000" sheet="1" objects="1" scenarios="1"/>
  <mergeCells count="3">
    <mergeCell ref="A3:B3"/>
    <mergeCell ref="A5:C5"/>
    <mergeCell ref="A7:C7"/>
  </mergeCells>
  <conditionalFormatting sqref="B13 B16 B19 B23 B26 B30 B34 B38 B42 B45">
    <cfRule type="expression" dxfId="123" priority="1">
      <formula>$D$5=FALSE</formula>
    </cfRule>
  </conditionalFormatting>
  <conditionalFormatting sqref="B53">
    <cfRule type="cellIs" dxfId="122" priority="2" operator="equal">
      <formula>TRUE</formula>
    </cfRule>
    <cfRule type="cellIs" dxfId="121" priority="3" operator="equal">
      <formula>FALSE</formula>
    </cfRule>
  </conditionalFormatting>
  <dataValidations disablePrompts="1" count="2">
    <dataValidation allowBlank="1" showInputMessage="1" showErrorMessage="1" promptTitle="Input data" prompt="Insert non-negative integer value" sqref="B29" xr:uid="{88C2644F-2DA7-4728-851E-264BB4825148}"/>
    <dataValidation type="whole" operator="greaterThanOrEqual" allowBlank="1" showInputMessage="1" showErrorMessage="1" promptTitle="Input data" prompt="Insert a non-negative integer number" sqref="B42 B13 B16 B23 B26 B30 B34 B38 B19" xr:uid="{8F2DC5AF-18E7-41B6-9187-841A30F89B6B}">
      <formula1>0</formula1>
    </dataValidation>
  </dataValidations>
  <pageMargins left="0.7" right="0.7" top="0.75" bottom="0.75" header="0.3" footer="0.3"/>
  <pageSetup paperSize="9" scale="77" fitToHeight="0" orientation="portrait" horizontalDpi="300" verticalDpi="300" r:id="rId1"/>
  <rowBreaks count="1" manualBreakCount="1">
    <brk id="43" max="2" man="1"/>
  </rowBreaks>
  <colBreaks count="1" manualBreakCount="1">
    <brk id="7" max="104857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93424-0A8F-46B6-BB31-60AE16797165}">
  <sheetPr>
    <tabColor theme="6" tint="0.39997558519241921"/>
    <pageSetUpPr fitToPage="1"/>
  </sheetPr>
  <dimension ref="A1:M44"/>
  <sheetViews>
    <sheetView zoomScaleNormal="100" workbookViewId="0"/>
  </sheetViews>
  <sheetFormatPr defaultColWidth="9.5703125" defaultRowHeight="15"/>
  <cols>
    <col min="1" max="2" width="7.7109375" style="257" customWidth="1"/>
    <col min="3" max="3" width="39.5703125" style="257" customWidth="1"/>
    <col min="4" max="4" width="37.5703125" style="257" customWidth="1"/>
    <col min="5" max="5" width="7.7109375" style="257" customWidth="1"/>
    <col min="6" max="13" width="9.5703125" style="619"/>
    <col min="14" max="16384" width="9.5703125" style="257"/>
  </cols>
  <sheetData>
    <row r="1" spans="1:13" ht="21">
      <c r="A1" s="262" t="s">
        <v>537</v>
      </c>
      <c r="B1" s="1"/>
      <c r="C1" s="1"/>
      <c r="D1" s="1"/>
      <c r="E1" s="256"/>
      <c r="F1" s="751"/>
      <c r="G1" s="751"/>
      <c r="H1" s="751"/>
      <c r="I1" s="751"/>
    </row>
    <row r="2" spans="1:13">
      <c r="A2" s="263"/>
      <c r="B2" s="258"/>
      <c r="C2" s="258"/>
      <c r="D2" s="258"/>
      <c r="E2" s="258"/>
    </row>
    <row r="3" spans="1:13" ht="15.75">
      <c r="A3" s="997">
        <f>'General Info'!D22</f>
        <v>0</v>
      </c>
      <c r="B3" s="997"/>
      <c r="C3" s="997"/>
      <c r="D3" s="631"/>
      <c r="E3" s="258"/>
    </row>
    <row r="4" spans="1:13">
      <c r="A4" s="258"/>
      <c r="B4" s="258"/>
      <c r="C4" s="258"/>
      <c r="D4" s="258"/>
      <c r="E4" s="258"/>
    </row>
    <row r="5" spans="1:13" ht="18.75">
      <c r="A5" s="798" t="s">
        <v>1444</v>
      </c>
      <c r="B5" s="798"/>
      <c r="C5" s="798"/>
      <c r="D5" s="798"/>
      <c r="E5" s="798"/>
      <c r="F5" s="752" t="b">
        <f>TEXT('General Info'!D18,"m")="12"</f>
        <v>0</v>
      </c>
      <c r="G5" s="753"/>
      <c r="H5" s="753"/>
      <c r="I5" s="753"/>
    </row>
    <row r="6" spans="1:13" s="260" customFormat="1" ht="15.75">
      <c r="A6" s="213"/>
      <c r="B6" s="259"/>
      <c r="C6" s="259"/>
      <c r="D6" s="259"/>
      <c r="E6" s="259"/>
      <c r="F6" s="744"/>
      <c r="G6" s="744"/>
      <c r="H6" s="744"/>
      <c r="I6" s="744"/>
      <c r="J6" s="745"/>
      <c r="K6" s="745"/>
      <c r="L6" s="745"/>
      <c r="M6" s="745"/>
    </row>
    <row r="7" spans="1:13" s="260" customFormat="1" ht="48.75" customHeight="1">
      <c r="A7" s="882" t="s">
        <v>1435</v>
      </c>
      <c r="B7" s="882"/>
      <c r="C7" s="882"/>
      <c r="D7" s="882"/>
      <c r="E7" s="882"/>
      <c r="F7" s="754"/>
      <c r="G7" s="752" t="b">
        <f>IF(ISNA(MATCH(FALSE,G9:G39,0)),TRUE,FALSE)</f>
        <v>1</v>
      </c>
      <c r="H7" s="764">
        <f>SUM(H9:H39)</f>
        <v>15</v>
      </c>
      <c r="I7" s="744"/>
      <c r="J7" s="745"/>
      <c r="K7" s="745"/>
      <c r="L7" s="745"/>
      <c r="M7" s="745"/>
    </row>
    <row r="8" spans="1:13" s="260" customFormat="1" ht="15.75">
      <c r="A8" s="213"/>
      <c r="B8" s="259"/>
      <c r="C8" s="259"/>
      <c r="D8" s="259"/>
      <c r="E8" s="259"/>
      <c r="F8" s="744"/>
      <c r="G8" s="744"/>
      <c r="H8" s="744"/>
      <c r="I8" s="744"/>
      <c r="J8" s="745"/>
      <c r="K8" s="745"/>
      <c r="L8" s="745"/>
      <c r="M8" s="745"/>
    </row>
    <row r="9" spans="1:13" s="260" customFormat="1" ht="15.75" customHeight="1">
      <c r="A9" s="209" t="s">
        <v>26</v>
      </c>
      <c r="B9" s="5" t="s">
        <v>1270</v>
      </c>
      <c r="C9" s="213"/>
      <c r="D9" s="265"/>
      <c r="E9" s="213"/>
      <c r="F9" s="745"/>
      <c r="G9" s="745" t="b">
        <f>IF(D9="",TRUE,IF(ISNUMBER(MATCH(D9,List_YesNo,0)),TRUE,FALSE))</f>
        <v>1</v>
      </c>
      <c r="H9" s="744">
        <f>COUNTIF(D9,"")</f>
        <v>1</v>
      </c>
      <c r="I9" s="745"/>
      <c r="J9" s="745"/>
      <c r="K9" s="745"/>
      <c r="L9" s="745"/>
      <c r="M9" s="745"/>
    </row>
    <row r="10" spans="1:13" s="260" customFormat="1" ht="15.75" customHeight="1">
      <c r="A10" s="213"/>
      <c r="B10" s="213"/>
      <c r="C10" s="213"/>
      <c r="D10" s="213"/>
      <c r="E10" s="213"/>
      <c r="F10" s="745"/>
      <c r="G10" s="745"/>
      <c r="H10" s="745"/>
      <c r="I10" s="745"/>
      <c r="J10" s="745"/>
      <c r="K10" s="745"/>
      <c r="L10" s="745"/>
      <c r="M10" s="745"/>
    </row>
    <row r="11" spans="1:13" s="260" customFormat="1" ht="15.75" customHeight="1">
      <c r="A11" s="209" t="s">
        <v>27</v>
      </c>
      <c r="B11" s="5" t="s">
        <v>1271</v>
      </c>
      <c r="C11" s="5"/>
      <c r="D11" s="265"/>
      <c r="E11" s="213"/>
      <c r="F11" s="745"/>
      <c r="G11" s="745" t="b">
        <f>IF(D11="",TRUE,IF(ISNUMBER(MATCH(D11,List_YesNo,0)),TRUE,FALSE))</f>
        <v>1</v>
      </c>
      <c r="H11" s="744">
        <f>COUNTIF(D11,"")</f>
        <v>1</v>
      </c>
      <c r="I11" s="745"/>
      <c r="J11" s="745"/>
      <c r="K11" s="745"/>
      <c r="L11" s="745"/>
      <c r="M11" s="745"/>
    </row>
    <row r="12" spans="1:13" s="260" customFormat="1" ht="15.75" customHeight="1">
      <c r="A12" s="209"/>
      <c r="B12" s="5"/>
      <c r="C12" s="5"/>
      <c r="D12" s="213"/>
      <c r="E12" s="213"/>
      <c r="F12" s="745"/>
      <c r="G12" s="745"/>
      <c r="H12" s="745"/>
      <c r="I12" s="745"/>
      <c r="J12" s="745"/>
      <c r="K12" s="745"/>
      <c r="L12" s="745"/>
      <c r="M12" s="745"/>
    </row>
    <row r="13" spans="1:13" s="260" customFormat="1" ht="15.75" customHeight="1">
      <c r="A13" s="209" t="s">
        <v>28</v>
      </c>
      <c r="B13" s="5" t="s">
        <v>1272</v>
      </c>
      <c r="C13" s="5"/>
      <c r="D13" s="5"/>
      <c r="E13" s="213"/>
      <c r="F13" s="745"/>
      <c r="G13" s="745"/>
      <c r="H13" s="745"/>
      <c r="I13" s="745"/>
      <c r="J13" s="745"/>
      <c r="K13" s="745"/>
      <c r="L13" s="745"/>
      <c r="M13" s="745"/>
    </row>
    <row r="14" spans="1:13" s="260" customFormat="1" ht="15.75" customHeight="1">
      <c r="A14" s="209"/>
      <c r="B14" s="5"/>
      <c r="C14" s="5"/>
      <c r="D14" s="213"/>
      <c r="E14" s="213"/>
      <c r="F14" s="745"/>
      <c r="G14" s="745"/>
      <c r="H14" s="745"/>
      <c r="I14" s="745"/>
      <c r="J14" s="745"/>
      <c r="K14" s="745"/>
      <c r="L14" s="745"/>
      <c r="M14" s="745"/>
    </row>
    <row r="15" spans="1:13" s="260" customFormat="1" ht="15.75" customHeight="1">
      <c r="A15" s="209"/>
      <c r="B15" s="69" t="s">
        <v>735</v>
      </c>
      <c r="C15" s="5" t="s">
        <v>1273</v>
      </c>
      <c r="D15" s="265"/>
      <c r="E15" s="213"/>
      <c r="F15" s="745"/>
      <c r="G15" s="745" t="b">
        <f>IF(D15="",TRUE,IF(ISNUMBER(MATCH(D15,List_YesNo,0)),TRUE,FALSE))</f>
        <v>1</v>
      </c>
      <c r="H15" s="744">
        <f>COUNTIF(D15,"")</f>
        <v>1</v>
      </c>
      <c r="I15" s="745"/>
      <c r="J15" s="745"/>
      <c r="K15" s="745"/>
      <c r="L15" s="745"/>
      <c r="M15" s="745"/>
    </row>
    <row r="16" spans="1:13" s="260" customFormat="1" ht="15.75" customHeight="1">
      <c r="A16" s="209"/>
      <c r="B16" s="69"/>
      <c r="C16" s="5"/>
      <c r="D16" s="213"/>
      <c r="E16" s="213"/>
      <c r="F16" s="745"/>
      <c r="G16" s="745"/>
      <c r="H16" s="745"/>
      <c r="I16" s="745"/>
      <c r="J16" s="745"/>
      <c r="K16" s="745"/>
      <c r="L16" s="745"/>
      <c r="M16" s="745"/>
    </row>
    <row r="17" spans="1:13" s="260" customFormat="1" ht="15.75" customHeight="1">
      <c r="A17" s="209"/>
      <c r="B17" s="69" t="s">
        <v>736</v>
      </c>
      <c r="C17" s="5" t="s">
        <v>1274</v>
      </c>
      <c r="D17" s="265"/>
      <c r="E17" s="213"/>
      <c r="F17" s="745"/>
      <c r="G17" s="745" t="b">
        <f>IF(D17="",TRUE,IF(ISNUMBER(MATCH(D17,List_YesNo,0)),TRUE,FALSE))</f>
        <v>1</v>
      </c>
      <c r="H17" s="744">
        <f>COUNTIF(D17,"")</f>
        <v>1</v>
      </c>
      <c r="I17" s="745"/>
      <c r="J17" s="745"/>
      <c r="K17" s="745"/>
      <c r="L17" s="745"/>
      <c r="M17" s="745"/>
    </row>
    <row r="18" spans="1:13" s="260" customFormat="1" ht="15.75" customHeight="1">
      <c r="A18" s="209"/>
      <c r="B18" s="69"/>
      <c r="C18" s="5"/>
      <c r="D18" s="213"/>
      <c r="E18" s="213"/>
      <c r="F18" s="745"/>
      <c r="G18" s="745"/>
      <c r="H18" s="745"/>
      <c r="I18" s="745"/>
      <c r="J18" s="745"/>
      <c r="K18" s="745"/>
      <c r="L18" s="745"/>
      <c r="M18" s="745"/>
    </row>
    <row r="19" spans="1:13" s="260" customFormat="1" ht="15.75" customHeight="1">
      <c r="A19" s="209"/>
      <c r="B19" s="69" t="s">
        <v>740</v>
      </c>
      <c r="C19" s="5" t="s">
        <v>1275</v>
      </c>
      <c r="D19" s="265"/>
      <c r="E19" s="213"/>
      <c r="F19" s="745"/>
      <c r="G19" s="745" t="b">
        <f>IF(D19="",TRUE,IF(ISNUMBER(MATCH(D19,List_YesNo,0)),TRUE,FALSE))</f>
        <v>1</v>
      </c>
      <c r="H19" s="744">
        <f>COUNTIF(D19,"")</f>
        <v>1</v>
      </c>
      <c r="I19" s="745"/>
      <c r="J19" s="745"/>
      <c r="K19" s="745"/>
      <c r="L19" s="745"/>
      <c r="M19" s="745"/>
    </row>
    <row r="20" spans="1:13" s="260" customFormat="1" ht="15.75" customHeight="1">
      <c r="A20" s="213"/>
      <c r="B20" s="213"/>
      <c r="C20" s="213"/>
      <c r="D20" s="213"/>
      <c r="E20" s="213"/>
      <c r="F20" s="745"/>
      <c r="G20" s="745"/>
      <c r="H20" s="745"/>
      <c r="I20" s="745"/>
      <c r="J20" s="745"/>
      <c r="K20" s="745"/>
      <c r="L20" s="745"/>
      <c r="M20" s="745"/>
    </row>
    <row r="21" spans="1:13" s="260" customFormat="1" ht="15.75" customHeight="1">
      <c r="A21" s="209" t="s">
        <v>29</v>
      </c>
      <c r="B21" s="5" t="s">
        <v>1276</v>
      </c>
      <c r="C21" s="5"/>
      <c r="D21" s="265"/>
      <c r="E21" s="213"/>
      <c r="F21" s="745"/>
      <c r="G21" s="745" t="b">
        <f>IF(D21="",TRUE,IF(ISNUMBER(MATCH(D21,List_YesNo,0)),TRUE,FALSE))</f>
        <v>1</v>
      </c>
      <c r="H21" s="744">
        <f>COUNTIF(D21,"")</f>
        <v>1</v>
      </c>
      <c r="I21" s="745"/>
      <c r="J21" s="745"/>
      <c r="K21" s="745"/>
      <c r="L21" s="745"/>
      <c r="M21" s="745"/>
    </row>
    <row r="22" spans="1:13" s="260" customFormat="1" ht="15.75" customHeight="1">
      <c r="A22" s="170"/>
      <c r="B22" s="5"/>
      <c r="C22" s="5"/>
      <c r="D22" s="213"/>
      <c r="E22" s="213"/>
      <c r="F22" s="745"/>
      <c r="G22" s="745"/>
      <c r="H22" s="745"/>
      <c r="I22" s="745"/>
      <c r="J22" s="745"/>
      <c r="K22" s="745"/>
      <c r="L22" s="745"/>
      <c r="M22" s="745"/>
    </row>
    <row r="23" spans="1:13" s="260" customFormat="1" ht="15.75" customHeight="1">
      <c r="A23" s="209" t="s">
        <v>30</v>
      </c>
      <c r="B23" s="5" t="s">
        <v>1277</v>
      </c>
      <c r="C23" s="5"/>
      <c r="D23" s="265"/>
      <c r="E23" s="213"/>
      <c r="F23" s="745"/>
      <c r="G23" s="745" t="b">
        <f>IF(D23="",TRUE,IF(ISNUMBER(MATCH(D23,List_YesNo,0)),TRUE,FALSE))</f>
        <v>1</v>
      </c>
      <c r="H23" s="744">
        <f>COUNTIF(D23,"")</f>
        <v>1</v>
      </c>
      <c r="I23" s="745"/>
      <c r="J23" s="745"/>
      <c r="K23" s="745"/>
      <c r="L23" s="745"/>
      <c r="M23" s="745"/>
    </row>
    <row r="24" spans="1:13" s="260" customFormat="1" ht="15.75" customHeight="1">
      <c r="A24" s="209"/>
      <c r="B24" s="5"/>
      <c r="C24" s="5"/>
      <c r="D24" s="213"/>
      <c r="E24" s="213"/>
      <c r="F24" s="745"/>
      <c r="G24" s="745"/>
      <c r="H24" s="745"/>
      <c r="I24" s="745"/>
      <c r="J24" s="745"/>
      <c r="K24" s="745"/>
      <c r="L24" s="745"/>
      <c r="M24" s="745"/>
    </row>
    <row r="25" spans="1:13" s="260" customFormat="1" ht="15.75" customHeight="1">
      <c r="A25" s="209" t="s">
        <v>410</v>
      </c>
      <c r="B25" s="5" t="s">
        <v>1278</v>
      </c>
      <c r="C25" s="5"/>
      <c r="D25" s="265"/>
      <c r="E25" s="213"/>
      <c r="F25" s="745"/>
      <c r="G25" s="745" t="b">
        <f>IF(D25="",TRUE,IF(ISNUMBER(MATCH(D25,List_YesNo,0)),TRUE,FALSE))</f>
        <v>1</v>
      </c>
      <c r="H25" s="744">
        <f>COUNTIF(D25,"")</f>
        <v>1</v>
      </c>
      <c r="I25" s="745"/>
      <c r="J25" s="745"/>
      <c r="K25" s="745"/>
      <c r="L25" s="745"/>
      <c r="M25" s="745"/>
    </row>
    <row r="26" spans="1:13" s="260" customFormat="1" ht="15.75" customHeight="1">
      <c r="A26" s="209"/>
      <c r="B26" s="5"/>
      <c r="C26" s="5"/>
      <c r="D26" s="213"/>
      <c r="E26" s="213"/>
      <c r="F26" s="745"/>
      <c r="G26" s="745"/>
      <c r="H26" s="745"/>
      <c r="I26" s="745"/>
      <c r="J26" s="745"/>
      <c r="K26" s="745"/>
      <c r="L26" s="745"/>
      <c r="M26" s="745"/>
    </row>
    <row r="27" spans="1:13" s="260" customFormat="1" ht="15.75" customHeight="1">
      <c r="A27" s="209" t="s">
        <v>412</v>
      </c>
      <c r="B27" s="5" t="s">
        <v>1279</v>
      </c>
      <c r="C27" s="5"/>
      <c r="D27" s="265"/>
      <c r="E27" s="213"/>
      <c r="F27" s="745"/>
      <c r="G27" s="745" t="b">
        <f>IF(D27="",TRUE,IF(ISNUMBER(MATCH(D27,List_YesNo,0)),TRUE,FALSE))</f>
        <v>1</v>
      </c>
      <c r="H27" s="744">
        <f>COUNTIF(D27,"")</f>
        <v>1</v>
      </c>
      <c r="I27" s="745"/>
      <c r="J27" s="745"/>
      <c r="K27" s="745"/>
      <c r="L27" s="745"/>
      <c r="M27" s="745"/>
    </row>
    <row r="28" spans="1:13" s="260" customFormat="1" ht="15.75" customHeight="1">
      <c r="A28" s="170"/>
      <c r="B28" s="5"/>
      <c r="C28" s="5"/>
      <c r="D28" s="213"/>
      <c r="E28" s="213"/>
      <c r="F28" s="745"/>
      <c r="G28" s="745"/>
      <c r="H28" s="745"/>
      <c r="I28" s="745"/>
      <c r="J28" s="745"/>
      <c r="K28" s="745"/>
      <c r="L28" s="745"/>
      <c r="M28" s="745"/>
    </row>
    <row r="29" spans="1:13" s="260" customFormat="1" ht="15.75" customHeight="1">
      <c r="A29" s="209" t="s">
        <v>509</v>
      </c>
      <c r="B29" s="5" t="s">
        <v>1280</v>
      </c>
      <c r="C29" s="5"/>
      <c r="D29" s="265"/>
      <c r="E29" s="213"/>
      <c r="F29" s="745"/>
      <c r="G29" s="745" t="b">
        <f>IF(D29="",TRUE,IF(ISNUMBER(MATCH(D29,List_YesNo,0)),TRUE,FALSE))</f>
        <v>1</v>
      </c>
      <c r="H29" s="744">
        <f>COUNTIF(D29,"")</f>
        <v>1</v>
      </c>
      <c r="I29" s="745"/>
      <c r="J29" s="745"/>
      <c r="K29" s="745"/>
      <c r="L29" s="745"/>
      <c r="M29" s="745"/>
    </row>
    <row r="30" spans="1:13" s="260" customFormat="1" ht="15.75" customHeight="1">
      <c r="A30" s="209"/>
      <c r="B30" s="5"/>
      <c r="C30" s="5"/>
      <c r="D30" s="213"/>
      <c r="E30" s="213"/>
      <c r="F30" s="745"/>
      <c r="G30" s="745"/>
      <c r="H30" s="745"/>
      <c r="I30" s="745"/>
      <c r="J30" s="745"/>
      <c r="K30" s="745"/>
      <c r="L30" s="745"/>
      <c r="M30" s="745"/>
    </row>
    <row r="31" spans="1:13" s="260" customFormat="1" ht="15.75" customHeight="1">
      <c r="A31" s="209" t="s">
        <v>425</v>
      </c>
      <c r="B31" s="5" t="s">
        <v>1281</v>
      </c>
      <c r="C31" s="5"/>
      <c r="D31" s="266"/>
      <c r="E31" s="213"/>
      <c r="F31" s="745"/>
      <c r="G31" s="745"/>
      <c r="H31" s="744">
        <f>COUNTIF(D31,"")</f>
        <v>1</v>
      </c>
      <c r="I31" s="745"/>
      <c r="J31" s="745"/>
      <c r="K31" s="745"/>
      <c r="L31" s="745"/>
      <c r="M31" s="745"/>
    </row>
    <row r="32" spans="1:13" s="260" customFormat="1" ht="15.75" customHeight="1">
      <c r="A32" s="209"/>
      <c r="B32" s="5"/>
      <c r="C32" s="5"/>
      <c r="D32" s="213"/>
      <c r="E32" s="213"/>
      <c r="F32" s="745"/>
      <c r="G32" s="745"/>
      <c r="H32" s="745"/>
      <c r="I32" s="745"/>
      <c r="J32" s="745"/>
      <c r="K32" s="745"/>
      <c r="L32" s="745"/>
      <c r="M32" s="745"/>
    </row>
    <row r="33" spans="1:13" s="260" customFormat="1" ht="15.75" customHeight="1">
      <c r="A33" s="209" t="s">
        <v>475</v>
      </c>
      <c r="B33" s="5" t="s">
        <v>1281</v>
      </c>
      <c r="C33" s="5"/>
      <c r="D33" s="266"/>
      <c r="E33" s="213"/>
      <c r="F33" s="745"/>
      <c r="G33" s="745"/>
      <c r="H33" s="744">
        <f>COUNTIF(D33,"")</f>
        <v>1</v>
      </c>
      <c r="I33" s="745"/>
      <c r="J33" s="745"/>
      <c r="K33" s="745"/>
      <c r="L33" s="745"/>
      <c r="M33" s="745"/>
    </row>
    <row r="34" spans="1:13" s="260" customFormat="1" ht="15.75" customHeight="1">
      <c r="A34" s="209"/>
      <c r="B34" s="5"/>
      <c r="C34" s="5"/>
      <c r="D34" s="213"/>
      <c r="E34" s="213"/>
      <c r="F34" s="745"/>
      <c r="G34" s="745"/>
      <c r="H34" s="745"/>
      <c r="I34" s="745"/>
      <c r="J34" s="745"/>
      <c r="K34" s="745"/>
      <c r="L34" s="745"/>
      <c r="M34" s="745"/>
    </row>
    <row r="35" spans="1:13" s="260" customFormat="1" ht="15.75" customHeight="1">
      <c r="A35" s="209" t="s">
        <v>510</v>
      </c>
      <c r="B35" s="5" t="s">
        <v>1281</v>
      </c>
      <c r="C35" s="5"/>
      <c r="D35" s="266"/>
      <c r="E35" s="213"/>
      <c r="F35" s="745"/>
      <c r="G35" s="745"/>
      <c r="H35" s="744">
        <f>COUNTIF(D35,"")</f>
        <v>1</v>
      </c>
      <c r="I35" s="745"/>
      <c r="J35" s="745"/>
      <c r="K35" s="745"/>
      <c r="L35" s="745"/>
      <c r="M35" s="745"/>
    </row>
    <row r="36" spans="1:13" s="260" customFormat="1" ht="15.75" customHeight="1">
      <c r="A36" s="209"/>
      <c r="B36" s="5"/>
      <c r="C36" s="5"/>
      <c r="D36" s="213"/>
      <c r="E36" s="213"/>
      <c r="F36" s="745"/>
      <c r="G36" s="745"/>
      <c r="H36" s="745"/>
      <c r="I36" s="745"/>
      <c r="J36" s="745"/>
      <c r="K36" s="745"/>
      <c r="L36" s="745"/>
      <c r="M36" s="745"/>
    </row>
    <row r="37" spans="1:13" s="260" customFormat="1" ht="15.75" customHeight="1">
      <c r="A37" s="209" t="s">
        <v>511</v>
      </c>
      <c r="B37" s="5" t="s">
        <v>1281</v>
      </c>
      <c r="C37" s="5"/>
      <c r="D37" s="266"/>
      <c r="E37" s="213"/>
      <c r="F37" s="745"/>
      <c r="G37" s="745"/>
      <c r="H37" s="744">
        <f>COUNTIF(D37,"")</f>
        <v>1</v>
      </c>
      <c r="I37" s="745"/>
      <c r="J37" s="745"/>
      <c r="K37" s="745"/>
      <c r="L37" s="745"/>
      <c r="M37" s="745"/>
    </row>
    <row r="38" spans="1:13" s="260" customFormat="1" ht="15.75" customHeight="1">
      <c r="A38" s="209"/>
      <c r="B38" s="5"/>
      <c r="C38" s="5"/>
      <c r="D38" s="213"/>
      <c r="E38" s="213"/>
      <c r="F38" s="745"/>
      <c r="G38" s="745"/>
      <c r="H38" s="745"/>
      <c r="I38" s="745"/>
      <c r="J38" s="745"/>
      <c r="K38" s="745"/>
      <c r="L38" s="745"/>
      <c r="M38" s="745"/>
    </row>
    <row r="39" spans="1:13" s="260" customFormat="1" ht="15.75" customHeight="1">
      <c r="A39" s="209" t="s">
        <v>512</v>
      </c>
      <c r="B39" s="5" t="s">
        <v>1281</v>
      </c>
      <c r="C39" s="5"/>
      <c r="D39" s="266"/>
      <c r="E39" s="213"/>
      <c r="F39" s="745"/>
      <c r="G39" s="745"/>
      <c r="H39" s="744">
        <f>COUNTIF(D39,"")</f>
        <v>1</v>
      </c>
      <c r="I39" s="745"/>
      <c r="J39" s="745"/>
      <c r="K39" s="745"/>
      <c r="L39" s="745"/>
      <c r="M39" s="745"/>
    </row>
    <row r="40" spans="1:13" s="260" customFormat="1" ht="15.75" customHeight="1">
      <c r="A40" s="213"/>
      <c r="B40" s="213"/>
      <c r="C40" s="213"/>
      <c r="D40" s="213"/>
      <c r="E40" s="213"/>
      <c r="F40" s="745"/>
      <c r="G40" s="745"/>
      <c r="H40" s="745"/>
      <c r="I40" s="745"/>
      <c r="J40" s="745"/>
      <c r="K40" s="745"/>
      <c r="L40" s="745"/>
      <c r="M40" s="745"/>
    </row>
    <row r="41" spans="1:13" s="260" customFormat="1" ht="15.75" customHeight="1">
      <c r="A41" s="213"/>
      <c r="B41" s="213"/>
      <c r="C41" s="213"/>
      <c r="D41" s="213"/>
      <c r="E41" s="213"/>
      <c r="F41" s="745"/>
      <c r="G41" s="745"/>
      <c r="H41" s="745"/>
      <c r="I41" s="745"/>
      <c r="J41" s="745"/>
      <c r="K41" s="745"/>
      <c r="L41" s="745"/>
      <c r="M41" s="745"/>
    </row>
    <row r="42" spans="1:13" s="260" customFormat="1" ht="15.75">
      <c r="A42" s="213"/>
      <c r="B42" s="864" t="s">
        <v>67</v>
      </c>
      <c r="C42" s="864"/>
      <c r="D42" s="864"/>
      <c r="E42" s="270"/>
      <c r="F42" s="745"/>
      <c r="G42" s="745"/>
      <c r="H42" s="745"/>
      <c r="I42" s="744"/>
      <c r="J42" s="745"/>
      <c r="K42" s="745"/>
      <c r="L42" s="745"/>
      <c r="M42" s="745"/>
    </row>
    <row r="43" spans="1:13" s="260" customFormat="1" ht="15.75">
      <c r="A43" s="213"/>
      <c r="B43" s="999" t="b">
        <f>IF(F5=FALSE,IF(H7=15,TRUE,FALSE),IF(OR(G7=FALSE,ISBLANK(D9),ISBLANK(D11),ISBLANK(D15),ISBLANK(D17),ISBLANK(D19),ISBLANK(D21),ISBLANK(D23),ISBLANK(D25),ISBLANK(D27),ISBLANK(D29),ISBLANK(D31),ISBLANK(D33),ISBLANK(D35),ISBLANK(D37),ISBLANK(D39)),FALSE,TRUE))</f>
        <v>1</v>
      </c>
      <c r="C43" s="999"/>
      <c r="D43" s="999"/>
      <c r="E43" s="213"/>
      <c r="F43" s="745"/>
      <c r="G43" s="745"/>
      <c r="H43" s="745"/>
      <c r="I43" s="745"/>
      <c r="J43" s="745"/>
      <c r="K43" s="745"/>
      <c r="L43" s="745"/>
      <c r="M43" s="745"/>
    </row>
    <row r="44" spans="1:13" s="260" customFormat="1" ht="15.75">
      <c r="A44" s="213"/>
      <c r="B44" s="213"/>
      <c r="C44" s="213"/>
      <c r="D44" s="213"/>
      <c r="E44" s="213"/>
      <c r="F44" s="745"/>
      <c r="G44" s="745"/>
      <c r="H44" s="745"/>
      <c r="I44" s="745"/>
      <c r="J44" s="745"/>
      <c r="K44" s="745"/>
      <c r="L44" s="745"/>
      <c r="M44" s="745"/>
    </row>
  </sheetData>
  <sheetProtection algorithmName="SHA-512" hashValue="bTL0qB1W4UKdpQFB0Lu0sgqt0Hqu/pRTyeqfP2l+0NE+OkZMAyQ1C/ysxCatNX5G2Gkpwmg3pDdOfiGZFFIc1A==" saltValue="O28pH44NWS/cYGRtq2mH1w==" spinCount="100000" sheet="1" objects="1" scenarios="1"/>
  <mergeCells count="5">
    <mergeCell ref="B43:D43"/>
    <mergeCell ref="B42:D42"/>
    <mergeCell ref="A3:C3"/>
    <mergeCell ref="A5:E5"/>
    <mergeCell ref="A7:E7"/>
  </mergeCells>
  <conditionalFormatting sqref="B43">
    <cfRule type="cellIs" dxfId="120" priority="2" operator="equal">
      <formula>TRUE</formula>
    </cfRule>
    <cfRule type="cellIs" dxfId="119" priority="3" operator="equal">
      <formula>FALSE</formula>
    </cfRule>
  </conditionalFormatting>
  <conditionalFormatting sqref="D9 D11 D15 D17 D19 D21 D23 D25 D27 D29 D31 D33 D35 D37 D39">
    <cfRule type="expression" dxfId="118" priority="1">
      <formula>$F$5=FALSE</formula>
    </cfRule>
  </conditionalFormatting>
  <dataValidations disablePrompts="1" count="2">
    <dataValidation type="list" allowBlank="1" showInputMessage="1" showErrorMessage="1" promptTitle="Input data" sqref="D9 D11 D29 D15 D17 D19 D21 D23 D25 D27" xr:uid="{565EFD1E-8154-4949-8DD4-01D7090DAEFE}">
      <formula1>List_YesNo</formula1>
    </dataValidation>
    <dataValidation allowBlank="1" showInputMessage="1" showErrorMessage="1" promptTitle="Input data" sqref="D31 D33 D35 D37 D39" xr:uid="{B3B6DCFF-6A99-4D01-8461-978E14BFE57D}"/>
  </dataValidations>
  <pageMargins left="0.7" right="0.7" top="0.75" bottom="0.75" header="0.3" footer="0.3"/>
  <pageSetup paperSize="9" scale="87" fitToHeight="0" orientation="portrait" horizontalDpi="300" verticalDpi="300" r:id="rId1"/>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27A285-CF71-4A7C-8E51-950C0A1B352F}">
  <sheetPr>
    <tabColor theme="6" tint="0.39997558519241921"/>
    <pageSetUpPr fitToPage="1"/>
  </sheetPr>
  <dimension ref="A1:I80"/>
  <sheetViews>
    <sheetView zoomScaleNormal="100" workbookViewId="0"/>
  </sheetViews>
  <sheetFormatPr defaultColWidth="9.5703125" defaultRowHeight="15"/>
  <cols>
    <col min="1" max="1" width="7.7109375" style="257" customWidth="1"/>
    <col min="2" max="2" width="99.140625" style="257" customWidth="1"/>
    <col min="3" max="3" width="9.42578125" style="257" customWidth="1"/>
    <col min="4" max="4" width="7.7109375" style="257" customWidth="1"/>
    <col min="5" max="9" width="9.5703125" style="619"/>
    <col min="10" max="16384" width="9.5703125" style="257"/>
  </cols>
  <sheetData>
    <row r="1" spans="1:9" ht="21">
      <c r="A1" s="262" t="s">
        <v>537</v>
      </c>
      <c r="B1" s="1"/>
      <c r="C1" s="1"/>
      <c r="D1" s="256"/>
      <c r="E1" s="751"/>
      <c r="F1" s="751"/>
      <c r="G1" s="751"/>
      <c r="H1" s="751"/>
    </row>
    <row r="2" spans="1:9">
      <c r="A2" s="263"/>
      <c r="B2" s="258"/>
      <c r="C2" s="258"/>
      <c r="D2" s="258"/>
    </row>
    <row r="3" spans="1:9" ht="15.75">
      <c r="A3" s="997">
        <f>'General Info'!D22</f>
        <v>0</v>
      </c>
      <c r="B3" s="997"/>
      <c r="C3" s="650"/>
      <c r="D3" s="258"/>
    </row>
    <row r="4" spans="1:9">
      <c r="A4" s="258"/>
      <c r="B4" s="258"/>
      <c r="C4" s="258"/>
      <c r="D4" s="258"/>
    </row>
    <row r="5" spans="1:9" ht="18.75">
      <c r="A5" s="798" t="s">
        <v>1445</v>
      </c>
      <c r="B5" s="798"/>
      <c r="C5" s="798"/>
      <c r="D5" s="798"/>
      <c r="E5" s="752" t="b">
        <f>TEXT('General Info'!D18,"m")="12"</f>
        <v>0</v>
      </c>
      <c r="F5" s="753"/>
      <c r="G5" s="753"/>
      <c r="H5" s="753"/>
    </row>
    <row r="6" spans="1:9" s="260" customFormat="1" ht="15.75">
      <c r="A6" s="680"/>
      <c r="B6" s="681"/>
      <c r="C6" s="681"/>
      <c r="D6" s="682"/>
      <c r="E6" s="744"/>
      <c r="F6" s="744"/>
      <c r="G6" s="744"/>
      <c r="H6" s="744"/>
      <c r="I6" s="745"/>
    </row>
    <row r="7" spans="1:9" s="260" customFormat="1" ht="19.5" customHeight="1">
      <c r="A7" s="1012" t="s">
        <v>1436</v>
      </c>
      <c r="B7" s="882"/>
      <c r="C7" s="882"/>
      <c r="D7" s="1013"/>
      <c r="E7" s="744"/>
      <c r="F7" s="752" t="b">
        <f>IF(ISNA(MATCH(FALSE,F10:F75,0)),TRUE,FALSE)</f>
        <v>1</v>
      </c>
      <c r="G7" s="752" t="b">
        <f>IF(ISNA(MATCH(FALSE,G10:G75,0)),TRUE,FALSE)</f>
        <v>1</v>
      </c>
      <c r="H7" s="755">
        <f>SUM(H10:H75)</f>
        <v>23</v>
      </c>
      <c r="I7" s="744"/>
    </row>
    <row r="8" spans="1:9" s="260" customFormat="1" ht="15.75">
      <c r="A8" s="683"/>
      <c r="B8" s="632"/>
      <c r="C8" s="632"/>
      <c r="D8" s="684"/>
      <c r="E8" s="744"/>
      <c r="F8" s="744"/>
      <c r="G8" s="744"/>
      <c r="H8" s="744"/>
      <c r="I8" s="744"/>
    </row>
    <row r="9" spans="1:9" s="260" customFormat="1" ht="34.5" customHeight="1">
      <c r="A9" s="668">
        <v>1</v>
      </c>
      <c r="B9" s="1008" t="s">
        <v>1305</v>
      </c>
      <c r="C9" s="1009"/>
      <c r="D9" s="667"/>
      <c r="E9" s="744"/>
      <c r="F9" s="744"/>
      <c r="G9" s="744"/>
      <c r="H9" s="744"/>
      <c r="I9" s="744"/>
    </row>
    <row r="10" spans="1:9" s="260" customFormat="1" ht="15.75">
      <c r="A10" s="669"/>
      <c r="B10" s="265"/>
      <c r="C10" s="670"/>
      <c r="D10" s="671"/>
      <c r="E10" s="744"/>
      <c r="F10" s="757" t="b">
        <f>IF(B10="",TRUE,IF(ISNUMBER(MATCH(B10,Scale,0)),TRUE,FALSE))</f>
        <v>1</v>
      </c>
      <c r="G10" s="744"/>
      <c r="H10" s="744">
        <f>COUNTIF(B10,"")</f>
        <v>1</v>
      </c>
      <c r="I10" s="744"/>
    </row>
    <row r="11" spans="1:9" s="260" customFormat="1" ht="15.75">
      <c r="A11" s="672"/>
      <c r="B11" s="673"/>
      <c r="C11" s="674"/>
      <c r="D11" s="675"/>
      <c r="E11" s="744"/>
      <c r="F11" s="744"/>
      <c r="G11" s="744"/>
      <c r="H11" s="744"/>
      <c r="I11" s="744"/>
    </row>
    <row r="12" spans="1:9" s="260" customFormat="1" ht="33.75" customHeight="1">
      <c r="A12" s="668">
        <v>2</v>
      </c>
      <c r="B12" s="1008" t="s">
        <v>1306</v>
      </c>
      <c r="C12" s="1009"/>
      <c r="D12" s="667"/>
      <c r="E12" s="744"/>
      <c r="F12" s="744"/>
      <c r="G12" s="744"/>
      <c r="H12" s="744"/>
      <c r="I12" s="744"/>
    </row>
    <row r="13" spans="1:9" s="260" customFormat="1" ht="15.75">
      <c r="A13" s="669"/>
      <c r="B13" s="265"/>
      <c r="C13" s="670"/>
      <c r="D13" s="671"/>
      <c r="E13" s="744"/>
      <c r="F13" s="757" t="b">
        <f>IF(B13="",TRUE,IF(ISNUMBER(MATCH(B13,Scale,0)),TRUE,FALSE))</f>
        <v>1</v>
      </c>
      <c r="G13" s="744"/>
      <c r="H13" s="744">
        <f>COUNTIF(B13,"")</f>
        <v>1</v>
      </c>
      <c r="I13" s="744"/>
    </row>
    <row r="14" spans="1:9" s="260" customFormat="1" ht="15.75">
      <c r="A14" s="685"/>
      <c r="B14" s="678"/>
      <c r="C14" s="678"/>
      <c r="D14" s="686"/>
      <c r="E14" s="744"/>
      <c r="F14" s="744"/>
      <c r="G14" s="744"/>
      <c r="H14" s="744"/>
      <c r="I14" s="744"/>
    </row>
    <row r="15" spans="1:9" s="260" customFormat="1" ht="84.75" customHeight="1">
      <c r="A15" s="668">
        <v>3</v>
      </c>
      <c r="B15" s="1006" t="s">
        <v>1307</v>
      </c>
      <c r="C15" s="1007"/>
      <c r="D15" s="667"/>
      <c r="E15" s="744"/>
      <c r="F15" s="744"/>
      <c r="G15" s="744"/>
      <c r="H15" s="744"/>
      <c r="I15" s="744"/>
    </row>
    <row r="16" spans="1:9" s="260" customFormat="1" ht="15.75">
      <c r="A16" s="669"/>
      <c r="B16" s="265"/>
      <c r="C16" s="670"/>
      <c r="D16" s="671"/>
      <c r="E16" s="744"/>
      <c r="F16" s="757" t="b">
        <f>IF(B16="",TRUE,IF(ISNUMBER(MATCH(B16,Scale2,0)),TRUE,FALSE))</f>
        <v>1</v>
      </c>
      <c r="G16" s="744"/>
      <c r="H16" s="744">
        <f>COUNTIF(B16,"")</f>
        <v>1</v>
      </c>
      <c r="I16" s="744"/>
    </row>
    <row r="17" spans="1:9" s="260" customFormat="1" ht="15.75">
      <c r="A17" s="676"/>
      <c r="B17" s="666"/>
      <c r="C17" s="666"/>
      <c r="D17" s="677"/>
      <c r="E17" s="744"/>
      <c r="F17" s="744"/>
      <c r="G17" s="744"/>
      <c r="H17" s="744"/>
      <c r="I17" s="744"/>
    </row>
    <row r="18" spans="1:9" s="260" customFormat="1" ht="36" customHeight="1">
      <c r="A18" s="668">
        <v>4</v>
      </c>
      <c r="B18" s="1006" t="s">
        <v>1308</v>
      </c>
      <c r="C18" s="1007"/>
      <c r="D18" s="679"/>
      <c r="E18" s="744"/>
      <c r="F18" s="744"/>
      <c r="G18" s="744"/>
      <c r="H18" s="744"/>
      <c r="I18" s="744"/>
    </row>
    <row r="19" spans="1:9" s="260" customFormat="1" ht="15.75">
      <c r="A19" s="687"/>
      <c r="B19" s="265"/>
      <c r="C19" s="670"/>
      <c r="D19" s="671"/>
      <c r="E19" s="744"/>
      <c r="F19" s="757" t="b">
        <f>IF(B19="",TRUE,IF(ISNUMBER(MATCH(B19,Scale2,0)),TRUE,FALSE))</f>
        <v>1</v>
      </c>
      <c r="G19" s="744"/>
      <c r="H19" s="744">
        <f>COUNTIF(B19,"")</f>
        <v>1</v>
      </c>
      <c r="I19" s="744"/>
    </row>
    <row r="20" spans="1:9" s="260" customFormat="1" ht="15.75">
      <c r="A20" s="685"/>
      <c r="B20" s="678"/>
      <c r="C20" s="678"/>
      <c r="D20" s="686"/>
      <c r="E20" s="744"/>
      <c r="F20" s="744"/>
      <c r="G20" s="744"/>
      <c r="H20" s="744"/>
      <c r="I20" s="744"/>
    </row>
    <row r="21" spans="1:9" s="260" customFormat="1" ht="35.25" customHeight="1">
      <c r="A21" s="668">
        <v>5</v>
      </c>
      <c r="B21" s="1006" t="s">
        <v>1397</v>
      </c>
      <c r="C21" s="1007"/>
      <c r="D21" s="686"/>
      <c r="E21" s="744"/>
      <c r="F21" s="744"/>
      <c r="G21" s="744"/>
      <c r="H21" s="744"/>
      <c r="I21" s="744"/>
    </row>
    <row r="22" spans="1:9" s="260" customFormat="1" ht="15.75">
      <c r="A22" s="687"/>
      <c r="B22" s="265"/>
      <c r="C22" s="670"/>
      <c r="D22" s="686"/>
      <c r="E22" s="754"/>
      <c r="F22" s="757" t="b">
        <f>IF(B22="",TRUE,IF(ISNUMBER(MATCH(B22,List_YesNo,0)),TRUE,FALSE))</f>
        <v>1</v>
      </c>
      <c r="G22" s="754"/>
      <c r="H22" s="744">
        <f>COUNTIF(B22,"")</f>
        <v>1</v>
      </c>
      <c r="I22" s="745"/>
    </row>
    <row r="23" spans="1:9" s="260" customFormat="1" ht="15.75">
      <c r="A23" s="685"/>
      <c r="B23" s="678"/>
      <c r="C23" s="678"/>
      <c r="D23" s="686"/>
      <c r="E23" s="754"/>
      <c r="F23" s="754"/>
      <c r="G23" s="754"/>
      <c r="H23" s="744"/>
      <c r="I23" s="745"/>
    </row>
    <row r="24" spans="1:9" s="260" customFormat="1" ht="51" customHeight="1">
      <c r="A24" s="668" t="s">
        <v>749</v>
      </c>
      <c r="B24" s="1006" t="s">
        <v>1334</v>
      </c>
      <c r="C24" s="1007"/>
      <c r="D24" s="686"/>
      <c r="E24" s="754"/>
      <c r="F24" s="754"/>
      <c r="G24" s="754"/>
      <c r="H24" s="744"/>
      <c r="I24" s="745"/>
    </row>
    <row r="25" spans="1:9" s="260" customFormat="1" ht="15.75">
      <c r="A25" s="685"/>
      <c r="B25" s="265"/>
      <c r="C25" s="678"/>
      <c r="D25" s="686"/>
      <c r="E25" s="754"/>
      <c r="F25" s="757" t="b">
        <f>IF(B25="",TRUE,IF(ISNUMBER(MATCH(B25,Scale2,0)),TRUE,FALSE))</f>
        <v>1</v>
      </c>
      <c r="G25" s="765" t="b">
        <f>IF(OR(AND(B22="NO",B25&lt;&gt;"N/A"),AND(B22="YES",B25="N/A")),FALSE,TRUE)</f>
        <v>1</v>
      </c>
      <c r="H25" s="744">
        <f>COUNTIF(B25,"")</f>
        <v>1</v>
      </c>
      <c r="I25" s="745"/>
    </row>
    <row r="26" spans="1:9" s="260" customFormat="1" ht="15.75">
      <c r="A26" s="685"/>
      <c r="B26" s="678"/>
      <c r="C26" s="678"/>
      <c r="D26" s="686"/>
      <c r="E26" s="754"/>
      <c r="F26" s="754"/>
      <c r="G26" s="754"/>
      <c r="H26" s="744"/>
      <c r="I26" s="745"/>
    </row>
    <row r="27" spans="1:9" s="260" customFormat="1" ht="35.25" customHeight="1">
      <c r="A27" s="668">
        <v>6</v>
      </c>
      <c r="B27" s="1006" t="s">
        <v>1309</v>
      </c>
      <c r="C27" s="1007"/>
      <c r="D27" s="686"/>
      <c r="E27" s="754"/>
      <c r="F27" s="754"/>
      <c r="G27" s="754"/>
      <c r="H27" s="744"/>
      <c r="I27" s="745"/>
    </row>
    <row r="28" spans="1:9" s="260" customFormat="1" ht="15.75">
      <c r="A28" s="685"/>
      <c r="B28" s="265"/>
      <c r="C28" s="678"/>
      <c r="D28" s="686"/>
      <c r="E28" s="754"/>
      <c r="F28" s="757" t="b">
        <f>IF(B28="",TRUE,IF(ISNUMBER(MATCH(B28,Scale,0)),TRUE,FALSE))</f>
        <v>1</v>
      </c>
      <c r="G28" s="754"/>
      <c r="H28" s="744">
        <f>COUNTIF(B28,"")</f>
        <v>1</v>
      </c>
      <c r="I28" s="745"/>
    </row>
    <row r="29" spans="1:9" s="260" customFormat="1" ht="15.75">
      <c r="A29" s="685"/>
      <c r="B29" s="678"/>
      <c r="C29" s="678"/>
      <c r="D29" s="686"/>
      <c r="E29" s="754"/>
      <c r="F29" s="754"/>
      <c r="G29" s="754"/>
      <c r="H29" s="744"/>
      <c r="I29" s="745"/>
    </row>
    <row r="30" spans="1:9" s="260" customFormat="1" ht="33.75" customHeight="1">
      <c r="A30" s="688">
        <v>7</v>
      </c>
      <c r="B30" s="1014" t="s">
        <v>1310</v>
      </c>
      <c r="C30" s="1015"/>
      <c r="D30" s="679"/>
      <c r="E30" s="754"/>
      <c r="F30" s="754"/>
      <c r="G30" s="754"/>
      <c r="H30" s="744"/>
      <c r="I30" s="745"/>
    </row>
    <row r="31" spans="1:9" s="260" customFormat="1" ht="15.75">
      <c r="A31" s="669"/>
      <c r="B31" s="265"/>
      <c r="C31" s="670"/>
      <c r="D31" s="671"/>
      <c r="E31" s="754"/>
      <c r="F31" s="757" t="b">
        <f>IF(B31="",TRUE,IF(ISNUMBER(MATCH(B31,Scale,0)),TRUE,FALSE))</f>
        <v>1</v>
      </c>
      <c r="G31" s="754"/>
      <c r="H31" s="744">
        <f>COUNTIF(B31,"")</f>
        <v>1</v>
      </c>
      <c r="I31" s="745"/>
    </row>
    <row r="32" spans="1:9" s="260" customFormat="1" ht="15.75">
      <c r="A32" s="685"/>
      <c r="B32" s="678"/>
      <c r="C32" s="678"/>
      <c r="D32" s="686"/>
      <c r="E32" s="754"/>
      <c r="F32" s="754"/>
      <c r="G32" s="754"/>
      <c r="H32" s="744"/>
      <c r="I32" s="745"/>
    </row>
    <row r="33" spans="1:9" s="260" customFormat="1" ht="33.75" customHeight="1">
      <c r="A33" s="668">
        <v>8</v>
      </c>
      <c r="B33" s="1006" t="s">
        <v>1311</v>
      </c>
      <c r="C33" s="1007"/>
      <c r="D33" s="686"/>
      <c r="E33" s="754"/>
      <c r="F33" s="754"/>
      <c r="G33" s="754"/>
      <c r="H33" s="744"/>
      <c r="I33" s="745"/>
    </row>
    <row r="34" spans="1:9" s="260" customFormat="1" ht="15.75">
      <c r="A34" s="685"/>
      <c r="B34" s="678"/>
      <c r="C34" s="678"/>
      <c r="D34" s="686"/>
      <c r="E34" s="754"/>
      <c r="F34" s="754"/>
      <c r="G34" s="754"/>
      <c r="H34" s="744"/>
      <c r="I34" s="745"/>
    </row>
    <row r="35" spans="1:9" s="260" customFormat="1" ht="30">
      <c r="A35" s="668" t="s">
        <v>1312</v>
      </c>
      <c r="B35" s="689" t="s">
        <v>1313</v>
      </c>
      <c r="C35" s="265"/>
      <c r="D35" s="686"/>
      <c r="E35" s="754"/>
      <c r="F35" s="757" t="b">
        <f>IF(C35="",TRUE,IF(ISNUMBER(MATCH(C35,List_YesNo,0)),TRUE,FALSE))</f>
        <v>1</v>
      </c>
      <c r="G35" s="754"/>
      <c r="H35" s="744">
        <f>COUNTIF(C35,"")</f>
        <v>1</v>
      </c>
      <c r="I35" s="745"/>
    </row>
    <row r="36" spans="1:9" s="260" customFormat="1" ht="15.75">
      <c r="A36" s="685"/>
      <c r="B36" s="690"/>
      <c r="C36" s="678"/>
      <c r="D36" s="686"/>
      <c r="E36" s="754"/>
      <c r="F36" s="754"/>
      <c r="G36" s="754"/>
      <c r="H36" s="744"/>
      <c r="I36" s="745"/>
    </row>
    <row r="37" spans="1:9" s="260" customFormat="1" ht="30">
      <c r="A37" s="668" t="s">
        <v>1314</v>
      </c>
      <c r="B37" s="689" t="s">
        <v>1315</v>
      </c>
      <c r="C37" s="265"/>
      <c r="D37" s="686"/>
      <c r="E37" s="754"/>
      <c r="F37" s="757" t="b">
        <f>IF(C37="",TRUE,IF(ISNUMBER(MATCH(C37,List_YesNo,0)),TRUE,FALSE))</f>
        <v>1</v>
      </c>
      <c r="G37" s="754"/>
      <c r="H37" s="744">
        <f>COUNTIF(C37,"")</f>
        <v>1</v>
      </c>
      <c r="I37" s="745"/>
    </row>
    <row r="38" spans="1:9" s="260" customFormat="1" ht="15.75">
      <c r="A38" s="685"/>
      <c r="B38" s="690"/>
      <c r="C38" s="678"/>
      <c r="D38" s="686"/>
      <c r="E38" s="754"/>
      <c r="F38" s="754"/>
      <c r="G38" s="754"/>
      <c r="H38" s="744"/>
      <c r="I38" s="745"/>
    </row>
    <row r="39" spans="1:9" s="260" customFormat="1" ht="15.75">
      <c r="A39" s="668" t="s">
        <v>1316</v>
      </c>
      <c r="B39" s="689" t="s">
        <v>1317</v>
      </c>
      <c r="C39" s="265"/>
      <c r="D39" s="686"/>
      <c r="E39" s="754"/>
      <c r="F39" s="757" t="b">
        <f>IF(C39="",TRUE,IF(ISNUMBER(MATCH(C39,List_YesNo,0)),TRUE,FALSE))</f>
        <v>1</v>
      </c>
      <c r="G39" s="754"/>
      <c r="H39" s="744">
        <f>COUNTIF(C39,"")</f>
        <v>1</v>
      </c>
      <c r="I39" s="745"/>
    </row>
    <row r="40" spans="1:9" s="260" customFormat="1" ht="15.75">
      <c r="A40" s="685"/>
      <c r="B40" s="690"/>
      <c r="C40" s="678"/>
      <c r="D40" s="686"/>
      <c r="E40" s="754"/>
      <c r="F40" s="754"/>
      <c r="G40" s="754"/>
      <c r="H40" s="744"/>
      <c r="I40" s="745"/>
    </row>
    <row r="41" spans="1:9" s="260" customFormat="1" ht="15.75">
      <c r="A41" s="668" t="s">
        <v>1318</v>
      </c>
      <c r="B41" s="689" t="s">
        <v>1319</v>
      </c>
      <c r="C41" s="265"/>
      <c r="D41" s="686"/>
      <c r="E41" s="754"/>
      <c r="F41" s="757" t="b">
        <f>IF(C41="",TRUE,IF(ISNUMBER(MATCH(C41,List_YesNo,0)),TRUE,FALSE))</f>
        <v>1</v>
      </c>
      <c r="G41" s="754"/>
      <c r="H41" s="744">
        <f>COUNTIF(C41,"")</f>
        <v>1</v>
      </c>
      <c r="I41" s="745"/>
    </row>
    <row r="42" spans="1:9" s="260" customFormat="1" ht="15.75">
      <c r="A42" s="685"/>
      <c r="B42" s="690"/>
      <c r="C42" s="678"/>
      <c r="D42" s="686"/>
      <c r="E42" s="754"/>
      <c r="F42" s="754"/>
      <c r="G42" s="754"/>
      <c r="H42" s="744"/>
      <c r="I42" s="745"/>
    </row>
    <row r="43" spans="1:9" s="260" customFormat="1" ht="30">
      <c r="A43" s="668" t="s">
        <v>1320</v>
      </c>
      <c r="B43" s="689" t="s">
        <v>1321</v>
      </c>
      <c r="C43" s="265"/>
      <c r="D43" s="686"/>
      <c r="E43" s="754"/>
      <c r="F43" s="757" t="b">
        <f>IF(C43="",TRUE,IF(ISNUMBER(MATCH(C43,List_YesNo,0)),TRUE,FALSE))</f>
        <v>1</v>
      </c>
      <c r="G43" s="754"/>
      <c r="H43" s="744">
        <f>COUNTIF(C43,"")</f>
        <v>1</v>
      </c>
      <c r="I43" s="745"/>
    </row>
    <row r="44" spans="1:9" s="260" customFormat="1" ht="15.75">
      <c r="A44" s="685"/>
      <c r="B44" s="678"/>
      <c r="C44" s="678"/>
      <c r="D44" s="686"/>
      <c r="E44" s="754"/>
      <c r="F44" s="754"/>
      <c r="G44" s="754"/>
      <c r="H44" s="744"/>
      <c r="I44" s="745"/>
    </row>
    <row r="45" spans="1:9" s="260" customFormat="1" ht="74.25" customHeight="1">
      <c r="A45" s="688">
        <v>9</v>
      </c>
      <c r="B45" s="1010" t="s">
        <v>1322</v>
      </c>
      <c r="C45" s="1011"/>
      <c r="D45" s="679"/>
      <c r="E45" s="754"/>
      <c r="F45" s="754"/>
      <c r="G45" s="754"/>
      <c r="H45" s="744"/>
      <c r="I45" s="745"/>
    </row>
    <row r="46" spans="1:9" s="260" customFormat="1" ht="15.75">
      <c r="A46" s="669"/>
      <c r="B46" s="265"/>
      <c r="C46" s="670"/>
      <c r="D46" s="671"/>
      <c r="E46" s="754"/>
      <c r="F46" s="757" t="b">
        <f>IF(B46="",TRUE,IF(ISNUMBER(MATCH(B46,Scale2,0)),TRUE,FALSE))</f>
        <v>1</v>
      </c>
      <c r="G46" s="754"/>
      <c r="H46" s="744">
        <f>COUNTIF(B46,"")</f>
        <v>1</v>
      </c>
      <c r="I46" s="745"/>
    </row>
    <row r="47" spans="1:9" s="260" customFormat="1" ht="15.75">
      <c r="A47" s="685"/>
      <c r="B47" s="678"/>
      <c r="C47" s="678"/>
      <c r="D47" s="686"/>
      <c r="E47" s="754"/>
      <c r="F47" s="754"/>
      <c r="G47" s="754"/>
      <c r="H47" s="744"/>
      <c r="I47" s="745"/>
    </row>
    <row r="48" spans="1:9" s="260" customFormat="1" ht="48" customHeight="1">
      <c r="A48" s="668">
        <v>10</v>
      </c>
      <c r="B48" s="1008" t="s">
        <v>1323</v>
      </c>
      <c r="C48" s="1009"/>
      <c r="D48" s="686"/>
      <c r="E48" s="754"/>
      <c r="F48" s="754"/>
      <c r="G48" s="754"/>
      <c r="H48" s="744"/>
      <c r="I48" s="745"/>
    </row>
    <row r="49" spans="1:9" s="260" customFormat="1" ht="15.75">
      <c r="A49" s="669"/>
      <c r="B49" s="265"/>
      <c r="C49" s="670"/>
      <c r="D49" s="671"/>
      <c r="E49" s="754"/>
      <c r="F49" s="757" t="b">
        <f>IF(B49="",TRUE,IF(ISNUMBER(MATCH(B49,Scale2,0)),TRUE,FALSE))</f>
        <v>1</v>
      </c>
      <c r="G49" s="754"/>
      <c r="H49" s="744">
        <f>COUNTIF(B49,"")</f>
        <v>1</v>
      </c>
      <c r="I49" s="745"/>
    </row>
    <row r="50" spans="1:9" s="260" customFormat="1" ht="15.75">
      <c r="A50" s="685"/>
      <c r="B50" s="678"/>
      <c r="C50" s="678"/>
      <c r="D50" s="686"/>
      <c r="E50" s="744"/>
      <c r="F50" s="744"/>
      <c r="G50" s="744"/>
      <c r="H50" s="744"/>
      <c r="I50" s="745"/>
    </row>
    <row r="51" spans="1:9" s="763" customFormat="1" ht="35.25" customHeight="1">
      <c r="A51" s="668">
        <v>11</v>
      </c>
      <c r="B51" s="1006" t="s">
        <v>1324</v>
      </c>
      <c r="C51" s="1007"/>
      <c r="D51" s="686"/>
      <c r="E51" s="752"/>
      <c r="F51" s="752"/>
      <c r="G51" s="752"/>
      <c r="H51" s="752"/>
      <c r="I51" s="752"/>
    </row>
    <row r="52" spans="1:9" s="763" customFormat="1" ht="15.75">
      <c r="A52" s="685"/>
      <c r="B52" s="265"/>
      <c r="C52" s="678"/>
      <c r="D52" s="686"/>
      <c r="E52" s="752"/>
      <c r="F52" s="757" t="b">
        <f>IF(B52="",TRUE,IF(ISNUMBER(MATCH(B52,Scale,0)),TRUE,FALSE))</f>
        <v>1</v>
      </c>
      <c r="G52" s="752"/>
      <c r="H52" s="744">
        <f>COUNTIF(B52,"")</f>
        <v>1</v>
      </c>
      <c r="I52" s="752"/>
    </row>
    <row r="53" spans="1:9" s="260" customFormat="1" ht="15.75">
      <c r="A53" s="685"/>
      <c r="B53" s="678"/>
      <c r="C53" s="678"/>
      <c r="D53" s="686"/>
      <c r="E53" s="745"/>
      <c r="F53" s="745"/>
      <c r="G53" s="745"/>
      <c r="H53" s="744"/>
      <c r="I53" s="745"/>
    </row>
    <row r="54" spans="1:9" s="260" customFormat="1" ht="33.75" customHeight="1">
      <c r="A54" s="668">
        <v>12</v>
      </c>
      <c r="B54" s="1006" t="s">
        <v>1325</v>
      </c>
      <c r="C54" s="1007"/>
      <c r="D54" s="686"/>
      <c r="E54" s="745"/>
      <c r="F54" s="745"/>
      <c r="G54" s="745"/>
      <c r="H54" s="744"/>
      <c r="I54" s="745"/>
    </row>
    <row r="55" spans="1:9" s="260" customFormat="1" ht="15.75">
      <c r="A55" s="685"/>
      <c r="B55" s="265"/>
      <c r="C55" s="678"/>
      <c r="D55" s="686"/>
      <c r="E55" s="745"/>
      <c r="F55" s="757" t="b">
        <f>IF(B55="",TRUE,IF(ISNUMBER(MATCH(B55,Scale,0)),TRUE,FALSE))</f>
        <v>1</v>
      </c>
      <c r="G55" s="745"/>
      <c r="H55" s="744">
        <f>COUNTIF(B55,"")</f>
        <v>1</v>
      </c>
      <c r="I55" s="745"/>
    </row>
    <row r="56" spans="1:9">
      <c r="A56" s="685"/>
      <c r="B56" s="678"/>
      <c r="C56" s="678"/>
      <c r="D56" s="686"/>
    </row>
    <row r="57" spans="1:9" ht="15.75">
      <c r="A57" s="668">
        <v>13</v>
      </c>
      <c r="B57" s="1006" t="s">
        <v>1326</v>
      </c>
      <c r="C57" s="1007"/>
      <c r="D57" s="686"/>
      <c r="G57" s="619" t="b">
        <f>IF(B60="",TRUE,IF(B60+B63=100,TRUE,FALSE))</f>
        <v>1</v>
      </c>
    </row>
    <row r="58" spans="1:9">
      <c r="A58" s="685"/>
      <c r="B58" s="678"/>
      <c r="C58" s="678"/>
      <c r="D58" s="686"/>
    </row>
    <row r="59" spans="1:9" ht="15.75">
      <c r="A59" s="685"/>
      <c r="B59" s="691" t="s">
        <v>1327</v>
      </c>
      <c r="C59" s="678"/>
      <c r="D59" s="686"/>
    </row>
    <row r="60" spans="1:9" ht="15.75">
      <c r="A60" s="685"/>
      <c r="B60" s="692"/>
      <c r="C60" s="693" t="s">
        <v>732</v>
      </c>
      <c r="D60" s="686"/>
      <c r="G60" s="765" t="b">
        <f>IF(B60="",TRUE,IF(OR(AND(B60=0,B66&lt;&gt;"N/A"),AND(B60&lt;&gt;0,B66="N/A")),FALSE,TRUE))</f>
        <v>1</v>
      </c>
      <c r="H60" s="744">
        <f>COUNTIF(B60,"")</f>
        <v>1</v>
      </c>
    </row>
    <row r="61" spans="1:9" ht="15.75">
      <c r="A61" s="685"/>
      <c r="B61" s="678"/>
      <c r="C61" s="670"/>
      <c r="D61" s="686"/>
      <c r="G61" s="765"/>
    </row>
    <row r="62" spans="1:9" ht="15.75">
      <c r="A62" s="685"/>
      <c r="B62" s="691" t="s">
        <v>1328</v>
      </c>
      <c r="C62" s="670"/>
      <c r="D62" s="686"/>
      <c r="G62" s="765"/>
    </row>
    <row r="63" spans="1:9" ht="15.75">
      <c r="A63" s="685"/>
      <c r="B63" s="692"/>
      <c r="C63" s="693" t="s">
        <v>732</v>
      </c>
      <c r="D63" s="686"/>
      <c r="G63" s="765" t="b">
        <f>IF(B63="",TRUE,IF(OR(AND(B63=0,B69&lt;&gt;"N/A"),AND(B63&lt;&gt;0,B69="N/A")),FALSE,TRUE))</f>
        <v>1</v>
      </c>
      <c r="H63" s="744">
        <f>COUNTIF(B63,"")</f>
        <v>1</v>
      </c>
    </row>
    <row r="64" spans="1:9">
      <c r="A64" s="685"/>
      <c r="B64" s="678"/>
      <c r="C64" s="678"/>
      <c r="D64" s="686"/>
    </row>
    <row r="65" spans="1:8" ht="36" customHeight="1">
      <c r="A65" s="668" t="s">
        <v>1335</v>
      </c>
      <c r="B65" s="1006" t="s">
        <v>1329</v>
      </c>
      <c r="C65" s="1007"/>
      <c r="D65" s="686"/>
    </row>
    <row r="66" spans="1:8" ht="15.75">
      <c r="A66" s="669"/>
      <c r="B66" s="265"/>
      <c r="C66" s="670"/>
      <c r="D66" s="671"/>
      <c r="F66" s="757" t="b">
        <f>IF(B66="",TRUE,IF(ISNUMBER(MATCH(B66,Scale2,0)),TRUE,FALSE))</f>
        <v>1</v>
      </c>
      <c r="H66" s="744">
        <f>COUNTIF(B66,"")</f>
        <v>1</v>
      </c>
    </row>
    <row r="67" spans="1:8">
      <c r="A67" s="685"/>
      <c r="B67" s="678"/>
      <c r="C67" s="678"/>
      <c r="D67" s="686"/>
    </row>
    <row r="68" spans="1:8" ht="34.5" customHeight="1">
      <c r="A68" s="668" t="s">
        <v>1336</v>
      </c>
      <c r="B68" s="1006" t="s">
        <v>1330</v>
      </c>
      <c r="C68" s="1007"/>
      <c r="D68" s="686"/>
    </row>
    <row r="69" spans="1:8" ht="15.75">
      <c r="A69" s="669"/>
      <c r="B69" s="265"/>
      <c r="C69" s="670"/>
      <c r="D69" s="671"/>
      <c r="F69" s="757" t="b">
        <f>IF(B69="",TRUE,IF(ISNUMBER(MATCH(B69,Scale2,0)),TRUE,FALSE))</f>
        <v>1</v>
      </c>
      <c r="H69" s="744">
        <f>COUNTIF(B69,"")</f>
        <v>1</v>
      </c>
    </row>
    <row r="70" spans="1:8">
      <c r="A70" s="685"/>
      <c r="B70" s="678"/>
      <c r="C70" s="678"/>
      <c r="D70" s="686"/>
    </row>
    <row r="71" spans="1:8" ht="34.5" customHeight="1">
      <c r="A71" s="668">
        <v>14</v>
      </c>
      <c r="B71" s="1006" t="s">
        <v>1398</v>
      </c>
      <c r="C71" s="1007"/>
      <c r="D71" s="686"/>
    </row>
    <row r="72" spans="1:8" ht="15.75">
      <c r="A72" s="685"/>
      <c r="B72" s="692"/>
      <c r="C72" s="678"/>
      <c r="D72" s="686"/>
      <c r="H72" s="744">
        <f>COUNTIF(B72,"")</f>
        <v>1</v>
      </c>
    </row>
    <row r="73" spans="1:8">
      <c r="A73" s="685"/>
      <c r="B73" s="678"/>
      <c r="C73" s="678"/>
      <c r="D73" s="686"/>
    </row>
    <row r="74" spans="1:8" ht="35.25" customHeight="1">
      <c r="A74" s="668">
        <v>15</v>
      </c>
      <c r="B74" s="1006" t="s">
        <v>1331</v>
      </c>
      <c r="C74" s="1007"/>
      <c r="D74" s="686"/>
    </row>
    <row r="75" spans="1:8" ht="15.75">
      <c r="A75" s="669"/>
      <c r="B75" s="265"/>
      <c r="C75" s="670"/>
      <c r="D75" s="686"/>
      <c r="F75" s="757" t="b">
        <f>IF(B75="",TRUE,IF(ISNUMBER(MATCH(B75,Scale2,0)),TRUE,FALSE))</f>
        <v>1</v>
      </c>
      <c r="H75" s="744">
        <f>COUNTIF(B75,"")</f>
        <v>1</v>
      </c>
    </row>
    <row r="76" spans="1:8">
      <c r="A76" s="676"/>
      <c r="B76" s="666"/>
      <c r="C76" s="666"/>
      <c r="D76" s="677"/>
    </row>
    <row r="77" spans="1:8">
      <c r="A77" s="258"/>
      <c r="B77" s="258"/>
      <c r="C77" s="258"/>
      <c r="D77" s="258"/>
    </row>
    <row r="78" spans="1:8" ht="15.75">
      <c r="A78" s="258"/>
      <c r="B78" s="864" t="s">
        <v>67</v>
      </c>
      <c r="C78" s="864"/>
      <c r="D78" s="258"/>
    </row>
    <row r="79" spans="1:8" ht="15.75">
      <c r="A79" s="258"/>
      <c r="B79" s="999" t="b">
        <f>IF(E5=FALSE,IF(H7=23,TRUE,FALSE),IF(OR(F7=FALSE,G7=FALSE,ISBLANK(B10),ISBLANK(B13),ISBLANK(B16),ISBLANK(B19),ISBLANK(B22),ISBLANK(B25),ISBLANK(B28),ISBLANK(B31),ISBLANK(C35),ISBLANK(C37),ISBLANK(C39),ISBLANK(C41),ISBLANK(C43),ISBLANK(B46),ISBLANK(B49),ISBLANK(B52),ISBLANK(B55),ISBLANK(B60),ISBLANK(B63),ISBLANK(B66),ISBLANK(B69),ISBLANK(B72),ISBLANK(B75)),FALSE,TRUE))</f>
        <v>1</v>
      </c>
      <c r="C79" s="999"/>
      <c r="D79" s="258"/>
    </row>
    <row r="80" spans="1:8">
      <c r="A80" s="258"/>
      <c r="B80" s="258"/>
      <c r="C80" s="258"/>
      <c r="D80" s="258"/>
    </row>
  </sheetData>
  <sheetProtection algorithmName="SHA-512" hashValue="Ublm1JDdGENLxqeR99B63BrBZyo2K1XANJk9mTiDxJSf7BgBAKFJUdJAXN0RZNjyg/rlblu/LVR30S/vCSPIdw==" saltValue="gOrMWvCwwKXRQfAlFz+WsA==" spinCount="100000" sheet="1" objects="1" scenarios="1"/>
  <mergeCells count="23">
    <mergeCell ref="A7:D7"/>
    <mergeCell ref="B79:C79"/>
    <mergeCell ref="B78:C78"/>
    <mergeCell ref="B30:C30"/>
    <mergeCell ref="B33:C33"/>
    <mergeCell ref="B24:C24"/>
    <mergeCell ref="B27:C27"/>
    <mergeCell ref="A3:B3"/>
    <mergeCell ref="A5:D5"/>
    <mergeCell ref="B68:C68"/>
    <mergeCell ref="B71:C71"/>
    <mergeCell ref="B74:C74"/>
    <mergeCell ref="B9:C9"/>
    <mergeCell ref="B12:C12"/>
    <mergeCell ref="B15:C15"/>
    <mergeCell ref="B45:C45"/>
    <mergeCell ref="B48:C48"/>
    <mergeCell ref="B51:C51"/>
    <mergeCell ref="B54:C54"/>
    <mergeCell ref="B57:C57"/>
    <mergeCell ref="B65:C65"/>
    <mergeCell ref="B18:C18"/>
    <mergeCell ref="B21:C21"/>
  </mergeCells>
  <conditionalFormatting sqref="B10 B13 B16 B19 B22 B25 B28 B31 C35 C37 C39 C41 C43 B46 B49 B52 B55 B60 B63 B66 B69 B72 B75">
    <cfRule type="expression" dxfId="117" priority="1">
      <formula>$E$5=FALSE</formula>
    </cfRule>
  </conditionalFormatting>
  <conditionalFormatting sqref="B79">
    <cfRule type="cellIs" dxfId="116" priority="2" operator="equal">
      <formula>TRUE</formula>
    </cfRule>
    <cfRule type="cellIs" dxfId="115" priority="3" operator="equal">
      <formula>FALSE</formula>
    </cfRule>
  </conditionalFormatting>
  <dataValidations count="5">
    <dataValidation type="whole" operator="greaterThanOrEqual" allowBlank="1" showInputMessage="1" showErrorMessage="1" promptTitle="Input data" prompt="Insert a non-negative integer number" sqref="B72" xr:uid="{E8609D0B-E172-45F5-8A96-2C7BB9153C24}">
      <formula1>0</formula1>
    </dataValidation>
    <dataValidation type="decimal" allowBlank="1" showInputMessage="1" showErrorMessage="1" promptTitle="Input data" prompt="Insert value between 0 and 100" sqref="B60 B63" xr:uid="{994D795C-047B-4CDE-8BB1-4DD69CBDAD5C}">
      <formula1>0</formula1>
      <formula2>100</formula2>
    </dataValidation>
    <dataValidation type="list" allowBlank="1" showInputMessage="1" showErrorMessage="1" promptTitle="Input data" sqref="B10 B13 B28 B31 B52 B55" xr:uid="{A24B4D17-C186-4E29-9816-EA8B545BC5C9}">
      <formula1>Scale</formula1>
    </dataValidation>
    <dataValidation type="list" allowBlank="1" showInputMessage="1" showErrorMessage="1" promptTitle="Input data" sqref="B16 B19 B25 B46 B49 B66 B69 B75" xr:uid="{A9E73455-6B45-43E2-9573-0574779A47AA}">
      <formula1>Scale2</formula1>
    </dataValidation>
    <dataValidation type="list" allowBlank="1" showInputMessage="1" showErrorMessage="1" promptTitle="Input data" sqref="B22 C35 C37 C39 C41 C43" xr:uid="{8030B154-28F3-4038-B81B-CDF13BBA9E24}">
      <formula1>List_YesNo</formula1>
    </dataValidation>
  </dataValidations>
  <pageMargins left="0.7" right="0.7" top="0.75" bottom="0.75" header="0.3" footer="0.3"/>
  <pageSetup paperSize="9" scale="70" fitToHeight="0" orientation="portrait" horizontalDpi="300" verticalDpi="300" r:id="rId1"/>
  <colBreaks count="1" manualBreakCount="1">
    <brk id="8"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099D61-6ED3-421A-ACC5-E1C62575AC7E}">
  <sheetPr>
    <tabColor theme="6" tint="0.39997558519241921"/>
    <pageSetUpPr fitToPage="1"/>
  </sheetPr>
  <dimension ref="A1:M47"/>
  <sheetViews>
    <sheetView showGridLines="0" zoomScaleNormal="100" workbookViewId="0">
      <pane ySplit="12" topLeftCell="A13" activePane="bottomLeft" state="frozen"/>
      <selection pane="bottomLeft" activeCell="A13" sqref="A13"/>
    </sheetView>
  </sheetViews>
  <sheetFormatPr defaultColWidth="9.140625" defaultRowHeight="15"/>
  <cols>
    <col min="1" max="1" width="6" style="342" customWidth="1"/>
    <col min="2" max="2" width="74.42578125" style="342" customWidth="1"/>
    <col min="3" max="3" width="3.5703125" style="342" customWidth="1"/>
    <col min="4" max="4" width="20.140625" style="342" customWidth="1"/>
    <col min="5" max="5" width="3.5703125" style="342" customWidth="1"/>
    <col min="6" max="6" width="20.140625" style="342" customWidth="1"/>
    <col min="7" max="7" width="3.5703125" style="342" customWidth="1"/>
    <col min="8" max="8" width="20.140625" style="342" customWidth="1"/>
    <col min="9" max="10" width="6" style="342" customWidth="1"/>
    <col min="11" max="13" width="9.140625" style="13" customWidth="1"/>
    <col min="14" max="16384" width="9.140625" style="342"/>
  </cols>
  <sheetData>
    <row r="1" spans="1:13" ht="21">
      <c r="A1" s="1" t="s">
        <v>537</v>
      </c>
      <c r="B1" s="1"/>
      <c r="C1" s="344"/>
      <c r="D1" s="344"/>
      <c r="E1" s="365"/>
      <c r="F1" s="365"/>
      <c r="G1" s="365"/>
      <c r="H1" s="344"/>
      <c r="I1" s="344"/>
      <c r="J1" s="344"/>
    </row>
    <row r="2" spans="1:13">
      <c r="A2" s="344"/>
      <c r="B2" s="344"/>
      <c r="C2" s="344"/>
      <c r="D2" s="344"/>
      <c r="E2" s="343"/>
      <c r="F2" s="343"/>
      <c r="G2" s="343"/>
      <c r="H2" s="343"/>
      <c r="I2" s="343"/>
      <c r="J2" s="343"/>
    </row>
    <row r="3" spans="1:13" ht="15.75">
      <c r="A3" s="822">
        <f>'General Info'!D22</f>
        <v>0</v>
      </c>
      <c r="B3" s="822"/>
      <c r="C3" s="344"/>
      <c r="D3" s="344"/>
      <c r="E3" s="344"/>
      <c r="F3" s="344"/>
      <c r="G3" s="344"/>
      <c r="H3" s="344"/>
      <c r="I3" s="344"/>
      <c r="J3" s="344"/>
    </row>
    <row r="4" spans="1:13">
      <c r="A4" s="344"/>
      <c r="B4" s="344"/>
      <c r="C4" s="344"/>
      <c r="D4" s="344"/>
      <c r="E4" s="343"/>
      <c r="F4" s="343"/>
      <c r="G4" s="343"/>
      <c r="H4" s="343"/>
      <c r="I4" s="343"/>
      <c r="J4" s="343"/>
    </row>
    <row r="5" spans="1:13" ht="18.75">
      <c r="A5" s="821" t="s">
        <v>1446</v>
      </c>
      <c r="B5" s="821"/>
      <c r="C5" s="821"/>
      <c r="D5" s="821"/>
      <c r="E5" s="821"/>
      <c r="F5" s="821"/>
      <c r="G5" s="821"/>
      <c r="H5" s="821"/>
      <c r="I5" s="821"/>
      <c r="J5" s="821"/>
      <c r="K5" s="742" t="b">
        <f>TEXT('General Info'!D18,"m")="12"</f>
        <v>0</v>
      </c>
    </row>
    <row r="6" spans="1:13" ht="15.75">
      <c r="A6" s="19" t="s">
        <v>78</v>
      </c>
      <c r="B6" s="344"/>
      <c r="C6" s="344"/>
      <c r="D6" s="344"/>
      <c r="E6" s="343"/>
      <c r="F6" s="343"/>
      <c r="G6" s="343"/>
      <c r="H6" s="343"/>
      <c r="I6" s="343"/>
      <c r="J6" s="343"/>
    </row>
    <row r="7" spans="1:13" ht="30.75" customHeight="1">
      <c r="A7" s="830" t="s">
        <v>785</v>
      </c>
      <c r="B7" s="830"/>
      <c r="C7" s="830"/>
      <c r="D7" s="830"/>
      <c r="E7" s="830"/>
      <c r="F7" s="830"/>
      <c r="G7" s="830"/>
      <c r="H7" s="830"/>
      <c r="I7" s="830"/>
      <c r="J7" s="426"/>
    </row>
    <row r="8" spans="1:13">
      <c r="A8" s="107"/>
      <c r="B8" s="344"/>
      <c r="C8" s="344"/>
      <c r="D8" s="344"/>
      <c r="E8" s="343"/>
      <c r="F8" s="343"/>
      <c r="G8" s="343"/>
      <c r="H8" s="343"/>
      <c r="I8" s="343"/>
      <c r="J8" s="343"/>
    </row>
    <row r="9" spans="1:13" s="353" customFormat="1" ht="12.75">
      <c r="A9" s="352"/>
      <c r="B9" s="358"/>
      <c r="C9" s="289"/>
      <c r="D9" s="355" t="s">
        <v>75</v>
      </c>
      <c r="E9" s="356"/>
      <c r="F9" s="355" t="s">
        <v>77</v>
      </c>
      <c r="G9" s="356"/>
      <c r="H9" s="355" t="s">
        <v>330</v>
      </c>
      <c r="I9" s="30"/>
      <c r="J9" s="30"/>
      <c r="K9" s="743"/>
      <c r="L9" s="743"/>
      <c r="M9" s="743"/>
    </row>
    <row r="10" spans="1:13" ht="15.75">
      <c r="A10" s="345"/>
      <c r="B10" s="359"/>
      <c r="C10" s="233"/>
      <c r="D10" s="355" t="s">
        <v>505</v>
      </c>
      <c r="E10" s="356"/>
      <c r="F10" s="355" t="s">
        <v>504</v>
      </c>
      <c r="G10" s="356"/>
      <c r="H10" s="355" t="s">
        <v>527</v>
      </c>
      <c r="I10" s="343"/>
      <c r="J10" s="343"/>
      <c r="K10" s="742"/>
      <c r="L10" s="742" t="b">
        <f>IF(ISNA(MATCH(FALSE,L17:L42,0)),TRUE,FALSE)</f>
        <v>1</v>
      </c>
      <c r="M10" s="779">
        <f>SUM(M17:M42)</f>
        <v>12</v>
      </c>
    </row>
    <row r="11" spans="1:13" ht="15.75">
      <c r="A11" s="345"/>
      <c r="B11" s="360"/>
      <c r="C11" s="233"/>
      <c r="D11" s="350">
        <f>'General Info'!D18</f>
        <v>0</v>
      </c>
      <c r="E11" s="351"/>
      <c r="F11" s="351">
        <f>'General Info'!D16</f>
        <v>0</v>
      </c>
      <c r="G11" s="351"/>
      <c r="H11" s="351">
        <f>'General Info'!D17</f>
        <v>0</v>
      </c>
      <c r="I11" s="343"/>
      <c r="J11" s="343"/>
    </row>
    <row r="12" spans="1:13" ht="15.75">
      <c r="A12" s="345"/>
      <c r="B12" s="360"/>
      <c r="C12" s="233"/>
      <c r="D12" s="349"/>
      <c r="E12" s="348"/>
      <c r="F12" s="348"/>
      <c r="G12" s="348"/>
      <c r="H12" s="348"/>
      <c r="I12" s="343"/>
      <c r="J12" s="343"/>
    </row>
    <row r="13" spans="1:13" s="13" customFormat="1" ht="15.75">
      <c r="A13" s="662" t="s">
        <v>26</v>
      </c>
      <c r="B13" s="431" t="s">
        <v>1403</v>
      </c>
      <c r="C13" s="233"/>
      <c r="D13" s="233"/>
      <c r="E13" s="343"/>
      <c r="F13" s="343"/>
      <c r="G13" s="343"/>
      <c r="H13" s="343"/>
      <c r="I13" s="343"/>
      <c r="J13" s="343"/>
    </row>
    <row r="14" spans="1:13" ht="15.75">
      <c r="A14" s="345"/>
      <c r="B14" s="442"/>
      <c r="C14" s="233"/>
      <c r="D14" s="233"/>
      <c r="E14" s="343"/>
      <c r="F14" s="343"/>
      <c r="G14" s="343"/>
      <c r="H14" s="343"/>
      <c r="I14" s="343"/>
      <c r="J14" s="343"/>
    </row>
    <row r="15" spans="1:13" ht="15.75">
      <c r="A15" s="775" t="s">
        <v>606</v>
      </c>
      <c r="B15" s="439" t="s">
        <v>1404</v>
      </c>
      <c r="C15" s="233"/>
      <c r="D15" s="233"/>
      <c r="E15" s="343"/>
      <c r="F15" s="343"/>
      <c r="G15" s="343"/>
      <c r="H15" s="343"/>
      <c r="I15" s="343"/>
      <c r="J15" s="343"/>
    </row>
    <row r="16" spans="1:13" ht="16.5" thickBot="1">
      <c r="A16" s="345"/>
      <c r="B16" s="442"/>
      <c r="C16" s="233"/>
      <c r="D16" s="233"/>
      <c r="E16" s="344"/>
      <c r="F16" s="344"/>
      <c r="G16" s="344"/>
      <c r="H16" s="344"/>
      <c r="I16" s="344"/>
      <c r="J16" s="344"/>
    </row>
    <row r="17" spans="1:13" ht="28.5" thickBot="1">
      <c r="A17" s="345"/>
      <c r="B17" s="739" t="s">
        <v>1406</v>
      </c>
      <c r="C17" s="233"/>
      <c r="D17" s="559"/>
      <c r="E17" s="343"/>
      <c r="F17" s="343"/>
      <c r="G17" s="343"/>
      <c r="H17" s="343"/>
      <c r="I17" s="343"/>
      <c r="J17" s="343"/>
      <c r="M17" s="744">
        <f>COUNTIF(D17,"")</f>
        <v>1</v>
      </c>
    </row>
    <row r="18" spans="1:13" ht="16.5" thickBot="1">
      <c r="A18" s="345"/>
      <c r="B18" s="442"/>
      <c r="C18" s="233"/>
      <c r="D18" s="233"/>
      <c r="E18" s="344"/>
      <c r="F18" s="344"/>
      <c r="G18" s="344"/>
      <c r="H18" s="344"/>
      <c r="I18" s="344"/>
      <c r="J18" s="344"/>
    </row>
    <row r="19" spans="1:13" ht="16.5" thickBot="1">
      <c r="A19" s="345"/>
      <c r="B19" s="739" t="s">
        <v>1405</v>
      </c>
      <c r="C19" s="233"/>
      <c r="D19" s="559"/>
      <c r="E19" s="343"/>
      <c r="F19" s="343"/>
      <c r="G19" s="343"/>
      <c r="H19" s="343"/>
      <c r="I19" s="343"/>
      <c r="J19" s="343"/>
      <c r="M19" s="744">
        <f>COUNTIF(D19,"")</f>
        <v>1</v>
      </c>
    </row>
    <row r="20" spans="1:13" ht="16.5" thickBot="1">
      <c r="A20" s="345"/>
      <c r="B20" s="442"/>
      <c r="C20" s="233"/>
      <c r="D20" s="233"/>
      <c r="E20" s="344"/>
      <c r="F20" s="344"/>
      <c r="G20" s="344"/>
      <c r="H20" s="344"/>
      <c r="I20" s="344"/>
      <c r="J20" s="344"/>
    </row>
    <row r="21" spans="1:13" ht="30.75" thickBot="1">
      <c r="A21" s="345"/>
      <c r="B21" s="739" t="s">
        <v>1441</v>
      </c>
      <c r="C21" s="233"/>
      <c r="D21" s="559"/>
      <c r="E21" s="343"/>
      <c r="F21" s="343"/>
      <c r="G21" s="343"/>
      <c r="H21" s="343"/>
      <c r="I21" s="343"/>
      <c r="J21" s="343"/>
      <c r="M21" s="744">
        <f>COUNTIF(D21,"")</f>
        <v>1</v>
      </c>
    </row>
    <row r="22" spans="1:13" ht="15.75">
      <c r="A22" s="345"/>
      <c r="B22" s="363"/>
      <c r="C22" s="233"/>
      <c r="D22" s="233"/>
      <c r="E22" s="343"/>
      <c r="F22" s="343"/>
      <c r="G22" s="343"/>
      <c r="H22" s="343"/>
      <c r="I22" s="343"/>
      <c r="J22" s="343"/>
    </row>
    <row r="23" spans="1:13" ht="53.25">
      <c r="A23" s="775" t="s">
        <v>607</v>
      </c>
      <c r="B23" s="439" t="s">
        <v>1428</v>
      </c>
      <c r="C23" s="233"/>
      <c r="D23" s="233"/>
      <c r="E23" s="343"/>
      <c r="F23" s="343"/>
      <c r="G23" s="343"/>
      <c r="H23" s="343"/>
      <c r="I23" s="343"/>
      <c r="J23" s="343"/>
    </row>
    <row r="24" spans="1:13" ht="15.75">
      <c r="A24" s="345"/>
      <c r="B24" s="442"/>
      <c r="C24" s="233"/>
      <c r="D24" s="233"/>
      <c r="E24" s="343"/>
      <c r="F24" s="343"/>
      <c r="G24" s="343"/>
      <c r="H24" s="343"/>
      <c r="I24" s="343"/>
      <c r="J24" s="343"/>
    </row>
    <row r="25" spans="1:13" ht="16.5" thickBot="1">
      <c r="A25" s="345"/>
      <c r="B25" s="439" t="s">
        <v>1408</v>
      </c>
      <c r="C25" s="233"/>
      <c r="D25" s="233"/>
      <c r="E25" s="343"/>
      <c r="F25" s="343"/>
      <c r="G25" s="343"/>
      <c r="H25" s="343"/>
      <c r="I25" s="343"/>
      <c r="J25" s="343"/>
    </row>
    <row r="26" spans="1:13" ht="16.5" thickBot="1">
      <c r="A26" s="345"/>
      <c r="B26" s="740" t="s">
        <v>1409</v>
      </c>
      <c r="C26" s="233"/>
      <c r="D26" s="233"/>
      <c r="E26" s="343"/>
      <c r="F26" s="343"/>
      <c r="G26" s="343"/>
      <c r="H26" s="559"/>
      <c r="I26" s="343"/>
      <c r="J26" s="343"/>
      <c r="M26" s="744">
        <f>COUNTIF(H26,"")</f>
        <v>1</v>
      </c>
    </row>
    <row r="27" spans="1:13" ht="16.5" thickBot="1">
      <c r="A27" s="345"/>
      <c r="B27" s="740" t="s">
        <v>1410</v>
      </c>
      <c r="C27" s="233"/>
      <c r="D27" s="233"/>
      <c r="E27" s="343"/>
      <c r="F27" s="343"/>
      <c r="G27" s="343"/>
      <c r="H27" s="559"/>
      <c r="I27" s="343"/>
      <c r="J27" s="343"/>
      <c r="M27" s="744">
        <f>COUNTIF(H27,"")</f>
        <v>1</v>
      </c>
    </row>
    <row r="28" spans="1:13" ht="16.5" thickBot="1">
      <c r="A28" s="345"/>
      <c r="B28" s="740" t="s">
        <v>1411</v>
      </c>
      <c r="C28" s="233"/>
      <c r="D28" s="233"/>
      <c r="E28" s="343"/>
      <c r="F28" s="343"/>
      <c r="G28" s="343"/>
      <c r="H28" s="559"/>
      <c r="I28" s="343"/>
      <c r="J28" s="343"/>
      <c r="M28" s="744">
        <f>COUNTIF(H28,"")</f>
        <v>1</v>
      </c>
    </row>
    <row r="29" spans="1:13" ht="15.75">
      <c r="A29" s="345"/>
      <c r="B29" s="442"/>
      <c r="C29" s="233"/>
      <c r="D29" s="233"/>
      <c r="E29" s="343"/>
      <c r="F29" s="343"/>
      <c r="G29" s="343"/>
      <c r="H29" s="343"/>
      <c r="I29" s="343"/>
      <c r="J29" s="343"/>
      <c r="M29" s="744"/>
    </row>
    <row r="30" spans="1:13" ht="16.5" thickBot="1">
      <c r="A30" s="345"/>
      <c r="B30" s="439" t="s">
        <v>1412</v>
      </c>
      <c r="C30" s="233"/>
      <c r="D30" s="233"/>
      <c r="E30" s="343"/>
      <c r="F30" s="343"/>
      <c r="G30" s="343"/>
      <c r="H30" s="343"/>
      <c r="I30" s="343"/>
      <c r="J30" s="343"/>
    </row>
    <row r="31" spans="1:13" ht="16.5" thickBot="1">
      <c r="A31" s="345"/>
      <c r="B31" s="740" t="s">
        <v>1409</v>
      </c>
      <c r="C31" s="233"/>
      <c r="D31" s="233"/>
      <c r="E31" s="343"/>
      <c r="F31" s="343"/>
      <c r="G31" s="343"/>
      <c r="H31" s="559"/>
      <c r="I31" s="343"/>
      <c r="J31" s="343"/>
      <c r="M31" s="744">
        <f>COUNTIF(H31,"")</f>
        <v>1</v>
      </c>
    </row>
    <row r="32" spans="1:13" ht="16.5" thickBot="1">
      <c r="A32" s="345"/>
      <c r="B32" s="740" t="s">
        <v>1410</v>
      </c>
      <c r="C32" s="233"/>
      <c r="D32" s="233"/>
      <c r="E32" s="343"/>
      <c r="F32" s="343"/>
      <c r="G32" s="343"/>
      <c r="H32" s="559"/>
      <c r="I32" s="343"/>
      <c r="J32" s="343"/>
      <c r="M32" s="744">
        <f>COUNTIF(H32,"")</f>
        <v>1</v>
      </c>
    </row>
    <row r="33" spans="1:13" ht="16.5" thickBot="1">
      <c r="A33" s="345"/>
      <c r="B33" s="740" t="s">
        <v>1411</v>
      </c>
      <c r="C33" s="233"/>
      <c r="D33" s="233"/>
      <c r="E33" s="343"/>
      <c r="F33" s="343"/>
      <c r="G33" s="343"/>
      <c r="H33" s="559"/>
      <c r="I33" s="343"/>
      <c r="J33" s="343"/>
      <c r="M33" s="744">
        <f>COUNTIF(H33,"")</f>
        <v>1</v>
      </c>
    </row>
    <row r="34" spans="1:13" ht="15.75">
      <c r="A34" s="345"/>
      <c r="B34" s="363"/>
      <c r="C34" s="233"/>
      <c r="D34" s="233"/>
      <c r="E34" s="343"/>
      <c r="F34" s="343"/>
      <c r="G34" s="343"/>
      <c r="H34" s="343"/>
      <c r="I34" s="343"/>
      <c r="J34" s="343"/>
    </row>
    <row r="35" spans="1:13" ht="15.75">
      <c r="A35" s="775" t="s">
        <v>610</v>
      </c>
      <c r="B35" s="439" t="s">
        <v>1417</v>
      </c>
      <c r="C35" s="233"/>
      <c r="D35" s="233"/>
      <c r="E35" s="343"/>
      <c r="F35" s="343"/>
      <c r="G35" s="343"/>
      <c r="H35" s="343"/>
      <c r="I35" s="343"/>
      <c r="J35" s="343"/>
    </row>
    <row r="36" spans="1:13" ht="16.5" thickBot="1">
      <c r="A36" s="345"/>
      <c r="B36" s="442"/>
      <c r="C36" s="233"/>
      <c r="D36" s="233"/>
      <c r="E36" s="343"/>
      <c r="F36" s="343"/>
      <c r="G36" s="343"/>
      <c r="H36" s="343"/>
      <c r="I36" s="343"/>
      <c r="J36" s="343"/>
    </row>
    <row r="37" spans="1:13" ht="54" thickBot="1">
      <c r="A37" s="741" t="s">
        <v>1440</v>
      </c>
      <c r="B37" s="439" t="s">
        <v>1418</v>
      </c>
      <c r="C37" s="233"/>
      <c r="D37" s="233"/>
      <c r="E37" s="343"/>
      <c r="F37" s="343"/>
      <c r="G37" s="343"/>
      <c r="H37" s="559"/>
      <c r="I37" s="343"/>
      <c r="J37" s="343"/>
      <c r="M37" s="744">
        <f>COUNTIF(H37,"")</f>
        <v>1</v>
      </c>
    </row>
    <row r="38" spans="1:13" ht="16.5" thickBot="1">
      <c r="A38" s="345"/>
      <c r="B38" s="363"/>
      <c r="C38" s="233"/>
      <c r="D38" s="233"/>
      <c r="E38" s="343"/>
      <c r="F38" s="343"/>
      <c r="G38" s="343"/>
      <c r="H38" s="343"/>
      <c r="I38" s="343"/>
      <c r="J38" s="343"/>
    </row>
    <row r="39" spans="1:13" ht="54" thickBot="1">
      <c r="A39" s="775" t="s">
        <v>611</v>
      </c>
      <c r="B39" s="439" t="s">
        <v>1419</v>
      </c>
      <c r="C39" s="233"/>
      <c r="D39" s="559"/>
      <c r="E39" s="343"/>
      <c r="F39" s="343"/>
      <c r="G39" s="343"/>
      <c r="H39" s="343"/>
      <c r="I39" s="343"/>
      <c r="J39" s="343"/>
      <c r="M39" s="744">
        <f>COUNTIF(D39,"")</f>
        <v>1</v>
      </c>
    </row>
    <row r="40" spans="1:13" ht="15.75">
      <c r="A40" s="345"/>
      <c r="B40" s="442"/>
      <c r="C40" s="233"/>
      <c r="D40" s="233"/>
      <c r="E40" s="343"/>
      <c r="F40" s="343"/>
      <c r="G40" s="343"/>
      <c r="H40" s="343"/>
      <c r="I40" s="343"/>
      <c r="J40" s="343"/>
    </row>
    <row r="41" spans="1:13" ht="16.5" thickBot="1">
      <c r="A41" s="776" t="s">
        <v>1293</v>
      </c>
      <c r="B41" s="376" t="s">
        <v>1421</v>
      </c>
      <c r="C41" s="233"/>
      <c r="D41" s="343"/>
      <c r="E41" s="343"/>
      <c r="F41" s="343"/>
      <c r="G41" s="343"/>
      <c r="H41" s="343"/>
      <c r="I41" s="343"/>
      <c r="J41" s="343"/>
    </row>
    <row r="42" spans="1:13" ht="16.5" thickBot="1">
      <c r="A42" s="345"/>
      <c r="B42" s="731"/>
      <c r="C42" s="233"/>
      <c r="D42" s="233"/>
      <c r="E42" s="343"/>
      <c r="F42" s="343"/>
      <c r="G42" s="343"/>
      <c r="H42" s="343"/>
      <c r="I42" s="343"/>
      <c r="J42" s="343"/>
      <c r="L42" s="619" t="b">
        <f>IF(B42="",TRUE,IF(ISNUMBER(MATCH(B42,FinancialLosses,0)),TRUE,FALSE))</f>
        <v>1</v>
      </c>
      <c r="M42" s="744">
        <f>COUNTIF(B42,"")</f>
        <v>1</v>
      </c>
    </row>
    <row r="43" spans="1:13" ht="15.75">
      <c r="A43" s="345"/>
      <c r="B43" s="363"/>
      <c r="C43" s="233"/>
      <c r="D43" s="233"/>
      <c r="E43" s="343"/>
      <c r="F43" s="343"/>
      <c r="G43" s="343"/>
      <c r="H43" s="343"/>
      <c r="I43" s="343"/>
      <c r="J43" s="343"/>
    </row>
    <row r="44" spans="1:13" ht="15.75">
      <c r="A44" s="345"/>
      <c r="B44" s="363"/>
      <c r="C44" s="233"/>
      <c r="D44" s="233"/>
      <c r="E44" s="343"/>
      <c r="F44" s="343"/>
      <c r="G44" s="343"/>
      <c r="H44" s="343"/>
      <c r="I44" s="343"/>
      <c r="J44" s="343"/>
    </row>
    <row r="45" spans="1:13" ht="15.75">
      <c r="A45" s="430"/>
      <c r="B45" s="233" t="s">
        <v>67</v>
      </c>
      <c r="C45" s="233"/>
      <c r="D45" s="343"/>
      <c r="E45" s="343"/>
      <c r="F45" s="343"/>
      <c r="G45" s="343"/>
      <c r="H45" s="343"/>
      <c r="I45" s="343"/>
      <c r="J45" s="343"/>
    </row>
    <row r="46" spans="1:13" s="13" customFormat="1" ht="15.75">
      <c r="A46" s="428"/>
      <c r="B46" s="76" t="b">
        <f>IF(K5=FALSE,IF(M10=12,TRUE,FALSE),IF(OR(ISBLANK(D17),ISBLANK(D19),ISBLANK(D21),ISBLANK(H26),ISBLANK(H27),ISBLANK(H28),ISBLANK(H31),ISBLANK(H32),ISBLANK(H33),ISBLANK(H37),ISBLANK(D39),ISBLANK(B42)),FALSE,TRUE))</f>
        <v>1</v>
      </c>
      <c r="C46" s="69"/>
      <c r="D46" s="252"/>
      <c r="E46" s="343"/>
      <c r="F46" s="343"/>
      <c r="G46" s="343"/>
      <c r="H46" s="343"/>
      <c r="I46" s="343"/>
      <c r="J46" s="343"/>
    </row>
    <row r="47" spans="1:13">
      <c r="A47" s="344"/>
      <c r="B47" s="344"/>
      <c r="C47" s="344"/>
      <c r="D47" s="344"/>
      <c r="E47" s="344"/>
      <c r="F47" s="344"/>
      <c r="G47" s="344"/>
      <c r="H47" s="344"/>
      <c r="I47" s="344"/>
      <c r="J47" s="344"/>
    </row>
  </sheetData>
  <sheetProtection algorithmName="SHA-512" hashValue="l8Sqt90Xc2zhJLl79REJenYq8ChzF4lrUw/ttfFA93JVBnylmfJtiybnrGDxR1+mHBACsqHBYrMSxXFyIkFbxA==" saltValue="z1K3SoFQdjLYc+INNkdXjA==" spinCount="100000" sheet="1" objects="1" scenarios="1"/>
  <mergeCells count="3">
    <mergeCell ref="A3:B3"/>
    <mergeCell ref="A5:J5"/>
    <mergeCell ref="A7:I7"/>
  </mergeCells>
  <conditionalFormatting sqref="B46">
    <cfRule type="cellIs" dxfId="114" priority="2" operator="equal">
      <formula>TRUE</formula>
    </cfRule>
    <cfRule type="cellIs" dxfId="113" priority="3" operator="equal">
      <formula>FALSE</formula>
    </cfRule>
  </conditionalFormatting>
  <conditionalFormatting sqref="D17 D19 D21 H26:H28 H31:H33 H37 D39 B42">
    <cfRule type="expression" dxfId="112" priority="1">
      <formula>$K$5=FALSE</formula>
    </cfRule>
  </conditionalFormatting>
  <dataValidations disablePrompts="1" count="4">
    <dataValidation type="list" allowBlank="1" showInputMessage="1" showErrorMessage="1" sqref="B42" xr:uid="{88CBE46B-0F30-492F-ACB3-574013C0BC59}">
      <formula1>FinancialLosses</formula1>
    </dataValidation>
    <dataValidation type="whole" operator="greaterThanOrEqual" allowBlank="1" showInputMessage="1" showErrorMessage="1" promptTitle="Input data" prompt="Insert non-negative integer value" sqref="H37" xr:uid="{752D7E3D-739E-4C14-BA25-B77B0C0F46C9}">
      <formula1>0</formula1>
    </dataValidation>
    <dataValidation type="whole" operator="greaterThanOrEqual" allowBlank="1" showInputMessage="1" showErrorMessage="1" promptTitle="Input data" prompt="Insert a non-negative integer value" sqref="D39 D17 D19 D21" xr:uid="{82CB93B1-8B10-4381-95AF-BD584D919D3E}">
      <formula1>0</formula1>
    </dataValidation>
    <dataValidation operator="greaterThan" allowBlank="1" showInputMessage="1" showErrorMessage="1" sqref="D22:D38 D20 D18 D40 D42:D44 D13:D16" xr:uid="{254BABFB-AA7E-4C94-B3FD-80471DC130C0}"/>
  </dataValidations>
  <pageMargins left="0.7" right="0.7" top="0.75" bottom="0.75" header="0.3" footer="0.3"/>
  <pageSetup paperSize="9" scale="53"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pageSetUpPr fitToPage="1"/>
  </sheetPr>
  <dimension ref="A1:C211"/>
  <sheetViews>
    <sheetView showGridLines="0" zoomScaleNormal="100" workbookViewId="0"/>
  </sheetViews>
  <sheetFormatPr defaultColWidth="9.140625" defaultRowHeight="15.75"/>
  <cols>
    <col min="1" max="1" width="6.5703125" style="227" customWidth="1"/>
    <col min="2" max="2" width="119.85546875" style="227" customWidth="1"/>
    <col min="3" max="3" width="21" style="227" customWidth="1"/>
    <col min="4" max="16384" width="9.140625" style="227"/>
  </cols>
  <sheetData>
    <row r="1" spans="1:3" ht="21">
      <c r="A1" s="1" t="s">
        <v>537</v>
      </c>
      <c r="B1" s="1"/>
      <c r="C1" s="226"/>
    </row>
    <row r="2" spans="1:3">
      <c r="A2" s="226"/>
      <c r="B2" s="226"/>
      <c r="C2" s="226"/>
    </row>
    <row r="3" spans="1:3">
      <c r="A3" s="226"/>
      <c r="B3" s="226"/>
      <c r="C3" s="226"/>
    </row>
    <row r="4" spans="1:3">
      <c r="A4" s="226"/>
      <c r="B4" s="226"/>
      <c r="C4" s="226"/>
    </row>
    <row r="5" spans="1:3" ht="12" customHeight="1" thickBot="1">
      <c r="A5" s="226"/>
      <c r="B5" s="226"/>
      <c r="C5" s="226"/>
    </row>
    <row r="6" spans="1:3" ht="19.5" thickBot="1">
      <c r="A6" s="1016" t="s">
        <v>38</v>
      </c>
      <c r="B6" s="1017"/>
      <c r="C6" s="1018"/>
    </row>
    <row r="7" spans="1:3" ht="12" customHeight="1">
      <c r="A7" s="167"/>
      <c r="B7" s="167"/>
      <c r="C7" s="226"/>
    </row>
    <row r="8" spans="1:3">
      <c r="A8" s="228"/>
      <c r="B8" s="157" t="s">
        <v>1477</v>
      </c>
      <c r="C8" s="226"/>
    </row>
    <row r="9" spans="1:3" ht="9.75" customHeight="1">
      <c r="A9" s="167"/>
      <c r="B9" s="167"/>
      <c r="C9" s="226"/>
    </row>
    <row r="10" spans="1:3" ht="32.1" customHeight="1">
      <c r="A10" s="224" t="s">
        <v>26</v>
      </c>
      <c r="B10" s="167" t="s">
        <v>501</v>
      </c>
      <c r="C10" s="155" t="b">
        <f>IF(AND('Section A (Part I)'!K8="NO",'Section B (Part I)'!C21=0,'Section B (Part I)'!E21=0,'Section B (Part I)'!F21=0,'Section B (Part I)'!G21=0,'Section C (Part I)'!H19=0),TRUE,IF('Section A (Part I)'!K8="YES",TRUE,FALSE))</f>
        <v>0</v>
      </c>
    </row>
    <row r="11" spans="1:3" ht="9.75" customHeight="1">
      <c r="A11" s="167"/>
      <c r="B11" s="167"/>
      <c r="C11" s="226"/>
    </row>
    <row r="12" spans="1:3">
      <c r="A12" s="228"/>
      <c r="B12" s="157" t="s">
        <v>1478</v>
      </c>
      <c r="C12" s="226"/>
    </row>
    <row r="13" spans="1:3" ht="9.75" customHeight="1">
      <c r="A13" s="167"/>
      <c r="B13" s="167"/>
      <c r="C13" s="226"/>
    </row>
    <row r="14" spans="1:3" ht="32.1" customHeight="1">
      <c r="A14" s="224" t="s">
        <v>26</v>
      </c>
      <c r="B14" s="166" t="s">
        <v>441</v>
      </c>
      <c r="C14" s="155" t="b">
        <f>IF(OR((AND('Section B (Part I)'!G21&lt;&gt;0,(OR('Section D(2) (Part I)'!M15&lt;&gt;0,'Section D(2) (Part I)'!N15&lt;&gt;0)))),(AND('Section B (Part I)'!G21=0,'Section D(2) (Part I)'!M15=0,'Section D(2) (Part I)'!N15=0))),TRUE,FALSE)</f>
        <v>1</v>
      </c>
    </row>
    <row r="15" spans="1:3" ht="9.75" customHeight="1">
      <c r="A15" s="224"/>
      <c r="B15" s="167"/>
      <c r="C15" s="166"/>
    </row>
    <row r="16" spans="1:3" ht="32.1" customHeight="1">
      <c r="A16" s="224" t="s">
        <v>27</v>
      </c>
      <c r="B16" s="357" t="s">
        <v>1218</v>
      </c>
      <c r="C16" s="155" t="b">
        <f>'Section B (Part I)'!P14</f>
        <v>1</v>
      </c>
    </row>
    <row r="17" spans="1:3" ht="9.75" customHeight="1">
      <c r="A17" s="224"/>
      <c r="B17" s="167"/>
      <c r="C17" s="166"/>
    </row>
    <row r="18" spans="1:3">
      <c r="A18" s="228"/>
      <c r="B18" s="157" t="s">
        <v>1499</v>
      </c>
      <c r="C18" s="226"/>
    </row>
    <row r="19" spans="1:3" ht="9.75" customHeight="1">
      <c r="A19" s="167"/>
      <c r="B19" s="167"/>
      <c r="C19" s="226"/>
    </row>
    <row r="20" spans="1:3" ht="32.1" customHeight="1">
      <c r="A20" s="224" t="s">
        <v>26</v>
      </c>
      <c r="B20" s="166" t="s">
        <v>1500</v>
      </c>
      <c r="C20" s="155" t="b">
        <f>'Section C(1) (Part I)'!G23='Section C(1) (Part I)'!G40</f>
        <v>1</v>
      </c>
    </row>
    <row r="21" spans="1:3" ht="9.75" customHeight="1">
      <c r="A21" s="224"/>
      <c r="B21" s="167"/>
      <c r="C21" s="166"/>
    </row>
    <row r="22" spans="1:3" ht="31.5">
      <c r="A22" s="228"/>
      <c r="B22" s="287" t="s">
        <v>1495</v>
      </c>
      <c r="C22" s="226"/>
    </row>
    <row r="23" spans="1:3" ht="9.75" customHeight="1">
      <c r="A23" s="224"/>
      <c r="B23" s="166"/>
      <c r="C23" s="226"/>
    </row>
    <row r="24" spans="1:3" ht="32.1" customHeight="1">
      <c r="A24" s="229" t="s">
        <v>26</v>
      </c>
      <c r="B24" s="167" t="s">
        <v>495</v>
      </c>
      <c r="C24" s="155" t="b">
        <f>IF(AND('Section D(1) (Part I)'!O15='Section D(2) (Part I)'!M15,'Section D(1) (Part I)'!O15&gt;=0,'Section D(2) (Part I)'!M15&gt;=0),TRUE,FALSE)</f>
        <v>1</v>
      </c>
    </row>
    <row r="25" spans="1:3" ht="9.75" customHeight="1">
      <c r="A25" s="167"/>
      <c r="B25" s="167"/>
      <c r="C25" s="226"/>
    </row>
    <row r="26" spans="1:3" ht="31.5">
      <c r="A26" s="228"/>
      <c r="B26" s="287" t="s">
        <v>1496</v>
      </c>
      <c r="C26" s="226"/>
    </row>
    <row r="27" spans="1:3" ht="9.75" customHeight="1">
      <c r="A27" s="224"/>
      <c r="B27" s="166"/>
      <c r="C27" s="226"/>
    </row>
    <row r="28" spans="1:3" ht="32.1" customHeight="1">
      <c r="A28" s="229" t="s">
        <v>26</v>
      </c>
      <c r="B28" s="167" t="s">
        <v>724</v>
      </c>
      <c r="C28" s="155" t="b">
        <f>'Section D(2) (Part I)'!M15&lt;='Section D(2) (Part I)'!G15</f>
        <v>1</v>
      </c>
    </row>
    <row r="29" spans="1:3" ht="9.75" customHeight="1">
      <c r="A29" s="167"/>
      <c r="B29" s="167"/>
      <c r="C29" s="226"/>
    </row>
    <row r="30" spans="1:3">
      <c r="A30" s="228"/>
      <c r="B30" s="157" t="s">
        <v>1482</v>
      </c>
      <c r="C30" s="226"/>
    </row>
    <row r="31" spans="1:3" ht="9.75" customHeight="1">
      <c r="A31" s="226"/>
      <c r="B31" s="226"/>
      <c r="C31" s="226"/>
    </row>
    <row r="32" spans="1:3" ht="32.1" customHeight="1">
      <c r="A32" s="223" t="s">
        <v>26</v>
      </c>
      <c r="B32" s="162" t="s">
        <v>496</v>
      </c>
      <c r="C32" s="155" t="b">
        <f>IF(('Section E (Part I)'!B24='Section B (Part I)'!E21),TRUE,FALSE)</f>
        <v>1</v>
      </c>
    </row>
    <row r="33" spans="1:3" ht="9.75" hidden="1" customHeight="1">
      <c r="A33" s="223"/>
      <c r="B33" s="162"/>
      <c r="C33" s="230"/>
    </row>
    <row r="34" spans="1:3" ht="32.1" hidden="1" customHeight="1">
      <c r="A34" s="224" t="s">
        <v>27</v>
      </c>
      <c r="B34" s="445" t="s">
        <v>497</v>
      </c>
      <c r="C34" s="155" t="b">
        <v>1</v>
      </c>
    </row>
    <row r="35" spans="1:3" ht="9.75" customHeight="1">
      <c r="A35" s="224"/>
      <c r="B35" s="162"/>
      <c r="C35" s="226"/>
    </row>
    <row r="36" spans="1:3" ht="32.1" customHeight="1">
      <c r="A36" s="224" t="s">
        <v>27</v>
      </c>
      <c r="B36" s="163" t="s">
        <v>498</v>
      </c>
      <c r="C36" s="155" t="b">
        <f>'Section D(1) (Part I)'!G15='Section E (Part I)'!E24</f>
        <v>1</v>
      </c>
    </row>
    <row r="37" spans="1:3" ht="9.75" customHeight="1">
      <c r="A37" s="224"/>
      <c r="B37" s="163"/>
      <c r="C37" s="226"/>
    </row>
    <row r="38" spans="1:3" ht="32.1" customHeight="1">
      <c r="A38" s="224" t="s">
        <v>28</v>
      </c>
      <c r="B38" s="163" t="s">
        <v>499</v>
      </c>
      <c r="C38" s="155" t="b">
        <f>'Section D(1) (Part I)'!H15='Section E (Part I)'!F24</f>
        <v>1</v>
      </c>
    </row>
    <row r="39" spans="1:3" ht="9.75" customHeight="1">
      <c r="A39" s="224"/>
      <c r="B39" s="163"/>
      <c r="C39" s="226"/>
    </row>
    <row r="40" spans="1:3" ht="32.1" customHeight="1">
      <c r="A40" s="224" t="s">
        <v>29</v>
      </c>
      <c r="B40" s="163" t="s">
        <v>500</v>
      </c>
      <c r="C40" s="155" t="b">
        <f>'Section D(1) (Part I)'!I15='Section E (Part I)'!G24</f>
        <v>1</v>
      </c>
    </row>
    <row r="41" spans="1:3" ht="9.75" hidden="1" customHeight="1">
      <c r="A41" s="224"/>
      <c r="B41" s="163"/>
      <c r="C41" s="226"/>
    </row>
    <row r="42" spans="1:3" ht="32.1" hidden="1" customHeight="1">
      <c r="A42" s="224" t="s">
        <v>410</v>
      </c>
      <c r="B42" s="446" t="s">
        <v>530</v>
      </c>
      <c r="C42" s="155" t="b">
        <v>1</v>
      </c>
    </row>
    <row r="43" spans="1:3" ht="9.75" customHeight="1">
      <c r="A43" s="224"/>
      <c r="B43" s="163"/>
      <c r="C43" s="226"/>
    </row>
    <row r="44" spans="1:3" ht="32.1" customHeight="1">
      <c r="A44" s="223" t="s">
        <v>30</v>
      </c>
      <c r="B44" s="163" t="s">
        <v>436</v>
      </c>
      <c r="C44" s="197" t="b">
        <f>'Section E (Part I)'!C24='Section B (Part I)'!F21</f>
        <v>1</v>
      </c>
    </row>
    <row r="45" spans="1:3" ht="9.75" customHeight="1">
      <c r="A45" s="223"/>
      <c r="B45" s="167"/>
      <c r="C45" s="226"/>
    </row>
    <row r="46" spans="1:3" ht="32.1" customHeight="1">
      <c r="A46" s="223" t="s">
        <v>410</v>
      </c>
      <c r="B46" s="163" t="s">
        <v>502</v>
      </c>
      <c r="C46" s="197" t="b">
        <f>'Section B (Part I)'!G21='Section E (Part I)'!D24</f>
        <v>1</v>
      </c>
    </row>
    <row r="47" spans="1:3" ht="9.75" hidden="1" customHeight="1">
      <c r="A47" s="223"/>
      <c r="B47" s="167"/>
      <c r="C47" s="226"/>
    </row>
    <row r="48" spans="1:3" ht="32.1" hidden="1" customHeight="1">
      <c r="A48" s="224" t="s">
        <v>425</v>
      </c>
      <c r="B48" s="445" t="s">
        <v>437</v>
      </c>
      <c r="C48" s="156" t="b">
        <v>1</v>
      </c>
    </row>
    <row r="49" spans="1:3" ht="9.75" customHeight="1">
      <c r="A49" s="224"/>
      <c r="B49" s="167"/>
      <c r="C49" s="167"/>
    </row>
    <row r="50" spans="1:3" ht="32.1" customHeight="1">
      <c r="A50" s="224" t="s">
        <v>412</v>
      </c>
      <c r="B50" s="163" t="s">
        <v>438</v>
      </c>
      <c r="C50" s="156" t="b">
        <f>'Section D(2) (Part I)'!N15='Section E (Part I)'!L24</f>
        <v>1</v>
      </c>
    </row>
    <row r="51" spans="1:3" ht="9.75" hidden="1" customHeight="1">
      <c r="A51" s="224"/>
      <c r="B51" s="167"/>
      <c r="C51" s="226"/>
    </row>
    <row r="52" spans="1:3" ht="32.1" hidden="1" customHeight="1">
      <c r="A52" s="224" t="s">
        <v>425</v>
      </c>
      <c r="B52" s="446" t="s">
        <v>439</v>
      </c>
      <c r="C52" s="156" t="b">
        <v>1</v>
      </c>
    </row>
    <row r="53" spans="1:3" ht="9.75" customHeight="1">
      <c r="A53" s="224"/>
      <c r="B53" s="164"/>
      <c r="C53" s="226"/>
    </row>
    <row r="54" spans="1:3" ht="32.1" customHeight="1">
      <c r="A54" s="224" t="s">
        <v>509</v>
      </c>
      <c r="B54" s="164" t="s">
        <v>494</v>
      </c>
      <c r="C54" s="156" t="b">
        <f>IF('Section B (Part I)'!J21='Section E (Part I)'!B22,TRUE,FALSE)</f>
        <v>1</v>
      </c>
    </row>
    <row r="55" spans="1:3" ht="9.75" customHeight="1">
      <c r="A55" s="224"/>
      <c r="B55" s="164"/>
      <c r="C55" s="226"/>
    </row>
    <row r="56" spans="1:3" ht="32.1" customHeight="1">
      <c r="A56" s="224" t="s">
        <v>425</v>
      </c>
      <c r="B56" s="163" t="s">
        <v>454</v>
      </c>
      <c r="C56" s="156" t="b">
        <f>IF('Section B (Part I)'!K21='Section E (Part I)'!C22,TRUE,FALSE)</f>
        <v>1</v>
      </c>
    </row>
    <row r="57" spans="1:3" ht="9.75" customHeight="1">
      <c r="A57" s="224"/>
      <c r="B57" s="164"/>
      <c r="C57" s="226"/>
    </row>
    <row r="58" spans="1:3" ht="32.1" customHeight="1">
      <c r="A58" s="224" t="s">
        <v>475</v>
      </c>
      <c r="B58" s="163" t="s">
        <v>455</v>
      </c>
      <c r="C58" s="156" t="b">
        <f>IF('Section B (Part I)'!L21='Section E (Part I)'!D22,TRUE,FALSE)</f>
        <v>1</v>
      </c>
    </row>
    <row r="59" spans="1:3" ht="9.75" customHeight="1">
      <c r="A59" s="224"/>
      <c r="B59" s="167"/>
      <c r="C59" s="167"/>
    </row>
    <row r="60" spans="1:3" ht="35.1" customHeight="1">
      <c r="A60" s="228"/>
      <c r="B60" s="287" t="s">
        <v>1483</v>
      </c>
      <c r="C60" s="226"/>
    </row>
    <row r="61" spans="1:3" ht="9.75" customHeight="1">
      <c r="A61" s="224"/>
      <c r="B61" s="167"/>
      <c r="C61" s="167"/>
    </row>
    <row r="62" spans="1:3" ht="66" customHeight="1">
      <c r="A62" s="223" t="s">
        <v>26</v>
      </c>
      <c r="B62" s="164" t="s">
        <v>726</v>
      </c>
      <c r="C62" s="156" t="b">
        <f>IF(AND(OR('Section A (Part I)'!E36="YES",'Section A (Part I)'!E37="YES",'Section A (Part I)'!E39="YES"),'Section F(1) (Part I)'!P25=0),FALSE,TRUE)</f>
        <v>1</v>
      </c>
    </row>
    <row r="63" spans="1:3" ht="9.75" customHeight="1">
      <c r="A63" s="223"/>
      <c r="B63" s="226"/>
      <c r="C63" s="167"/>
    </row>
    <row r="64" spans="1:3" ht="32.1" customHeight="1">
      <c r="A64" s="224" t="s">
        <v>27</v>
      </c>
      <c r="B64" s="357" t="s">
        <v>1218</v>
      </c>
      <c r="C64" s="155" t="b">
        <f>'Section F(1) (Part I)'!W9</f>
        <v>1</v>
      </c>
    </row>
    <row r="65" spans="1:3" ht="9.75" customHeight="1">
      <c r="A65" s="223"/>
      <c r="B65" s="226"/>
      <c r="C65" s="167"/>
    </row>
    <row r="66" spans="1:3" ht="35.1" customHeight="1">
      <c r="A66" s="228"/>
      <c r="B66" s="287" t="s">
        <v>1484</v>
      </c>
      <c r="C66" s="226"/>
    </row>
    <row r="67" spans="1:3" ht="9.75" customHeight="1">
      <c r="A67" s="224"/>
      <c r="B67" s="167"/>
      <c r="C67" s="167"/>
    </row>
    <row r="68" spans="1:3" ht="32.1" customHeight="1">
      <c r="A68" s="223" t="s">
        <v>26</v>
      </c>
      <c r="B68" s="354" t="s">
        <v>701</v>
      </c>
      <c r="C68" s="156" t="b">
        <f>'Section F(2) (Part I)'!D25&lt;='Section F(1) (Part I)'!P25</f>
        <v>1</v>
      </c>
    </row>
    <row r="69" spans="1:3" ht="9.75" customHeight="1">
      <c r="A69" s="223"/>
      <c r="B69" s="226"/>
      <c r="C69" s="167"/>
    </row>
    <row r="70" spans="1:3" ht="32.1" customHeight="1">
      <c r="A70" s="223" t="s">
        <v>27</v>
      </c>
      <c r="B70" s="354" t="s">
        <v>702</v>
      </c>
      <c r="C70" s="156" t="b">
        <f>'Section F(2) (Part I)'!E25&lt;='Section F(1) (Part I)'!P25</f>
        <v>1</v>
      </c>
    </row>
    <row r="71" spans="1:3" ht="9.75" customHeight="1">
      <c r="A71" s="223"/>
      <c r="B71" s="226"/>
      <c r="C71" s="167"/>
    </row>
    <row r="72" spans="1:3" ht="32.1" customHeight="1">
      <c r="A72" s="223" t="s">
        <v>28</v>
      </c>
      <c r="B72" s="354" t="s">
        <v>703</v>
      </c>
      <c r="C72" s="156" t="b">
        <f>'Section F(2) (Part I)'!F25&lt;='Section F(1) (Part I)'!P25</f>
        <v>1</v>
      </c>
    </row>
    <row r="73" spans="1:3" ht="9.75" customHeight="1">
      <c r="A73" s="223"/>
      <c r="B73" s="226"/>
      <c r="C73" s="167"/>
    </row>
    <row r="74" spans="1:3" ht="32.1" customHeight="1">
      <c r="A74" s="223" t="s">
        <v>29</v>
      </c>
      <c r="B74" s="354" t="s">
        <v>704</v>
      </c>
      <c r="C74" s="156" t="b">
        <f>'Section F(2) (Part I)'!K25&lt;='Section F(1) (Part I)'!P25</f>
        <v>1</v>
      </c>
    </row>
    <row r="75" spans="1:3" ht="9.75" customHeight="1">
      <c r="A75" s="223"/>
      <c r="B75" s="226"/>
      <c r="C75" s="167"/>
    </row>
    <row r="76" spans="1:3" ht="32.1" customHeight="1">
      <c r="A76" s="415" t="s">
        <v>30</v>
      </c>
      <c r="B76" s="354" t="s">
        <v>705</v>
      </c>
      <c r="C76" s="156" t="b">
        <f>'Section F(2) (Part I)'!L25&lt;='Section F(1) (Part I)'!P25</f>
        <v>1</v>
      </c>
    </row>
    <row r="77" spans="1:3" ht="9.75" customHeight="1">
      <c r="A77" s="415"/>
      <c r="B77" s="241"/>
      <c r="C77" s="167"/>
    </row>
    <row r="78" spans="1:3" ht="32.1" customHeight="1">
      <c r="A78" s="415" t="s">
        <v>410</v>
      </c>
      <c r="B78" s="354" t="s">
        <v>706</v>
      </c>
      <c r="C78" s="156" t="b">
        <f>'Section F(2) (Part I)'!M25&lt;='Section F(1) (Part I)'!P25</f>
        <v>1</v>
      </c>
    </row>
    <row r="79" spans="1:3" ht="9.75" customHeight="1">
      <c r="A79" s="415"/>
      <c r="B79" s="241"/>
      <c r="C79" s="167"/>
    </row>
    <row r="80" spans="1:3" ht="32.1" customHeight="1">
      <c r="A80" s="415" t="s">
        <v>412</v>
      </c>
      <c r="B80" s="354" t="s">
        <v>717</v>
      </c>
      <c r="C80" s="156" t="b">
        <f>IF(AND('Section F(1) (Part I)'!M25='Section F(2) (Part I)'!K25,'Section F(1) (Part I)'!M25&gt;=0,'Section F(2) (Part I)'!K25&gt;=0),TRUE,FALSE)</f>
        <v>1</v>
      </c>
    </row>
    <row r="81" spans="1:3" ht="9.75" customHeight="1">
      <c r="A81" s="229"/>
      <c r="B81" s="164"/>
      <c r="C81" s="167"/>
    </row>
    <row r="82" spans="1:3" ht="32.1" customHeight="1">
      <c r="A82" s="415" t="s">
        <v>509</v>
      </c>
      <c r="B82" s="164" t="s">
        <v>725</v>
      </c>
      <c r="C82" s="156" t="b">
        <f>'Section F(2) (Part I)'!K25&lt;='Section F(2) (Part I)'!D25</f>
        <v>1</v>
      </c>
    </row>
    <row r="83" spans="1:3" ht="9.75" customHeight="1">
      <c r="A83" s="229"/>
      <c r="B83" s="164"/>
      <c r="C83" s="167"/>
    </row>
    <row r="84" spans="1:3" ht="32.1" customHeight="1">
      <c r="A84" s="415" t="s">
        <v>425</v>
      </c>
      <c r="B84" s="357" t="s">
        <v>1218</v>
      </c>
      <c r="C84" s="156" t="b">
        <f>'Section F(2) (Part I)'!T9</f>
        <v>1</v>
      </c>
    </row>
    <row r="85" spans="1:3" ht="9.75" customHeight="1">
      <c r="A85" s="229"/>
      <c r="B85" s="164"/>
      <c r="C85" s="167"/>
    </row>
    <row r="86" spans="1:3">
      <c r="A86" s="228"/>
      <c r="B86" s="157" t="s">
        <v>1485</v>
      </c>
      <c r="C86" s="167"/>
    </row>
    <row r="87" spans="1:3" ht="9.75" customHeight="1">
      <c r="A87" s="167"/>
      <c r="B87" s="167"/>
      <c r="C87" s="167"/>
    </row>
    <row r="88" spans="1:3" ht="32.1" customHeight="1">
      <c r="A88" s="229" t="s">
        <v>26</v>
      </c>
      <c r="B88" s="164" t="s">
        <v>520</v>
      </c>
      <c r="C88" s="156" t="b">
        <f>IF(OR('Section G (Part I)'!C16&lt;&gt;'Section G (Part I)'!C19,AND('Section G (Part I)'!C19=0,'Section G (Part I)'!C16=0)),TRUE,FALSE)</f>
        <v>1</v>
      </c>
    </row>
    <row r="89" spans="1:3" ht="9.75" customHeight="1">
      <c r="A89" s="229"/>
      <c r="B89" s="225"/>
      <c r="C89" s="167"/>
    </row>
    <row r="90" spans="1:3" ht="32.1" customHeight="1">
      <c r="A90" s="229" t="s">
        <v>27</v>
      </c>
      <c r="B90" s="164" t="s">
        <v>521</v>
      </c>
      <c r="C90" s="156" t="b">
        <f>IF(OR('Section G (Part I)'!E16&lt;&gt;'Section G (Part I)'!E19,AND('Section G (Part I)'!E19=0,'Section G (Part I)'!E16=0)),TRUE,FALSE)</f>
        <v>1</v>
      </c>
    </row>
    <row r="91" spans="1:3" ht="9.75" customHeight="1">
      <c r="A91" s="229"/>
      <c r="B91" s="225"/>
      <c r="C91" s="167"/>
    </row>
    <row r="92" spans="1:3" ht="48" customHeight="1">
      <c r="A92" s="229" t="s">
        <v>28</v>
      </c>
      <c r="B92" s="354" t="s">
        <v>673</v>
      </c>
      <c r="C92" s="156" t="b">
        <f>IF(OR('Section G (Part I)'!C19&gt;='Section G (Part I)'!C24,AND('Section G (Part I)'!C19=0,'Section G (Part I)'!C24=0)),TRUE,FALSE)</f>
        <v>1</v>
      </c>
    </row>
    <row r="93" spans="1:3" ht="9.75" customHeight="1">
      <c r="A93" s="229"/>
      <c r="B93" s="241"/>
      <c r="C93" s="167"/>
    </row>
    <row r="94" spans="1:3" ht="48" customHeight="1">
      <c r="A94" s="229" t="s">
        <v>29</v>
      </c>
      <c r="B94" s="354" t="s">
        <v>672</v>
      </c>
      <c r="C94" s="156" t="b">
        <f>IF(OR('Section G (Part I)'!E19&gt;='Section G (Part I)'!E24,AND('Section G (Part I)'!E19=0,'Section G (Part I)'!E24=0)),TRUE,FALSE)</f>
        <v>1</v>
      </c>
    </row>
    <row r="95" spans="1:3" ht="9.75" customHeight="1">
      <c r="A95" s="229"/>
      <c r="B95" s="354"/>
      <c r="C95" s="167"/>
    </row>
    <row r="96" spans="1:3" ht="48" customHeight="1">
      <c r="A96" s="229" t="s">
        <v>30</v>
      </c>
      <c r="B96" s="354" t="s">
        <v>713</v>
      </c>
      <c r="C96" s="156" t="b">
        <f>IF(OR('Section G (Part I)'!C19&gt;='Section G (Part I)'!C29,AND('Section G (Part I)'!C19=0,'Section G (Part I)'!C29=0)),TRUE,FALSE)</f>
        <v>1</v>
      </c>
    </row>
    <row r="97" spans="1:3" ht="9.75" customHeight="1">
      <c r="A97" s="229"/>
      <c r="B97" s="354"/>
      <c r="C97" s="167"/>
    </row>
    <row r="98" spans="1:3" ht="48" customHeight="1">
      <c r="A98" s="229" t="s">
        <v>410</v>
      </c>
      <c r="B98" s="354" t="s">
        <v>714</v>
      </c>
      <c r="C98" s="156" t="b">
        <f>IF(OR('Section G (Part I)'!E19&gt;='Section G (Part I)'!E29,AND('Section G (Part I)'!E19=0,'Section G (Part I)'!E29=0)),TRUE,FALSE)</f>
        <v>1</v>
      </c>
    </row>
    <row r="99" spans="1:3" ht="9.75" customHeight="1">
      <c r="A99" s="229"/>
      <c r="B99" s="354"/>
      <c r="C99" s="167"/>
    </row>
    <row r="100" spans="1:3" ht="48" customHeight="1">
      <c r="A100" s="229" t="s">
        <v>412</v>
      </c>
      <c r="B100" s="354" t="s">
        <v>522</v>
      </c>
      <c r="C100" s="156" t="b">
        <f>IF(OR('Section G (Part I)'!C19&gt;='Section G (Part I)'!C31,AND('Section G (Part I)'!C19=0,'Section G (Part I)'!C31=0)),TRUE,FALSE)</f>
        <v>1</v>
      </c>
    </row>
    <row r="101" spans="1:3" ht="9.75" customHeight="1">
      <c r="A101" s="229"/>
      <c r="B101" s="354"/>
      <c r="C101" s="167"/>
    </row>
    <row r="102" spans="1:3" ht="48" customHeight="1">
      <c r="A102" s="229" t="s">
        <v>509</v>
      </c>
      <c r="B102" s="354" t="s">
        <v>523</v>
      </c>
      <c r="C102" s="156" t="b">
        <f>IF(OR('Section G (Part I)'!E19&gt;='Section G (Part I)'!E31,AND('Section G (Part I)'!E19=0,'Section G (Part I)'!E31=0)),TRUE,FALSE)</f>
        <v>1</v>
      </c>
    </row>
    <row r="103" spans="1:3" ht="9.75" customHeight="1">
      <c r="A103" s="229"/>
      <c r="B103" s="354"/>
      <c r="C103" s="167"/>
    </row>
    <row r="104" spans="1:3" ht="48" customHeight="1">
      <c r="A104" s="229" t="s">
        <v>425</v>
      </c>
      <c r="B104" s="354" t="s">
        <v>524</v>
      </c>
      <c r="C104" s="156" t="b">
        <f>IF(OR('Section G (Part I)'!C19&gt;='Section G (Part I)'!C33,AND('Section G (Part I)'!C19=0,'Section G (Part I)'!C33=0)),TRUE,FALSE)</f>
        <v>1</v>
      </c>
    </row>
    <row r="105" spans="1:3" ht="9.75" customHeight="1">
      <c r="A105" s="229"/>
      <c r="B105" s="354"/>
      <c r="C105" s="167"/>
    </row>
    <row r="106" spans="1:3" ht="48" customHeight="1">
      <c r="A106" s="229" t="s">
        <v>475</v>
      </c>
      <c r="B106" s="354" t="s">
        <v>525</v>
      </c>
      <c r="C106" s="156" t="b">
        <f>IF(OR('Section G (Part I)'!E19&gt;='Section G (Part I)'!E33,AND('Section G (Part I)'!E19=0,'Section G (Part I)'!E33=0)),TRUE,FALSE)</f>
        <v>1</v>
      </c>
    </row>
    <row r="107" spans="1:3" ht="9.75" customHeight="1">
      <c r="A107" s="229"/>
      <c r="B107" s="354"/>
      <c r="C107" s="167"/>
    </row>
    <row r="108" spans="1:3" ht="48" customHeight="1">
      <c r="A108" s="229" t="s">
        <v>510</v>
      </c>
      <c r="B108" s="354" t="s">
        <v>544</v>
      </c>
      <c r="C108" s="156" t="b">
        <f>'Section G (Part I)'!C39&gt;=0</f>
        <v>1</v>
      </c>
    </row>
    <row r="109" spans="1:3" ht="9.75" customHeight="1">
      <c r="A109" s="229"/>
      <c r="B109" s="354"/>
      <c r="C109" s="167"/>
    </row>
    <row r="110" spans="1:3" ht="48" customHeight="1">
      <c r="A110" s="229" t="s">
        <v>511</v>
      </c>
      <c r="B110" s="354" t="s">
        <v>545</v>
      </c>
      <c r="C110" s="156" t="b">
        <f>'Section G (Part I)'!E40&gt;=0</f>
        <v>1</v>
      </c>
    </row>
    <row r="111" spans="1:3" ht="9.75" customHeight="1">
      <c r="A111" s="224"/>
      <c r="B111" s="164"/>
      <c r="C111" s="167"/>
    </row>
    <row r="112" spans="1:3" ht="47.25">
      <c r="A112" s="229" t="s">
        <v>512</v>
      </c>
      <c r="B112" s="164" t="s">
        <v>728</v>
      </c>
      <c r="C112" s="156" t="b">
        <f>IF(AND('Section A (Part I)'!E36="NO",'Section A (Part I)'!E37="NO",'Section A (Part I)'!E38="NO",'Section A (Part I)'!E39="NO",'Section A (Part I)'!E40="NO",'Section A (Part I)'!E41="NO",'Section A (Part I)'!E42="NO",'Section A (Part I)'!E43="NO",'Section A (Part I)'!E44="NO",'Section A (Part I)'!J48="NO",'Section A (Part I)'!J49="NO",'Section A (Part I)'!J50="NO",'Section A (Part I)'!J51="NO",'Section A (Part I)'!J52="NO",'Section A (Part I)'!J53="NO",'Section A (Part I)'!J54="NO",'Section G (Part I)'!C16&lt;&gt;0),FALSE,TRUE)</f>
        <v>1</v>
      </c>
    </row>
    <row r="113" spans="1:3" ht="9.75" customHeight="1">
      <c r="A113" s="224"/>
      <c r="B113" s="164"/>
      <c r="C113" s="167"/>
    </row>
    <row r="114" spans="1:3">
      <c r="A114" s="228"/>
      <c r="B114" s="157" t="s">
        <v>1486</v>
      </c>
      <c r="C114" s="226"/>
    </row>
    <row r="115" spans="1:3" ht="9.75" customHeight="1">
      <c r="A115" s="230"/>
      <c r="B115" s="162"/>
      <c r="C115" s="226"/>
    </row>
    <row r="116" spans="1:3" ht="32.1" customHeight="1">
      <c r="A116" s="223" t="s">
        <v>26</v>
      </c>
      <c r="B116" s="162" t="s">
        <v>440</v>
      </c>
      <c r="C116" s="155" t="b">
        <f>'Section H (Part I)'!C21='Section H (Part I)'!C37</f>
        <v>1</v>
      </c>
    </row>
    <row r="117" spans="1:3" ht="9.75" customHeight="1">
      <c r="A117" s="223"/>
      <c r="B117" s="162"/>
      <c r="C117" s="167"/>
    </row>
    <row r="118" spans="1:3">
      <c r="A118" s="161"/>
      <c r="B118" s="157" t="s">
        <v>1487</v>
      </c>
      <c r="C118" s="167"/>
    </row>
    <row r="119" spans="1:3" ht="9.75" customHeight="1">
      <c r="A119" s="163"/>
      <c r="B119" s="167"/>
      <c r="C119" s="167"/>
    </row>
    <row r="120" spans="1:3" ht="32.1" customHeight="1">
      <c r="A120" s="229" t="s">
        <v>26</v>
      </c>
      <c r="B120" s="166" t="s">
        <v>707</v>
      </c>
      <c r="C120" s="155" t="b">
        <f>'Section I (Part I)'!C13&lt;='Section I (Part I)'!C12</f>
        <v>1</v>
      </c>
    </row>
    <row r="121" spans="1:3" ht="9.75" customHeight="1">
      <c r="A121" s="229"/>
      <c r="B121" s="162"/>
      <c r="C121" s="162"/>
    </row>
    <row r="122" spans="1:3" ht="32.1" customHeight="1">
      <c r="A122" s="229" t="s">
        <v>27</v>
      </c>
      <c r="B122" s="166" t="s">
        <v>708</v>
      </c>
      <c r="C122" s="155" t="b">
        <f>'Section I (Part I)'!C15&lt;='Section I (Part I)'!C14</f>
        <v>1</v>
      </c>
    </row>
    <row r="123" spans="1:3" ht="9.75" customHeight="1">
      <c r="A123" s="229"/>
      <c r="B123" s="162"/>
      <c r="C123" s="162"/>
    </row>
    <row r="124" spans="1:3">
      <c r="A124" s="161"/>
      <c r="B124" s="157" t="s">
        <v>1489</v>
      </c>
      <c r="C124" s="167"/>
    </row>
    <row r="125" spans="1:3" ht="9.75" customHeight="1">
      <c r="A125" s="163"/>
      <c r="B125" s="167"/>
      <c r="C125" s="167"/>
    </row>
    <row r="126" spans="1:3" ht="32.1" customHeight="1">
      <c r="A126" s="229" t="s">
        <v>26</v>
      </c>
      <c r="B126" s="357" t="s">
        <v>709</v>
      </c>
      <c r="C126" s="155" t="b">
        <f>'Section K (Part I)'!D21&lt;='Section D(1) (Part I)'!R15</f>
        <v>1</v>
      </c>
    </row>
    <row r="127" spans="1:3" ht="9.75" customHeight="1">
      <c r="A127" s="229"/>
      <c r="B127" s="162"/>
      <c r="C127" s="162"/>
    </row>
    <row r="128" spans="1:3" ht="32.1" customHeight="1">
      <c r="A128" s="229" t="s">
        <v>27</v>
      </c>
      <c r="B128" s="357" t="s">
        <v>710</v>
      </c>
      <c r="C128" s="155" t="b">
        <f>'Section K (Part I)'!H23&lt;='Section F(1) (Part I)'!P25</f>
        <v>1</v>
      </c>
    </row>
    <row r="129" spans="1:3" ht="9.75" hidden="1" customHeight="1">
      <c r="A129" s="229"/>
      <c r="B129" s="162"/>
      <c r="C129" s="162"/>
    </row>
    <row r="130" spans="1:3" ht="32.1" hidden="1" customHeight="1">
      <c r="A130" s="229" t="s">
        <v>28</v>
      </c>
      <c r="B130" s="447" t="s">
        <v>711</v>
      </c>
      <c r="C130" s="155" t="b">
        <v>1</v>
      </c>
    </row>
    <row r="131" spans="1:3" ht="9.75" hidden="1" customHeight="1">
      <c r="A131" s="229"/>
      <c r="B131" s="163"/>
      <c r="C131" s="162"/>
    </row>
    <row r="132" spans="1:3" ht="32.1" hidden="1" customHeight="1">
      <c r="A132" s="229" t="s">
        <v>29</v>
      </c>
      <c r="B132" s="447" t="s">
        <v>712</v>
      </c>
      <c r="C132" s="155" t="b">
        <v>1</v>
      </c>
    </row>
    <row r="133" spans="1:3" ht="9.75" customHeight="1">
      <c r="A133" s="229"/>
      <c r="B133" s="162"/>
      <c r="C133" s="162"/>
    </row>
    <row r="134" spans="1:3" ht="32.1" customHeight="1">
      <c r="A134" s="229" t="s">
        <v>28</v>
      </c>
      <c r="B134" s="357" t="s">
        <v>733</v>
      </c>
      <c r="C134" s="155" t="b">
        <f>'Section K (Part I)'!H30&gt;='Section F(1) (Part I)'!P25</f>
        <v>1</v>
      </c>
    </row>
    <row r="135" spans="1:3" ht="9.75" customHeight="1">
      <c r="A135" s="229"/>
      <c r="B135" s="162"/>
      <c r="C135" s="162"/>
    </row>
    <row r="136" spans="1:3" ht="48" customHeight="1">
      <c r="A136" s="229" t="s">
        <v>29</v>
      </c>
      <c r="B136" s="357" t="s">
        <v>738</v>
      </c>
      <c r="C136" s="155" t="b">
        <f>'Section K (Part I)'!D44&lt;='Section B (Part I)'!E21+'Section D(1) (Part I)'!R15</f>
        <v>1</v>
      </c>
    </row>
    <row r="137" spans="1:3" ht="9.75" hidden="1" customHeight="1">
      <c r="A137" s="229"/>
      <c r="B137" s="162"/>
      <c r="C137" s="162"/>
    </row>
    <row r="138" spans="1:3" ht="32.1" hidden="1" customHeight="1">
      <c r="A138" s="229" t="s">
        <v>412</v>
      </c>
      <c r="B138" s="357" t="s">
        <v>780</v>
      </c>
      <c r="C138" s="155" t="b">
        <v>1</v>
      </c>
    </row>
    <row r="139" spans="1:3" ht="9.75" customHeight="1">
      <c r="A139" s="229"/>
      <c r="B139" s="162"/>
      <c r="C139" s="162"/>
    </row>
    <row r="140" spans="1:3" ht="32.1" hidden="1" customHeight="1">
      <c r="A140" s="596" t="s">
        <v>30</v>
      </c>
      <c r="B140" s="357" t="s">
        <v>748</v>
      </c>
      <c r="C140" s="155" t="b">
        <f>'Section K (Part I)'!D61&lt;='Section H (Part I)'!C21</f>
        <v>1</v>
      </c>
    </row>
    <row r="141" spans="1:3" ht="9.75" hidden="1" customHeight="1">
      <c r="A141" s="229"/>
      <c r="B141" s="162"/>
      <c r="C141" s="162"/>
    </row>
    <row r="142" spans="1:3" ht="32.1" hidden="1" customHeight="1">
      <c r="A142" s="596" t="s">
        <v>410</v>
      </c>
      <c r="B142" s="357" t="s">
        <v>756</v>
      </c>
      <c r="C142" s="155" t="b">
        <f>'Section K (Part I)'!F70&lt;='Section K (Part I)'!F67</f>
        <v>1</v>
      </c>
    </row>
    <row r="143" spans="1:3" ht="9.75" hidden="1" customHeight="1">
      <c r="A143" s="229"/>
      <c r="B143" s="162"/>
      <c r="C143" s="162"/>
    </row>
    <row r="144" spans="1:3" ht="32.1" hidden="1" customHeight="1">
      <c r="A144" s="229" t="s">
        <v>475</v>
      </c>
      <c r="B144" s="357" t="s">
        <v>765</v>
      </c>
      <c r="C144" s="155" t="b">
        <v>1</v>
      </c>
    </row>
    <row r="145" spans="1:3" ht="9.75" hidden="1" customHeight="1">
      <c r="A145" s="229"/>
      <c r="B145" s="162"/>
      <c r="C145" s="162"/>
    </row>
    <row r="146" spans="1:3" ht="32.1" hidden="1" customHeight="1">
      <c r="A146" s="229" t="s">
        <v>510</v>
      </c>
      <c r="B146" s="357" t="s">
        <v>767</v>
      </c>
      <c r="C146" s="155" t="b">
        <v>1</v>
      </c>
    </row>
    <row r="147" spans="1:3" ht="9.75" hidden="1" customHeight="1">
      <c r="A147" s="229"/>
      <c r="B147" s="162"/>
      <c r="C147" s="162"/>
    </row>
    <row r="148" spans="1:3" ht="47.25" hidden="1">
      <c r="A148" s="229" t="s">
        <v>511</v>
      </c>
      <c r="B148" s="357" t="s">
        <v>790</v>
      </c>
      <c r="C148" s="155" t="b">
        <v>1</v>
      </c>
    </row>
    <row r="149" spans="1:3" ht="9.75" hidden="1" customHeight="1">
      <c r="A149" s="229"/>
      <c r="B149" s="162"/>
      <c r="C149" s="162"/>
    </row>
    <row r="150" spans="1:3" ht="47.25" hidden="1">
      <c r="A150" s="229" t="s">
        <v>512</v>
      </c>
      <c r="B150" s="357" t="s">
        <v>791</v>
      </c>
      <c r="C150" s="155" t="b">
        <v>1</v>
      </c>
    </row>
    <row r="151" spans="1:3" ht="9.75" hidden="1" customHeight="1">
      <c r="A151" s="229"/>
      <c r="B151" s="162"/>
      <c r="C151" s="162"/>
    </row>
    <row r="152" spans="1:3" ht="32.1" customHeight="1">
      <c r="A152" s="229" t="s">
        <v>30</v>
      </c>
      <c r="B152" s="354" t="s">
        <v>1192</v>
      </c>
      <c r="C152" s="155" t="b">
        <f>'Section K (Part I)'!H111='Section L (Part I)'!W527</f>
        <v>1</v>
      </c>
    </row>
    <row r="153" spans="1:3" ht="9.75" customHeight="1">
      <c r="A153" s="229"/>
      <c r="B153" s="162"/>
      <c r="C153" s="162"/>
    </row>
    <row r="154" spans="1:3" ht="32.1" customHeight="1">
      <c r="A154" s="229" t="s">
        <v>410</v>
      </c>
      <c r="B154" s="354" t="s">
        <v>1193</v>
      </c>
      <c r="C154" s="155" t="b">
        <f>'Section K (Part I)'!H112='Section L (Part I)'!AB527</f>
        <v>1</v>
      </c>
    </row>
    <row r="155" spans="1:3" ht="9.75" customHeight="1">
      <c r="A155" s="229"/>
      <c r="B155" s="162"/>
      <c r="C155" s="162"/>
    </row>
    <row r="156" spans="1:3" ht="32.1" customHeight="1">
      <c r="A156" s="229" t="s">
        <v>412</v>
      </c>
      <c r="B156" s="354" t="s">
        <v>1194</v>
      </c>
      <c r="C156" s="155" t="b">
        <f>'Section K (Part I)'!H113='Section L (Part I)'!AG527</f>
        <v>1</v>
      </c>
    </row>
    <row r="157" spans="1:3" ht="9.75" customHeight="1">
      <c r="A157" s="229"/>
      <c r="B157" s="162"/>
      <c r="C157" s="162"/>
    </row>
    <row r="158" spans="1:3" ht="32.1" customHeight="1">
      <c r="A158" s="229" t="s">
        <v>509</v>
      </c>
      <c r="B158" s="354" t="s">
        <v>1195</v>
      </c>
      <c r="C158" s="155" t="b">
        <f>'Section K (Part I)'!H114='Section L (Part I)'!AL527</f>
        <v>1</v>
      </c>
    </row>
    <row r="159" spans="1:3" ht="9.75" customHeight="1">
      <c r="A159" s="229"/>
      <c r="B159" s="162"/>
      <c r="C159" s="162"/>
    </row>
    <row r="160" spans="1:3" ht="32.1" customHeight="1">
      <c r="A160" s="229" t="s">
        <v>425</v>
      </c>
      <c r="B160" s="354" t="s">
        <v>1207</v>
      </c>
      <c r="C160" s="155" t="b">
        <f>'Section K (Part I)'!H111&gt;='Section K (Part I)'!H124</f>
        <v>1</v>
      </c>
    </row>
    <row r="161" spans="1:3" ht="9.75" customHeight="1">
      <c r="A161" s="229"/>
      <c r="B161" s="162"/>
      <c r="C161" s="162"/>
    </row>
    <row r="162" spans="1:3" ht="32.1" customHeight="1">
      <c r="A162" s="415" t="s">
        <v>475</v>
      </c>
      <c r="B162" s="354" t="s">
        <v>1196</v>
      </c>
      <c r="C162" s="155" t="b">
        <f>'Section K (Part I)'!H129&lt;='Section K (Part I)'!H111</f>
        <v>1</v>
      </c>
    </row>
    <row r="163" spans="1:3" ht="9.75" customHeight="1">
      <c r="A163" s="415"/>
      <c r="B163" s="162"/>
      <c r="C163" s="162"/>
    </row>
    <row r="164" spans="1:3" ht="32.1" customHeight="1">
      <c r="A164" s="415" t="s">
        <v>510</v>
      </c>
      <c r="B164" s="354" t="s">
        <v>1414</v>
      </c>
      <c r="C164" s="155" t="b">
        <f>'Section K (Part I)'!H37&lt;='Section K (Part I)'!H30</f>
        <v>1</v>
      </c>
    </row>
    <row r="165" spans="1:3" ht="9.75" customHeight="1">
      <c r="A165" s="415"/>
      <c r="B165" s="162"/>
      <c r="C165" s="162"/>
    </row>
    <row r="166" spans="1:3" ht="32.1" customHeight="1">
      <c r="A166" s="415" t="s">
        <v>511</v>
      </c>
      <c r="B166" s="354" t="s">
        <v>1415</v>
      </c>
      <c r="C166" s="155" t="b">
        <f>'Section K (Part I)'!H39&lt;='Section K (Part I)'!H37</f>
        <v>1</v>
      </c>
    </row>
    <row r="167" spans="1:3" ht="9.75" customHeight="1">
      <c r="A167" s="415"/>
      <c r="B167" s="162"/>
      <c r="C167" s="162"/>
    </row>
    <row r="168" spans="1:3" ht="32.1" customHeight="1">
      <c r="A168" s="415" t="s">
        <v>512</v>
      </c>
      <c r="B168" s="354" t="s">
        <v>1431</v>
      </c>
      <c r="C168" s="155" t="b">
        <f>'Section F(1) (Part I)'!P25+'Section K (Part I)'!H37='Section K (Part I)'!H30</f>
        <v>1</v>
      </c>
    </row>
    <row r="169" spans="1:3" ht="9.75" customHeight="1">
      <c r="A169" s="415"/>
      <c r="B169" s="162"/>
      <c r="C169" s="162"/>
    </row>
    <row r="170" spans="1:3">
      <c r="A170" s="161"/>
      <c r="B170" s="157" t="s">
        <v>1490</v>
      </c>
      <c r="C170" s="167"/>
    </row>
    <row r="171" spans="1:3" ht="9.75" customHeight="1">
      <c r="A171" s="163"/>
      <c r="B171" s="167"/>
      <c r="C171" s="167"/>
    </row>
    <row r="172" spans="1:3" ht="32.1" customHeight="1">
      <c r="A172" s="229" t="s">
        <v>26</v>
      </c>
      <c r="B172" s="357" t="s">
        <v>1191</v>
      </c>
      <c r="C172" s="155" t="b">
        <f>'Section L (Part I)'!BP24=500</f>
        <v>1</v>
      </c>
    </row>
    <row r="173" spans="1:3" ht="9.75" customHeight="1">
      <c r="A173" s="229"/>
      <c r="B173" s="162"/>
      <c r="C173" s="162"/>
    </row>
    <row r="174" spans="1:3" ht="32.1" customHeight="1">
      <c r="A174" s="229" t="s">
        <v>27</v>
      </c>
      <c r="B174" s="357" t="s">
        <v>1220</v>
      </c>
      <c r="C174" s="155" t="b">
        <f>'Section L (Part I)'!BW24</f>
        <v>1</v>
      </c>
    </row>
    <row r="175" spans="1:3" ht="9.75" customHeight="1">
      <c r="A175" s="229"/>
      <c r="B175" s="162"/>
      <c r="C175" s="162"/>
    </row>
    <row r="176" spans="1:3">
      <c r="A176" s="161"/>
      <c r="B176" s="157" t="s">
        <v>1491</v>
      </c>
      <c r="C176" s="167"/>
    </row>
    <row r="177" spans="1:3" ht="9.75" customHeight="1">
      <c r="A177" s="163"/>
      <c r="B177" s="167"/>
      <c r="C177" s="167"/>
    </row>
    <row r="178" spans="1:3" ht="32.1" customHeight="1">
      <c r="A178" s="229" t="s">
        <v>26</v>
      </c>
      <c r="B178" s="357" t="s">
        <v>1218</v>
      </c>
      <c r="C178" s="155" t="b">
        <f>'Section M (Part I)'!AY22</f>
        <v>1</v>
      </c>
    </row>
    <row r="179" spans="1:3" ht="9.75" customHeight="1">
      <c r="A179" s="229"/>
      <c r="B179" s="162"/>
      <c r="C179" s="162"/>
    </row>
    <row r="180" spans="1:3">
      <c r="A180" s="161"/>
      <c r="B180" s="157" t="s">
        <v>1492</v>
      </c>
      <c r="C180" s="167"/>
    </row>
    <row r="181" spans="1:3" ht="9.75" customHeight="1">
      <c r="A181" s="163"/>
      <c r="B181" s="167"/>
      <c r="C181" s="167"/>
    </row>
    <row r="182" spans="1:3" ht="32.1" customHeight="1">
      <c r="A182" s="229" t="s">
        <v>26</v>
      </c>
      <c r="B182" s="357" t="s">
        <v>1219</v>
      </c>
      <c r="C182" s="155" t="b">
        <f>'Section N (Part I)'!AL21</f>
        <v>1</v>
      </c>
    </row>
    <row r="183" spans="1:3" ht="9.75" customHeight="1">
      <c r="A183" s="229"/>
      <c r="B183" s="162"/>
      <c r="C183" s="162"/>
    </row>
    <row r="184" spans="1:3">
      <c r="A184" s="161"/>
      <c r="B184" s="157" t="s">
        <v>1442</v>
      </c>
      <c r="C184" s="167"/>
    </row>
    <row r="185" spans="1:3" ht="9.75" customHeight="1">
      <c r="A185" s="163"/>
      <c r="B185" s="167"/>
      <c r="C185" s="167"/>
    </row>
    <row r="186" spans="1:3" ht="32.1" customHeight="1">
      <c r="A186" s="415" t="s">
        <v>26</v>
      </c>
      <c r="B186" s="357" t="s">
        <v>1381</v>
      </c>
      <c r="C186" s="155" t="b">
        <f>IF('Section A (Part II)'!B30="",TRUE,IF('Section A (Part II)'!B34&lt;='Section A (Part II)'!B30,TRUE,FALSE))</f>
        <v>1</v>
      </c>
    </row>
    <row r="187" spans="1:3" ht="9.75" customHeight="1">
      <c r="A187" s="229"/>
      <c r="B187" s="162"/>
      <c r="C187" s="162"/>
    </row>
    <row r="188" spans="1:3">
      <c r="A188" s="161"/>
      <c r="B188" s="157" t="s">
        <v>1443</v>
      </c>
      <c r="C188" s="167"/>
    </row>
    <row r="189" spans="1:3" ht="9.75" customHeight="1">
      <c r="A189" s="163"/>
      <c r="B189" s="167"/>
      <c r="C189" s="167"/>
    </row>
    <row r="190" spans="1:3" ht="32.1" customHeight="1">
      <c r="A190" s="415" t="s">
        <v>26</v>
      </c>
      <c r="B190" s="357" t="s">
        <v>1400</v>
      </c>
      <c r="C190" s="730" t="b">
        <f>IF('Section B (Part II)'!B20="",TRUE,IF('Section B (Part II)'!B20&lt;=SUM('Section L (Part I)'!AQ25:AQ524),TRUE,FALSE))</f>
        <v>1</v>
      </c>
    </row>
    <row r="191" spans="1:3" ht="9.75" customHeight="1">
      <c r="A191" s="415"/>
      <c r="B191" s="162"/>
      <c r="C191" s="162"/>
    </row>
    <row r="192" spans="1:3" ht="32.1" customHeight="1">
      <c r="A192" s="415" t="s">
        <v>27</v>
      </c>
      <c r="B192" s="357" t="s">
        <v>1388</v>
      </c>
      <c r="C192" s="730" t="b">
        <f>IF('Section B (Part II)'!B50="",TRUE,IF(SUM('Section B (Part II)'!D55:D64)&lt;='Section F(1) (Part I)'!P25,TRUE,FALSE))</f>
        <v>1</v>
      </c>
    </row>
    <row r="193" spans="1:3" ht="9.75" customHeight="1">
      <c r="A193" s="229"/>
      <c r="B193" s="162"/>
      <c r="C193" s="162"/>
    </row>
    <row r="194" spans="1:3">
      <c r="A194" s="161"/>
      <c r="B194" s="157" t="s">
        <v>1459</v>
      </c>
      <c r="C194" s="167"/>
    </row>
    <row r="195" spans="1:3" ht="9.75" customHeight="1">
      <c r="A195" s="163"/>
      <c r="B195" s="167"/>
      <c r="C195" s="167"/>
    </row>
    <row r="196" spans="1:3" ht="32.1" customHeight="1">
      <c r="A196" s="415" t="s">
        <v>26</v>
      </c>
      <c r="B196" s="357" t="s">
        <v>1401</v>
      </c>
      <c r="C196" s="730" t="b">
        <f>IF('Section C (Part II)'!B13="",TRUE,IF('Section C (Part II)'!B16&lt;='Section C (Part II)'!B13,TRUE,FALSE))</f>
        <v>1</v>
      </c>
    </row>
    <row r="197" spans="1:3" ht="9.75" customHeight="1">
      <c r="A197" s="415"/>
      <c r="B197" s="162"/>
      <c r="C197" s="162"/>
    </row>
    <row r="198" spans="1:3" ht="32.1" customHeight="1">
      <c r="A198" s="415" t="s">
        <v>27</v>
      </c>
      <c r="B198" s="357" t="s">
        <v>1402</v>
      </c>
      <c r="C198" s="730" t="b">
        <f>IF('Section C (Part II)'!B19="",TRUE,IF('Section C (Part II)'!B23&lt;='Section C (Part II)'!B19,TRUE,FALSE))</f>
        <v>1</v>
      </c>
    </row>
    <row r="199" spans="1:3" ht="9.75" customHeight="1">
      <c r="A199" s="229"/>
      <c r="B199" s="162"/>
      <c r="C199" s="162"/>
    </row>
    <row r="200" spans="1:3">
      <c r="A200" s="161"/>
      <c r="B200" s="157" t="s">
        <v>1446</v>
      </c>
      <c r="C200" s="167"/>
    </row>
    <row r="201" spans="1:3" ht="9.75" customHeight="1">
      <c r="A201" s="163"/>
      <c r="B201" s="167"/>
      <c r="C201" s="167"/>
    </row>
    <row r="202" spans="1:3" ht="32.1" customHeight="1">
      <c r="A202" s="229" t="s">
        <v>26</v>
      </c>
      <c r="B202" s="354" t="s">
        <v>1420</v>
      </c>
      <c r="C202" s="155" t="b">
        <f>IF('Section F (Part II)'!D39="",TRUE,IF('Section F (Part II)'!D39&lt;='Section H (Part I)'!C24,TRUE,FALSE))</f>
        <v>1</v>
      </c>
    </row>
    <row r="203" spans="1:3" ht="9.75" customHeight="1">
      <c r="A203" s="229"/>
      <c r="B203" s="162"/>
      <c r="C203" s="162"/>
    </row>
    <row r="204" spans="1:3">
      <c r="A204" s="160"/>
      <c r="B204" s="157" t="s">
        <v>407</v>
      </c>
      <c r="C204" s="149"/>
    </row>
    <row r="205" spans="1:3" ht="9.75" customHeight="1">
      <c r="A205" s="231"/>
      <c r="B205" s="162"/>
      <c r="C205" s="149"/>
    </row>
    <row r="206" spans="1:3" ht="32.1" customHeight="1">
      <c r="A206" s="223" t="s">
        <v>26</v>
      </c>
      <c r="B206" s="162" t="s">
        <v>408</v>
      </c>
      <c r="C206" s="158" t="b">
        <f>IF(AND(ValidationResult_GI=TRUE,ValidationResult_SectionA=TRUE,ValidationResult_SectionB=TRUE,ValidationResult_SectionC=TRUE,ValidationResult_Reconciliation=TRUE,ValidationResult_SectionD=TRUE,ValidationResult_SectionD2=TRUE,ValidationResult_SectionE=TRUE,ValidationResult_SectionF=TRUE,ValidationResult_SectionF2=TRUE,ValidationResult_SectionG=TRUE,ValidationResult_SectionH=TRUE,SecI=TRUE,ValidationResult_OwnFunds=TRUE,SectionK=TRUE,SectionL=TRUE,SectionM=TRUE,SectionN=TRUE,SectionO=TRUE,SecP=TRUE,SecQ=TRUE,SecR=TRUE,SecS=TRUE,SecT=TRUE,SectionFF=TRUE),TRUE,FALSE)</f>
        <v>0</v>
      </c>
    </row>
    <row r="207" spans="1:3" ht="9.75" customHeight="1">
      <c r="A207" s="226"/>
      <c r="B207" s="162"/>
      <c r="C207" s="226"/>
    </row>
    <row r="208" spans="1:3">
      <c r="A208" s="157"/>
      <c r="B208" s="157" t="s">
        <v>409</v>
      </c>
      <c r="C208" s="226"/>
    </row>
    <row r="209" spans="1:3" ht="9.75" customHeight="1">
      <c r="A209" s="226"/>
      <c r="B209" s="226"/>
      <c r="C209" s="226"/>
    </row>
    <row r="210" spans="1:3" ht="32.1" customHeight="1">
      <c r="A210" s="226"/>
      <c r="B210" s="158" t="str">
        <f>IF(OR(C10=FALSE,C14=FALSE,C16=FALSE,C20=FALSE,C24=FALSE,C28=FALSE,C32=FALSE,C36=FALSE,C38=FALSE,C40=FALSE,C44=FALSE,C46=FALSE,C50=FALSE,C54=FALSE,C56=FALSE,C58=FALSE,C62=FALSE,C64=FALSE,C68=FALSE,C70=FALSE,C72=FALSE,C74=FALSE,C76=FALSE,C78=FALSE,C80=FALSE,C82=FALSE,C84=FALSE,C88=FALSE,C90=FALSE,C92=FALSE,C94=FALSE,C96=FALSE,C98=FALSE,C100=FALSE,C102=FALSE,C104=FALSE,C106=FALSE,C108=FALSE,C110=FALSE,C112=FALSE,C116=FALSE,C120=FALSE,C122=FALSE,C126=FALSE,C128=FALSE,C134=FALSE,C136=FALSE,C152=FALSE,C154=FALSE,C156=FALSE,C158=FALSE,C160=FALSE,C162=FALSE,C172=FALSE,C174=FALSE,C178=FALSE,C182=FALSE,C206=FALSE,C164=FALSE,C166=FALSE,C168=FALSE,C186=FALSE,C190=FALSE,C192=FALSE,C196=FALSE,C198=FALSE,C202=FALSE),"NOT VALIDATED","VALIDATED")</f>
        <v>NOT VALIDATED</v>
      </c>
      <c r="C210" s="167"/>
    </row>
    <row r="211" spans="1:3" ht="9.75" customHeight="1">
      <c r="A211" s="226"/>
      <c r="B211" s="226"/>
      <c r="C211" s="226"/>
    </row>
  </sheetData>
  <sheetProtection algorithmName="SHA-512" hashValue="LluZu54aTWtanjwKikM7Nnkdbdui4EmREQsvxnpDVAMwH8IhtuI6hsfhhyUOg4WdyF6HBWb3u9Yvzgg4Ngd4hg==" saltValue="U+TT9fNlK9yAoEzsnvNwLQ==" spinCount="100000" sheet="1" objects="1" scenarios="1"/>
  <mergeCells count="1">
    <mergeCell ref="A6:C6"/>
  </mergeCells>
  <conditionalFormatting sqref="B210">
    <cfRule type="cellIs" dxfId="111" priority="206" operator="equal">
      <formula>"NOT VALIDATED"</formula>
    </cfRule>
    <cfRule type="cellIs" dxfId="110" priority="205" operator="equal">
      <formula>"VALIDATED"</formula>
    </cfRule>
  </conditionalFormatting>
  <conditionalFormatting sqref="C10">
    <cfRule type="cellIs" dxfId="109" priority="186" operator="equal">
      <formula>FALSE</formula>
    </cfRule>
    <cfRule type="cellIs" dxfId="108" priority="185" operator="equal">
      <formula>TRUE</formula>
    </cfRule>
  </conditionalFormatting>
  <conditionalFormatting sqref="C14 C24">
    <cfRule type="cellIs" dxfId="107" priority="184" operator="equal">
      <formula>FALSE</formula>
    </cfRule>
    <cfRule type="cellIs" dxfId="106" priority="183" operator="equal">
      <formula>TRUE</formula>
    </cfRule>
  </conditionalFormatting>
  <conditionalFormatting sqref="C16">
    <cfRule type="cellIs" dxfId="105" priority="37" operator="equal">
      <formula>TRUE</formula>
    </cfRule>
    <cfRule type="cellIs" dxfId="104" priority="38" operator="equal">
      <formula>FALSE</formula>
    </cfRule>
  </conditionalFormatting>
  <conditionalFormatting sqref="C20">
    <cfRule type="cellIs" dxfId="103" priority="101" operator="equal">
      <formula>TRUE</formula>
    </cfRule>
    <cfRule type="cellIs" dxfId="102" priority="102" operator="equal">
      <formula>FALSE</formula>
    </cfRule>
  </conditionalFormatting>
  <conditionalFormatting sqref="C28">
    <cfRule type="cellIs" dxfId="101" priority="87" operator="equal">
      <formula>TRUE</formula>
    </cfRule>
    <cfRule type="cellIs" dxfId="100" priority="88" operator="equal">
      <formula>FALSE</formula>
    </cfRule>
  </conditionalFormatting>
  <conditionalFormatting sqref="C32 C34 C36 C38 C40 C42 C116 C206">
    <cfRule type="cellIs" dxfId="99" priority="218" operator="equal">
      <formula>TRUE</formula>
    </cfRule>
    <cfRule type="cellIs" dxfId="98" priority="219" operator="equal">
      <formula>FALSE</formula>
    </cfRule>
  </conditionalFormatting>
  <conditionalFormatting sqref="C44 C46 C48 C50 C52 C54 C56 C58 C68 C70 C72 C74 C76 C78 C88 C90 C92 C94">
    <cfRule type="cellIs" dxfId="97" priority="204" operator="equal">
      <formula>TRUE</formula>
    </cfRule>
    <cfRule type="cellIs" dxfId="96" priority="203" operator="equal">
      <formula>FALSE</formula>
    </cfRule>
  </conditionalFormatting>
  <conditionalFormatting sqref="C62">
    <cfRule type="cellIs" dxfId="95" priority="80" operator="equal">
      <formula>TRUE</formula>
    </cfRule>
    <cfRule type="cellIs" dxfId="94" priority="79" operator="equal">
      <formula>FALSE</formula>
    </cfRule>
  </conditionalFormatting>
  <conditionalFormatting sqref="C64">
    <cfRule type="cellIs" dxfId="93" priority="33" operator="equal">
      <formula>TRUE</formula>
    </cfRule>
    <cfRule type="cellIs" dxfId="92" priority="34" operator="equal">
      <formula>FALSE</formula>
    </cfRule>
  </conditionalFormatting>
  <conditionalFormatting sqref="C80">
    <cfRule type="cellIs" dxfId="91" priority="89" operator="equal">
      <formula>FALSE</formula>
    </cfRule>
    <cfRule type="cellIs" dxfId="90" priority="90" operator="equal">
      <formula>TRUE</formula>
    </cfRule>
  </conditionalFormatting>
  <conditionalFormatting sqref="C82">
    <cfRule type="cellIs" dxfId="89" priority="84" operator="equal">
      <formula>TRUE</formula>
    </cfRule>
    <cfRule type="cellIs" dxfId="88" priority="83" operator="equal">
      <formula>FALSE</formula>
    </cfRule>
  </conditionalFormatting>
  <conditionalFormatting sqref="C84">
    <cfRule type="cellIs" dxfId="87" priority="31" operator="equal">
      <formula>FALSE</formula>
    </cfRule>
    <cfRule type="cellIs" dxfId="86" priority="32" operator="equal">
      <formula>TRUE</formula>
    </cfRule>
  </conditionalFormatting>
  <conditionalFormatting sqref="C96">
    <cfRule type="cellIs" dxfId="85" priority="148" operator="equal">
      <formula>TRUE</formula>
    </cfRule>
    <cfRule type="cellIs" dxfId="84" priority="147" operator="equal">
      <formula>FALSE</formula>
    </cfRule>
  </conditionalFormatting>
  <conditionalFormatting sqref="C98">
    <cfRule type="cellIs" dxfId="83" priority="144" operator="equal">
      <formula>TRUE</formula>
    </cfRule>
    <cfRule type="cellIs" dxfId="82" priority="143" operator="equal">
      <formula>FALSE</formula>
    </cfRule>
  </conditionalFormatting>
  <conditionalFormatting sqref="C100">
    <cfRule type="cellIs" dxfId="81" priority="139" operator="equal">
      <formula>FALSE</formula>
    </cfRule>
    <cfRule type="cellIs" dxfId="80" priority="140" operator="equal">
      <formula>TRUE</formula>
    </cfRule>
  </conditionalFormatting>
  <conditionalFormatting sqref="C102">
    <cfRule type="cellIs" dxfId="79" priority="136" operator="equal">
      <formula>TRUE</formula>
    </cfRule>
    <cfRule type="cellIs" dxfId="78" priority="135" operator="equal">
      <formula>FALSE</formula>
    </cfRule>
  </conditionalFormatting>
  <conditionalFormatting sqref="C104">
    <cfRule type="cellIs" dxfId="77" priority="131" operator="equal">
      <formula>FALSE</formula>
    </cfRule>
    <cfRule type="cellIs" dxfId="76" priority="132" operator="equal">
      <formula>TRUE</formula>
    </cfRule>
  </conditionalFormatting>
  <conditionalFormatting sqref="C106">
    <cfRule type="cellIs" dxfId="75" priority="127" operator="equal">
      <formula>FALSE</formula>
    </cfRule>
    <cfRule type="cellIs" dxfId="74" priority="128" operator="equal">
      <formula>TRUE</formula>
    </cfRule>
  </conditionalFormatting>
  <conditionalFormatting sqref="C108">
    <cfRule type="cellIs" dxfId="73" priority="123" operator="equal">
      <formula>FALSE</formula>
    </cfRule>
    <cfRule type="cellIs" dxfId="72" priority="124" operator="equal">
      <formula>TRUE</formula>
    </cfRule>
  </conditionalFormatting>
  <conditionalFormatting sqref="C110">
    <cfRule type="cellIs" dxfId="71" priority="119" operator="equal">
      <formula>FALSE</formula>
    </cfRule>
    <cfRule type="cellIs" dxfId="70" priority="120" operator="equal">
      <formula>TRUE</formula>
    </cfRule>
  </conditionalFormatting>
  <conditionalFormatting sqref="C112">
    <cfRule type="cellIs" dxfId="69" priority="76" operator="equal">
      <formula>TRUE</formula>
    </cfRule>
    <cfRule type="cellIs" dxfId="68" priority="75" operator="equal">
      <formula>FALSE</formula>
    </cfRule>
  </conditionalFormatting>
  <conditionalFormatting sqref="C120">
    <cfRule type="cellIs" dxfId="67" priority="118" operator="equal">
      <formula>FALSE</formula>
    </cfRule>
    <cfRule type="cellIs" dxfId="66" priority="117" operator="equal">
      <formula>TRUE</formula>
    </cfRule>
  </conditionalFormatting>
  <conditionalFormatting sqref="C122">
    <cfRule type="cellIs" dxfId="65" priority="109" operator="equal">
      <formula>TRUE</formula>
    </cfRule>
    <cfRule type="cellIs" dxfId="64" priority="110" operator="equal">
      <formula>FALSE</formula>
    </cfRule>
  </conditionalFormatting>
  <conditionalFormatting sqref="C126">
    <cfRule type="cellIs" dxfId="63" priority="100" operator="equal">
      <formula>FALSE</formula>
    </cfRule>
    <cfRule type="cellIs" dxfId="62" priority="99" operator="equal">
      <formula>TRUE</formula>
    </cfRule>
  </conditionalFormatting>
  <conditionalFormatting sqref="C128">
    <cfRule type="cellIs" dxfId="61" priority="96" operator="equal">
      <formula>FALSE</formula>
    </cfRule>
    <cfRule type="cellIs" dxfId="60" priority="95" operator="equal">
      <formula>TRUE</formula>
    </cfRule>
  </conditionalFormatting>
  <conditionalFormatting sqref="C130">
    <cfRule type="cellIs" dxfId="59" priority="97" operator="equal">
      <formula>TRUE</formula>
    </cfRule>
    <cfRule type="cellIs" dxfId="58" priority="98" operator="equal">
      <formula>FALSE</formula>
    </cfRule>
  </conditionalFormatting>
  <conditionalFormatting sqref="C132">
    <cfRule type="cellIs" dxfId="57" priority="94" operator="equal">
      <formula>FALSE</formula>
    </cfRule>
    <cfRule type="cellIs" dxfId="56" priority="93" operator="equal">
      <formula>TRUE</formula>
    </cfRule>
  </conditionalFormatting>
  <conditionalFormatting sqref="C134">
    <cfRule type="cellIs" dxfId="55" priority="71" operator="equal">
      <formula>TRUE</formula>
    </cfRule>
    <cfRule type="cellIs" dxfId="54" priority="72" operator="equal">
      <formula>FALSE</formula>
    </cfRule>
  </conditionalFormatting>
  <conditionalFormatting sqref="C136">
    <cfRule type="cellIs" dxfId="53" priority="70" operator="equal">
      <formula>FALSE</formula>
    </cfRule>
    <cfRule type="cellIs" dxfId="52" priority="69" operator="equal">
      <formula>TRUE</formula>
    </cfRule>
  </conditionalFormatting>
  <conditionalFormatting sqref="C138">
    <cfRule type="cellIs" dxfId="51" priority="67" operator="equal">
      <formula>TRUE</formula>
    </cfRule>
    <cfRule type="cellIs" dxfId="50" priority="68" operator="equal">
      <formula>FALSE</formula>
    </cfRule>
  </conditionalFormatting>
  <conditionalFormatting sqref="C140">
    <cfRule type="cellIs" dxfId="49" priority="63" operator="equal">
      <formula>TRUE</formula>
    </cfRule>
    <cfRule type="cellIs" dxfId="48" priority="64" operator="equal">
      <formula>FALSE</formula>
    </cfRule>
  </conditionalFormatting>
  <conditionalFormatting sqref="C142">
    <cfRule type="cellIs" dxfId="47" priority="62" operator="equal">
      <formula>FALSE</formula>
    </cfRule>
    <cfRule type="cellIs" dxfId="46" priority="61" operator="equal">
      <formula>TRUE</formula>
    </cfRule>
  </conditionalFormatting>
  <conditionalFormatting sqref="C144">
    <cfRule type="cellIs" dxfId="45" priority="60" operator="equal">
      <formula>FALSE</formula>
    </cfRule>
    <cfRule type="cellIs" dxfId="44" priority="59" operator="equal">
      <formula>TRUE</formula>
    </cfRule>
  </conditionalFormatting>
  <conditionalFormatting sqref="C146">
    <cfRule type="cellIs" dxfId="43" priority="66" operator="equal">
      <formula>FALSE</formula>
    </cfRule>
    <cfRule type="cellIs" dxfId="42" priority="65" operator="equal">
      <formula>TRUE</formula>
    </cfRule>
  </conditionalFormatting>
  <conditionalFormatting sqref="C148">
    <cfRule type="cellIs" dxfId="41" priority="56" operator="equal">
      <formula>FALSE</formula>
    </cfRule>
    <cfRule type="cellIs" dxfId="40" priority="55" operator="equal">
      <formula>TRUE</formula>
    </cfRule>
  </conditionalFormatting>
  <conditionalFormatting sqref="C150">
    <cfRule type="cellIs" dxfId="39" priority="54" operator="equal">
      <formula>FALSE</formula>
    </cfRule>
    <cfRule type="cellIs" dxfId="38" priority="53" operator="equal">
      <formula>TRUE</formula>
    </cfRule>
  </conditionalFormatting>
  <conditionalFormatting sqref="C152">
    <cfRule type="cellIs" dxfId="37" priority="50" operator="equal">
      <formula>FALSE</formula>
    </cfRule>
    <cfRule type="cellIs" dxfId="36" priority="49" operator="equal">
      <formula>TRUE</formula>
    </cfRule>
  </conditionalFormatting>
  <conditionalFormatting sqref="C154">
    <cfRule type="cellIs" dxfId="35" priority="48" operator="equal">
      <formula>FALSE</formula>
    </cfRule>
    <cfRule type="cellIs" dxfId="34" priority="47" operator="equal">
      <formula>TRUE</formula>
    </cfRule>
  </conditionalFormatting>
  <conditionalFormatting sqref="C156">
    <cfRule type="cellIs" dxfId="33" priority="46" operator="equal">
      <formula>FALSE</formula>
    </cfRule>
    <cfRule type="cellIs" dxfId="32" priority="45" operator="equal">
      <formula>TRUE</formula>
    </cfRule>
  </conditionalFormatting>
  <conditionalFormatting sqref="C158">
    <cfRule type="cellIs" dxfId="31" priority="44" operator="equal">
      <formula>FALSE</formula>
    </cfRule>
    <cfRule type="cellIs" dxfId="30" priority="43" operator="equal">
      <formula>TRUE</formula>
    </cfRule>
  </conditionalFormatting>
  <conditionalFormatting sqref="C160">
    <cfRule type="cellIs" dxfId="29" priority="42" operator="equal">
      <formula>FALSE</formula>
    </cfRule>
    <cfRule type="cellIs" dxfId="28" priority="41" operator="equal">
      <formula>TRUE</formula>
    </cfRule>
  </conditionalFormatting>
  <conditionalFormatting sqref="C162">
    <cfRule type="cellIs" dxfId="27" priority="40" operator="equal">
      <formula>FALSE</formula>
    </cfRule>
    <cfRule type="cellIs" dxfId="26" priority="39" operator="equal">
      <formula>TRUE</formula>
    </cfRule>
  </conditionalFormatting>
  <conditionalFormatting sqref="C164">
    <cfRule type="cellIs" dxfId="25" priority="11" operator="equal">
      <formula>TRUE</formula>
    </cfRule>
    <cfRule type="cellIs" dxfId="24" priority="12" operator="equal">
      <formula>FALSE</formula>
    </cfRule>
  </conditionalFormatting>
  <conditionalFormatting sqref="C166">
    <cfRule type="cellIs" dxfId="23" priority="9" operator="equal">
      <formula>TRUE</formula>
    </cfRule>
    <cfRule type="cellIs" dxfId="22" priority="10" operator="equal">
      <formula>FALSE</formula>
    </cfRule>
  </conditionalFormatting>
  <conditionalFormatting sqref="C168">
    <cfRule type="cellIs" dxfId="21" priority="7" operator="equal">
      <formula>TRUE</formula>
    </cfRule>
    <cfRule type="cellIs" dxfId="20" priority="8" operator="equal">
      <formula>FALSE</formula>
    </cfRule>
  </conditionalFormatting>
  <conditionalFormatting sqref="C172">
    <cfRule type="cellIs" dxfId="19" priority="52" operator="equal">
      <formula>FALSE</formula>
    </cfRule>
    <cfRule type="cellIs" dxfId="18" priority="51" operator="equal">
      <formula>TRUE</formula>
    </cfRule>
  </conditionalFormatting>
  <conditionalFormatting sqref="C174">
    <cfRule type="cellIs" dxfId="17" priority="26" operator="equal">
      <formula>FALSE</formula>
    </cfRule>
    <cfRule type="cellIs" dxfId="16" priority="25" operator="equal">
      <formula>TRUE</formula>
    </cfRule>
  </conditionalFormatting>
  <conditionalFormatting sqref="C178">
    <cfRule type="cellIs" dxfId="15" priority="29" operator="equal">
      <formula>TRUE</formula>
    </cfRule>
    <cfRule type="cellIs" dxfId="14" priority="30" operator="equal">
      <formula>FALSE</formula>
    </cfRule>
  </conditionalFormatting>
  <conditionalFormatting sqref="C182">
    <cfRule type="cellIs" dxfId="13" priority="28" operator="equal">
      <formula>FALSE</formula>
    </cfRule>
    <cfRule type="cellIs" dxfId="12" priority="27" operator="equal">
      <formula>TRUE</formula>
    </cfRule>
  </conditionalFormatting>
  <conditionalFormatting sqref="C186">
    <cfRule type="cellIs" dxfId="11" priority="23" operator="equal">
      <formula>TRUE</formula>
    </cfRule>
    <cfRule type="cellIs" dxfId="10" priority="24" operator="equal">
      <formula>FALSE</formula>
    </cfRule>
  </conditionalFormatting>
  <conditionalFormatting sqref="C190">
    <cfRule type="cellIs" dxfId="9" priority="22" operator="equal">
      <formula>FALSE</formula>
    </cfRule>
    <cfRule type="cellIs" dxfId="8" priority="21" operator="equal">
      <formula>TRUE</formula>
    </cfRule>
  </conditionalFormatting>
  <conditionalFormatting sqref="C192">
    <cfRule type="cellIs" dxfId="7" priority="18" operator="equal">
      <formula>FALSE</formula>
    </cfRule>
    <cfRule type="cellIs" dxfId="6" priority="17" operator="equal">
      <formula>TRUE</formula>
    </cfRule>
  </conditionalFormatting>
  <conditionalFormatting sqref="C196">
    <cfRule type="cellIs" dxfId="5" priority="16" operator="equal">
      <formula>FALSE</formula>
    </cfRule>
    <cfRule type="cellIs" dxfId="4" priority="15" operator="equal">
      <formula>TRUE</formula>
    </cfRule>
  </conditionalFormatting>
  <conditionalFormatting sqref="C198">
    <cfRule type="cellIs" dxfId="3" priority="13" operator="equal">
      <formula>TRUE</formula>
    </cfRule>
    <cfRule type="cellIs" dxfId="2" priority="14" operator="equal">
      <formula>FALSE</formula>
    </cfRule>
  </conditionalFormatting>
  <conditionalFormatting sqref="C202">
    <cfRule type="cellIs" dxfId="1" priority="1" operator="equal">
      <formula>TRUE</formula>
    </cfRule>
    <cfRule type="cellIs" dxfId="0" priority="2" operator="equal">
      <formula>FALSE</formula>
    </cfRule>
  </conditionalFormatting>
  <pageMargins left="0.70866141732283472" right="0.70866141732283472" top="0.74803149606299213" bottom="0.74803149606299213" header="0.31496062992125984" footer="0.31496062992125984"/>
  <pageSetup paperSize="9" scale="76" fitToHeight="0" orientation="portrait" r:id="rId1"/>
  <rowBreaks count="3" manualBreakCount="3">
    <brk id="59" max="2" man="1"/>
    <brk id="101" max="2" man="1"/>
    <brk id="163" max="2" man="1"/>
  </rowBreaks>
  <colBreaks count="1" manualBreakCount="1">
    <brk id="1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98B98-A7DF-4945-B5AF-DB73F00D0623}">
  <sheetPr>
    <tabColor theme="8"/>
    <pageSetUpPr fitToPage="1"/>
  </sheetPr>
  <dimension ref="A1:N29"/>
  <sheetViews>
    <sheetView zoomScaleNormal="100" workbookViewId="0"/>
  </sheetViews>
  <sheetFormatPr defaultRowHeight="15"/>
  <cols>
    <col min="1" max="1" width="134.85546875" style="450" customWidth="1"/>
    <col min="2" max="2" width="22.42578125" style="450" customWidth="1"/>
    <col min="3" max="16384" width="9.140625" style="450"/>
  </cols>
  <sheetData>
    <row r="1" spans="1:14" ht="21">
      <c r="A1" s="1" t="s">
        <v>537</v>
      </c>
      <c r="B1" s="3"/>
    </row>
    <row r="2" spans="1:14" ht="15.75">
      <c r="A2" s="5"/>
      <c r="B2" s="3"/>
    </row>
    <row r="3" spans="1:14" ht="18.75">
      <c r="A3" s="204" t="s">
        <v>603</v>
      </c>
      <c r="B3" s="3"/>
    </row>
    <row r="4" spans="1:14" ht="15.75">
      <c r="A4" s="5"/>
      <c r="B4" s="3"/>
    </row>
    <row r="5" spans="1:14" ht="15.75">
      <c r="A5" s="5"/>
      <c r="B5" s="3"/>
    </row>
    <row r="6" spans="1:14" ht="36">
      <c r="A6" s="768" t="s">
        <v>1437</v>
      </c>
      <c r="B6" s="770"/>
    </row>
    <row r="7" spans="1:14">
      <c r="A7" s="453"/>
    </row>
    <row r="8" spans="1:14">
      <c r="A8" s="767" t="s">
        <v>1438</v>
      </c>
      <c r="B8" s="771"/>
    </row>
    <row r="9" spans="1:14">
      <c r="A9" s="769" t="s">
        <v>1458</v>
      </c>
      <c r="B9" s="772"/>
    </row>
    <row r="10" spans="1:14">
      <c r="A10" s="453"/>
    </row>
    <row r="11" spans="1:14">
      <c r="A11" s="598" t="s">
        <v>1461</v>
      </c>
      <c r="B11" s="773"/>
      <c r="C11" s="773"/>
      <c r="D11" s="773"/>
      <c r="E11" s="773"/>
      <c r="F11" s="773"/>
      <c r="G11" s="773"/>
      <c r="H11" s="773"/>
      <c r="I11" s="773"/>
      <c r="J11" s="773"/>
      <c r="K11" s="773"/>
      <c r="L11" s="773"/>
      <c r="M11" s="773"/>
      <c r="N11" s="773"/>
    </row>
    <row r="12" spans="1:14">
      <c r="A12" s="598" t="s">
        <v>1460</v>
      </c>
      <c r="B12" s="773"/>
      <c r="C12" s="773"/>
      <c r="D12" s="773"/>
      <c r="E12" s="773"/>
      <c r="F12" s="773"/>
      <c r="G12" s="773"/>
      <c r="H12" s="773"/>
      <c r="I12" s="773"/>
      <c r="J12" s="773"/>
      <c r="K12" s="773"/>
      <c r="L12" s="773"/>
      <c r="M12" s="773"/>
      <c r="N12" s="773"/>
    </row>
    <row r="13" spans="1:14">
      <c r="A13" s="598" t="s">
        <v>1462</v>
      </c>
      <c r="B13" s="773"/>
      <c r="C13" s="773"/>
      <c r="D13" s="773"/>
      <c r="E13" s="773"/>
      <c r="F13" s="773"/>
      <c r="G13" s="773"/>
      <c r="H13" s="773"/>
      <c r="I13" s="773"/>
      <c r="J13" s="773"/>
      <c r="K13" s="773"/>
      <c r="L13" s="773"/>
      <c r="M13" s="773"/>
      <c r="N13" s="773"/>
    </row>
    <row r="14" spans="1:14">
      <c r="A14" s="598" t="s">
        <v>1497</v>
      </c>
      <c r="B14" s="773"/>
      <c r="C14" s="773"/>
      <c r="D14" s="773"/>
      <c r="E14" s="773"/>
      <c r="F14" s="773"/>
      <c r="G14" s="773"/>
      <c r="H14" s="773"/>
      <c r="I14" s="773"/>
      <c r="J14" s="773"/>
      <c r="K14" s="773"/>
      <c r="L14" s="773"/>
      <c r="M14" s="773"/>
      <c r="N14" s="773"/>
    </row>
    <row r="15" spans="1:14">
      <c r="A15" s="598" t="s">
        <v>1463</v>
      </c>
      <c r="B15" s="773"/>
      <c r="C15" s="773"/>
      <c r="D15" s="773"/>
      <c r="E15" s="773"/>
      <c r="F15" s="773"/>
      <c r="G15" s="773"/>
      <c r="H15" s="773"/>
      <c r="I15" s="773"/>
      <c r="J15" s="773"/>
      <c r="K15" s="773"/>
      <c r="L15" s="773"/>
      <c r="M15" s="773"/>
      <c r="N15" s="773"/>
    </row>
    <row r="16" spans="1:14">
      <c r="A16" s="598" t="s">
        <v>1494</v>
      </c>
      <c r="B16" s="773"/>
      <c r="C16" s="773"/>
      <c r="D16" s="773"/>
      <c r="E16" s="773"/>
      <c r="F16" s="773"/>
      <c r="G16" s="773"/>
      <c r="H16" s="773"/>
      <c r="I16" s="773"/>
      <c r="J16" s="773"/>
      <c r="K16" s="773"/>
      <c r="L16" s="773"/>
      <c r="M16" s="773"/>
      <c r="N16" s="773"/>
    </row>
    <row r="17" spans="1:14">
      <c r="A17" s="598" t="s">
        <v>1465</v>
      </c>
      <c r="B17" s="773"/>
      <c r="C17" s="773"/>
      <c r="D17" s="773"/>
      <c r="E17" s="773"/>
      <c r="F17" s="773"/>
      <c r="G17" s="773"/>
      <c r="H17" s="773"/>
      <c r="I17" s="773"/>
      <c r="J17" s="773"/>
      <c r="K17" s="773"/>
      <c r="L17" s="773"/>
      <c r="M17" s="773"/>
      <c r="N17" s="773"/>
    </row>
    <row r="18" spans="1:14" ht="30">
      <c r="A18" s="778" t="s">
        <v>1466</v>
      </c>
      <c r="B18" s="773"/>
      <c r="C18" s="773"/>
      <c r="D18" s="773"/>
      <c r="E18" s="773"/>
      <c r="F18" s="773"/>
      <c r="G18" s="773"/>
      <c r="H18" s="773"/>
      <c r="I18" s="773"/>
      <c r="J18" s="773"/>
      <c r="K18" s="773"/>
      <c r="L18" s="773"/>
      <c r="M18" s="773"/>
      <c r="N18" s="773"/>
    </row>
    <row r="19" spans="1:14">
      <c r="A19" s="598" t="s">
        <v>1467</v>
      </c>
      <c r="B19" s="773"/>
      <c r="C19" s="773"/>
      <c r="D19" s="773"/>
      <c r="E19" s="773"/>
      <c r="F19" s="773"/>
      <c r="G19" s="773"/>
      <c r="H19" s="773"/>
      <c r="I19" s="773"/>
      <c r="J19" s="773"/>
      <c r="K19" s="773"/>
      <c r="L19" s="773"/>
      <c r="M19" s="773"/>
      <c r="N19" s="773"/>
    </row>
    <row r="20" spans="1:14">
      <c r="A20" s="598" t="s">
        <v>1468</v>
      </c>
      <c r="B20" s="773"/>
      <c r="C20" s="773"/>
      <c r="D20" s="773"/>
      <c r="E20" s="773"/>
      <c r="F20" s="773"/>
      <c r="G20" s="773"/>
      <c r="H20" s="773"/>
      <c r="I20" s="773"/>
      <c r="J20" s="773"/>
      <c r="K20" s="773"/>
      <c r="L20" s="773"/>
      <c r="M20" s="773"/>
      <c r="N20" s="773"/>
    </row>
    <row r="21" spans="1:14">
      <c r="A21" s="598" t="s">
        <v>1469</v>
      </c>
      <c r="B21" s="773"/>
      <c r="C21" s="773"/>
      <c r="D21" s="773"/>
      <c r="E21" s="773"/>
      <c r="F21" s="773"/>
      <c r="G21" s="773"/>
      <c r="H21" s="773"/>
      <c r="I21" s="773"/>
      <c r="J21" s="773"/>
      <c r="K21" s="773"/>
      <c r="L21" s="773"/>
      <c r="M21" s="773"/>
      <c r="N21" s="773"/>
    </row>
    <row r="22" spans="1:14">
      <c r="A22" s="598" t="s">
        <v>1470</v>
      </c>
      <c r="B22" s="773"/>
      <c r="C22" s="773"/>
      <c r="D22" s="773"/>
      <c r="E22" s="773"/>
      <c r="F22" s="773"/>
      <c r="G22" s="773"/>
      <c r="H22" s="773"/>
      <c r="I22" s="773"/>
      <c r="J22" s="773"/>
      <c r="K22" s="773"/>
      <c r="L22" s="773"/>
      <c r="M22" s="773"/>
      <c r="N22" s="773"/>
    </row>
    <row r="23" spans="1:14">
      <c r="A23" s="598" t="s">
        <v>1471</v>
      </c>
      <c r="B23" s="773"/>
      <c r="C23" s="773"/>
      <c r="D23" s="773"/>
      <c r="E23" s="773"/>
      <c r="F23" s="773"/>
      <c r="G23" s="773"/>
      <c r="H23" s="773"/>
      <c r="I23" s="773"/>
      <c r="J23" s="773"/>
      <c r="K23" s="773"/>
      <c r="L23" s="773"/>
      <c r="M23" s="773"/>
      <c r="N23" s="773"/>
    </row>
    <row r="24" spans="1:14">
      <c r="A24" s="598" t="s">
        <v>1472</v>
      </c>
      <c r="B24" s="773"/>
      <c r="C24" s="773"/>
      <c r="D24" s="773"/>
      <c r="E24" s="773"/>
      <c r="F24" s="773"/>
      <c r="G24" s="773"/>
      <c r="H24" s="773"/>
      <c r="I24" s="773"/>
      <c r="J24" s="773"/>
      <c r="K24" s="773"/>
      <c r="L24" s="773"/>
      <c r="M24" s="773"/>
      <c r="N24" s="773"/>
    </row>
    <row r="25" spans="1:14">
      <c r="A25" s="598" t="s">
        <v>1473</v>
      </c>
      <c r="B25" s="774"/>
      <c r="C25" s="774"/>
      <c r="D25" s="774"/>
      <c r="E25" s="774"/>
      <c r="F25" s="774"/>
      <c r="G25" s="774"/>
      <c r="H25" s="774"/>
      <c r="I25" s="774"/>
      <c r="J25" s="774"/>
      <c r="K25" s="774"/>
      <c r="L25" s="774"/>
      <c r="M25" s="774"/>
      <c r="N25" s="774"/>
    </row>
    <row r="26" spans="1:14">
      <c r="A26" s="598" t="s">
        <v>1474</v>
      </c>
      <c r="B26" s="774"/>
      <c r="C26" s="774"/>
      <c r="D26" s="774"/>
      <c r="E26" s="774"/>
      <c r="F26" s="774"/>
      <c r="G26" s="774"/>
      <c r="H26" s="774"/>
      <c r="I26" s="774"/>
      <c r="J26" s="774"/>
      <c r="K26" s="774"/>
      <c r="L26" s="774"/>
      <c r="M26" s="774"/>
      <c r="N26" s="774"/>
    </row>
    <row r="27" spans="1:14">
      <c r="A27" s="598" t="s">
        <v>1475</v>
      </c>
      <c r="B27" s="774"/>
      <c r="C27" s="774"/>
      <c r="D27" s="774"/>
      <c r="E27" s="774"/>
      <c r="F27" s="774"/>
      <c r="G27" s="774"/>
      <c r="H27" s="774"/>
      <c r="I27" s="774"/>
      <c r="J27" s="774"/>
      <c r="K27" s="774"/>
      <c r="L27" s="774"/>
      <c r="M27" s="774"/>
      <c r="N27" s="774"/>
    </row>
    <row r="28" spans="1:14">
      <c r="A28" s="598" t="s">
        <v>1476</v>
      </c>
      <c r="B28" s="774"/>
      <c r="C28" s="774"/>
      <c r="D28" s="774"/>
      <c r="E28" s="774"/>
      <c r="F28" s="774"/>
      <c r="G28" s="774"/>
      <c r="H28" s="774"/>
      <c r="I28" s="774"/>
      <c r="J28" s="774"/>
      <c r="K28" s="774"/>
      <c r="L28" s="774"/>
      <c r="M28" s="774"/>
      <c r="N28" s="774"/>
    </row>
    <row r="29" spans="1:14">
      <c r="A29" s="453"/>
    </row>
  </sheetData>
  <sheetProtection algorithmName="SHA-512" hashValue="cQt0dAiBpj23SLSJzxVfE6eKeZn9zDMN+jPtJ5jVh8AWdi86i+4MlC6NrdfOp6hxVd4drXPP/uhJaOb80DkGcQ==" saltValue="6dfXUDB9d//Wk3Ou1c4NzQ==" spinCount="100000" sheet="1" objects="1" scenarios="1"/>
  <pageMargins left="0.7" right="0.7" top="0.75" bottom="0.75" header="0.3" footer="0.3"/>
  <pageSetup paperSize="9" scale="99" orientation="landscape"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pageSetUpPr fitToPage="1"/>
  </sheetPr>
  <dimension ref="A1:J73"/>
  <sheetViews>
    <sheetView zoomScaleNormal="100" workbookViewId="0"/>
  </sheetViews>
  <sheetFormatPr defaultColWidth="9.140625" defaultRowHeight="15"/>
  <cols>
    <col min="1" max="1" width="8.42578125" style="202" customWidth="1"/>
    <col min="2" max="2" width="25.7109375" style="203" customWidth="1"/>
    <col min="3" max="3" width="3" style="203" customWidth="1"/>
    <col min="4" max="9" width="20.5703125" style="10" customWidth="1"/>
    <col min="10" max="10" width="3" style="10" customWidth="1"/>
    <col min="11" max="16384" width="9.140625" style="10"/>
  </cols>
  <sheetData>
    <row r="1" spans="1:10" ht="21">
      <c r="A1" s="378" t="s">
        <v>537</v>
      </c>
      <c r="B1" s="1"/>
      <c r="C1" s="365"/>
      <c r="D1" s="365"/>
      <c r="E1" s="365"/>
      <c r="F1" s="9"/>
      <c r="G1" s="9"/>
      <c r="H1" s="9"/>
      <c r="I1" s="9"/>
      <c r="J1" s="9"/>
    </row>
    <row r="2" spans="1:10">
      <c r="A2" s="371"/>
      <c r="B2" s="159"/>
      <c r="C2" s="159"/>
      <c r="D2" s="9"/>
      <c r="E2" s="9"/>
      <c r="F2" s="9"/>
      <c r="G2" s="9"/>
      <c r="H2" s="9"/>
      <c r="I2" s="9"/>
      <c r="J2" s="9"/>
    </row>
    <row r="3" spans="1:10">
      <c r="A3" s="371"/>
      <c r="B3" s="159"/>
      <c r="C3" s="159"/>
      <c r="D3" s="9"/>
      <c r="E3" s="9"/>
      <c r="F3" s="9"/>
      <c r="G3" s="9"/>
      <c r="H3" s="9"/>
      <c r="I3" s="9"/>
      <c r="J3" s="9"/>
    </row>
    <row r="4" spans="1:10">
      <c r="A4" s="371"/>
      <c r="B4" s="159"/>
      <c r="C4" s="159"/>
      <c r="D4" s="9"/>
      <c r="E4" s="9"/>
      <c r="F4" s="9"/>
      <c r="G4" s="9"/>
      <c r="H4" s="9"/>
      <c r="I4" s="9"/>
      <c r="J4" s="9"/>
    </row>
    <row r="5" spans="1:10" ht="15.75" thickBot="1">
      <c r="A5" s="371"/>
      <c r="B5" s="159"/>
      <c r="C5" s="159"/>
      <c r="D5" s="9"/>
      <c r="E5" s="9"/>
      <c r="F5" s="9"/>
      <c r="G5" s="9"/>
      <c r="H5" s="9"/>
      <c r="I5" s="9"/>
      <c r="J5" s="9"/>
    </row>
    <row r="6" spans="1:10" ht="19.5" thickBot="1">
      <c r="A6" s="1023" t="s">
        <v>42</v>
      </c>
      <c r="B6" s="1024"/>
      <c r="C6" s="1024"/>
      <c r="D6" s="1024"/>
      <c r="E6" s="1024"/>
      <c r="F6" s="1024"/>
      <c r="G6" s="1024"/>
      <c r="H6" s="1024"/>
      <c r="I6" s="1024"/>
      <c r="J6" s="1025"/>
    </row>
    <row r="7" spans="1:10">
      <c r="A7" s="371"/>
      <c r="B7" s="159"/>
      <c r="C7" s="159"/>
      <c r="D7" s="9"/>
      <c r="E7" s="9"/>
      <c r="F7" s="9"/>
      <c r="G7" s="9"/>
      <c r="H7" s="9"/>
      <c r="I7" s="9"/>
      <c r="J7" s="9"/>
    </row>
    <row r="8" spans="1:10" ht="15.75">
      <c r="A8" s="160" t="s">
        <v>43</v>
      </c>
      <c r="B8" s="161" t="s">
        <v>45</v>
      </c>
      <c r="C8" s="161"/>
      <c r="D8" s="807" t="s">
        <v>44</v>
      </c>
      <c r="E8" s="807"/>
      <c r="F8" s="807"/>
      <c r="G8" s="807"/>
      <c r="H8" s="807"/>
      <c r="I8" s="807"/>
      <c r="J8" s="379"/>
    </row>
    <row r="9" spans="1:10">
      <c r="A9" s="371"/>
      <c r="B9" s="159"/>
      <c r="C9" s="159"/>
      <c r="D9" s="159"/>
      <c r="E9" s="159"/>
      <c r="F9" s="159"/>
      <c r="G9" s="159"/>
      <c r="H9" s="159"/>
      <c r="I9" s="159"/>
      <c r="J9" s="9"/>
    </row>
    <row r="10" spans="1:10" s="257" customFormat="1" ht="65.25" customHeight="1">
      <c r="A10" s="371" t="s">
        <v>39</v>
      </c>
      <c r="B10" s="373" t="s">
        <v>646</v>
      </c>
      <c r="C10" s="376"/>
      <c r="D10" s="1022" t="s">
        <v>648</v>
      </c>
      <c r="E10" s="1020"/>
      <c r="F10" s="1020"/>
      <c r="G10" s="1020"/>
      <c r="H10" s="1020"/>
      <c r="I10" s="1021"/>
      <c r="J10" s="377"/>
    </row>
    <row r="11" spans="1:10">
      <c r="A11" s="371"/>
      <c r="B11" s="373"/>
      <c r="C11" s="376"/>
      <c r="D11" s="159"/>
      <c r="E11" s="159"/>
      <c r="F11" s="159"/>
      <c r="G11" s="159"/>
      <c r="H11" s="159"/>
      <c r="I11" s="159"/>
      <c r="J11" s="9"/>
    </row>
    <row r="12" spans="1:10" s="203" customFormat="1" ht="95.25" customHeight="1">
      <c r="A12" s="371" t="s">
        <v>40</v>
      </c>
      <c r="B12" s="373" t="s">
        <v>435</v>
      </c>
      <c r="C12" s="373"/>
      <c r="D12" s="1026" t="s">
        <v>653</v>
      </c>
      <c r="E12" s="1027"/>
      <c r="F12" s="1027"/>
      <c r="G12" s="1027"/>
      <c r="H12" s="1027"/>
      <c r="I12" s="1028"/>
      <c r="J12" s="159"/>
    </row>
    <row r="13" spans="1:10">
      <c r="A13" s="371"/>
      <c r="B13" s="372"/>
      <c r="C13" s="372"/>
      <c r="D13" s="372"/>
      <c r="E13" s="159"/>
      <c r="F13" s="159"/>
      <c r="G13" s="159"/>
      <c r="H13" s="159"/>
      <c r="I13" s="159"/>
      <c r="J13" s="9"/>
    </row>
    <row r="14" spans="1:10" ht="153" customHeight="1">
      <c r="A14" s="371" t="s">
        <v>41</v>
      </c>
      <c r="B14" s="373" t="s">
        <v>1134</v>
      </c>
      <c r="C14" s="159"/>
      <c r="D14" s="1022" t="s">
        <v>1213</v>
      </c>
      <c r="E14" s="1020"/>
      <c r="F14" s="1020"/>
      <c r="G14" s="1020"/>
      <c r="H14" s="1020"/>
      <c r="I14" s="1021"/>
      <c r="J14" s="9"/>
    </row>
    <row r="15" spans="1:10">
      <c r="A15" s="371"/>
      <c r="B15" s="372"/>
      <c r="C15" s="372"/>
      <c r="D15" s="159"/>
      <c r="E15" s="159"/>
      <c r="F15" s="159"/>
      <c r="G15" s="159"/>
      <c r="H15" s="159"/>
      <c r="I15" s="159"/>
      <c r="J15" s="9"/>
    </row>
    <row r="16" spans="1:10" ht="96.75" customHeight="1">
      <c r="A16" s="371" t="s">
        <v>46</v>
      </c>
      <c r="B16" s="372" t="s">
        <v>7</v>
      </c>
      <c r="C16" s="372"/>
      <c r="D16" s="1022" t="s">
        <v>729</v>
      </c>
      <c r="E16" s="1020"/>
      <c r="F16" s="1020"/>
      <c r="G16" s="1020"/>
      <c r="H16" s="1020"/>
      <c r="I16" s="1021"/>
      <c r="J16" s="9"/>
    </row>
    <row r="17" spans="1:10">
      <c r="A17" s="371"/>
      <c r="B17" s="372"/>
      <c r="C17" s="372"/>
      <c r="D17" s="159"/>
      <c r="E17" s="159"/>
      <c r="F17" s="159"/>
      <c r="G17" s="159"/>
      <c r="H17" s="159"/>
      <c r="I17" s="159"/>
      <c r="J17" s="9"/>
    </row>
    <row r="18" spans="1:10" ht="183.75" customHeight="1">
      <c r="A18" s="371" t="s">
        <v>49</v>
      </c>
      <c r="B18" s="372" t="s">
        <v>47</v>
      </c>
      <c r="C18" s="372"/>
      <c r="D18" s="1022" t="s">
        <v>727</v>
      </c>
      <c r="E18" s="1020"/>
      <c r="F18" s="1020"/>
      <c r="G18" s="1020"/>
      <c r="H18" s="1020"/>
      <c r="I18" s="1021"/>
      <c r="J18" s="9"/>
    </row>
    <row r="19" spans="1:10">
      <c r="A19" s="371"/>
      <c r="B19" s="372"/>
      <c r="C19" s="372"/>
      <c r="D19" s="159"/>
      <c r="E19" s="159"/>
      <c r="F19" s="159"/>
      <c r="G19" s="159"/>
      <c r="H19" s="159"/>
      <c r="I19" s="159"/>
      <c r="J19" s="9"/>
    </row>
    <row r="20" spans="1:10" ht="60">
      <c r="A20" s="371" t="s">
        <v>50</v>
      </c>
      <c r="B20" s="373" t="s">
        <v>48</v>
      </c>
      <c r="C20" s="372"/>
      <c r="D20" s="1022" t="s">
        <v>654</v>
      </c>
      <c r="E20" s="1020"/>
      <c r="F20" s="1020"/>
      <c r="G20" s="1020"/>
      <c r="H20" s="1020"/>
      <c r="I20" s="1021"/>
      <c r="J20" s="9"/>
    </row>
    <row r="21" spans="1:10">
      <c r="A21" s="371"/>
      <c r="B21" s="372"/>
      <c r="C21" s="372"/>
      <c r="D21" s="159"/>
      <c r="E21" s="159"/>
      <c r="F21" s="159"/>
      <c r="G21" s="159"/>
      <c r="H21" s="159"/>
      <c r="I21" s="159"/>
      <c r="J21" s="9"/>
    </row>
    <row r="22" spans="1:10" ht="169.5" customHeight="1">
      <c r="A22" s="371" t="s">
        <v>386</v>
      </c>
      <c r="B22" s="373" t="s">
        <v>420</v>
      </c>
      <c r="C22" s="372"/>
      <c r="D22" s="1022" t="s">
        <v>649</v>
      </c>
      <c r="E22" s="1020"/>
      <c r="F22" s="1020"/>
      <c r="G22" s="1020"/>
      <c r="H22" s="1020"/>
      <c r="I22" s="1021"/>
      <c r="J22" s="9"/>
    </row>
    <row r="23" spans="1:10">
      <c r="A23" s="371"/>
      <c r="B23" s="373"/>
      <c r="C23" s="373"/>
      <c r="D23" s="159"/>
      <c r="E23" s="159"/>
      <c r="F23" s="159"/>
      <c r="G23" s="159"/>
      <c r="H23" s="159"/>
      <c r="I23" s="159"/>
      <c r="J23" s="9"/>
    </row>
    <row r="24" spans="1:10" ht="180.75" customHeight="1">
      <c r="A24" s="371" t="s">
        <v>463</v>
      </c>
      <c r="B24" s="373" t="s">
        <v>68</v>
      </c>
      <c r="C24" s="373"/>
      <c r="D24" s="1022" t="s">
        <v>655</v>
      </c>
      <c r="E24" s="1020"/>
      <c r="F24" s="1020"/>
      <c r="G24" s="1020"/>
      <c r="H24" s="1020"/>
      <c r="I24" s="1021"/>
      <c r="J24" s="9"/>
    </row>
    <row r="25" spans="1:10">
      <c r="A25" s="371"/>
      <c r="B25" s="373"/>
      <c r="C25" s="373"/>
      <c r="D25" s="159"/>
      <c r="E25" s="159"/>
      <c r="F25" s="159"/>
      <c r="G25" s="159"/>
      <c r="H25" s="159"/>
      <c r="I25" s="159"/>
      <c r="J25" s="9"/>
    </row>
    <row r="26" spans="1:10" ht="51.75" customHeight="1">
      <c r="A26" s="371" t="s">
        <v>464</v>
      </c>
      <c r="B26" s="373" t="s">
        <v>32</v>
      </c>
      <c r="C26" s="373"/>
      <c r="D26" s="1019" t="s">
        <v>656</v>
      </c>
      <c r="E26" s="1020"/>
      <c r="F26" s="1020"/>
      <c r="G26" s="1020"/>
      <c r="H26" s="1020"/>
      <c r="I26" s="1021"/>
      <c r="J26" s="9"/>
    </row>
    <row r="27" spans="1:10">
      <c r="A27" s="371"/>
      <c r="B27" s="373"/>
      <c r="C27" s="373"/>
      <c r="D27" s="159"/>
      <c r="E27" s="159"/>
      <c r="F27" s="159"/>
      <c r="G27" s="159"/>
      <c r="H27" s="159"/>
      <c r="I27" s="159"/>
      <c r="J27" s="9"/>
    </row>
    <row r="28" spans="1:10" ht="66.75" customHeight="1">
      <c r="A28" s="371" t="s">
        <v>465</v>
      </c>
      <c r="B28" s="373" t="s">
        <v>457</v>
      </c>
      <c r="C28" s="373"/>
      <c r="D28" s="1019" t="s">
        <v>661</v>
      </c>
      <c r="E28" s="1020"/>
      <c r="F28" s="1020"/>
      <c r="G28" s="1020"/>
      <c r="H28" s="1020"/>
      <c r="I28" s="1021"/>
      <c r="J28" s="9"/>
    </row>
    <row r="29" spans="1:10">
      <c r="A29" s="371"/>
      <c r="B29" s="373"/>
      <c r="C29" s="373"/>
      <c r="D29" s="159"/>
      <c r="E29" s="159"/>
      <c r="F29" s="159"/>
      <c r="G29" s="159"/>
      <c r="H29" s="159"/>
      <c r="I29" s="159"/>
      <c r="J29" s="9"/>
    </row>
    <row r="30" spans="1:10" ht="31.5" customHeight="1">
      <c r="A30" s="371" t="s">
        <v>466</v>
      </c>
      <c r="B30" s="373" t="s">
        <v>13</v>
      </c>
      <c r="C30" s="159"/>
      <c r="D30" s="1022" t="s">
        <v>650</v>
      </c>
      <c r="E30" s="1020"/>
      <c r="F30" s="1020"/>
      <c r="G30" s="1020"/>
      <c r="H30" s="1020"/>
      <c r="I30" s="1021"/>
      <c r="J30" s="9"/>
    </row>
    <row r="31" spans="1:10">
      <c r="A31" s="371"/>
      <c r="B31" s="159"/>
      <c r="C31" s="9"/>
      <c r="D31" s="159"/>
      <c r="E31" s="159"/>
      <c r="F31" s="159"/>
      <c r="G31" s="159"/>
      <c r="H31" s="159"/>
      <c r="I31" s="159"/>
      <c r="J31" s="9"/>
    </row>
    <row r="32" spans="1:10" ht="30">
      <c r="A32" s="371" t="s">
        <v>467</v>
      </c>
      <c r="B32" s="373" t="s">
        <v>346</v>
      </c>
      <c r="C32" s="9"/>
      <c r="D32" s="1022" t="s">
        <v>651</v>
      </c>
      <c r="E32" s="1020"/>
      <c r="F32" s="1020"/>
      <c r="G32" s="1020"/>
      <c r="H32" s="1020"/>
      <c r="I32" s="1021"/>
      <c r="J32" s="9"/>
    </row>
    <row r="33" spans="1:10">
      <c r="A33" s="371"/>
      <c r="B33" s="159"/>
      <c r="C33" s="9"/>
      <c r="D33" s="159"/>
      <c r="E33" s="159"/>
      <c r="F33" s="159"/>
      <c r="G33" s="159"/>
      <c r="H33" s="159"/>
      <c r="I33" s="159"/>
      <c r="J33" s="9"/>
    </row>
    <row r="34" spans="1:10" ht="30">
      <c r="A34" s="371" t="s">
        <v>468</v>
      </c>
      <c r="B34" s="373" t="s">
        <v>381</v>
      </c>
      <c r="C34" s="9"/>
      <c r="D34" s="1022" t="s">
        <v>652</v>
      </c>
      <c r="E34" s="1020"/>
      <c r="F34" s="1020"/>
      <c r="G34" s="1020"/>
      <c r="H34" s="1020"/>
      <c r="I34" s="1021"/>
      <c r="J34" s="9"/>
    </row>
    <row r="35" spans="1:10">
      <c r="A35" s="371"/>
      <c r="B35" s="159"/>
      <c r="C35" s="9"/>
      <c r="D35" s="159"/>
      <c r="E35" s="159"/>
      <c r="F35" s="159"/>
      <c r="G35" s="159"/>
      <c r="H35" s="159"/>
      <c r="I35" s="159"/>
      <c r="J35" s="9"/>
    </row>
    <row r="36" spans="1:10" ht="126.75" customHeight="1">
      <c r="A36" s="371" t="s">
        <v>469</v>
      </c>
      <c r="B36" s="373" t="s">
        <v>395</v>
      </c>
      <c r="C36" s="9"/>
      <c r="D36" s="1019" t="s">
        <v>657</v>
      </c>
      <c r="E36" s="1020"/>
      <c r="F36" s="1020"/>
      <c r="G36" s="1020"/>
      <c r="H36" s="1020"/>
      <c r="I36" s="1021"/>
      <c r="J36" s="9"/>
    </row>
    <row r="37" spans="1:10">
      <c r="A37" s="371"/>
      <c r="B37" s="159"/>
      <c r="C37" s="9"/>
      <c r="D37" s="159"/>
      <c r="E37" s="159"/>
      <c r="F37" s="159"/>
      <c r="G37" s="159"/>
      <c r="H37" s="159"/>
      <c r="I37" s="159"/>
      <c r="J37" s="9"/>
    </row>
    <row r="38" spans="1:10" ht="96" customHeight="1">
      <c r="A38" s="371" t="s">
        <v>470</v>
      </c>
      <c r="B38" s="373" t="s">
        <v>423</v>
      </c>
      <c r="C38" s="9"/>
      <c r="D38" s="1019" t="s">
        <v>658</v>
      </c>
      <c r="E38" s="1020"/>
      <c r="F38" s="1020"/>
      <c r="G38" s="1020"/>
      <c r="H38" s="1020"/>
      <c r="I38" s="1021"/>
      <c r="J38" s="9"/>
    </row>
    <row r="39" spans="1:10">
      <c r="A39" s="371"/>
      <c r="B39" s="159"/>
      <c r="C39" s="159"/>
      <c r="D39" s="159"/>
      <c r="E39" s="159"/>
      <c r="F39" s="159"/>
      <c r="G39" s="159"/>
      <c r="H39" s="159"/>
      <c r="I39" s="159"/>
      <c r="J39" s="9"/>
    </row>
    <row r="40" spans="1:10" ht="30">
      <c r="A40" s="371" t="s">
        <v>471</v>
      </c>
      <c r="B40" s="373" t="s">
        <v>402</v>
      </c>
      <c r="C40" s="159"/>
      <c r="D40" s="1022" t="s">
        <v>659</v>
      </c>
      <c r="E40" s="1020"/>
      <c r="F40" s="1020"/>
      <c r="G40" s="1020"/>
      <c r="H40" s="1020"/>
      <c r="I40" s="1021"/>
      <c r="J40" s="9"/>
    </row>
    <row r="41" spans="1:10">
      <c r="A41" s="371"/>
      <c r="B41" s="159"/>
      <c r="C41" s="159"/>
      <c r="D41" s="159"/>
      <c r="E41" s="159"/>
      <c r="F41" s="159"/>
      <c r="G41" s="159"/>
      <c r="H41" s="159"/>
      <c r="I41" s="159"/>
      <c r="J41" s="9"/>
    </row>
    <row r="42" spans="1:10" ht="30">
      <c r="A42" s="371" t="s">
        <v>472</v>
      </c>
      <c r="B42" s="373" t="s">
        <v>424</v>
      </c>
      <c r="C42" s="159"/>
      <c r="D42" s="1022" t="s">
        <v>660</v>
      </c>
      <c r="E42" s="1020"/>
      <c r="F42" s="1020"/>
      <c r="G42" s="1020"/>
      <c r="H42" s="1020"/>
      <c r="I42" s="1021"/>
      <c r="J42" s="9"/>
    </row>
    <row r="43" spans="1:10">
      <c r="A43" s="371"/>
      <c r="B43" s="373"/>
      <c r="C43" s="373"/>
      <c r="D43" s="159"/>
      <c r="E43" s="159"/>
      <c r="F43" s="159"/>
      <c r="G43" s="159"/>
      <c r="H43" s="159"/>
      <c r="I43" s="159"/>
      <c r="J43" s="9"/>
    </row>
    <row r="44" spans="1:10" ht="81.75" customHeight="1">
      <c r="A44" s="371" t="s">
        <v>473</v>
      </c>
      <c r="B44" s="373" t="s">
        <v>459</v>
      </c>
      <c r="C44" s="373"/>
      <c r="D44" s="1029" t="s">
        <v>662</v>
      </c>
      <c r="E44" s="1030"/>
      <c r="F44" s="1030"/>
      <c r="G44" s="1030"/>
      <c r="H44" s="1030"/>
      <c r="I44" s="1031"/>
      <c r="J44" s="9"/>
    </row>
    <row r="45" spans="1:10">
      <c r="A45" s="371"/>
      <c r="B45" s="373"/>
      <c r="C45" s="373"/>
      <c r="D45" s="159"/>
      <c r="E45" s="159"/>
      <c r="F45" s="159"/>
      <c r="G45" s="159"/>
      <c r="H45" s="159"/>
      <c r="I45" s="159"/>
      <c r="J45" s="9"/>
    </row>
    <row r="46" spans="1:10" ht="50.25" customHeight="1">
      <c r="A46" s="371" t="s">
        <v>474</v>
      </c>
      <c r="B46" s="373" t="s">
        <v>458</v>
      </c>
      <c r="C46" s="373"/>
      <c r="D46" s="1022" t="s">
        <v>663</v>
      </c>
      <c r="E46" s="1020"/>
      <c r="F46" s="1020"/>
      <c r="G46" s="1020"/>
      <c r="H46" s="1020"/>
      <c r="I46" s="1021"/>
      <c r="J46" s="9"/>
    </row>
    <row r="47" spans="1:10">
      <c r="A47" s="371"/>
      <c r="B47" s="373"/>
      <c r="C47" s="373"/>
      <c r="D47" s="159"/>
      <c r="E47" s="159"/>
      <c r="F47" s="159"/>
      <c r="G47" s="159"/>
      <c r="H47" s="159"/>
      <c r="I47" s="159"/>
      <c r="J47" s="9"/>
    </row>
    <row r="48" spans="1:10" ht="60">
      <c r="A48" s="371" t="s">
        <v>568</v>
      </c>
      <c r="B48" s="373" t="s">
        <v>718</v>
      </c>
      <c r="C48" s="373"/>
      <c r="D48" s="1022" t="s">
        <v>567</v>
      </c>
      <c r="E48" s="1020"/>
      <c r="F48" s="1020"/>
      <c r="G48" s="1020"/>
      <c r="H48" s="1020"/>
      <c r="I48" s="1021"/>
      <c r="J48" s="9"/>
    </row>
    <row r="49" spans="1:10">
      <c r="A49" s="371"/>
      <c r="B49" s="373"/>
      <c r="C49" s="373"/>
      <c r="D49" s="159"/>
      <c r="E49" s="159"/>
      <c r="F49" s="159"/>
      <c r="G49" s="159"/>
      <c r="H49" s="159"/>
      <c r="I49" s="159"/>
      <c r="J49" s="9"/>
    </row>
    <row r="50" spans="1:10" ht="110.25" customHeight="1">
      <c r="A50" s="371" t="s">
        <v>604</v>
      </c>
      <c r="B50" s="373" t="s">
        <v>605</v>
      </c>
      <c r="C50" s="373"/>
      <c r="D50" s="1022" t="s">
        <v>615</v>
      </c>
      <c r="E50" s="1020"/>
      <c r="F50" s="1020"/>
      <c r="G50" s="1020"/>
      <c r="H50" s="1020"/>
      <c r="I50" s="1021"/>
      <c r="J50" s="9"/>
    </row>
    <row r="51" spans="1:10">
      <c r="A51" s="371"/>
      <c r="B51" s="373"/>
      <c r="C51" s="373"/>
      <c r="D51" s="159"/>
      <c r="E51" s="159"/>
      <c r="F51" s="159"/>
      <c r="G51" s="159"/>
      <c r="H51" s="159"/>
      <c r="I51" s="159"/>
      <c r="J51" s="9"/>
    </row>
    <row r="52" spans="1:10" ht="347.25" customHeight="1">
      <c r="A52" s="371" t="s">
        <v>1102</v>
      </c>
      <c r="B52" s="373" t="s">
        <v>1103</v>
      </c>
      <c r="C52" s="373"/>
      <c r="D52" s="1032" t="s">
        <v>1104</v>
      </c>
      <c r="E52" s="1020"/>
      <c r="F52" s="1020"/>
      <c r="G52" s="1020"/>
      <c r="H52" s="1020"/>
      <c r="I52" s="1021"/>
      <c r="J52" s="9"/>
    </row>
    <row r="53" spans="1:10">
      <c r="A53" s="371"/>
      <c r="B53" s="159"/>
      <c r="C53" s="159"/>
      <c r="D53" s="9"/>
      <c r="E53" s="9"/>
      <c r="F53" s="9"/>
      <c r="G53" s="9"/>
      <c r="H53" s="9"/>
      <c r="I53" s="9"/>
      <c r="J53" s="9"/>
    </row>
    <row r="54" spans="1:10" ht="336.75" customHeight="1">
      <c r="A54" s="371" t="s">
        <v>1105</v>
      </c>
      <c r="B54" s="373" t="s">
        <v>1106</v>
      </c>
      <c r="C54" s="373"/>
      <c r="D54" s="1033" t="s">
        <v>1107</v>
      </c>
      <c r="E54" s="1034"/>
      <c r="F54" s="1034"/>
      <c r="G54" s="1034"/>
      <c r="H54" s="1034"/>
      <c r="I54" s="1035"/>
      <c r="J54" s="9"/>
    </row>
    <row r="55" spans="1:10">
      <c r="A55" s="371"/>
      <c r="B55" s="159"/>
      <c r="C55" s="159"/>
      <c r="D55" s="9"/>
      <c r="E55" s="9"/>
      <c r="F55" s="9"/>
      <c r="G55" s="9"/>
      <c r="H55" s="9"/>
      <c r="I55" s="9"/>
      <c r="J55" s="9"/>
    </row>
    <row r="56" spans="1:10" ht="30">
      <c r="A56" s="371" t="s">
        <v>1108</v>
      </c>
      <c r="B56" s="373" t="s">
        <v>1118</v>
      </c>
      <c r="C56" s="159"/>
      <c r="D56" s="1022" t="s">
        <v>1117</v>
      </c>
      <c r="E56" s="1020"/>
      <c r="F56" s="1020"/>
      <c r="G56" s="1020"/>
      <c r="H56" s="1020"/>
      <c r="I56" s="1021"/>
      <c r="J56" s="9"/>
    </row>
    <row r="57" spans="1:10">
      <c r="A57" s="371"/>
      <c r="B57" s="159"/>
      <c r="C57" s="159"/>
      <c r="D57" s="9"/>
      <c r="E57" s="9"/>
      <c r="F57" s="9"/>
      <c r="G57" s="9"/>
      <c r="H57" s="9"/>
      <c r="I57" s="9"/>
      <c r="J57" s="9"/>
    </row>
    <row r="58" spans="1:10" ht="65.25" customHeight="1">
      <c r="A58" s="371" t="s">
        <v>1109</v>
      </c>
      <c r="B58" s="372" t="s">
        <v>1119</v>
      </c>
      <c r="C58" s="372"/>
      <c r="D58" s="1022" t="s">
        <v>1169</v>
      </c>
      <c r="E58" s="1020"/>
      <c r="F58" s="1020"/>
      <c r="G58" s="1020"/>
      <c r="H58" s="1020"/>
      <c r="I58" s="1021"/>
      <c r="J58" s="9"/>
    </row>
    <row r="59" spans="1:10">
      <c r="A59" s="371"/>
      <c r="B59" s="159"/>
      <c r="C59" s="159"/>
      <c r="D59" s="9"/>
      <c r="E59" s="9"/>
      <c r="F59" s="9"/>
      <c r="G59" s="9"/>
      <c r="H59" s="9"/>
      <c r="I59" s="9"/>
      <c r="J59" s="9"/>
    </row>
    <row r="60" spans="1:10" ht="21.75" customHeight="1">
      <c r="A60" s="371" t="s">
        <v>1110</v>
      </c>
      <c r="B60" s="372" t="s">
        <v>1120</v>
      </c>
      <c r="C60" s="372"/>
      <c r="D60" s="1022" t="s">
        <v>1121</v>
      </c>
      <c r="E60" s="1020"/>
      <c r="F60" s="1020"/>
      <c r="G60" s="1020"/>
      <c r="H60" s="1020"/>
      <c r="I60" s="1021"/>
      <c r="J60" s="9"/>
    </row>
    <row r="61" spans="1:10">
      <c r="A61" s="371"/>
      <c r="B61" s="159"/>
      <c r="C61" s="159"/>
      <c r="D61" s="9"/>
      <c r="E61" s="9"/>
      <c r="F61" s="9"/>
      <c r="G61" s="9"/>
      <c r="H61" s="9"/>
      <c r="I61" s="9"/>
      <c r="J61" s="9"/>
    </row>
    <row r="62" spans="1:10" ht="21.75" customHeight="1">
      <c r="A62" s="371" t="s">
        <v>1111</v>
      </c>
      <c r="B62" s="373" t="s">
        <v>1122</v>
      </c>
      <c r="C62" s="372"/>
      <c r="D62" s="1022" t="s">
        <v>1123</v>
      </c>
      <c r="E62" s="1020"/>
      <c r="F62" s="1020"/>
      <c r="G62" s="1020"/>
      <c r="H62" s="1020"/>
      <c r="I62" s="1021"/>
      <c r="J62" s="9"/>
    </row>
    <row r="63" spans="1:10">
      <c r="A63" s="371"/>
      <c r="B63" s="159"/>
      <c r="C63" s="159"/>
      <c r="D63" s="9"/>
      <c r="E63" s="9"/>
      <c r="F63" s="9"/>
      <c r="G63" s="9"/>
      <c r="H63" s="9"/>
      <c r="I63" s="9"/>
      <c r="J63" s="9"/>
    </row>
    <row r="64" spans="1:10" ht="21.75" customHeight="1">
      <c r="A64" s="371" t="s">
        <v>1112</v>
      </c>
      <c r="B64" s="373" t="s">
        <v>1124</v>
      </c>
      <c r="C64" s="372"/>
      <c r="D64" s="1022" t="s">
        <v>1125</v>
      </c>
      <c r="E64" s="1020"/>
      <c r="F64" s="1020"/>
      <c r="G64" s="1020"/>
      <c r="H64" s="1020"/>
      <c r="I64" s="1021"/>
      <c r="J64" s="9"/>
    </row>
    <row r="65" spans="1:10">
      <c r="A65" s="371"/>
      <c r="B65" s="159"/>
      <c r="C65" s="159"/>
      <c r="D65" s="9"/>
      <c r="E65" s="9"/>
      <c r="F65" s="9"/>
      <c r="G65" s="9"/>
      <c r="H65" s="9"/>
      <c r="I65" s="9"/>
      <c r="J65" s="9"/>
    </row>
    <row r="66" spans="1:10" ht="51.75" customHeight="1">
      <c r="A66" s="371" t="s">
        <v>1113</v>
      </c>
      <c r="B66" s="373" t="s">
        <v>1127</v>
      </c>
      <c r="C66" s="372"/>
      <c r="D66" s="1032" t="s">
        <v>1126</v>
      </c>
      <c r="E66" s="1036"/>
      <c r="F66" s="1036"/>
      <c r="G66" s="1036"/>
      <c r="H66" s="1036"/>
      <c r="I66" s="1037"/>
      <c r="J66" s="9"/>
    </row>
    <row r="67" spans="1:10">
      <c r="A67" s="371"/>
      <c r="B67" s="159"/>
      <c r="C67" s="159"/>
      <c r="D67" s="9"/>
      <c r="E67" s="9"/>
      <c r="F67" s="9"/>
      <c r="G67" s="9"/>
      <c r="H67" s="9"/>
      <c r="I67" s="9"/>
      <c r="J67" s="9"/>
    </row>
    <row r="68" spans="1:10" ht="84.75" customHeight="1">
      <c r="A68" s="371" t="s">
        <v>1114</v>
      </c>
      <c r="B68" s="373" t="s">
        <v>1128</v>
      </c>
      <c r="C68" s="373"/>
      <c r="D68" s="1032" t="s">
        <v>1129</v>
      </c>
      <c r="E68" s="1020"/>
      <c r="F68" s="1020"/>
      <c r="G68" s="1020"/>
      <c r="H68" s="1020"/>
      <c r="I68" s="1021"/>
      <c r="J68" s="9"/>
    </row>
    <row r="69" spans="1:10">
      <c r="A69" s="371"/>
      <c r="B69" s="159"/>
      <c r="C69" s="159"/>
      <c r="D69" s="9"/>
      <c r="E69" s="9"/>
      <c r="F69" s="9"/>
      <c r="G69" s="9"/>
      <c r="H69" s="9"/>
      <c r="I69" s="9"/>
      <c r="J69" s="9"/>
    </row>
    <row r="70" spans="1:10" ht="50.25" customHeight="1">
      <c r="A70" s="371" t="s">
        <v>1115</v>
      </c>
      <c r="B70" s="373" t="s">
        <v>1130</v>
      </c>
      <c r="C70" s="373"/>
      <c r="D70" s="1032" t="s">
        <v>1131</v>
      </c>
      <c r="E70" s="1020"/>
      <c r="F70" s="1020"/>
      <c r="G70" s="1020"/>
      <c r="H70" s="1020"/>
      <c r="I70" s="1021"/>
      <c r="J70" s="9"/>
    </row>
    <row r="71" spans="1:10">
      <c r="A71" s="371"/>
      <c r="B71" s="159"/>
      <c r="C71" s="159"/>
      <c r="D71" s="9"/>
      <c r="E71" s="9"/>
      <c r="F71" s="9"/>
      <c r="G71" s="9"/>
      <c r="H71" s="9"/>
      <c r="I71" s="9"/>
      <c r="J71" s="9"/>
    </row>
    <row r="72" spans="1:10" ht="30">
      <c r="A72" s="371" t="s">
        <v>1116</v>
      </c>
      <c r="B72" s="611" t="s">
        <v>1132</v>
      </c>
      <c r="C72" s="373"/>
      <c r="D72" s="1032" t="s">
        <v>1133</v>
      </c>
      <c r="E72" s="1020"/>
      <c r="F72" s="1020"/>
      <c r="G72" s="1020"/>
      <c r="H72" s="1020"/>
      <c r="I72" s="1021"/>
      <c r="J72" s="9"/>
    </row>
    <row r="73" spans="1:10">
      <c r="A73" s="371"/>
      <c r="B73" s="159"/>
      <c r="C73" s="159"/>
      <c r="D73" s="9"/>
      <c r="E73" s="9"/>
      <c r="F73" s="9"/>
      <c r="G73" s="9"/>
      <c r="H73" s="9"/>
      <c r="I73" s="9"/>
      <c r="J73" s="9"/>
    </row>
  </sheetData>
  <sheetProtection algorithmName="SHA-512" hashValue="tifV47b4nihAGzduwMILHiM6IXKe3AclaCt+arna+RzQvey+vvBfg4GhrxoRopKRWT+LDdIKecuYgOGK6m2QcA==" saltValue="CmyPXBIlksc9AX7fjMx7hQ==" spinCount="100000" sheet="1" objects="1" scenarios="1"/>
  <mergeCells count="34">
    <mergeCell ref="D72:I72"/>
    <mergeCell ref="D62:I62"/>
    <mergeCell ref="D64:I64"/>
    <mergeCell ref="D66:I66"/>
    <mergeCell ref="D68:I68"/>
    <mergeCell ref="D70:I70"/>
    <mergeCell ref="D52:I52"/>
    <mergeCell ref="D54:I54"/>
    <mergeCell ref="D56:I56"/>
    <mergeCell ref="D58:I58"/>
    <mergeCell ref="D60:I60"/>
    <mergeCell ref="D50:I50"/>
    <mergeCell ref="D48:I48"/>
    <mergeCell ref="D8:I8"/>
    <mergeCell ref="D40:I40"/>
    <mergeCell ref="D42:I42"/>
    <mergeCell ref="D44:I44"/>
    <mergeCell ref="D46:I46"/>
    <mergeCell ref="D32:I32"/>
    <mergeCell ref="D34:I34"/>
    <mergeCell ref="D36:I36"/>
    <mergeCell ref="D38:I38"/>
    <mergeCell ref="D18:I18"/>
    <mergeCell ref="D20:I20"/>
    <mergeCell ref="D22:I22"/>
    <mergeCell ref="D24:I24"/>
    <mergeCell ref="D26:I26"/>
    <mergeCell ref="D28:I28"/>
    <mergeCell ref="D30:I30"/>
    <mergeCell ref="A6:J6"/>
    <mergeCell ref="D10:I10"/>
    <mergeCell ref="D12:I12"/>
    <mergeCell ref="D16:I16"/>
    <mergeCell ref="D14:I14"/>
  </mergeCells>
  <pageMargins left="0.7" right="0.7" top="0.75" bottom="0.75" header="0.3" footer="0.3"/>
  <pageSetup paperSize="9" scale="53"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0">
    <pageSetUpPr fitToPage="1"/>
  </sheetPr>
  <dimension ref="A1:F569"/>
  <sheetViews>
    <sheetView showGridLines="0" zoomScaleNormal="100" workbookViewId="0"/>
  </sheetViews>
  <sheetFormatPr defaultColWidth="9.140625" defaultRowHeight="15"/>
  <cols>
    <col min="1" max="1" width="8.42578125" style="257" bestFit="1" customWidth="1"/>
    <col min="2" max="2" width="67.5703125" style="257" bestFit="1" customWidth="1"/>
    <col min="3" max="3" width="12.28515625" style="257" customWidth="1"/>
    <col min="4" max="16384" width="9.140625" style="257"/>
  </cols>
  <sheetData>
    <row r="1" spans="1:6" ht="21">
      <c r="A1" s="416" t="s">
        <v>537</v>
      </c>
      <c r="B1" s="416"/>
      <c r="C1" s="258"/>
      <c r="D1" s="258"/>
      <c r="E1" s="258"/>
      <c r="F1" s="258"/>
    </row>
    <row r="2" spans="1:6">
      <c r="A2" s="394"/>
      <c r="B2" s="258"/>
      <c r="C2" s="258"/>
      <c r="D2" s="258"/>
      <c r="E2" s="258"/>
      <c r="F2" s="258"/>
    </row>
    <row r="3" spans="1:6">
      <c r="A3" s="394"/>
      <c r="B3" s="258"/>
      <c r="C3" s="258"/>
      <c r="D3" s="258"/>
      <c r="E3" s="258"/>
      <c r="F3" s="258"/>
    </row>
    <row r="4" spans="1:6">
      <c r="A4" s="394"/>
      <c r="B4" s="258"/>
      <c r="C4" s="258"/>
      <c r="D4" s="258"/>
      <c r="E4" s="258"/>
      <c r="F4" s="258"/>
    </row>
    <row r="5" spans="1:6" ht="16.5" thickBot="1">
      <c r="A5" s="158"/>
      <c r="B5" s="197"/>
      <c r="C5" s="720"/>
      <c r="D5" s="258"/>
      <c r="E5" s="258"/>
      <c r="F5" s="258"/>
    </row>
    <row r="6" spans="1:6" ht="19.5" thickBot="1">
      <c r="A6" s="1016" t="s">
        <v>51</v>
      </c>
      <c r="B6" s="1017"/>
      <c r="C6" s="1017"/>
      <c r="D6" s="1017"/>
      <c r="E6" s="1017"/>
      <c r="F6" s="1018"/>
    </row>
    <row r="7" spans="1:6" ht="6.75" customHeight="1">
      <c r="A7" s="394"/>
      <c r="B7" s="258"/>
      <c r="C7" s="258"/>
      <c r="D7" s="258"/>
      <c r="E7" s="258"/>
      <c r="F7" s="258"/>
    </row>
    <row r="8" spans="1:6" ht="18.75" customHeight="1">
      <c r="A8" s="160" t="s">
        <v>26</v>
      </c>
      <c r="B8" s="1038" t="s">
        <v>52</v>
      </c>
      <c r="C8" s="1038"/>
      <c r="D8" s="1038"/>
      <c r="E8" s="1038"/>
      <c r="F8" s="1038"/>
    </row>
    <row r="9" spans="1:6">
      <c r="A9" s="394">
        <v>1</v>
      </c>
      <c r="B9" s="258" t="s">
        <v>396</v>
      </c>
      <c r="C9" s="721"/>
      <c r="D9" s="258"/>
      <c r="E9" s="258"/>
      <c r="F9" s="258"/>
    </row>
    <row r="10" spans="1:6">
      <c r="A10" s="394">
        <v>2</v>
      </c>
      <c r="B10" s="258" t="s">
        <v>80</v>
      </c>
      <c r="C10" s="722"/>
      <c r="D10" s="258"/>
      <c r="E10" s="258"/>
      <c r="F10" s="258"/>
    </row>
    <row r="11" spans="1:6">
      <c r="A11" s="394">
        <v>3</v>
      </c>
      <c r="B11" s="258" t="s">
        <v>81</v>
      </c>
      <c r="C11" s="721"/>
      <c r="D11" s="258"/>
      <c r="E11" s="258"/>
      <c r="F11" s="258"/>
    </row>
    <row r="12" spans="1:6">
      <c r="A12" s="394">
        <v>4</v>
      </c>
      <c r="B12" s="258" t="s">
        <v>82</v>
      </c>
      <c r="C12" s="721"/>
      <c r="D12" s="258"/>
      <c r="E12" s="258"/>
      <c r="F12" s="258"/>
    </row>
    <row r="13" spans="1:6">
      <c r="A13" s="394">
        <v>5</v>
      </c>
      <c r="B13" s="258" t="s">
        <v>83</v>
      </c>
      <c r="C13" s="721"/>
      <c r="D13" s="258"/>
      <c r="E13" s="258"/>
      <c r="F13" s="258"/>
    </row>
    <row r="14" spans="1:6">
      <c r="A14" s="394">
        <v>6</v>
      </c>
      <c r="B14" s="258" t="s">
        <v>84</v>
      </c>
      <c r="C14" s="721"/>
      <c r="D14" s="258"/>
      <c r="E14" s="258"/>
      <c r="F14" s="258"/>
    </row>
    <row r="15" spans="1:6">
      <c r="A15" s="394">
        <v>7</v>
      </c>
      <c r="B15" s="258" t="s">
        <v>85</v>
      </c>
      <c r="C15" s="721"/>
      <c r="D15" s="258"/>
      <c r="E15" s="258"/>
      <c r="F15" s="258"/>
    </row>
    <row r="16" spans="1:6">
      <c r="A16" s="394">
        <v>8</v>
      </c>
      <c r="B16" s="258" t="s">
        <v>86</v>
      </c>
      <c r="C16" s="721"/>
      <c r="D16" s="258"/>
      <c r="E16" s="258"/>
      <c r="F16" s="258"/>
    </row>
    <row r="17" spans="1:6">
      <c r="A17" s="394">
        <v>9</v>
      </c>
      <c r="B17" s="258" t="s">
        <v>87</v>
      </c>
      <c r="C17" s="721"/>
      <c r="D17" s="258"/>
      <c r="E17" s="258"/>
      <c r="F17" s="258"/>
    </row>
    <row r="18" spans="1:6">
      <c r="A18" s="394">
        <v>10</v>
      </c>
      <c r="B18" s="258" t="s">
        <v>88</v>
      </c>
      <c r="C18" s="721"/>
      <c r="D18" s="258"/>
      <c r="E18" s="258"/>
      <c r="F18" s="258"/>
    </row>
    <row r="19" spans="1:6">
      <c r="A19" s="394">
        <v>11</v>
      </c>
      <c r="B19" s="258" t="s">
        <v>89</v>
      </c>
      <c r="C19" s="721"/>
      <c r="D19" s="258"/>
      <c r="E19" s="258"/>
      <c r="F19" s="258"/>
    </row>
    <row r="20" spans="1:6">
      <c r="A20" s="394">
        <v>12</v>
      </c>
      <c r="B20" s="258" t="s">
        <v>90</v>
      </c>
      <c r="C20" s="721"/>
      <c r="D20" s="258"/>
      <c r="E20" s="258"/>
      <c r="F20" s="258"/>
    </row>
    <row r="21" spans="1:6">
      <c r="A21" s="394">
        <v>13</v>
      </c>
      <c r="B21" s="258" t="s">
        <v>91</v>
      </c>
      <c r="C21" s="721"/>
      <c r="D21" s="258"/>
      <c r="E21" s="258"/>
      <c r="F21" s="258"/>
    </row>
    <row r="22" spans="1:6">
      <c r="A22" s="394">
        <v>14</v>
      </c>
      <c r="B22" s="258" t="s">
        <v>92</v>
      </c>
      <c r="C22" s="721"/>
      <c r="D22" s="258"/>
      <c r="E22" s="258"/>
      <c r="F22" s="258"/>
    </row>
    <row r="23" spans="1:6">
      <c r="A23" s="394">
        <v>15</v>
      </c>
      <c r="B23" s="258" t="s">
        <v>93</v>
      </c>
      <c r="C23" s="721"/>
      <c r="D23" s="258"/>
      <c r="E23" s="258"/>
      <c r="F23" s="258"/>
    </row>
    <row r="24" spans="1:6">
      <c r="A24" s="394">
        <v>16</v>
      </c>
      <c r="B24" s="258" t="s">
        <v>94</v>
      </c>
      <c r="C24" s="721"/>
      <c r="D24" s="258"/>
      <c r="E24" s="258"/>
      <c r="F24" s="258"/>
    </row>
    <row r="25" spans="1:6">
      <c r="A25" s="394">
        <v>17</v>
      </c>
      <c r="B25" s="258" t="s">
        <v>95</v>
      </c>
      <c r="C25" s="721"/>
      <c r="D25" s="258"/>
      <c r="E25" s="258"/>
      <c r="F25" s="258"/>
    </row>
    <row r="26" spans="1:6">
      <c r="A26" s="394">
        <v>18</v>
      </c>
      <c r="B26" s="258" t="s">
        <v>96</v>
      </c>
      <c r="C26" s="721"/>
      <c r="D26" s="258"/>
      <c r="E26" s="258"/>
      <c r="F26" s="258"/>
    </row>
    <row r="27" spans="1:6">
      <c r="A27" s="394">
        <v>19</v>
      </c>
      <c r="B27" s="258" t="s">
        <v>97</v>
      </c>
      <c r="C27" s="721"/>
      <c r="D27" s="258"/>
      <c r="E27" s="258"/>
      <c r="F27" s="258"/>
    </row>
    <row r="28" spans="1:6">
      <c r="A28" s="394">
        <v>20</v>
      </c>
      <c r="B28" s="258" t="s">
        <v>98</v>
      </c>
      <c r="C28" s="721"/>
      <c r="D28" s="258"/>
      <c r="E28" s="258"/>
      <c r="F28" s="258"/>
    </row>
    <row r="29" spans="1:6">
      <c r="A29" s="394">
        <v>21</v>
      </c>
      <c r="B29" s="258" t="s">
        <v>99</v>
      </c>
      <c r="C29" s="721"/>
      <c r="D29" s="258"/>
      <c r="E29" s="258"/>
      <c r="F29" s="258"/>
    </row>
    <row r="30" spans="1:6">
      <c r="A30" s="394">
        <v>22</v>
      </c>
      <c r="B30" s="258" t="s">
        <v>100</v>
      </c>
      <c r="C30" s="721"/>
      <c r="D30" s="258"/>
      <c r="E30" s="258"/>
      <c r="F30" s="258"/>
    </row>
    <row r="31" spans="1:6">
      <c r="A31" s="394">
        <v>23</v>
      </c>
      <c r="B31" s="258" t="s">
        <v>101</v>
      </c>
      <c r="C31" s="721"/>
      <c r="D31" s="258"/>
      <c r="E31" s="258"/>
      <c r="F31" s="258"/>
    </row>
    <row r="32" spans="1:6">
      <c r="A32" s="394">
        <v>24</v>
      </c>
      <c r="B32" s="258" t="s">
        <v>102</v>
      </c>
      <c r="C32" s="721"/>
      <c r="D32" s="258"/>
      <c r="E32" s="258"/>
      <c r="F32" s="258"/>
    </row>
    <row r="33" spans="1:6">
      <c r="A33" s="394">
        <v>25</v>
      </c>
      <c r="B33" s="258" t="s">
        <v>103</v>
      </c>
      <c r="C33" s="721"/>
      <c r="D33" s="258"/>
      <c r="E33" s="258"/>
      <c r="F33" s="258"/>
    </row>
    <row r="34" spans="1:6">
      <c r="A34" s="394">
        <v>26</v>
      </c>
      <c r="B34" s="258" t="s">
        <v>104</v>
      </c>
      <c r="C34" s="721"/>
      <c r="D34" s="258"/>
      <c r="E34" s="258"/>
      <c r="F34" s="258"/>
    </row>
    <row r="35" spans="1:6">
      <c r="A35" s="394">
        <v>27</v>
      </c>
      <c r="B35" s="258" t="s">
        <v>105</v>
      </c>
      <c r="C35" s="721"/>
      <c r="D35" s="258"/>
      <c r="E35" s="258"/>
      <c r="F35" s="258"/>
    </row>
    <row r="36" spans="1:6">
      <c r="A36" s="394">
        <v>28</v>
      </c>
      <c r="B36" s="258" t="s">
        <v>106</v>
      </c>
      <c r="C36" s="721"/>
      <c r="D36" s="258"/>
      <c r="E36" s="258"/>
      <c r="F36" s="258"/>
    </row>
    <row r="37" spans="1:6">
      <c r="A37" s="394">
        <v>29</v>
      </c>
      <c r="B37" s="258" t="s">
        <v>107</v>
      </c>
      <c r="C37" s="721"/>
      <c r="D37" s="258"/>
      <c r="E37" s="258"/>
      <c r="F37" s="258"/>
    </row>
    <row r="38" spans="1:6">
      <c r="A38" s="394">
        <v>30</v>
      </c>
      <c r="B38" s="258" t="s">
        <v>108</v>
      </c>
      <c r="C38" s="721"/>
      <c r="D38" s="258"/>
      <c r="E38" s="258"/>
      <c r="F38" s="258"/>
    </row>
    <row r="39" spans="1:6">
      <c r="A39" s="394">
        <v>31</v>
      </c>
      <c r="B39" s="258" t="s">
        <v>109</v>
      </c>
      <c r="C39" s="721"/>
      <c r="D39" s="258"/>
      <c r="E39" s="258"/>
      <c r="F39" s="258"/>
    </row>
    <row r="40" spans="1:6">
      <c r="A40" s="394">
        <v>32</v>
      </c>
      <c r="B40" s="258" t="s">
        <v>110</v>
      </c>
      <c r="C40" s="721"/>
      <c r="D40" s="258"/>
      <c r="E40" s="258"/>
      <c r="F40" s="258"/>
    </row>
    <row r="41" spans="1:6">
      <c r="A41" s="394">
        <v>33</v>
      </c>
      <c r="B41" s="258" t="s">
        <v>111</v>
      </c>
      <c r="C41" s="721"/>
      <c r="D41" s="258"/>
      <c r="E41" s="258"/>
      <c r="F41" s="258"/>
    </row>
    <row r="42" spans="1:6">
      <c r="A42" s="394">
        <v>34</v>
      </c>
      <c r="B42" s="258" t="s">
        <v>112</v>
      </c>
      <c r="C42" s="721"/>
      <c r="D42" s="258"/>
      <c r="E42" s="258"/>
      <c r="F42" s="258"/>
    </row>
    <row r="43" spans="1:6">
      <c r="A43" s="394">
        <v>35</v>
      </c>
      <c r="B43" s="258" t="s">
        <v>113</v>
      </c>
      <c r="C43" s="721"/>
      <c r="D43" s="258"/>
      <c r="E43" s="258"/>
      <c r="F43" s="258"/>
    </row>
    <row r="44" spans="1:6">
      <c r="A44" s="394">
        <v>36</v>
      </c>
      <c r="B44" s="258" t="s">
        <v>114</v>
      </c>
      <c r="C44" s="721"/>
      <c r="D44" s="258"/>
      <c r="E44" s="258"/>
      <c r="F44" s="258"/>
    </row>
    <row r="45" spans="1:6">
      <c r="A45" s="394">
        <v>37</v>
      </c>
      <c r="B45" s="258" t="s">
        <v>115</v>
      </c>
      <c r="C45" s="721"/>
      <c r="D45" s="258"/>
      <c r="E45" s="258"/>
      <c r="F45" s="258"/>
    </row>
    <row r="46" spans="1:6">
      <c r="A46" s="394">
        <v>38</v>
      </c>
      <c r="B46" s="258" t="s">
        <v>116</v>
      </c>
      <c r="C46" s="721"/>
      <c r="D46" s="258"/>
      <c r="E46" s="258"/>
      <c r="F46" s="258"/>
    </row>
    <row r="47" spans="1:6">
      <c r="A47" s="394">
        <v>39</v>
      </c>
      <c r="B47" s="258" t="s">
        <v>117</v>
      </c>
      <c r="C47" s="721"/>
      <c r="D47" s="258"/>
      <c r="E47" s="258"/>
      <c r="F47" s="258"/>
    </row>
    <row r="48" spans="1:6">
      <c r="A48" s="394">
        <v>40</v>
      </c>
      <c r="B48" s="258" t="s">
        <v>118</v>
      </c>
      <c r="C48" s="721"/>
      <c r="D48" s="258"/>
      <c r="E48" s="258"/>
      <c r="F48" s="258"/>
    </row>
    <row r="49" spans="1:6">
      <c r="A49" s="394">
        <v>41</v>
      </c>
      <c r="B49" s="258" t="s">
        <v>119</v>
      </c>
      <c r="C49" s="721"/>
      <c r="D49" s="258"/>
      <c r="E49" s="258"/>
      <c r="F49" s="258"/>
    </row>
    <row r="50" spans="1:6">
      <c r="A50" s="394">
        <v>42</v>
      </c>
      <c r="B50" s="258" t="s">
        <v>120</v>
      </c>
      <c r="C50" s="721"/>
      <c r="D50" s="258"/>
      <c r="E50" s="258"/>
      <c r="F50" s="258"/>
    </row>
    <row r="51" spans="1:6">
      <c r="A51" s="394">
        <v>43</v>
      </c>
      <c r="B51" s="258" t="s">
        <v>121</v>
      </c>
      <c r="C51" s="721"/>
      <c r="D51" s="258"/>
      <c r="E51" s="258"/>
      <c r="F51" s="258"/>
    </row>
    <row r="52" spans="1:6">
      <c r="A52" s="394">
        <v>44</v>
      </c>
      <c r="B52" s="258" t="s">
        <v>122</v>
      </c>
      <c r="C52" s="721"/>
      <c r="D52" s="258"/>
      <c r="E52" s="258"/>
      <c r="F52" s="258"/>
    </row>
    <row r="53" spans="1:6">
      <c r="A53" s="394">
        <v>45</v>
      </c>
      <c r="B53" s="258" t="s">
        <v>123</v>
      </c>
      <c r="C53" s="721"/>
      <c r="D53" s="258"/>
      <c r="E53" s="258"/>
      <c r="F53" s="258"/>
    </row>
    <row r="54" spans="1:6">
      <c r="A54" s="394">
        <v>46</v>
      </c>
      <c r="B54" s="258" t="s">
        <v>124</v>
      </c>
      <c r="C54" s="721"/>
      <c r="D54" s="258"/>
      <c r="E54" s="258"/>
      <c r="F54" s="258"/>
    </row>
    <row r="55" spans="1:6">
      <c r="A55" s="394">
        <v>47</v>
      </c>
      <c r="B55" s="258" t="s">
        <v>125</v>
      </c>
      <c r="C55" s="721"/>
      <c r="D55" s="258"/>
      <c r="E55" s="258"/>
      <c r="F55" s="258"/>
    </row>
    <row r="56" spans="1:6">
      <c r="A56" s="394">
        <v>48</v>
      </c>
      <c r="B56" s="258" t="s">
        <v>126</v>
      </c>
      <c r="C56" s="721"/>
      <c r="D56" s="258"/>
      <c r="E56" s="258"/>
      <c r="F56" s="258"/>
    </row>
    <row r="57" spans="1:6">
      <c r="A57" s="394">
        <v>49</v>
      </c>
      <c r="B57" s="258" t="s">
        <v>127</v>
      </c>
      <c r="C57" s="721"/>
      <c r="D57" s="258"/>
      <c r="E57" s="258"/>
      <c r="F57" s="258"/>
    </row>
    <row r="58" spans="1:6">
      <c r="A58" s="394">
        <v>50</v>
      </c>
      <c r="B58" s="258" t="s">
        <v>128</v>
      </c>
      <c r="C58" s="721"/>
      <c r="D58" s="258"/>
      <c r="E58" s="258"/>
      <c r="F58" s="258"/>
    </row>
    <row r="59" spans="1:6">
      <c r="A59" s="394">
        <v>51</v>
      </c>
      <c r="B59" s="258" t="s">
        <v>129</v>
      </c>
      <c r="C59" s="721"/>
      <c r="D59" s="258"/>
      <c r="E59" s="258"/>
      <c r="F59" s="258"/>
    </row>
    <row r="60" spans="1:6">
      <c r="A60" s="394">
        <v>52</v>
      </c>
      <c r="B60" s="258" t="s">
        <v>130</v>
      </c>
      <c r="C60" s="721"/>
      <c r="D60" s="258"/>
      <c r="E60" s="258"/>
      <c r="F60" s="258"/>
    </row>
    <row r="61" spans="1:6">
      <c r="A61" s="394">
        <v>53</v>
      </c>
      <c r="B61" s="258" t="s">
        <v>131</v>
      </c>
      <c r="C61" s="721"/>
      <c r="D61" s="258"/>
      <c r="E61" s="258"/>
      <c r="F61" s="258"/>
    </row>
    <row r="62" spans="1:6">
      <c r="A62" s="394">
        <v>54</v>
      </c>
      <c r="B62" s="258" t="s">
        <v>132</v>
      </c>
      <c r="C62" s="721"/>
      <c r="D62" s="258"/>
      <c r="E62" s="258"/>
      <c r="F62" s="258"/>
    </row>
    <row r="63" spans="1:6">
      <c r="A63" s="394">
        <v>55</v>
      </c>
      <c r="B63" s="258" t="s">
        <v>133</v>
      </c>
      <c r="C63" s="721"/>
      <c r="D63" s="258"/>
      <c r="E63" s="258"/>
      <c r="F63" s="258"/>
    </row>
    <row r="64" spans="1:6">
      <c r="A64" s="394">
        <v>56</v>
      </c>
      <c r="B64" s="258" t="s">
        <v>134</v>
      </c>
      <c r="C64" s="721"/>
      <c r="D64" s="258"/>
      <c r="E64" s="258"/>
      <c r="F64" s="258"/>
    </row>
    <row r="65" spans="1:6">
      <c r="A65" s="394">
        <v>57</v>
      </c>
      <c r="B65" s="258" t="s">
        <v>135</v>
      </c>
      <c r="C65" s="721"/>
      <c r="D65" s="258"/>
      <c r="E65" s="258"/>
      <c r="F65" s="258"/>
    </row>
    <row r="66" spans="1:6">
      <c r="A66" s="394">
        <v>58</v>
      </c>
      <c r="B66" s="258" t="s">
        <v>136</v>
      </c>
      <c r="C66" s="721"/>
      <c r="D66" s="258"/>
      <c r="E66" s="258"/>
      <c r="F66" s="258"/>
    </row>
    <row r="67" spans="1:6">
      <c r="A67" s="394">
        <v>59</v>
      </c>
      <c r="B67" s="258" t="s">
        <v>137</v>
      </c>
      <c r="C67" s="721"/>
      <c r="D67" s="258"/>
      <c r="E67" s="258"/>
      <c r="F67" s="258"/>
    </row>
    <row r="68" spans="1:6">
      <c r="A68" s="394">
        <v>60</v>
      </c>
      <c r="B68" s="258" t="s">
        <v>138</v>
      </c>
      <c r="C68" s="721"/>
      <c r="D68" s="258"/>
      <c r="E68" s="258"/>
      <c r="F68" s="258"/>
    </row>
    <row r="69" spans="1:6">
      <c r="A69" s="394">
        <v>61</v>
      </c>
      <c r="B69" s="258" t="s">
        <v>139</v>
      </c>
      <c r="C69" s="721"/>
      <c r="D69" s="258"/>
      <c r="E69" s="258"/>
      <c r="F69" s="258"/>
    </row>
    <row r="70" spans="1:6">
      <c r="A70" s="394">
        <v>62</v>
      </c>
      <c r="B70" s="258" t="s">
        <v>140</v>
      </c>
      <c r="C70" s="721"/>
      <c r="D70" s="258"/>
      <c r="E70" s="258"/>
      <c r="F70" s="258"/>
    </row>
    <row r="71" spans="1:6">
      <c r="A71" s="394">
        <v>63</v>
      </c>
      <c r="B71" s="258" t="s">
        <v>141</v>
      </c>
      <c r="C71" s="721"/>
      <c r="D71" s="258"/>
      <c r="E71" s="258"/>
      <c r="F71" s="258"/>
    </row>
    <row r="72" spans="1:6">
      <c r="A72" s="394">
        <v>64</v>
      </c>
      <c r="B72" s="258" t="s">
        <v>142</v>
      </c>
      <c r="C72" s="721"/>
      <c r="D72" s="258"/>
      <c r="E72" s="258"/>
      <c r="F72" s="258"/>
    </row>
    <row r="73" spans="1:6">
      <c r="A73" s="394">
        <v>65</v>
      </c>
      <c r="B73" s="258" t="s">
        <v>143</v>
      </c>
      <c r="C73" s="721"/>
      <c r="D73" s="258"/>
      <c r="E73" s="258"/>
      <c r="F73" s="258"/>
    </row>
    <row r="74" spans="1:6">
      <c r="A74" s="394">
        <v>66</v>
      </c>
      <c r="B74" s="258" t="s">
        <v>144</v>
      </c>
      <c r="C74" s="721"/>
      <c r="D74" s="258"/>
      <c r="E74" s="258"/>
      <c r="F74" s="258"/>
    </row>
    <row r="75" spans="1:6">
      <c r="A75" s="394">
        <v>67</v>
      </c>
      <c r="B75" s="258" t="s">
        <v>145</v>
      </c>
      <c r="C75" s="721"/>
      <c r="D75" s="258"/>
      <c r="E75" s="258"/>
      <c r="F75" s="258"/>
    </row>
    <row r="76" spans="1:6">
      <c r="A76" s="394">
        <v>68</v>
      </c>
      <c r="B76" s="258" t="s">
        <v>146</v>
      </c>
      <c r="C76" s="721"/>
      <c r="D76" s="258"/>
      <c r="E76" s="258"/>
      <c r="F76" s="258"/>
    </row>
    <row r="77" spans="1:6">
      <c r="A77" s="394">
        <v>69</v>
      </c>
      <c r="B77" s="258" t="s">
        <v>147</v>
      </c>
      <c r="C77" s="721"/>
      <c r="D77" s="258"/>
      <c r="E77" s="258"/>
      <c r="F77" s="258"/>
    </row>
    <row r="78" spans="1:6">
      <c r="A78" s="394">
        <v>70</v>
      </c>
      <c r="B78" s="258" t="s">
        <v>148</v>
      </c>
      <c r="C78" s="721"/>
      <c r="D78" s="258"/>
      <c r="E78" s="258"/>
      <c r="F78" s="258"/>
    </row>
    <row r="79" spans="1:6">
      <c r="A79" s="394">
        <v>71</v>
      </c>
      <c r="B79" s="258" t="s">
        <v>149</v>
      </c>
      <c r="C79" s="721"/>
      <c r="D79" s="258"/>
      <c r="E79" s="258"/>
      <c r="F79" s="258"/>
    </row>
    <row r="80" spans="1:6">
      <c r="A80" s="394">
        <v>72</v>
      </c>
      <c r="B80" s="258" t="s">
        <v>150</v>
      </c>
      <c r="C80" s="721"/>
      <c r="D80" s="258"/>
      <c r="E80" s="258"/>
      <c r="F80" s="258"/>
    </row>
    <row r="81" spans="1:6">
      <c r="A81" s="394">
        <v>73</v>
      </c>
      <c r="B81" s="258" t="s">
        <v>151</v>
      </c>
      <c r="C81" s="721"/>
      <c r="D81" s="258"/>
      <c r="E81" s="258"/>
      <c r="F81" s="258"/>
    </row>
    <row r="82" spans="1:6">
      <c r="A82" s="394">
        <v>74</v>
      </c>
      <c r="B82" s="258" t="s">
        <v>152</v>
      </c>
      <c r="C82" s="721"/>
      <c r="D82" s="258"/>
      <c r="E82" s="258"/>
      <c r="F82" s="258"/>
    </row>
    <row r="83" spans="1:6">
      <c r="A83" s="394">
        <v>75</v>
      </c>
      <c r="B83" s="258" t="s">
        <v>153</v>
      </c>
      <c r="C83" s="721"/>
      <c r="D83" s="258"/>
      <c r="E83" s="258"/>
      <c r="F83" s="258"/>
    </row>
    <row r="84" spans="1:6">
      <c r="A84" s="394">
        <v>76</v>
      </c>
      <c r="B84" s="258" t="s">
        <v>154</v>
      </c>
      <c r="C84" s="721"/>
      <c r="D84" s="258"/>
      <c r="E84" s="258"/>
      <c r="F84" s="258"/>
    </row>
    <row r="85" spans="1:6">
      <c r="A85" s="394">
        <v>77</v>
      </c>
      <c r="B85" s="258" t="s">
        <v>155</v>
      </c>
      <c r="C85" s="721"/>
      <c r="D85" s="258"/>
      <c r="E85" s="258"/>
      <c r="F85" s="258"/>
    </row>
    <row r="86" spans="1:6">
      <c r="A86" s="394">
        <v>78</v>
      </c>
      <c r="B86" s="258" t="s">
        <v>156</v>
      </c>
      <c r="C86" s="721"/>
      <c r="D86" s="258"/>
      <c r="E86" s="258"/>
      <c r="F86" s="258"/>
    </row>
    <row r="87" spans="1:6">
      <c r="A87" s="394">
        <v>79</v>
      </c>
      <c r="B87" s="258" t="s">
        <v>157</v>
      </c>
      <c r="C87" s="721"/>
      <c r="D87" s="258"/>
      <c r="E87" s="258"/>
      <c r="F87" s="258"/>
    </row>
    <row r="88" spans="1:6">
      <c r="A88" s="394">
        <v>80</v>
      </c>
      <c r="B88" s="258" t="s">
        <v>158</v>
      </c>
      <c r="C88" s="721"/>
      <c r="D88" s="258"/>
      <c r="E88" s="258"/>
      <c r="F88" s="258"/>
    </row>
    <row r="89" spans="1:6">
      <c r="A89" s="394">
        <v>81</v>
      </c>
      <c r="B89" s="258" t="s">
        <v>159</v>
      </c>
      <c r="C89" s="721"/>
      <c r="D89" s="258"/>
      <c r="E89" s="258"/>
      <c r="F89" s="258"/>
    </row>
    <row r="90" spans="1:6">
      <c r="A90" s="394">
        <v>82</v>
      </c>
      <c r="B90" s="258" t="s">
        <v>160</v>
      </c>
      <c r="C90" s="721"/>
      <c r="D90" s="258"/>
      <c r="E90" s="258"/>
      <c r="F90" s="258"/>
    </row>
    <row r="91" spans="1:6">
      <c r="A91" s="394">
        <v>83</v>
      </c>
      <c r="B91" s="258" t="s">
        <v>161</v>
      </c>
      <c r="C91" s="721"/>
      <c r="D91" s="258"/>
      <c r="E91" s="258"/>
      <c r="F91" s="258"/>
    </row>
    <row r="92" spans="1:6">
      <c r="A92" s="394">
        <v>84</v>
      </c>
      <c r="B92" s="258" t="s">
        <v>162</v>
      </c>
      <c r="C92" s="721"/>
      <c r="D92" s="258"/>
      <c r="E92" s="258"/>
      <c r="F92" s="258"/>
    </row>
    <row r="93" spans="1:6">
      <c r="A93" s="394">
        <v>85</v>
      </c>
      <c r="B93" s="258" t="s">
        <v>163</v>
      </c>
      <c r="C93" s="721"/>
      <c r="D93" s="258"/>
      <c r="E93" s="258"/>
      <c r="F93" s="258"/>
    </row>
    <row r="94" spans="1:6">
      <c r="A94" s="394">
        <v>86</v>
      </c>
      <c r="B94" s="258" t="s">
        <v>164</v>
      </c>
      <c r="C94" s="721"/>
      <c r="D94" s="258"/>
      <c r="E94" s="258"/>
      <c r="F94" s="258"/>
    </row>
    <row r="95" spans="1:6">
      <c r="A95" s="394">
        <v>87</v>
      </c>
      <c r="B95" s="258" t="s">
        <v>165</v>
      </c>
      <c r="C95" s="721"/>
      <c r="D95" s="258"/>
      <c r="E95" s="258"/>
      <c r="F95" s="258"/>
    </row>
    <row r="96" spans="1:6">
      <c r="A96" s="394">
        <v>88</v>
      </c>
      <c r="B96" s="258" t="s">
        <v>166</v>
      </c>
      <c r="C96" s="721"/>
      <c r="D96" s="258"/>
      <c r="E96" s="258"/>
      <c r="F96" s="258"/>
    </row>
    <row r="97" spans="1:6">
      <c r="A97" s="394">
        <v>89</v>
      </c>
      <c r="B97" s="258" t="s">
        <v>167</v>
      </c>
      <c r="C97" s="721"/>
      <c r="D97" s="258"/>
      <c r="E97" s="258"/>
      <c r="F97" s="258"/>
    </row>
    <row r="98" spans="1:6">
      <c r="A98" s="394">
        <v>90</v>
      </c>
      <c r="B98" s="258" t="s">
        <v>168</v>
      </c>
      <c r="C98" s="721"/>
      <c r="D98" s="258"/>
      <c r="E98" s="258"/>
      <c r="F98" s="258"/>
    </row>
    <row r="99" spans="1:6">
      <c r="A99" s="394">
        <v>91</v>
      </c>
      <c r="B99" s="258" t="s">
        <v>169</v>
      </c>
      <c r="C99" s="721"/>
      <c r="D99" s="258"/>
      <c r="E99" s="258"/>
      <c r="F99" s="258"/>
    </row>
    <row r="100" spans="1:6">
      <c r="A100" s="394">
        <v>92</v>
      </c>
      <c r="B100" s="258" t="s">
        <v>170</v>
      </c>
      <c r="C100" s="721"/>
      <c r="D100" s="258"/>
      <c r="E100" s="258"/>
      <c r="F100" s="258"/>
    </row>
    <row r="101" spans="1:6">
      <c r="A101" s="394">
        <v>93</v>
      </c>
      <c r="B101" s="258" t="s">
        <v>171</v>
      </c>
      <c r="C101" s="721"/>
      <c r="D101" s="258"/>
      <c r="E101" s="258"/>
      <c r="F101" s="258"/>
    </row>
    <row r="102" spans="1:6">
      <c r="A102" s="394">
        <v>94</v>
      </c>
      <c r="B102" s="258" t="s">
        <v>172</v>
      </c>
      <c r="C102" s="721"/>
      <c r="D102" s="258"/>
      <c r="E102" s="258"/>
      <c r="F102" s="258"/>
    </row>
    <row r="103" spans="1:6">
      <c r="A103" s="394">
        <v>95</v>
      </c>
      <c r="B103" s="258" t="s">
        <v>173</v>
      </c>
      <c r="C103" s="721"/>
      <c r="D103" s="258"/>
      <c r="E103" s="258"/>
      <c r="F103" s="258"/>
    </row>
    <row r="104" spans="1:6">
      <c r="A104" s="394">
        <v>96</v>
      </c>
      <c r="B104" s="258" t="s">
        <v>174</v>
      </c>
      <c r="C104" s="721"/>
      <c r="D104" s="258"/>
      <c r="E104" s="258"/>
      <c r="F104" s="258"/>
    </row>
    <row r="105" spans="1:6">
      <c r="A105" s="394">
        <v>97</v>
      </c>
      <c r="B105" s="258" t="s">
        <v>175</v>
      </c>
      <c r="C105" s="721"/>
      <c r="D105" s="258"/>
      <c r="E105" s="258"/>
      <c r="F105" s="258"/>
    </row>
    <row r="106" spans="1:6">
      <c r="A106" s="394">
        <v>98</v>
      </c>
      <c r="B106" s="258" t="s">
        <v>176</v>
      </c>
      <c r="C106" s="721"/>
      <c r="D106" s="258"/>
      <c r="E106" s="258"/>
      <c r="F106" s="258"/>
    </row>
    <row r="107" spans="1:6">
      <c r="A107" s="394">
        <v>99</v>
      </c>
      <c r="B107" s="258" t="s">
        <v>177</v>
      </c>
      <c r="C107" s="721"/>
      <c r="D107" s="258"/>
      <c r="E107" s="258"/>
      <c r="F107" s="258"/>
    </row>
    <row r="108" spans="1:6">
      <c r="A108" s="394">
        <v>100</v>
      </c>
      <c r="B108" s="258" t="s">
        <v>178</v>
      </c>
      <c r="C108" s="721"/>
      <c r="D108" s="258"/>
      <c r="E108" s="258"/>
      <c r="F108" s="258"/>
    </row>
    <row r="109" spans="1:6">
      <c r="A109" s="394">
        <v>101</v>
      </c>
      <c r="B109" s="258" t="s">
        <v>179</v>
      </c>
      <c r="C109" s="721"/>
      <c r="D109" s="258"/>
      <c r="E109" s="258"/>
      <c r="F109" s="258"/>
    </row>
    <row r="110" spans="1:6">
      <c r="A110" s="394">
        <v>102</v>
      </c>
      <c r="B110" s="258" t="s">
        <v>180</v>
      </c>
      <c r="C110" s="721"/>
      <c r="D110" s="258"/>
      <c r="E110" s="258"/>
      <c r="F110" s="258"/>
    </row>
    <row r="111" spans="1:6">
      <c r="A111" s="394">
        <v>103</v>
      </c>
      <c r="B111" s="258" t="s">
        <v>181</v>
      </c>
      <c r="C111" s="721"/>
      <c r="D111" s="258"/>
      <c r="E111" s="258"/>
      <c r="F111" s="258"/>
    </row>
    <row r="112" spans="1:6">
      <c r="A112" s="394">
        <v>104</v>
      </c>
      <c r="B112" s="258" t="s">
        <v>182</v>
      </c>
      <c r="C112" s="721"/>
      <c r="D112" s="258"/>
      <c r="E112" s="258"/>
      <c r="F112" s="258"/>
    </row>
    <row r="113" spans="1:6">
      <c r="A113" s="394">
        <v>105</v>
      </c>
      <c r="B113" s="258" t="s">
        <v>183</v>
      </c>
      <c r="C113" s="721"/>
      <c r="D113" s="258"/>
      <c r="E113" s="258"/>
      <c r="F113" s="258"/>
    </row>
    <row r="114" spans="1:6">
      <c r="A114" s="394">
        <v>106</v>
      </c>
      <c r="B114" s="258" t="s">
        <v>184</v>
      </c>
      <c r="C114" s="721"/>
      <c r="D114" s="258"/>
      <c r="E114" s="258"/>
      <c r="F114" s="258"/>
    </row>
    <row r="115" spans="1:6">
      <c r="A115" s="394">
        <v>107</v>
      </c>
      <c r="B115" s="258" t="s">
        <v>185</v>
      </c>
      <c r="C115" s="721"/>
      <c r="D115" s="258"/>
      <c r="E115" s="258"/>
      <c r="F115" s="258"/>
    </row>
    <row r="116" spans="1:6">
      <c r="A116" s="394">
        <v>108</v>
      </c>
      <c r="B116" s="258" t="s">
        <v>186</v>
      </c>
      <c r="C116" s="721"/>
      <c r="D116" s="258"/>
      <c r="E116" s="258"/>
      <c r="F116" s="258"/>
    </row>
    <row r="117" spans="1:6">
      <c r="A117" s="394">
        <v>109</v>
      </c>
      <c r="B117" s="258" t="s">
        <v>187</v>
      </c>
      <c r="C117" s="721"/>
      <c r="D117" s="258"/>
      <c r="E117" s="258"/>
      <c r="F117" s="258"/>
    </row>
    <row r="118" spans="1:6">
      <c r="A118" s="394">
        <v>110</v>
      </c>
      <c r="B118" s="258" t="s">
        <v>188</v>
      </c>
      <c r="C118" s="721"/>
      <c r="D118" s="258"/>
      <c r="E118" s="258"/>
      <c r="F118" s="258"/>
    </row>
    <row r="119" spans="1:6">
      <c r="A119" s="394">
        <v>111</v>
      </c>
      <c r="B119" s="258" t="s">
        <v>189</v>
      </c>
      <c r="C119" s="721"/>
      <c r="D119" s="258"/>
      <c r="E119" s="258"/>
      <c r="F119" s="258"/>
    </row>
    <row r="120" spans="1:6">
      <c r="A120" s="394">
        <v>112</v>
      </c>
      <c r="B120" s="258" t="s">
        <v>190</v>
      </c>
      <c r="C120" s="721"/>
      <c r="D120" s="258"/>
      <c r="E120" s="258"/>
      <c r="F120" s="258"/>
    </row>
    <row r="121" spans="1:6">
      <c r="A121" s="394">
        <v>113</v>
      </c>
      <c r="B121" s="258" t="s">
        <v>191</v>
      </c>
      <c r="C121" s="721"/>
      <c r="D121" s="258"/>
      <c r="E121" s="258"/>
      <c r="F121" s="258"/>
    </row>
    <row r="122" spans="1:6">
      <c r="A122" s="394">
        <v>114</v>
      </c>
      <c r="B122" s="258" t="s">
        <v>192</v>
      </c>
      <c r="C122" s="721"/>
      <c r="D122" s="258"/>
      <c r="E122" s="258"/>
      <c r="F122" s="258"/>
    </row>
    <row r="123" spans="1:6">
      <c r="A123" s="394">
        <v>115</v>
      </c>
      <c r="B123" s="258" t="s">
        <v>193</v>
      </c>
      <c r="C123" s="721"/>
      <c r="D123" s="258"/>
      <c r="E123" s="258"/>
      <c r="F123" s="258"/>
    </row>
    <row r="124" spans="1:6">
      <c r="A124" s="394">
        <v>116</v>
      </c>
      <c r="B124" s="258" t="s">
        <v>194</v>
      </c>
      <c r="C124" s="721"/>
      <c r="D124" s="258"/>
      <c r="E124" s="258"/>
      <c r="F124" s="258"/>
    </row>
    <row r="125" spans="1:6">
      <c r="A125" s="394">
        <v>117</v>
      </c>
      <c r="B125" s="258" t="s">
        <v>195</v>
      </c>
      <c r="C125" s="721"/>
      <c r="D125" s="258"/>
      <c r="E125" s="258"/>
      <c r="F125" s="258"/>
    </row>
    <row r="126" spans="1:6">
      <c r="A126" s="394">
        <v>118</v>
      </c>
      <c r="B126" s="258" t="s">
        <v>196</v>
      </c>
      <c r="C126" s="721"/>
      <c r="D126" s="258"/>
      <c r="E126" s="258"/>
      <c r="F126" s="258"/>
    </row>
    <row r="127" spans="1:6">
      <c r="A127" s="394">
        <v>119</v>
      </c>
      <c r="B127" s="258" t="s">
        <v>197</v>
      </c>
      <c r="C127" s="721"/>
      <c r="D127" s="258"/>
      <c r="E127" s="258"/>
      <c r="F127" s="258"/>
    </row>
    <row r="128" spans="1:6">
      <c r="A128" s="394">
        <v>120</v>
      </c>
      <c r="B128" s="258" t="s">
        <v>198</v>
      </c>
      <c r="C128" s="721"/>
      <c r="D128" s="258"/>
      <c r="E128" s="258"/>
      <c r="F128" s="258"/>
    </row>
    <row r="129" spans="1:6">
      <c r="A129" s="394">
        <v>121</v>
      </c>
      <c r="B129" s="258" t="s">
        <v>199</v>
      </c>
      <c r="C129" s="721"/>
      <c r="D129" s="258"/>
      <c r="E129" s="258"/>
      <c r="F129" s="258"/>
    </row>
    <row r="130" spans="1:6">
      <c r="A130" s="394">
        <v>122</v>
      </c>
      <c r="B130" s="258" t="s">
        <v>200</v>
      </c>
      <c r="C130" s="721"/>
      <c r="D130" s="258"/>
      <c r="E130" s="258"/>
      <c r="F130" s="258"/>
    </row>
    <row r="131" spans="1:6">
      <c r="A131" s="394">
        <v>123</v>
      </c>
      <c r="B131" s="258" t="s">
        <v>201</v>
      </c>
      <c r="C131" s="721"/>
      <c r="D131" s="258"/>
      <c r="E131" s="258"/>
      <c r="F131" s="258"/>
    </row>
    <row r="132" spans="1:6">
      <c r="A132" s="394">
        <v>124</v>
      </c>
      <c r="B132" s="258" t="s">
        <v>202</v>
      </c>
      <c r="C132" s="721"/>
      <c r="D132" s="258"/>
      <c r="E132" s="258"/>
      <c r="F132" s="258"/>
    </row>
    <row r="133" spans="1:6">
      <c r="A133" s="394">
        <v>125</v>
      </c>
      <c r="B133" s="258" t="s">
        <v>203</v>
      </c>
      <c r="C133" s="721"/>
      <c r="D133" s="258"/>
      <c r="E133" s="258"/>
      <c r="F133" s="258"/>
    </row>
    <row r="134" spans="1:6">
      <c r="A134" s="394">
        <v>126</v>
      </c>
      <c r="B134" s="258" t="s">
        <v>204</v>
      </c>
      <c r="C134" s="721"/>
      <c r="D134" s="258"/>
      <c r="E134" s="258"/>
      <c r="F134" s="258"/>
    </row>
    <row r="135" spans="1:6">
      <c r="A135" s="394">
        <v>127</v>
      </c>
      <c r="B135" s="258" t="s">
        <v>205</v>
      </c>
      <c r="C135" s="721"/>
      <c r="D135" s="258"/>
      <c r="E135" s="258"/>
      <c r="F135" s="258"/>
    </row>
    <row r="136" spans="1:6">
      <c r="A136" s="394">
        <v>128</v>
      </c>
      <c r="B136" s="258" t="s">
        <v>206</v>
      </c>
      <c r="C136" s="721"/>
      <c r="D136" s="258"/>
      <c r="E136" s="258"/>
      <c r="F136" s="258"/>
    </row>
    <row r="137" spans="1:6">
      <c r="A137" s="394">
        <v>129</v>
      </c>
      <c r="B137" s="258" t="s">
        <v>207</v>
      </c>
      <c r="C137" s="721"/>
      <c r="D137" s="258"/>
      <c r="E137" s="258"/>
      <c r="F137" s="258"/>
    </row>
    <row r="138" spans="1:6">
      <c r="A138" s="394">
        <v>130</v>
      </c>
      <c r="B138" s="258" t="s">
        <v>208</v>
      </c>
      <c r="C138" s="721"/>
      <c r="D138" s="258"/>
      <c r="E138" s="258"/>
      <c r="F138" s="258"/>
    </row>
    <row r="139" spans="1:6">
      <c r="A139" s="394">
        <v>131</v>
      </c>
      <c r="B139" s="258" t="s">
        <v>209</v>
      </c>
      <c r="C139" s="721"/>
      <c r="D139" s="258"/>
      <c r="E139" s="258"/>
      <c r="F139" s="258"/>
    </row>
    <row r="140" spans="1:6">
      <c r="A140" s="394">
        <v>132</v>
      </c>
      <c r="B140" s="258" t="s">
        <v>210</v>
      </c>
      <c r="C140" s="721"/>
      <c r="D140" s="258"/>
      <c r="E140" s="258"/>
      <c r="F140" s="258"/>
    </row>
    <row r="141" spans="1:6">
      <c r="A141" s="394">
        <v>133</v>
      </c>
      <c r="B141" s="258" t="s">
        <v>211</v>
      </c>
      <c r="C141" s="721"/>
      <c r="D141" s="258"/>
      <c r="E141" s="258"/>
      <c r="F141" s="258"/>
    </row>
    <row r="142" spans="1:6">
      <c r="A142" s="394">
        <v>134</v>
      </c>
      <c r="B142" s="258" t="s">
        <v>212</v>
      </c>
      <c r="C142" s="721"/>
      <c r="D142" s="258"/>
      <c r="E142" s="258"/>
      <c r="F142" s="258"/>
    </row>
    <row r="143" spans="1:6">
      <c r="A143" s="394">
        <v>135</v>
      </c>
      <c r="B143" s="258" t="s">
        <v>213</v>
      </c>
      <c r="C143" s="721"/>
      <c r="D143" s="258"/>
      <c r="E143" s="258"/>
      <c r="F143" s="258"/>
    </row>
    <row r="144" spans="1:6">
      <c r="A144" s="394">
        <v>136</v>
      </c>
      <c r="B144" s="258" t="s">
        <v>214</v>
      </c>
      <c r="C144" s="721"/>
      <c r="D144" s="258"/>
      <c r="E144" s="258"/>
      <c r="F144" s="258"/>
    </row>
    <row r="145" spans="1:6">
      <c r="A145" s="394">
        <v>137</v>
      </c>
      <c r="B145" s="258" t="s">
        <v>215</v>
      </c>
      <c r="C145" s="721"/>
      <c r="D145" s="258"/>
      <c r="E145" s="258"/>
      <c r="F145" s="258"/>
    </row>
    <row r="146" spans="1:6">
      <c r="A146" s="394">
        <v>138</v>
      </c>
      <c r="B146" s="258" t="s">
        <v>216</v>
      </c>
      <c r="C146" s="721"/>
      <c r="D146" s="258"/>
      <c r="E146" s="258"/>
      <c r="F146" s="258"/>
    </row>
    <row r="147" spans="1:6">
      <c r="A147" s="394">
        <v>139</v>
      </c>
      <c r="B147" s="258" t="s">
        <v>217</v>
      </c>
      <c r="C147" s="721"/>
      <c r="D147" s="258"/>
      <c r="E147" s="258"/>
      <c r="F147" s="258"/>
    </row>
    <row r="148" spans="1:6">
      <c r="A148" s="394">
        <v>140</v>
      </c>
      <c r="B148" s="258" t="s">
        <v>218</v>
      </c>
      <c r="C148" s="721"/>
      <c r="D148" s="258"/>
      <c r="E148" s="258"/>
      <c r="F148" s="258"/>
    </row>
    <row r="149" spans="1:6">
      <c r="A149" s="394">
        <v>141</v>
      </c>
      <c r="B149" s="258" t="s">
        <v>219</v>
      </c>
      <c r="C149" s="721"/>
      <c r="D149" s="258"/>
      <c r="E149" s="258"/>
      <c r="F149" s="258"/>
    </row>
    <row r="150" spans="1:6">
      <c r="A150" s="394">
        <v>142</v>
      </c>
      <c r="B150" s="258" t="s">
        <v>220</v>
      </c>
      <c r="C150" s="721"/>
      <c r="D150" s="258"/>
      <c r="E150" s="258"/>
      <c r="F150" s="258"/>
    </row>
    <row r="151" spans="1:6">
      <c r="A151" s="394">
        <v>143</v>
      </c>
      <c r="B151" s="258" t="s">
        <v>221</v>
      </c>
      <c r="C151" s="721"/>
      <c r="D151" s="258"/>
      <c r="E151" s="258"/>
      <c r="F151" s="258"/>
    </row>
    <row r="152" spans="1:6">
      <c r="A152" s="394">
        <v>144</v>
      </c>
      <c r="B152" s="258" t="s">
        <v>222</v>
      </c>
      <c r="C152" s="721"/>
      <c r="D152" s="258"/>
      <c r="E152" s="258"/>
      <c r="F152" s="258"/>
    </row>
    <row r="153" spans="1:6">
      <c r="A153" s="394">
        <v>145</v>
      </c>
      <c r="B153" s="258" t="s">
        <v>223</v>
      </c>
      <c r="C153" s="721"/>
      <c r="D153" s="258"/>
      <c r="E153" s="258"/>
      <c r="F153" s="258"/>
    </row>
    <row r="154" spans="1:6">
      <c r="A154" s="394">
        <v>146</v>
      </c>
      <c r="B154" s="258" t="s">
        <v>224</v>
      </c>
      <c r="C154" s="721"/>
      <c r="D154" s="258"/>
      <c r="E154" s="258"/>
      <c r="F154" s="258"/>
    </row>
    <row r="155" spans="1:6">
      <c r="A155" s="394">
        <v>147</v>
      </c>
      <c r="B155" s="258" t="s">
        <v>225</v>
      </c>
      <c r="C155" s="721"/>
      <c r="D155" s="258"/>
      <c r="E155" s="258"/>
      <c r="F155" s="258"/>
    </row>
    <row r="156" spans="1:6">
      <c r="A156" s="394">
        <v>148</v>
      </c>
      <c r="B156" s="258" t="s">
        <v>226</v>
      </c>
      <c r="C156" s="721"/>
      <c r="D156" s="258"/>
      <c r="E156" s="258"/>
      <c r="F156" s="258"/>
    </row>
    <row r="157" spans="1:6">
      <c r="A157" s="394">
        <v>149</v>
      </c>
      <c r="B157" s="258" t="s">
        <v>227</v>
      </c>
      <c r="C157" s="721"/>
      <c r="D157" s="258"/>
      <c r="E157" s="258"/>
      <c r="F157" s="258"/>
    </row>
    <row r="158" spans="1:6">
      <c r="A158" s="394">
        <v>150</v>
      </c>
      <c r="B158" s="258" t="s">
        <v>228</v>
      </c>
      <c r="C158" s="721"/>
      <c r="D158" s="258"/>
      <c r="E158" s="258"/>
      <c r="F158" s="258"/>
    </row>
    <row r="159" spans="1:6">
      <c r="A159" s="394">
        <v>151</v>
      </c>
      <c r="B159" s="258" t="s">
        <v>229</v>
      </c>
      <c r="C159" s="721"/>
      <c r="D159" s="258"/>
      <c r="E159" s="258"/>
      <c r="F159" s="258"/>
    </row>
    <row r="160" spans="1:6">
      <c r="A160" s="394">
        <v>152</v>
      </c>
      <c r="B160" s="258" t="s">
        <v>230</v>
      </c>
      <c r="C160" s="721"/>
      <c r="D160" s="258"/>
      <c r="E160" s="258"/>
      <c r="F160" s="258"/>
    </row>
    <row r="161" spans="1:6">
      <c r="A161" s="394">
        <v>153</v>
      </c>
      <c r="B161" s="258" t="s">
        <v>231</v>
      </c>
      <c r="C161" s="721"/>
      <c r="D161" s="258"/>
      <c r="E161" s="258"/>
      <c r="F161" s="258"/>
    </row>
    <row r="162" spans="1:6">
      <c r="A162" s="394">
        <v>154</v>
      </c>
      <c r="B162" s="258" t="s">
        <v>232</v>
      </c>
      <c r="C162" s="721"/>
      <c r="D162" s="258"/>
      <c r="E162" s="258"/>
      <c r="F162" s="258"/>
    </row>
    <row r="163" spans="1:6">
      <c r="A163" s="394">
        <v>155</v>
      </c>
      <c r="B163" s="258" t="s">
        <v>233</v>
      </c>
      <c r="C163" s="721"/>
      <c r="D163" s="258"/>
      <c r="E163" s="258"/>
      <c r="F163" s="258"/>
    </row>
    <row r="164" spans="1:6">
      <c r="A164" s="394">
        <v>156</v>
      </c>
      <c r="B164" s="258" t="s">
        <v>234</v>
      </c>
      <c r="C164" s="721"/>
      <c r="D164" s="258"/>
      <c r="E164" s="258"/>
      <c r="F164" s="258"/>
    </row>
    <row r="165" spans="1:6">
      <c r="A165" s="394">
        <v>157</v>
      </c>
      <c r="B165" s="258" t="s">
        <v>235</v>
      </c>
      <c r="C165" s="721"/>
      <c r="D165" s="258"/>
      <c r="E165" s="258"/>
      <c r="F165" s="258"/>
    </row>
    <row r="166" spans="1:6">
      <c r="A166" s="394">
        <v>158</v>
      </c>
      <c r="B166" s="258" t="s">
        <v>236</v>
      </c>
      <c r="C166" s="721"/>
      <c r="D166" s="258"/>
      <c r="E166" s="258"/>
      <c r="F166" s="258"/>
    </row>
    <row r="167" spans="1:6">
      <c r="A167" s="394">
        <v>159</v>
      </c>
      <c r="B167" s="258" t="s">
        <v>237</v>
      </c>
      <c r="C167" s="721"/>
      <c r="D167" s="258"/>
      <c r="E167" s="258"/>
      <c r="F167" s="258"/>
    </row>
    <row r="168" spans="1:6">
      <c r="A168" s="394">
        <v>160</v>
      </c>
      <c r="B168" s="258" t="s">
        <v>238</v>
      </c>
      <c r="C168" s="721"/>
      <c r="D168" s="258"/>
      <c r="E168" s="258"/>
      <c r="F168" s="258"/>
    </row>
    <row r="169" spans="1:6">
      <c r="A169" s="394">
        <v>161</v>
      </c>
      <c r="B169" s="258" t="s">
        <v>239</v>
      </c>
      <c r="C169" s="721"/>
      <c r="D169" s="258"/>
      <c r="E169" s="258"/>
      <c r="F169" s="258"/>
    </row>
    <row r="170" spans="1:6">
      <c r="A170" s="394">
        <v>162</v>
      </c>
      <c r="B170" s="258" t="s">
        <v>240</v>
      </c>
      <c r="C170" s="721"/>
      <c r="D170" s="258"/>
      <c r="E170" s="258"/>
      <c r="F170" s="258"/>
    </row>
    <row r="171" spans="1:6">
      <c r="A171" s="394">
        <v>163</v>
      </c>
      <c r="B171" s="258" t="s">
        <v>241</v>
      </c>
      <c r="C171" s="721"/>
      <c r="D171" s="258"/>
      <c r="E171" s="258"/>
      <c r="F171" s="258"/>
    </row>
    <row r="172" spans="1:6">
      <c r="A172" s="394">
        <v>164</v>
      </c>
      <c r="B172" s="258" t="s">
        <v>242</v>
      </c>
      <c r="C172" s="721"/>
      <c r="D172" s="258"/>
      <c r="E172" s="258"/>
      <c r="F172" s="258"/>
    </row>
    <row r="173" spans="1:6">
      <c r="A173" s="394">
        <v>165</v>
      </c>
      <c r="B173" s="258" t="s">
        <v>243</v>
      </c>
      <c r="C173" s="721"/>
      <c r="D173" s="258"/>
      <c r="E173" s="258"/>
      <c r="F173" s="258"/>
    </row>
    <row r="174" spans="1:6">
      <c r="A174" s="394">
        <v>166</v>
      </c>
      <c r="B174" s="258" t="s">
        <v>244</v>
      </c>
      <c r="C174" s="721"/>
      <c r="D174" s="258"/>
      <c r="E174" s="258"/>
      <c r="F174" s="258"/>
    </row>
    <row r="175" spans="1:6">
      <c r="A175" s="394">
        <v>167</v>
      </c>
      <c r="B175" s="258" t="s">
        <v>245</v>
      </c>
      <c r="C175" s="721"/>
      <c r="D175" s="258"/>
      <c r="E175" s="258"/>
      <c r="F175" s="258"/>
    </row>
    <row r="176" spans="1:6">
      <c r="A176" s="394">
        <v>168</v>
      </c>
      <c r="B176" s="258" t="s">
        <v>246</v>
      </c>
      <c r="C176" s="721"/>
      <c r="D176" s="258"/>
      <c r="E176" s="258"/>
      <c r="F176" s="258"/>
    </row>
    <row r="177" spans="1:6">
      <c r="A177" s="394">
        <v>169</v>
      </c>
      <c r="B177" s="258" t="s">
        <v>247</v>
      </c>
      <c r="C177" s="721"/>
      <c r="D177" s="258"/>
      <c r="E177" s="258"/>
      <c r="F177" s="258"/>
    </row>
    <row r="178" spans="1:6">
      <c r="A178" s="394">
        <v>170</v>
      </c>
      <c r="B178" s="258" t="s">
        <v>248</v>
      </c>
      <c r="C178" s="721"/>
      <c r="D178" s="258"/>
      <c r="E178" s="258"/>
      <c r="F178" s="258"/>
    </row>
    <row r="179" spans="1:6">
      <c r="A179" s="394">
        <v>171</v>
      </c>
      <c r="B179" s="258" t="s">
        <v>249</v>
      </c>
      <c r="C179" s="721"/>
      <c r="D179" s="258"/>
      <c r="E179" s="258"/>
      <c r="F179" s="258"/>
    </row>
    <row r="180" spans="1:6">
      <c r="A180" s="394">
        <v>172</v>
      </c>
      <c r="B180" s="258" t="s">
        <v>250</v>
      </c>
      <c r="C180" s="721"/>
      <c r="D180" s="258"/>
      <c r="E180" s="258"/>
      <c r="F180" s="258"/>
    </row>
    <row r="181" spans="1:6">
      <c r="A181" s="394">
        <v>173</v>
      </c>
      <c r="B181" s="258" t="s">
        <v>251</v>
      </c>
      <c r="C181" s="721"/>
      <c r="D181" s="258"/>
      <c r="E181" s="258"/>
      <c r="F181" s="258"/>
    </row>
    <row r="182" spans="1:6">
      <c r="A182" s="394">
        <v>174</v>
      </c>
      <c r="B182" s="258" t="s">
        <v>252</v>
      </c>
      <c r="C182" s="721"/>
      <c r="D182" s="258"/>
      <c r="E182" s="258"/>
      <c r="F182" s="258"/>
    </row>
    <row r="183" spans="1:6">
      <c r="A183" s="394">
        <v>175</v>
      </c>
      <c r="B183" s="258" t="s">
        <v>253</v>
      </c>
      <c r="C183" s="721"/>
      <c r="D183" s="258"/>
      <c r="E183" s="258"/>
      <c r="F183" s="258"/>
    </row>
    <row r="184" spans="1:6">
      <c r="A184" s="394">
        <v>176</v>
      </c>
      <c r="B184" s="258" t="s">
        <v>254</v>
      </c>
      <c r="C184" s="721"/>
      <c r="D184" s="258"/>
      <c r="E184" s="258"/>
      <c r="F184" s="258"/>
    </row>
    <row r="185" spans="1:6">
      <c r="A185" s="394">
        <v>177</v>
      </c>
      <c r="B185" s="258" t="s">
        <v>255</v>
      </c>
      <c r="C185" s="721"/>
      <c r="D185" s="258"/>
      <c r="E185" s="258"/>
      <c r="F185" s="258"/>
    </row>
    <row r="186" spans="1:6">
      <c r="A186" s="394">
        <v>178</v>
      </c>
      <c r="B186" s="258" t="s">
        <v>256</v>
      </c>
      <c r="C186" s="721"/>
      <c r="D186" s="258"/>
      <c r="E186" s="258"/>
      <c r="F186" s="258"/>
    </row>
    <row r="187" spans="1:6">
      <c r="A187" s="394">
        <v>179</v>
      </c>
      <c r="B187" s="258" t="s">
        <v>257</v>
      </c>
      <c r="C187" s="721"/>
      <c r="D187" s="258"/>
      <c r="E187" s="258"/>
      <c r="F187" s="258"/>
    </row>
    <row r="188" spans="1:6">
      <c r="A188" s="394">
        <v>180</v>
      </c>
      <c r="B188" s="258" t="s">
        <v>258</v>
      </c>
      <c r="C188" s="721"/>
      <c r="D188" s="258"/>
      <c r="E188" s="258"/>
      <c r="F188" s="258"/>
    </row>
    <row r="189" spans="1:6">
      <c r="A189" s="394">
        <v>181</v>
      </c>
      <c r="B189" s="258" t="s">
        <v>259</v>
      </c>
      <c r="C189" s="721"/>
      <c r="D189" s="258"/>
      <c r="E189" s="258"/>
      <c r="F189" s="258"/>
    </row>
    <row r="190" spans="1:6">
      <c r="A190" s="394">
        <v>182</v>
      </c>
      <c r="B190" s="258" t="s">
        <v>260</v>
      </c>
      <c r="C190" s="721"/>
      <c r="D190" s="258"/>
      <c r="E190" s="258"/>
      <c r="F190" s="258"/>
    </row>
    <row r="191" spans="1:6">
      <c r="A191" s="394">
        <v>183</v>
      </c>
      <c r="B191" s="258" t="s">
        <v>261</v>
      </c>
      <c r="C191" s="721"/>
      <c r="D191" s="258"/>
      <c r="E191" s="258"/>
      <c r="F191" s="258"/>
    </row>
    <row r="192" spans="1:6">
      <c r="A192" s="394">
        <v>184</v>
      </c>
      <c r="B192" s="258" t="s">
        <v>262</v>
      </c>
      <c r="C192" s="721"/>
      <c r="D192" s="258"/>
      <c r="E192" s="258"/>
      <c r="F192" s="258"/>
    </row>
    <row r="193" spans="1:6">
      <c r="A193" s="394">
        <v>185</v>
      </c>
      <c r="B193" s="258" t="s">
        <v>263</v>
      </c>
      <c r="C193" s="721"/>
      <c r="D193" s="258"/>
      <c r="E193" s="258"/>
      <c r="F193" s="258"/>
    </row>
    <row r="194" spans="1:6">
      <c r="A194" s="394">
        <v>186</v>
      </c>
      <c r="B194" s="258" t="s">
        <v>264</v>
      </c>
      <c r="C194" s="721"/>
      <c r="D194" s="258"/>
      <c r="E194" s="258"/>
      <c r="F194" s="258"/>
    </row>
    <row r="195" spans="1:6">
      <c r="A195" s="394">
        <v>187</v>
      </c>
      <c r="B195" s="258" t="s">
        <v>265</v>
      </c>
      <c r="C195" s="721"/>
      <c r="D195" s="258"/>
      <c r="E195" s="258"/>
      <c r="F195" s="258"/>
    </row>
    <row r="196" spans="1:6">
      <c r="A196" s="394">
        <v>188</v>
      </c>
      <c r="B196" s="258" t="s">
        <v>266</v>
      </c>
      <c r="C196" s="721"/>
      <c r="D196" s="258"/>
      <c r="E196" s="258"/>
      <c r="F196" s="258"/>
    </row>
    <row r="197" spans="1:6">
      <c r="A197" s="394">
        <v>189</v>
      </c>
      <c r="B197" s="258" t="s">
        <v>267</v>
      </c>
      <c r="C197" s="721"/>
      <c r="D197" s="258"/>
      <c r="E197" s="258"/>
      <c r="F197" s="258"/>
    </row>
    <row r="198" spans="1:6">
      <c r="A198" s="394">
        <v>190</v>
      </c>
      <c r="B198" s="258" t="s">
        <v>268</v>
      </c>
      <c r="C198" s="721"/>
      <c r="D198" s="258"/>
      <c r="E198" s="258"/>
      <c r="F198" s="258"/>
    </row>
    <row r="199" spans="1:6">
      <c r="A199" s="394">
        <v>191</v>
      </c>
      <c r="B199" s="258" t="s">
        <v>269</v>
      </c>
      <c r="C199" s="721"/>
      <c r="D199" s="258"/>
      <c r="E199" s="258"/>
      <c r="F199" s="258"/>
    </row>
    <row r="200" spans="1:6">
      <c r="A200" s="394">
        <v>192</v>
      </c>
      <c r="B200" s="258" t="s">
        <v>270</v>
      </c>
      <c r="C200" s="721"/>
      <c r="D200" s="258"/>
      <c r="E200" s="258"/>
      <c r="F200" s="258"/>
    </row>
    <row r="201" spans="1:6">
      <c r="A201" s="394">
        <v>193</v>
      </c>
      <c r="B201" s="258" t="s">
        <v>271</v>
      </c>
      <c r="C201" s="721"/>
      <c r="D201" s="258"/>
      <c r="E201" s="258"/>
      <c r="F201" s="258"/>
    </row>
    <row r="202" spans="1:6">
      <c r="A202" s="394">
        <v>194</v>
      </c>
      <c r="B202" s="258" t="s">
        <v>272</v>
      </c>
      <c r="C202" s="721"/>
      <c r="D202" s="258"/>
      <c r="E202" s="258"/>
      <c r="F202" s="258"/>
    </row>
    <row r="203" spans="1:6">
      <c r="A203" s="394">
        <v>195</v>
      </c>
      <c r="B203" s="258" t="s">
        <v>273</v>
      </c>
      <c r="C203" s="721"/>
      <c r="D203" s="258"/>
      <c r="E203" s="258"/>
      <c r="F203" s="258"/>
    </row>
    <row r="204" spans="1:6">
      <c r="A204" s="394">
        <v>196</v>
      </c>
      <c r="B204" s="258" t="s">
        <v>274</v>
      </c>
      <c r="C204" s="721"/>
      <c r="D204" s="258"/>
      <c r="E204" s="258"/>
      <c r="F204" s="258"/>
    </row>
    <row r="205" spans="1:6">
      <c r="A205" s="394">
        <v>197</v>
      </c>
      <c r="B205" s="258" t="s">
        <v>275</v>
      </c>
      <c r="C205" s="721"/>
      <c r="D205" s="258"/>
      <c r="E205" s="258"/>
      <c r="F205" s="258"/>
    </row>
    <row r="206" spans="1:6">
      <c r="A206" s="394">
        <v>198</v>
      </c>
      <c r="B206" s="258" t="s">
        <v>276</v>
      </c>
      <c r="C206" s="721"/>
      <c r="D206" s="258"/>
      <c r="E206" s="258"/>
      <c r="F206" s="258"/>
    </row>
    <row r="207" spans="1:6">
      <c r="A207" s="394">
        <v>199</v>
      </c>
      <c r="B207" s="258" t="s">
        <v>277</v>
      </c>
      <c r="C207" s="721"/>
      <c r="D207" s="258"/>
      <c r="E207" s="258"/>
      <c r="F207" s="258"/>
    </row>
    <row r="208" spans="1:6">
      <c r="A208" s="394">
        <v>200</v>
      </c>
      <c r="B208" s="258" t="s">
        <v>278</v>
      </c>
      <c r="C208" s="721"/>
      <c r="D208" s="258"/>
      <c r="E208" s="258"/>
      <c r="F208" s="258"/>
    </row>
    <row r="209" spans="1:6">
      <c r="A209" s="394">
        <v>201</v>
      </c>
      <c r="B209" s="258" t="s">
        <v>279</v>
      </c>
      <c r="C209" s="721"/>
      <c r="D209" s="258"/>
      <c r="E209" s="258"/>
      <c r="F209" s="258"/>
    </row>
    <row r="210" spans="1:6">
      <c r="A210" s="394">
        <v>202</v>
      </c>
      <c r="B210" s="258" t="s">
        <v>280</v>
      </c>
      <c r="C210" s="721"/>
      <c r="D210" s="258"/>
      <c r="E210" s="258"/>
      <c r="F210" s="258"/>
    </row>
    <row r="211" spans="1:6">
      <c r="A211" s="394">
        <v>203</v>
      </c>
      <c r="B211" s="258" t="s">
        <v>281</v>
      </c>
      <c r="C211" s="721"/>
      <c r="D211" s="258"/>
      <c r="E211" s="258"/>
      <c r="F211" s="258"/>
    </row>
    <row r="212" spans="1:6">
      <c r="A212" s="394">
        <v>204</v>
      </c>
      <c r="B212" s="258" t="s">
        <v>282</v>
      </c>
      <c r="C212" s="721"/>
      <c r="D212" s="258"/>
      <c r="E212" s="258"/>
      <c r="F212" s="258"/>
    </row>
    <row r="213" spans="1:6">
      <c r="A213" s="394">
        <v>205</v>
      </c>
      <c r="B213" s="258" t="s">
        <v>283</v>
      </c>
      <c r="C213" s="721"/>
      <c r="D213" s="258"/>
      <c r="E213" s="258"/>
      <c r="F213" s="258"/>
    </row>
    <row r="214" spans="1:6">
      <c r="A214" s="394">
        <v>206</v>
      </c>
      <c r="B214" s="258" t="s">
        <v>284</v>
      </c>
      <c r="C214" s="721"/>
      <c r="D214" s="258"/>
      <c r="E214" s="258"/>
      <c r="F214" s="258"/>
    </row>
    <row r="215" spans="1:6">
      <c r="A215" s="394">
        <v>207</v>
      </c>
      <c r="B215" s="258" t="s">
        <v>285</v>
      </c>
      <c r="C215" s="721"/>
      <c r="D215" s="258"/>
      <c r="E215" s="258"/>
      <c r="F215" s="258"/>
    </row>
    <row r="216" spans="1:6">
      <c r="A216" s="394">
        <v>208</v>
      </c>
      <c r="B216" s="258" t="s">
        <v>286</v>
      </c>
      <c r="C216" s="721"/>
      <c r="D216" s="258"/>
      <c r="E216" s="258"/>
      <c r="F216" s="258"/>
    </row>
    <row r="217" spans="1:6">
      <c r="A217" s="394">
        <v>209</v>
      </c>
      <c r="B217" s="258" t="s">
        <v>287</v>
      </c>
      <c r="C217" s="721"/>
      <c r="D217" s="258"/>
      <c r="E217" s="258"/>
      <c r="F217" s="258"/>
    </row>
    <row r="218" spans="1:6">
      <c r="A218" s="394">
        <v>210</v>
      </c>
      <c r="B218" s="258" t="s">
        <v>288</v>
      </c>
      <c r="C218" s="721"/>
      <c r="D218" s="258"/>
      <c r="E218" s="258"/>
      <c r="F218" s="258"/>
    </row>
    <row r="219" spans="1:6">
      <c r="A219" s="394">
        <v>211</v>
      </c>
      <c r="B219" s="258" t="s">
        <v>289</v>
      </c>
      <c r="C219" s="721"/>
      <c r="D219" s="258"/>
      <c r="E219" s="258"/>
      <c r="F219" s="258"/>
    </row>
    <row r="220" spans="1:6">
      <c r="A220" s="394">
        <v>212</v>
      </c>
      <c r="B220" s="258" t="s">
        <v>290</v>
      </c>
      <c r="C220" s="721"/>
      <c r="D220" s="258"/>
      <c r="E220" s="258"/>
      <c r="F220" s="258"/>
    </row>
    <row r="221" spans="1:6">
      <c r="A221" s="394">
        <v>213</v>
      </c>
      <c r="B221" s="258" t="s">
        <v>291</v>
      </c>
      <c r="C221" s="721"/>
      <c r="D221" s="258"/>
      <c r="E221" s="258"/>
      <c r="F221" s="258"/>
    </row>
    <row r="222" spans="1:6">
      <c r="A222" s="394">
        <v>214</v>
      </c>
      <c r="B222" s="258" t="s">
        <v>292</v>
      </c>
      <c r="C222" s="721"/>
      <c r="D222" s="258"/>
      <c r="E222" s="258"/>
      <c r="F222" s="258"/>
    </row>
    <row r="223" spans="1:6">
      <c r="A223" s="394">
        <v>215</v>
      </c>
      <c r="B223" s="258" t="s">
        <v>293</v>
      </c>
      <c r="C223" s="721"/>
      <c r="D223" s="258"/>
      <c r="E223" s="258"/>
      <c r="F223" s="258"/>
    </row>
    <row r="224" spans="1:6">
      <c r="A224" s="394">
        <v>216</v>
      </c>
      <c r="B224" s="258" t="s">
        <v>294</v>
      </c>
      <c r="C224" s="721"/>
      <c r="D224" s="258"/>
      <c r="E224" s="258"/>
      <c r="F224" s="258"/>
    </row>
    <row r="225" spans="1:6">
      <c r="A225" s="394">
        <v>217</v>
      </c>
      <c r="B225" s="258" t="s">
        <v>295</v>
      </c>
      <c r="C225" s="721"/>
      <c r="D225" s="258"/>
      <c r="E225" s="258"/>
      <c r="F225" s="258"/>
    </row>
    <row r="226" spans="1:6">
      <c r="A226" s="394">
        <v>218</v>
      </c>
      <c r="B226" s="258" t="s">
        <v>296</v>
      </c>
      <c r="C226" s="721"/>
      <c r="D226" s="258"/>
      <c r="E226" s="258"/>
      <c r="F226" s="258"/>
    </row>
    <row r="227" spans="1:6">
      <c r="A227" s="394">
        <v>219</v>
      </c>
      <c r="B227" s="258" t="s">
        <v>297</v>
      </c>
      <c r="C227" s="721"/>
      <c r="D227" s="258"/>
      <c r="E227" s="258"/>
      <c r="F227" s="258"/>
    </row>
    <row r="228" spans="1:6">
      <c r="A228" s="394">
        <v>220</v>
      </c>
      <c r="B228" s="258" t="s">
        <v>298</v>
      </c>
      <c r="C228" s="721"/>
      <c r="D228" s="258"/>
      <c r="E228" s="258"/>
      <c r="F228" s="258"/>
    </row>
    <row r="229" spans="1:6">
      <c r="A229" s="394">
        <v>221</v>
      </c>
      <c r="B229" s="258" t="s">
        <v>299</v>
      </c>
      <c r="C229" s="721"/>
      <c r="D229" s="258"/>
      <c r="E229" s="258"/>
      <c r="F229" s="258"/>
    </row>
    <row r="230" spans="1:6">
      <c r="A230" s="394">
        <v>222</v>
      </c>
      <c r="B230" s="258" t="s">
        <v>300</v>
      </c>
      <c r="C230" s="721"/>
      <c r="D230" s="258"/>
      <c r="E230" s="258"/>
      <c r="F230" s="258"/>
    </row>
    <row r="231" spans="1:6">
      <c r="A231" s="394">
        <v>223</v>
      </c>
      <c r="B231" s="258" t="s">
        <v>301</v>
      </c>
      <c r="C231" s="721"/>
      <c r="D231" s="258"/>
      <c r="E231" s="258"/>
      <c r="F231" s="258"/>
    </row>
    <row r="232" spans="1:6">
      <c r="A232" s="394">
        <v>224</v>
      </c>
      <c r="B232" s="258" t="s">
        <v>302</v>
      </c>
      <c r="C232" s="721"/>
      <c r="D232" s="258"/>
      <c r="E232" s="258"/>
      <c r="F232" s="258"/>
    </row>
    <row r="233" spans="1:6">
      <c r="A233" s="394">
        <v>225</v>
      </c>
      <c r="B233" s="258" t="s">
        <v>303</v>
      </c>
      <c r="C233" s="721"/>
      <c r="D233" s="258"/>
      <c r="E233" s="258"/>
      <c r="F233" s="258"/>
    </row>
    <row r="234" spans="1:6">
      <c r="A234" s="394">
        <v>226</v>
      </c>
      <c r="B234" s="258" t="s">
        <v>304</v>
      </c>
      <c r="C234" s="721"/>
      <c r="D234" s="258"/>
      <c r="E234" s="258"/>
      <c r="F234" s="258"/>
    </row>
    <row r="235" spans="1:6">
      <c r="A235" s="394">
        <v>227</v>
      </c>
      <c r="B235" s="258" t="s">
        <v>305</v>
      </c>
      <c r="C235" s="721"/>
      <c r="D235" s="258"/>
      <c r="E235" s="258"/>
      <c r="F235" s="258"/>
    </row>
    <row r="236" spans="1:6">
      <c r="A236" s="394">
        <v>228</v>
      </c>
      <c r="B236" s="258" t="s">
        <v>306</v>
      </c>
      <c r="C236" s="721"/>
      <c r="D236" s="258"/>
      <c r="E236" s="258"/>
      <c r="F236" s="258"/>
    </row>
    <row r="237" spans="1:6">
      <c r="A237" s="394">
        <v>229</v>
      </c>
      <c r="B237" s="258" t="s">
        <v>307</v>
      </c>
      <c r="C237" s="721"/>
      <c r="D237" s="258"/>
      <c r="E237" s="258"/>
      <c r="F237" s="258"/>
    </row>
    <row r="238" spans="1:6">
      <c r="A238" s="394">
        <v>230</v>
      </c>
      <c r="B238" s="258" t="s">
        <v>308</v>
      </c>
      <c r="C238" s="721"/>
      <c r="D238" s="258"/>
      <c r="E238" s="258"/>
      <c r="F238" s="258"/>
    </row>
    <row r="239" spans="1:6">
      <c r="A239" s="394">
        <v>231</v>
      </c>
      <c r="B239" s="258" t="s">
        <v>309</v>
      </c>
      <c r="C239" s="721"/>
      <c r="D239" s="258"/>
      <c r="E239" s="258"/>
      <c r="F239" s="258"/>
    </row>
    <row r="240" spans="1:6">
      <c r="A240" s="394">
        <v>232</v>
      </c>
      <c r="B240" s="258" t="s">
        <v>310</v>
      </c>
      <c r="C240" s="721"/>
      <c r="D240" s="258"/>
      <c r="E240" s="258"/>
      <c r="F240" s="258"/>
    </row>
    <row r="241" spans="1:6">
      <c r="A241" s="394">
        <v>233</v>
      </c>
      <c r="B241" s="258" t="s">
        <v>311</v>
      </c>
      <c r="C241" s="721"/>
      <c r="D241" s="258"/>
      <c r="E241" s="258"/>
      <c r="F241" s="258"/>
    </row>
    <row r="242" spans="1:6">
      <c r="A242" s="394">
        <v>234</v>
      </c>
      <c r="B242" s="258" t="s">
        <v>312</v>
      </c>
      <c r="C242" s="721"/>
      <c r="D242" s="258"/>
      <c r="E242" s="258"/>
      <c r="F242" s="258"/>
    </row>
    <row r="243" spans="1:6">
      <c r="A243" s="394">
        <v>235</v>
      </c>
      <c r="B243" s="258" t="s">
        <v>313</v>
      </c>
      <c r="C243" s="721"/>
      <c r="D243" s="258"/>
      <c r="E243" s="258"/>
      <c r="F243" s="258"/>
    </row>
    <row r="244" spans="1:6">
      <c r="A244" s="394">
        <v>236</v>
      </c>
      <c r="B244" s="258" t="s">
        <v>314</v>
      </c>
      <c r="C244" s="721"/>
      <c r="D244" s="258"/>
      <c r="E244" s="258"/>
      <c r="F244" s="258"/>
    </row>
    <row r="245" spans="1:6">
      <c r="A245" s="394">
        <v>237</v>
      </c>
      <c r="B245" s="258" t="s">
        <v>315</v>
      </c>
      <c r="C245" s="721"/>
      <c r="D245" s="258"/>
      <c r="E245" s="258"/>
      <c r="F245" s="258"/>
    </row>
    <row r="246" spans="1:6">
      <c r="A246" s="394">
        <v>238</v>
      </c>
      <c r="B246" s="258" t="s">
        <v>316</v>
      </c>
      <c r="C246" s="721"/>
      <c r="D246" s="258"/>
      <c r="E246" s="258"/>
      <c r="F246" s="258"/>
    </row>
    <row r="247" spans="1:6">
      <c r="A247" s="394">
        <v>239</v>
      </c>
      <c r="B247" s="258" t="s">
        <v>317</v>
      </c>
      <c r="C247" s="721"/>
      <c r="D247" s="258"/>
      <c r="E247" s="258"/>
      <c r="F247" s="258"/>
    </row>
    <row r="248" spans="1:6">
      <c r="A248" s="394">
        <v>240</v>
      </c>
      <c r="B248" s="258" t="s">
        <v>318</v>
      </c>
      <c r="C248" s="721"/>
      <c r="D248" s="258"/>
      <c r="E248" s="258"/>
      <c r="F248" s="258"/>
    </row>
    <row r="249" spans="1:6">
      <c r="A249" s="394">
        <v>241</v>
      </c>
      <c r="B249" s="258" t="s">
        <v>319</v>
      </c>
      <c r="C249" s="721"/>
      <c r="D249" s="258"/>
      <c r="E249" s="258"/>
      <c r="F249" s="258"/>
    </row>
    <row r="250" spans="1:6">
      <c r="A250" s="394">
        <v>242</v>
      </c>
      <c r="B250" s="258" t="s">
        <v>320</v>
      </c>
      <c r="C250" s="721"/>
      <c r="D250" s="258"/>
      <c r="E250" s="258"/>
      <c r="F250" s="258"/>
    </row>
    <row r="251" spans="1:6">
      <c r="A251" s="394">
        <v>243</v>
      </c>
      <c r="B251" s="258" t="s">
        <v>321</v>
      </c>
      <c r="C251" s="721"/>
      <c r="D251" s="258"/>
      <c r="E251" s="258"/>
      <c r="F251" s="258"/>
    </row>
    <row r="252" spans="1:6">
      <c r="A252" s="394">
        <v>244</v>
      </c>
      <c r="B252" s="258" t="s">
        <v>322</v>
      </c>
      <c r="C252" s="721"/>
      <c r="D252" s="258"/>
      <c r="E252" s="258"/>
      <c r="F252" s="258"/>
    </row>
    <row r="253" spans="1:6">
      <c r="A253" s="394">
        <v>245</v>
      </c>
      <c r="B253" s="258" t="s">
        <v>323</v>
      </c>
      <c r="C253" s="721"/>
      <c r="D253" s="258"/>
      <c r="E253" s="258"/>
      <c r="F253" s="258"/>
    </row>
    <row r="254" spans="1:6">
      <c r="A254" s="394">
        <v>246</v>
      </c>
      <c r="B254" s="258" t="s">
        <v>324</v>
      </c>
      <c r="C254" s="721"/>
      <c r="D254" s="258"/>
      <c r="E254" s="258"/>
      <c r="F254" s="258"/>
    </row>
    <row r="255" spans="1:6">
      <c r="A255" s="394">
        <v>247</v>
      </c>
      <c r="B255" s="258" t="s">
        <v>325</v>
      </c>
      <c r="C255" s="721"/>
      <c r="D255" s="258"/>
      <c r="E255" s="258"/>
      <c r="F255" s="258"/>
    </row>
    <row r="256" spans="1:6">
      <c r="A256" s="394">
        <v>248</v>
      </c>
      <c r="B256" s="258" t="s">
        <v>326</v>
      </c>
      <c r="C256" s="721"/>
      <c r="D256" s="258"/>
      <c r="E256" s="258"/>
      <c r="F256" s="258"/>
    </row>
    <row r="257" spans="1:6">
      <c r="A257" s="394">
        <v>249</v>
      </c>
      <c r="B257" s="258" t="s">
        <v>327</v>
      </c>
      <c r="C257" s="721"/>
      <c r="D257" s="258"/>
      <c r="E257" s="258"/>
      <c r="F257" s="258"/>
    </row>
    <row r="258" spans="1:6">
      <c r="A258" s="394">
        <v>250</v>
      </c>
      <c r="B258" s="258" t="s">
        <v>328</v>
      </c>
      <c r="C258" s="721"/>
      <c r="D258" s="258"/>
      <c r="E258" s="258"/>
      <c r="F258" s="258"/>
    </row>
    <row r="259" spans="1:6">
      <c r="A259" s="394">
        <v>251</v>
      </c>
      <c r="B259" s="258" t="s">
        <v>34</v>
      </c>
      <c r="C259" s="721"/>
      <c r="D259" s="258"/>
      <c r="E259" s="258"/>
      <c r="F259" s="258"/>
    </row>
    <row r="260" spans="1:6">
      <c r="A260" s="723"/>
      <c r="B260" s="724"/>
      <c r="C260" s="724"/>
      <c r="D260" s="258"/>
      <c r="E260" s="258"/>
      <c r="F260" s="258"/>
    </row>
    <row r="261" spans="1:6" ht="15.75">
      <c r="A261" s="160" t="s">
        <v>27</v>
      </c>
      <c r="B261" s="1038" t="s">
        <v>7</v>
      </c>
      <c r="C261" s="1038"/>
      <c r="D261" s="1038"/>
      <c r="E261" s="1038"/>
      <c r="F261" s="1038"/>
    </row>
    <row r="262" spans="1:6">
      <c r="A262" s="394">
        <v>1</v>
      </c>
      <c r="B262" s="159" t="s">
        <v>396</v>
      </c>
      <c r="C262" s="394"/>
      <c r="D262" s="258"/>
      <c r="E262" s="258"/>
      <c r="F262" s="258"/>
    </row>
    <row r="263" spans="1:6">
      <c r="A263" s="394">
        <v>2</v>
      </c>
      <c r="B263" s="258" t="s">
        <v>8</v>
      </c>
      <c r="C263" s="258"/>
      <c r="D263" s="258"/>
      <c r="E263" s="258"/>
      <c r="F263" s="258"/>
    </row>
    <row r="264" spans="1:6">
      <c r="A264" s="394">
        <v>3</v>
      </c>
      <c r="B264" s="258" t="s">
        <v>720</v>
      </c>
      <c r="C264" s="258"/>
      <c r="D264" s="258"/>
      <c r="E264" s="258"/>
      <c r="F264" s="258"/>
    </row>
    <row r="265" spans="1:6">
      <c r="A265" s="394">
        <v>4</v>
      </c>
      <c r="B265" s="258" t="s">
        <v>721</v>
      </c>
      <c r="C265" s="258"/>
      <c r="D265" s="258"/>
      <c r="E265" s="258"/>
      <c r="F265" s="258"/>
    </row>
    <row r="266" spans="1:6">
      <c r="A266" s="394">
        <v>5</v>
      </c>
      <c r="B266" s="258" t="s">
        <v>31</v>
      </c>
      <c r="C266" s="258"/>
      <c r="D266" s="258"/>
      <c r="E266" s="258"/>
      <c r="F266" s="258"/>
    </row>
    <row r="267" spans="1:6">
      <c r="A267" s="723"/>
      <c r="B267" s="724"/>
      <c r="C267" s="724"/>
      <c r="D267" s="724"/>
      <c r="E267" s="724"/>
      <c r="F267" s="258"/>
    </row>
    <row r="268" spans="1:6" ht="15.75">
      <c r="A268" s="160" t="s">
        <v>28</v>
      </c>
      <c r="B268" s="1038" t="s">
        <v>53</v>
      </c>
      <c r="C268" s="1038"/>
      <c r="D268" s="1038"/>
      <c r="E268" s="1038"/>
      <c r="F268" s="1038"/>
    </row>
    <row r="269" spans="1:6">
      <c r="A269" s="394">
        <v>1</v>
      </c>
      <c r="B269" s="258" t="s">
        <v>396</v>
      </c>
      <c r="C269" s="724"/>
      <c r="D269" s="724"/>
      <c r="E269" s="258"/>
      <c r="F269" s="258"/>
    </row>
    <row r="270" spans="1:6">
      <c r="A270" s="394">
        <v>2</v>
      </c>
      <c r="B270" s="258" t="s">
        <v>4</v>
      </c>
      <c r="C270" s="724"/>
      <c r="D270" s="724"/>
      <c r="E270" s="258"/>
      <c r="F270" s="258"/>
    </row>
    <row r="271" spans="1:6">
      <c r="A271" s="394">
        <v>3</v>
      </c>
      <c r="B271" s="258" t="s">
        <v>460</v>
      </c>
      <c r="C271" s="724"/>
      <c r="D271" s="724"/>
      <c r="E271" s="258"/>
      <c r="F271" s="258"/>
    </row>
    <row r="272" spans="1:6">
      <c r="A272" s="394">
        <v>4</v>
      </c>
      <c r="B272" s="258" t="s">
        <v>421</v>
      </c>
      <c r="C272" s="724"/>
      <c r="D272" s="724"/>
      <c r="E272" s="258"/>
      <c r="F272" s="258"/>
    </row>
    <row r="273" spans="1:6">
      <c r="A273" s="394">
        <v>5</v>
      </c>
      <c r="B273" s="258" t="s">
        <v>422</v>
      </c>
      <c r="C273" s="724"/>
      <c r="D273" s="724"/>
      <c r="E273" s="258"/>
      <c r="F273" s="258"/>
    </row>
    <row r="274" spans="1:6">
      <c r="A274" s="394">
        <v>6</v>
      </c>
      <c r="B274" s="258" t="s">
        <v>32</v>
      </c>
      <c r="C274" s="724"/>
      <c r="D274" s="724"/>
      <c r="E274" s="258"/>
      <c r="F274" s="258"/>
    </row>
    <row r="275" spans="1:6">
      <c r="A275" s="394">
        <v>7</v>
      </c>
      <c r="B275" s="258" t="s">
        <v>33</v>
      </c>
      <c r="C275" s="724"/>
      <c r="D275" s="724"/>
      <c r="E275" s="258"/>
      <c r="F275" s="258"/>
    </row>
    <row r="276" spans="1:6">
      <c r="A276" s="394">
        <v>8</v>
      </c>
      <c r="B276" s="258" t="s">
        <v>457</v>
      </c>
      <c r="C276" s="724"/>
      <c r="D276" s="724"/>
      <c r="E276" s="258"/>
      <c r="F276" s="258"/>
    </row>
    <row r="277" spans="1:6">
      <c r="A277" s="394">
        <v>9</v>
      </c>
      <c r="B277" s="258" t="s">
        <v>458</v>
      </c>
      <c r="C277" s="724"/>
      <c r="D277" s="724"/>
      <c r="E277" s="258"/>
      <c r="F277" s="258"/>
    </row>
    <row r="278" spans="1:6">
      <c r="A278" s="394">
        <v>10</v>
      </c>
      <c r="B278" s="258" t="s">
        <v>459</v>
      </c>
      <c r="C278" s="724"/>
      <c r="D278" s="724"/>
      <c r="E278" s="258"/>
      <c r="F278" s="258"/>
    </row>
    <row r="279" spans="1:6">
      <c r="A279" s="394">
        <v>11</v>
      </c>
      <c r="B279" s="258" t="s">
        <v>34</v>
      </c>
      <c r="C279" s="724"/>
      <c r="D279" s="724"/>
      <c r="E279" s="258"/>
      <c r="F279" s="258"/>
    </row>
    <row r="280" spans="1:6">
      <c r="A280" s="394"/>
      <c r="B280" s="258"/>
      <c r="C280" s="724"/>
      <c r="D280" s="724"/>
      <c r="E280" s="258"/>
      <c r="F280" s="258"/>
    </row>
    <row r="281" spans="1:6" ht="15.75">
      <c r="A281" s="160" t="s">
        <v>29</v>
      </c>
      <c r="B281" s="1038" t="s">
        <v>12</v>
      </c>
      <c r="C281" s="1038"/>
      <c r="D281" s="1038"/>
      <c r="E281" s="1038"/>
      <c r="F281" s="1038"/>
    </row>
    <row r="282" spans="1:6">
      <c r="A282" s="394">
        <v>1</v>
      </c>
      <c r="B282" s="258" t="s">
        <v>396</v>
      </c>
      <c r="C282" s="258"/>
      <c r="D282" s="258"/>
      <c r="E282" s="258"/>
      <c r="F282" s="258"/>
    </row>
    <row r="283" spans="1:6">
      <c r="A283" s="394">
        <v>2</v>
      </c>
      <c r="B283" s="258" t="s">
        <v>13</v>
      </c>
      <c r="C283" s="258"/>
      <c r="D283" s="258"/>
      <c r="E283" s="258"/>
      <c r="F283" s="258"/>
    </row>
    <row r="284" spans="1:6">
      <c r="A284" s="394">
        <v>3</v>
      </c>
      <c r="B284" s="258" t="s">
        <v>66</v>
      </c>
      <c r="C284" s="258"/>
      <c r="D284" s="258"/>
      <c r="E284" s="258"/>
      <c r="F284" s="258"/>
    </row>
    <row r="285" spans="1:6">
      <c r="A285" s="394">
        <v>4</v>
      </c>
      <c r="B285" s="258" t="s">
        <v>442</v>
      </c>
      <c r="C285" s="258"/>
      <c r="D285" s="258"/>
      <c r="E285" s="258"/>
      <c r="F285" s="258"/>
    </row>
    <row r="286" spans="1:6">
      <c r="A286" s="394"/>
      <c r="B286" s="258"/>
      <c r="C286" s="258"/>
      <c r="D286" s="258"/>
      <c r="E286" s="258"/>
      <c r="F286" s="258"/>
    </row>
    <row r="287" spans="1:6" ht="15.75">
      <c r="A287" s="160" t="s">
        <v>30</v>
      </c>
      <c r="B287" s="1038" t="s">
        <v>411</v>
      </c>
      <c r="C287" s="1038"/>
      <c r="D287" s="1038"/>
      <c r="E287" s="1038"/>
      <c r="F287" s="1038"/>
    </row>
    <row r="288" spans="1:6">
      <c r="A288" s="394">
        <v>1</v>
      </c>
      <c r="B288" s="258" t="s">
        <v>73</v>
      </c>
      <c r="C288" s="258"/>
      <c r="D288" s="258"/>
      <c r="E288" s="258"/>
      <c r="F288" s="258"/>
    </row>
    <row r="289" spans="1:6">
      <c r="A289" s="394">
        <v>2</v>
      </c>
      <c r="B289" s="258" t="s">
        <v>461</v>
      </c>
      <c r="C289" s="258"/>
      <c r="D289" s="258"/>
      <c r="E289" s="258"/>
      <c r="F289" s="258"/>
    </row>
    <row r="290" spans="1:6">
      <c r="A290" s="394">
        <v>3</v>
      </c>
      <c r="B290" s="258" t="s">
        <v>396</v>
      </c>
      <c r="C290" s="258"/>
      <c r="D290" s="258"/>
      <c r="E290" s="258"/>
      <c r="F290" s="258"/>
    </row>
    <row r="291" spans="1:6">
      <c r="A291" s="394"/>
      <c r="B291" s="258"/>
      <c r="C291" s="258"/>
      <c r="D291" s="258"/>
      <c r="E291" s="258"/>
      <c r="F291" s="258"/>
    </row>
    <row r="292" spans="1:6" ht="15.75">
      <c r="A292" s="160" t="s">
        <v>410</v>
      </c>
      <c r="B292" s="1038" t="s">
        <v>432</v>
      </c>
      <c r="C292" s="1038"/>
      <c r="D292" s="1038"/>
      <c r="E292" s="1038"/>
      <c r="F292" s="1038"/>
    </row>
    <row r="293" spans="1:6">
      <c r="A293" s="394">
        <v>1</v>
      </c>
      <c r="B293" s="258" t="s">
        <v>16</v>
      </c>
      <c r="C293" s="258"/>
      <c r="D293" s="258"/>
      <c r="E293" s="258"/>
      <c r="F293" s="258"/>
    </row>
    <row r="294" spans="1:6">
      <c r="A294" s="394">
        <v>2</v>
      </c>
      <c r="B294" s="258" t="s">
        <v>5</v>
      </c>
      <c r="C294" s="258"/>
      <c r="D294" s="258"/>
      <c r="E294" s="258"/>
      <c r="F294" s="258"/>
    </row>
    <row r="295" spans="1:6">
      <c r="A295" s="394"/>
      <c r="B295" s="258"/>
      <c r="C295" s="258"/>
      <c r="D295" s="258"/>
      <c r="E295" s="258"/>
      <c r="F295" s="258"/>
    </row>
    <row r="296" spans="1:6" ht="15.75">
      <c r="A296" s="160" t="s">
        <v>412</v>
      </c>
      <c r="B296" s="1038" t="s">
        <v>431</v>
      </c>
      <c r="C296" s="1038"/>
      <c r="D296" s="1038"/>
      <c r="E296" s="1038"/>
      <c r="F296" s="1038"/>
    </row>
    <row r="297" spans="1:6">
      <c r="A297" s="394">
        <v>1</v>
      </c>
      <c r="B297" s="258" t="s">
        <v>634</v>
      </c>
      <c r="C297" s="258"/>
      <c r="D297" s="258"/>
      <c r="E297" s="258"/>
      <c r="F297" s="258"/>
    </row>
    <row r="298" spans="1:6">
      <c r="A298" s="394">
        <v>2</v>
      </c>
      <c r="B298" s="258" t="s">
        <v>426</v>
      </c>
      <c r="C298" s="258"/>
      <c r="D298" s="258"/>
      <c r="E298" s="258"/>
      <c r="F298" s="258"/>
    </row>
    <row r="299" spans="1:6">
      <c r="A299" s="394">
        <v>3</v>
      </c>
      <c r="B299" s="258" t="s">
        <v>427</v>
      </c>
      <c r="C299" s="258"/>
      <c r="D299" s="258"/>
      <c r="E299" s="258"/>
      <c r="F299" s="258"/>
    </row>
    <row r="300" spans="1:6">
      <c r="A300" s="394">
        <v>4</v>
      </c>
      <c r="B300" s="258" t="s">
        <v>428</v>
      </c>
      <c r="C300" s="258"/>
      <c r="D300" s="258"/>
      <c r="E300" s="258"/>
      <c r="F300" s="258"/>
    </row>
    <row r="301" spans="1:6">
      <c r="A301" s="394">
        <v>5</v>
      </c>
      <c r="B301" s="258" t="s">
        <v>635</v>
      </c>
      <c r="C301" s="258"/>
      <c r="D301" s="258"/>
      <c r="E301" s="258"/>
      <c r="F301" s="258"/>
    </row>
    <row r="302" spans="1:6">
      <c r="A302" s="394">
        <v>6</v>
      </c>
      <c r="B302" s="258" t="s">
        <v>636</v>
      </c>
      <c r="C302" s="258"/>
      <c r="D302" s="258"/>
      <c r="E302" s="258"/>
      <c r="F302" s="258"/>
    </row>
    <row r="303" spans="1:6">
      <c r="A303" s="394">
        <v>7</v>
      </c>
      <c r="B303" s="258" t="s">
        <v>429</v>
      </c>
      <c r="C303" s="258"/>
      <c r="D303" s="258"/>
      <c r="E303" s="258"/>
      <c r="F303" s="258"/>
    </row>
    <row r="304" spans="1:6">
      <c r="A304" s="394">
        <v>8</v>
      </c>
      <c r="B304" s="258" t="s">
        <v>430</v>
      </c>
      <c r="C304" s="258"/>
      <c r="D304" s="258"/>
      <c r="E304" s="258"/>
      <c r="F304" s="258"/>
    </row>
    <row r="305" spans="1:6">
      <c r="A305" s="394">
        <v>9</v>
      </c>
      <c r="B305" s="258" t="s">
        <v>34</v>
      </c>
      <c r="C305" s="258"/>
      <c r="D305" s="258"/>
      <c r="E305" s="258"/>
      <c r="F305" s="258"/>
    </row>
    <row r="306" spans="1:6">
      <c r="A306" s="394">
        <v>10</v>
      </c>
      <c r="B306" s="258" t="s">
        <v>396</v>
      </c>
      <c r="C306" s="258"/>
      <c r="D306" s="258"/>
      <c r="E306" s="258"/>
      <c r="F306" s="258"/>
    </row>
    <row r="307" spans="1:6">
      <c r="A307" s="394"/>
      <c r="B307" s="258"/>
      <c r="C307" s="258"/>
      <c r="D307" s="258"/>
      <c r="E307" s="258"/>
      <c r="F307" s="258"/>
    </row>
    <row r="308" spans="1:6" ht="15.75">
      <c r="A308" s="160" t="s">
        <v>509</v>
      </c>
      <c r="B308" s="1038" t="s">
        <v>484</v>
      </c>
      <c r="C308" s="1038"/>
      <c r="D308" s="1038"/>
      <c r="E308" s="1038"/>
      <c r="F308" s="1038"/>
    </row>
    <row r="309" spans="1:6">
      <c r="A309" s="394">
        <v>1</v>
      </c>
      <c r="B309" s="725" t="s">
        <v>485</v>
      </c>
      <c r="C309" s="258"/>
      <c r="D309" s="258"/>
      <c r="E309" s="258"/>
      <c r="F309" s="258"/>
    </row>
    <row r="310" spans="1:6">
      <c r="A310" s="394">
        <v>2</v>
      </c>
      <c r="B310" s="725" t="s">
        <v>486</v>
      </c>
      <c r="C310" s="258"/>
      <c r="D310" s="258"/>
      <c r="E310" s="258"/>
      <c r="F310" s="258"/>
    </row>
    <row r="311" spans="1:6">
      <c r="A311" s="394">
        <v>3</v>
      </c>
      <c r="B311" s="725" t="s">
        <v>487</v>
      </c>
      <c r="C311" s="258"/>
      <c r="D311" s="258"/>
      <c r="E311" s="258"/>
      <c r="F311" s="258"/>
    </row>
    <row r="312" spans="1:6">
      <c r="A312" s="394">
        <v>4</v>
      </c>
      <c r="B312" s="725" t="s">
        <v>488</v>
      </c>
      <c r="C312" s="258"/>
      <c r="D312" s="258"/>
      <c r="E312" s="258"/>
      <c r="F312" s="258"/>
    </row>
    <row r="313" spans="1:6">
      <c r="A313" s="394">
        <v>5</v>
      </c>
      <c r="B313" s="725" t="s">
        <v>637</v>
      </c>
      <c r="C313" s="258"/>
      <c r="D313" s="258"/>
      <c r="E313" s="258"/>
      <c r="F313" s="258"/>
    </row>
    <row r="314" spans="1:6">
      <c r="A314" s="394">
        <v>6</v>
      </c>
      <c r="B314" s="725" t="s">
        <v>638</v>
      </c>
      <c r="C314" s="258"/>
      <c r="D314" s="258"/>
      <c r="E314" s="258"/>
      <c r="F314" s="258"/>
    </row>
    <row r="315" spans="1:6">
      <c r="A315" s="394">
        <v>7</v>
      </c>
      <c r="B315" s="725" t="s">
        <v>639</v>
      </c>
      <c r="C315" s="258"/>
      <c r="D315" s="258"/>
      <c r="E315" s="258"/>
      <c r="F315" s="258"/>
    </row>
    <row r="316" spans="1:6">
      <c r="A316" s="394">
        <v>8</v>
      </c>
      <c r="B316" s="725" t="s">
        <v>640</v>
      </c>
      <c r="C316" s="258"/>
      <c r="D316" s="258"/>
      <c r="E316" s="258"/>
      <c r="F316" s="258"/>
    </row>
    <row r="317" spans="1:6">
      <c r="A317" s="394">
        <v>9</v>
      </c>
      <c r="B317" s="725" t="s">
        <v>34</v>
      </c>
      <c r="C317" s="258"/>
      <c r="D317" s="258"/>
      <c r="E317" s="258"/>
      <c r="F317" s="258"/>
    </row>
    <row r="318" spans="1:6">
      <c r="A318" s="394">
        <v>10</v>
      </c>
      <c r="B318" s="725" t="s">
        <v>396</v>
      </c>
      <c r="C318" s="258"/>
      <c r="D318" s="258"/>
      <c r="E318" s="258"/>
      <c r="F318" s="258"/>
    </row>
    <row r="319" spans="1:6">
      <c r="A319" s="394"/>
      <c r="B319" s="258"/>
      <c r="C319" s="258"/>
      <c r="D319" s="258"/>
      <c r="E319" s="258"/>
      <c r="F319" s="258"/>
    </row>
    <row r="320" spans="1:6" ht="15.75">
      <c r="A320" s="160" t="s">
        <v>425</v>
      </c>
      <c r="B320" s="1038" t="s">
        <v>586</v>
      </c>
      <c r="C320" s="1038"/>
      <c r="D320" s="1038"/>
      <c r="E320" s="1038"/>
      <c r="F320" s="1038"/>
    </row>
    <row r="321" spans="1:6">
      <c r="A321" s="394">
        <v>1</v>
      </c>
      <c r="B321" s="725" t="s">
        <v>579</v>
      </c>
      <c r="C321" s="258"/>
      <c r="D321" s="258"/>
      <c r="E321" s="258"/>
      <c r="F321" s="258"/>
    </row>
    <row r="322" spans="1:6">
      <c r="A322" s="394">
        <v>2</v>
      </c>
      <c r="B322" s="725" t="s">
        <v>580</v>
      </c>
      <c r="C322" s="258"/>
      <c r="D322" s="258"/>
      <c r="E322" s="258"/>
      <c r="F322" s="258"/>
    </row>
    <row r="323" spans="1:6">
      <c r="A323" s="394">
        <v>3</v>
      </c>
      <c r="B323" s="725" t="s">
        <v>581</v>
      </c>
      <c r="C323" s="258"/>
      <c r="D323" s="258"/>
      <c r="E323" s="258"/>
      <c r="F323" s="258"/>
    </row>
    <row r="324" spans="1:6">
      <c r="A324" s="394">
        <v>4</v>
      </c>
      <c r="B324" s="725" t="s">
        <v>582</v>
      </c>
      <c r="C324" s="258"/>
      <c r="D324" s="258"/>
      <c r="E324" s="258"/>
      <c r="F324" s="258"/>
    </row>
    <row r="325" spans="1:6">
      <c r="A325" s="394">
        <v>5</v>
      </c>
      <c r="B325" s="725" t="s">
        <v>34</v>
      </c>
      <c r="C325" s="258"/>
      <c r="D325" s="258"/>
      <c r="E325" s="258"/>
      <c r="F325" s="258"/>
    </row>
    <row r="326" spans="1:6">
      <c r="A326" s="394">
        <v>6</v>
      </c>
      <c r="B326" s="725" t="s">
        <v>396</v>
      </c>
      <c r="C326" s="258"/>
      <c r="D326" s="258"/>
      <c r="E326" s="258"/>
      <c r="F326" s="258"/>
    </row>
    <row r="327" spans="1:6">
      <c r="A327" s="394"/>
      <c r="B327" s="258"/>
      <c r="C327" s="258"/>
      <c r="D327" s="258"/>
      <c r="E327" s="258"/>
      <c r="F327" s="258"/>
    </row>
    <row r="328" spans="1:6" ht="15.75">
      <c r="A328" s="160" t="s">
        <v>475</v>
      </c>
      <c r="B328" s="1038" t="s">
        <v>601</v>
      </c>
      <c r="C328" s="1038"/>
      <c r="D328" s="1038"/>
      <c r="E328" s="1038"/>
      <c r="F328" s="1038"/>
    </row>
    <row r="329" spans="1:6">
      <c r="A329" s="394">
        <v>1</v>
      </c>
      <c r="B329" s="726" t="s">
        <v>396</v>
      </c>
      <c r="C329" s="258"/>
      <c r="D329" s="258"/>
      <c r="E329" s="258"/>
      <c r="F329" s="258"/>
    </row>
    <row r="330" spans="1:6">
      <c r="A330" s="394">
        <v>2</v>
      </c>
      <c r="B330" s="726" t="s">
        <v>4</v>
      </c>
      <c r="C330" s="258"/>
      <c r="D330" s="258"/>
      <c r="E330" s="258"/>
      <c r="F330" s="258"/>
    </row>
    <row r="331" spans="1:6">
      <c r="A331" s="394">
        <v>3</v>
      </c>
      <c r="B331" s="726" t="s">
        <v>460</v>
      </c>
      <c r="C331" s="258"/>
      <c r="D331" s="258"/>
      <c r="E331" s="258"/>
      <c r="F331" s="258"/>
    </row>
    <row r="332" spans="1:6">
      <c r="A332" s="394">
        <v>4</v>
      </c>
      <c r="B332" s="726" t="s">
        <v>421</v>
      </c>
      <c r="C332" s="258"/>
      <c r="D332" s="258"/>
      <c r="E332" s="258"/>
      <c r="F332" s="258"/>
    </row>
    <row r="333" spans="1:6">
      <c r="A333" s="394">
        <v>5</v>
      </c>
      <c r="B333" s="726" t="s">
        <v>32</v>
      </c>
      <c r="C333" s="258"/>
      <c r="D333" s="258"/>
      <c r="E333" s="258"/>
      <c r="F333" s="258"/>
    </row>
    <row r="334" spans="1:6">
      <c r="A334" s="394">
        <v>6</v>
      </c>
      <c r="B334" s="726" t="s">
        <v>457</v>
      </c>
      <c r="C334" s="258"/>
      <c r="D334" s="258"/>
      <c r="E334" s="258"/>
      <c r="F334" s="258"/>
    </row>
    <row r="335" spans="1:6">
      <c r="A335" s="394">
        <v>7</v>
      </c>
      <c r="B335" s="726" t="s">
        <v>34</v>
      </c>
      <c r="C335" s="258"/>
      <c r="D335" s="258"/>
      <c r="E335" s="258"/>
      <c r="F335" s="258"/>
    </row>
    <row r="336" spans="1:6">
      <c r="A336" s="394"/>
      <c r="B336" s="258"/>
      <c r="C336" s="258"/>
      <c r="D336" s="258"/>
      <c r="E336" s="258"/>
      <c r="F336" s="258"/>
    </row>
    <row r="337" spans="1:6" ht="15.75">
      <c r="A337" s="160" t="s">
        <v>510</v>
      </c>
      <c r="B337" s="1038" t="s">
        <v>909</v>
      </c>
      <c r="C337" s="1038"/>
      <c r="D337" s="1038"/>
      <c r="E337" s="1038"/>
      <c r="F337" s="1038"/>
    </row>
    <row r="338" spans="1:6">
      <c r="A338" s="394">
        <v>1</v>
      </c>
      <c r="B338" s="258" t="s">
        <v>396</v>
      </c>
      <c r="C338" s="258"/>
      <c r="D338" s="258"/>
      <c r="E338" s="258"/>
      <c r="F338" s="258"/>
    </row>
    <row r="339" spans="1:6">
      <c r="A339" s="394">
        <v>2</v>
      </c>
      <c r="B339" s="258" t="s">
        <v>910</v>
      </c>
      <c r="C339" s="258"/>
      <c r="D339" s="258"/>
      <c r="E339" s="258"/>
      <c r="F339" s="258"/>
    </row>
    <row r="340" spans="1:6">
      <c r="A340" s="394">
        <v>3</v>
      </c>
      <c r="B340" s="258" t="s">
        <v>911</v>
      </c>
      <c r="C340" s="258"/>
      <c r="D340" s="258"/>
      <c r="E340" s="258"/>
      <c r="F340" s="258"/>
    </row>
    <row r="341" spans="1:6">
      <c r="A341" s="394">
        <v>4</v>
      </c>
      <c r="B341" s="258" t="s">
        <v>912</v>
      </c>
      <c r="C341" s="258"/>
      <c r="D341" s="258"/>
      <c r="E341" s="258"/>
      <c r="F341" s="258"/>
    </row>
    <row r="342" spans="1:6">
      <c r="A342" s="394">
        <v>5</v>
      </c>
      <c r="B342" s="258" t="s">
        <v>913</v>
      </c>
      <c r="C342" s="258"/>
      <c r="D342" s="258"/>
      <c r="E342" s="258"/>
      <c r="F342" s="258"/>
    </row>
    <row r="343" spans="1:6">
      <c r="A343" s="394">
        <v>6</v>
      </c>
      <c r="B343" s="258" t="s">
        <v>914</v>
      </c>
      <c r="C343" s="258"/>
      <c r="D343" s="258"/>
      <c r="E343" s="258"/>
      <c r="F343" s="258"/>
    </row>
    <row r="344" spans="1:6">
      <c r="A344" s="394">
        <v>7</v>
      </c>
      <c r="B344" s="258" t="s">
        <v>915</v>
      </c>
      <c r="C344" s="258"/>
      <c r="D344" s="258"/>
      <c r="E344" s="258"/>
      <c r="F344" s="258"/>
    </row>
    <row r="345" spans="1:6">
      <c r="A345" s="394">
        <v>8</v>
      </c>
      <c r="B345" s="258" t="s">
        <v>916</v>
      </c>
      <c r="C345" s="258"/>
      <c r="D345" s="258"/>
      <c r="E345" s="258"/>
      <c r="F345" s="258"/>
    </row>
    <row r="346" spans="1:6">
      <c r="A346" s="394">
        <v>9</v>
      </c>
      <c r="B346" s="258" t="s">
        <v>917</v>
      </c>
      <c r="C346" s="258"/>
      <c r="D346" s="258"/>
      <c r="E346" s="258"/>
      <c r="F346" s="258"/>
    </row>
    <row r="347" spans="1:6">
      <c r="A347" s="394">
        <v>10</v>
      </c>
      <c r="B347" s="258" t="s">
        <v>918</v>
      </c>
      <c r="C347" s="258"/>
      <c r="D347" s="258"/>
      <c r="E347" s="258"/>
      <c r="F347" s="258"/>
    </row>
    <row r="348" spans="1:6">
      <c r="A348" s="394">
        <v>11</v>
      </c>
      <c r="B348" s="258" t="s">
        <v>919</v>
      </c>
      <c r="C348" s="258"/>
      <c r="D348" s="258"/>
      <c r="E348" s="258"/>
      <c r="F348" s="258"/>
    </row>
    <row r="349" spans="1:6">
      <c r="A349" s="394">
        <v>12</v>
      </c>
      <c r="B349" s="258" t="s">
        <v>920</v>
      </c>
      <c r="C349" s="258"/>
      <c r="D349" s="258"/>
      <c r="E349" s="258"/>
      <c r="F349" s="258"/>
    </row>
    <row r="350" spans="1:6">
      <c r="A350" s="394">
        <v>13</v>
      </c>
      <c r="B350" s="258" t="s">
        <v>921</v>
      </c>
      <c r="C350" s="258"/>
      <c r="D350" s="258"/>
      <c r="E350" s="258"/>
      <c r="F350" s="258"/>
    </row>
    <row r="351" spans="1:6">
      <c r="A351" s="394">
        <v>14</v>
      </c>
      <c r="B351" s="258" t="s">
        <v>922</v>
      </c>
      <c r="C351" s="258"/>
      <c r="D351" s="258"/>
      <c r="E351" s="258"/>
      <c r="F351" s="258"/>
    </row>
    <row r="352" spans="1:6">
      <c r="A352" s="394">
        <v>15</v>
      </c>
      <c r="B352" s="258" t="s">
        <v>923</v>
      </c>
      <c r="C352" s="258"/>
      <c r="D352" s="258"/>
      <c r="E352" s="258"/>
      <c r="F352" s="258"/>
    </row>
    <row r="353" spans="1:6">
      <c r="A353" s="394">
        <v>16</v>
      </c>
      <c r="B353" s="258" t="s">
        <v>924</v>
      </c>
      <c r="C353" s="258"/>
      <c r="D353" s="258"/>
      <c r="E353" s="258"/>
      <c r="F353" s="258"/>
    </row>
    <row r="354" spans="1:6">
      <c r="A354" s="394">
        <v>17</v>
      </c>
      <c r="B354" s="258" t="s">
        <v>925</v>
      </c>
      <c r="C354" s="258"/>
      <c r="D354" s="258"/>
      <c r="E354" s="258"/>
      <c r="F354" s="258"/>
    </row>
    <row r="355" spans="1:6">
      <c r="A355" s="394">
        <v>18</v>
      </c>
      <c r="B355" s="258" t="s">
        <v>926</v>
      </c>
      <c r="C355" s="258"/>
      <c r="D355" s="258"/>
      <c r="E355" s="258"/>
      <c r="F355" s="258"/>
    </row>
    <row r="356" spans="1:6">
      <c r="A356" s="394">
        <v>19</v>
      </c>
      <c r="B356" s="258" t="s">
        <v>927</v>
      </c>
      <c r="C356" s="258"/>
      <c r="D356" s="258"/>
      <c r="E356" s="258"/>
      <c r="F356" s="258"/>
    </row>
    <row r="357" spans="1:6">
      <c r="A357" s="394">
        <v>20</v>
      </c>
      <c r="B357" s="258" t="s">
        <v>928</v>
      </c>
      <c r="C357" s="258"/>
      <c r="D357" s="258"/>
      <c r="E357" s="258"/>
      <c r="F357" s="258"/>
    </row>
    <row r="358" spans="1:6">
      <c r="A358" s="394">
        <v>21</v>
      </c>
      <c r="B358" s="258" t="s">
        <v>929</v>
      </c>
      <c r="C358" s="258"/>
      <c r="D358" s="258"/>
      <c r="E358" s="258"/>
      <c r="F358" s="258"/>
    </row>
    <row r="359" spans="1:6">
      <c r="A359" s="394">
        <v>22</v>
      </c>
      <c r="B359" s="258" t="s">
        <v>930</v>
      </c>
      <c r="C359" s="258"/>
      <c r="D359" s="258"/>
      <c r="E359" s="258"/>
      <c r="F359" s="258"/>
    </row>
    <row r="360" spans="1:6">
      <c r="A360" s="394">
        <v>23</v>
      </c>
      <c r="B360" s="258" t="s">
        <v>931</v>
      </c>
      <c r="C360" s="258"/>
      <c r="D360" s="258"/>
      <c r="E360" s="258"/>
      <c r="F360" s="258"/>
    </row>
    <row r="361" spans="1:6">
      <c r="A361" s="394">
        <v>24</v>
      </c>
      <c r="B361" s="258" t="s">
        <v>932</v>
      </c>
      <c r="C361" s="258"/>
      <c r="D361" s="258"/>
      <c r="E361" s="258"/>
      <c r="F361" s="258"/>
    </row>
    <row r="362" spans="1:6">
      <c r="A362" s="394">
        <v>25</v>
      </c>
      <c r="B362" s="258" t="s">
        <v>933</v>
      </c>
      <c r="C362" s="258"/>
      <c r="D362" s="258"/>
      <c r="E362" s="258"/>
      <c r="F362" s="258"/>
    </row>
    <row r="363" spans="1:6">
      <c r="A363" s="394">
        <v>26</v>
      </c>
      <c r="B363" s="258" t="s">
        <v>934</v>
      </c>
      <c r="C363" s="258"/>
      <c r="D363" s="258"/>
      <c r="E363" s="258"/>
      <c r="F363" s="258"/>
    </row>
    <row r="364" spans="1:6">
      <c r="A364" s="394">
        <v>27</v>
      </c>
      <c r="B364" s="258" t="s">
        <v>935</v>
      </c>
      <c r="C364" s="258"/>
      <c r="D364" s="258"/>
      <c r="E364" s="258"/>
      <c r="F364" s="258"/>
    </row>
    <row r="365" spans="1:6">
      <c r="A365" s="394">
        <v>28</v>
      </c>
      <c r="B365" s="258" t="s">
        <v>936</v>
      </c>
      <c r="C365" s="258"/>
      <c r="D365" s="258"/>
      <c r="E365" s="258"/>
      <c r="F365" s="258"/>
    </row>
    <row r="366" spans="1:6">
      <c r="A366" s="394">
        <v>29</v>
      </c>
      <c r="B366" s="258" t="s">
        <v>937</v>
      </c>
      <c r="C366" s="258"/>
      <c r="D366" s="258"/>
      <c r="E366" s="258"/>
      <c r="F366" s="258"/>
    </row>
    <row r="367" spans="1:6">
      <c r="A367" s="394">
        <v>30</v>
      </c>
      <c r="B367" s="258" t="s">
        <v>938</v>
      </c>
      <c r="C367" s="258"/>
      <c r="D367" s="258"/>
      <c r="E367" s="258"/>
      <c r="F367" s="258"/>
    </row>
    <row r="368" spans="1:6">
      <c r="A368" s="394">
        <v>31</v>
      </c>
      <c r="B368" s="258" t="s">
        <v>939</v>
      </c>
      <c r="C368" s="258"/>
      <c r="D368" s="258"/>
      <c r="E368" s="258"/>
      <c r="F368" s="258"/>
    </row>
    <row r="369" spans="1:6">
      <c r="A369" s="394">
        <v>32</v>
      </c>
      <c r="B369" s="258" t="s">
        <v>940</v>
      </c>
      <c r="C369" s="258"/>
      <c r="D369" s="258"/>
      <c r="E369" s="258"/>
      <c r="F369" s="258"/>
    </row>
    <row r="370" spans="1:6">
      <c r="A370" s="394">
        <v>33</v>
      </c>
      <c r="B370" s="258" t="s">
        <v>941</v>
      </c>
      <c r="C370" s="258"/>
      <c r="D370" s="258"/>
      <c r="E370" s="258"/>
      <c r="F370" s="258"/>
    </row>
    <row r="371" spans="1:6">
      <c r="A371" s="394">
        <v>34</v>
      </c>
      <c r="B371" s="258" t="s">
        <v>942</v>
      </c>
      <c r="C371" s="258"/>
      <c r="D371" s="258"/>
      <c r="E371" s="258"/>
      <c r="F371" s="258"/>
    </row>
    <row r="372" spans="1:6">
      <c r="A372" s="394">
        <v>35</v>
      </c>
      <c r="B372" s="258" t="s">
        <v>943</v>
      </c>
      <c r="C372" s="258"/>
      <c r="D372" s="258"/>
      <c r="E372" s="258"/>
      <c r="F372" s="258"/>
    </row>
    <row r="373" spans="1:6">
      <c r="A373" s="394">
        <v>36</v>
      </c>
      <c r="B373" s="258" t="s">
        <v>944</v>
      </c>
      <c r="C373" s="258"/>
      <c r="D373" s="258"/>
      <c r="E373" s="258"/>
      <c r="F373" s="258"/>
    </row>
    <row r="374" spans="1:6">
      <c r="A374" s="394">
        <v>37</v>
      </c>
      <c r="B374" s="258" t="s">
        <v>945</v>
      </c>
      <c r="C374" s="258"/>
      <c r="D374" s="258"/>
      <c r="E374" s="258"/>
      <c r="F374" s="258"/>
    </row>
    <row r="375" spans="1:6">
      <c r="A375" s="394">
        <v>38</v>
      </c>
      <c r="B375" s="258" t="s">
        <v>946</v>
      </c>
      <c r="C375" s="258"/>
      <c r="D375" s="258"/>
      <c r="E375" s="258"/>
      <c r="F375" s="258"/>
    </row>
    <row r="376" spans="1:6">
      <c r="A376" s="394">
        <v>39</v>
      </c>
      <c r="B376" s="258" t="s">
        <v>947</v>
      </c>
      <c r="C376" s="258"/>
      <c r="D376" s="258"/>
      <c r="E376" s="258"/>
      <c r="F376" s="258"/>
    </row>
    <row r="377" spans="1:6">
      <c r="A377" s="394">
        <v>40</v>
      </c>
      <c r="B377" s="258" t="s">
        <v>948</v>
      </c>
      <c r="C377" s="258"/>
      <c r="D377" s="258"/>
      <c r="E377" s="258"/>
      <c r="F377" s="258"/>
    </row>
    <row r="378" spans="1:6">
      <c r="A378" s="394">
        <v>41</v>
      </c>
      <c r="B378" s="258" t="s">
        <v>949</v>
      </c>
      <c r="C378" s="258"/>
      <c r="D378" s="258"/>
      <c r="E378" s="258"/>
      <c r="F378" s="258"/>
    </row>
    <row r="379" spans="1:6">
      <c r="A379" s="394">
        <v>42</v>
      </c>
      <c r="B379" s="258" t="s">
        <v>950</v>
      </c>
      <c r="C379" s="258"/>
      <c r="D379" s="258"/>
      <c r="E379" s="258"/>
      <c r="F379" s="258"/>
    </row>
    <row r="380" spans="1:6">
      <c r="A380" s="394">
        <v>43</v>
      </c>
      <c r="B380" s="258" t="s">
        <v>951</v>
      </c>
      <c r="C380" s="258"/>
      <c r="D380" s="258"/>
      <c r="E380" s="258"/>
      <c r="F380" s="258"/>
    </row>
    <row r="381" spans="1:6">
      <c r="A381" s="394">
        <v>44</v>
      </c>
      <c r="B381" s="258" t="s">
        <v>952</v>
      </c>
      <c r="C381" s="258"/>
      <c r="D381" s="258"/>
      <c r="E381" s="258"/>
      <c r="F381" s="258"/>
    </row>
    <row r="382" spans="1:6">
      <c r="A382" s="394">
        <v>45</v>
      </c>
      <c r="B382" s="258" t="s">
        <v>953</v>
      </c>
      <c r="C382" s="258"/>
      <c r="D382" s="258"/>
      <c r="E382" s="258"/>
      <c r="F382" s="258"/>
    </row>
    <row r="383" spans="1:6">
      <c r="A383" s="394">
        <v>46</v>
      </c>
      <c r="B383" s="258" t="s">
        <v>954</v>
      </c>
      <c r="C383" s="258"/>
      <c r="D383" s="258"/>
      <c r="E383" s="258"/>
      <c r="F383" s="258"/>
    </row>
    <row r="384" spans="1:6">
      <c r="A384" s="394">
        <v>47</v>
      </c>
      <c r="B384" s="258" t="s">
        <v>955</v>
      </c>
      <c r="C384" s="258"/>
      <c r="D384" s="258"/>
      <c r="E384" s="258"/>
      <c r="F384" s="258"/>
    </row>
    <row r="385" spans="1:6">
      <c r="A385" s="394">
        <v>48</v>
      </c>
      <c r="B385" s="258" t="s">
        <v>956</v>
      </c>
      <c r="C385" s="258"/>
      <c r="D385" s="258"/>
      <c r="E385" s="258"/>
      <c r="F385" s="258"/>
    </row>
    <row r="386" spans="1:6">
      <c r="A386" s="394">
        <v>49</v>
      </c>
      <c r="B386" s="258" t="s">
        <v>957</v>
      </c>
      <c r="C386" s="258"/>
      <c r="D386" s="258"/>
      <c r="E386" s="258"/>
      <c r="F386" s="258"/>
    </row>
    <row r="387" spans="1:6">
      <c r="A387" s="394">
        <v>50</v>
      </c>
      <c r="B387" s="258" t="s">
        <v>958</v>
      </c>
      <c r="C387" s="258"/>
      <c r="D387" s="258"/>
      <c r="E387" s="258"/>
      <c r="F387" s="258"/>
    </row>
    <row r="388" spans="1:6">
      <c r="A388" s="394">
        <v>51</v>
      </c>
      <c r="B388" s="258" t="s">
        <v>959</v>
      </c>
      <c r="C388" s="258"/>
      <c r="D388" s="258"/>
      <c r="E388" s="258"/>
      <c r="F388" s="258"/>
    </row>
    <row r="389" spans="1:6">
      <c r="A389" s="394">
        <v>52</v>
      </c>
      <c r="B389" s="258" t="s">
        <v>960</v>
      </c>
      <c r="C389" s="258"/>
      <c r="D389" s="258"/>
      <c r="E389" s="258"/>
      <c r="F389" s="258"/>
    </row>
    <row r="390" spans="1:6">
      <c r="A390" s="394">
        <v>53</v>
      </c>
      <c r="B390" s="258" t="s">
        <v>961</v>
      </c>
      <c r="C390" s="258"/>
      <c r="D390" s="258"/>
      <c r="E390" s="258"/>
      <c r="F390" s="258"/>
    </row>
    <row r="391" spans="1:6">
      <c r="A391" s="394">
        <v>54</v>
      </c>
      <c r="B391" s="258" t="s">
        <v>962</v>
      </c>
      <c r="C391" s="258"/>
      <c r="D391" s="258"/>
      <c r="E391" s="258"/>
      <c r="F391" s="258"/>
    </row>
    <row r="392" spans="1:6">
      <c r="A392" s="394">
        <v>55</v>
      </c>
      <c r="B392" s="258" t="s">
        <v>963</v>
      </c>
      <c r="C392" s="258"/>
      <c r="D392" s="258"/>
      <c r="E392" s="258"/>
      <c r="F392" s="258"/>
    </row>
    <row r="393" spans="1:6">
      <c r="A393" s="394">
        <v>56</v>
      </c>
      <c r="B393" s="258" t="s">
        <v>964</v>
      </c>
      <c r="C393" s="258"/>
      <c r="D393" s="258"/>
      <c r="E393" s="258"/>
      <c r="F393" s="258"/>
    </row>
    <row r="394" spans="1:6">
      <c r="A394" s="394">
        <v>57</v>
      </c>
      <c r="B394" s="258" t="s">
        <v>965</v>
      </c>
      <c r="C394" s="258"/>
      <c r="D394" s="258"/>
      <c r="E394" s="258"/>
      <c r="F394" s="258"/>
    </row>
    <row r="395" spans="1:6">
      <c r="A395" s="394">
        <v>58</v>
      </c>
      <c r="B395" s="258" t="s">
        <v>966</v>
      </c>
      <c r="C395" s="258"/>
      <c r="D395" s="258"/>
      <c r="E395" s="258"/>
      <c r="F395" s="258"/>
    </row>
    <row r="396" spans="1:6">
      <c r="A396" s="394">
        <v>59</v>
      </c>
      <c r="B396" s="258" t="s">
        <v>967</v>
      </c>
      <c r="C396" s="258"/>
      <c r="D396" s="258"/>
      <c r="E396" s="258"/>
      <c r="F396" s="258"/>
    </row>
    <row r="397" spans="1:6">
      <c r="A397" s="394">
        <v>60</v>
      </c>
      <c r="B397" s="258" t="s">
        <v>968</v>
      </c>
      <c r="C397" s="258"/>
      <c r="D397" s="258"/>
      <c r="E397" s="258"/>
      <c r="F397" s="258"/>
    </row>
    <row r="398" spans="1:6">
      <c r="A398" s="394">
        <v>61</v>
      </c>
      <c r="B398" s="258" t="s">
        <v>969</v>
      </c>
      <c r="C398" s="258"/>
      <c r="D398" s="258"/>
      <c r="E398" s="258"/>
      <c r="F398" s="258"/>
    </row>
    <row r="399" spans="1:6">
      <c r="A399" s="394">
        <v>62</v>
      </c>
      <c r="B399" s="258" t="s">
        <v>970</v>
      </c>
      <c r="C399" s="258"/>
      <c r="D399" s="258"/>
      <c r="E399" s="258"/>
      <c r="F399" s="258"/>
    </row>
    <row r="400" spans="1:6">
      <c r="A400" s="394">
        <v>63</v>
      </c>
      <c r="B400" s="258" t="s">
        <v>971</v>
      </c>
      <c r="C400" s="258"/>
      <c r="D400" s="258"/>
      <c r="E400" s="258"/>
      <c r="F400" s="258"/>
    </row>
    <row r="401" spans="1:6">
      <c r="A401" s="394">
        <v>64</v>
      </c>
      <c r="B401" s="258" t="s">
        <v>972</v>
      </c>
      <c r="C401" s="258"/>
      <c r="D401" s="258"/>
      <c r="E401" s="258"/>
      <c r="F401" s="258"/>
    </row>
    <row r="402" spans="1:6">
      <c r="A402" s="394">
        <v>65</v>
      </c>
      <c r="B402" s="258" t="s">
        <v>973</v>
      </c>
      <c r="C402" s="258"/>
      <c r="D402" s="258"/>
      <c r="E402" s="258"/>
      <c r="F402" s="258"/>
    </row>
    <row r="403" spans="1:6">
      <c r="A403" s="394">
        <v>66</v>
      </c>
      <c r="B403" s="258" t="s">
        <v>974</v>
      </c>
      <c r="C403" s="258"/>
      <c r="D403" s="258"/>
      <c r="E403" s="258"/>
      <c r="F403" s="258"/>
    </row>
    <row r="404" spans="1:6">
      <c r="A404" s="394">
        <v>67</v>
      </c>
      <c r="B404" s="258" t="s">
        <v>975</v>
      </c>
      <c r="C404" s="258"/>
      <c r="D404" s="258"/>
      <c r="E404" s="258"/>
      <c r="F404" s="258"/>
    </row>
    <row r="405" spans="1:6">
      <c r="A405" s="394">
        <v>68</v>
      </c>
      <c r="B405" s="258" t="s">
        <v>976</v>
      </c>
      <c r="C405" s="258"/>
      <c r="D405" s="258"/>
      <c r="E405" s="258"/>
      <c r="F405" s="258"/>
    </row>
    <row r="406" spans="1:6">
      <c r="A406" s="394">
        <v>69</v>
      </c>
      <c r="B406" s="258" t="s">
        <v>977</v>
      </c>
      <c r="C406" s="258"/>
      <c r="D406" s="258"/>
      <c r="E406" s="258"/>
      <c r="F406" s="258"/>
    </row>
    <row r="407" spans="1:6">
      <c r="A407" s="394">
        <v>70</v>
      </c>
      <c r="B407" s="258" t="s">
        <v>978</v>
      </c>
      <c r="C407" s="258"/>
      <c r="D407" s="258"/>
      <c r="E407" s="258"/>
      <c r="F407" s="258"/>
    </row>
    <row r="408" spans="1:6">
      <c r="A408" s="394">
        <v>71</v>
      </c>
      <c r="B408" s="258" t="s">
        <v>979</v>
      </c>
      <c r="C408" s="258"/>
      <c r="D408" s="258"/>
      <c r="E408" s="258"/>
      <c r="F408" s="258"/>
    </row>
    <row r="409" spans="1:6">
      <c r="A409" s="394">
        <v>72</v>
      </c>
      <c r="B409" s="258" t="s">
        <v>980</v>
      </c>
      <c r="C409" s="258"/>
      <c r="D409" s="258"/>
      <c r="E409" s="258"/>
      <c r="F409" s="258"/>
    </row>
    <row r="410" spans="1:6">
      <c r="A410" s="394">
        <v>73</v>
      </c>
      <c r="B410" s="258" t="s">
        <v>981</v>
      </c>
      <c r="C410" s="258"/>
      <c r="D410" s="258"/>
      <c r="E410" s="258"/>
      <c r="F410" s="258"/>
    </row>
    <row r="411" spans="1:6">
      <c r="A411" s="394">
        <v>74</v>
      </c>
      <c r="B411" s="258" t="s">
        <v>982</v>
      </c>
      <c r="C411" s="258"/>
      <c r="D411" s="258"/>
      <c r="E411" s="258"/>
      <c r="F411" s="258"/>
    </row>
    <row r="412" spans="1:6">
      <c r="A412" s="394">
        <v>75</v>
      </c>
      <c r="B412" s="258" t="s">
        <v>983</v>
      </c>
      <c r="C412" s="258"/>
      <c r="D412" s="258"/>
      <c r="E412" s="258"/>
      <c r="F412" s="258"/>
    </row>
    <row r="413" spans="1:6">
      <c r="A413" s="394">
        <v>76</v>
      </c>
      <c r="B413" s="258" t="s">
        <v>984</v>
      </c>
      <c r="C413" s="258"/>
      <c r="D413" s="258"/>
      <c r="E413" s="258"/>
      <c r="F413" s="258"/>
    </row>
    <row r="414" spans="1:6">
      <c r="A414" s="394">
        <v>77</v>
      </c>
      <c r="B414" s="258" t="s">
        <v>985</v>
      </c>
      <c r="C414" s="258"/>
      <c r="D414" s="258"/>
      <c r="E414" s="258"/>
      <c r="F414" s="258"/>
    </row>
    <row r="415" spans="1:6">
      <c r="A415" s="394">
        <v>78</v>
      </c>
      <c r="B415" s="258" t="s">
        <v>986</v>
      </c>
      <c r="C415" s="258"/>
      <c r="D415" s="258"/>
      <c r="E415" s="258"/>
      <c r="F415" s="258"/>
    </row>
    <row r="416" spans="1:6">
      <c r="A416" s="394">
        <v>79</v>
      </c>
      <c r="B416" s="258" t="s">
        <v>987</v>
      </c>
      <c r="C416" s="258"/>
      <c r="D416" s="258"/>
      <c r="E416" s="258"/>
      <c r="F416" s="258"/>
    </row>
    <row r="417" spans="1:6">
      <c r="A417" s="394">
        <v>80</v>
      </c>
      <c r="B417" s="258" t="s">
        <v>988</v>
      </c>
      <c r="C417" s="258"/>
      <c r="D417" s="258"/>
      <c r="E417" s="258"/>
      <c r="F417" s="258"/>
    </row>
    <row r="418" spans="1:6">
      <c r="A418" s="394">
        <v>81</v>
      </c>
      <c r="B418" s="258" t="s">
        <v>989</v>
      </c>
      <c r="C418" s="258"/>
      <c r="D418" s="258"/>
      <c r="E418" s="258"/>
      <c r="F418" s="258"/>
    </row>
    <row r="419" spans="1:6">
      <c r="A419" s="394">
        <v>82</v>
      </c>
      <c r="B419" s="258" t="s">
        <v>990</v>
      </c>
      <c r="C419" s="258"/>
      <c r="D419" s="258"/>
      <c r="E419" s="258"/>
      <c r="F419" s="258"/>
    </row>
    <row r="420" spans="1:6">
      <c r="A420" s="394">
        <v>83</v>
      </c>
      <c r="B420" s="258" t="s">
        <v>991</v>
      </c>
      <c r="C420" s="258"/>
      <c r="D420" s="258"/>
      <c r="E420" s="258"/>
      <c r="F420" s="258"/>
    </row>
    <row r="421" spans="1:6">
      <c r="A421" s="394">
        <v>84</v>
      </c>
      <c r="B421" s="258" t="s">
        <v>992</v>
      </c>
      <c r="C421" s="258"/>
      <c r="D421" s="258"/>
      <c r="E421" s="258"/>
      <c r="F421" s="258"/>
    </row>
    <row r="422" spans="1:6">
      <c r="A422" s="394">
        <v>85</v>
      </c>
      <c r="B422" s="258" t="s">
        <v>993</v>
      </c>
      <c r="C422" s="258"/>
      <c r="D422" s="258"/>
      <c r="E422" s="258"/>
      <c r="F422" s="258"/>
    </row>
    <row r="423" spans="1:6">
      <c r="A423" s="394">
        <v>86</v>
      </c>
      <c r="B423" s="258" t="s">
        <v>994</v>
      </c>
      <c r="C423" s="258"/>
      <c r="D423" s="258"/>
      <c r="E423" s="258"/>
      <c r="F423" s="258"/>
    </row>
    <row r="424" spans="1:6">
      <c r="A424" s="394">
        <v>87</v>
      </c>
      <c r="B424" s="258" t="s">
        <v>995</v>
      </c>
      <c r="C424" s="258"/>
      <c r="D424" s="258"/>
      <c r="E424" s="258"/>
      <c r="F424" s="258"/>
    </row>
    <row r="425" spans="1:6">
      <c r="A425" s="394">
        <v>88</v>
      </c>
      <c r="B425" s="258" t="s">
        <v>996</v>
      </c>
      <c r="C425" s="258"/>
      <c r="D425" s="258"/>
      <c r="E425" s="258"/>
      <c r="F425" s="258"/>
    </row>
    <row r="426" spans="1:6">
      <c r="A426" s="394">
        <v>89</v>
      </c>
      <c r="B426" s="258" t="s">
        <v>997</v>
      </c>
      <c r="C426" s="258"/>
      <c r="D426" s="258"/>
      <c r="E426" s="258"/>
      <c r="F426" s="258"/>
    </row>
    <row r="427" spans="1:6">
      <c r="A427" s="394">
        <v>90</v>
      </c>
      <c r="B427" s="258" t="s">
        <v>998</v>
      </c>
      <c r="C427" s="258"/>
      <c r="D427" s="258"/>
      <c r="E427" s="258"/>
      <c r="F427" s="258"/>
    </row>
    <row r="428" spans="1:6">
      <c r="A428" s="394">
        <v>91</v>
      </c>
      <c r="B428" s="258" t="s">
        <v>999</v>
      </c>
      <c r="C428" s="258"/>
      <c r="D428" s="258"/>
      <c r="E428" s="258"/>
      <c r="F428" s="258"/>
    </row>
    <row r="429" spans="1:6">
      <c r="A429" s="394">
        <v>92</v>
      </c>
      <c r="B429" s="258" t="s">
        <v>1000</v>
      </c>
      <c r="C429" s="258"/>
      <c r="D429" s="258"/>
      <c r="E429" s="258"/>
      <c r="F429" s="258"/>
    </row>
    <row r="430" spans="1:6">
      <c r="A430" s="394">
        <v>93</v>
      </c>
      <c r="B430" s="258" t="s">
        <v>1001</v>
      </c>
      <c r="C430" s="258"/>
      <c r="D430" s="258"/>
      <c r="E430" s="258"/>
      <c r="F430" s="258"/>
    </row>
    <row r="431" spans="1:6">
      <c r="A431" s="394">
        <v>94</v>
      </c>
      <c r="B431" s="258" t="s">
        <v>1002</v>
      </c>
      <c r="C431" s="258"/>
      <c r="D431" s="258"/>
      <c r="E431" s="258"/>
      <c r="F431" s="258"/>
    </row>
    <row r="432" spans="1:6">
      <c r="A432" s="394">
        <v>95</v>
      </c>
      <c r="B432" s="258" t="s">
        <v>1003</v>
      </c>
      <c r="C432" s="258"/>
      <c r="D432" s="258"/>
      <c r="E432" s="258"/>
      <c r="F432" s="258"/>
    </row>
    <row r="433" spans="1:6">
      <c r="A433" s="394">
        <v>96</v>
      </c>
      <c r="B433" s="258" t="s">
        <v>1004</v>
      </c>
      <c r="C433" s="258"/>
      <c r="D433" s="258"/>
      <c r="E433" s="258"/>
      <c r="F433" s="258"/>
    </row>
    <row r="434" spans="1:6">
      <c r="A434" s="394">
        <v>97</v>
      </c>
      <c r="B434" s="258" t="s">
        <v>1005</v>
      </c>
      <c r="C434" s="258"/>
      <c r="D434" s="258"/>
      <c r="E434" s="258"/>
      <c r="F434" s="258"/>
    </row>
    <row r="435" spans="1:6">
      <c r="A435" s="394">
        <v>98</v>
      </c>
      <c r="B435" s="258" t="s">
        <v>1006</v>
      </c>
      <c r="C435" s="258"/>
      <c r="D435" s="258"/>
      <c r="E435" s="258"/>
      <c r="F435" s="258"/>
    </row>
    <row r="436" spans="1:6">
      <c r="A436" s="394">
        <v>99</v>
      </c>
      <c r="B436" s="258" t="s">
        <v>1007</v>
      </c>
      <c r="C436" s="258"/>
      <c r="D436" s="258"/>
      <c r="E436" s="258"/>
      <c r="F436" s="258"/>
    </row>
    <row r="437" spans="1:6">
      <c r="A437" s="394">
        <v>100</v>
      </c>
      <c r="B437" s="258" t="s">
        <v>1008</v>
      </c>
      <c r="C437" s="258"/>
      <c r="D437" s="258"/>
      <c r="E437" s="258"/>
      <c r="F437" s="258"/>
    </row>
    <row r="438" spans="1:6">
      <c r="A438" s="394">
        <v>101</v>
      </c>
      <c r="B438" s="258" t="s">
        <v>1009</v>
      </c>
      <c r="C438" s="258"/>
      <c r="D438" s="258"/>
      <c r="E438" s="258"/>
      <c r="F438" s="258"/>
    </row>
    <row r="439" spans="1:6">
      <c r="A439" s="394">
        <v>102</v>
      </c>
      <c r="B439" s="258" t="s">
        <v>1010</v>
      </c>
      <c r="C439" s="258"/>
      <c r="D439" s="258"/>
      <c r="E439" s="258"/>
      <c r="F439" s="258"/>
    </row>
    <row r="440" spans="1:6">
      <c r="A440" s="394">
        <v>103</v>
      </c>
      <c r="B440" s="258" t="s">
        <v>1011</v>
      </c>
      <c r="C440" s="258"/>
      <c r="D440" s="258"/>
      <c r="E440" s="258"/>
      <c r="F440" s="258"/>
    </row>
    <row r="441" spans="1:6">
      <c r="A441" s="394">
        <v>104</v>
      </c>
      <c r="B441" s="258" t="s">
        <v>1012</v>
      </c>
      <c r="C441" s="258"/>
      <c r="D441" s="258"/>
      <c r="E441" s="258"/>
      <c r="F441" s="258"/>
    </row>
    <row r="442" spans="1:6">
      <c r="A442" s="394">
        <v>105</v>
      </c>
      <c r="B442" s="258" t="s">
        <v>1013</v>
      </c>
      <c r="C442" s="258"/>
      <c r="D442" s="258"/>
      <c r="E442" s="258"/>
      <c r="F442" s="258"/>
    </row>
    <row r="443" spans="1:6">
      <c r="A443" s="394">
        <v>106</v>
      </c>
      <c r="B443" s="258" t="s">
        <v>1014</v>
      </c>
      <c r="C443" s="258"/>
      <c r="D443" s="258"/>
      <c r="E443" s="258"/>
      <c r="F443" s="258"/>
    </row>
    <row r="444" spans="1:6">
      <c r="A444" s="394">
        <v>107</v>
      </c>
      <c r="B444" s="258" t="s">
        <v>1015</v>
      </c>
      <c r="C444" s="258"/>
      <c r="D444" s="258"/>
      <c r="E444" s="258"/>
      <c r="F444" s="258"/>
    </row>
    <row r="445" spans="1:6">
      <c r="A445" s="394">
        <v>108</v>
      </c>
      <c r="B445" s="258" t="s">
        <v>1016</v>
      </c>
      <c r="C445" s="258"/>
      <c r="D445" s="258"/>
      <c r="E445" s="258"/>
      <c r="F445" s="258"/>
    </row>
    <row r="446" spans="1:6">
      <c r="A446" s="394">
        <v>109</v>
      </c>
      <c r="B446" s="258" t="s">
        <v>1017</v>
      </c>
      <c r="C446" s="258"/>
      <c r="D446" s="258"/>
      <c r="E446" s="258"/>
      <c r="F446" s="258"/>
    </row>
    <row r="447" spans="1:6">
      <c r="A447" s="394">
        <v>110</v>
      </c>
      <c r="B447" s="258" t="s">
        <v>1018</v>
      </c>
      <c r="C447" s="258"/>
      <c r="D447" s="258"/>
      <c r="E447" s="258"/>
      <c r="F447" s="258"/>
    </row>
    <row r="448" spans="1:6">
      <c r="A448" s="394">
        <v>111</v>
      </c>
      <c r="B448" s="258" t="s">
        <v>1019</v>
      </c>
      <c r="C448" s="258"/>
      <c r="D448" s="258"/>
      <c r="E448" s="258"/>
      <c r="F448" s="258"/>
    </row>
    <row r="449" spans="1:6">
      <c r="A449" s="394">
        <v>112</v>
      </c>
      <c r="B449" s="258" t="s">
        <v>1020</v>
      </c>
      <c r="C449" s="258"/>
      <c r="D449" s="258"/>
      <c r="E449" s="258"/>
      <c r="F449" s="258"/>
    </row>
    <row r="450" spans="1:6">
      <c r="A450" s="394">
        <v>113</v>
      </c>
      <c r="B450" s="258" t="s">
        <v>1021</v>
      </c>
      <c r="C450" s="258"/>
      <c r="D450" s="258"/>
      <c r="E450" s="258"/>
      <c r="F450" s="258"/>
    </row>
    <row r="451" spans="1:6">
      <c r="A451" s="394">
        <v>114</v>
      </c>
      <c r="B451" s="258" t="s">
        <v>1022</v>
      </c>
      <c r="C451" s="258"/>
      <c r="D451" s="258"/>
      <c r="E451" s="258"/>
      <c r="F451" s="258"/>
    </row>
    <row r="452" spans="1:6">
      <c r="A452" s="394">
        <v>115</v>
      </c>
      <c r="B452" s="258" t="s">
        <v>1023</v>
      </c>
      <c r="C452" s="258"/>
      <c r="D452" s="258"/>
      <c r="E452" s="258"/>
      <c r="F452" s="258"/>
    </row>
    <row r="453" spans="1:6">
      <c r="A453" s="394">
        <v>116</v>
      </c>
      <c r="B453" s="258" t="s">
        <v>1024</v>
      </c>
      <c r="C453" s="258"/>
      <c r="D453" s="258"/>
      <c r="E453" s="258"/>
      <c r="F453" s="258"/>
    </row>
    <row r="454" spans="1:6">
      <c r="A454" s="394">
        <v>117</v>
      </c>
      <c r="B454" s="258" t="s">
        <v>1025</v>
      </c>
      <c r="C454" s="258"/>
      <c r="D454" s="258"/>
      <c r="E454" s="258"/>
      <c r="F454" s="258"/>
    </row>
    <row r="455" spans="1:6">
      <c r="A455" s="394">
        <v>118</v>
      </c>
      <c r="B455" s="258" t="s">
        <v>1026</v>
      </c>
      <c r="C455" s="258"/>
      <c r="D455" s="258"/>
      <c r="E455" s="258"/>
      <c r="F455" s="258"/>
    </row>
    <row r="456" spans="1:6">
      <c r="A456" s="394">
        <v>119</v>
      </c>
      <c r="B456" s="258" t="s">
        <v>1027</v>
      </c>
      <c r="C456" s="258"/>
      <c r="D456" s="258"/>
      <c r="E456" s="258"/>
      <c r="F456" s="258"/>
    </row>
    <row r="457" spans="1:6">
      <c r="A457" s="394">
        <v>120</v>
      </c>
      <c r="B457" s="258" t="s">
        <v>1028</v>
      </c>
      <c r="C457" s="258"/>
      <c r="D457" s="258"/>
      <c r="E457" s="258"/>
      <c r="F457" s="258"/>
    </row>
    <row r="458" spans="1:6">
      <c r="A458" s="394">
        <v>121</v>
      </c>
      <c r="B458" s="258" t="s">
        <v>1029</v>
      </c>
      <c r="C458" s="258"/>
      <c r="D458" s="258"/>
      <c r="E458" s="258"/>
      <c r="F458" s="258"/>
    </row>
    <row r="459" spans="1:6">
      <c r="A459" s="394">
        <v>122</v>
      </c>
      <c r="B459" s="258" t="s">
        <v>1030</v>
      </c>
      <c r="C459" s="258"/>
      <c r="D459" s="258"/>
      <c r="E459" s="258"/>
      <c r="F459" s="258"/>
    </row>
    <row r="460" spans="1:6">
      <c r="A460" s="394">
        <v>123</v>
      </c>
      <c r="B460" s="258" t="s">
        <v>1031</v>
      </c>
      <c r="C460" s="258"/>
      <c r="D460" s="258"/>
      <c r="E460" s="258"/>
      <c r="F460" s="258"/>
    </row>
    <row r="461" spans="1:6">
      <c r="A461" s="394">
        <v>124</v>
      </c>
      <c r="B461" s="258" t="s">
        <v>1032</v>
      </c>
      <c r="C461" s="258"/>
      <c r="D461" s="258"/>
      <c r="E461" s="258"/>
      <c r="F461" s="258"/>
    </row>
    <row r="462" spans="1:6">
      <c r="A462" s="394">
        <v>125</v>
      </c>
      <c r="B462" s="258" t="s">
        <v>1033</v>
      </c>
      <c r="C462" s="258"/>
      <c r="D462" s="258"/>
      <c r="E462" s="258"/>
      <c r="F462" s="258"/>
    </row>
    <row r="463" spans="1:6">
      <c r="A463" s="394">
        <v>126</v>
      </c>
      <c r="B463" s="258" t="s">
        <v>1034</v>
      </c>
      <c r="C463" s="258"/>
      <c r="D463" s="258"/>
      <c r="E463" s="258"/>
      <c r="F463" s="258"/>
    </row>
    <row r="464" spans="1:6">
      <c r="A464" s="394">
        <v>127</v>
      </c>
      <c r="B464" s="258" t="s">
        <v>1035</v>
      </c>
      <c r="C464" s="258"/>
      <c r="D464" s="258"/>
      <c r="E464" s="258"/>
      <c r="F464" s="258"/>
    </row>
    <row r="465" spans="1:6">
      <c r="A465" s="394">
        <v>128</v>
      </c>
      <c r="B465" s="258" t="s">
        <v>1036</v>
      </c>
      <c r="C465" s="258"/>
      <c r="D465" s="258"/>
      <c r="E465" s="258"/>
      <c r="F465" s="258"/>
    </row>
    <row r="466" spans="1:6">
      <c r="A466" s="394">
        <v>129</v>
      </c>
      <c r="B466" s="258" t="s">
        <v>1037</v>
      </c>
      <c r="C466" s="258"/>
      <c r="D466" s="258"/>
      <c r="E466" s="258"/>
      <c r="F466" s="258"/>
    </row>
    <row r="467" spans="1:6">
      <c r="A467" s="394">
        <v>130</v>
      </c>
      <c r="B467" s="258" t="s">
        <v>1038</v>
      </c>
      <c r="C467" s="258"/>
      <c r="D467" s="258"/>
      <c r="E467" s="258"/>
      <c r="F467" s="258"/>
    </row>
    <row r="468" spans="1:6">
      <c r="A468" s="394">
        <v>131</v>
      </c>
      <c r="B468" s="258" t="s">
        <v>1039</v>
      </c>
      <c r="C468" s="258"/>
      <c r="D468" s="258"/>
      <c r="E468" s="258"/>
      <c r="F468" s="258"/>
    </row>
    <row r="469" spans="1:6">
      <c r="A469" s="394">
        <v>132</v>
      </c>
      <c r="B469" s="258" t="s">
        <v>1040</v>
      </c>
      <c r="C469" s="258"/>
      <c r="D469" s="258"/>
      <c r="E469" s="258"/>
      <c r="F469" s="258"/>
    </row>
    <row r="470" spans="1:6">
      <c r="A470" s="394">
        <v>133</v>
      </c>
      <c r="B470" s="258" t="s">
        <v>1041</v>
      </c>
      <c r="C470" s="258"/>
      <c r="D470" s="258"/>
      <c r="E470" s="258"/>
      <c r="F470" s="258"/>
    </row>
    <row r="471" spans="1:6">
      <c r="A471" s="394">
        <v>134</v>
      </c>
      <c r="B471" s="258" t="s">
        <v>1042</v>
      </c>
      <c r="C471" s="258"/>
      <c r="D471" s="258"/>
      <c r="E471" s="258"/>
      <c r="F471" s="258"/>
    </row>
    <row r="472" spans="1:6">
      <c r="A472" s="394">
        <v>135</v>
      </c>
      <c r="B472" s="258" t="s">
        <v>1043</v>
      </c>
      <c r="C472" s="258"/>
      <c r="D472" s="258"/>
      <c r="E472" s="258"/>
      <c r="F472" s="258"/>
    </row>
    <row r="473" spans="1:6">
      <c r="A473" s="394">
        <v>136</v>
      </c>
      <c r="B473" s="258" t="s">
        <v>1044</v>
      </c>
      <c r="C473" s="258"/>
      <c r="D473" s="258"/>
      <c r="E473" s="258"/>
      <c r="F473" s="258"/>
    </row>
    <row r="474" spans="1:6">
      <c r="A474" s="394">
        <v>137</v>
      </c>
      <c r="B474" s="258" t="s">
        <v>1045</v>
      </c>
      <c r="C474" s="258"/>
      <c r="D474" s="258"/>
      <c r="E474" s="258"/>
      <c r="F474" s="258"/>
    </row>
    <row r="475" spans="1:6">
      <c r="A475" s="394">
        <v>138</v>
      </c>
      <c r="B475" s="258" t="s">
        <v>1046</v>
      </c>
      <c r="C475" s="258"/>
      <c r="D475" s="258"/>
      <c r="E475" s="258"/>
      <c r="F475" s="258"/>
    </row>
    <row r="476" spans="1:6">
      <c r="A476" s="394">
        <v>139</v>
      </c>
      <c r="B476" s="258" t="s">
        <v>1047</v>
      </c>
      <c r="C476" s="258"/>
      <c r="D476" s="258"/>
      <c r="E476" s="258"/>
      <c r="F476" s="258"/>
    </row>
    <row r="477" spans="1:6">
      <c r="A477" s="394">
        <v>140</v>
      </c>
      <c r="B477" s="258" t="s">
        <v>1048</v>
      </c>
      <c r="C477" s="258"/>
      <c r="D477" s="258"/>
      <c r="E477" s="258"/>
      <c r="F477" s="258"/>
    </row>
    <row r="478" spans="1:6">
      <c r="A478" s="394">
        <v>141</v>
      </c>
      <c r="B478" s="258" t="s">
        <v>1049</v>
      </c>
      <c r="C478" s="258"/>
      <c r="D478" s="258"/>
      <c r="E478" s="258"/>
      <c r="F478" s="258"/>
    </row>
    <row r="479" spans="1:6">
      <c r="A479" s="394">
        <v>142</v>
      </c>
      <c r="B479" s="258" t="s">
        <v>1050</v>
      </c>
      <c r="C479" s="258"/>
      <c r="D479" s="258"/>
      <c r="E479" s="258"/>
      <c r="F479" s="258"/>
    </row>
    <row r="480" spans="1:6">
      <c r="A480" s="394">
        <v>143</v>
      </c>
      <c r="B480" s="258" t="s">
        <v>1051</v>
      </c>
      <c r="C480" s="258"/>
      <c r="D480" s="258"/>
      <c r="E480" s="258"/>
      <c r="F480" s="258"/>
    </row>
    <row r="481" spans="1:6">
      <c r="A481" s="394">
        <v>144</v>
      </c>
      <c r="B481" s="258" t="s">
        <v>1052</v>
      </c>
      <c r="C481" s="258"/>
      <c r="D481" s="258"/>
      <c r="E481" s="258"/>
      <c r="F481" s="258"/>
    </row>
    <row r="482" spans="1:6">
      <c r="A482" s="394">
        <v>145</v>
      </c>
      <c r="B482" s="258" t="s">
        <v>1053</v>
      </c>
      <c r="C482" s="258"/>
      <c r="D482" s="258"/>
      <c r="E482" s="258"/>
      <c r="F482" s="258"/>
    </row>
    <row r="483" spans="1:6">
      <c r="A483" s="394">
        <v>146</v>
      </c>
      <c r="B483" s="258" t="s">
        <v>1054</v>
      </c>
      <c r="C483" s="258"/>
      <c r="D483" s="258"/>
      <c r="E483" s="258"/>
      <c r="F483" s="258"/>
    </row>
    <row r="484" spans="1:6">
      <c r="A484" s="394">
        <v>147</v>
      </c>
      <c r="B484" s="258" t="s">
        <v>1055</v>
      </c>
      <c r="C484" s="258"/>
      <c r="D484" s="258"/>
      <c r="E484" s="258"/>
      <c r="F484" s="258"/>
    </row>
    <row r="485" spans="1:6">
      <c r="A485" s="394">
        <v>148</v>
      </c>
      <c r="B485" s="258" t="s">
        <v>1056</v>
      </c>
      <c r="C485" s="258"/>
      <c r="D485" s="258"/>
      <c r="E485" s="258"/>
      <c r="F485" s="258"/>
    </row>
    <row r="486" spans="1:6">
      <c r="A486" s="394">
        <v>149</v>
      </c>
      <c r="B486" s="258" t="s">
        <v>1057</v>
      </c>
      <c r="C486" s="258"/>
      <c r="D486" s="258"/>
      <c r="E486" s="258"/>
      <c r="F486" s="258"/>
    </row>
    <row r="487" spans="1:6">
      <c r="A487" s="394">
        <v>150</v>
      </c>
      <c r="B487" s="258" t="s">
        <v>1058</v>
      </c>
      <c r="C487" s="258"/>
      <c r="D487" s="258"/>
      <c r="E487" s="258"/>
      <c r="F487" s="258"/>
    </row>
    <row r="488" spans="1:6">
      <c r="A488" s="394">
        <v>151</v>
      </c>
      <c r="B488" s="258" t="s">
        <v>1059</v>
      </c>
      <c r="C488" s="258"/>
      <c r="D488" s="258"/>
      <c r="E488" s="258"/>
      <c r="F488" s="258"/>
    </row>
    <row r="489" spans="1:6">
      <c r="A489" s="394">
        <v>152</v>
      </c>
      <c r="B489" s="258" t="s">
        <v>1060</v>
      </c>
      <c r="C489" s="258"/>
      <c r="D489" s="258"/>
      <c r="E489" s="258"/>
      <c r="F489" s="258"/>
    </row>
    <row r="490" spans="1:6">
      <c r="A490" s="394">
        <v>153</v>
      </c>
      <c r="B490" s="258" t="s">
        <v>1061</v>
      </c>
      <c r="C490" s="258"/>
      <c r="D490" s="258"/>
      <c r="E490" s="258"/>
      <c r="F490" s="258"/>
    </row>
    <row r="491" spans="1:6">
      <c r="A491" s="394">
        <v>154</v>
      </c>
      <c r="B491" s="258" t="s">
        <v>1062</v>
      </c>
      <c r="C491" s="258"/>
      <c r="D491" s="258"/>
      <c r="E491" s="258"/>
      <c r="F491" s="258"/>
    </row>
    <row r="492" spans="1:6">
      <c r="A492" s="394">
        <v>155</v>
      </c>
      <c r="B492" s="258" t="s">
        <v>1063</v>
      </c>
      <c r="C492" s="258"/>
      <c r="D492" s="258"/>
      <c r="E492" s="258"/>
      <c r="F492" s="258"/>
    </row>
    <row r="493" spans="1:6">
      <c r="A493" s="394">
        <v>156</v>
      </c>
      <c r="B493" s="258" t="s">
        <v>1064</v>
      </c>
      <c r="C493" s="258"/>
      <c r="D493" s="258"/>
      <c r="E493" s="258"/>
      <c r="F493" s="258"/>
    </row>
    <row r="494" spans="1:6">
      <c r="A494" s="394">
        <v>157</v>
      </c>
      <c r="B494" s="258" t="s">
        <v>1065</v>
      </c>
      <c r="C494" s="258"/>
      <c r="D494" s="258"/>
      <c r="E494" s="258"/>
      <c r="F494" s="258"/>
    </row>
    <row r="495" spans="1:6">
      <c r="A495" s="394">
        <v>158</v>
      </c>
      <c r="B495" s="258" t="s">
        <v>1066</v>
      </c>
      <c r="C495" s="258"/>
      <c r="D495" s="258"/>
      <c r="E495" s="258"/>
      <c r="F495" s="258"/>
    </row>
    <row r="496" spans="1:6">
      <c r="A496" s="394">
        <v>159</v>
      </c>
      <c r="B496" s="258" t="s">
        <v>1067</v>
      </c>
      <c r="C496" s="258"/>
      <c r="D496" s="258"/>
      <c r="E496" s="258"/>
      <c r="F496" s="258"/>
    </row>
    <row r="497" spans="1:6">
      <c r="A497" s="394">
        <v>160</v>
      </c>
      <c r="B497" s="258" t="s">
        <v>1068</v>
      </c>
      <c r="C497" s="258"/>
      <c r="D497" s="258"/>
      <c r="E497" s="258"/>
      <c r="F497" s="258"/>
    </row>
    <row r="498" spans="1:6">
      <c r="A498" s="394">
        <v>161</v>
      </c>
      <c r="B498" s="258" t="s">
        <v>1069</v>
      </c>
      <c r="C498" s="258"/>
      <c r="D498" s="258"/>
      <c r="E498" s="258"/>
      <c r="F498" s="258"/>
    </row>
    <row r="499" spans="1:6">
      <c r="A499" s="394">
        <v>162</v>
      </c>
      <c r="B499" s="258" t="s">
        <v>1070</v>
      </c>
      <c r="C499" s="258"/>
      <c r="D499" s="258"/>
      <c r="E499" s="258"/>
      <c r="F499" s="258"/>
    </row>
    <row r="500" spans="1:6">
      <c r="A500" s="394">
        <v>163</v>
      </c>
      <c r="B500" s="258" t="s">
        <v>1071</v>
      </c>
      <c r="C500" s="258"/>
      <c r="D500" s="258"/>
      <c r="E500" s="258"/>
      <c r="F500" s="258"/>
    </row>
    <row r="501" spans="1:6">
      <c r="A501" s="394">
        <v>164</v>
      </c>
      <c r="B501" s="258" t="s">
        <v>1072</v>
      </c>
      <c r="C501" s="258"/>
      <c r="D501" s="258"/>
      <c r="E501" s="258"/>
      <c r="F501" s="258"/>
    </row>
    <row r="502" spans="1:6">
      <c r="A502" s="394">
        <v>165</v>
      </c>
      <c r="B502" s="258" t="s">
        <v>1073</v>
      </c>
      <c r="C502" s="258"/>
      <c r="D502" s="258"/>
      <c r="E502" s="258"/>
      <c r="F502" s="258"/>
    </row>
    <row r="503" spans="1:6">
      <c r="A503" s="394">
        <v>166</v>
      </c>
      <c r="B503" s="258" t="s">
        <v>1074</v>
      </c>
      <c r="C503" s="258"/>
      <c r="D503" s="258"/>
      <c r="E503" s="258"/>
      <c r="F503" s="258"/>
    </row>
    <row r="504" spans="1:6">
      <c r="A504" s="394">
        <v>167</v>
      </c>
      <c r="B504" s="258" t="s">
        <v>1075</v>
      </c>
      <c r="C504" s="258"/>
      <c r="D504" s="258"/>
      <c r="E504" s="258"/>
      <c r="F504" s="258"/>
    </row>
    <row r="505" spans="1:6">
      <c r="A505" s="394">
        <v>168</v>
      </c>
      <c r="B505" s="258" t="s">
        <v>1076</v>
      </c>
      <c r="C505" s="258"/>
      <c r="D505" s="258"/>
      <c r="E505" s="258"/>
      <c r="F505" s="258"/>
    </row>
    <row r="506" spans="1:6">
      <c r="A506" s="394">
        <v>169</v>
      </c>
      <c r="B506" s="258" t="s">
        <v>1077</v>
      </c>
      <c r="C506" s="258"/>
      <c r="D506" s="258"/>
      <c r="E506" s="258"/>
      <c r="F506" s="258"/>
    </row>
    <row r="507" spans="1:6">
      <c r="A507" s="394">
        <v>170</v>
      </c>
      <c r="B507" s="258" t="s">
        <v>1078</v>
      </c>
      <c r="C507" s="258"/>
      <c r="D507" s="258"/>
      <c r="E507" s="258"/>
      <c r="F507" s="258"/>
    </row>
    <row r="508" spans="1:6">
      <c r="A508" s="394">
        <v>171</v>
      </c>
      <c r="B508" s="258" t="s">
        <v>1079</v>
      </c>
      <c r="C508" s="258"/>
      <c r="D508" s="258"/>
      <c r="E508" s="258"/>
      <c r="F508" s="258"/>
    </row>
    <row r="509" spans="1:6">
      <c r="A509" s="394">
        <v>172</v>
      </c>
      <c r="B509" s="258" t="s">
        <v>1080</v>
      </c>
      <c r="C509" s="258"/>
      <c r="D509" s="258"/>
      <c r="E509" s="258"/>
      <c r="F509" s="258"/>
    </row>
    <row r="510" spans="1:6">
      <c r="A510" s="394">
        <v>173</v>
      </c>
      <c r="B510" s="258" t="s">
        <v>1081</v>
      </c>
      <c r="C510" s="258"/>
      <c r="D510" s="258"/>
      <c r="E510" s="258"/>
      <c r="F510" s="258"/>
    </row>
    <row r="511" spans="1:6">
      <c r="A511" s="394">
        <v>174</v>
      </c>
      <c r="B511" s="258" t="s">
        <v>1082</v>
      </c>
      <c r="C511" s="258"/>
      <c r="D511" s="258"/>
      <c r="E511" s="258"/>
      <c r="F511" s="258"/>
    </row>
    <row r="512" spans="1:6">
      <c r="A512" s="394">
        <v>175</v>
      </c>
      <c r="B512" s="258" t="s">
        <v>1083</v>
      </c>
      <c r="C512" s="258"/>
      <c r="D512" s="258"/>
      <c r="E512" s="258"/>
      <c r="F512" s="258"/>
    </row>
    <row r="513" spans="1:6">
      <c r="A513" s="394">
        <v>176</v>
      </c>
      <c r="B513" s="258" t="s">
        <v>1084</v>
      </c>
      <c r="C513" s="258"/>
      <c r="D513" s="258"/>
      <c r="E513" s="258"/>
      <c r="F513" s="258"/>
    </row>
    <row r="514" spans="1:6">
      <c r="A514" s="394">
        <v>177</v>
      </c>
      <c r="B514" s="258" t="s">
        <v>1085</v>
      </c>
      <c r="C514" s="258"/>
      <c r="D514" s="258"/>
      <c r="E514" s="258"/>
      <c r="F514" s="258"/>
    </row>
    <row r="515" spans="1:6">
      <c r="A515" s="394">
        <v>178</v>
      </c>
      <c r="B515" s="258" t="s">
        <v>1086</v>
      </c>
      <c r="C515" s="258"/>
      <c r="D515" s="258"/>
      <c r="E515" s="258"/>
      <c r="F515" s="258"/>
    </row>
    <row r="516" spans="1:6">
      <c r="A516" s="394">
        <v>179</v>
      </c>
      <c r="B516" s="258" t="s">
        <v>1087</v>
      </c>
      <c r="C516" s="258"/>
      <c r="D516" s="258"/>
      <c r="E516" s="258"/>
      <c r="F516" s="258"/>
    </row>
    <row r="517" spans="1:6">
      <c r="A517" s="394">
        <v>180</v>
      </c>
      <c r="B517" s="258" t="s">
        <v>1088</v>
      </c>
      <c r="C517" s="258"/>
      <c r="D517" s="258"/>
      <c r="E517" s="258"/>
      <c r="F517" s="258"/>
    </row>
    <row r="518" spans="1:6">
      <c r="A518" s="394">
        <v>181</v>
      </c>
      <c r="B518" s="258" t="s">
        <v>1089</v>
      </c>
      <c r="C518" s="258"/>
      <c r="D518" s="258"/>
      <c r="E518" s="258"/>
      <c r="F518" s="258"/>
    </row>
    <row r="519" spans="1:6">
      <c r="A519" s="394">
        <v>182</v>
      </c>
      <c r="B519" s="258" t="s">
        <v>1090</v>
      </c>
      <c r="C519" s="258"/>
      <c r="D519" s="258"/>
      <c r="E519" s="258"/>
      <c r="F519" s="258"/>
    </row>
    <row r="520" spans="1:6">
      <c r="A520" s="394">
        <v>183</v>
      </c>
      <c r="B520" s="258" t="s">
        <v>1091</v>
      </c>
      <c r="C520" s="258"/>
      <c r="D520" s="258"/>
      <c r="E520" s="258"/>
      <c r="F520" s="258"/>
    </row>
    <row r="521" spans="1:6">
      <c r="A521" s="394">
        <v>184</v>
      </c>
      <c r="B521" s="258" t="s">
        <v>1092</v>
      </c>
      <c r="C521" s="258"/>
      <c r="D521" s="258"/>
      <c r="E521" s="258"/>
      <c r="F521" s="258"/>
    </row>
    <row r="522" spans="1:6">
      <c r="A522" s="394">
        <v>185</v>
      </c>
      <c r="B522" s="258" t="s">
        <v>34</v>
      </c>
      <c r="C522" s="258"/>
      <c r="D522" s="258"/>
      <c r="E522" s="258"/>
      <c r="F522" s="258"/>
    </row>
    <row r="523" spans="1:6">
      <c r="A523" s="258"/>
      <c r="B523" s="258"/>
      <c r="C523" s="258"/>
      <c r="D523" s="258"/>
      <c r="E523" s="258"/>
      <c r="F523" s="258"/>
    </row>
    <row r="524" spans="1:6" ht="15.75">
      <c r="A524" s="160" t="s">
        <v>511</v>
      </c>
      <c r="B524" s="1038" t="s">
        <v>1093</v>
      </c>
      <c r="C524" s="1038"/>
      <c r="D524" s="1038"/>
      <c r="E524" s="1038"/>
      <c r="F524" s="1038"/>
    </row>
    <row r="525" spans="1:6">
      <c r="A525" s="394">
        <v>1</v>
      </c>
      <c r="B525" s="258" t="s">
        <v>1094</v>
      </c>
      <c r="C525" s="258"/>
      <c r="D525" s="258"/>
      <c r="E525" s="258"/>
      <c r="F525" s="258"/>
    </row>
    <row r="526" spans="1:6">
      <c r="A526" s="394">
        <v>2</v>
      </c>
      <c r="B526" s="258" t="s">
        <v>1095</v>
      </c>
      <c r="C526" s="258"/>
      <c r="D526" s="258"/>
      <c r="E526" s="258"/>
      <c r="F526" s="258"/>
    </row>
    <row r="527" spans="1:6">
      <c r="A527" s="394">
        <v>3</v>
      </c>
      <c r="B527" s="258" t="s">
        <v>1096</v>
      </c>
      <c r="C527" s="258"/>
      <c r="D527" s="258"/>
      <c r="E527" s="258"/>
      <c r="F527" s="258"/>
    </row>
    <row r="528" spans="1:6">
      <c r="A528" s="394">
        <v>4</v>
      </c>
      <c r="B528" s="258" t="s">
        <v>1097</v>
      </c>
      <c r="C528" s="258"/>
      <c r="D528" s="258"/>
      <c r="E528" s="258"/>
      <c r="F528" s="258"/>
    </row>
    <row r="529" spans="1:6">
      <c r="A529" s="394">
        <v>5</v>
      </c>
      <c r="B529" s="258" t="s">
        <v>1098</v>
      </c>
      <c r="C529" s="258"/>
      <c r="D529" s="258"/>
      <c r="E529" s="258"/>
      <c r="F529" s="258"/>
    </row>
    <row r="530" spans="1:6">
      <c r="A530" s="394">
        <v>6</v>
      </c>
      <c r="B530" s="258" t="s">
        <v>1099</v>
      </c>
      <c r="C530" s="258"/>
      <c r="D530" s="258"/>
      <c r="E530" s="258"/>
      <c r="F530" s="258"/>
    </row>
    <row r="531" spans="1:6">
      <c r="A531" s="394">
        <v>7</v>
      </c>
      <c r="B531" s="258" t="s">
        <v>1100</v>
      </c>
      <c r="C531" s="258"/>
      <c r="D531" s="258"/>
      <c r="E531" s="258"/>
      <c r="F531" s="258"/>
    </row>
    <row r="532" spans="1:6">
      <c r="A532" s="394">
        <v>8</v>
      </c>
      <c r="B532" s="258" t="s">
        <v>1101</v>
      </c>
      <c r="C532" s="258"/>
      <c r="D532" s="258"/>
      <c r="E532" s="258"/>
      <c r="F532" s="258"/>
    </row>
    <row r="533" spans="1:6">
      <c r="A533" s="394">
        <v>9</v>
      </c>
      <c r="B533" s="258" t="s">
        <v>34</v>
      </c>
      <c r="C533" s="258"/>
      <c r="D533" s="258"/>
      <c r="E533" s="258"/>
      <c r="F533" s="258"/>
    </row>
    <row r="534" spans="1:6">
      <c r="A534" s="258"/>
      <c r="B534" s="258"/>
      <c r="C534" s="258"/>
      <c r="D534" s="258"/>
      <c r="E534" s="258"/>
      <c r="F534" s="258"/>
    </row>
    <row r="535" spans="1:6" ht="15.75">
      <c r="A535" s="160" t="s">
        <v>512</v>
      </c>
      <c r="B535" s="1038" t="s">
        <v>1183</v>
      </c>
      <c r="C535" s="1038"/>
      <c r="D535" s="1038"/>
      <c r="E535" s="1038"/>
      <c r="F535" s="1038"/>
    </row>
    <row r="536" spans="1:6">
      <c r="A536" s="394">
        <v>1</v>
      </c>
      <c r="B536" s="258" t="s">
        <v>1184</v>
      </c>
      <c r="C536" s="258"/>
      <c r="D536" s="258"/>
      <c r="E536" s="258"/>
      <c r="F536" s="258"/>
    </row>
    <row r="537" spans="1:6">
      <c r="A537" s="394">
        <v>2</v>
      </c>
      <c r="B537" s="258" t="s">
        <v>1185</v>
      </c>
      <c r="C537" s="258"/>
      <c r="D537" s="258"/>
      <c r="E537" s="258"/>
      <c r="F537" s="258"/>
    </row>
    <row r="538" spans="1:6">
      <c r="A538" s="394">
        <v>3</v>
      </c>
      <c r="B538" s="258" t="s">
        <v>1202</v>
      </c>
      <c r="C538" s="258"/>
      <c r="D538" s="258"/>
      <c r="E538" s="258"/>
      <c r="F538" s="258"/>
    </row>
    <row r="539" spans="1:6">
      <c r="A539" s="394">
        <v>4</v>
      </c>
      <c r="B539" s="258" t="s">
        <v>396</v>
      </c>
      <c r="C539" s="258"/>
      <c r="D539" s="258"/>
      <c r="E539" s="258"/>
      <c r="F539" s="258"/>
    </row>
    <row r="540" spans="1:6">
      <c r="A540" s="258"/>
      <c r="B540" s="258"/>
      <c r="C540" s="258"/>
      <c r="D540" s="258"/>
      <c r="E540" s="258"/>
      <c r="F540" s="258"/>
    </row>
    <row r="541" spans="1:6" ht="15.75">
      <c r="A541" s="160" t="s">
        <v>1332</v>
      </c>
      <c r="B541" s="1038" t="s">
        <v>1333</v>
      </c>
      <c r="C541" s="1038"/>
      <c r="D541" s="1038"/>
      <c r="E541" s="1038"/>
      <c r="F541" s="1038"/>
    </row>
    <row r="542" spans="1:6">
      <c r="A542" s="766">
        <v>1</v>
      </c>
      <c r="B542" s="725" t="s">
        <v>396</v>
      </c>
      <c r="C542" s="726"/>
      <c r="D542" s="726"/>
      <c r="E542" s="726"/>
      <c r="F542" s="726"/>
    </row>
    <row r="543" spans="1:6">
      <c r="A543" s="766">
        <v>2</v>
      </c>
      <c r="B543" s="725">
        <v>1</v>
      </c>
      <c r="C543" s="726"/>
      <c r="D543" s="726"/>
      <c r="E543" s="726"/>
      <c r="F543" s="726"/>
    </row>
    <row r="544" spans="1:6">
      <c r="A544" s="766">
        <v>3</v>
      </c>
      <c r="B544" s="725">
        <v>2</v>
      </c>
      <c r="C544" s="726"/>
      <c r="D544" s="726"/>
      <c r="E544" s="726"/>
      <c r="F544" s="726"/>
    </row>
    <row r="545" spans="1:6">
      <c r="A545" s="766">
        <v>4</v>
      </c>
      <c r="B545" s="725">
        <v>3</v>
      </c>
      <c r="C545" s="726"/>
      <c r="D545" s="726"/>
      <c r="E545" s="726"/>
      <c r="F545" s="726"/>
    </row>
    <row r="546" spans="1:6">
      <c r="A546" s="766">
        <v>5</v>
      </c>
      <c r="B546" s="725">
        <v>4</v>
      </c>
      <c r="C546" s="726"/>
      <c r="D546" s="726"/>
      <c r="E546" s="726"/>
      <c r="F546" s="726"/>
    </row>
    <row r="547" spans="1:6">
      <c r="A547" s="766">
        <v>6</v>
      </c>
      <c r="B547" s="725">
        <v>5</v>
      </c>
      <c r="C547" s="726"/>
      <c r="D547" s="726"/>
      <c r="E547" s="726"/>
      <c r="F547" s="726"/>
    </row>
    <row r="548" spans="1:6">
      <c r="A548" s="766">
        <v>7</v>
      </c>
      <c r="B548" s="725">
        <v>6</v>
      </c>
      <c r="C548" s="726"/>
      <c r="D548" s="726"/>
      <c r="E548" s="726"/>
      <c r="F548" s="726"/>
    </row>
    <row r="549" spans="1:6">
      <c r="A549" s="766">
        <v>8</v>
      </c>
      <c r="B549" s="725">
        <v>7</v>
      </c>
      <c r="C549" s="726"/>
      <c r="D549" s="726"/>
      <c r="E549" s="726"/>
      <c r="F549" s="726"/>
    </row>
    <row r="550" spans="1:6">
      <c r="A550" s="766">
        <v>9</v>
      </c>
      <c r="B550" s="725">
        <v>8</v>
      </c>
      <c r="C550" s="726"/>
      <c r="D550" s="726"/>
      <c r="E550" s="726"/>
      <c r="F550" s="726"/>
    </row>
    <row r="551" spans="1:6">
      <c r="A551" s="766">
        <v>10</v>
      </c>
      <c r="B551" s="725">
        <v>9</v>
      </c>
      <c r="C551" s="726"/>
      <c r="D551" s="726"/>
      <c r="E551" s="726"/>
      <c r="F551" s="726"/>
    </row>
    <row r="552" spans="1:6">
      <c r="A552" s="766">
        <v>11</v>
      </c>
      <c r="B552" s="725">
        <v>10</v>
      </c>
      <c r="C552" s="726"/>
      <c r="D552" s="726"/>
      <c r="E552" s="726"/>
      <c r="F552" s="726"/>
    </row>
    <row r="553" spans="1:6">
      <c r="A553" s="726"/>
      <c r="B553" s="726"/>
      <c r="C553" s="726"/>
      <c r="D553" s="726"/>
      <c r="E553" s="726"/>
      <c r="F553" s="726"/>
    </row>
    <row r="554" spans="1:6" ht="15.75">
      <c r="A554" s="160" t="s">
        <v>1371</v>
      </c>
      <c r="B554" s="1038" t="s">
        <v>1372</v>
      </c>
      <c r="C554" s="1038"/>
      <c r="D554" s="1038"/>
      <c r="E554" s="1038"/>
      <c r="F554" s="1038"/>
    </row>
    <row r="555" spans="1:6">
      <c r="A555" s="766">
        <v>1</v>
      </c>
      <c r="B555" s="726" t="s">
        <v>1373</v>
      </c>
      <c r="C555" s="726"/>
      <c r="D555" s="726"/>
      <c r="E555" s="726"/>
      <c r="F555" s="726"/>
    </row>
    <row r="556" spans="1:6">
      <c r="A556" s="766">
        <v>2</v>
      </c>
      <c r="B556" s="726" t="s">
        <v>770</v>
      </c>
      <c r="C556" s="726"/>
      <c r="D556" s="726"/>
      <c r="E556" s="726"/>
      <c r="F556" s="726"/>
    </row>
    <row r="557" spans="1:6">
      <c r="A557" s="766">
        <v>3</v>
      </c>
      <c r="B557" s="726" t="s">
        <v>1374</v>
      </c>
      <c r="C557" s="726"/>
      <c r="D557" s="726"/>
      <c r="E557" s="726"/>
      <c r="F557" s="726"/>
    </row>
    <row r="558" spans="1:6">
      <c r="A558" s="726"/>
      <c r="B558" s="726"/>
      <c r="C558" s="726"/>
      <c r="D558" s="726"/>
      <c r="E558" s="726"/>
      <c r="F558" s="726"/>
    </row>
    <row r="559" spans="1:6" ht="15.75">
      <c r="A559" s="160" t="s">
        <v>1375</v>
      </c>
      <c r="B559" s="1038" t="s">
        <v>1376</v>
      </c>
      <c r="C559" s="1038"/>
      <c r="D559" s="1038"/>
      <c r="E559" s="1038"/>
      <c r="F559" s="1038"/>
    </row>
    <row r="560" spans="1:6">
      <c r="A560" s="766">
        <v>1</v>
      </c>
      <c r="B560" s="726" t="s">
        <v>1377</v>
      </c>
      <c r="C560" s="726"/>
      <c r="D560" s="726"/>
      <c r="E560" s="726"/>
      <c r="F560" s="726"/>
    </row>
    <row r="561" spans="1:6">
      <c r="A561" s="766">
        <v>2</v>
      </c>
      <c r="B561" s="726" t="s">
        <v>1378</v>
      </c>
      <c r="C561" s="726"/>
      <c r="D561" s="726"/>
      <c r="E561" s="726"/>
      <c r="F561" s="726"/>
    </row>
    <row r="562" spans="1:6">
      <c r="A562" s="766">
        <v>3</v>
      </c>
      <c r="B562" s="726" t="s">
        <v>1379</v>
      </c>
      <c r="C562" s="726"/>
      <c r="D562" s="726"/>
      <c r="E562" s="726"/>
      <c r="F562" s="726"/>
    </row>
    <row r="563" spans="1:6">
      <c r="A563" s="726"/>
      <c r="B563" s="726"/>
      <c r="C563" s="726"/>
      <c r="D563" s="726"/>
      <c r="E563" s="726"/>
      <c r="F563" s="726"/>
    </row>
    <row r="564" spans="1:6" ht="15.75">
      <c r="A564" s="160" t="s">
        <v>1426</v>
      </c>
      <c r="B564" s="1038" t="s">
        <v>1427</v>
      </c>
      <c r="C564" s="1038"/>
      <c r="D564" s="1038"/>
      <c r="E564" s="1038"/>
      <c r="F564" s="1038"/>
    </row>
    <row r="565" spans="1:6">
      <c r="A565" s="766">
        <v>1</v>
      </c>
      <c r="B565" s="726" t="s">
        <v>1422</v>
      </c>
      <c r="C565" s="726"/>
      <c r="D565" s="726"/>
      <c r="E565" s="726"/>
      <c r="F565" s="726"/>
    </row>
    <row r="566" spans="1:6">
      <c r="A566" s="766">
        <v>2</v>
      </c>
      <c r="B566" s="726" t="s">
        <v>1423</v>
      </c>
      <c r="C566" s="726"/>
      <c r="D566" s="726"/>
      <c r="E566" s="726"/>
      <c r="F566" s="726"/>
    </row>
    <row r="567" spans="1:6">
      <c r="A567" s="766">
        <v>3</v>
      </c>
      <c r="B567" s="726" t="s">
        <v>1424</v>
      </c>
      <c r="C567" s="726"/>
      <c r="D567" s="726"/>
      <c r="E567" s="726"/>
      <c r="F567" s="726"/>
    </row>
    <row r="568" spans="1:6">
      <c r="A568" s="766">
        <v>4</v>
      </c>
      <c r="B568" s="726" t="s">
        <v>1425</v>
      </c>
      <c r="C568" s="726"/>
      <c r="D568" s="726"/>
      <c r="E568" s="726"/>
      <c r="F568" s="726"/>
    </row>
    <row r="569" spans="1:6">
      <c r="A569" s="726"/>
      <c r="B569" s="726"/>
      <c r="C569" s="726"/>
      <c r="D569" s="726"/>
      <c r="E569" s="726"/>
      <c r="F569" s="726"/>
    </row>
  </sheetData>
  <sheetProtection algorithmName="SHA-512" hashValue="J3p+jX4pAq/s2BET5yxpuvgI2WruEXop2Jiu/7GeS99g60CpTZZo6QBPIMax8QYPjDGWm1gw9ep29ZReCxw4Jg==" saltValue="J4wDG6oiYuGn8H+Mr0GGxQ==" spinCount="100000" sheet="1" objects="1" scenarios="1"/>
  <mergeCells count="18">
    <mergeCell ref="B337:F337"/>
    <mergeCell ref="B524:F524"/>
    <mergeCell ref="A6:F6"/>
    <mergeCell ref="B8:F8"/>
    <mergeCell ref="B261:F261"/>
    <mergeCell ref="B268:F268"/>
    <mergeCell ref="B281:F281"/>
    <mergeCell ref="B328:F328"/>
    <mergeCell ref="B287:F287"/>
    <mergeCell ref="B292:F292"/>
    <mergeCell ref="B296:F296"/>
    <mergeCell ref="B308:F308"/>
    <mergeCell ref="B320:F320"/>
    <mergeCell ref="B564:F564"/>
    <mergeCell ref="B541:F541"/>
    <mergeCell ref="B554:F554"/>
    <mergeCell ref="B559:F559"/>
    <mergeCell ref="B535:F535"/>
  </mergeCells>
  <pageMargins left="0.7" right="0.7" top="0.75" bottom="0.75" header="0.3" footer="0.3"/>
  <pageSetup paperSize="9" scale="75" fitToHeight="0" orientation="portrait" r:id="rId1"/>
  <rowBreaks count="7" manualBreakCount="7">
    <brk id="65" max="5" man="1"/>
    <brk id="131" max="5" man="1"/>
    <brk id="197" max="5" man="1"/>
    <brk id="260" max="5" man="1"/>
    <brk id="326" max="5" man="1"/>
    <brk id="460" max="5" man="1"/>
    <brk id="523" max="5" man="1"/>
  </rowBreaks>
  <colBreaks count="1" manualBreakCount="1">
    <brk id="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tint="0.59999389629810485"/>
    <pageSetUpPr fitToPage="1"/>
  </sheetPr>
  <dimension ref="A1:Q58"/>
  <sheetViews>
    <sheetView showGridLines="0" zoomScaleNormal="100" workbookViewId="0"/>
  </sheetViews>
  <sheetFormatPr defaultColWidth="9.140625" defaultRowHeight="15"/>
  <cols>
    <col min="1" max="1" width="2.5703125" style="10" customWidth="1"/>
    <col min="2" max="2" width="4.42578125" style="10" customWidth="1"/>
    <col min="3" max="5" width="16.7109375" style="10" customWidth="1"/>
    <col min="6" max="8" width="9.140625" style="10"/>
    <col min="9" max="9" width="9.140625" style="10" customWidth="1"/>
    <col min="10" max="10" width="9.85546875" style="10" customWidth="1"/>
    <col min="11" max="14" width="15.7109375" style="10" customWidth="1"/>
    <col min="15" max="16" width="9.140625" style="10"/>
    <col min="17" max="17" width="9.140625" style="13"/>
    <col min="18" max="16384" width="9.140625" style="10"/>
  </cols>
  <sheetData>
    <row r="1" spans="1:17" ht="21.75" customHeight="1">
      <c r="A1" s="1" t="s">
        <v>537</v>
      </c>
      <c r="B1" s="1"/>
      <c r="C1" s="8"/>
      <c r="D1" s="9"/>
      <c r="E1" s="822">
        <f>'General Info'!D22</f>
        <v>0</v>
      </c>
      <c r="F1" s="822"/>
      <c r="G1" s="822"/>
      <c r="H1" s="9"/>
      <c r="I1" s="9"/>
      <c r="J1" s="9"/>
      <c r="K1" s="9"/>
      <c r="L1" s="9"/>
      <c r="M1" s="9"/>
      <c r="N1" s="9"/>
    </row>
    <row r="2" spans="1:17" ht="24" customHeight="1">
      <c r="A2" s="9"/>
      <c r="B2" s="9"/>
      <c r="C2" s="9"/>
      <c r="D2" s="9"/>
      <c r="E2" s="9"/>
      <c r="F2" s="9"/>
      <c r="G2" s="9"/>
      <c r="H2" s="9"/>
      <c r="I2" s="9"/>
      <c r="J2" s="9"/>
      <c r="K2" s="9"/>
      <c r="L2" s="9"/>
      <c r="M2" s="9"/>
      <c r="N2" s="9"/>
    </row>
    <row r="3" spans="1:17" ht="24" customHeight="1">
      <c r="A3" s="9"/>
      <c r="B3" s="9"/>
      <c r="C3" s="9"/>
      <c r="D3" s="9"/>
      <c r="E3" s="9"/>
      <c r="F3" s="9"/>
      <c r="G3" s="9"/>
      <c r="H3" s="9"/>
      <c r="I3" s="9"/>
      <c r="J3" s="9"/>
      <c r="K3" s="9"/>
      <c r="L3" s="9"/>
      <c r="M3" s="9"/>
      <c r="N3" s="9"/>
    </row>
    <row r="4" spans="1:17" ht="18.75">
      <c r="A4" s="820" t="s">
        <v>1477</v>
      </c>
      <c r="B4" s="821"/>
      <c r="C4" s="821"/>
      <c r="D4" s="821"/>
      <c r="E4" s="821"/>
      <c r="F4" s="821"/>
      <c r="G4" s="821"/>
      <c r="H4" s="821"/>
      <c r="I4" s="821"/>
      <c r="J4" s="821"/>
      <c r="K4" s="821"/>
      <c r="L4" s="821"/>
      <c r="M4" s="821"/>
      <c r="N4" s="821"/>
    </row>
    <row r="5" spans="1:17">
      <c r="A5" s="9"/>
      <c r="B5" s="9"/>
      <c r="C5" s="9"/>
      <c r="D5" s="9"/>
      <c r="E5" s="9"/>
      <c r="F5" s="9"/>
      <c r="G5" s="9"/>
      <c r="H5" s="9"/>
      <c r="I5" s="9"/>
      <c r="J5" s="9"/>
      <c r="K5" s="9"/>
      <c r="L5" s="9"/>
      <c r="M5" s="9"/>
      <c r="N5" s="9"/>
      <c r="Q5" s="424">
        <f>IF(AND(Q8=TRUE,Q10=TRUE,Q12=TRUE,Q13=TRUE,Q14=TRUE,Q15=TRUE,Q22=TRUE,Q28=TRUE,Q29=TRUE,Q30=TRUE,Q36=TRUE,Q37=TRUE,Q38=TRUE,Q39=TRUE,Q40=TRUE,Q41=TRUE,Q42=TRUE,Q43=TRUE,Q44=TRUE,Q48=TRUE,Q49=TRUE,Q50=TRUE,Q51=TRUE,Q52=TRUE,Q53=TRUE,Q54=TRUE),1,0)</f>
        <v>0</v>
      </c>
    </row>
    <row r="6" spans="1:17" ht="15.75">
      <c r="A6" s="12"/>
      <c r="B6" s="12"/>
      <c r="C6" s="218" t="s">
        <v>74</v>
      </c>
      <c r="D6" s="218" t="s">
        <v>75</v>
      </c>
      <c r="E6" s="218" t="s">
        <v>76</v>
      </c>
      <c r="F6" s="12"/>
      <c r="G6" s="12"/>
      <c r="H6" s="12"/>
      <c r="I6" s="12"/>
      <c r="J6" s="218" t="s">
        <v>335</v>
      </c>
      <c r="K6" s="218" t="s">
        <v>336</v>
      </c>
      <c r="L6" s="218" t="s">
        <v>337</v>
      </c>
      <c r="M6" s="218" t="s">
        <v>338</v>
      </c>
      <c r="N6" s="218" t="s">
        <v>339</v>
      </c>
    </row>
    <row r="7" spans="1:17" ht="16.5" thickBot="1">
      <c r="A7" s="12"/>
      <c r="B7" s="12"/>
      <c r="C7" s="12"/>
      <c r="D7" s="12"/>
      <c r="E7" s="12"/>
      <c r="F7" s="12"/>
      <c r="G7" s="12"/>
      <c r="H7" s="12"/>
      <c r="I7" s="12"/>
      <c r="J7" s="12"/>
      <c r="K7" s="12"/>
      <c r="L7" s="9"/>
      <c r="M7" s="9"/>
      <c r="N7" s="9"/>
    </row>
    <row r="8" spans="1:17" ht="16.5" thickBot="1">
      <c r="A8" s="12" t="s">
        <v>26</v>
      </c>
      <c r="B8" s="12" t="s">
        <v>417</v>
      </c>
      <c r="C8" s="12"/>
      <c r="D8" s="12"/>
      <c r="E8" s="12"/>
      <c r="F8" s="12"/>
      <c r="G8" s="12"/>
      <c r="H8" s="12"/>
      <c r="I8" s="12"/>
      <c r="J8" s="12"/>
      <c r="K8" s="366"/>
      <c r="L8" s="9"/>
      <c r="M8" s="9"/>
      <c r="N8" s="9"/>
      <c r="O8" s="13">
        <f>IF(OR(AND(K8="No",K10="N/A"),AND(K8="Yes",K10="On-Balance Sheet"),AND(K8="Yes",K10="Off-Balance Sheet")),1,0)</f>
        <v>0</v>
      </c>
      <c r="Q8" s="13" t="b">
        <f>IF(ISNUMBER(MATCH(K8,List_YesNo,0)),TRUE,FALSE)</f>
        <v>0</v>
      </c>
    </row>
    <row r="9" spans="1:17" ht="16.5" thickBot="1">
      <c r="A9" s="12"/>
      <c r="B9" s="12"/>
      <c r="C9" s="12"/>
      <c r="D9" s="12"/>
      <c r="E9" s="12"/>
      <c r="F9" s="12"/>
      <c r="G9" s="12"/>
      <c r="H9" s="12"/>
      <c r="I9" s="12"/>
      <c r="J9" s="12"/>
      <c r="K9" s="367"/>
      <c r="L9" s="9"/>
      <c r="M9" s="9"/>
      <c r="N9" s="9"/>
    </row>
    <row r="10" spans="1:17" ht="33" customHeight="1" thickBot="1">
      <c r="A10" s="14" t="s">
        <v>358</v>
      </c>
      <c r="B10" s="813" t="s">
        <v>418</v>
      </c>
      <c r="C10" s="813"/>
      <c r="D10" s="813"/>
      <c r="E10" s="813"/>
      <c r="F10" s="813"/>
      <c r="G10" s="813"/>
      <c r="H10" s="813"/>
      <c r="I10" s="813"/>
      <c r="J10" s="814"/>
      <c r="K10" s="444"/>
      <c r="L10" s="9"/>
      <c r="M10" s="9"/>
      <c r="N10" s="9"/>
      <c r="Q10" s="13" t="b">
        <f>IF(ISNUMBER(MATCH(K10,List_ClientsMoney,0)),TRUE,FALSE)</f>
        <v>0</v>
      </c>
    </row>
    <row r="11" spans="1:17" ht="69.95" customHeight="1" thickBot="1">
      <c r="A11" s="12"/>
      <c r="B11" s="12"/>
      <c r="C11" s="12"/>
      <c r="D11" s="12"/>
      <c r="E11" s="12"/>
      <c r="F11" s="12"/>
      <c r="G11" s="12"/>
      <c r="H11" s="12"/>
      <c r="I11" s="12"/>
      <c r="J11" s="12"/>
      <c r="K11" s="375" t="s">
        <v>722</v>
      </c>
      <c r="L11" s="375" t="s">
        <v>31</v>
      </c>
      <c r="M11" s="375" t="s">
        <v>720</v>
      </c>
      <c r="N11" s="375" t="s">
        <v>723</v>
      </c>
    </row>
    <row r="12" spans="1:17" ht="16.5" thickBot="1">
      <c r="A12" s="12" t="s">
        <v>28</v>
      </c>
      <c r="B12" s="12" t="s">
        <v>434</v>
      </c>
      <c r="C12" s="12"/>
      <c r="D12" s="12"/>
      <c r="E12" s="12"/>
      <c r="F12" s="12"/>
      <c r="G12" s="12"/>
      <c r="H12" s="12"/>
      <c r="I12" s="12"/>
      <c r="J12" s="12"/>
      <c r="K12" s="366"/>
      <c r="L12" s="366"/>
      <c r="M12" s="366"/>
      <c r="N12" s="366"/>
      <c r="O12" s="13">
        <f>IF(OR(AND(K12&lt;&gt;"Other",K14="N/A"),AND(K12="Other",AND(K14&lt;&gt;"",K14&lt;&gt;"N/A"))),1,0)</f>
        <v>0</v>
      </c>
      <c r="Q12" s="13" t="b">
        <f>IF(ISNUMBER(MATCH(K12,List_Leverage,0)),TRUE,FALSE)</f>
        <v>0</v>
      </c>
    </row>
    <row r="13" spans="1:17" ht="16.5" thickBot="1">
      <c r="A13" s="12"/>
      <c r="B13" s="12"/>
      <c r="C13" s="12"/>
      <c r="D13" s="12"/>
      <c r="E13" s="12"/>
      <c r="F13" s="12"/>
      <c r="G13" s="12"/>
      <c r="H13" s="12"/>
      <c r="I13" s="12"/>
      <c r="J13" s="12"/>
      <c r="K13" s="367"/>
      <c r="L13" s="367"/>
      <c r="M13" s="367"/>
      <c r="N13" s="367"/>
      <c r="O13" s="13">
        <f>IF(OR(AND(L12&lt;&gt;"Other",L14="N/A"),AND(L12="Other",AND(L14&lt;&gt;"",L14&lt;&gt;"N/A"))),1,0)</f>
        <v>0</v>
      </c>
      <c r="Q13" s="13" t="b">
        <f>IF(ISNUMBER(MATCH(L12,List_Leverage,0)),TRUE,FALSE)</f>
        <v>0</v>
      </c>
    </row>
    <row r="14" spans="1:17" ht="16.5" thickBot="1">
      <c r="A14" s="12" t="s">
        <v>29</v>
      </c>
      <c r="B14" s="176" t="s">
        <v>433</v>
      </c>
      <c r="C14" s="12"/>
      <c r="D14" s="12"/>
      <c r="E14" s="12"/>
      <c r="F14" s="12"/>
      <c r="G14" s="12"/>
      <c r="H14" s="12"/>
      <c r="I14" s="12"/>
      <c r="J14" s="12"/>
      <c r="K14" s="368"/>
      <c r="L14" s="368"/>
      <c r="M14" s="368"/>
      <c r="N14" s="368"/>
      <c r="O14" s="13">
        <f>IF(OR(AND(M12&lt;&gt;"Other",M14="N/A"),AND(M12="Other",AND(M14&lt;&gt;"",M14&lt;&gt;"N/A"))),1,0)</f>
        <v>0</v>
      </c>
      <c r="Q14" s="13" t="b">
        <f>IF(ISNUMBER(MATCH(M12,List_Leverage,0)),TRUE,FALSE)</f>
        <v>0</v>
      </c>
    </row>
    <row r="15" spans="1:17" ht="39.950000000000003" customHeight="1" thickBot="1">
      <c r="A15" s="12"/>
      <c r="B15" s="12"/>
      <c r="C15" s="12"/>
      <c r="D15" s="12"/>
      <c r="E15" s="12"/>
      <c r="F15" s="12"/>
      <c r="G15" s="12"/>
      <c r="H15" s="12"/>
      <c r="I15" s="12"/>
      <c r="J15" s="12" t="s">
        <v>415</v>
      </c>
      <c r="K15" s="253"/>
      <c r="L15" s="9"/>
      <c r="M15" s="9"/>
      <c r="N15" s="9"/>
      <c r="O15" s="13">
        <f>IF(OR(AND(N12&lt;&gt;"Other",N14="N/A"),AND(N12="Other",AND(N14&lt;&gt;"",N14&lt;&gt;"N/A"))),1,0)</f>
        <v>0</v>
      </c>
      <c r="Q15" s="13" t="b">
        <f>IF(ISNUMBER(MATCH(N12,List_Leverage,0)),TRUE,FALSE)</f>
        <v>0</v>
      </c>
    </row>
    <row r="16" spans="1:17" ht="15.75">
      <c r="A16" s="12" t="s">
        <v>443</v>
      </c>
      <c r="B16" s="12" t="s">
        <v>444</v>
      </c>
      <c r="C16" s="12"/>
      <c r="D16" s="12"/>
      <c r="E16" s="12"/>
      <c r="F16" s="12"/>
      <c r="G16" s="12"/>
      <c r="H16" s="12"/>
      <c r="I16" s="12"/>
      <c r="J16" s="12"/>
      <c r="K16" s="825"/>
      <c r="L16" s="9"/>
      <c r="M16" s="9"/>
      <c r="N16" s="9"/>
    </row>
    <row r="17" spans="1:17" ht="28.5" customHeight="1" thickBot="1">
      <c r="A17" s="12"/>
      <c r="B17" s="824" t="s">
        <v>446</v>
      </c>
      <c r="C17" s="824"/>
      <c r="D17" s="824"/>
      <c r="E17" s="824"/>
      <c r="F17" s="824"/>
      <c r="G17" s="824"/>
      <c r="H17" s="824"/>
      <c r="I17" s="824"/>
      <c r="J17" s="824"/>
      <c r="K17" s="826"/>
      <c r="L17" s="9"/>
      <c r="M17" s="9"/>
      <c r="N17" s="9"/>
    </row>
    <row r="18" spans="1:17" ht="39.950000000000003" customHeight="1">
      <c r="A18" s="12"/>
      <c r="B18" s="12"/>
      <c r="C18" s="12"/>
      <c r="D18" s="12"/>
      <c r="E18" s="12"/>
      <c r="F18" s="12"/>
      <c r="G18" s="12"/>
      <c r="H18" s="12"/>
      <c r="I18" s="12"/>
      <c r="J18" s="12"/>
      <c r="K18" s="12"/>
      <c r="L18" s="9"/>
      <c r="M18" s="9"/>
      <c r="N18" s="9"/>
    </row>
    <row r="19" spans="1:17" ht="15.75">
      <c r="A19" s="12" t="s">
        <v>410</v>
      </c>
      <c r="B19" s="69" t="s">
        <v>476</v>
      </c>
      <c r="C19" s="12"/>
      <c r="D19" s="12"/>
      <c r="E19" s="12"/>
      <c r="F19" s="12"/>
      <c r="G19" s="12"/>
      <c r="H19" s="12"/>
      <c r="I19" s="12"/>
      <c r="J19" s="12"/>
      <c r="K19" s="12"/>
      <c r="L19" s="9"/>
      <c r="M19" s="9"/>
      <c r="N19" s="9"/>
    </row>
    <row r="20" spans="1:17" ht="15.75">
      <c r="A20" s="12"/>
      <c r="B20" s="69"/>
      <c r="C20" s="12"/>
      <c r="D20" s="12"/>
      <c r="E20" s="12"/>
      <c r="F20" s="12"/>
      <c r="G20" s="12"/>
      <c r="H20" s="12"/>
      <c r="I20" s="12"/>
      <c r="J20" s="12"/>
      <c r="K20" s="12"/>
      <c r="L20" s="9"/>
      <c r="M20" s="9"/>
      <c r="N20" s="9"/>
    </row>
    <row r="21" spans="1:17" ht="16.5" thickBot="1">
      <c r="A21" s="12"/>
      <c r="B21" s="12" t="s">
        <v>479</v>
      </c>
      <c r="C21" s="12" t="s">
        <v>477</v>
      </c>
      <c r="D21" s="12"/>
      <c r="E21" s="12"/>
      <c r="F21" s="12"/>
      <c r="G21" s="12"/>
      <c r="H21" s="12"/>
      <c r="I21" s="12"/>
      <c r="J21" s="12"/>
      <c r="K21" s="12"/>
      <c r="L21" s="9"/>
      <c r="M21" s="9"/>
      <c r="N21" s="9"/>
    </row>
    <row r="22" spans="1:17" ht="16.5" thickBot="1">
      <c r="A22" s="12"/>
      <c r="B22" s="12"/>
      <c r="C22" s="827"/>
      <c r="D22" s="828"/>
      <c r="E22" s="829"/>
      <c r="F22" s="12"/>
      <c r="G22" s="12"/>
      <c r="H22" s="12"/>
      <c r="I22" s="12"/>
      <c r="J22" s="12"/>
      <c r="K22" s="12"/>
      <c r="L22" s="9"/>
      <c r="M22" s="9"/>
      <c r="N22" s="9"/>
      <c r="Q22" s="13" t="b">
        <f>IF(ISNUMBER(MATCH(C22,List_YesNo,0)),TRUE,FALSE)</f>
        <v>0</v>
      </c>
    </row>
    <row r="23" spans="1:17" ht="15.75">
      <c r="A23" s="12"/>
      <c r="B23" s="12"/>
      <c r="C23" s="830" t="s">
        <v>490</v>
      </c>
      <c r="D23" s="830"/>
      <c r="E23" s="830"/>
      <c r="F23" s="830"/>
      <c r="G23" s="12"/>
      <c r="H23" s="12"/>
      <c r="I23" s="12"/>
      <c r="J23" s="12"/>
      <c r="K23" s="12"/>
      <c r="L23" s="9"/>
      <c r="M23" s="9"/>
      <c r="N23" s="9"/>
    </row>
    <row r="24" spans="1:17" ht="15.75">
      <c r="A24" s="12"/>
      <c r="B24" s="12"/>
      <c r="C24" s="211"/>
      <c r="D24" s="211"/>
      <c r="E24" s="12"/>
      <c r="F24" s="12"/>
      <c r="G24" s="12"/>
      <c r="H24" s="12"/>
      <c r="I24" s="12"/>
      <c r="J24" s="12"/>
      <c r="K24" s="12"/>
      <c r="L24" s="9"/>
      <c r="M24" s="9"/>
      <c r="N24" s="9"/>
    </row>
    <row r="25" spans="1:17" ht="15.75">
      <c r="A25" s="12"/>
      <c r="B25" s="12" t="s">
        <v>480</v>
      </c>
      <c r="C25" s="214" t="s">
        <v>478</v>
      </c>
      <c r="D25" s="12"/>
      <c r="E25" s="12"/>
      <c r="F25" s="12"/>
      <c r="G25" s="12"/>
      <c r="H25" s="12"/>
      <c r="I25" s="12"/>
      <c r="J25" s="12"/>
      <c r="K25" s="12"/>
      <c r="L25" s="9"/>
      <c r="M25" s="9"/>
      <c r="N25" s="9"/>
    </row>
    <row r="26" spans="1:17" ht="39" customHeight="1">
      <c r="A26" s="12"/>
      <c r="B26" s="12"/>
      <c r="C26" s="830" t="s">
        <v>506</v>
      </c>
      <c r="D26" s="830"/>
      <c r="E26" s="830"/>
      <c r="F26" s="830"/>
      <c r="G26" s="12"/>
      <c r="H26" s="12"/>
      <c r="I26" s="12"/>
      <c r="J26" s="12"/>
      <c r="K26" s="12"/>
      <c r="L26" s="9"/>
      <c r="M26" s="9"/>
      <c r="N26" s="9"/>
    </row>
    <row r="27" spans="1:17" ht="5.25" customHeight="1">
      <c r="A27" s="12"/>
      <c r="B27" s="12"/>
      <c r="C27" s="251"/>
      <c r="D27" s="251"/>
      <c r="E27" s="251"/>
      <c r="F27" s="12"/>
      <c r="G27" s="12"/>
      <c r="H27" s="12"/>
      <c r="I27" s="12"/>
      <c r="J27" s="12"/>
      <c r="K27" s="12"/>
      <c r="L27" s="9"/>
      <c r="M27" s="9"/>
      <c r="N27" s="9"/>
    </row>
    <row r="28" spans="1:17" ht="16.5" thickBot="1">
      <c r="A28" s="12"/>
      <c r="B28" s="12"/>
      <c r="C28" s="212" t="s">
        <v>481</v>
      </c>
      <c r="D28" s="212" t="s">
        <v>482</v>
      </c>
      <c r="E28" s="212" t="s">
        <v>483</v>
      </c>
      <c r="F28" s="12"/>
      <c r="G28" s="12"/>
      <c r="H28" s="12"/>
      <c r="I28" s="12"/>
      <c r="J28" s="12"/>
      <c r="K28" s="12"/>
      <c r="L28" s="9"/>
      <c r="M28" s="9"/>
      <c r="N28" s="9"/>
      <c r="Q28" s="13" t="b">
        <f>IF(ISNUMBER(MATCH(C29,NameofPlatform,0)),TRUE,FALSE)</f>
        <v>0</v>
      </c>
    </row>
    <row r="29" spans="1:17" ht="16.5" thickBot="1">
      <c r="A29" s="12"/>
      <c r="B29" s="12"/>
      <c r="C29" s="369"/>
      <c r="D29" s="216"/>
      <c r="E29" s="370"/>
      <c r="F29" s="12"/>
      <c r="G29" s="12"/>
      <c r="H29" s="12"/>
      <c r="I29" s="12"/>
      <c r="J29" s="12"/>
      <c r="K29" s="12"/>
      <c r="L29" s="9"/>
      <c r="M29" s="9"/>
      <c r="N29" s="9"/>
      <c r="Q29" s="13" t="b">
        <f>IF(ISNUMBER(MATCH(D29,NameofPlatform,0)),TRUE,FALSE)</f>
        <v>0</v>
      </c>
    </row>
    <row r="30" spans="1:17" ht="15.75">
      <c r="A30" s="12"/>
      <c r="B30" s="251"/>
      <c r="C30" s="251"/>
      <c r="D30" s="251"/>
      <c r="E30" s="251"/>
      <c r="F30" s="12"/>
      <c r="G30" s="12"/>
      <c r="H30" s="12"/>
      <c r="I30" s="12"/>
      <c r="J30" s="12"/>
      <c r="K30" s="12"/>
      <c r="L30" s="9"/>
      <c r="M30" s="9"/>
      <c r="N30" s="9"/>
      <c r="Q30" s="13" t="b">
        <f>IF(ISNUMBER(MATCH(E29,NameofPlatform,0)),TRUE,FALSE)</f>
        <v>0</v>
      </c>
    </row>
    <row r="31" spans="1:17" ht="33.75" customHeight="1" thickBot="1">
      <c r="A31" s="12"/>
      <c r="B31" s="213" t="s">
        <v>489</v>
      </c>
      <c r="C31" s="831" t="s">
        <v>491</v>
      </c>
      <c r="D31" s="831"/>
      <c r="E31" s="831"/>
      <c r="F31" s="831"/>
      <c r="G31" s="831"/>
      <c r="H31" s="831"/>
      <c r="I31" s="831"/>
      <c r="J31" s="831"/>
      <c r="K31" s="12"/>
      <c r="L31" s="9"/>
      <c r="M31" s="9"/>
      <c r="N31" s="9"/>
    </row>
    <row r="32" spans="1:17" ht="16.5" thickBot="1">
      <c r="A32" s="12"/>
      <c r="B32" s="12"/>
      <c r="C32" s="832"/>
      <c r="D32" s="833"/>
      <c r="E32" s="834"/>
      <c r="F32" s="12"/>
      <c r="G32" s="12"/>
      <c r="H32" s="12"/>
      <c r="I32" s="12"/>
      <c r="J32" s="12"/>
      <c r="K32" s="12"/>
      <c r="L32" s="9"/>
      <c r="M32" s="9"/>
      <c r="N32" s="9"/>
    </row>
    <row r="33" spans="1:17" ht="39.950000000000003" customHeight="1">
      <c r="A33" s="12"/>
      <c r="B33" s="12"/>
      <c r="C33" s="12"/>
      <c r="D33" s="12"/>
      <c r="E33" s="12"/>
      <c r="F33" s="12"/>
      <c r="G33" s="12"/>
      <c r="H33" s="12"/>
      <c r="I33" s="12"/>
      <c r="J33" s="12"/>
      <c r="K33" s="12"/>
      <c r="L33" s="9"/>
      <c r="M33" s="9"/>
      <c r="N33" s="9"/>
    </row>
    <row r="34" spans="1:17" ht="32.25" customHeight="1">
      <c r="A34" s="226" t="s">
        <v>412</v>
      </c>
      <c r="B34" s="835" t="s">
        <v>626</v>
      </c>
      <c r="C34" s="835"/>
      <c r="D34" s="835"/>
      <c r="E34" s="835"/>
      <c r="F34" s="835"/>
      <c r="G34" s="835"/>
      <c r="H34" s="835"/>
      <c r="I34" s="835"/>
      <c r="J34" s="835"/>
      <c r="K34" s="12"/>
      <c r="L34" s="9"/>
      <c r="M34" s="9"/>
      <c r="N34" s="9"/>
    </row>
    <row r="35" spans="1:17" ht="16.5" thickBot="1">
      <c r="A35" s="5"/>
      <c r="B35" s="5"/>
      <c r="C35" s="252"/>
      <c r="D35" s="215"/>
      <c r="E35" s="5"/>
      <c r="F35" s="5"/>
      <c r="G35" s="5"/>
      <c r="H35" s="5"/>
      <c r="I35" s="5"/>
      <c r="J35" s="5"/>
      <c r="K35" s="12"/>
      <c r="L35" s="9"/>
      <c r="M35" s="9"/>
      <c r="N35" s="9"/>
    </row>
    <row r="36" spans="1:17" ht="48" customHeight="1" thickBot="1">
      <c r="A36" s="5"/>
      <c r="B36" s="5"/>
      <c r="C36" s="818" t="s">
        <v>552</v>
      </c>
      <c r="D36" s="819"/>
      <c r="E36" s="216"/>
      <c r="F36" s="5"/>
      <c r="G36" s="5"/>
      <c r="H36" s="5"/>
      <c r="I36" s="5"/>
      <c r="J36" s="5"/>
      <c r="K36" s="12"/>
      <c r="L36" s="9"/>
      <c r="M36" s="9"/>
      <c r="N36" s="9"/>
      <c r="Q36" s="13" t="b">
        <f t="shared" ref="Q36:Q44" si="0">IF(ISNUMBER(MATCH(E36,List_YesNo,0)),TRUE,FALSE)</f>
        <v>0</v>
      </c>
    </row>
    <row r="37" spans="1:17" ht="30" customHeight="1" thickBot="1">
      <c r="A37" s="5"/>
      <c r="B37" s="5"/>
      <c r="C37" s="818" t="s">
        <v>553</v>
      </c>
      <c r="D37" s="819"/>
      <c r="E37" s="217"/>
      <c r="F37" s="5"/>
      <c r="G37" s="5"/>
      <c r="H37" s="5"/>
      <c r="I37" s="5"/>
      <c r="J37" s="5"/>
      <c r="K37" s="12"/>
      <c r="L37" s="9"/>
      <c r="M37" s="9"/>
      <c r="N37" s="9"/>
      <c r="Q37" s="13" t="b">
        <f t="shared" si="0"/>
        <v>0</v>
      </c>
    </row>
    <row r="38" spans="1:17" ht="16.5" thickBot="1">
      <c r="A38" s="5"/>
      <c r="B38" s="5"/>
      <c r="C38" s="818" t="s">
        <v>554</v>
      </c>
      <c r="D38" s="819"/>
      <c r="E38" s="216"/>
      <c r="F38" s="5"/>
      <c r="G38" s="5"/>
      <c r="H38" s="5"/>
      <c r="I38" s="5"/>
      <c r="J38" s="5"/>
      <c r="K38" s="12"/>
      <c r="L38" s="9"/>
      <c r="M38" s="9"/>
      <c r="N38" s="9"/>
      <c r="Q38" s="13" t="b">
        <f t="shared" si="0"/>
        <v>0</v>
      </c>
    </row>
    <row r="39" spans="1:17" ht="16.5" thickBot="1">
      <c r="A39" s="5"/>
      <c r="B39" s="5"/>
      <c r="C39" s="818" t="s">
        <v>555</v>
      </c>
      <c r="D39" s="819"/>
      <c r="E39" s="216"/>
      <c r="F39" s="5"/>
      <c r="G39" s="5"/>
      <c r="H39" s="5"/>
      <c r="I39" s="5"/>
      <c r="J39" s="5"/>
      <c r="K39" s="12"/>
      <c r="L39" s="9"/>
      <c r="M39" s="9"/>
      <c r="N39" s="9"/>
      <c r="Q39" s="13" t="b">
        <f t="shared" si="0"/>
        <v>0</v>
      </c>
    </row>
    <row r="40" spans="1:17" ht="15.75" customHeight="1" thickBot="1">
      <c r="A40" s="5"/>
      <c r="B40" s="5"/>
      <c r="C40" s="818" t="s">
        <v>556</v>
      </c>
      <c r="D40" s="819"/>
      <c r="E40" s="216"/>
      <c r="F40" s="5"/>
      <c r="G40" s="5"/>
      <c r="H40" s="5"/>
      <c r="I40" s="5"/>
      <c r="J40" s="5"/>
      <c r="K40" s="12"/>
      <c r="L40" s="9"/>
      <c r="M40" s="9"/>
      <c r="N40" s="9"/>
      <c r="Q40" s="13" t="b">
        <f t="shared" si="0"/>
        <v>0</v>
      </c>
    </row>
    <row r="41" spans="1:17" ht="66.75" customHeight="1" thickBot="1">
      <c r="A41" s="5"/>
      <c r="B41" s="5"/>
      <c r="C41" s="818" t="s">
        <v>557</v>
      </c>
      <c r="D41" s="819"/>
      <c r="E41" s="216"/>
      <c r="F41" s="5"/>
      <c r="G41" s="5"/>
      <c r="H41" s="5"/>
      <c r="I41" s="5"/>
      <c r="J41" s="5"/>
      <c r="K41" s="12"/>
      <c r="L41" s="9"/>
      <c r="M41" s="9"/>
      <c r="N41" s="9"/>
      <c r="Q41" s="13" t="b">
        <f t="shared" si="0"/>
        <v>0</v>
      </c>
    </row>
    <row r="42" spans="1:17" ht="53.25" customHeight="1" thickBot="1">
      <c r="A42" s="5"/>
      <c r="B42" s="5"/>
      <c r="C42" s="818" t="s">
        <v>558</v>
      </c>
      <c r="D42" s="819"/>
      <c r="E42" s="216"/>
      <c r="F42" s="5"/>
      <c r="G42" s="5"/>
      <c r="H42" s="5"/>
      <c r="I42" s="5"/>
      <c r="J42" s="5"/>
      <c r="K42" s="12"/>
      <c r="L42" s="9"/>
      <c r="M42" s="9"/>
      <c r="N42" s="9"/>
      <c r="Q42" s="13" t="b">
        <f t="shared" si="0"/>
        <v>0</v>
      </c>
    </row>
    <row r="43" spans="1:17" ht="19.5" customHeight="1" thickBot="1">
      <c r="A43" s="5"/>
      <c r="B43" s="5"/>
      <c r="C43" s="818" t="s">
        <v>559</v>
      </c>
      <c r="D43" s="819"/>
      <c r="E43" s="216"/>
      <c r="F43" s="5"/>
      <c r="G43" s="5"/>
      <c r="H43" s="5"/>
      <c r="I43" s="5"/>
      <c r="J43" s="5"/>
      <c r="K43" s="12"/>
      <c r="L43" s="9"/>
      <c r="M43" s="9"/>
      <c r="N43" s="9"/>
      <c r="Q43" s="13" t="b">
        <f t="shared" si="0"/>
        <v>0</v>
      </c>
    </row>
    <row r="44" spans="1:17" ht="22.5" customHeight="1" thickBot="1">
      <c r="A44" s="5"/>
      <c r="B44" s="5"/>
      <c r="C44" s="818" t="s">
        <v>560</v>
      </c>
      <c r="D44" s="819"/>
      <c r="E44" s="216"/>
      <c r="F44" s="5"/>
      <c r="G44" s="5"/>
      <c r="H44" s="5"/>
      <c r="I44" s="5"/>
      <c r="J44" s="5"/>
      <c r="K44" s="12"/>
      <c r="L44" s="9"/>
      <c r="M44" s="9"/>
      <c r="N44" s="9"/>
      <c r="Q44" s="13" t="b">
        <f t="shared" si="0"/>
        <v>0</v>
      </c>
    </row>
    <row r="45" spans="1:17" ht="39.950000000000003" customHeight="1">
      <c r="A45" s="12"/>
      <c r="B45" s="12"/>
      <c r="C45" s="12"/>
      <c r="D45" s="12"/>
      <c r="E45" s="12"/>
      <c r="F45" s="12"/>
      <c r="G45" s="12"/>
      <c r="H45" s="12"/>
      <c r="I45" s="12"/>
      <c r="J45" s="12"/>
      <c r="K45" s="12"/>
      <c r="L45" s="9"/>
      <c r="M45" s="9"/>
      <c r="N45" s="9"/>
    </row>
    <row r="46" spans="1:17" ht="32.25" customHeight="1">
      <c r="A46" s="226" t="s">
        <v>509</v>
      </c>
      <c r="B46" s="816" t="s">
        <v>627</v>
      </c>
      <c r="C46" s="816"/>
      <c r="D46" s="816"/>
      <c r="E46" s="816"/>
      <c r="F46" s="816"/>
      <c r="G46" s="816"/>
      <c r="H46" s="816"/>
      <c r="I46" s="816"/>
      <c r="J46" s="816"/>
      <c r="K46" s="12"/>
      <c r="L46" s="9"/>
      <c r="M46" s="9"/>
      <c r="N46" s="9"/>
    </row>
    <row r="47" spans="1:17" ht="16.5" thickBot="1">
      <c r="A47" s="5"/>
      <c r="B47" s="5"/>
      <c r="C47" s="252"/>
      <c r="D47" s="215"/>
      <c r="E47" s="5"/>
      <c r="F47" s="5"/>
      <c r="G47" s="5"/>
      <c r="H47" s="5"/>
      <c r="I47" s="5"/>
      <c r="J47" s="5"/>
      <c r="K47" s="12"/>
      <c r="L47" s="9"/>
      <c r="M47" s="9"/>
      <c r="N47" s="9"/>
    </row>
    <row r="48" spans="1:17" ht="84.95" customHeight="1" thickBot="1">
      <c r="A48" s="5"/>
      <c r="B48" s="5"/>
      <c r="C48" s="815" t="s">
        <v>620</v>
      </c>
      <c r="D48" s="815"/>
      <c r="E48" s="815"/>
      <c r="F48" s="815"/>
      <c r="G48" s="815"/>
      <c r="H48" s="815"/>
      <c r="I48" s="815"/>
      <c r="J48" s="216"/>
      <c r="K48" s="12"/>
      <c r="L48" s="9"/>
      <c r="M48" s="9"/>
      <c r="N48" s="9"/>
      <c r="Q48" s="13" t="b">
        <f t="shared" ref="Q48:Q54" si="1">IF(ISNUMBER(MATCH(J48,List_YesNo,0)),TRUE,FALSE)</f>
        <v>0</v>
      </c>
    </row>
    <row r="49" spans="1:17" ht="50.1" customHeight="1" thickBot="1">
      <c r="A49" s="5"/>
      <c r="B49" s="5"/>
      <c r="C49" s="815" t="s">
        <v>621</v>
      </c>
      <c r="D49" s="815"/>
      <c r="E49" s="815"/>
      <c r="F49" s="815"/>
      <c r="G49" s="815"/>
      <c r="H49" s="815"/>
      <c r="I49" s="815"/>
      <c r="J49" s="216"/>
      <c r="K49" s="12"/>
      <c r="L49" s="9"/>
      <c r="M49" s="9"/>
      <c r="N49" s="9"/>
      <c r="Q49" s="13" t="b">
        <f t="shared" si="1"/>
        <v>0</v>
      </c>
    </row>
    <row r="50" spans="1:17" ht="50.1" customHeight="1" thickBot="1">
      <c r="A50" s="5"/>
      <c r="B50" s="5"/>
      <c r="C50" s="815" t="s">
        <v>622</v>
      </c>
      <c r="D50" s="815"/>
      <c r="E50" s="815"/>
      <c r="F50" s="815"/>
      <c r="G50" s="815"/>
      <c r="H50" s="815"/>
      <c r="I50" s="815"/>
      <c r="J50" s="216"/>
      <c r="K50" s="12"/>
      <c r="L50" s="9"/>
      <c r="M50" s="9"/>
      <c r="N50" s="9"/>
      <c r="Q50" s="13" t="b">
        <f t="shared" si="1"/>
        <v>0</v>
      </c>
    </row>
    <row r="51" spans="1:17" ht="35.1" customHeight="1" thickBot="1">
      <c r="A51" s="5"/>
      <c r="B51" s="5"/>
      <c r="C51" s="815" t="s">
        <v>623</v>
      </c>
      <c r="D51" s="815"/>
      <c r="E51" s="815"/>
      <c r="F51" s="815"/>
      <c r="G51" s="815"/>
      <c r="H51" s="815"/>
      <c r="I51" s="815"/>
      <c r="J51" s="216"/>
      <c r="K51" s="12"/>
      <c r="L51" s="9"/>
      <c r="M51" s="9"/>
      <c r="N51" s="9"/>
      <c r="Q51" s="13" t="b">
        <f t="shared" si="1"/>
        <v>0</v>
      </c>
    </row>
    <row r="52" spans="1:17" ht="35.1" customHeight="1" thickBot="1">
      <c r="A52" s="5"/>
      <c r="B52" s="5"/>
      <c r="C52" s="815" t="s">
        <v>624</v>
      </c>
      <c r="D52" s="815"/>
      <c r="E52" s="815"/>
      <c r="F52" s="815"/>
      <c r="G52" s="815"/>
      <c r="H52" s="815"/>
      <c r="I52" s="815"/>
      <c r="J52" s="216"/>
      <c r="K52" s="12"/>
      <c r="L52" s="9"/>
      <c r="M52" s="9"/>
      <c r="N52" s="9"/>
      <c r="Q52" s="13" t="b">
        <f t="shared" si="1"/>
        <v>0</v>
      </c>
    </row>
    <row r="53" spans="1:17" ht="24.95" customHeight="1" thickBot="1">
      <c r="A53" s="5"/>
      <c r="B53" s="5"/>
      <c r="C53" s="815" t="s">
        <v>625</v>
      </c>
      <c r="D53" s="815"/>
      <c r="E53" s="815"/>
      <c r="F53" s="815"/>
      <c r="G53" s="815"/>
      <c r="H53" s="815"/>
      <c r="I53" s="815"/>
      <c r="J53" s="216"/>
      <c r="K53" s="12"/>
      <c r="L53" s="9"/>
      <c r="M53" s="9"/>
      <c r="N53" s="9"/>
      <c r="Q53" s="13" t="b">
        <f t="shared" si="1"/>
        <v>0</v>
      </c>
    </row>
    <row r="54" spans="1:17" ht="84.95" customHeight="1" thickBot="1">
      <c r="A54" s="5"/>
      <c r="B54" s="5"/>
      <c r="C54" s="815" t="s">
        <v>628</v>
      </c>
      <c r="D54" s="815"/>
      <c r="E54" s="815"/>
      <c r="F54" s="815"/>
      <c r="G54" s="815"/>
      <c r="H54" s="815"/>
      <c r="I54" s="815"/>
      <c r="J54" s="216"/>
      <c r="K54" s="12"/>
      <c r="L54" s="9"/>
      <c r="M54" s="9"/>
      <c r="N54" s="9"/>
      <c r="Q54" s="13" t="b">
        <f t="shared" si="1"/>
        <v>0</v>
      </c>
    </row>
    <row r="55" spans="1:17" ht="15.75">
      <c r="A55" s="12"/>
      <c r="B55" s="12"/>
      <c r="C55" s="12"/>
      <c r="D55" s="12"/>
      <c r="E55" s="817"/>
      <c r="F55" s="817"/>
      <c r="G55" s="817"/>
      <c r="H55" s="12"/>
      <c r="I55" s="12"/>
      <c r="J55" s="12"/>
      <c r="K55" s="12"/>
      <c r="L55" s="9"/>
      <c r="M55" s="9"/>
      <c r="N55" s="9"/>
    </row>
    <row r="56" spans="1:17" ht="15.75">
      <c r="A56" s="12"/>
      <c r="B56" s="12"/>
      <c r="C56" s="12"/>
      <c r="D56" s="12"/>
      <c r="E56" s="817" t="s">
        <v>67</v>
      </c>
      <c r="F56" s="817"/>
      <c r="G56" s="817"/>
      <c r="H56" s="12"/>
      <c r="I56" s="12"/>
      <c r="J56" s="12"/>
      <c r="K56" s="12"/>
      <c r="L56" s="9"/>
      <c r="M56" s="9"/>
      <c r="N56" s="9"/>
    </row>
    <row r="57" spans="1:17" ht="15.75">
      <c r="A57" s="12"/>
      <c r="B57" s="12"/>
      <c r="C57" s="12"/>
      <c r="D57" s="12"/>
      <c r="E57" s="823" t="b">
        <f>IF(OR(Q5=0,ISBLANK(K8),ISBLANK(K10),ISBLANK(K12),ISBLANK(K14),ISBLANK(L12),ISBLANK(L14),ISBLANK(M12),ISBLANK(M14),ISBLANK(N12),ISBLANK(N14),O8=0,O12=0,O13=0,O14=0,O15=0,ISBLANK(K16),ISBLANK(C22),ISBLANK(C29),ISBLANK(D29),ISBLANK(E29),ISBLANK(C32),ISBLANK(E36),ISBLANK(E37),ISBLANK(E38),ISBLANK(E39),ISBLANK(E40),ISBLANK(E41),ISBLANK(E42),ISBLANK(E43),ISBLANK(E44),ISBLANK(J48),ISBLANK(J49),ISBLANK(J50),ISBLANK(J51),ISBLANK(J52),ISBLANK(J53),ISBLANK(J54)),FALSE,TRUE)</f>
        <v>0</v>
      </c>
      <c r="F57" s="823"/>
      <c r="G57" s="823"/>
      <c r="H57" s="9"/>
      <c r="I57" s="12"/>
      <c r="J57" s="12"/>
      <c r="K57" s="9"/>
      <c r="L57" s="9"/>
      <c r="M57" s="9"/>
      <c r="N57" s="9"/>
    </row>
    <row r="58" spans="1:17" ht="15.75">
      <c r="A58" s="12"/>
      <c r="B58" s="12"/>
      <c r="C58" s="12"/>
      <c r="D58" s="12"/>
      <c r="E58" s="817"/>
      <c r="F58" s="817"/>
      <c r="G58" s="817"/>
      <c r="H58" s="12"/>
      <c r="I58" s="12"/>
      <c r="J58" s="12"/>
      <c r="K58" s="12"/>
      <c r="L58" s="9"/>
      <c r="M58" s="9"/>
      <c r="N58" s="9"/>
    </row>
  </sheetData>
  <sheetProtection algorithmName="SHA-512" hashValue="H9VshPXTWDbEBNebyIAqkR555zGLsE42ctFJQpTRrKE9iaQcCfrAQtBrDVncdT/jzK3S8rBURISjh+LBZdIhgg==" saltValue="qSR5DQCoLb1QkbIQWVeMDw==" spinCount="100000" sheet="1" objects="1" scenarios="1"/>
  <mergeCells count="32">
    <mergeCell ref="A4:N4"/>
    <mergeCell ref="E1:G1"/>
    <mergeCell ref="E57:G57"/>
    <mergeCell ref="B17:J17"/>
    <mergeCell ref="K16:K17"/>
    <mergeCell ref="C22:E22"/>
    <mergeCell ref="C26:F26"/>
    <mergeCell ref="C23:F23"/>
    <mergeCell ref="C41:D41"/>
    <mergeCell ref="C31:J31"/>
    <mergeCell ref="E56:G56"/>
    <mergeCell ref="C32:E32"/>
    <mergeCell ref="B34:J34"/>
    <mergeCell ref="C42:D42"/>
    <mergeCell ref="C43:D43"/>
    <mergeCell ref="C52:I52"/>
    <mergeCell ref="E55:G55"/>
    <mergeCell ref="E58:G58"/>
    <mergeCell ref="C44:D44"/>
    <mergeCell ref="C36:D36"/>
    <mergeCell ref="C37:D37"/>
    <mergeCell ref="C38:D38"/>
    <mergeCell ref="C39:D39"/>
    <mergeCell ref="C40:D40"/>
    <mergeCell ref="B10:J10"/>
    <mergeCell ref="C54:I54"/>
    <mergeCell ref="B46:J46"/>
    <mergeCell ref="C48:I48"/>
    <mergeCell ref="C49:I49"/>
    <mergeCell ref="C50:I50"/>
    <mergeCell ref="C51:I51"/>
    <mergeCell ref="C53:I53"/>
  </mergeCells>
  <conditionalFormatting sqref="E57">
    <cfRule type="cellIs" dxfId="166" priority="1" operator="equal">
      <formula>FALSE</formula>
    </cfRule>
    <cfRule type="cellIs" dxfId="165" priority="2" operator="equal">
      <formula>TRUE</formula>
    </cfRule>
  </conditionalFormatting>
  <dataValidations count="5">
    <dataValidation type="list" allowBlank="1" showInputMessage="1" showErrorMessage="1" sqref="E36:E44 C22:E22 J48:J54 K8" xr:uid="{00000000-0002-0000-0200-000000000000}">
      <formula1>List_YesNo</formula1>
    </dataValidation>
    <dataValidation type="list" allowBlank="1" showInputMessage="1" showErrorMessage="1" sqref="K10" xr:uid="{00000000-0002-0000-0200-000001000000}">
      <formula1>List_ClientsMoney</formula1>
    </dataValidation>
    <dataValidation type="list" allowBlank="1" showInputMessage="1" showErrorMessage="1" sqref="K12:N12" xr:uid="{00000000-0002-0000-0200-000002000000}">
      <formula1>List_Leverage</formula1>
    </dataValidation>
    <dataValidation type="whole" operator="greaterThan" allowBlank="1" showInputMessage="1" showErrorMessage="1" sqref="K16:N17" xr:uid="{00000000-0002-0000-0200-000003000000}">
      <formula1>0</formula1>
    </dataValidation>
    <dataValidation type="list" allowBlank="1" showInputMessage="1" showErrorMessage="1" sqref="C29:E29" xr:uid="{00000000-0002-0000-0200-000004000000}">
      <formula1>NameofPlatform</formula1>
    </dataValidation>
  </dataValidations>
  <pageMargins left="0.7" right="0.7" top="0.75" bottom="0.75" header="0.3" footer="0.3"/>
  <pageSetup paperSize="9" scale="52" fitToHeight="0" orientation="portrait" r:id="rId1"/>
  <rowBreaks count="1" manualBreakCount="1">
    <brk id="45" max="1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59999389629810485"/>
    <pageSetUpPr fitToPage="1"/>
  </sheetPr>
  <dimension ref="A1:P1021"/>
  <sheetViews>
    <sheetView showGridLines="0" zoomScaleNormal="100" workbookViewId="0"/>
  </sheetViews>
  <sheetFormatPr defaultColWidth="9.140625" defaultRowHeight="15.75"/>
  <cols>
    <col min="1" max="1" width="9.7109375" style="3" customWidth="1"/>
    <col min="2" max="2" width="21" style="3" customWidth="1"/>
    <col min="3" max="3" width="17.42578125" style="3" customWidth="1"/>
    <col min="4" max="7" width="22.5703125" style="3" customWidth="1"/>
    <col min="8" max="8" width="14.28515625" style="248" customWidth="1"/>
    <col min="9" max="9" width="9.140625" style="248" customWidth="1"/>
    <col min="10" max="12" width="9.28515625" style="248" customWidth="1"/>
    <col min="13" max="13" width="21" style="13" bestFit="1" customWidth="1"/>
    <col min="14" max="14" width="31.42578125" style="13" bestFit="1" customWidth="1"/>
    <col min="15" max="15" width="29" style="3" bestFit="1" customWidth="1"/>
    <col min="16" max="16" width="11" style="248" customWidth="1"/>
    <col min="17" max="17" width="11" style="3" customWidth="1"/>
    <col min="18" max="16384" width="9.140625" style="3"/>
  </cols>
  <sheetData>
    <row r="1" spans="1:16" ht="22.5" customHeight="1">
      <c r="A1" s="1" t="s">
        <v>537</v>
      </c>
      <c r="B1" s="1"/>
      <c r="C1" s="5"/>
      <c r="D1" s="822">
        <f>'General Info'!D22</f>
        <v>0</v>
      </c>
      <c r="E1" s="822"/>
      <c r="F1" s="5"/>
      <c r="G1" s="5"/>
    </row>
    <row r="2" spans="1:16" ht="18" customHeight="1">
      <c r="A2" s="16"/>
      <c r="B2" s="17"/>
      <c r="C2" s="5"/>
      <c r="D2" s="5"/>
      <c r="E2" s="5"/>
      <c r="F2" s="5"/>
      <c r="G2" s="5"/>
    </row>
    <row r="3" spans="1:16" ht="18" customHeight="1">
      <c r="A3" s="16"/>
      <c r="B3" s="17"/>
      <c r="C3" s="5"/>
      <c r="D3" s="5"/>
      <c r="E3" s="5"/>
      <c r="F3" s="5"/>
      <c r="G3" s="5"/>
    </row>
    <row r="4" spans="1:16" ht="18" customHeight="1">
      <c r="A4" s="16"/>
      <c r="B4" s="17"/>
      <c r="C4" s="5"/>
      <c r="D4" s="5"/>
      <c r="E4" s="5"/>
      <c r="F4" s="5"/>
      <c r="G4" s="5"/>
    </row>
    <row r="5" spans="1:16" ht="18" customHeight="1">
      <c r="A5" s="16"/>
      <c r="B5" s="17"/>
      <c r="C5" s="5"/>
      <c r="D5" s="5"/>
      <c r="E5" s="5"/>
      <c r="F5" s="5"/>
      <c r="G5" s="5"/>
    </row>
    <row r="6" spans="1:16" ht="18" customHeight="1">
      <c r="A6" s="820" t="s">
        <v>1478</v>
      </c>
      <c r="B6" s="821"/>
      <c r="C6" s="821"/>
      <c r="D6" s="821"/>
      <c r="E6" s="821"/>
      <c r="F6" s="821"/>
      <c r="G6" s="821"/>
    </row>
    <row r="7" spans="1:16" ht="18" customHeight="1">
      <c r="A7" s="18"/>
      <c r="B7" s="19" t="s">
        <v>78</v>
      </c>
      <c r="C7" s="20"/>
      <c r="D7" s="20"/>
      <c r="E7" s="21"/>
      <c r="F7" s="21"/>
      <c r="G7" s="21"/>
    </row>
    <row r="8" spans="1:16" ht="18.75">
      <c r="A8" s="18"/>
      <c r="B8" s="614" t="s">
        <v>1210</v>
      </c>
      <c r="C8" s="22"/>
      <c r="D8" s="22"/>
      <c r="E8" s="23"/>
      <c r="F8" s="5"/>
      <c r="G8" s="5"/>
    </row>
    <row r="9" spans="1:16">
      <c r="A9" s="18"/>
      <c r="B9" s="614" t="s">
        <v>1211</v>
      </c>
      <c r="C9" s="24"/>
      <c r="D9" s="24"/>
      <c r="E9" s="25"/>
      <c r="F9" s="5"/>
      <c r="G9" s="5"/>
    </row>
    <row r="10" spans="1:16" hidden="1">
      <c r="A10" s="18"/>
      <c r="B10" s="615"/>
      <c r="C10" s="24"/>
      <c r="D10" s="24"/>
      <c r="E10" s="25"/>
      <c r="F10" s="5"/>
      <c r="G10" s="5"/>
    </row>
    <row r="11" spans="1:16" ht="18.75">
      <c r="A11" s="18"/>
      <c r="B11" s="613" t="s">
        <v>359</v>
      </c>
      <c r="C11" s="22"/>
      <c r="D11" s="22"/>
      <c r="E11" s="23"/>
      <c r="F11" s="23"/>
      <c r="G11" s="4"/>
    </row>
    <row r="12" spans="1:16" ht="3.75" customHeight="1">
      <c r="A12" s="18"/>
      <c r="B12" s="4"/>
      <c r="C12" s="20"/>
      <c r="D12" s="20"/>
      <c r="E12" s="21"/>
      <c r="F12" s="4"/>
      <c r="G12" s="4"/>
    </row>
    <row r="13" spans="1:16" ht="18.75">
      <c r="A13" s="26"/>
      <c r="B13" s="27" t="s">
        <v>79</v>
      </c>
      <c r="C13" s="28"/>
      <c r="D13" s="28"/>
      <c r="E13" s="4"/>
      <c r="F13" s="29" t="s">
        <v>67</v>
      </c>
      <c r="G13" s="29"/>
    </row>
    <row r="14" spans="1:16" ht="18.75">
      <c r="A14" s="30"/>
      <c r="B14" s="31" t="s">
        <v>462</v>
      </c>
      <c r="C14" s="32"/>
      <c r="D14" s="32"/>
      <c r="E14" s="4"/>
      <c r="F14" s="168" t="b">
        <f>IF(AND(H14=TRUE,I14=TRUE,M14=TRUE,N14=TRUE),TRUE,FALSE)</f>
        <v>0</v>
      </c>
      <c r="G14" s="4"/>
      <c r="H14" s="248" t="b">
        <f>IF(ISNA(MATCH(FALSE,H22:H1021,0)),TRUE,FALSE)</f>
        <v>0</v>
      </c>
      <c r="I14" s="248" t="b">
        <f>IF(ISNA(MATCH(FALSE,I22:I1021,0)),TRUE,FALSE)</f>
        <v>0</v>
      </c>
      <c r="M14" s="13" t="b">
        <f>IF(ISNA(MATCH(FALSE,M22:M1021,0)),TRUE,FALSE)</f>
        <v>1</v>
      </c>
      <c r="N14" s="13" t="b">
        <f>IF(ISNA(MATCH(FALSE,N22:N1021,0)),TRUE,FALSE)</f>
        <v>1</v>
      </c>
      <c r="P14" s="248" t="b">
        <f>IF(P21&gt;0,FALSE,TRUE)</f>
        <v>1</v>
      </c>
    </row>
    <row r="15" spans="1:16" ht="24.75" customHeight="1">
      <c r="A15" s="30"/>
      <c r="B15" s="33" t="s">
        <v>413</v>
      </c>
      <c r="C15" s="32"/>
      <c r="D15" s="32"/>
      <c r="E15" s="4"/>
      <c r="F15" s="4"/>
      <c r="G15" s="4"/>
      <c r="P15" s="836" t="s">
        <v>1215</v>
      </c>
    </row>
    <row r="16" spans="1:16" ht="21" customHeight="1" thickBot="1">
      <c r="A16" s="30"/>
      <c r="B16" s="218" t="s">
        <v>70</v>
      </c>
      <c r="C16" s="218" t="s">
        <v>74</v>
      </c>
      <c r="D16" s="218" t="s">
        <v>75</v>
      </c>
      <c r="E16" s="218" t="s">
        <v>76</v>
      </c>
      <c r="F16" s="218" t="s">
        <v>77</v>
      </c>
      <c r="G16" s="218" t="s">
        <v>329</v>
      </c>
      <c r="P16" s="836"/>
    </row>
    <row r="17" spans="1:16" ht="54.75" customHeight="1">
      <c r="A17" s="34" t="s">
        <v>403</v>
      </c>
      <c r="B17" s="35" t="s">
        <v>507</v>
      </c>
      <c r="C17" s="35" t="s">
        <v>6</v>
      </c>
      <c r="D17" s="36" t="s">
        <v>7</v>
      </c>
      <c r="E17" s="35" t="s">
        <v>331</v>
      </c>
      <c r="F17" s="35" t="s">
        <v>402</v>
      </c>
      <c r="G17" s="35" t="s">
        <v>347</v>
      </c>
      <c r="P17" s="836"/>
    </row>
    <row r="18" spans="1:16">
      <c r="A18" s="37"/>
      <c r="B18" s="38"/>
      <c r="C18" s="837">
        <f>'General Info'!D18</f>
        <v>0</v>
      </c>
      <c r="D18" s="39"/>
      <c r="E18" s="838">
        <f>'General Info'!D18</f>
        <v>0</v>
      </c>
      <c r="F18" s="838">
        <f>'General Info'!D16</f>
        <v>0</v>
      </c>
      <c r="G18" s="838">
        <f>'General Info'!D18</f>
        <v>0</v>
      </c>
    </row>
    <row r="19" spans="1:16">
      <c r="A19" s="37"/>
      <c r="B19" s="38"/>
      <c r="C19" s="837"/>
      <c r="D19" s="39"/>
      <c r="E19" s="838"/>
      <c r="F19" s="838"/>
      <c r="G19" s="838"/>
    </row>
    <row r="20" spans="1:16">
      <c r="A20" s="37"/>
      <c r="B20" s="40"/>
      <c r="C20" s="41"/>
      <c r="D20" s="42"/>
      <c r="E20" s="43" t="s">
        <v>65</v>
      </c>
      <c r="F20" s="44" t="s">
        <v>65</v>
      </c>
      <c r="G20" s="44" t="s">
        <v>65</v>
      </c>
    </row>
    <row r="21" spans="1:16" ht="16.5" customHeight="1" thickBot="1">
      <c r="A21" s="45" t="s">
        <v>14</v>
      </c>
      <c r="B21" s="46"/>
      <c r="C21" s="47">
        <f>SUM(C22:C1021)</f>
        <v>0</v>
      </c>
      <c r="D21" s="48"/>
      <c r="E21" s="47">
        <f>SUM(E22:E1021)</f>
        <v>0</v>
      </c>
      <c r="F21" s="47">
        <f>SUM(F22:F1021)</f>
        <v>0</v>
      </c>
      <c r="G21" s="47">
        <f>SUM(G22:G1021)</f>
        <v>0</v>
      </c>
      <c r="H21" s="616"/>
      <c r="I21" s="616"/>
      <c r="J21" s="616">
        <f>SUM(J22:J1021)</f>
        <v>0</v>
      </c>
      <c r="K21" s="616">
        <f>SUM(K22:K1021)</f>
        <v>0</v>
      </c>
      <c r="L21" s="616">
        <f>SUM(L22:L1021)</f>
        <v>0</v>
      </c>
      <c r="M21" s="617" t="s">
        <v>546</v>
      </c>
      <c r="N21" s="617" t="s">
        <v>547</v>
      </c>
      <c r="O21" s="617" t="s">
        <v>1214</v>
      </c>
      <c r="P21" s="616">
        <f>SUM(P22:P1021)</f>
        <v>0</v>
      </c>
    </row>
    <row r="22" spans="1:16" ht="16.5" customHeight="1" thickTop="1">
      <c r="A22" s="205">
        <v>1</v>
      </c>
      <c r="B22" s="177"/>
      <c r="C22" s="178"/>
      <c r="D22" s="177"/>
      <c r="E22" s="178"/>
      <c r="F22" s="179"/>
      <c r="G22" s="179"/>
      <c r="H22" s="248" t="b">
        <f>IF(ISBLANK(B22),FALSE,IF(OR(ISBLANK(C22),ISBLANK(D22),ISBLANK(E22),ISBLANK(F22),ISBLANK(G22)),FALSE,TRUE))</f>
        <v>0</v>
      </c>
      <c r="I22" s="248" t="b">
        <f>IF(OR(AND(B22="N/A",D22="N/A",C22=0,E22=0),(AND(B22&lt;&gt;"N/A",D22&lt;&gt;"N/A",C22&gt;0,E22&lt;&gt;0))),TRUE,FALSE)</f>
        <v>0</v>
      </c>
      <c r="J22" s="248">
        <f>IF(B22="Cyprus,CY",E22,0)</f>
        <v>0</v>
      </c>
      <c r="K22" s="248">
        <f>IF(B22="Cyprus,CY",F22,0)</f>
        <v>0</v>
      </c>
      <c r="L22" s="248">
        <f>IF(B22="Cyprus,CY",G22,0)</f>
        <v>0</v>
      </c>
      <c r="M22" s="13" t="b">
        <f t="shared" ref="M22:M85" si="0">IF(B22="",TRUE,(IF(ISNUMBER(MATCH(B22,CountriesList,0)),TRUE,FALSE)))</f>
        <v>1</v>
      </c>
      <c r="N22" s="13" t="b">
        <f t="shared" ref="N22:N85" si="1">IF(D22="",TRUE,(IF(ISNUMBER(MATCH(D22,ClientCategorisationList,0)),TRUE,FALSE)))</f>
        <v>1</v>
      </c>
      <c r="O22" s="248" t="str">
        <f>CONCATENATE(B22,"-",D22)</f>
        <v>-</v>
      </c>
      <c r="P22" s="248">
        <f>IF(O22="-",0,IF(COUNTIF(O22:$O$1021,O22)&gt;1,1,0))</f>
        <v>0</v>
      </c>
    </row>
    <row r="23" spans="1:16" ht="16.5" customHeight="1">
      <c r="A23" s="205">
        <v>2</v>
      </c>
      <c r="B23" s="177"/>
      <c r="C23" s="178"/>
      <c r="D23" s="177"/>
      <c r="E23" s="178"/>
      <c r="F23" s="179"/>
      <c r="G23" s="179"/>
      <c r="H23" s="248" t="b">
        <f>IF(ISBLANK(B23),TRUE,IF(OR(ISBLANK(C23),ISBLANK(D23),ISBLANK(E23),ISBLANK(F23),ISBLANK(G23)),FALSE,TRUE))</f>
        <v>1</v>
      </c>
      <c r="I23" s="248" t="b">
        <f>IF(OR(AND(B23="N/A",D23="N/A",C23=0,E23=0),AND(ISBLANK(B23),ISBLANK(D23),ISBLANK(C23),ISBLANK(E23)),AND(AND(B23&lt;&gt;"N/A",NOT(ISBLANK(B23))),AND(D23&lt;&gt;"N/A",NOT(ISBLANK(D23))),C23&lt;&gt;0,E23&lt;&gt;0)),TRUE,FALSE)</f>
        <v>1</v>
      </c>
      <c r="J23" s="248">
        <f t="shared" ref="J23:J86" si="2">IF(B23="Cyprus,CY",E23,0)</f>
        <v>0</v>
      </c>
      <c r="K23" s="248">
        <f t="shared" ref="K23:K86" si="3">IF(B23="Cyprus,CY",F23,0)</f>
        <v>0</v>
      </c>
      <c r="L23" s="248">
        <f t="shared" ref="L23:L86" si="4">IF(B23="Cyprus,CY",G23,0)</f>
        <v>0</v>
      </c>
      <c r="M23" s="13" t="b">
        <f t="shared" si="0"/>
        <v>1</v>
      </c>
      <c r="N23" s="13" t="b">
        <f t="shared" si="1"/>
        <v>1</v>
      </c>
      <c r="O23" s="248" t="str">
        <f t="shared" ref="O23:O86" si="5">CONCATENATE(B23,"-",D23)</f>
        <v>-</v>
      </c>
      <c r="P23" s="248">
        <f>IF(O23="-",0,IF(COUNTIF(O23:$O$1021,O23)&gt;1,1,0))</f>
        <v>0</v>
      </c>
    </row>
    <row r="24" spans="1:16" ht="16.5" customHeight="1">
      <c r="A24" s="205">
        <v>3</v>
      </c>
      <c r="B24" s="177"/>
      <c r="C24" s="178"/>
      <c r="D24" s="177"/>
      <c r="E24" s="178"/>
      <c r="F24" s="179"/>
      <c r="G24" s="179"/>
      <c r="H24" s="248" t="b">
        <f t="shared" ref="H24:H87" si="6">IF(ISBLANK(B24),TRUE,IF(OR(ISBLANK(C24),ISBLANK(D24),ISBLANK(E24),ISBLANK(F24),ISBLANK(G24)),FALSE,TRUE))</f>
        <v>1</v>
      </c>
      <c r="I24" s="248" t="b">
        <f t="shared" ref="I24:I87" si="7">IF(OR(AND(B24="N/A",D24="N/A",C24=0,E24=0),AND(ISBLANK(B24),ISBLANK(D24),ISBLANK(C24),ISBLANK(E24)),AND(AND(B24&lt;&gt;"N/A",NOT(ISBLANK(B24))),AND(D24&lt;&gt;"N/A",NOT(ISBLANK(D24))),C24&lt;&gt;0,E24&lt;&gt;0)),TRUE,FALSE)</f>
        <v>1</v>
      </c>
      <c r="J24" s="248">
        <f t="shared" si="2"/>
        <v>0</v>
      </c>
      <c r="K24" s="248">
        <f t="shared" si="3"/>
        <v>0</v>
      </c>
      <c r="L24" s="248">
        <f t="shared" si="4"/>
        <v>0</v>
      </c>
      <c r="M24" s="13" t="b">
        <f t="shared" si="0"/>
        <v>1</v>
      </c>
      <c r="N24" s="13" t="b">
        <f t="shared" si="1"/>
        <v>1</v>
      </c>
      <c r="O24" s="248" t="str">
        <f t="shared" si="5"/>
        <v>-</v>
      </c>
      <c r="P24" s="248">
        <f>IF(O24="-",0,IF(COUNTIF(O24:$O$1021,O24)&gt;1,1,0))</f>
        <v>0</v>
      </c>
    </row>
    <row r="25" spans="1:16" ht="16.5" customHeight="1">
      <c r="A25" s="205">
        <v>4</v>
      </c>
      <c r="B25" s="177"/>
      <c r="C25" s="178"/>
      <c r="D25" s="177"/>
      <c r="E25" s="178"/>
      <c r="F25" s="179"/>
      <c r="G25" s="179"/>
      <c r="H25" s="248" t="b">
        <f t="shared" si="6"/>
        <v>1</v>
      </c>
      <c r="I25" s="248" t="b">
        <f t="shared" si="7"/>
        <v>1</v>
      </c>
      <c r="J25" s="248">
        <f t="shared" si="2"/>
        <v>0</v>
      </c>
      <c r="K25" s="248">
        <f t="shared" si="3"/>
        <v>0</v>
      </c>
      <c r="L25" s="248">
        <f t="shared" si="4"/>
        <v>0</v>
      </c>
      <c r="M25" s="13" t="b">
        <f t="shared" si="0"/>
        <v>1</v>
      </c>
      <c r="N25" s="13" t="b">
        <f t="shared" si="1"/>
        <v>1</v>
      </c>
      <c r="O25" s="248" t="str">
        <f t="shared" si="5"/>
        <v>-</v>
      </c>
      <c r="P25" s="248">
        <f>IF(O25="-",0,IF(COUNTIF(O25:$O$1021,O25)&gt;1,1,0))</f>
        <v>0</v>
      </c>
    </row>
    <row r="26" spans="1:16" ht="16.5" customHeight="1">
      <c r="A26" s="205">
        <v>5</v>
      </c>
      <c r="B26" s="177"/>
      <c r="C26" s="178"/>
      <c r="D26" s="177"/>
      <c r="E26" s="178"/>
      <c r="F26" s="179"/>
      <c r="G26" s="179"/>
      <c r="H26" s="248" t="b">
        <f t="shared" si="6"/>
        <v>1</v>
      </c>
      <c r="I26" s="248" t="b">
        <f t="shared" si="7"/>
        <v>1</v>
      </c>
      <c r="J26" s="248">
        <f t="shared" si="2"/>
        <v>0</v>
      </c>
      <c r="K26" s="248">
        <f t="shared" si="3"/>
        <v>0</v>
      </c>
      <c r="L26" s="248">
        <f t="shared" si="4"/>
        <v>0</v>
      </c>
      <c r="M26" s="13" t="b">
        <f t="shared" si="0"/>
        <v>1</v>
      </c>
      <c r="N26" s="13" t="b">
        <f t="shared" si="1"/>
        <v>1</v>
      </c>
      <c r="O26" s="248" t="str">
        <f t="shared" si="5"/>
        <v>-</v>
      </c>
      <c r="P26" s="248">
        <f>IF(O26="-",0,IF(COUNTIF(O26:$O$1021,O26)&gt;1,1,0))</f>
        <v>0</v>
      </c>
    </row>
    <row r="27" spans="1:16" ht="16.5" customHeight="1">
      <c r="A27" s="205">
        <v>6</v>
      </c>
      <c r="B27" s="177"/>
      <c r="C27" s="178"/>
      <c r="D27" s="177"/>
      <c r="E27" s="178"/>
      <c r="F27" s="179"/>
      <c r="G27" s="179"/>
      <c r="H27" s="248" t="b">
        <f t="shared" si="6"/>
        <v>1</v>
      </c>
      <c r="I27" s="248" t="b">
        <f t="shared" si="7"/>
        <v>1</v>
      </c>
      <c r="J27" s="248">
        <f t="shared" si="2"/>
        <v>0</v>
      </c>
      <c r="K27" s="248">
        <f t="shared" si="3"/>
        <v>0</v>
      </c>
      <c r="L27" s="248">
        <f t="shared" si="4"/>
        <v>0</v>
      </c>
      <c r="M27" s="13" t="b">
        <f t="shared" si="0"/>
        <v>1</v>
      </c>
      <c r="N27" s="13" t="b">
        <f t="shared" si="1"/>
        <v>1</v>
      </c>
      <c r="O27" s="248" t="str">
        <f t="shared" si="5"/>
        <v>-</v>
      </c>
      <c r="P27" s="248">
        <f>IF(O27="-",0,IF(COUNTIF(O27:$O$1021,O27)&gt;1,1,0))</f>
        <v>0</v>
      </c>
    </row>
    <row r="28" spans="1:16" ht="16.5" customHeight="1">
      <c r="A28" s="205">
        <v>7</v>
      </c>
      <c r="B28" s="177"/>
      <c r="C28" s="178"/>
      <c r="D28" s="177"/>
      <c r="E28" s="178"/>
      <c r="F28" s="179"/>
      <c r="G28" s="179"/>
      <c r="H28" s="248" t="b">
        <f t="shared" si="6"/>
        <v>1</v>
      </c>
      <c r="I28" s="248" t="b">
        <f t="shared" si="7"/>
        <v>1</v>
      </c>
      <c r="J28" s="248">
        <f t="shared" si="2"/>
        <v>0</v>
      </c>
      <c r="K28" s="248">
        <f t="shared" si="3"/>
        <v>0</v>
      </c>
      <c r="L28" s="248">
        <f t="shared" si="4"/>
        <v>0</v>
      </c>
      <c r="M28" s="13" t="b">
        <f t="shared" si="0"/>
        <v>1</v>
      </c>
      <c r="N28" s="13" t="b">
        <f t="shared" si="1"/>
        <v>1</v>
      </c>
      <c r="O28" s="248" t="str">
        <f t="shared" si="5"/>
        <v>-</v>
      </c>
      <c r="P28" s="248">
        <f>IF(O28="-",0,IF(COUNTIF(O28:$O$1021,O28)&gt;1,1,0))</f>
        <v>0</v>
      </c>
    </row>
    <row r="29" spans="1:16" ht="16.5" customHeight="1">
      <c r="A29" s="205">
        <v>8</v>
      </c>
      <c r="B29" s="177"/>
      <c r="C29" s="178"/>
      <c r="D29" s="177"/>
      <c r="E29" s="178"/>
      <c r="F29" s="179"/>
      <c r="G29" s="179"/>
      <c r="H29" s="248" t="b">
        <f t="shared" si="6"/>
        <v>1</v>
      </c>
      <c r="I29" s="248" t="b">
        <f t="shared" si="7"/>
        <v>1</v>
      </c>
      <c r="J29" s="248">
        <f t="shared" si="2"/>
        <v>0</v>
      </c>
      <c r="K29" s="248">
        <f t="shared" si="3"/>
        <v>0</v>
      </c>
      <c r="L29" s="248">
        <f t="shared" si="4"/>
        <v>0</v>
      </c>
      <c r="M29" s="13" t="b">
        <f t="shared" si="0"/>
        <v>1</v>
      </c>
      <c r="N29" s="13" t="b">
        <f t="shared" si="1"/>
        <v>1</v>
      </c>
      <c r="O29" s="248" t="str">
        <f t="shared" si="5"/>
        <v>-</v>
      </c>
      <c r="P29" s="248">
        <f>IF(O29="-",0,IF(COUNTIF(O29:$O$1021,O29)&gt;1,1,0))</f>
        <v>0</v>
      </c>
    </row>
    <row r="30" spans="1:16" ht="16.5" customHeight="1">
      <c r="A30" s="205">
        <v>9</v>
      </c>
      <c r="B30" s="177"/>
      <c r="C30" s="178"/>
      <c r="D30" s="177"/>
      <c r="E30" s="178"/>
      <c r="F30" s="179"/>
      <c r="G30" s="179"/>
      <c r="H30" s="248" t="b">
        <f t="shared" si="6"/>
        <v>1</v>
      </c>
      <c r="I30" s="248" t="b">
        <f t="shared" si="7"/>
        <v>1</v>
      </c>
      <c r="J30" s="248">
        <f t="shared" si="2"/>
        <v>0</v>
      </c>
      <c r="K30" s="248">
        <f t="shared" si="3"/>
        <v>0</v>
      </c>
      <c r="L30" s="248">
        <f t="shared" si="4"/>
        <v>0</v>
      </c>
      <c r="M30" s="13" t="b">
        <f t="shared" si="0"/>
        <v>1</v>
      </c>
      <c r="N30" s="13" t="b">
        <f t="shared" si="1"/>
        <v>1</v>
      </c>
      <c r="O30" s="248" t="str">
        <f t="shared" si="5"/>
        <v>-</v>
      </c>
      <c r="P30" s="248">
        <f>IF(O30="-",0,IF(COUNTIF(O30:$O$1021,O30)&gt;1,1,0))</f>
        <v>0</v>
      </c>
    </row>
    <row r="31" spans="1:16" ht="16.5" customHeight="1">
      <c r="A31" s="205">
        <v>10</v>
      </c>
      <c r="B31" s="177"/>
      <c r="C31" s="178"/>
      <c r="D31" s="177"/>
      <c r="E31" s="178"/>
      <c r="F31" s="179"/>
      <c r="G31" s="179"/>
      <c r="H31" s="248" t="b">
        <f t="shared" si="6"/>
        <v>1</v>
      </c>
      <c r="I31" s="248" t="b">
        <f t="shared" si="7"/>
        <v>1</v>
      </c>
      <c r="J31" s="248">
        <f t="shared" si="2"/>
        <v>0</v>
      </c>
      <c r="K31" s="248">
        <f t="shared" si="3"/>
        <v>0</v>
      </c>
      <c r="L31" s="248">
        <f t="shared" si="4"/>
        <v>0</v>
      </c>
      <c r="M31" s="13" t="b">
        <f t="shared" si="0"/>
        <v>1</v>
      </c>
      <c r="N31" s="13" t="b">
        <f t="shared" si="1"/>
        <v>1</v>
      </c>
      <c r="O31" s="248" t="str">
        <f t="shared" si="5"/>
        <v>-</v>
      </c>
      <c r="P31" s="248">
        <f>IF(O31="-",0,IF(COUNTIF(O31:$O$1021,O31)&gt;1,1,0))</f>
        <v>0</v>
      </c>
    </row>
    <row r="32" spans="1:16" ht="16.5" customHeight="1">
      <c r="A32" s="205">
        <v>11</v>
      </c>
      <c r="B32" s="177"/>
      <c r="C32" s="178"/>
      <c r="D32" s="177"/>
      <c r="E32" s="178"/>
      <c r="F32" s="179"/>
      <c r="G32" s="179"/>
      <c r="H32" s="248" t="b">
        <f t="shared" si="6"/>
        <v>1</v>
      </c>
      <c r="I32" s="248" t="b">
        <f t="shared" si="7"/>
        <v>1</v>
      </c>
      <c r="J32" s="248">
        <f t="shared" si="2"/>
        <v>0</v>
      </c>
      <c r="K32" s="248">
        <f t="shared" si="3"/>
        <v>0</v>
      </c>
      <c r="L32" s="248">
        <f t="shared" si="4"/>
        <v>0</v>
      </c>
      <c r="M32" s="13" t="b">
        <f t="shared" si="0"/>
        <v>1</v>
      </c>
      <c r="N32" s="13" t="b">
        <f t="shared" si="1"/>
        <v>1</v>
      </c>
      <c r="O32" s="248" t="str">
        <f t="shared" si="5"/>
        <v>-</v>
      </c>
      <c r="P32" s="248">
        <f>IF(O32="-",0,IF(COUNTIF(O32:$O$1021,O32)&gt;1,1,0))</f>
        <v>0</v>
      </c>
    </row>
    <row r="33" spans="1:16" ht="16.5" customHeight="1">
      <c r="A33" s="205">
        <v>12</v>
      </c>
      <c r="B33" s="177"/>
      <c r="C33" s="178"/>
      <c r="D33" s="177"/>
      <c r="E33" s="178"/>
      <c r="F33" s="179"/>
      <c r="G33" s="179"/>
      <c r="H33" s="248" t="b">
        <f t="shared" si="6"/>
        <v>1</v>
      </c>
      <c r="I33" s="248" t="b">
        <f t="shared" si="7"/>
        <v>1</v>
      </c>
      <c r="J33" s="248">
        <f t="shared" si="2"/>
        <v>0</v>
      </c>
      <c r="K33" s="248">
        <f t="shared" si="3"/>
        <v>0</v>
      </c>
      <c r="L33" s="248">
        <f t="shared" si="4"/>
        <v>0</v>
      </c>
      <c r="M33" s="13" t="b">
        <f t="shared" si="0"/>
        <v>1</v>
      </c>
      <c r="N33" s="13" t="b">
        <f t="shared" si="1"/>
        <v>1</v>
      </c>
      <c r="O33" s="248" t="str">
        <f t="shared" si="5"/>
        <v>-</v>
      </c>
      <c r="P33" s="248">
        <f>IF(O33="-",0,IF(COUNTIF(O33:$O$1021,O33)&gt;1,1,0))</f>
        <v>0</v>
      </c>
    </row>
    <row r="34" spans="1:16" ht="16.5" customHeight="1">
      <c r="A34" s="205">
        <v>13</v>
      </c>
      <c r="B34" s="177"/>
      <c r="C34" s="178"/>
      <c r="D34" s="177"/>
      <c r="E34" s="178"/>
      <c r="F34" s="179"/>
      <c r="G34" s="179"/>
      <c r="H34" s="248" t="b">
        <f t="shared" si="6"/>
        <v>1</v>
      </c>
      <c r="I34" s="248" t="b">
        <f t="shared" si="7"/>
        <v>1</v>
      </c>
      <c r="J34" s="248">
        <f t="shared" si="2"/>
        <v>0</v>
      </c>
      <c r="K34" s="248">
        <f t="shared" si="3"/>
        <v>0</v>
      </c>
      <c r="L34" s="248">
        <f t="shared" si="4"/>
        <v>0</v>
      </c>
      <c r="M34" s="13" t="b">
        <f t="shared" si="0"/>
        <v>1</v>
      </c>
      <c r="N34" s="13" t="b">
        <f t="shared" si="1"/>
        <v>1</v>
      </c>
      <c r="O34" s="248" t="str">
        <f t="shared" si="5"/>
        <v>-</v>
      </c>
      <c r="P34" s="248">
        <f>IF(O34="-",0,IF(COUNTIF(O34:$O$1021,O34)&gt;1,1,0))</f>
        <v>0</v>
      </c>
    </row>
    <row r="35" spans="1:16" ht="16.5" customHeight="1">
      <c r="A35" s="205">
        <v>14</v>
      </c>
      <c r="B35" s="177"/>
      <c r="C35" s="178"/>
      <c r="D35" s="177"/>
      <c r="E35" s="178"/>
      <c r="F35" s="179"/>
      <c r="G35" s="179"/>
      <c r="H35" s="248" t="b">
        <f t="shared" si="6"/>
        <v>1</v>
      </c>
      <c r="I35" s="248" t="b">
        <f t="shared" si="7"/>
        <v>1</v>
      </c>
      <c r="J35" s="248">
        <f t="shared" si="2"/>
        <v>0</v>
      </c>
      <c r="K35" s="248">
        <f t="shared" si="3"/>
        <v>0</v>
      </c>
      <c r="L35" s="248">
        <f t="shared" si="4"/>
        <v>0</v>
      </c>
      <c r="M35" s="13" t="b">
        <f t="shared" si="0"/>
        <v>1</v>
      </c>
      <c r="N35" s="13" t="b">
        <f t="shared" si="1"/>
        <v>1</v>
      </c>
      <c r="O35" s="248" t="str">
        <f t="shared" si="5"/>
        <v>-</v>
      </c>
      <c r="P35" s="248">
        <f>IF(O35="-",0,IF(COUNTIF(O35:$O$1021,O35)&gt;1,1,0))</f>
        <v>0</v>
      </c>
    </row>
    <row r="36" spans="1:16" ht="16.5" customHeight="1">
      <c r="A36" s="205">
        <v>15</v>
      </c>
      <c r="B36" s="177"/>
      <c r="C36" s="178"/>
      <c r="D36" s="177"/>
      <c r="E36" s="178"/>
      <c r="F36" s="179"/>
      <c r="G36" s="179"/>
      <c r="H36" s="248" t="b">
        <f t="shared" si="6"/>
        <v>1</v>
      </c>
      <c r="I36" s="248" t="b">
        <f t="shared" si="7"/>
        <v>1</v>
      </c>
      <c r="J36" s="248">
        <f t="shared" si="2"/>
        <v>0</v>
      </c>
      <c r="K36" s="248">
        <f t="shared" si="3"/>
        <v>0</v>
      </c>
      <c r="L36" s="248">
        <f t="shared" si="4"/>
        <v>0</v>
      </c>
      <c r="M36" s="13" t="b">
        <f t="shared" si="0"/>
        <v>1</v>
      </c>
      <c r="N36" s="13" t="b">
        <f t="shared" si="1"/>
        <v>1</v>
      </c>
      <c r="O36" s="248" t="str">
        <f t="shared" si="5"/>
        <v>-</v>
      </c>
      <c r="P36" s="248">
        <f>IF(O36="-",0,IF(COUNTIF(O36:$O$1021,O36)&gt;1,1,0))</f>
        <v>0</v>
      </c>
    </row>
    <row r="37" spans="1:16" ht="16.5" customHeight="1">
      <c r="A37" s="205">
        <v>16</v>
      </c>
      <c r="B37" s="177"/>
      <c r="C37" s="178"/>
      <c r="D37" s="177"/>
      <c r="E37" s="178"/>
      <c r="F37" s="179"/>
      <c r="G37" s="179"/>
      <c r="H37" s="248" t="b">
        <f t="shared" si="6"/>
        <v>1</v>
      </c>
      <c r="I37" s="248" t="b">
        <f t="shared" si="7"/>
        <v>1</v>
      </c>
      <c r="J37" s="248">
        <f t="shared" si="2"/>
        <v>0</v>
      </c>
      <c r="K37" s="248">
        <f t="shared" si="3"/>
        <v>0</v>
      </c>
      <c r="L37" s="248">
        <f t="shared" si="4"/>
        <v>0</v>
      </c>
      <c r="M37" s="13" t="b">
        <f t="shared" si="0"/>
        <v>1</v>
      </c>
      <c r="N37" s="13" t="b">
        <f t="shared" si="1"/>
        <v>1</v>
      </c>
      <c r="O37" s="248" t="str">
        <f t="shared" si="5"/>
        <v>-</v>
      </c>
      <c r="P37" s="248">
        <f>IF(O37="-",0,IF(COUNTIF(O37:$O$1021,O37)&gt;1,1,0))</f>
        <v>0</v>
      </c>
    </row>
    <row r="38" spans="1:16" ht="16.5" customHeight="1">
      <c r="A38" s="205">
        <v>17</v>
      </c>
      <c r="B38" s="177"/>
      <c r="C38" s="178"/>
      <c r="D38" s="177"/>
      <c r="E38" s="178"/>
      <c r="F38" s="179"/>
      <c r="G38" s="179"/>
      <c r="H38" s="248" t="b">
        <f t="shared" si="6"/>
        <v>1</v>
      </c>
      <c r="I38" s="248" t="b">
        <f t="shared" si="7"/>
        <v>1</v>
      </c>
      <c r="J38" s="248">
        <f t="shared" si="2"/>
        <v>0</v>
      </c>
      <c r="K38" s="248">
        <f t="shared" si="3"/>
        <v>0</v>
      </c>
      <c r="L38" s="248">
        <f t="shared" si="4"/>
        <v>0</v>
      </c>
      <c r="M38" s="13" t="b">
        <f t="shared" si="0"/>
        <v>1</v>
      </c>
      <c r="N38" s="13" t="b">
        <f t="shared" si="1"/>
        <v>1</v>
      </c>
      <c r="O38" s="248" t="str">
        <f t="shared" si="5"/>
        <v>-</v>
      </c>
      <c r="P38" s="248">
        <f>IF(O38="-",0,IF(COUNTIF(O38:$O$1021,O38)&gt;1,1,0))</f>
        <v>0</v>
      </c>
    </row>
    <row r="39" spans="1:16" ht="16.5" customHeight="1">
      <c r="A39" s="205">
        <v>18</v>
      </c>
      <c r="B39" s="177"/>
      <c r="C39" s="178"/>
      <c r="D39" s="177"/>
      <c r="E39" s="178"/>
      <c r="F39" s="179"/>
      <c r="G39" s="179"/>
      <c r="H39" s="248" t="b">
        <f t="shared" si="6"/>
        <v>1</v>
      </c>
      <c r="I39" s="248" t="b">
        <f t="shared" si="7"/>
        <v>1</v>
      </c>
      <c r="J39" s="248">
        <f t="shared" si="2"/>
        <v>0</v>
      </c>
      <c r="K39" s="248">
        <f t="shared" si="3"/>
        <v>0</v>
      </c>
      <c r="L39" s="248">
        <f t="shared" si="4"/>
        <v>0</v>
      </c>
      <c r="M39" s="13" t="b">
        <f t="shared" si="0"/>
        <v>1</v>
      </c>
      <c r="N39" s="13" t="b">
        <f t="shared" si="1"/>
        <v>1</v>
      </c>
      <c r="O39" s="248" t="str">
        <f t="shared" si="5"/>
        <v>-</v>
      </c>
      <c r="P39" s="248">
        <f>IF(O39="-",0,IF(COUNTIF(O39:$O$1021,O39)&gt;1,1,0))</f>
        <v>0</v>
      </c>
    </row>
    <row r="40" spans="1:16" ht="16.5" customHeight="1">
      <c r="A40" s="205">
        <v>19</v>
      </c>
      <c r="B40" s="177"/>
      <c r="C40" s="178"/>
      <c r="D40" s="177"/>
      <c r="E40" s="178"/>
      <c r="F40" s="179"/>
      <c r="G40" s="179"/>
      <c r="H40" s="248" t="b">
        <f t="shared" si="6"/>
        <v>1</v>
      </c>
      <c r="I40" s="248" t="b">
        <f t="shared" si="7"/>
        <v>1</v>
      </c>
      <c r="J40" s="248">
        <f t="shared" si="2"/>
        <v>0</v>
      </c>
      <c r="K40" s="248">
        <f t="shared" si="3"/>
        <v>0</v>
      </c>
      <c r="L40" s="248">
        <f t="shared" si="4"/>
        <v>0</v>
      </c>
      <c r="M40" s="13" t="b">
        <f t="shared" si="0"/>
        <v>1</v>
      </c>
      <c r="N40" s="13" t="b">
        <f t="shared" si="1"/>
        <v>1</v>
      </c>
      <c r="O40" s="248" t="str">
        <f t="shared" si="5"/>
        <v>-</v>
      </c>
      <c r="P40" s="248">
        <f>IF(O40="-",0,IF(COUNTIF(O40:$O$1021,O40)&gt;1,1,0))</f>
        <v>0</v>
      </c>
    </row>
    <row r="41" spans="1:16">
      <c r="A41" s="205">
        <v>20</v>
      </c>
      <c r="B41" s="177"/>
      <c r="C41" s="178"/>
      <c r="D41" s="177"/>
      <c r="E41" s="178"/>
      <c r="F41" s="179"/>
      <c r="G41" s="179"/>
      <c r="H41" s="248" t="b">
        <f t="shared" si="6"/>
        <v>1</v>
      </c>
      <c r="I41" s="248" t="b">
        <f t="shared" si="7"/>
        <v>1</v>
      </c>
      <c r="J41" s="248">
        <f t="shared" si="2"/>
        <v>0</v>
      </c>
      <c r="K41" s="248">
        <f t="shared" si="3"/>
        <v>0</v>
      </c>
      <c r="L41" s="248">
        <f t="shared" si="4"/>
        <v>0</v>
      </c>
      <c r="M41" s="13" t="b">
        <f t="shared" si="0"/>
        <v>1</v>
      </c>
      <c r="N41" s="13" t="b">
        <f t="shared" si="1"/>
        <v>1</v>
      </c>
      <c r="O41" s="248" t="str">
        <f t="shared" si="5"/>
        <v>-</v>
      </c>
      <c r="P41" s="248">
        <f>IF(O41="-",0,IF(COUNTIF(O41:$O$1021,O41)&gt;1,1,0))</f>
        <v>0</v>
      </c>
    </row>
    <row r="42" spans="1:16">
      <c r="A42" s="205">
        <v>21</v>
      </c>
      <c r="B42" s="177"/>
      <c r="C42" s="178"/>
      <c r="D42" s="177"/>
      <c r="E42" s="178"/>
      <c r="F42" s="179"/>
      <c r="G42" s="179"/>
      <c r="H42" s="248" t="b">
        <f t="shared" si="6"/>
        <v>1</v>
      </c>
      <c r="I42" s="248" t="b">
        <f t="shared" si="7"/>
        <v>1</v>
      </c>
      <c r="J42" s="248">
        <f t="shared" si="2"/>
        <v>0</v>
      </c>
      <c r="K42" s="248">
        <f t="shared" si="3"/>
        <v>0</v>
      </c>
      <c r="L42" s="248">
        <f t="shared" si="4"/>
        <v>0</v>
      </c>
      <c r="M42" s="13" t="b">
        <f t="shared" si="0"/>
        <v>1</v>
      </c>
      <c r="N42" s="13" t="b">
        <f t="shared" si="1"/>
        <v>1</v>
      </c>
      <c r="O42" s="248" t="str">
        <f t="shared" si="5"/>
        <v>-</v>
      </c>
      <c r="P42" s="248">
        <f>IF(O42="-",0,IF(COUNTIF(O42:$O$1021,O42)&gt;1,1,0))</f>
        <v>0</v>
      </c>
    </row>
    <row r="43" spans="1:16">
      <c r="A43" s="205">
        <v>22</v>
      </c>
      <c r="B43" s="177"/>
      <c r="C43" s="178"/>
      <c r="D43" s="177"/>
      <c r="E43" s="178"/>
      <c r="F43" s="179"/>
      <c r="G43" s="179"/>
      <c r="H43" s="248" t="b">
        <f t="shared" si="6"/>
        <v>1</v>
      </c>
      <c r="I43" s="248" t="b">
        <f t="shared" si="7"/>
        <v>1</v>
      </c>
      <c r="J43" s="248">
        <f t="shared" si="2"/>
        <v>0</v>
      </c>
      <c r="K43" s="248">
        <f t="shared" si="3"/>
        <v>0</v>
      </c>
      <c r="L43" s="248">
        <f t="shared" si="4"/>
        <v>0</v>
      </c>
      <c r="M43" s="13" t="b">
        <f t="shared" si="0"/>
        <v>1</v>
      </c>
      <c r="N43" s="13" t="b">
        <f t="shared" si="1"/>
        <v>1</v>
      </c>
      <c r="O43" s="248" t="str">
        <f t="shared" si="5"/>
        <v>-</v>
      </c>
      <c r="P43" s="248">
        <f>IF(O43="-",0,IF(COUNTIF(O43:$O$1021,O43)&gt;1,1,0))</f>
        <v>0</v>
      </c>
    </row>
    <row r="44" spans="1:16">
      <c r="A44" s="205">
        <v>23</v>
      </c>
      <c r="B44" s="177"/>
      <c r="C44" s="178"/>
      <c r="D44" s="177"/>
      <c r="E44" s="178"/>
      <c r="F44" s="179"/>
      <c r="G44" s="179"/>
      <c r="H44" s="248" t="b">
        <f t="shared" si="6"/>
        <v>1</v>
      </c>
      <c r="I44" s="248" t="b">
        <f t="shared" si="7"/>
        <v>1</v>
      </c>
      <c r="J44" s="248">
        <f t="shared" si="2"/>
        <v>0</v>
      </c>
      <c r="K44" s="248">
        <f t="shared" si="3"/>
        <v>0</v>
      </c>
      <c r="L44" s="248">
        <f t="shared" si="4"/>
        <v>0</v>
      </c>
      <c r="M44" s="13" t="b">
        <f t="shared" si="0"/>
        <v>1</v>
      </c>
      <c r="N44" s="13" t="b">
        <f t="shared" si="1"/>
        <v>1</v>
      </c>
      <c r="O44" s="248" t="str">
        <f t="shared" si="5"/>
        <v>-</v>
      </c>
      <c r="P44" s="248">
        <f>IF(O44="-",0,IF(COUNTIF(O44:$O$1021,O44)&gt;1,1,0))</f>
        <v>0</v>
      </c>
    </row>
    <row r="45" spans="1:16">
      <c r="A45" s="205">
        <v>24</v>
      </c>
      <c r="B45" s="177"/>
      <c r="C45" s="178"/>
      <c r="D45" s="177"/>
      <c r="E45" s="178"/>
      <c r="F45" s="179"/>
      <c r="G45" s="179"/>
      <c r="H45" s="248" t="b">
        <f t="shared" si="6"/>
        <v>1</v>
      </c>
      <c r="I45" s="248" t="b">
        <f t="shared" si="7"/>
        <v>1</v>
      </c>
      <c r="J45" s="248">
        <f t="shared" si="2"/>
        <v>0</v>
      </c>
      <c r="K45" s="248">
        <f t="shared" si="3"/>
        <v>0</v>
      </c>
      <c r="L45" s="248">
        <f t="shared" si="4"/>
        <v>0</v>
      </c>
      <c r="M45" s="13" t="b">
        <f t="shared" si="0"/>
        <v>1</v>
      </c>
      <c r="N45" s="13" t="b">
        <f t="shared" si="1"/>
        <v>1</v>
      </c>
      <c r="O45" s="248" t="str">
        <f t="shared" si="5"/>
        <v>-</v>
      </c>
      <c r="P45" s="248">
        <f>IF(O45="-",0,IF(COUNTIF(O45:$O$1021,O45)&gt;1,1,0))</f>
        <v>0</v>
      </c>
    </row>
    <row r="46" spans="1:16">
      <c r="A46" s="205">
        <v>25</v>
      </c>
      <c r="B46" s="177"/>
      <c r="C46" s="178"/>
      <c r="D46" s="177"/>
      <c r="E46" s="178"/>
      <c r="F46" s="179"/>
      <c r="G46" s="179"/>
      <c r="H46" s="248" t="b">
        <f t="shared" si="6"/>
        <v>1</v>
      </c>
      <c r="I46" s="248" t="b">
        <f t="shared" si="7"/>
        <v>1</v>
      </c>
      <c r="J46" s="248">
        <f t="shared" si="2"/>
        <v>0</v>
      </c>
      <c r="K46" s="248">
        <f t="shared" si="3"/>
        <v>0</v>
      </c>
      <c r="L46" s="248">
        <f t="shared" si="4"/>
        <v>0</v>
      </c>
      <c r="M46" s="13" t="b">
        <f t="shared" si="0"/>
        <v>1</v>
      </c>
      <c r="N46" s="13" t="b">
        <f t="shared" si="1"/>
        <v>1</v>
      </c>
      <c r="O46" s="248" t="str">
        <f t="shared" si="5"/>
        <v>-</v>
      </c>
      <c r="P46" s="248">
        <f>IF(O46="-",0,IF(COUNTIF(O46:$O$1021,O46)&gt;1,1,0))</f>
        <v>0</v>
      </c>
    </row>
    <row r="47" spans="1:16">
      <c r="A47" s="205">
        <v>26</v>
      </c>
      <c r="B47" s="177"/>
      <c r="C47" s="178"/>
      <c r="D47" s="177"/>
      <c r="E47" s="178"/>
      <c r="F47" s="179"/>
      <c r="G47" s="179"/>
      <c r="H47" s="248" t="b">
        <f t="shared" si="6"/>
        <v>1</v>
      </c>
      <c r="I47" s="248" t="b">
        <f t="shared" si="7"/>
        <v>1</v>
      </c>
      <c r="J47" s="248">
        <f t="shared" si="2"/>
        <v>0</v>
      </c>
      <c r="K47" s="248">
        <f t="shared" si="3"/>
        <v>0</v>
      </c>
      <c r="L47" s="248">
        <f t="shared" si="4"/>
        <v>0</v>
      </c>
      <c r="M47" s="13" t="b">
        <f t="shared" si="0"/>
        <v>1</v>
      </c>
      <c r="N47" s="13" t="b">
        <f t="shared" si="1"/>
        <v>1</v>
      </c>
      <c r="O47" s="248" t="str">
        <f t="shared" si="5"/>
        <v>-</v>
      </c>
      <c r="P47" s="248">
        <f>IF(O47="-",0,IF(COUNTIF(O47:$O$1021,O47)&gt;1,1,0))</f>
        <v>0</v>
      </c>
    </row>
    <row r="48" spans="1:16">
      <c r="A48" s="205">
        <v>27</v>
      </c>
      <c r="B48" s="177"/>
      <c r="C48" s="178"/>
      <c r="D48" s="177"/>
      <c r="E48" s="178"/>
      <c r="F48" s="179"/>
      <c r="G48" s="179"/>
      <c r="H48" s="248" t="b">
        <f t="shared" si="6"/>
        <v>1</v>
      </c>
      <c r="I48" s="248" t="b">
        <f t="shared" si="7"/>
        <v>1</v>
      </c>
      <c r="J48" s="248">
        <f t="shared" si="2"/>
        <v>0</v>
      </c>
      <c r="K48" s="248">
        <f t="shared" si="3"/>
        <v>0</v>
      </c>
      <c r="L48" s="248">
        <f t="shared" si="4"/>
        <v>0</v>
      </c>
      <c r="M48" s="13" t="b">
        <f t="shared" si="0"/>
        <v>1</v>
      </c>
      <c r="N48" s="13" t="b">
        <f t="shared" si="1"/>
        <v>1</v>
      </c>
      <c r="O48" s="248" t="str">
        <f t="shared" si="5"/>
        <v>-</v>
      </c>
      <c r="P48" s="248">
        <f>IF(O48="-",0,IF(COUNTIF(O48:$O$1021,O48)&gt;1,1,0))</f>
        <v>0</v>
      </c>
    </row>
    <row r="49" spans="1:16">
      <c r="A49" s="205">
        <v>28</v>
      </c>
      <c r="B49" s="177"/>
      <c r="C49" s="178"/>
      <c r="D49" s="177"/>
      <c r="E49" s="178"/>
      <c r="F49" s="179"/>
      <c r="G49" s="179"/>
      <c r="H49" s="248" t="b">
        <f t="shared" si="6"/>
        <v>1</v>
      </c>
      <c r="I49" s="248" t="b">
        <f t="shared" si="7"/>
        <v>1</v>
      </c>
      <c r="J49" s="248">
        <f t="shared" si="2"/>
        <v>0</v>
      </c>
      <c r="K49" s="248">
        <f t="shared" si="3"/>
        <v>0</v>
      </c>
      <c r="L49" s="248">
        <f t="shared" si="4"/>
        <v>0</v>
      </c>
      <c r="M49" s="13" t="b">
        <f t="shared" si="0"/>
        <v>1</v>
      </c>
      <c r="N49" s="13" t="b">
        <f t="shared" si="1"/>
        <v>1</v>
      </c>
      <c r="O49" s="248" t="str">
        <f t="shared" si="5"/>
        <v>-</v>
      </c>
      <c r="P49" s="248">
        <f>IF(O49="-",0,IF(COUNTIF(O49:$O$1021,O49)&gt;1,1,0))</f>
        <v>0</v>
      </c>
    </row>
    <row r="50" spans="1:16">
      <c r="A50" s="205">
        <v>29</v>
      </c>
      <c r="B50" s="177"/>
      <c r="C50" s="178"/>
      <c r="D50" s="177"/>
      <c r="E50" s="178"/>
      <c r="F50" s="179"/>
      <c r="G50" s="179"/>
      <c r="H50" s="248" t="b">
        <f t="shared" si="6"/>
        <v>1</v>
      </c>
      <c r="I50" s="248" t="b">
        <f t="shared" si="7"/>
        <v>1</v>
      </c>
      <c r="J50" s="248">
        <f t="shared" si="2"/>
        <v>0</v>
      </c>
      <c r="K50" s="248">
        <f t="shared" si="3"/>
        <v>0</v>
      </c>
      <c r="L50" s="248">
        <f t="shared" si="4"/>
        <v>0</v>
      </c>
      <c r="M50" s="13" t="b">
        <f t="shared" si="0"/>
        <v>1</v>
      </c>
      <c r="N50" s="13" t="b">
        <f t="shared" si="1"/>
        <v>1</v>
      </c>
      <c r="O50" s="248" t="str">
        <f t="shared" si="5"/>
        <v>-</v>
      </c>
      <c r="P50" s="248">
        <f>IF(O50="-",0,IF(COUNTIF(O50:$O$1021,O50)&gt;1,1,0))</f>
        <v>0</v>
      </c>
    </row>
    <row r="51" spans="1:16">
      <c r="A51" s="205">
        <v>30</v>
      </c>
      <c r="B51" s="177"/>
      <c r="C51" s="178"/>
      <c r="D51" s="177"/>
      <c r="E51" s="178"/>
      <c r="F51" s="179"/>
      <c r="G51" s="179"/>
      <c r="H51" s="248" t="b">
        <f t="shared" si="6"/>
        <v>1</v>
      </c>
      <c r="I51" s="248" t="b">
        <f t="shared" si="7"/>
        <v>1</v>
      </c>
      <c r="J51" s="248">
        <f t="shared" si="2"/>
        <v>0</v>
      </c>
      <c r="K51" s="248">
        <f t="shared" si="3"/>
        <v>0</v>
      </c>
      <c r="L51" s="248">
        <f t="shared" si="4"/>
        <v>0</v>
      </c>
      <c r="M51" s="13" t="b">
        <f t="shared" si="0"/>
        <v>1</v>
      </c>
      <c r="N51" s="13" t="b">
        <f t="shared" si="1"/>
        <v>1</v>
      </c>
      <c r="O51" s="248" t="str">
        <f t="shared" si="5"/>
        <v>-</v>
      </c>
      <c r="P51" s="248">
        <f>IF(O51="-",0,IF(COUNTIF(O51:$O$1021,O51)&gt;1,1,0))</f>
        <v>0</v>
      </c>
    </row>
    <row r="52" spans="1:16">
      <c r="A52" s="205">
        <v>31</v>
      </c>
      <c r="B52" s="177"/>
      <c r="C52" s="178"/>
      <c r="D52" s="177"/>
      <c r="E52" s="178"/>
      <c r="F52" s="179"/>
      <c r="G52" s="179"/>
      <c r="H52" s="248" t="b">
        <f t="shared" si="6"/>
        <v>1</v>
      </c>
      <c r="I52" s="248" t="b">
        <f t="shared" si="7"/>
        <v>1</v>
      </c>
      <c r="J52" s="248">
        <f t="shared" si="2"/>
        <v>0</v>
      </c>
      <c r="K52" s="248">
        <f t="shared" si="3"/>
        <v>0</v>
      </c>
      <c r="L52" s="248">
        <f t="shared" si="4"/>
        <v>0</v>
      </c>
      <c r="M52" s="13" t="b">
        <f t="shared" si="0"/>
        <v>1</v>
      </c>
      <c r="N52" s="13" t="b">
        <f t="shared" si="1"/>
        <v>1</v>
      </c>
      <c r="O52" s="248" t="str">
        <f t="shared" si="5"/>
        <v>-</v>
      </c>
      <c r="P52" s="248">
        <f>IF(O52="-",0,IF(COUNTIF(O52:$O$1021,O52)&gt;1,1,0))</f>
        <v>0</v>
      </c>
    </row>
    <row r="53" spans="1:16">
      <c r="A53" s="205">
        <v>32</v>
      </c>
      <c r="B53" s="177"/>
      <c r="C53" s="178"/>
      <c r="D53" s="177"/>
      <c r="E53" s="178"/>
      <c r="F53" s="179"/>
      <c r="G53" s="179"/>
      <c r="H53" s="248" t="b">
        <f t="shared" si="6"/>
        <v>1</v>
      </c>
      <c r="I53" s="248" t="b">
        <f t="shared" si="7"/>
        <v>1</v>
      </c>
      <c r="J53" s="248">
        <f t="shared" si="2"/>
        <v>0</v>
      </c>
      <c r="K53" s="248">
        <f t="shared" si="3"/>
        <v>0</v>
      </c>
      <c r="L53" s="248">
        <f t="shared" si="4"/>
        <v>0</v>
      </c>
      <c r="M53" s="13" t="b">
        <f t="shared" si="0"/>
        <v>1</v>
      </c>
      <c r="N53" s="13" t="b">
        <f t="shared" si="1"/>
        <v>1</v>
      </c>
      <c r="O53" s="248" t="str">
        <f t="shared" si="5"/>
        <v>-</v>
      </c>
      <c r="P53" s="248">
        <f>IF(O53="-",0,IF(COUNTIF(O53:$O$1021,O53)&gt;1,1,0))</f>
        <v>0</v>
      </c>
    </row>
    <row r="54" spans="1:16">
      <c r="A54" s="205">
        <v>33</v>
      </c>
      <c r="B54" s="177"/>
      <c r="C54" s="178"/>
      <c r="D54" s="177"/>
      <c r="E54" s="178"/>
      <c r="F54" s="179"/>
      <c r="G54" s="179"/>
      <c r="H54" s="248" t="b">
        <f t="shared" si="6"/>
        <v>1</v>
      </c>
      <c r="I54" s="248" t="b">
        <f t="shared" si="7"/>
        <v>1</v>
      </c>
      <c r="J54" s="248">
        <f t="shared" si="2"/>
        <v>0</v>
      </c>
      <c r="K54" s="248">
        <f t="shared" si="3"/>
        <v>0</v>
      </c>
      <c r="L54" s="248">
        <f t="shared" si="4"/>
        <v>0</v>
      </c>
      <c r="M54" s="13" t="b">
        <f t="shared" si="0"/>
        <v>1</v>
      </c>
      <c r="N54" s="13" t="b">
        <f t="shared" si="1"/>
        <v>1</v>
      </c>
      <c r="O54" s="248" t="str">
        <f t="shared" si="5"/>
        <v>-</v>
      </c>
      <c r="P54" s="248">
        <f>IF(O54="-",0,IF(COUNTIF(O54:$O$1021,O54)&gt;1,1,0))</f>
        <v>0</v>
      </c>
    </row>
    <row r="55" spans="1:16">
      <c r="A55" s="205">
        <v>34</v>
      </c>
      <c r="B55" s="177"/>
      <c r="C55" s="178"/>
      <c r="D55" s="177"/>
      <c r="E55" s="178"/>
      <c r="F55" s="179"/>
      <c r="G55" s="179"/>
      <c r="H55" s="248" t="b">
        <f t="shared" si="6"/>
        <v>1</v>
      </c>
      <c r="I55" s="248" t="b">
        <f t="shared" si="7"/>
        <v>1</v>
      </c>
      <c r="J55" s="248">
        <f t="shared" si="2"/>
        <v>0</v>
      </c>
      <c r="K55" s="248">
        <f t="shared" si="3"/>
        <v>0</v>
      </c>
      <c r="L55" s="248">
        <f t="shared" si="4"/>
        <v>0</v>
      </c>
      <c r="M55" s="13" t="b">
        <f t="shared" si="0"/>
        <v>1</v>
      </c>
      <c r="N55" s="13" t="b">
        <f t="shared" si="1"/>
        <v>1</v>
      </c>
      <c r="O55" s="248" t="str">
        <f t="shared" si="5"/>
        <v>-</v>
      </c>
      <c r="P55" s="248">
        <f>IF(O55="-",0,IF(COUNTIF(O55:$O$1021,O55)&gt;1,1,0))</f>
        <v>0</v>
      </c>
    </row>
    <row r="56" spans="1:16">
      <c r="A56" s="205">
        <v>35</v>
      </c>
      <c r="B56" s="177"/>
      <c r="C56" s="178"/>
      <c r="D56" s="177"/>
      <c r="E56" s="178"/>
      <c r="F56" s="179"/>
      <c r="G56" s="179"/>
      <c r="H56" s="248" t="b">
        <f t="shared" si="6"/>
        <v>1</v>
      </c>
      <c r="I56" s="248" t="b">
        <f t="shared" si="7"/>
        <v>1</v>
      </c>
      <c r="J56" s="248">
        <f t="shared" si="2"/>
        <v>0</v>
      </c>
      <c r="K56" s="248">
        <f t="shared" si="3"/>
        <v>0</v>
      </c>
      <c r="L56" s="248">
        <f t="shared" si="4"/>
        <v>0</v>
      </c>
      <c r="M56" s="13" t="b">
        <f t="shared" si="0"/>
        <v>1</v>
      </c>
      <c r="N56" s="13" t="b">
        <f t="shared" si="1"/>
        <v>1</v>
      </c>
      <c r="O56" s="248" t="str">
        <f t="shared" si="5"/>
        <v>-</v>
      </c>
      <c r="P56" s="248">
        <f>IF(O56="-",0,IF(COUNTIF(O56:$O$1021,O56)&gt;1,1,0))</f>
        <v>0</v>
      </c>
    </row>
    <row r="57" spans="1:16">
      <c r="A57" s="205">
        <v>36</v>
      </c>
      <c r="B57" s="177"/>
      <c r="C57" s="178"/>
      <c r="D57" s="177"/>
      <c r="E57" s="178"/>
      <c r="F57" s="179"/>
      <c r="G57" s="179"/>
      <c r="H57" s="248" t="b">
        <f t="shared" si="6"/>
        <v>1</v>
      </c>
      <c r="I57" s="248" t="b">
        <f t="shared" si="7"/>
        <v>1</v>
      </c>
      <c r="J57" s="248">
        <f t="shared" si="2"/>
        <v>0</v>
      </c>
      <c r="K57" s="248">
        <f t="shared" si="3"/>
        <v>0</v>
      </c>
      <c r="L57" s="248">
        <f t="shared" si="4"/>
        <v>0</v>
      </c>
      <c r="M57" s="13" t="b">
        <f t="shared" si="0"/>
        <v>1</v>
      </c>
      <c r="N57" s="13" t="b">
        <f t="shared" si="1"/>
        <v>1</v>
      </c>
      <c r="O57" s="248" t="str">
        <f t="shared" si="5"/>
        <v>-</v>
      </c>
      <c r="P57" s="248">
        <f>IF(O57="-",0,IF(COUNTIF(O57:$O$1021,O57)&gt;1,1,0))</f>
        <v>0</v>
      </c>
    </row>
    <row r="58" spans="1:16">
      <c r="A58" s="205">
        <v>37</v>
      </c>
      <c r="B58" s="177"/>
      <c r="C58" s="178"/>
      <c r="D58" s="177"/>
      <c r="E58" s="178"/>
      <c r="F58" s="179"/>
      <c r="G58" s="179"/>
      <c r="H58" s="248" t="b">
        <f t="shared" si="6"/>
        <v>1</v>
      </c>
      <c r="I58" s="248" t="b">
        <f t="shared" si="7"/>
        <v>1</v>
      </c>
      <c r="J58" s="248">
        <f t="shared" si="2"/>
        <v>0</v>
      </c>
      <c r="K58" s="248">
        <f t="shared" si="3"/>
        <v>0</v>
      </c>
      <c r="L58" s="248">
        <f t="shared" si="4"/>
        <v>0</v>
      </c>
      <c r="M58" s="13" t="b">
        <f t="shared" si="0"/>
        <v>1</v>
      </c>
      <c r="N58" s="13" t="b">
        <f t="shared" si="1"/>
        <v>1</v>
      </c>
      <c r="O58" s="248" t="str">
        <f t="shared" si="5"/>
        <v>-</v>
      </c>
      <c r="P58" s="248">
        <f>IF(O58="-",0,IF(COUNTIF(O58:$O$1021,O58)&gt;1,1,0))</f>
        <v>0</v>
      </c>
    </row>
    <row r="59" spans="1:16">
      <c r="A59" s="205">
        <v>38</v>
      </c>
      <c r="B59" s="177"/>
      <c r="C59" s="178"/>
      <c r="D59" s="177"/>
      <c r="E59" s="178"/>
      <c r="F59" s="179"/>
      <c r="G59" s="179"/>
      <c r="H59" s="248" t="b">
        <f t="shared" si="6"/>
        <v>1</v>
      </c>
      <c r="I59" s="248" t="b">
        <f t="shared" si="7"/>
        <v>1</v>
      </c>
      <c r="J59" s="248">
        <f t="shared" si="2"/>
        <v>0</v>
      </c>
      <c r="K59" s="248">
        <f t="shared" si="3"/>
        <v>0</v>
      </c>
      <c r="L59" s="248">
        <f t="shared" si="4"/>
        <v>0</v>
      </c>
      <c r="M59" s="13" t="b">
        <f t="shared" si="0"/>
        <v>1</v>
      </c>
      <c r="N59" s="13" t="b">
        <f t="shared" si="1"/>
        <v>1</v>
      </c>
      <c r="O59" s="248" t="str">
        <f t="shared" si="5"/>
        <v>-</v>
      </c>
      <c r="P59" s="248">
        <f>IF(O59="-",0,IF(COUNTIF(O59:$O$1021,O59)&gt;1,1,0))</f>
        <v>0</v>
      </c>
    </row>
    <row r="60" spans="1:16">
      <c r="A60" s="205">
        <v>39</v>
      </c>
      <c r="B60" s="177"/>
      <c r="C60" s="178"/>
      <c r="D60" s="177"/>
      <c r="E60" s="178"/>
      <c r="F60" s="179"/>
      <c r="G60" s="179"/>
      <c r="H60" s="248" t="b">
        <f t="shared" si="6"/>
        <v>1</v>
      </c>
      <c r="I60" s="248" t="b">
        <f t="shared" si="7"/>
        <v>1</v>
      </c>
      <c r="J60" s="248">
        <f t="shared" si="2"/>
        <v>0</v>
      </c>
      <c r="K60" s="248">
        <f t="shared" si="3"/>
        <v>0</v>
      </c>
      <c r="L60" s="248">
        <f t="shared" si="4"/>
        <v>0</v>
      </c>
      <c r="M60" s="13" t="b">
        <f t="shared" si="0"/>
        <v>1</v>
      </c>
      <c r="N60" s="13" t="b">
        <f t="shared" si="1"/>
        <v>1</v>
      </c>
      <c r="O60" s="248" t="str">
        <f t="shared" si="5"/>
        <v>-</v>
      </c>
      <c r="P60" s="248">
        <f>IF(O60="-",0,IF(COUNTIF(O60:$O$1021,O60)&gt;1,1,0))</f>
        <v>0</v>
      </c>
    </row>
    <row r="61" spans="1:16">
      <c r="A61" s="205">
        <v>40</v>
      </c>
      <c r="B61" s="177"/>
      <c r="C61" s="178"/>
      <c r="D61" s="177"/>
      <c r="E61" s="178"/>
      <c r="F61" s="179"/>
      <c r="G61" s="179"/>
      <c r="H61" s="248" t="b">
        <f t="shared" si="6"/>
        <v>1</v>
      </c>
      <c r="I61" s="248" t="b">
        <f t="shared" si="7"/>
        <v>1</v>
      </c>
      <c r="J61" s="248">
        <f t="shared" si="2"/>
        <v>0</v>
      </c>
      <c r="K61" s="248">
        <f t="shared" si="3"/>
        <v>0</v>
      </c>
      <c r="L61" s="248">
        <f t="shared" si="4"/>
        <v>0</v>
      </c>
      <c r="M61" s="13" t="b">
        <f t="shared" si="0"/>
        <v>1</v>
      </c>
      <c r="N61" s="13" t="b">
        <f t="shared" si="1"/>
        <v>1</v>
      </c>
      <c r="O61" s="248" t="str">
        <f t="shared" si="5"/>
        <v>-</v>
      </c>
      <c r="P61" s="248">
        <f>IF(O61="-",0,IF(COUNTIF(O61:$O$1021,O61)&gt;1,1,0))</f>
        <v>0</v>
      </c>
    </row>
    <row r="62" spans="1:16">
      <c r="A62" s="205">
        <v>41</v>
      </c>
      <c r="B62" s="177"/>
      <c r="C62" s="178"/>
      <c r="D62" s="177"/>
      <c r="E62" s="178"/>
      <c r="F62" s="179"/>
      <c r="G62" s="179"/>
      <c r="H62" s="248" t="b">
        <f t="shared" si="6"/>
        <v>1</v>
      </c>
      <c r="I62" s="248" t="b">
        <f t="shared" si="7"/>
        <v>1</v>
      </c>
      <c r="J62" s="248">
        <f t="shared" si="2"/>
        <v>0</v>
      </c>
      <c r="K62" s="248">
        <f t="shared" si="3"/>
        <v>0</v>
      </c>
      <c r="L62" s="248">
        <f t="shared" si="4"/>
        <v>0</v>
      </c>
      <c r="M62" s="13" t="b">
        <f t="shared" si="0"/>
        <v>1</v>
      </c>
      <c r="N62" s="13" t="b">
        <f t="shared" si="1"/>
        <v>1</v>
      </c>
      <c r="O62" s="248" t="str">
        <f t="shared" si="5"/>
        <v>-</v>
      </c>
      <c r="P62" s="248">
        <f>IF(O62="-",0,IF(COUNTIF(O62:$O$1021,O62)&gt;1,1,0))</f>
        <v>0</v>
      </c>
    </row>
    <row r="63" spans="1:16">
      <c r="A63" s="205">
        <v>42</v>
      </c>
      <c r="B63" s="177"/>
      <c r="C63" s="178"/>
      <c r="D63" s="177"/>
      <c r="E63" s="178"/>
      <c r="F63" s="179"/>
      <c r="G63" s="179"/>
      <c r="H63" s="248" t="b">
        <f t="shared" si="6"/>
        <v>1</v>
      </c>
      <c r="I63" s="248" t="b">
        <f t="shared" si="7"/>
        <v>1</v>
      </c>
      <c r="J63" s="248">
        <f t="shared" si="2"/>
        <v>0</v>
      </c>
      <c r="K63" s="248">
        <f t="shared" si="3"/>
        <v>0</v>
      </c>
      <c r="L63" s="248">
        <f t="shared" si="4"/>
        <v>0</v>
      </c>
      <c r="M63" s="13" t="b">
        <f t="shared" si="0"/>
        <v>1</v>
      </c>
      <c r="N63" s="13" t="b">
        <f t="shared" si="1"/>
        <v>1</v>
      </c>
      <c r="O63" s="248" t="str">
        <f t="shared" si="5"/>
        <v>-</v>
      </c>
      <c r="P63" s="248">
        <f>IF(O63="-",0,IF(COUNTIF(O63:$O$1021,O63)&gt;1,1,0))</f>
        <v>0</v>
      </c>
    </row>
    <row r="64" spans="1:16">
      <c r="A64" s="205">
        <v>43</v>
      </c>
      <c r="B64" s="177"/>
      <c r="C64" s="178"/>
      <c r="D64" s="177"/>
      <c r="E64" s="178"/>
      <c r="F64" s="179"/>
      <c r="G64" s="179"/>
      <c r="H64" s="248" t="b">
        <f t="shared" si="6"/>
        <v>1</v>
      </c>
      <c r="I64" s="248" t="b">
        <f t="shared" si="7"/>
        <v>1</v>
      </c>
      <c r="J64" s="248">
        <f t="shared" si="2"/>
        <v>0</v>
      </c>
      <c r="K64" s="248">
        <f t="shared" si="3"/>
        <v>0</v>
      </c>
      <c r="L64" s="248">
        <f t="shared" si="4"/>
        <v>0</v>
      </c>
      <c r="M64" s="13" t="b">
        <f t="shared" si="0"/>
        <v>1</v>
      </c>
      <c r="N64" s="13" t="b">
        <f t="shared" si="1"/>
        <v>1</v>
      </c>
      <c r="O64" s="248" t="str">
        <f t="shared" si="5"/>
        <v>-</v>
      </c>
      <c r="P64" s="248">
        <f>IF(O64="-",0,IF(COUNTIF(O64:$O$1021,O64)&gt;1,1,0))</f>
        <v>0</v>
      </c>
    </row>
    <row r="65" spans="1:16">
      <c r="A65" s="205">
        <v>44</v>
      </c>
      <c r="B65" s="177"/>
      <c r="C65" s="178"/>
      <c r="D65" s="177"/>
      <c r="E65" s="178"/>
      <c r="F65" s="179"/>
      <c r="G65" s="179"/>
      <c r="H65" s="248" t="b">
        <f t="shared" si="6"/>
        <v>1</v>
      </c>
      <c r="I65" s="248" t="b">
        <f t="shared" si="7"/>
        <v>1</v>
      </c>
      <c r="J65" s="248">
        <f t="shared" si="2"/>
        <v>0</v>
      </c>
      <c r="K65" s="248">
        <f t="shared" si="3"/>
        <v>0</v>
      </c>
      <c r="L65" s="248">
        <f t="shared" si="4"/>
        <v>0</v>
      </c>
      <c r="M65" s="13" t="b">
        <f t="shared" si="0"/>
        <v>1</v>
      </c>
      <c r="N65" s="13" t="b">
        <f t="shared" si="1"/>
        <v>1</v>
      </c>
      <c r="O65" s="248" t="str">
        <f t="shared" si="5"/>
        <v>-</v>
      </c>
      <c r="P65" s="248">
        <f>IF(O65="-",0,IF(COUNTIF(O65:$O$1021,O65)&gt;1,1,0))</f>
        <v>0</v>
      </c>
    </row>
    <row r="66" spans="1:16">
      <c r="A66" s="205">
        <v>45</v>
      </c>
      <c r="B66" s="177"/>
      <c r="C66" s="178"/>
      <c r="D66" s="177"/>
      <c r="E66" s="178"/>
      <c r="F66" s="179"/>
      <c r="G66" s="179"/>
      <c r="H66" s="248" t="b">
        <f t="shared" si="6"/>
        <v>1</v>
      </c>
      <c r="I66" s="248" t="b">
        <f t="shared" si="7"/>
        <v>1</v>
      </c>
      <c r="J66" s="248">
        <f t="shared" si="2"/>
        <v>0</v>
      </c>
      <c r="K66" s="248">
        <f t="shared" si="3"/>
        <v>0</v>
      </c>
      <c r="L66" s="248">
        <f t="shared" si="4"/>
        <v>0</v>
      </c>
      <c r="M66" s="13" t="b">
        <f t="shared" si="0"/>
        <v>1</v>
      </c>
      <c r="N66" s="13" t="b">
        <f t="shared" si="1"/>
        <v>1</v>
      </c>
      <c r="O66" s="248" t="str">
        <f t="shared" si="5"/>
        <v>-</v>
      </c>
      <c r="P66" s="248">
        <f>IF(O66="-",0,IF(COUNTIF(O66:$O$1021,O66)&gt;1,1,0))</f>
        <v>0</v>
      </c>
    </row>
    <row r="67" spans="1:16">
      <c r="A67" s="205">
        <v>46</v>
      </c>
      <c r="B67" s="177"/>
      <c r="C67" s="178"/>
      <c r="D67" s="177"/>
      <c r="E67" s="178"/>
      <c r="F67" s="179"/>
      <c r="G67" s="179"/>
      <c r="H67" s="248" t="b">
        <f t="shared" si="6"/>
        <v>1</v>
      </c>
      <c r="I67" s="248" t="b">
        <f t="shared" si="7"/>
        <v>1</v>
      </c>
      <c r="J67" s="248">
        <f t="shared" si="2"/>
        <v>0</v>
      </c>
      <c r="K67" s="248">
        <f t="shared" si="3"/>
        <v>0</v>
      </c>
      <c r="L67" s="248">
        <f t="shared" si="4"/>
        <v>0</v>
      </c>
      <c r="M67" s="13" t="b">
        <f t="shared" si="0"/>
        <v>1</v>
      </c>
      <c r="N67" s="13" t="b">
        <f t="shared" si="1"/>
        <v>1</v>
      </c>
      <c r="O67" s="248" t="str">
        <f t="shared" si="5"/>
        <v>-</v>
      </c>
      <c r="P67" s="248">
        <f>IF(O67="-",0,IF(COUNTIF(O67:$O$1021,O67)&gt;1,1,0))</f>
        <v>0</v>
      </c>
    </row>
    <row r="68" spans="1:16">
      <c r="A68" s="205">
        <v>47</v>
      </c>
      <c r="B68" s="177"/>
      <c r="C68" s="178"/>
      <c r="D68" s="177"/>
      <c r="E68" s="178"/>
      <c r="F68" s="179"/>
      <c r="G68" s="179"/>
      <c r="H68" s="248" t="b">
        <f t="shared" si="6"/>
        <v>1</v>
      </c>
      <c r="I68" s="248" t="b">
        <f t="shared" si="7"/>
        <v>1</v>
      </c>
      <c r="J68" s="248">
        <f t="shared" si="2"/>
        <v>0</v>
      </c>
      <c r="K68" s="248">
        <f t="shared" si="3"/>
        <v>0</v>
      </c>
      <c r="L68" s="248">
        <f t="shared" si="4"/>
        <v>0</v>
      </c>
      <c r="M68" s="13" t="b">
        <f t="shared" si="0"/>
        <v>1</v>
      </c>
      <c r="N68" s="13" t="b">
        <f t="shared" si="1"/>
        <v>1</v>
      </c>
      <c r="O68" s="248" t="str">
        <f t="shared" si="5"/>
        <v>-</v>
      </c>
      <c r="P68" s="248">
        <f>IF(O68="-",0,IF(COUNTIF(O68:$O$1021,O68)&gt;1,1,0))</f>
        <v>0</v>
      </c>
    </row>
    <row r="69" spans="1:16">
      <c r="A69" s="205">
        <v>48</v>
      </c>
      <c r="B69" s="177"/>
      <c r="C69" s="178"/>
      <c r="D69" s="177"/>
      <c r="E69" s="178"/>
      <c r="F69" s="179"/>
      <c r="G69" s="179"/>
      <c r="H69" s="248" t="b">
        <f t="shared" si="6"/>
        <v>1</v>
      </c>
      <c r="I69" s="248" t="b">
        <f t="shared" si="7"/>
        <v>1</v>
      </c>
      <c r="J69" s="248">
        <f t="shared" si="2"/>
        <v>0</v>
      </c>
      <c r="K69" s="248">
        <f t="shared" si="3"/>
        <v>0</v>
      </c>
      <c r="L69" s="248">
        <f t="shared" si="4"/>
        <v>0</v>
      </c>
      <c r="M69" s="13" t="b">
        <f t="shared" si="0"/>
        <v>1</v>
      </c>
      <c r="N69" s="13" t="b">
        <f t="shared" si="1"/>
        <v>1</v>
      </c>
      <c r="O69" s="248" t="str">
        <f t="shared" si="5"/>
        <v>-</v>
      </c>
      <c r="P69" s="248">
        <f>IF(O69="-",0,IF(COUNTIF(O69:$O$1021,O69)&gt;1,1,0))</f>
        <v>0</v>
      </c>
    </row>
    <row r="70" spans="1:16">
      <c r="A70" s="205">
        <v>49</v>
      </c>
      <c r="B70" s="177"/>
      <c r="C70" s="178"/>
      <c r="D70" s="177"/>
      <c r="E70" s="178"/>
      <c r="F70" s="179"/>
      <c r="G70" s="179"/>
      <c r="H70" s="248" t="b">
        <f t="shared" si="6"/>
        <v>1</v>
      </c>
      <c r="I70" s="248" t="b">
        <f t="shared" si="7"/>
        <v>1</v>
      </c>
      <c r="J70" s="248">
        <f t="shared" si="2"/>
        <v>0</v>
      </c>
      <c r="K70" s="248">
        <f t="shared" si="3"/>
        <v>0</v>
      </c>
      <c r="L70" s="248">
        <f t="shared" si="4"/>
        <v>0</v>
      </c>
      <c r="M70" s="13" t="b">
        <f t="shared" si="0"/>
        <v>1</v>
      </c>
      <c r="N70" s="13" t="b">
        <f t="shared" si="1"/>
        <v>1</v>
      </c>
      <c r="O70" s="248" t="str">
        <f t="shared" si="5"/>
        <v>-</v>
      </c>
      <c r="P70" s="248">
        <f>IF(O70="-",0,IF(COUNTIF(O70:$O$1021,O70)&gt;1,1,0))</f>
        <v>0</v>
      </c>
    </row>
    <row r="71" spans="1:16">
      <c r="A71" s="205">
        <v>50</v>
      </c>
      <c r="B71" s="177"/>
      <c r="C71" s="178"/>
      <c r="D71" s="177"/>
      <c r="E71" s="178"/>
      <c r="F71" s="179"/>
      <c r="G71" s="179"/>
      <c r="H71" s="248" t="b">
        <f t="shared" si="6"/>
        <v>1</v>
      </c>
      <c r="I71" s="248" t="b">
        <f t="shared" si="7"/>
        <v>1</v>
      </c>
      <c r="J71" s="248">
        <f t="shared" si="2"/>
        <v>0</v>
      </c>
      <c r="K71" s="248">
        <f t="shared" si="3"/>
        <v>0</v>
      </c>
      <c r="L71" s="248">
        <f t="shared" si="4"/>
        <v>0</v>
      </c>
      <c r="M71" s="13" t="b">
        <f t="shared" si="0"/>
        <v>1</v>
      </c>
      <c r="N71" s="13" t="b">
        <f t="shared" si="1"/>
        <v>1</v>
      </c>
      <c r="O71" s="248" t="str">
        <f t="shared" si="5"/>
        <v>-</v>
      </c>
      <c r="P71" s="248">
        <f>IF(O71="-",0,IF(COUNTIF(O71:$O$1021,O71)&gt;1,1,0))</f>
        <v>0</v>
      </c>
    </row>
    <row r="72" spans="1:16">
      <c r="A72" s="205">
        <v>51</v>
      </c>
      <c r="B72" s="177"/>
      <c r="C72" s="178"/>
      <c r="D72" s="177"/>
      <c r="E72" s="178"/>
      <c r="F72" s="179"/>
      <c r="G72" s="179"/>
      <c r="H72" s="248" t="b">
        <f t="shared" si="6"/>
        <v>1</v>
      </c>
      <c r="I72" s="248" t="b">
        <f t="shared" si="7"/>
        <v>1</v>
      </c>
      <c r="J72" s="248">
        <f t="shared" si="2"/>
        <v>0</v>
      </c>
      <c r="K72" s="248">
        <f t="shared" si="3"/>
        <v>0</v>
      </c>
      <c r="L72" s="248">
        <f t="shared" si="4"/>
        <v>0</v>
      </c>
      <c r="M72" s="13" t="b">
        <f t="shared" si="0"/>
        <v>1</v>
      </c>
      <c r="N72" s="13" t="b">
        <f t="shared" si="1"/>
        <v>1</v>
      </c>
      <c r="O72" s="248" t="str">
        <f t="shared" si="5"/>
        <v>-</v>
      </c>
      <c r="P72" s="248">
        <f>IF(O72="-",0,IF(COUNTIF(O72:$O$1021,O72)&gt;1,1,0))</f>
        <v>0</v>
      </c>
    </row>
    <row r="73" spans="1:16">
      <c r="A73" s="205">
        <v>52</v>
      </c>
      <c r="B73" s="177"/>
      <c r="C73" s="178"/>
      <c r="D73" s="177"/>
      <c r="E73" s="178"/>
      <c r="F73" s="179"/>
      <c r="G73" s="179"/>
      <c r="H73" s="248" t="b">
        <f t="shared" si="6"/>
        <v>1</v>
      </c>
      <c r="I73" s="248" t="b">
        <f t="shared" si="7"/>
        <v>1</v>
      </c>
      <c r="J73" s="248">
        <f t="shared" si="2"/>
        <v>0</v>
      </c>
      <c r="K73" s="248">
        <f t="shared" si="3"/>
        <v>0</v>
      </c>
      <c r="L73" s="248">
        <f t="shared" si="4"/>
        <v>0</v>
      </c>
      <c r="M73" s="13" t="b">
        <f t="shared" si="0"/>
        <v>1</v>
      </c>
      <c r="N73" s="13" t="b">
        <f t="shared" si="1"/>
        <v>1</v>
      </c>
      <c r="O73" s="248" t="str">
        <f t="shared" si="5"/>
        <v>-</v>
      </c>
      <c r="P73" s="248">
        <f>IF(O73="-",0,IF(COUNTIF(O73:$O$1021,O73)&gt;1,1,0))</f>
        <v>0</v>
      </c>
    </row>
    <row r="74" spans="1:16">
      <c r="A74" s="205">
        <v>53</v>
      </c>
      <c r="B74" s="177"/>
      <c r="C74" s="178"/>
      <c r="D74" s="177"/>
      <c r="E74" s="178"/>
      <c r="F74" s="179"/>
      <c r="G74" s="179"/>
      <c r="H74" s="248" t="b">
        <f t="shared" si="6"/>
        <v>1</v>
      </c>
      <c r="I74" s="248" t="b">
        <f t="shared" si="7"/>
        <v>1</v>
      </c>
      <c r="J74" s="248">
        <f t="shared" si="2"/>
        <v>0</v>
      </c>
      <c r="K74" s="248">
        <f t="shared" si="3"/>
        <v>0</v>
      </c>
      <c r="L74" s="248">
        <f t="shared" si="4"/>
        <v>0</v>
      </c>
      <c r="M74" s="13" t="b">
        <f t="shared" si="0"/>
        <v>1</v>
      </c>
      <c r="N74" s="13" t="b">
        <f t="shared" si="1"/>
        <v>1</v>
      </c>
      <c r="O74" s="248" t="str">
        <f t="shared" si="5"/>
        <v>-</v>
      </c>
      <c r="P74" s="248">
        <f>IF(O74="-",0,IF(COUNTIF(O74:$O$1021,O74)&gt;1,1,0))</f>
        <v>0</v>
      </c>
    </row>
    <row r="75" spans="1:16">
      <c r="A75" s="205">
        <v>54</v>
      </c>
      <c r="B75" s="177"/>
      <c r="C75" s="178"/>
      <c r="D75" s="177"/>
      <c r="E75" s="178"/>
      <c r="F75" s="179"/>
      <c r="G75" s="179"/>
      <c r="H75" s="248" t="b">
        <f t="shared" si="6"/>
        <v>1</v>
      </c>
      <c r="I75" s="248" t="b">
        <f t="shared" si="7"/>
        <v>1</v>
      </c>
      <c r="J75" s="248">
        <f t="shared" si="2"/>
        <v>0</v>
      </c>
      <c r="K75" s="248">
        <f t="shared" si="3"/>
        <v>0</v>
      </c>
      <c r="L75" s="248">
        <f t="shared" si="4"/>
        <v>0</v>
      </c>
      <c r="M75" s="13" t="b">
        <f t="shared" si="0"/>
        <v>1</v>
      </c>
      <c r="N75" s="13" t="b">
        <f t="shared" si="1"/>
        <v>1</v>
      </c>
      <c r="O75" s="248" t="str">
        <f t="shared" si="5"/>
        <v>-</v>
      </c>
      <c r="P75" s="248">
        <f>IF(O75="-",0,IF(COUNTIF(O75:$O$1021,O75)&gt;1,1,0))</f>
        <v>0</v>
      </c>
    </row>
    <row r="76" spans="1:16">
      <c r="A76" s="205">
        <v>55</v>
      </c>
      <c r="B76" s="177"/>
      <c r="C76" s="178"/>
      <c r="D76" s="177"/>
      <c r="E76" s="178"/>
      <c r="F76" s="179"/>
      <c r="G76" s="179"/>
      <c r="H76" s="248" t="b">
        <f t="shared" si="6"/>
        <v>1</v>
      </c>
      <c r="I76" s="248" t="b">
        <f t="shared" si="7"/>
        <v>1</v>
      </c>
      <c r="J76" s="248">
        <f t="shared" si="2"/>
        <v>0</v>
      </c>
      <c r="K76" s="248">
        <f t="shared" si="3"/>
        <v>0</v>
      </c>
      <c r="L76" s="248">
        <f t="shared" si="4"/>
        <v>0</v>
      </c>
      <c r="M76" s="13" t="b">
        <f t="shared" si="0"/>
        <v>1</v>
      </c>
      <c r="N76" s="13" t="b">
        <f t="shared" si="1"/>
        <v>1</v>
      </c>
      <c r="O76" s="248" t="str">
        <f t="shared" si="5"/>
        <v>-</v>
      </c>
      <c r="P76" s="248">
        <f>IF(O76="-",0,IF(COUNTIF(O76:$O$1021,O76)&gt;1,1,0))</f>
        <v>0</v>
      </c>
    </row>
    <row r="77" spans="1:16">
      <c r="A77" s="205">
        <v>56</v>
      </c>
      <c r="B77" s="177"/>
      <c r="C77" s="178"/>
      <c r="D77" s="177"/>
      <c r="E77" s="178"/>
      <c r="F77" s="179"/>
      <c r="G77" s="179"/>
      <c r="H77" s="248" t="b">
        <f t="shared" si="6"/>
        <v>1</v>
      </c>
      <c r="I77" s="248" t="b">
        <f t="shared" si="7"/>
        <v>1</v>
      </c>
      <c r="J77" s="248">
        <f t="shared" si="2"/>
        <v>0</v>
      </c>
      <c r="K77" s="248">
        <f t="shared" si="3"/>
        <v>0</v>
      </c>
      <c r="L77" s="248">
        <f t="shared" si="4"/>
        <v>0</v>
      </c>
      <c r="M77" s="13" t="b">
        <f t="shared" si="0"/>
        <v>1</v>
      </c>
      <c r="N77" s="13" t="b">
        <f t="shared" si="1"/>
        <v>1</v>
      </c>
      <c r="O77" s="248" t="str">
        <f t="shared" si="5"/>
        <v>-</v>
      </c>
      <c r="P77" s="248">
        <f>IF(O77="-",0,IF(COUNTIF(O77:$O$1021,O77)&gt;1,1,0))</f>
        <v>0</v>
      </c>
    </row>
    <row r="78" spans="1:16">
      <c r="A78" s="205">
        <v>57</v>
      </c>
      <c r="B78" s="177"/>
      <c r="C78" s="178"/>
      <c r="D78" s="177"/>
      <c r="E78" s="178"/>
      <c r="F78" s="179"/>
      <c r="G78" s="179"/>
      <c r="H78" s="248" t="b">
        <f t="shared" si="6"/>
        <v>1</v>
      </c>
      <c r="I78" s="248" t="b">
        <f t="shared" si="7"/>
        <v>1</v>
      </c>
      <c r="J78" s="248">
        <f t="shared" si="2"/>
        <v>0</v>
      </c>
      <c r="K78" s="248">
        <f t="shared" si="3"/>
        <v>0</v>
      </c>
      <c r="L78" s="248">
        <f t="shared" si="4"/>
        <v>0</v>
      </c>
      <c r="M78" s="13" t="b">
        <f t="shared" si="0"/>
        <v>1</v>
      </c>
      <c r="N78" s="13" t="b">
        <f t="shared" si="1"/>
        <v>1</v>
      </c>
      <c r="O78" s="248" t="str">
        <f t="shared" si="5"/>
        <v>-</v>
      </c>
      <c r="P78" s="248">
        <f>IF(O78="-",0,IF(COUNTIF(O78:$O$1021,O78)&gt;1,1,0))</f>
        <v>0</v>
      </c>
    </row>
    <row r="79" spans="1:16">
      <c r="A79" s="205">
        <v>58</v>
      </c>
      <c r="B79" s="177"/>
      <c r="C79" s="178"/>
      <c r="D79" s="177"/>
      <c r="E79" s="178"/>
      <c r="F79" s="179"/>
      <c r="G79" s="179"/>
      <c r="H79" s="248" t="b">
        <f t="shared" si="6"/>
        <v>1</v>
      </c>
      <c r="I79" s="248" t="b">
        <f t="shared" si="7"/>
        <v>1</v>
      </c>
      <c r="J79" s="248">
        <f t="shared" si="2"/>
        <v>0</v>
      </c>
      <c r="K79" s="248">
        <f t="shared" si="3"/>
        <v>0</v>
      </c>
      <c r="L79" s="248">
        <f t="shared" si="4"/>
        <v>0</v>
      </c>
      <c r="M79" s="13" t="b">
        <f t="shared" si="0"/>
        <v>1</v>
      </c>
      <c r="N79" s="13" t="b">
        <f t="shared" si="1"/>
        <v>1</v>
      </c>
      <c r="O79" s="248" t="str">
        <f t="shared" si="5"/>
        <v>-</v>
      </c>
      <c r="P79" s="248">
        <f>IF(O79="-",0,IF(COUNTIF(O79:$O$1021,O79)&gt;1,1,0))</f>
        <v>0</v>
      </c>
    </row>
    <row r="80" spans="1:16">
      <c r="A80" s="205">
        <v>59</v>
      </c>
      <c r="B80" s="177"/>
      <c r="C80" s="178"/>
      <c r="D80" s="177"/>
      <c r="E80" s="178"/>
      <c r="F80" s="179"/>
      <c r="G80" s="179"/>
      <c r="H80" s="248" t="b">
        <f t="shared" si="6"/>
        <v>1</v>
      </c>
      <c r="I80" s="248" t="b">
        <f t="shared" si="7"/>
        <v>1</v>
      </c>
      <c r="J80" s="248">
        <f t="shared" si="2"/>
        <v>0</v>
      </c>
      <c r="K80" s="248">
        <f t="shared" si="3"/>
        <v>0</v>
      </c>
      <c r="L80" s="248">
        <f t="shared" si="4"/>
        <v>0</v>
      </c>
      <c r="M80" s="13" t="b">
        <f t="shared" si="0"/>
        <v>1</v>
      </c>
      <c r="N80" s="13" t="b">
        <f t="shared" si="1"/>
        <v>1</v>
      </c>
      <c r="O80" s="248" t="str">
        <f t="shared" si="5"/>
        <v>-</v>
      </c>
      <c r="P80" s="248">
        <f>IF(O80="-",0,IF(COUNTIF(O80:$O$1021,O80)&gt;1,1,0))</f>
        <v>0</v>
      </c>
    </row>
    <row r="81" spans="1:16">
      <c r="A81" s="205">
        <v>60</v>
      </c>
      <c r="B81" s="177"/>
      <c r="C81" s="178"/>
      <c r="D81" s="177"/>
      <c r="E81" s="178"/>
      <c r="F81" s="179"/>
      <c r="G81" s="179"/>
      <c r="H81" s="248" t="b">
        <f t="shared" si="6"/>
        <v>1</v>
      </c>
      <c r="I81" s="248" t="b">
        <f t="shared" si="7"/>
        <v>1</v>
      </c>
      <c r="J81" s="248">
        <f t="shared" si="2"/>
        <v>0</v>
      </c>
      <c r="K81" s="248">
        <f t="shared" si="3"/>
        <v>0</v>
      </c>
      <c r="L81" s="248">
        <f t="shared" si="4"/>
        <v>0</v>
      </c>
      <c r="M81" s="13" t="b">
        <f t="shared" si="0"/>
        <v>1</v>
      </c>
      <c r="N81" s="13" t="b">
        <f t="shared" si="1"/>
        <v>1</v>
      </c>
      <c r="O81" s="248" t="str">
        <f t="shared" si="5"/>
        <v>-</v>
      </c>
      <c r="P81" s="248">
        <f>IF(O81="-",0,IF(COUNTIF(O81:$O$1021,O81)&gt;1,1,0))</f>
        <v>0</v>
      </c>
    </row>
    <row r="82" spans="1:16">
      <c r="A82" s="205">
        <v>61</v>
      </c>
      <c r="B82" s="177"/>
      <c r="C82" s="178"/>
      <c r="D82" s="177"/>
      <c r="E82" s="178"/>
      <c r="F82" s="179"/>
      <c r="G82" s="179"/>
      <c r="H82" s="248" t="b">
        <f t="shared" si="6"/>
        <v>1</v>
      </c>
      <c r="I82" s="248" t="b">
        <f t="shared" si="7"/>
        <v>1</v>
      </c>
      <c r="J82" s="248">
        <f t="shared" si="2"/>
        <v>0</v>
      </c>
      <c r="K82" s="248">
        <f t="shared" si="3"/>
        <v>0</v>
      </c>
      <c r="L82" s="248">
        <f t="shared" si="4"/>
        <v>0</v>
      </c>
      <c r="M82" s="13" t="b">
        <f t="shared" si="0"/>
        <v>1</v>
      </c>
      <c r="N82" s="13" t="b">
        <f t="shared" si="1"/>
        <v>1</v>
      </c>
      <c r="O82" s="248" t="str">
        <f t="shared" si="5"/>
        <v>-</v>
      </c>
      <c r="P82" s="248">
        <f>IF(O82="-",0,IF(COUNTIF(O82:$O$1021,O82)&gt;1,1,0))</f>
        <v>0</v>
      </c>
    </row>
    <row r="83" spans="1:16">
      <c r="A83" s="205">
        <v>62</v>
      </c>
      <c r="B83" s="177"/>
      <c r="C83" s="178"/>
      <c r="D83" s="177"/>
      <c r="E83" s="178"/>
      <c r="F83" s="179"/>
      <c r="G83" s="179"/>
      <c r="H83" s="248" t="b">
        <f t="shared" si="6"/>
        <v>1</v>
      </c>
      <c r="I83" s="248" t="b">
        <f t="shared" si="7"/>
        <v>1</v>
      </c>
      <c r="J83" s="248">
        <f t="shared" si="2"/>
        <v>0</v>
      </c>
      <c r="K83" s="248">
        <f t="shared" si="3"/>
        <v>0</v>
      </c>
      <c r="L83" s="248">
        <f t="shared" si="4"/>
        <v>0</v>
      </c>
      <c r="M83" s="13" t="b">
        <f t="shared" si="0"/>
        <v>1</v>
      </c>
      <c r="N83" s="13" t="b">
        <f t="shared" si="1"/>
        <v>1</v>
      </c>
      <c r="O83" s="248" t="str">
        <f t="shared" si="5"/>
        <v>-</v>
      </c>
      <c r="P83" s="248">
        <f>IF(O83="-",0,IF(COUNTIF(O83:$O$1021,O83)&gt;1,1,0))</f>
        <v>0</v>
      </c>
    </row>
    <row r="84" spans="1:16">
      <c r="A84" s="205">
        <v>63</v>
      </c>
      <c r="B84" s="177"/>
      <c r="C84" s="178"/>
      <c r="D84" s="177"/>
      <c r="E84" s="178"/>
      <c r="F84" s="179"/>
      <c r="G84" s="179"/>
      <c r="H84" s="248" t="b">
        <f t="shared" si="6"/>
        <v>1</v>
      </c>
      <c r="I84" s="248" t="b">
        <f t="shared" si="7"/>
        <v>1</v>
      </c>
      <c r="J84" s="248">
        <f t="shared" si="2"/>
        <v>0</v>
      </c>
      <c r="K84" s="248">
        <f t="shared" si="3"/>
        <v>0</v>
      </c>
      <c r="L84" s="248">
        <f t="shared" si="4"/>
        <v>0</v>
      </c>
      <c r="M84" s="13" t="b">
        <f t="shared" si="0"/>
        <v>1</v>
      </c>
      <c r="N84" s="13" t="b">
        <f t="shared" si="1"/>
        <v>1</v>
      </c>
      <c r="O84" s="248" t="str">
        <f t="shared" si="5"/>
        <v>-</v>
      </c>
      <c r="P84" s="248">
        <f>IF(O84="-",0,IF(COUNTIF(O84:$O$1021,O84)&gt;1,1,0))</f>
        <v>0</v>
      </c>
    </row>
    <row r="85" spans="1:16">
      <c r="A85" s="205">
        <v>64</v>
      </c>
      <c r="B85" s="177"/>
      <c r="C85" s="178"/>
      <c r="D85" s="177"/>
      <c r="E85" s="178"/>
      <c r="F85" s="179"/>
      <c r="G85" s="179"/>
      <c r="H85" s="248" t="b">
        <f t="shared" si="6"/>
        <v>1</v>
      </c>
      <c r="I85" s="248" t="b">
        <f t="shared" si="7"/>
        <v>1</v>
      </c>
      <c r="J85" s="248">
        <f t="shared" si="2"/>
        <v>0</v>
      </c>
      <c r="K85" s="248">
        <f t="shared" si="3"/>
        <v>0</v>
      </c>
      <c r="L85" s="248">
        <f t="shared" si="4"/>
        <v>0</v>
      </c>
      <c r="M85" s="13" t="b">
        <f t="shared" si="0"/>
        <v>1</v>
      </c>
      <c r="N85" s="13" t="b">
        <f t="shared" si="1"/>
        <v>1</v>
      </c>
      <c r="O85" s="248" t="str">
        <f t="shared" si="5"/>
        <v>-</v>
      </c>
      <c r="P85" s="248">
        <f>IF(O85="-",0,IF(COUNTIF(O85:$O$1021,O85)&gt;1,1,0))</f>
        <v>0</v>
      </c>
    </row>
    <row r="86" spans="1:16">
      <c r="A86" s="205">
        <v>65</v>
      </c>
      <c r="B86" s="177"/>
      <c r="C86" s="178"/>
      <c r="D86" s="177"/>
      <c r="E86" s="178"/>
      <c r="F86" s="179"/>
      <c r="G86" s="179"/>
      <c r="H86" s="248" t="b">
        <f t="shared" si="6"/>
        <v>1</v>
      </c>
      <c r="I86" s="248" t="b">
        <f t="shared" si="7"/>
        <v>1</v>
      </c>
      <c r="J86" s="248">
        <f t="shared" si="2"/>
        <v>0</v>
      </c>
      <c r="K86" s="248">
        <f t="shared" si="3"/>
        <v>0</v>
      </c>
      <c r="L86" s="248">
        <f t="shared" si="4"/>
        <v>0</v>
      </c>
      <c r="M86" s="13" t="b">
        <f t="shared" ref="M86:M149" si="8">IF(B86="",TRUE,(IF(ISNUMBER(MATCH(B86,CountriesList,0)),TRUE,FALSE)))</f>
        <v>1</v>
      </c>
      <c r="N86" s="13" t="b">
        <f t="shared" ref="N86:N149" si="9">IF(D86="",TRUE,(IF(ISNUMBER(MATCH(D86,ClientCategorisationList,0)),TRUE,FALSE)))</f>
        <v>1</v>
      </c>
      <c r="O86" s="248" t="str">
        <f t="shared" si="5"/>
        <v>-</v>
      </c>
      <c r="P86" s="248">
        <f>IF(O86="-",0,IF(COUNTIF(O86:$O$1021,O86)&gt;1,1,0))</f>
        <v>0</v>
      </c>
    </row>
    <row r="87" spans="1:16">
      <c r="A87" s="205">
        <v>66</v>
      </c>
      <c r="B87" s="177"/>
      <c r="C87" s="178"/>
      <c r="D87" s="177"/>
      <c r="E87" s="178"/>
      <c r="F87" s="179"/>
      <c r="G87" s="179"/>
      <c r="H87" s="248" t="b">
        <f t="shared" si="6"/>
        <v>1</v>
      </c>
      <c r="I87" s="248" t="b">
        <f t="shared" si="7"/>
        <v>1</v>
      </c>
      <c r="J87" s="248">
        <f t="shared" ref="J87:J150" si="10">IF(B87="Cyprus,CY",E87,0)</f>
        <v>0</v>
      </c>
      <c r="K87" s="248">
        <f t="shared" ref="K87:K150" si="11">IF(B87="Cyprus,CY",F87,0)</f>
        <v>0</v>
      </c>
      <c r="L87" s="248">
        <f t="shared" ref="L87:L150" si="12">IF(B87="Cyprus,CY",G87,0)</f>
        <v>0</v>
      </c>
      <c r="M87" s="13" t="b">
        <f t="shared" si="8"/>
        <v>1</v>
      </c>
      <c r="N87" s="13" t="b">
        <f t="shared" si="9"/>
        <v>1</v>
      </c>
      <c r="O87" s="248" t="str">
        <f t="shared" ref="O87:O150" si="13">CONCATENATE(B87,"-",D87)</f>
        <v>-</v>
      </c>
      <c r="P87" s="248">
        <f>IF(O87="-",0,IF(COUNTIF(O87:$O$1021,O87)&gt;1,1,0))</f>
        <v>0</v>
      </c>
    </row>
    <row r="88" spans="1:16">
      <c r="A88" s="205">
        <v>67</v>
      </c>
      <c r="B88" s="177"/>
      <c r="C88" s="178"/>
      <c r="D88" s="177"/>
      <c r="E88" s="178"/>
      <c r="F88" s="179"/>
      <c r="G88" s="179"/>
      <c r="H88" s="248" t="b">
        <f t="shared" ref="H88:H151" si="14">IF(ISBLANK(B88),TRUE,IF(OR(ISBLANK(C88),ISBLANK(D88),ISBLANK(E88),ISBLANK(F88),ISBLANK(G88)),FALSE,TRUE))</f>
        <v>1</v>
      </c>
      <c r="I88" s="248" t="b">
        <f t="shared" ref="I88:I151" si="15">IF(OR(AND(B88="N/A",D88="N/A",C88=0,E88=0),AND(ISBLANK(B88),ISBLANK(D88),ISBLANK(C88),ISBLANK(E88)),AND(AND(B88&lt;&gt;"N/A",NOT(ISBLANK(B88))),AND(D88&lt;&gt;"N/A",NOT(ISBLANK(D88))),C88&lt;&gt;0,E88&lt;&gt;0)),TRUE,FALSE)</f>
        <v>1</v>
      </c>
      <c r="J88" s="248">
        <f t="shared" si="10"/>
        <v>0</v>
      </c>
      <c r="K88" s="248">
        <f t="shared" si="11"/>
        <v>0</v>
      </c>
      <c r="L88" s="248">
        <f t="shared" si="12"/>
        <v>0</v>
      </c>
      <c r="M88" s="13" t="b">
        <f t="shared" si="8"/>
        <v>1</v>
      </c>
      <c r="N88" s="13" t="b">
        <f t="shared" si="9"/>
        <v>1</v>
      </c>
      <c r="O88" s="248" t="str">
        <f t="shared" si="13"/>
        <v>-</v>
      </c>
      <c r="P88" s="248">
        <f>IF(O88="-",0,IF(COUNTIF(O88:$O$1021,O88)&gt;1,1,0))</f>
        <v>0</v>
      </c>
    </row>
    <row r="89" spans="1:16">
      <c r="A89" s="205">
        <v>68</v>
      </c>
      <c r="B89" s="177"/>
      <c r="C89" s="178"/>
      <c r="D89" s="177"/>
      <c r="E89" s="178"/>
      <c r="F89" s="179"/>
      <c r="G89" s="179"/>
      <c r="H89" s="248" t="b">
        <f t="shared" si="14"/>
        <v>1</v>
      </c>
      <c r="I89" s="248" t="b">
        <f t="shared" si="15"/>
        <v>1</v>
      </c>
      <c r="J89" s="248">
        <f t="shared" si="10"/>
        <v>0</v>
      </c>
      <c r="K89" s="248">
        <f t="shared" si="11"/>
        <v>0</v>
      </c>
      <c r="L89" s="248">
        <f t="shared" si="12"/>
        <v>0</v>
      </c>
      <c r="M89" s="13" t="b">
        <f t="shared" si="8"/>
        <v>1</v>
      </c>
      <c r="N89" s="13" t="b">
        <f t="shared" si="9"/>
        <v>1</v>
      </c>
      <c r="O89" s="248" t="str">
        <f t="shared" si="13"/>
        <v>-</v>
      </c>
      <c r="P89" s="248">
        <f>IF(O89="-",0,IF(COUNTIF(O89:$O$1021,O89)&gt;1,1,0))</f>
        <v>0</v>
      </c>
    </row>
    <row r="90" spans="1:16">
      <c r="A90" s="205">
        <v>69</v>
      </c>
      <c r="B90" s="177"/>
      <c r="C90" s="178"/>
      <c r="D90" s="177"/>
      <c r="E90" s="178"/>
      <c r="F90" s="179"/>
      <c r="G90" s="179"/>
      <c r="H90" s="248" t="b">
        <f t="shared" si="14"/>
        <v>1</v>
      </c>
      <c r="I90" s="248" t="b">
        <f t="shared" si="15"/>
        <v>1</v>
      </c>
      <c r="J90" s="248">
        <f t="shared" si="10"/>
        <v>0</v>
      </c>
      <c r="K90" s="248">
        <f t="shared" si="11"/>
        <v>0</v>
      </c>
      <c r="L90" s="248">
        <f t="shared" si="12"/>
        <v>0</v>
      </c>
      <c r="M90" s="13" t="b">
        <f t="shared" si="8"/>
        <v>1</v>
      </c>
      <c r="N90" s="13" t="b">
        <f t="shared" si="9"/>
        <v>1</v>
      </c>
      <c r="O90" s="248" t="str">
        <f t="shared" si="13"/>
        <v>-</v>
      </c>
      <c r="P90" s="248">
        <f>IF(O90="-",0,IF(COUNTIF(O90:$O$1021,O90)&gt;1,1,0))</f>
        <v>0</v>
      </c>
    </row>
    <row r="91" spans="1:16">
      <c r="A91" s="205">
        <v>70</v>
      </c>
      <c r="B91" s="177"/>
      <c r="C91" s="178"/>
      <c r="D91" s="177"/>
      <c r="E91" s="178"/>
      <c r="F91" s="179"/>
      <c r="G91" s="179"/>
      <c r="H91" s="248" t="b">
        <f t="shared" si="14"/>
        <v>1</v>
      </c>
      <c r="I91" s="248" t="b">
        <f t="shared" si="15"/>
        <v>1</v>
      </c>
      <c r="J91" s="248">
        <f t="shared" si="10"/>
        <v>0</v>
      </c>
      <c r="K91" s="248">
        <f t="shared" si="11"/>
        <v>0</v>
      </c>
      <c r="L91" s="248">
        <f t="shared" si="12"/>
        <v>0</v>
      </c>
      <c r="M91" s="13" t="b">
        <f t="shared" si="8"/>
        <v>1</v>
      </c>
      <c r="N91" s="13" t="b">
        <f t="shared" si="9"/>
        <v>1</v>
      </c>
      <c r="O91" s="248" t="str">
        <f t="shared" si="13"/>
        <v>-</v>
      </c>
      <c r="P91" s="248">
        <f>IF(O91="-",0,IF(COUNTIF(O91:$O$1021,O91)&gt;1,1,0))</f>
        <v>0</v>
      </c>
    </row>
    <row r="92" spans="1:16">
      <c r="A92" s="205">
        <v>71</v>
      </c>
      <c r="B92" s="177"/>
      <c r="C92" s="178"/>
      <c r="D92" s="177"/>
      <c r="E92" s="178"/>
      <c r="F92" s="179"/>
      <c r="G92" s="179"/>
      <c r="H92" s="248" t="b">
        <f t="shared" si="14"/>
        <v>1</v>
      </c>
      <c r="I92" s="248" t="b">
        <f t="shared" si="15"/>
        <v>1</v>
      </c>
      <c r="J92" s="248">
        <f t="shared" si="10"/>
        <v>0</v>
      </c>
      <c r="K92" s="248">
        <f t="shared" si="11"/>
        <v>0</v>
      </c>
      <c r="L92" s="248">
        <f t="shared" si="12"/>
        <v>0</v>
      </c>
      <c r="M92" s="13" t="b">
        <f t="shared" si="8"/>
        <v>1</v>
      </c>
      <c r="N92" s="13" t="b">
        <f t="shared" si="9"/>
        <v>1</v>
      </c>
      <c r="O92" s="248" t="str">
        <f t="shared" si="13"/>
        <v>-</v>
      </c>
      <c r="P92" s="248">
        <f>IF(O92="-",0,IF(COUNTIF(O92:$O$1021,O92)&gt;1,1,0))</f>
        <v>0</v>
      </c>
    </row>
    <row r="93" spans="1:16">
      <c r="A93" s="205">
        <v>72</v>
      </c>
      <c r="B93" s="177"/>
      <c r="C93" s="178"/>
      <c r="D93" s="177"/>
      <c r="E93" s="178"/>
      <c r="F93" s="179"/>
      <c r="G93" s="179"/>
      <c r="H93" s="248" t="b">
        <f t="shared" si="14"/>
        <v>1</v>
      </c>
      <c r="I93" s="248" t="b">
        <f t="shared" si="15"/>
        <v>1</v>
      </c>
      <c r="J93" s="248">
        <f t="shared" si="10"/>
        <v>0</v>
      </c>
      <c r="K93" s="248">
        <f t="shared" si="11"/>
        <v>0</v>
      </c>
      <c r="L93" s="248">
        <f t="shared" si="12"/>
        <v>0</v>
      </c>
      <c r="M93" s="13" t="b">
        <f t="shared" si="8"/>
        <v>1</v>
      </c>
      <c r="N93" s="13" t="b">
        <f t="shared" si="9"/>
        <v>1</v>
      </c>
      <c r="O93" s="248" t="str">
        <f t="shared" si="13"/>
        <v>-</v>
      </c>
      <c r="P93" s="248">
        <f>IF(O93="-",0,IF(COUNTIF(O93:$O$1021,O93)&gt;1,1,0))</f>
        <v>0</v>
      </c>
    </row>
    <row r="94" spans="1:16">
      <c r="A94" s="205">
        <v>73</v>
      </c>
      <c r="B94" s="177"/>
      <c r="C94" s="178"/>
      <c r="D94" s="177"/>
      <c r="E94" s="178"/>
      <c r="F94" s="179"/>
      <c r="G94" s="179"/>
      <c r="H94" s="248" t="b">
        <f t="shared" si="14"/>
        <v>1</v>
      </c>
      <c r="I94" s="248" t="b">
        <f t="shared" si="15"/>
        <v>1</v>
      </c>
      <c r="J94" s="248">
        <f t="shared" si="10"/>
        <v>0</v>
      </c>
      <c r="K94" s="248">
        <f t="shared" si="11"/>
        <v>0</v>
      </c>
      <c r="L94" s="248">
        <f t="shared" si="12"/>
        <v>0</v>
      </c>
      <c r="M94" s="13" t="b">
        <f t="shared" si="8"/>
        <v>1</v>
      </c>
      <c r="N94" s="13" t="b">
        <f t="shared" si="9"/>
        <v>1</v>
      </c>
      <c r="O94" s="248" t="str">
        <f t="shared" si="13"/>
        <v>-</v>
      </c>
      <c r="P94" s="248">
        <f>IF(O94="-",0,IF(COUNTIF(O94:$O$1021,O94)&gt;1,1,0))</f>
        <v>0</v>
      </c>
    </row>
    <row r="95" spans="1:16">
      <c r="A95" s="205">
        <v>74</v>
      </c>
      <c r="B95" s="177"/>
      <c r="C95" s="178"/>
      <c r="D95" s="177"/>
      <c r="E95" s="178"/>
      <c r="F95" s="179"/>
      <c r="G95" s="179"/>
      <c r="H95" s="248" t="b">
        <f t="shared" si="14"/>
        <v>1</v>
      </c>
      <c r="I95" s="248" t="b">
        <f t="shared" si="15"/>
        <v>1</v>
      </c>
      <c r="J95" s="248">
        <f t="shared" si="10"/>
        <v>0</v>
      </c>
      <c r="K95" s="248">
        <f t="shared" si="11"/>
        <v>0</v>
      </c>
      <c r="L95" s="248">
        <f t="shared" si="12"/>
        <v>0</v>
      </c>
      <c r="M95" s="13" t="b">
        <f t="shared" si="8"/>
        <v>1</v>
      </c>
      <c r="N95" s="13" t="b">
        <f t="shared" si="9"/>
        <v>1</v>
      </c>
      <c r="O95" s="248" t="str">
        <f t="shared" si="13"/>
        <v>-</v>
      </c>
      <c r="P95" s="248">
        <f>IF(O95="-",0,IF(COUNTIF(O95:$O$1021,O95)&gt;1,1,0))</f>
        <v>0</v>
      </c>
    </row>
    <row r="96" spans="1:16">
      <c r="A96" s="205">
        <v>75</v>
      </c>
      <c r="B96" s="177"/>
      <c r="C96" s="178"/>
      <c r="D96" s="177"/>
      <c r="E96" s="178"/>
      <c r="F96" s="179"/>
      <c r="G96" s="179"/>
      <c r="H96" s="248" t="b">
        <f t="shared" si="14"/>
        <v>1</v>
      </c>
      <c r="I96" s="248" t="b">
        <f t="shared" si="15"/>
        <v>1</v>
      </c>
      <c r="J96" s="248">
        <f t="shared" si="10"/>
        <v>0</v>
      </c>
      <c r="K96" s="248">
        <f t="shared" si="11"/>
        <v>0</v>
      </c>
      <c r="L96" s="248">
        <f t="shared" si="12"/>
        <v>0</v>
      </c>
      <c r="M96" s="13" t="b">
        <f t="shared" si="8"/>
        <v>1</v>
      </c>
      <c r="N96" s="13" t="b">
        <f t="shared" si="9"/>
        <v>1</v>
      </c>
      <c r="O96" s="248" t="str">
        <f t="shared" si="13"/>
        <v>-</v>
      </c>
      <c r="P96" s="248">
        <f>IF(O96="-",0,IF(COUNTIF(O96:$O$1021,O96)&gt;1,1,0))</f>
        <v>0</v>
      </c>
    </row>
    <row r="97" spans="1:16">
      <c r="A97" s="205">
        <v>76</v>
      </c>
      <c r="B97" s="177"/>
      <c r="C97" s="178"/>
      <c r="D97" s="177"/>
      <c r="E97" s="178"/>
      <c r="F97" s="179"/>
      <c r="G97" s="179"/>
      <c r="H97" s="248" t="b">
        <f t="shared" si="14"/>
        <v>1</v>
      </c>
      <c r="I97" s="248" t="b">
        <f t="shared" si="15"/>
        <v>1</v>
      </c>
      <c r="J97" s="248">
        <f t="shared" si="10"/>
        <v>0</v>
      </c>
      <c r="K97" s="248">
        <f t="shared" si="11"/>
        <v>0</v>
      </c>
      <c r="L97" s="248">
        <f t="shared" si="12"/>
        <v>0</v>
      </c>
      <c r="M97" s="13" t="b">
        <f t="shared" si="8"/>
        <v>1</v>
      </c>
      <c r="N97" s="13" t="b">
        <f t="shared" si="9"/>
        <v>1</v>
      </c>
      <c r="O97" s="248" t="str">
        <f t="shared" si="13"/>
        <v>-</v>
      </c>
      <c r="P97" s="248">
        <f>IF(O97="-",0,IF(COUNTIF(O97:$O$1021,O97)&gt;1,1,0))</f>
        <v>0</v>
      </c>
    </row>
    <row r="98" spans="1:16">
      <c r="A98" s="205">
        <v>77</v>
      </c>
      <c r="B98" s="177"/>
      <c r="C98" s="178"/>
      <c r="D98" s="177"/>
      <c r="E98" s="178"/>
      <c r="F98" s="179"/>
      <c r="G98" s="179"/>
      <c r="H98" s="248" t="b">
        <f t="shared" si="14"/>
        <v>1</v>
      </c>
      <c r="I98" s="248" t="b">
        <f t="shared" si="15"/>
        <v>1</v>
      </c>
      <c r="J98" s="248">
        <f t="shared" si="10"/>
        <v>0</v>
      </c>
      <c r="K98" s="248">
        <f t="shared" si="11"/>
        <v>0</v>
      </c>
      <c r="L98" s="248">
        <f t="shared" si="12"/>
        <v>0</v>
      </c>
      <c r="M98" s="13" t="b">
        <f t="shared" si="8"/>
        <v>1</v>
      </c>
      <c r="N98" s="13" t="b">
        <f t="shared" si="9"/>
        <v>1</v>
      </c>
      <c r="O98" s="248" t="str">
        <f t="shared" si="13"/>
        <v>-</v>
      </c>
      <c r="P98" s="248">
        <f>IF(O98="-",0,IF(COUNTIF(O98:$O$1021,O98)&gt;1,1,0))</f>
        <v>0</v>
      </c>
    </row>
    <row r="99" spans="1:16">
      <c r="A99" s="205">
        <v>78</v>
      </c>
      <c r="B99" s="177"/>
      <c r="C99" s="178"/>
      <c r="D99" s="177"/>
      <c r="E99" s="178"/>
      <c r="F99" s="179"/>
      <c r="G99" s="179"/>
      <c r="H99" s="248" t="b">
        <f t="shared" si="14"/>
        <v>1</v>
      </c>
      <c r="I99" s="248" t="b">
        <f t="shared" si="15"/>
        <v>1</v>
      </c>
      <c r="J99" s="248">
        <f t="shared" si="10"/>
        <v>0</v>
      </c>
      <c r="K99" s="248">
        <f t="shared" si="11"/>
        <v>0</v>
      </c>
      <c r="L99" s="248">
        <f t="shared" si="12"/>
        <v>0</v>
      </c>
      <c r="M99" s="13" t="b">
        <f t="shared" si="8"/>
        <v>1</v>
      </c>
      <c r="N99" s="13" t="b">
        <f t="shared" si="9"/>
        <v>1</v>
      </c>
      <c r="O99" s="248" t="str">
        <f t="shared" si="13"/>
        <v>-</v>
      </c>
      <c r="P99" s="248">
        <f>IF(O99="-",0,IF(COUNTIF(O99:$O$1021,O99)&gt;1,1,0))</f>
        <v>0</v>
      </c>
    </row>
    <row r="100" spans="1:16">
      <c r="A100" s="205">
        <v>79</v>
      </c>
      <c r="B100" s="177"/>
      <c r="C100" s="178"/>
      <c r="D100" s="177"/>
      <c r="E100" s="178"/>
      <c r="F100" s="179"/>
      <c r="G100" s="179"/>
      <c r="H100" s="248" t="b">
        <f t="shared" si="14"/>
        <v>1</v>
      </c>
      <c r="I100" s="248" t="b">
        <f t="shared" si="15"/>
        <v>1</v>
      </c>
      <c r="J100" s="248">
        <f t="shared" si="10"/>
        <v>0</v>
      </c>
      <c r="K100" s="248">
        <f t="shared" si="11"/>
        <v>0</v>
      </c>
      <c r="L100" s="248">
        <f t="shared" si="12"/>
        <v>0</v>
      </c>
      <c r="M100" s="13" t="b">
        <f t="shared" si="8"/>
        <v>1</v>
      </c>
      <c r="N100" s="13" t="b">
        <f t="shared" si="9"/>
        <v>1</v>
      </c>
      <c r="O100" s="248" t="str">
        <f t="shared" si="13"/>
        <v>-</v>
      </c>
      <c r="P100" s="248">
        <f>IF(O100="-",0,IF(COUNTIF(O100:$O$1021,O100)&gt;1,1,0))</f>
        <v>0</v>
      </c>
    </row>
    <row r="101" spans="1:16">
      <c r="A101" s="205">
        <v>80</v>
      </c>
      <c r="B101" s="177"/>
      <c r="C101" s="178"/>
      <c r="D101" s="177"/>
      <c r="E101" s="178"/>
      <c r="F101" s="179"/>
      <c r="G101" s="179"/>
      <c r="H101" s="248" t="b">
        <f t="shared" si="14"/>
        <v>1</v>
      </c>
      <c r="I101" s="248" t="b">
        <f t="shared" si="15"/>
        <v>1</v>
      </c>
      <c r="J101" s="248">
        <f t="shared" si="10"/>
        <v>0</v>
      </c>
      <c r="K101" s="248">
        <f t="shared" si="11"/>
        <v>0</v>
      </c>
      <c r="L101" s="248">
        <f t="shared" si="12"/>
        <v>0</v>
      </c>
      <c r="M101" s="13" t="b">
        <f t="shared" si="8"/>
        <v>1</v>
      </c>
      <c r="N101" s="13" t="b">
        <f t="shared" si="9"/>
        <v>1</v>
      </c>
      <c r="O101" s="248" t="str">
        <f t="shared" si="13"/>
        <v>-</v>
      </c>
      <c r="P101" s="248">
        <f>IF(O101="-",0,IF(COUNTIF(O101:$O$1021,O101)&gt;1,1,0))</f>
        <v>0</v>
      </c>
    </row>
    <row r="102" spans="1:16">
      <c r="A102" s="205">
        <v>81</v>
      </c>
      <c r="B102" s="177"/>
      <c r="C102" s="178"/>
      <c r="D102" s="177"/>
      <c r="E102" s="178"/>
      <c r="F102" s="179"/>
      <c r="G102" s="179"/>
      <c r="H102" s="248" t="b">
        <f t="shared" si="14"/>
        <v>1</v>
      </c>
      <c r="I102" s="248" t="b">
        <f t="shared" si="15"/>
        <v>1</v>
      </c>
      <c r="J102" s="248">
        <f t="shared" si="10"/>
        <v>0</v>
      </c>
      <c r="K102" s="248">
        <f t="shared" si="11"/>
        <v>0</v>
      </c>
      <c r="L102" s="248">
        <f t="shared" si="12"/>
        <v>0</v>
      </c>
      <c r="M102" s="13" t="b">
        <f t="shared" si="8"/>
        <v>1</v>
      </c>
      <c r="N102" s="13" t="b">
        <f t="shared" si="9"/>
        <v>1</v>
      </c>
      <c r="O102" s="248" t="str">
        <f t="shared" si="13"/>
        <v>-</v>
      </c>
      <c r="P102" s="248">
        <f>IF(O102="-",0,IF(COUNTIF(O102:$O$1021,O102)&gt;1,1,0))</f>
        <v>0</v>
      </c>
    </row>
    <row r="103" spans="1:16">
      <c r="A103" s="205">
        <v>82</v>
      </c>
      <c r="B103" s="177"/>
      <c r="C103" s="178"/>
      <c r="D103" s="177"/>
      <c r="E103" s="178"/>
      <c r="F103" s="179"/>
      <c r="G103" s="179"/>
      <c r="H103" s="248" t="b">
        <f t="shared" si="14"/>
        <v>1</v>
      </c>
      <c r="I103" s="248" t="b">
        <f t="shared" si="15"/>
        <v>1</v>
      </c>
      <c r="J103" s="248">
        <f t="shared" si="10"/>
        <v>0</v>
      </c>
      <c r="K103" s="248">
        <f t="shared" si="11"/>
        <v>0</v>
      </c>
      <c r="L103" s="248">
        <f t="shared" si="12"/>
        <v>0</v>
      </c>
      <c r="M103" s="13" t="b">
        <f t="shared" si="8"/>
        <v>1</v>
      </c>
      <c r="N103" s="13" t="b">
        <f t="shared" si="9"/>
        <v>1</v>
      </c>
      <c r="O103" s="248" t="str">
        <f t="shared" si="13"/>
        <v>-</v>
      </c>
      <c r="P103" s="248">
        <f>IF(O103="-",0,IF(COUNTIF(O103:$O$1021,O103)&gt;1,1,0))</f>
        <v>0</v>
      </c>
    </row>
    <row r="104" spans="1:16">
      <c r="A104" s="205">
        <v>83</v>
      </c>
      <c r="B104" s="177"/>
      <c r="C104" s="178"/>
      <c r="D104" s="177"/>
      <c r="E104" s="178"/>
      <c r="F104" s="179"/>
      <c r="G104" s="179"/>
      <c r="H104" s="248" t="b">
        <f t="shared" si="14"/>
        <v>1</v>
      </c>
      <c r="I104" s="248" t="b">
        <f t="shared" si="15"/>
        <v>1</v>
      </c>
      <c r="J104" s="248">
        <f t="shared" si="10"/>
        <v>0</v>
      </c>
      <c r="K104" s="248">
        <f t="shared" si="11"/>
        <v>0</v>
      </c>
      <c r="L104" s="248">
        <f t="shared" si="12"/>
        <v>0</v>
      </c>
      <c r="M104" s="13" t="b">
        <f t="shared" si="8"/>
        <v>1</v>
      </c>
      <c r="N104" s="13" t="b">
        <f t="shared" si="9"/>
        <v>1</v>
      </c>
      <c r="O104" s="248" t="str">
        <f t="shared" si="13"/>
        <v>-</v>
      </c>
      <c r="P104" s="248">
        <f>IF(O104="-",0,IF(COUNTIF(O104:$O$1021,O104)&gt;1,1,0))</f>
        <v>0</v>
      </c>
    </row>
    <row r="105" spans="1:16">
      <c r="A105" s="205">
        <v>84</v>
      </c>
      <c r="B105" s="177"/>
      <c r="C105" s="178"/>
      <c r="D105" s="177"/>
      <c r="E105" s="178"/>
      <c r="F105" s="179"/>
      <c r="G105" s="179"/>
      <c r="H105" s="248" t="b">
        <f t="shared" si="14"/>
        <v>1</v>
      </c>
      <c r="I105" s="248" t="b">
        <f t="shared" si="15"/>
        <v>1</v>
      </c>
      <c r="J105" s="248">
        <f t="shared" si="10"/>
        <v>0</v>
      </c>
      <c r="K105" s="248">
        <f t="shared" si="11"/>
        <v>0</v>
      </c>
      <c r="L105" s="248">
        <f t="shared" si="12"/>
        <v>0</v>
      </c>
      <c r="M105" s="13" t="b">
        <f t="shared" si="8"/>
        <v>1</v>
      </c>
      <c r="N105" s="13" t="b">
        <f t="shared" si="9"/>
        <v>1</v>
      </c>
      <c r="O105" s="248" t="str">
        <f t="shared" si="13"/>
        <v>-</v>
      </c>
      <c r="P105" s="248">
        <f>IF(O105="-",0,IF(COUNTIF(O105:$O$1021,O105)&gt;1,1,0))</f>
        <v>0</v>
      </c>
    </row>
    <row r="106" spans="1:16">
      <c r="A106" s="205">
        <v>85</v>
      </c>
      <c r="B106" s="177"/>
      <c r="C106" s="178"/>
      <c r="D106" s="177"/>
      <c r="E106" s="178"/>
      <c r="F106" s="179"/>
      <c r="G106" s="179"/>
      <c r="H106" s="248" t="b">
        <f t="shared" si="14"/>
        <v>1</v>
      </c>
      <c r="I106" s="248" t="b">
        <f t="shared" si="15"/>
        <v>1</v>
      </c>
      <c r="J106" s="248">
        <f t="shared" si="10"/>
        <v>0</v>
      </c>
      <c r="K106" s="248">
        <f t="shared" si="11"/>
        <v>0</v>
      </c>
      <c r="L106" s="248">
        <f t="shared" si="12"/>
        <v>0</v>
      </c>
      <c r="M106" s="13" t="b">
        <f t="shared" si="8"/>
        <v>1</v>
      </c>
      <c r="N106" s="13" t="b">
        <f t="shared" si="9"/>
        <v>1</v>
      </c>
      <c r="O106" s="248" t="str">
        <f t="shared" si="13"/>
        <v>-</v>
      </c>
      <c r="P106" s="248">
        <f>IF(O106="-",0,IF(COUNTIF(O106:$O$1021,O106)&gt;1,1,0))</f>
        <v>0</v>
      </c>
    </row>
    <row r="107" spans="1:16">
      <c r="A107" s="205">
        <v>86</v>
      </c>
      <c r="B107" s="177"/>
      <c r="C107" s="178"/>
      <c r="D107" s="177"/>
      <c r="E107" s="178"/>
      <c r="F107" s="179"/>
      <c r="G107" s="179"/>
      <c r="H107" s="248" t="b">
        <f t="shared" si="14"/>
        <v>1</v>
      </c>
      <c r="I107" s="248" t="b">
        <f t="shared" si="15"/>
        <v>1</v>
      </c>
      <c r="J107" s="248">
        <f t="shared" si="10"/>
        <v>0</v>
      </c>
      <c r="K107" s="248">
        <f t="shared" si="11"/>
        <v>0</v>
      </c>
      <c r="L107" s="248">
        <f t="shared" si="12"/>
        <v>0</v>
      </c>
      <c r="M107" s="13" t="b">
        <f t="shared" si="8"/>
        <v>1</v>
      </c>
      <c r="N107" s="13" t="b">
        <f t="shared" si="9"/>
        <v>1</v>
      </c>
      <c r="O107" s="248" t="str">
        <f t="shared" si="13"/>
        <v>-</v>
      </c>
      <c r="P107" s="248">
        <f>IF(O107="-",0,IF(COUNTIF(O107:$O$1021,O107)&gt;1,1,0))</f>
        <v>0</v>
      </c>
    </row>
    <row r="108" spans="1:16">
      <c r="A108" s="205">
        <v>87</v>
      </c>
      <c r="B108" s="177"/>
      <c r="C108" s="178"/>
      <c r="D108" s="177"/>
      <c r="E108" s="178"/>
      <c r="F108" s="179"/>
      <c r="G108" s="179"/>
      <c r="H108" s="248" t="b">
        <f t="shared" si="14"/>
        <v>1</v>
      </c>
      <c r="I108" s="248" t="b">
        <f t="shared" si="15"/>
        <v>1</v>
      </c>
      <c r="J108" s="248">
        <f t="shared" si="10"/>
        <v>0</v>
      </c>
      <c r="K108" s="248">
        <f t="shared" si="11"/>
        <v>0</v>
      </c>
      <c r="L108" s="248">
        <f t="shared" si="12"/>
        <v>0</v>
      </c>
      <c r="M108" s="13" t="b">
        <f t="shared" si="8"/>
        <v>1</v>
      </c>
      <c r="N108" s="13" t="b">
        <f t="shared" si="9"/>
        <v>1</v>
      </c>
      <c r="O108" s="248" t="str">
        <f t="shared" si="13"/>
        <v>-</v>
      </c>
      <c r="P108" s="248">
        <f>IF(O108="-",0,IF(COUNTIF(O108:$O$1021,O108)&gt;1,1,0))</f>
        <v>0</v>
      </c>
    </row>
    <row r="109" spans="1:16">
      <c r="A109" s="205">
        <v>88</v>
      </c>
      <c r="B109" s="177"/>
      <c r="C109" s="178"/>
      <c r="D109" s="177"/>
      <c r="E109" s="178"/>
      <c r="F109" s="179"/>
      <c r="G109" s="179"/>
      <c r="H109" s="248" t="b">
        <f t="shared" si="14"/>
        <v>1</v>
      </c>
      <c r="I109" s="248" t="b">
        <f t="shared" si="15"/>
        <v>1</v>
      </c>
      <c r="J109" s="248">
        <f t="shared" si="10"/>
        <v>0</v>
      </c>
      <c r="K109" s="248">
        <f t="shared" si="11"/>
        <v>0</v>
      </c>
      <c r="L109" s="248">
        <f t="shared" si="12"/>
        <v>0</v>
      </c>
      <c r="M109" s="13" t="b">
        <f t="shared" si="8"/>
        <v>1</v>
      </c>
      <c r="N109" s="13" t="b">
        <f t="shared" si="9"/>
        <v>1</v>
      </c>
      <c r="O109" s="248" t="str">
        <f t="shared" si="13"/>
        <v>-</v>
      </c>
      <c r="P109" s="248">
        <f>IF(O109="-",0,IF(COUNTIF(O109:$O$1021,O109)&gt;1,1,0))</f>
        <v>0</v>
      </c>
    </row>
    <row r="110" spans="1:16">
      <c r="A110" s="205">
        <v>89</v>
      </c>
      <c r="B110" s="177"/>
      <c r="C110" s="178"/>
      <c r="D110" s="177"/>
      <c r="E110" s="178"/>
      <c r="F110" s="179"/>
      <c r="G110" s="179"/>
      <c r="H110" s="248" t="b">
        <f t="shared" si="14"/>
        <v>1</v>
      </c>
      <c r="I110" s="248" t="b">
        <f t="shared" si="15"/>
        <v>1</v>
      </c>
      <c r="J110" s="248">
        <f t="shared" si="10"/>
        <v>0</v>
      </c>
      <c r="K110" s="248">
        <f t="shared" si="11"/>
        <v>0</v>
      </c>
      <c r="L110" s="248">
        <f t="shared" si="12"/>
        <v>0</v>
      </c>
      <c r="M110" s="13" t="b">
        <f t="shared" si="8"/>
        <v>1</v>
      </c>
      <c r="N110" s="13" t="b">
        <f t="shared" si="9"/>
        <v>1</v>
      </c>
      <c r="O110" s="248" t="str">
        <f t="shared" si="13"/>
        <v>-</v>
      </c>
      <c r="P110" s="248">
        <f>IF(O110="-",0,IF(COUNTIF(O110:$O$1021,O110)&gt;1,1,0))</f>
        <v>0</v>
      </c>
    </row>
    <row r="111" spans="1:16">
      <c r="A111" s="205">
        <v>90</v>
      </c>
      <c r="B111" s="177"/>
      <c r="C111" s="178"/>
      <c r="D111" s="177"/>
      <c r="E111" s="178"/>
      <c r="F111" s="179"/>
      <c r="G111" s="179"/>
      <c r="H111" s="248" t="b">
        <f t="shared" si="14"/>
        <v>1</v>
      </c>
      <c r="I111" s="248" t="b">
        <f t="shared" si="15"/>
        <v>1</v>
      </c>
      <c r="J111" s="248">
        <f t="shared" si="10"/>
        <v>0</v>
      </c>
      <c r="K111" s="248">
        <f t="shared" si="11"/>
        <v>0</v>
      </c>
      <c r="L111" s="248">
        <f t="shared" si="12"/>
        <v>0</v>
      </c>
      <c r="M111" s="13" t="b">
        <f t="shared" si="8"/>
        <v>1</v>
      </c>
      <c r="N111" s="13" t="b">
        <f t="shared" si="9"/>
        <v>1</v>
      </c>
      <c r="O111" s="248" t="str">
        <f t="shared" si="13"/>
        <v>-</v>
      </c>
      <c r="P111" s="248">
        <f>IF(O111="-",0,IF(COUNTIF(O111:$O$1021,O111)&gt;1,1,0))</f>
        <v>0</v>
      </c>
    </row>
    <row r="112" spans="1:16">
      <c r="A112" s="205">
        <v>91</v>
      </c>
      <c r="B112" s="177"/>
      <c r="C112" s="178"/>
      <c r="D112" s="177"/>
      <c r="E112" s="178"/>
      <c r="F112" s="179"/>
      <c r="G112" s="179"/>
      <c r="H112" s="248" t="b">
        <f t="shared" si="14"/>
        <v>1</v>
      </c>
      <c r="I112" s="248" t="b">
        <f t="shared" si="15"/>
        <v>1</v>
      </c>
      <c r="J112" s="248">
        <f t="shared" si="10"/>
        <v>0</v>
      </c>
      <c r="K112" s="248">
        <f t="shared" si="11"/>
        <v>0</v>
      </c>
      <c r="L112" s="248">
        <f t="shared" si="12"/>
        <v>0</v>
      </c>
      <c r="M112" s="13" t="b">
        <f t="shared" si="8"/>
        <v>1</v>
      </c>
      <c r="N112" s="13" t="b">
        <f t="shared" si="9"/>
        <v>1</v>
      </c>
      <c r="O112" s="248" t="str">
        <f t="shared" si="13"/>
        <v>-</v>
      </c>
      <c r="P112" s="248">
        <f>IF(O112="-",0,IF(COUNTIF(O112:$O$1021,O112)&gt;1,1,0))</f>
        <v>0</v>
      </c>
    </row>
    <row r="113" spans="1:16">
      <c r="A113" s="205">
        <v>92</v>
      </c>
      <c r="B113" s="177"/>
      <c r="C113" s="178"/>
      <c r="D113" s="177"/>
      <c r="E113" s="178"/>
      <c r="F113" s="179"/>
      <c r="G113" s="179"/>
      <c r="H113" s="248" t="b">
        <f t="shared" si="14"/>
        <v>1</v>
      </c>
      <c r="I113" s="248" t="b">
        <f t="shared" si="15"/>
        <v>1</v>
      </c>
      <c r="J113" s="248">
        <f t="shared" si="10"/>
        <v>0</v>
      </c>
      <c r="K113" s="248">
        <f t="shared" si="11"/>
        <v>0</v>
      </c>
      <c r="L113" s="248">
        <f t="shared" si="12"/>
        <v>0</v>
      </c>
      <c r="M113" s="13" t="b">
        <f t="shared" si="8"/>
        <v>1</v>
      </c>
      <c r="N113" s="13" t="b">
        <f t="shared" si="9"/>
        <v>1</v>
      </c>
      <c r="O113" s="248" t="str">
        <f t="shared" si="13"/>
        <v>-</v>
      </c>
      <c r="P113" s="248">
        <f>IF(O113="-",0,IF(COUNTIF(O113:$O$1021,O113)&gt;1,1,0))</f>
        <v>0</v>
      </c>
    </row>
    <row r="114" spans="1:16">
      <c r="A114" s="205">
        <v>93</v>
      </c>
      <c r="B114" s="177"/>
      <c r="C114" s="178"/>
      <c r="D114" s="177"/>
      <c r="E114" s="178"/>
      <c r="F114" s="179"/>
      <c r="G114" s="179"/>
      <c r="H114" s="248" t="b">
        <f t="shared" si="14"/>
        <v>1</v>
      </c>
      <c r="I114" s="248" t="b">
        <f t="shared" si="15"/>
        <v>1</v>
      </c>
      <c r="J114" s="248">
        <f t="shared" si="10"/>
        <v>0</v>
      </c>
      <c r="K114" s="248">
        <f t="shared" si="11"/>
        <v>0</v>
      </c>
      <c r="L114" s="248">
        <f t="shared" si="12"/>
        <v>0</v>
      </c>
      <c r="M114" s="13" t="b">
        <f t="shared" si="8"/>
        <v>1</v>
      </c>
      <c r="N114" s="13" t="b">
        <f t="shared" si="9"/>
        <v>1</v>
      </c>
      <c r="O114" s="248" t="str">
        <f t="shared" si="13"/>
        <v>-</v>
      </c>
      <c r="P114" s="248">
        <f>IF(O114="-",0,IF(COUNTIF(O114:$O$1021,O114)&gt;1,1,0))</f>
        <v>0</v>
      </c>
    </row>
    <row r="115" spans="1:16">
      <c r="A115" s="205">
        <v>94</v>
      </c>
      <c r="B115" s="177"/>
      <c r="C115" s="178"/>
      <c r="D115" s="177"/>
      <c r="E115" s="178"/>
      <c r="F115" s="179"/>
      <c r="G115" s="179"/>
      <c r="H115" s="248" t="b">
        <f t="shared" si="14"/>
        <v>1</v>
      </c>
      <c r="I115" s="248" t="b">
        <f t="shared" si="15"/>
        <v>1</v>
      </c>
      <c r="J115" s="248">
        <f t="shared" si="10"/>
        <v>0</v>
      </c>
      <c r="K115" s="248">
        <f t="shared" si="11"/>
        <v>0</v>
      </c>
      <c r="L115" s="248">
        <f t="shared" si="12"/>
        <v>0</v>
      </c>
      <c r="M115" s="13" t="b">
        <f t="shared" si="8"/>
        <v>1</v>
      </c>
      <c r="N115" s="13" t="b">
        <f t="shared" si="9"/>
        <v>1</v>
      </c>
      <c r="O115" s="248" t="str">
        <f t="shared" si="13"/>
        <v>-</v>
      </c>
      <c r="P115" s="248">
        <f>IF(O115="-",0,IF(COUNTIF(O115:$O$1021,O115)&gt;1,1,0))</f>
        <v>0</v>
      </c>
    </row>
    <row r="116" spans="1:16">
      <c r="A116" s="205">
        <v>95</v>
      </c>
      <c r="B116" s="177"/>
      <c r="C116" s="178"/>
      <c r="D116" s="177"/>
      <c r="E116" s="178"/>
      <c r="F116" s="179"/>
      <c r="G116" s="179"/>
      <c r="H116" s="248" t="b">
        <f t="shared" si="14"/>
        <v>1</v>
      </c>
      <c r="I116" s="248" t="b">
        <f t="shared" si="15"/>
        <v>1</v>
      </c>
      <c r="J116" s="248">
        <f t="shared" si="10"/>
        <v>0</v>
      </c>
      <c r="K116" s="248">
        <f t="shared" si="11"/>
        <v>0</v>
      </c>
      <c r="L116" s="248">
        <f t="shared" si="12"/>
        <v>0</v>
      </c>
      <c r="M116" s="13" t="b">
        <f t="shared" si="8"/>
        <v>1</v>
      </c>
      <c r="N116" s="13" t="b">
        <f t="shared" si="9"/>
        <v>1</v>
      </c>
      <c r="O116" s="248" t="str">
        <f t="shared" si="13"/>
        <v>-</v>
      </c>
      <c r="P116" s="248">
        <f>IF(O116="-",0,IF(COUNTIF(O116:$O$1021,O116)&gt;1,1,0))</f>
        <v>0</v>
      </c>
    </row>
    <row r="117" spans="1:16">
      <c r="A117" s="205">
        <v>96</v>
      </c>
      <c r="B117" s="177"/>
      <c r="C117" s="178"/>
      <c r="D117" s="177"/>
      <c r="E117" s="178"/>
      <c r="F117" s="179"/>
      <c r="G117" s="179"/>
      <c r="H117" s="248" t="b">
        <f t="shared" si="14"/>
        <v>1</v>
      </c>
      <c r="I117" s="248" t="b">
        <f t="shared" si="15"/>
        <v>1</v>
      </c>
      <c r="J117" s="248">
        <f t="shared" si="10"/>
        <v>0</v>
      </c>
      <c r="K117" s="248">
        <f t="shared" si="11"/>
        <v>0</v>
      </c>
      <c r="L117" s="248">
        <f t="shared" si="12"/>
        <v>0</v>
      </c>
      <c r="M117" s="13" t="b">
        <f t="shared" si="8"/>
        <v>1</v>
      </c>
      <c r="N117" s="13" t="b">
        <f t="shared" si="9"/>
        <v>1</v>
      </c>
      <c r="O117" s="248" t="str">
        <f t="shared" si="13"/>
        <v>-</v>
      </c>
      <c r="P117" s="248">
        <f>IF(O117="-",0,IF(COUNTIF(O117:$O$1021,O117)&gt;1,1,0))</f>
        <v>0</v>
      </c>
    </row>
    <row r="118" spans="1:16">
      <c r="A118" s="205">
        <v>97</v>
      </c>
      <c r="B118" s="177"/>
      <c r="C118" s="178"/>
      <c r="D118" s="177"/>
      <c r="E118" s="178"/>
      <c r="F118" s="179"/>
      <c r="G118" s="179"/>
      <c r="H118" s="248" t="b">
        <f t="shared" si="14"/>
        <v>1</v>
      </c>
      <c r="I118" s="248" t="b">
        <f t="shared" si="15"/>
        <v>1</v>
      </c>
      <c r="J118" s="248">
        <f t="shared" si="10"/>
        <v>0</v>
      </c>
      <c r="K118" s="248">
        <f t="shared" si="11"/>
        <v>0</v>
      </c>
      <c r="L118" s="248">
        <f t="shared" si="12"/>
        <v>0</v>
      </c>
      <c r="M118" s="13" t="b">
        <f t="shared" si="8"/>
        <v>1</v>
      </c>
      <c r="N118" s="13" t="b">
        <f t="shared" si="9"/>
        <v>1</v>
      </c>
      <c r="O118" s="248" t="str">
        <f t="shared" si="13"/>
        <v>-</v>
      </c>
      <c r="P118" s="248">
        <f>IF(O118="-",0,IF(COUNTIF(O118:$O$1021,O118)&gt;1,1,0))</f>
        <v>0</v>
      </c>
    </row>
    <row r="119" spans="1:16">
      <c r="A119" s="205">
        <v>98</v>
      </c>
      <c r="B119" s="177"/>
      <c r="C119" s="178"/>
      <c r="D119" s="177"/>
      <c r="E119" s="178"/>
      <c r="F119" s="179"/>
      <c r="G119" s="179"/>
      <c r="H119" s="248" t="b">
        <f t="shared" si="14"/>
        <v>1</v>
      </c>
      <c r="I119" s="248" t="b">
        <f t="shared" si="15"/>
        <v>1</v>
      </c>
      <c r="J119" s="248">
        <f t="shared" si="10"/>
        <v>0</v>
      </c>
      <c r="K119" s="248">
        <f t="shared" si="11"/>
        <v>0</v>
      </c>
      <c r="L119" s="248">
        <f t="shared" si="12"/>
        <v>0</v>
      </c>
      <c r="M119" s="13" t="b">
        <f t="shared" si="8"/>
        <v>1</v>
      </c>
      <c r="N119" s="13" t="b">
        <f t="shared" si="9"/>
        <v>1</v>
      </c>
      <c r="O119" s="248" t="str">
        <f t="shared" si="13"/>
        <v>-</v>
      </c>
      <c r="P119" s="248">
        <f>IF(O119="-",0,IF(COUNTIF(O119:$O$1021,O119)&gt;1,1,0))</f>
        <v>0</v>
      </c>
    </row>
    <row r="120" spans="1:16">
      <c r="A120" s="205">
        <v>99</v>
      </c>
      <c r="B120" s="177"/>
      <c r="C120" s="178"/>
      <c r="D120" s="177"/>
      <c r="E120" s="178"/>
      <c r="F120" s="179"/>
      <c r="G120" s="179"/>
      <c r="H120" s="248" t="b">
        <f t="shared" si="14"/>
        <v>1</v>
      </c>
      <c r="I120" s="248" t="b">
        <f t="shared" si="15"/>
        <v>1</v>
      </c>
      <c r="J120" s="248">
        <f t="shared" si="10"/>
        <v>0</v>
      </c>
      <c r="K120" s="248">
        <f t="shared" si="11"/>
        <v>0</v>
      </c>
      <c r="L120" s="248">
        <f t="shared" si="12"/>
        <v>0</v>
      </c>
      <c r="M120" s="13" t="b">
        <f t="shared" si="8"/>
        <v>1</v>
      </c>
      <c r="N120" s="13" t="b">
        <f t="shared" si="9"/>
        <v>1</v>
      </c>
      <c r="O120" s="248" t="str">
        <f t="shared" si="13"/>
        <v>-</v>
      </c>
      <c r="P120" s="248">
        <f>IF(O120="-",0,IF(COUNTIF(O120:$O$1021,O120)&gt;1,1,0))</f>
        <v>0</v>
      </c>
    </row>
    <row r="121" spans="1:16">
      <c r="A121" s="205">
        <v>100</v>
      </c>
      <c r="B121" s="177"/>
      <c r="C121" s="178"/>
      <c r="D121" s="177"/>
      <c r="E121" s="178"/>
      <c r="F121" s="179"/>
      <c r="G121" s="179"/>
      <c r="H121" s="248" t="b">
        <f t="shared" si="14"/>
        <v>1</v>
      </c>
      <c r="I121" s="248" t="b">
        <f t="shared" si="15"/>
        <v>1</v>
      </c>
      <c r="J121" s="248">
        <f t="shared" si="10"/>
        <v>0</v>
      </c>
      <c r="K121" s="248">
        <f t="shared" si="11"/>
        <v>0</v>
      </c>
      <c r="L121" s="248">
        <f t="shared" si="12"/>
        <v>0</v>
      </c>
      <c r="M121" s="13" t="b">
        <f t="shared" si="8"/>
        <v>1</v>
      </c>
      <c r="N121" s="13" t="b">
        <f t="shared" si="9"/>
        <v>1</v>
      </c>
      <c r="O121" s="248" t="str">
        <f t="shared" si="13"/>
        <v>-</v>
      </c>
      <c r="P121" s="248">
        <f>IF(O121="-",0,IF(COUNTIF(O121:$O$1021,O121)&gt;1,1,0))</f>
        <v>0</v>
      </c>
    </row>
    <row r="122" spans="1:16">
      <c r="A122" s="205">
        <v>101</v>
      </c>
      <c r="B122" s="177"/>
      <c r="C122" s="178"/>
      <c r="D122" s="177"/>
      <c r="E122" s="178"/>
      <c r="F122" s="179"/>
      <c r="G122" s="179"/>
      <c r="H122" s="248" t="b">
        <f t="shared" si="14"/>
        <v>1</v>
      </c>
      <c r="I122" s="248" t="b">
        <f t="shared" si="15"/>
        <v>1</v>
      </c>
      <c r="J122" s="248">
        <f t="shared" si="10"/>
        <v>0</v>
      </c>
      <c r="K122" s="248">
        <f t="shared" si="11"/>
        <v>0</v>
      </c>
      <c r="L122" s="248">
        <f t="shared" si="12"/>
        <v>0</v>
      </c>
      <c r="M122" s="13" t="b">
        <f t="shared" si="8"/>
        <v>1</v>
      </c>
      <c r="N122" s="13" t="b">
        <f t="shared" si="9"/>
        <v>1</v>
      </c>
      <c r="O122" s="248" t="str">
        <f t="shared" si="13"/>
        <v>-</v>
      </c>
      <c r="P122" s="248">
        <f>IF(O122="-",0,IF(COUNTIF(O122:$O$1021,O122)&gt;1,1,0))</f>
        <v>0</v>
      </c>
    </row>
    <row r="123" spans="1:16">
      <c r="A123" s="205">
        <v>102</v>
      </c>
      <c r="B123" s="177"/>
      <c r="C123" s="178"/>
      <c r="D123" s="177"/>
      <c r="E123" s="178"/>
      <c r="F123" s="179"/>
      <c r="G123" s="179"/>
      <c r="H123" s="248" t="b">
        <f t="shared" si="14"/>
        <v>1</v>
      </c>
      <c r="I123" s="248" t="b">
        <f t="shared" si="15"/>
        <v>1</v>
      </c>
      <c r="J123" s="248">
        <f t="shared" si="10"/>
        <v>0</v>
      </c>
      <c r="K123" s="248">
        <f t="shared" si="11"/>
        <v>0</v>
      </c>
      <c r="L123" s="248">
        <f t="shared" si="12"/>
        <v>0</v>
      </c>
      <c r="M123" s="13" t="b">
        <f t="shared" si="8"/>
        <v>1</v>
      </c>
      <c r="N123" s="13" t="b">
        <f t="shared" si="9"/>
        <v>1</v>
      </c>
      <c r="O123" s="248" t="str">
        <f t="shared" si="13"/>
        <v>-</v>
      </c>
      <c r="P123" s="248">
        <f>IF(O123="-",0,IF(COUNTIF(O123:$O$1021,O123)&gt;1,1,0))</f>
        <v>0</v>
      </c>
    </row>
    <row r="124" spans="1:16">
      <c r="A124" s="205">
        <v>103</v>
      </c>
      <c r="B124" s="177"/>
      <c r="C124" s="178"/>
      <c r="D124" s="177"/>
      <c r="E124" s="178"/>
      <c r="F124" s="179"/>
      <c r="G124" s="179"/>
      <c r="H124" s="248" t="b">
        <f t="shared" si="14"/>
        <v>1</v>
      </c>
      <c r="I124" s="248" t="b">
        <f t="shared" si="15"/>
        <v>1</v>
      </c>
      <c r="J124" s="248">
        <f t="shared" si="10"/>
        <v>0</v>
      </c>
      <c r="K124" s="248">
        <f t="shared" si="11"/>
        <v>0</v>
      </c>
      <c r="L124" s="248">
        <f t="shared" si="12"/>
        <v>0</v>
      </c>
      <c r="M124" s="13" t="b">
        <f t="shared" si="8"/>
        <v>1</v>
      </c>
      <c r="N124" s="13" t="b">
        <f t="shared" si="9"/>
        <v>1</v>
      </c>
      <c r="O124" s="248" t="str">
        <f t="shared" si="13"/>
        <v>-</v>
      </c>
      <c r="P124" s="248">
        <f>IF(O124="-",0,IF(COUNTIF(O124:$O$1021,O124)&gt;1,1,0))</f>
        <v>0</v>
      </c>
    </row>
    <row r="125" spans="1:16">
      <c r="A125" s="205">
        <v>104</v>
      </c>
      <c r="B125" s="177"/>
      <c r="C125" s="178"/>
      <c r="D125" s="177"/>
      <c r="E125" s="178"/>
      <c r="F125" s="179"/>
      <c r="G125" s="179"/>
      <c r="H125" s="248" t="b">
        <f t="shared" si="14"/>
        <v>1</v>
      </c>
      <c r="I125" s="248" t="b">
        <f t="shared" si="15"/>
        <v>1</v>
      </c>
      <c r="J125" s="248">
        <f t="shared" si="10"/>
        <v>0</v>
      </c>
      <c r="K125" s="248">
        <f t="shared" si="11"/>
        <v>0</v>
      </c>
      <c r="L125" s="248">
        <f t="shared" si="12"/>
        <v>0</v>
      </c>
      <c r="M125" s="13" t="b">
        <f t="shared" si="8"/>
        <v>1</v>
      </c>
      <c r="N125" s="13" t="b">
        <f t="shared" si="9"/>
        <v>1</v>
      </c>
      <c r="O125" s="248" t="str">
        <f t="shared" si="13"/>
        <v>-</v>
      </c>
      <c r="P125" s="248">
        <f>IF(O125="-",0,IF(COUNTIF(O125:$O$1021,O125)&gt;1,1,0))</f>
        <v>0</v>
      </c>
    </row>
    <row r="126" spans="1:16">
      <c r="A126" s="205">
        <v>105</v>
      </c>
      <c r="B126" s="177"/>
      <c r="C126" s="178"/>
      <c r="D126" s="177"/>
      <c r="E126" s="178"/>
      <c r="F126" s="179"/>
      <c r="G126" s="179"/>
      <c r="H126" s="248" t="b">
        <f t="shared" si="14"/>
        <v>1</v>
      </c>
      <c r="I126" s="248" t="b">
        <f t="shared" si="15"/>
        <v>1</v>
      </c>
      <c r="J126" s="248">
        <f t="shared" si="10"/>
        <v>0</v>
      </c>
      <c r="K126" s="248">
        <f t="shared" si="11"/>
        <v>0</v>
      </c>
      <c r="L126" s="248">
        <f t="shared" si="12"/>
        <v>0</v>
      </c>
      <c r="M126" s="13" t="b">
        <f t="shared" si="8"/>
        <v>1</v>
      </c>
      <c r="N126" s="13" t="b">
        <f t="shared" si="9"/>
        <v>1</v>
      </c>
      <c r="O126" s="248" t="str">
        <f t="shared" si="13"/>
        <v>-</v>
      </c>
      <c r="P126" s="248">
        <f>IF(O126="-",0,IF(COUNTIF(O126:$O$1021,O126)&gt;1,1,0))</f>
        <v>0</v>
      </c>
    </row>
    <row r="127" spans="1:16">
      <c r="A127" s="205">
        <v>106</v>
      </c>
      <c r="B127" s="177"/>
      <c r="C127" s="178"/>
      <c r="D127" s="177"/>
      <c r="E127" s="178"/>
      <c r="F127" s="179"/>
      <c r="G127" s="179"/>
      <c r="H127" s="248" t="b">
        <f t="shared" si="14"/>
        <v>1</v>
      </c>
      <c r="I127" s="248" t="b">
        <f t="shared" si="15"/>
        <v>1</v>
      </c>
      <c r="J127" s="248">
        <f t="shared" si="10"/>
        <v>0</v>
      </c>
      <c r="K127" s="248">
        <f t="shared" si="11"/>
        <v>0</v>
      </c>
      <c r="L127" s="248">
        <f t="shared" si="12"/>
        <v>0</v>
      </c>
      <c r="M127" s="13" t="b">
        <f t="shared" si="8"/>
        <v>1</v>
      </c>
      <c r="N127" s="13" t="b">
        <f t="shared" si="9"/>
        <v>1</v>
      </c>
      <c r="O127" s="248" t="str">
        <f t="shared" si="13"/>
        <v>-</v>
      </c>
      <c r="P127" s="248">
        <f>IF(O127="-",0,IF(COUNTIF(O127:$O$1021,O127)&gt;1,1,0))</f>
        <v>0</v>
      </c>
    </row>
    <row r="128" spans="1:16">
      <c r="A128" s="205">
        <v>107</v>
      </c>
      <c r="B128" s="177"/>
      <c r="C128" s="178"/>
      <c r="D128" s="177"/>
      <c r="E128" s="178"/>
      <c r="F128" s="179"/>
      <c r="G128" s="179"/>
      <c r="H128" s="248" t="b">
        <f t="shared" si="14"/>
        <v>1</v>
      </c>
      <c r="I128" s="248" t="b">
        <f t="shared" si="15"/>
        <v>1</v>
      </c>
      <c r="J128" s="248">
        <f t="shared" si="10"/>
        <v>0</v>
      </c>
      <c r="K128" s="248">
        <f t="shared" si="11"/>
        <v>0</v>
      </c>
      <c r="L128" s="248">
        <f t="shared" si="12"/>
        <v>0</v>
      </c>
      <c r="M128" s="13" t="b">
        <f t="shared" si="8"/>
        <v>1</v>
      </c>
      <c r="N128" s="13" t="b">
        <f t="shared" si="9"/>
        <v>1</v>
      </c>
      <c r="O128" s="248" t="str">
        <f t="shared" si="13"/>
        <v>-</v>
      </c>
      <c r="P128" s="248">
        <f>IF(O128="-",0,IF(COUNTIF(O128:$O$1021,O128)&gt;1,1,0))</f>
        <v>0</v>
      </c>
    </row>
    <row r="129" spans="1:16">
      <c r="A129" s="205">
        <v>108</v>
      </c>
      <c r="B129" s="177"/>
      <c r="C129" s="178"/>
      <c r="D129" s="177"/>
      <c r="E129" s="178"/>
      <c r="F129" s="179"/>
      <c r="G129" s="179"/>
      <c r="H129" s="248" t="b">
        <f t="shared" si="14"/>
        <v>1</v>
      </c>
      <c r="I129" s="248" t="b">
        <f t="shared" si="15"/>
        <v>1</v>
      </c>
      <c r="J129" s="248">
        <f t="shared" si="10"/>
        <v>0</v>
      </c>
      <c r="K129" s="248">
        <f t="shared" si="11"/>
        <v>0</v>
      </c>
      <c r="L129" s="248">
        <f t="shared" si="12"/>
        <v>0</v>
      </c>
      <c r="M129" s="13" t="b">
        <f t="shared" si="8"/>
        <v>1</v>
      </c>
      <c r="N129" s="13" t="b">
        <f t="shared" si="9"/>
        <v>1</v>
      </c>
      <c r="O129" s="248" t="str">
        <f t="shared" si="13"/>
        <v>-</v>
      </c>
      <c r="P129" s="248">
        <f>IF(O129="-",0,IF(COUNTIF(O129:$O$1021,O129)&gt;1,1,0))</f>
        <v>0</v>
      </c>
    </row>
    <row r="130" spans="1:16">
      <c r="A130" s="205">
        <v>109</v>
      </c>
      <c r="B130" s="177"/>
      <c r="C130" s="178"/>
      <c r="D130" s="177"/>
      <c r="E130" s="178"/>
      <c r="F130" s="179"/>
      <c r="G130" s="179"/>
      <c r="H130" s="248" t="b">
        <f t="shared" si="14"/>
        <v>1</v>
      </c>
      <c r="I130" s="248" t="b">
        <f t="shared" si="15"/>
        <v>1</v>
      </c>
      <c r="J130" s="248">
        <f t="shared" si="10"/>
        <v>0</v>
      </c>
      <c r="K130" s="248">
        <f t="shared" si="11"/>
        <v>0</v>
      </c>
      <c r="L130" s="248">
        <f t="shared" si="12"/>
        <v>0</v>
      </c>
      <c r="M130" s="13" t="b">
        <f t="shared" si="8"/>
        <v>1</v>
      </c>
      <c r="N130" s="13" t="b">
        <f t="shared" si="9"/>
        <v>1</v>
      </c>
      <c r="O130" s="248" t="str">
        <f t="shared" si="13"/>
        <v>-</v>
      </c>
      <c r="P130" s="248">
        <f>IF(O130="-",0,IF(COUNTIF(O130:$O$1021,O130)&gt;1,1,0))</f>
        <v>0</v>
      </c>
    </row>
    <row r="131" spans="1:16">
      <c r="A131" s="205">
        <v>110</v>
      </c>
      <c r="B131" s="177"/>
      <c r="C131" s="178"/>
      <c r="D131" s="177"/>
      <c r="E131" s="178"/>
      <c r="F131" s="179"/>
      <c r="G131" s="179"/>
      <c r="H131" s="248" t="b">
        <f t="shared" si="14"/>
        <v>1</v>
      </c>
      <c r="I131" s="248" t="b">
        <f t="shared" si="15"/>
        <v>1</v>
      </c>
      <c r="J131" s="248">
        <f t="shared" si="10"/>
        <v>0</v>
      </c>
      <c r="K131" s="248">
        <f t="shared" si="11"/>
        <v>0</v>
      </c>
      <c r="L131" s="248">
        <f t="shared" si="12"/>
        <v>0</v>
      </c>
      <c r="M131" s="13" t="b">
        <f t="shared" si="8"/>
        <v>1</v>
      </c>
      <c r="N131" s="13" t="b">
        <f t="shared" si="9"/>
        <v>1</v>
      </c>
      <c r="O131" s="248" t="str">
        <f t="shared" si="13"/>
        <v>-</v>
      </c>
      <c r="P131" s="248">
        <f>IF(O131="-",0,IF(COUNTIF(O131:$O$1021,O131)&gt;1,1,0))</f>
        <v>0</v>
      </c>
    </row>
    <row r="132" spans="1:16">
      <c r="A132" s="205">
        <v>111</v>
      </c>
      <c r="B132" s="177"/>
      <c r="C132" s="178"/>
      <c r="D132" s="177"/>
      <c r="E132" s="178"/>
      <c r="F132" s="179"/>
      <c r="G132" s="179"/>
      <c r="H132" s="248" t="b">
        <f t="shared" si="14"/>
        <v>1</v>
      </c>
      <c r="I132" s="248" t="b">
        <f t="shared" si="15"/>
        <v>1</v>
      </c>
      <c r="J132" s="248">
        <f t="shared" si="10"/>
        <v>0</v>
      </c>
      <c r="K132" s="248">
        <f t="shared" si="11"/>
        <v>0</v>
      </c>
      <c r="L132" s="248">
        <f t="shared" si="12"/>
        <v>0</v>
      </c>
      <c r="M132" s="13" t="b">
        <f t="shared" si="8"/>
        <v>1</v>
      </c>
      <c r="N132" s="13" t="b">
        <f t="shared" si="9"/>
        <v>1</v>
      </c>
      <c r="O132" s="248" t="str">
        <f t="shared" si="13"/>
        <v>-</v>
      </c>
      <c r="P132" s="248">
        <f>IF(O132="-",0,IF(COUNTIF(O132:$O$1021,O132)&gt;1,1,0))</f>
        <v>0</v>
      </c>
    </row>
    <row r="133" spans="1:16">
      <c r="A133" s="205">
        <v>112</v>
      </c>
      <c r="B133" s="177"/>
      <c r="C133" s="178"/>
      <c r="D133" s="177"/>
      <c r="E133" s="178"/>
      <c r="F133" s="179"/>
      <c r="G133" s="179"/>
      <c r="H133" s="248" t="b">
        <f t="shared" si="14"/>
        <v>1</v>
      </c>
      <c r="I133" s="248" t="b">
        <f t="shared" si="15"/>
        <v>1</v>
      </c>
      <c r="J133" s="248">
        <f t="shared" si="10"/>
        <v>0</v>
      </c>
      <c r="K133" s="248">
        <f t="shared" si="11"/>
        <v>0</v>
      </c>
      <c r="L133" s="248">
        <f t="shared" si="12"/>
        <v>0</v>
      </c>
      <c r="M133" s="13" t="b">
        <f t="shared" si="8"/>
        <v>1</v>
      </c>
      <c r="N133" s="13" t="b">
        <f t="shared" si="9"/>
        <v>1</v>
      </c>
      <c r="O133" s="248" t="str">
        <f t="shared" si="13"/>
        <v>-</v>
      </c>
      <c r="P133" s="248">
        <f>IF(O133="-",0,IF(COUNTIF(O133:$O$1021,O133)&gt;1,1,0))</f>
        <v>0</v>
      </c>
    </row>
    <row r="134" spans="1:16">
      <c r="A134" s="205">
        <v>113</v>
      </c>
      <c r="B134" s="177"/>
      <c r="C134" s="178"/>
      <c r="D134" s="177"/>
      <c r="E134" s="178"/>
      <c r="F134" s="179"/>
      <c r="G134" s="179"/>
      <c r="H134" s="248" t="b">
        <f t="shared" si="14"/>
        <v>1</v>
      </c>
      <c r="I134" s="248" t="b">
        <f t="shared" si="15"/>
        <v>1</v>
      </c>
      <c r="J134" s="248">
        <f t="shared" si="10"/>
        <v>0</v>
      </c>
      <c r="K134" s="248">
        <f t="shared" si="11"/>
        <v>0</v>
      </c>
      <c r="L134" s="248">
        <f t="shared" si="12"/>
        <v>0</v>
      </c>
      <c r="M134" s="13" t="b">
        <f t="shared" si="8"/>
        <v>1</v>
      </c>
      <c r="N134" s="13" t="b">
        <f t="shared" si="9"/>
        <v>1</v>
      </c>
      <c r="O134" s="248" t="str">
        <f t="shared" si="13"/>
        <v>-</v>
      </c>
      <c r="P134" s="248">
        <f>IF(O134="-",0,IF(COUNTIF(O134:$O$1021,O134)&gt;1,1,0))</f>
        <v>0</v>
      </c>
    </row>
    <row r="135" spans="1:16">
      <c r="A135" s="205">
        <v>114</v>
      </c>
      <c r="B135" s="177"/>
      <c r="C135" s="178"/>
      <c r="D135" s="177"/>
      <c r="E135" s="178"/>
      <c r="F135" s="179"/>
      <c r="G135" s="179"/>
      <c r="H135" s="248" t="b">
        <f t="shared" si="14"/>
        <v>1</v>
      </c>
      <c r="I135" s="248" t="b">
        <f t="shared" si="15"/>
        <v>1</v>
      </c>
      <c r="J135" s="248">
        <f t="shared" si="10"/>
        <v>0</v>
      </c>
      <c r="K135" s="248">
        <f t="shared" si="11"/>
        <v>0</v>
      </c>
      <c r="L135" s="248">
        <f t="shared" si="12"/>
        <v>0</v>
      </c>
      <c r="M135" s="13" t="b">
        <f t="shared" si="8"/>
        <v>1</v>
      </c>
      <c r="N135" s="13" t="b">
        <f t="shared" si="9"/>
        <v>1</v>
      </c>
      <c r="O135" s="248" t="str">
        <f t="shared" si="13"/>
        <v>-</v>
      </c>
      <c r="P135" s="248">
        <f>IF(O135="-",0,IF(COUNTIF(O135:$O$1021,O135)&gt;1,1,0))</f>
        <v>0</v>
      </c>
    </row>
    <row r="136" spans="1:16">
      <c r="A136" s="205">
        <v>115</v>
      </c>
      <c r="B136" s="177"/>
      <c r="C136" s="178"/>
      <c r="D136" s="177"/>
      <c r="E136" s="178"/>
      <c r="F136" s="179"/>
      <c r="G136" s="179"/>
      <c r="H136" s="248" t="b">
        <f t="shared" si="14"/>
        <v>1</v>
      </c>
      <c r="I136" s="248" t="b">
        <f t="shared" si="15"/>
        <v>1</v>
      </c>
      <c r="J136" s="248">
        <f t="shared" si="10"/>
        <v>0</v>
      </c>
      <c r="K136" s="248">
        <f t="shared" si="11"/>
        <v>0</v>
      </c>
      <c r="L136" s="248">
        <f t="shared" si="12"/>
        <v>0</v>
      </c>
      <c r="M136" s="13" t="b">
        <f t="shared" si="8"/>
        <v>1</v>
      </c>
      <c r="N136" s="13" t="b">
        <f t="shared" si="9"/>
        <v>1</v>
      </c>
      <c r="O136" s="248" t="str">
        <f t="shared" si="13"/>
        <v>-</v>
      </c>
      <c r="P136" s="248">
        <f>IF(O136="-",0,IF(COUNTIF(O136:$O$1021,O136)&gt;1,1,0))</f>
        <v>0</v>
      </c>
    </row>
    <row r="137" spans="1:16">
      <c r="A137" s="205">
        <v>116</v>
      </c>
      <c r="B137" s="177"/>
      <c r="C137" s="178"/>
      <c r="D137" s="177"/>
      <c r="E137" s="178"/>
      <c r="F137" s="179"/>
      <c r="G137" s="179"/>
      <c r="H137" s="248" t="b">
        <f t="shared" si="14"/>
        <v>1</v>
      </c>
      <c r="I137" s="248" t="b">
        <f t="shared" si="15"/>
        <v>1</v>
      </c>
      <c r="J137" s="248">
        <f t="shared" si="10"/>
        <v>0</v>
      </c>
      <c r="K137" s="248">
        <f t="shared" si="11"/>
        <v>0</v>
      </c>
      <c r="L137" s="248">
        <f t="shared" si="12"/>
        <v>0</v>
      </c>
      <c r="M137" s="13" t="b">
        <f t="shared" si="8"/>
        <v>1</v>
      </c>
      <c r="N137" s="13" t="b">
        <f t="shared" si="9"/>
        <v>1</v>
      </c>
      <c r="O137" s="248" t="str">
        <f t="shared" si="13"/>
        <v>-</v>
      </c>
      <c r="P137" s="248">
        <f>IF(O137="-",0,IF(COUNTIF(O137:$O$1021,O137)&gt;1,1,0))</f>
        <v>0</v>
      </c>
    </row>
    <row r="138" spans="1:16">
      <c r="A138" s="205">
        <v>117</v>
      </c>
      <c r="B138" s="177"/>
      <c r="C138" s="178"/>
      <c r="D138" s="177"/>
      <c r="E138" s="178"/>
      <c r="F138" s="179"/>
      <c r="G138" s="179"/>
      <c r="H138" s="248" t="b">
        <f t="shared" si="14"/>
        <v>1</v>
      </c>
      <c r="I138" s="248" t="b">
        <f t="shared" si="15"/>
        <v>1</v>
      </c>
      <c r="J138" s="248">
        <f t="shared" si="10"/>
        <v>0</v>
      </c>
      <c r="K138" s="248">
        <f t="shared" si="11"/>
        <v>0</v>
      </c>
      <c r="L138" s="248">
        <f t="shared" si="12"/>
        <v>0</v>
      </c>
      <c r="M138" s="13" t="b">
        <f t="shared" si="8"/>
        <v>1</v>
      </c>
      <c r="N138" s="13" t="b">
        <f t="shared" si="9"/>
        <v>1</v>
      </c>
      <c r="O138" s="248" t="str">
        <f t="shared" si="13"/>
        <v>-</v>
      </c>
      <c r="P138" s="248">
        <f>IF(O138="-",0,IF(COUNTIF(O138:$O$1021,O138)&gt;1,1,0))</f>
        <v>0</v>
      </c>
    </row>
    <row r="139" spans="1:16">
      <c r="A139" s="205">
        <v>118</v>
      </c>
      <c r="B139" s="177"/>
      <c r="C139" s="178"/>
      <c r="D139" s="177"/>
      <c r="E139" s="178"/>
      <c r="F139" s="179"/>
      <c r="G139" s="179"/>
      <c r="H139" s="248" t="b">
        <f t="shared" si="14"/>
        <v>1</v>
      </c>
      <c r="I139" s="248" t="b">
        <f t="shared" si="15"/>
        <v>1</v>
      </c>
      <c r="J139" s="248">
        <f t="shared" si="10"/>
        <v>0</v>
      </c>
      <c r="K139" s="248">
        <f t="shared" si="11"/>
        <v>0</v>
      </c>
      <c r="L139" s="248">
        <f t="shared" si="12"/>
        <v>0</v>
      </c>
      <c r="M139" s="13" t="b">
        <f t="shared" si="8"/>
        <v>1</v>
      </c>
      <c r="N139" s="13" t="b">
        <f t="shared" si="9"/>
        <v>1</v>
      </c>
      <c r="O139" s="248" t="str">
        <f t="shared" si="13"/>
        <v>-</v>
      </c>
      <c r="P139" s="248">
        <f>IF(O139="-",0,IF(COUNTIF(O139:$O$1021,O139)&gt;1,1,0))</f>
        <v>0</v>
      </c>
    </row>
    <row r="140" spans="1:16">
      <c r="A140" s="205">
        <v>119</v>
      </c>
      <c r="B140" s="177"/>
      <c r="C140" s="178"/>
      <c r="D140" s="177"/>
      <c r="E140" s="178"/>
      <c r="F140" s="179"/>
      <c r="G140" s="179"/>
      <c r="H140" s="248" t="b">
        <f t="shared" si="14"/>
        <v>1</v>
      </c>
      <c r="I140" s="248" t="b">
        <f t="shared" si="15"/>
        <v>1</v>
      </c>
      <c r="J140" s="248">
        <f t="shared" si="10"/>
        <v>0</v>
      </c>
      <c r="K140" s="248">
        <f t="shared" si="11"/>
        <v>0</v>
      </c>
      <c r="L140" s="248">
        <f t="shared" si="12"/>
        <v>0</v>
      </c>
      <c r="M140" s="13" t="b">
        <f t="shared" si="8"/>
        <v>1</v>
      </c>
      <c r="N140" s="13" t="b">
        <f t="shared" si="9"/>
        <v>1</v>
      </c>
      <c r="O140" s="248" t="str">
        <f t="shared" si="13"/>
        <v>-</v>
      </c>
      <c r="P140" s="248">
        <f>IF(O140="-",0,IF(COUNTIF(O140:$O$1021,O140)&gt;1,1,0))</f>
        <v>0</v>
      </c>
    </row>
    <row r="141" spans="1:16">
      <c r="A141" s="205">
        <v>120</v>
      </c>
      <c r="B141" s="177"/>
      <c r="C141" s="178"/>
      <c r="D141" s="177"/>
      <c r="E141" s="178"/>
      <c r="F141" s="179"/>
      <c r="G141" s="179"/>
      <c r="H141" s="248" t="b">
        <f t="shared" si="14"/>
        <v>1</v>
      </c>
      <c r="I141" s="248" t="b">
        <f t="shared" si="15"/>
        <v>1</v>
      </c>
      <c r="J141" s="248">
        <f t="shared" si="10"/>
        <v>0</v>
      </c>
      <c r="K141" s="248">
        <f t="shared" si="11"/>
        <v>0</v>
      </c>
      <c r="L141" s="248">
        <f t="shared" si="12"/>
        <v>0</v>
      </c>
      <c r="M141" s="13" t="b">
        <f t="shared" si="8"/>
        <v>1</v>
      </c>
      <c r="N141" s="13" t="b">
        <f t="shared" si="9"/>
        <v>1</v>
      </c>
      <c r="O141" s="248" t="str">
        <f t="shared" si="13"/>
        <v>-</v>
      </c>
      <c r="P141" s="248">
        <f>IF(O141="-",0,IF(COUNTIF(O141:$O$1021,O141)&gt;1,1,0))</f>
        <v>0</v>
      </c>
    </row>
    <row r="142" spans="1:16">
      <c r="A142" s="205">
        <v>121</v>
      </c>
      <c r="B142" s="177"/>
      <c r="C142" s="178"/>
      <c r="D142" s="177"/>
      <c r="E142" s="178"/>
      <c r="F142" s="179"/>
      <c r="G142" s="179"/>
      <c r="H142" s="248" t="b">
        <f t="shared" si="14"/>
        <v>1</v>
      </c>
      <c r="I142" s="248" t="b">
        <f t="shared" si="15"/>
        <v>1</v>
      </c>
      <c r="J142" s="248">
        <f t="shared" si="10"/>
        <v>0</v>
      </c>
      <c r="K142" s="248">
        <f t="shared" si="11"/>
        <v>0</v>
      </c>
      <c r="L142" s="248">
        <f t="shared" si="12"/>
        <v>0</v>
      </c>
      <c r="M142" s="13" t="b">
        <f t="shared" si="8"/>
        <v>1</v>
      </c>
      <c r="N142" s="13" t="b">
        <f t="shared" si="9"/>
        <v>1</v>
      </c>
      <c r="O142" s="248" t="str">
        <f t="shared" si="13"/>
        <v>-</v>
      </c>
      <c r="P142" s="248">
        <f>IF(O142="-",0,IF(COUNTIF(O142:$O$1021,O142)&gt;1,1,0))</f>
        <v>0</v>
      </c>
    </row>
    <row r="143" spans="1:16">
      <c r="A143" s="205">
        <v>122</v>
      </c>
      <c r="B143" s="177"/>
      <c r="C143" s="178"/>
      <c r="D143" s="177"/>
      <c r="E143" s="178"/>
      <c r="F143" s="179"/>
      <c r="G143" s="179"/>
      <c r="H143" s="248" t="b">
        <f t="shared" si="14"/>
        <v>1</v>
      </c>
      <c r="I143" s="248" t="b">
        <f t="shared" si="15"/>
        <v>1</v>
      </c>
      <c r="J143" s="248">
        <f t="shared" si="10"/>
        <v>0</v>
      </c>
      <c r="K143" s="248">
        <f t="shared" si="11"/>
        <v>0</v>
      </c>
      <c r="L143" s="248">
        <f t="shared" si="12"/>
        <v>0</v>
      </c>
      <c r="M143" s="13" t="b">
        <f t="shared" si="8"/>
        <v>1</v>
      </c>
      <c r="N143" s="13" t="b">
        <f t="shared" si="9"/>
        <v>1</v>
      </c>
      <c r="O143" s="248" t="str">
        <f t="shared" si="13"/>
        <v>-</v>
      </c>
      <c r="P143" s="248">
        <f>IF(O143="-",0,IF(COUNTIF(O143:$O$1021,O143)&gt;1,1,0))</f>
        <v>0</v>
      </c>
    </row>
    <row r="144" spans="1:16">
      <c r="A144" s="205">
        <v>123</v>
      </c>
      <c r="B144" s="177"/>
      <c r="C144" s="178"/>
      <c r="D144" s="177"/>
      <c r="E144" s="178"/>
      <c r="F144" s="179"/>
      <c r="G144" s="179"/>
      <c r="H144" s="248" t="b">
        <f t="shared" si="14"/>
        <v>1</v>
      </c>
      <c r="I144" s="248" t="b">
        <f t="shared" si="15"/>
        <v>1</v>
      </c>
      <c r="J144" s="248">
        <f t="shared" si="10"/>
        <v>0</v>
      </c>
      <c r="K144" s="248">
        <f t="shared" si="11"/>
        <v>0</v>
      </c>
      <c r="L144" s="248">
        <f t="shared" si="12"/>
        <v>0</v>
      </c>
      <c r="M144" s="13" t="b">
        <f t="shared" si="8"/>
        <v>1</v>
      </c>
      <c r="N144" s="13" t="b">
        <f t="shared" si="9"/>
        <v>1</v>
      </c>
      <c r="O144" s="248" t="str">
        <f t="shared" si="13"/>
        <v>-</v>
      </c>
      <c r="P144" s="248">
        <f>IF(O144="-",0,IF(COUNTIF(O144:$O$1021,O144)&gt;1,1,0))</f>
        <v>0</v>
      </c>
    </row>
    <row r="145" spans="1:16">
      <c r="A145" s="205">
        <v>124</v>
      </c>
      <c r="B145" s="177"/>
      <c r="C145" s="178"/>
      <c r="D145" s="177"/>
      <c r="E145" s="178"/>
      <c r="F145" s="179"/>
      <c r="G145" s="179"/>
      <c r="H145" s="248" t="b">
        <f t="shared" si="14"/>
        <v>1</v>
      </c>
      <c r="I145" s="248" t="b">
        <f t="shared" si="15"/>
        <v>1</v>
      </c>
      <c r="J145" s="248">
        <f t="shared" si="10"/>
        <v>0</v>
      </c>
      <c r="K145" s="248">
        <f t="shared" si="11"/>
        <v>0</v>
      </c>
      <c r="L145" s="248">
        <f t="shared" si="12"/>
        <v>0</v>
      </c>
      <c r="M145" s="13" t="b">
        <f t="shared" si="8"/>
        <v>1</v>
      </c>
      <c r="N145" s="13" t="b">
        <f t="shared" si="9"/>
        <v>1</v>
      </c>
      <c r="O145" s="248" t="str">
        <f t="shared" si="13"/>
        <v>-</v>
      </c>
      <c r="P145" s="248">
        <f>IF(O145="-",0,IF(COUNTIF(O145:$O$1021,O145)&gt;1,1,0))</f>
        <v>0</v>
      </c>
    </row>
    <row r="146" spans="1:16">
      <c r="A146" s="205">
        <v>125</v>
      </c>
      <c r="B146" s="177"/>
      <c r="C146" s="178"/>
      <c r="D146" s="177"/>
      <c r="E146" s="178"/>
      <c r="F146" s="179"/>
      <c r="G146" s="179"/>
      <c r="H146" s="248" t="b">
        <f t="shared" si="14"/>
        <v>1</v>
      </c>
      <c r="I146" s="248" t="b">
        <f t="shared" si="15"/>
        <v>1</v>
      </c>
      <c r="J146" s="248">
        <f t="shared" si="10"/>
        <v>0</v>
      </c>
      <c r="K146" s="248">
        <f t="shared" si="11"/>
        <v>0</v>
      </c>
      <c r="L146" s="248">
        <f t="shared" si="12"/>
        <v>0</v>
      </c>
      <c r="M146" s="13" t="b">
        <f t="shared" si="8"/>
        <v>1</v>
      </c>
      <c r="N146" s="13" t="b">
        <f t="shared" si="9"/>
        <v>1</v>
      </c>
      <c r="O146" s="248" t="str">
        <f t="shared" si="13"/>
        <v>-</v>
      </c>
      <c r="P146" s="248">
        <f>IF(O146="-",0,IF(COUNTIF(O146:$O$1021,O146)&gt;1,1,0))</f>
        <v>0</v>
      </c>
    </row>
    <row r="147" spans="1:16">
      <c r="A147" s="205">
        <v>126</v>
      </c>
      <c r="B147" s="177"/>
      <c r="C147" s="178"/>
      <c r="D147" s="177"/>
      <c r="E147" s="178"/>
      <c r="F147" s="179"/>
      <c r="G147" s="179"/>
      <c r="H147" s="248" t="b">
        <f t="shared" si="14"/>
        <v>1</v>
      </c>
      <c r="I147" s="248" t="b">
        <f t="shared" si="15"/>
        <v>1</v>
      </c>
      <c r="J147" s="248">
        <f t="shared" si="10"/>
        <v>0</v>
      </c>
      <c r="K147" s="248">
        <f t="shared" si="11"/>
        <v>0</v>
      </c>
      <c r="L147" s="248">
        <f t="shared" si="12"/>
        <v>0</v>
      </c>
      <c r="M147" s="13" t="b">
        <f t="shared" si="8"/>
        <v>1</v>
      </c>
      <c r="N147" s="13" t="b">
        <f t="shared" si="9"/>
        <v>1</v>
      </c>
      <c r="O147" s="248" t="str">
        <f t="shared" si="13"/>
        <v>-</v>
      </c>
      <c r="P147" s="248">
        <f>IF(O147="-",0,IF(COUNTIF(O147:$O$1021,O147)&gt;1,1,0))</f>
        <v>0</v>
      </c>
    </row>
    <row r="148" spans="1:16">
      <c r="A148" s="205">
        <v>127</v>
      </c>
      <c r="B148" s="177"/>
      <c r="C148" s="178"/>
      <c r="D148" s="177"/>
      <c r="E148" s="178"/>
      <c r="F148" s="179"/>
      <c r="G148" s="179"/>
      <c r="H148" s="248" t="b">
        <f t="shared" si="14"/>
        <v>1</v>
      </c>
      <c r="I148" s="248" t="b">
        <f t="shared" si="15"/>
        <v>1</v>
      </c>
      <c r="J148" s="248">
        <f t="shared" si="10"/>
        <v>0</v>
      </c>
      <c r="K148" s="248">
        <f t="shared" si="11"/>
        <v>0</v>
      </c>
      <c r="L148" s="248">
        <f t="shared" si="12"/>
        <v>0</v>
      </c>
      <c r="M148" s="13" t="b">
        <f t="shared" si="8"/>
        <v>1</v>
      </c>
      <c r="N148" s="13" t="b">
        <f t="shared" si="9"/>
        <v>1</v>
      </c>
      <c r="O148" s="248" t="str">
        <f t="shared" si="13"/>
        <v>-</v>
      </c>
      <c r="P148" s="248">
        <f>IF(O148="-",0,IF(COUNTIF(O148:$O$1021,O148)&gt;1,1,0))</f>
        <v>0</v>
      </c>
    </row>
    <row r="149" spans="1:16">
      <c r="A149" s="205">
        <v>128</v>
      </c>
      <c r="B149" s="177"/>
      <c r="C149" s="178"/>
      <c r="D149" s="177"/>
      <c r="E149" s="178"/>
      <c r="F149" s="179"/>
      <c r="G149" s="179"/>
      <c r="H149" s="248" t="b">
        <f t="shared" si="14"/>
        <v>1</v>
      </c>
      <c r="I149" s="248" t="b">
        <f t="shared" si="15"/>
        <v>1</v>
      </c>
      <c r="J149" s="248">
        <f t="shared" si="10"/>
        <v>0</v>
      </c>
      <c r="K149" s="248">
        <f t="shared" si="11"/>
        <v>0</v>
      </c>
      <c r="L149" s="248">
        <f t="shared" si="12"/>
        <v>0</v>
      </c>
      <c r="M149" s="13" t="b">
        <f t="shared" si="8"/>
        <v>1</v>
      </c>
      <c r="N149" s="13" t="b">
        <f t="shared" si="9"/>
        <v>1</v>
      </c>
      <c r="O149" s="248" t="str">
        <f t="shared" si="13"/>
        <v>-</v>
      </c>
      <c r="P149" s="248">
        <f>IF(O149="-",0,IF(COUNTIF(O149:$O$1021,O149)&gt;1,1,0))</f>
        <v>0</v>
      </c>
    </row>
    <row r="150" spans="1:16">
      <c r="A150" s="205">
        <v>129</v>
      </c>
      <c r="B150" s="177"/>
      <c r="C150" s="178"/>
      <c r="D150" s="177"/>
      <c r="E150" s="178"/>
      <c r="F150" s="179"/>
      <c r="G150" s="179"/>
      <c r="H150" s="248" t="b">
        <f t="shared" si="14"/>
        <v>1</v>
      </c>
      <c r="I150" s="248" t="b">
        <f t="shared" si="15"/>
        <v>1</v>
      </c>
      <c r="J150" s="248">
        <f t="shared" si="10"/>
        <v>0</v>
      </c>
      <c r="K150" s="248">
        <f t="shared" si="11"/>
        <v>0</v>
      </c>
      <c r="L150" s="248">
        <f t="shared" si="12"/>
        <v>0</v>
      </c>
      <c r="M150" s="13" t="b">
        <f t="shared" ref="M150:M213" si="16">IF(B150="",TRUE,(IF(ISNUMBER(MATCH(B150,CountriesList,0)),TRUE,FALSE)))</f>
        <v>1</v>
      </c>
      <c r="N150" s="13" t="b">
        <f t="shared" ref="N150:N213" si="17">IF(D150="",TRUE,(IF(ISNUMBER(MATCH(D150,ClientCategorisationList,0)),TRUE,FALSE)))</f>
        <v>1</v>
      </c>
      <c r="O150" s="248" t="str">
        <f t="shared" si="13"/>
        <v>-</v>
      </c>
      <c r="P150" s="248">
        <f>IF(O150="-",0,IF(COUNTIF(O150:$O$1021,O150)&gt;1,1,0))</f>
        <v>0</v>
      </c>
    </row>
    <row r="151" spans="1:16">
      <c r="A151" s="205">
        <v>130</v>
      </c>
      <c r="B151" s="177"/>
      <c r="C151" s="178"/>
      <c r="D151" s="177"/>
      <c r="E151" s="178"/>
      <c r="F151" s="179"/>
      <c r="G151" s="179"/>
      <c r="H151" s="248" t="b">
        <f t="shared" si="14"/>
        <v>1</v>
      </c>
      <c r="I151" s="248" t="b">
        <f t="shared" si="15"/>
        <v>1</v>
      </c>
      <c r="J151" s="248">
        <f t="shared" ref="J151:J214" si="18">IF(B151="Cyprus,CY",E151,0)</f>
        <v>0</v>
      </c>
      <c r="K151" s="248">
        <f t="shared" ref="K151:K214" si="19">IF(B151="Cyprus,CY",F151,0)</f>
        <v>0</v>
      </c>
      <c r="L151" s="248">
        <f t="shared" ref="L151:L214" si="20">IF(B151="Cyprus,CY",G151,0)</f>
        <v>0</v>
      </c>
      <c r="M151" s="13" t="b">
        <f t="shared" si="16"/>
        <v>1</v>
      </c>
      <c r="N151" s="13" t="b">
        <f t="shared" si="17"/>
        <v>1</v>
      </c>
      <c r="O151" s="248" t="str">
        <f t="shared" ref="O151:O214" si="21">CONCATENATE(B151,"-",D151)</f>
        <v>-</v>
      </c>
      <c r="P151" s="248">
        <f>IF(O151="-",0,IF(COUNTIF(O151:$O$1021,O151)&gt;1,1,0))</f>
        <v>0</v>
      </c>
    </row>
    <row r="152" spans="1:16">
      <c r="A152" s="205">
        <v>131</v>
      </c>
      <c r="B152" s="177"/>
      <c r="C152" s="178"/>
      <c r="D152" s="177"/>
      <c r="E152" s="178"/>
      <c r="F152" s="179"/>
      <c r="G152" s="179"/>
      <c r="H152" s="248" t="b">
        <f t="shared" ref="H152:H215" si="22">IF(ISBLANK(B152),TRUE,IF(OR(ISBLANK(C152),ISBLANK(D152),ISBLANK(E152),ISBLANK(F152),ISBLANK(G152)),FALSE,TRUE))</f>
        <v>1</v>
      </c>
      <c r="I152" s="248" t="b">
        <f t="shared" ref="I152:I215" si="23">IF(OR(AND(B152="N/A",D152="N/A",C152=0,E152=0),AND(ISBLANK(B152),ISBLANK(D152),ISBLANK(C152),ISBLANK(E152)),AND(AND(B152&lt;&gt;"N/A",NOT(ISBLANK(B152))),AND(D152&lt;&gt;"N/A",NOT(ISBLANK(D152))),C152&lt;&gt;0,E152&lt;&gt;0)),TRUE,FALSE)</f>
        <v>1</v>
      </c>
      <c r="J152" s="248">
        <f t="shared" si="18"/>
        <v>0</v>
      </c>
      <c r="K152" s="248">
        <f t="shared" si="19"/>
        <v>0</v>
      </c>
      <c r="L152" s="248">
        <f t="shared" si="20"/>
        <v>0</v>
      </c>
      <c r="M152" s="13" t="b">
        <f t="shared" si="16"/>
        <v>1</v>
      </c>
      <c r="N152" s="13" t="b">
        <f t="shared" si="17"/>
        <v>1</v>
      </c>
      <c r="O152" s="248" t="str">
        <f t="shared" si="21"/>
        <v>-</v>
      </c>
      <c r="P152" s="248">
        <f>IF(O152="-",0,IF(COUNTIF(O152:$O$1021,O152)&gt;1,1,0))</f>
        <v>0</v>
      </c>
    </row>
    <row r="153" spans="1:16">
      <c r="A153" s="205">
        <v>132</v>
      </c>
      <c r="B153" s="177"/>
      <c r="C153" s="178"/>
      <c r="D153" s="177"/>
      <c r="E153" s="178"/>
      <c r="F153" s="179"/>
      <c r="G153" s="179"/>
      <c r="H153" s="248" t="b">
        <f t="shared" si="22"/>
        <v>1</v>
      </c>
      <c r="I153" s="248" t="b">
        <f t="shared" si="23"/>
        <v>1</v>
      </c>
      <c r="J153" s="248">
        <f t="shared" si="18"/>
        <v>0</v>
      </c>
      <c r="K153" s="248">
        <f t="shared" si="19"/>
        <v>0</v>
      </c>
      <c r="L153" s="248">
        <f t="shared" si="20"/>
        <v>0</v>
      </c>
      <c r="M153" s="13" t="b">
        <f t="shared" si="16"/>
        <v>1</v>
      </c>
      <c r="N153" s="13" t="b">
        <f t="shared" si="17"/>
        <v>1</v>
      </c>
      <c r="O153" s="248" t="str">
        <f t="shared" si="21"/>
        <v>-</v>
      </c>
      <c r="P153" s="248">
        <f>IF(O153="-",0,IF(COUNTIF(O153:$O$1021,O153)&gt;1,1,0))</f>
        <v>0</v>
      </c>
    </row>
    <row r="154" spans="1:16">
      <c r="A154" s="205">
        <v>133</v>
      </c>
      <c r="B154" s="177"/>
      <c r="C154" s="178"/>
      <c r="D154" s="177"/>
      <c r="E154" s="178"/>
      <c r="F154" s="179"/>
      <c r="G154" s="179"/>
      <c r="H154" s="248" t="b">
        <f t="shared" si="22"/>
        <v>1</v>
      </c>
      <c r="I154" s="248" t="b">
        <f t="shared" si="23"/>
        <v>1</v>
      </c>
      <c r="J154" s="248">
        <f t="shared" si="18"/>
        <v>0</v>
      </c>
      <c r="K154" s="248">
        <f t="shared" si="19"/>
        <v>0</v>
      </c>
      <c r="L154" s="248">
        <f t="shared" si="20"/>
        <v>0</v>
      </c>
      <c r="M154" s="13" t="b">
        <f t="shared" si="16"/>
        <v>1</v>
      </c>
      <c r="N154" s="13" t="b">
        <f t="shared" si="17"/>
        <v>1</v>
      </c>
      <c r="O154" s="248" t="str">
        <f t="shared" si="21"/>
        <v>-</v>
      </c>
      <c r="P154" s="248">
        <f>IF(O154="-",0,IF(COUNTIF(O154:$O$1021,O154)&gt;1,1,0))</f>
        <v>0</v>
      </c>
    </row>
    <row r="155" spans="1:16">
      <c r="A155" s="205">
        <v>134</v>
      </c>
      <c r="B155" s="177"/>
      <c r="C155" s="178"/>
      <c r="D155" s="177"/>
      <c r="E155" s="178"/>
      <c r="F155" s="179"/>
      <c r="G155" s="179"/>
      <c r="H155" s="248" t="b">
        <f t="shared" si="22"/>
        <v>1</v>
      </c>
      <c r="I155" s="248" t="b">
        <f t="shared" si="23"/>
        <v>1</v>
      </c>
      <c r="J155" s="248">
        <f t="shared" si="18"/>
        <v>0</v>
      </c>
      <c r="K155" s="248">
        <f t="shared" si="19"/>
        <v>0</v>
      </c>
      <c r="L155" s="248">
        <f t="shared" si="20"/>
        <v>0</v>
      </c>
      <c r="M155" s="13" t="b">
        <f t="shared" si="16"/>
        <v>1</v>
      </c>
      <c r="N155" s="13" t="b">
        <f t="shared" si="17"/>
        <v>1</v>
      </c>
      <c r="O155" s="248" t="str">
        <f t="shared" si="21"/>
        <v>-</v>
      </c>
      <c r="P155" s="248">
        <f>IF(O155="-",0,IF(COUNTIF(O155:$O$1021,O155)&gt;1,1,0))</f>
        <v>0</v>
      </c>
    </row>
    <row r="156" spans="1:16">
      <c r="A156" s="205">
        <v>135</v>
      </c>
      <c r="B156" s="177"/>
      <c r="C156" s="178"/>
      <c r="D156" s="177"/>
      <c r="E156" s="178"/>
      <c r="F156" s="179"/>
      <c r="G156" s="179"/>
      <c r="H156" s="248" t="b">
        <f t="shared" si="22"/>
        <v>1</v>
      </c>
      <c r="I156" s="248" t="b">
        <f t="shared" si="23"/>
        <v>1</v>
      </c>
      <c r="J156" s="248">
        <f t="shared" si="18"/>
        <v>0</v>
      </c>
      <c r="K156" s="248">
        <f t="shared" si="19"/>
        <v>0</v>
      </c>
      <c r="L156" s="248">
        <f t="shared" si="20"/>
        <v>0</v>
      </c>
      <c r="M156" s="13" t="b">
        <f t="shared" si="16"/>
        <v>1</v>
      </c>
      <c r="N156" s="13" t="b">
        <f t="shared" si="17"/>
        <v>1</v>
      </c>
      <c r="O156" s="248" t="str">
        <f t="shared" si="21"/>
        <v>-</v>
      </c>
      <c r="P156" s="248">
        <f>IF(O156="-",0,IF(COUNTIF(O156:$O$1021,O156)&gt;1,1,0))</f>
        <v>0</v>
      </c>
    </row>
    <row r="157" spans="1:16">
      <c r="A157" s="205">
        <v>136</v>
      </c>
      <c r="B157" s="177"/>
      <c r="C157" s="178"/>
      <c r="D157" s="177"/>
      <c r="E157" s="178"/>
      <c r="F157" s="179"/>
      <c r="G157" s="179"/>
      <c r="H157" s="248" t="b">
        <f t="shared" si="22"/>
        <v>1</v>
      </c>
      <c r="I157" s="248" t="b">
        <f t="shared" si="23"/>
        <v>1</v>
      </c>
      <c r="J157" s="248">
        <f t="shared" si="18"/>
        <v>0</v>
      </c>
      <c r="K157" s="248">
        <f t="shared" si="19"/>
        <v>0</v>
      </c>
      <c r="L157" s="248">
        <f t="shared" si="20"/>
        <v>0</v>
      </c>
      <c r="M157" s="13" t="b">
        <f t="shared" si="16"/>
        <v>1</v>
      </c>
      <c r="N157" s="13" t="b">
        <f t="shared" si="17"/>
        <v>1</v>
      </c>
      <c r="O157" s="248" t="str">
        <f t="shared" si="21"/>
        <v>-</v>
      </c>
      <c r="P157" s="248">
        <f>IF(O157="-",0,IF(COUNTIF(O157:$O$1021,O157)&gt;1,1,0))</f>
        <v>0</v>
      </c>
    </row>
    <row r="158" spans="1:16">
      <c r="A158" s="205">
        <v>137</v>
      </c>
      <c r="B158" s="177"/>
      <c r="C158" s="178"/>
      <c r="D158" s="177"/>
      <c r="E158" s="178"/>
      <c r="F158" s="179"/>
      <c r="G158" s="179"/>
      <c r="H158" s="248" t="b">
        <f t="shared" si="22"/>
        <v>1</v>
      </c>
      <c r="I158" s="248" t="b">
        <f t="shared" si="23"/>
        <v>1</v>
      </c>
      <c r="J158" s="248">
        <f t="shared" si="18"/>
        <v>0</v>
      </c>
      <c r="K158" s="248">
        <f t="shared" si="19"/>
        <v>0</v>
      </c>
      <c r="L158" s="248">
        <f t="shared" si="20"/>
        <v>0</v>
      </c>
      <c r="M158" s="13" t="b">
        <f t="shared" si="16"/>
        <v>1</v>
      </c>
      <c r="N158" s="13" t="b">
        <f t="shared" si="17"/>
        <v>1</v>
      </c>
      <c r="O158" s="248" t="str">
        <f t="shared" si="21"/>
        <v>-</v>
      </c>
      <c r="P158" s="248">
        <f>IF(O158="-",0,IF(COUNTIF(O158:$O$1021,O158)&gt;1,1,0))</f>
        <v>0</v>
      </c>
    </row>
    <row r="159" spans="1:16">
      <c r="A159" s="205">
        <v>138</v>
      </c>
      <c r="B159" s="177"/>
      <c r="C159" s="178"/>
      <c r="D159" s="177"/>
      <c r="E159" s="178"/>
      <c r="F159" s="179"/>
      <c r="G159" s="179"/>
      <c r="H159" s="248" t="b">
        <f t="shared" si="22"/>
        <v>1</v>
      </c>
      <c r="I159" s="248" t="b">
        <f t="shared" si="23"/>
        <v>1</v>
      </c>
      <c r="J159" s="248">
        <f t="shared" si="18"/>
        <v>0</v>
      </c>
      <c r="K159" s="248">
        <f t="shared" si="19"/>
        <v>0</v>
      </c>
      <c r="L159" s="248">
        <f t="shared" si="20"/>
        <v>0</v>
      </c>
      <c r="M159" s="13" t="b">
        <f t="shared" si="16"/>
        <v>1</v>
      </c>
      <c r="N159" s="13" t="b">
        <f t="shared" si="17"/>
        <v>1</v>
      </c>
      <c r="O159" s="248" t="str">
        <f t="shared" si="21"/>
        <v>-</v>
      </c>
      <c r="P159" s="248">
        <f>IF(O159="-",0,IF(COUNTIF(O159:$O$1021,O159)&gt;1,1,0))</f>
        <v>0</v>
      </c>
    </row>
    <row r="160" spans="1:16">
      <c r="A160" s="205">
        <v>139</v>
      </c>
      <c r="B160" s="177"/>
      <c r="C160" s="178"/>
      <c r="D160" s="177"/>
      <c r="E160" s="178"/>
      <c r="F160" s="179"/>
      <c r="G160" s="179"/>
      <c r="H160" s="248" t="b">
        <f t="shared" si="22"/>
        <v>1</v>
      </c>
      <c r="I160" s="248" t="b">
        <f t="shared" si="23"/>
        <v>1</v>
      </c>
      <c r="J160" s="248">
        <f t="shared" si="18"/>
        <v>0</v>
      </c>
      <c r="K160" s="248">
        <f t="shared" si="19"/>
        <v>0</v>
      </c>
      <c r="L160" s="248">
        <f t="shared" si="20"/>
        <v>0</v>
      </c>
      <c r="M160" s="13" t="b">
        <f t="shared" si="16"/>
        <v>1</v>
      </c>
      <c r="N160" s="13" t="b">
        <f t="shared" si="17"/>
        <v>1</v>
      </c>
      <c r="O160" s="248" t="str">
        <f t="shared" si="21"/>
        <v>-</v>
      </c>
      <c r="P160" s="248">
        <f>IF(O160="-",0,IF(COUNTIF(O160:$O$1021,O160)&gt;1,1,0))</f>
        <v>0</v>
      </c>
    </row>
    <row r="161" spans="1:16">
      <c r="A161" s="205">
        <v>140</v>
      </c>
      <c r="B161" s="177"/>
      <c r="C161" s="178"/>
      <c r="D161" s="177"/>
      <c r="E161" s="178"/>
      <c r="F161" s="179"/>
      <c r="G161" s="179"/>
      <c r="H161" s="248" t="b">
        <f t="shared" si="22"/>
        <v>1</v>
      </c>
      <c r="I161" s="248" t="b">
        <f t="shared" si="23"/>
        <v>1</v>
      </c>
      <c r="J161" s="248">
        <f t="shared" si="18"/>
        <v>0</v>
      </c>
      <c r="K161" s="248">
        <f t="shared" si="19"/>
        <v>0</v>
      </c>
      <c r="L161" s="248">
        <f t="shared" si="20"/>
        <v>0</v>
      </c>
      <c r="M161" s="13" t="b">
        <f t="shared" si="16"/>
        <v>1</v>
      </c>
      <c r="N161" s="13" t="b">
        <f t="shared" si="17"/>
        <v>1</v>
      </c>
      <c r="O161" s="248" t="str">
        <f t="shared" si="21"/>
        <v>-</v>
      </c>
      <c r="P161" s="248">
        <f>IF(O161="-",0,IF(COUNTIF(O161:$O$1021,O161)&gt;1,1,0))</f>
        <v>0</v>
      </c>
    </row>
    <row r="162" spans="1:16">
      <c r="A162" s="205">
        <v>141</v>
      </c>
      <c r="B162" s="177"/>
      <c r="C162" s="178"/>
      <c r="D162" s="177"/>
      <c r="E162" s="178"/>
      <c r="F162" s="179"/>
      <c r="G162" s="179"/>
      <c r="H162" s="248" t="b">
        <f t="shared" si="22"/>
        <v>1</v>
      </c>
      <c r="I162" s="248" t="b">
        <f t="shared" si="23"/>
        <v>1</v>
      </c>
      <c r="J162" s="248">
        <f t="shared" si="18"/>
        <v>0</v>
      </c>
      <c r="K162" s="248">
        <f t="shared" si="19"/>
        <v>0</v>
      </c>
      <c r="L162" s="248">
        <f t="shared" si="20"/>
        <v>0</v>
      </c>
      <c r="M162" s="13" t="b">
        <f t="shared" si="16"/>
        <v>1</v>
      </c>
      <c r="N162" s="13" t="b">
        <f t="shared" si="17"/>
        <v>1</v>
      </c>
      <c r="O162" s="248" t="str">
        <f t="shared" si="21"/>
        <v>-</v>
      </c>
      <c r="P162" s="248">
        <f>IF(O162="-",0,IF(COUNTIF(O162:$O$1021,O162)&gt;1,1,0))</f>
        <v>0</v>
      </c>
    </row>
    <row r="163" spans="1:16">
      <c r="A163" s="205">
        <v>142</v>
      </c>
      <c r="B163" s="177"/>
      <c r="C163" s="178"/>
      <c r="D163" s="177"/>
      <c r="E163" s="178"/>
      <c r="F163" s="179"/>
      <c r="G163" s="179"/>
      <c r="H163" s="248" t="b">
        <f t="shared" si="22"/>
        <v>1</v>
      </c>
      <c r="I163" s="248" t="b">
        <f t="shared" si="23"/>
        <v>1</v>
      </c>
      <c r="J163" s="248">
        <f t="shared" si="18"/>
        <v>0</v>
      </c>
      <c r="K163" s="248">
        <f t="shared" si="19"/>
        <v>0</v>
      </c>
      <c r="L163" s="248">
        <f t="shared" si="20"/>
        <v>0</v>
      </c>
      <c r="M163" s="13" t="b">
        <f t="shared" si="16"/>
        <v>1</v>
      </c>
      <c r="N163" s="13" t="b">
        <f t="shared" si="17"/>
        <v>1</v>
      </c>
      <c r="O163" s="248" t="str">
        <f t="shared" si="21"/>
        <v>-</v>
      </c>
      <c r="P163" s="248">
        <f>IF(O163="-",0,IF(COUNTIF(O163:$O$1021,O163)&gt;1,1,0))</f>
        <v>0</v>
      </c>
    </row>
    <row r="164" spans="1:16">
      <c r="A164" s="205">
        <v>143</v>
      </c>
      <c r="B164" s="177"/>
      <c r="C164" s="178"/>
      <c r="D164" s="177"/>
      <c r="E164" s="178"/>
      <c r="F164" s="179"/>
      <c r="G164" s="179"/>
      <c r="H164" s="248" t="b">
        <f t="shared" si="22"/>
        <v>1</v>
      </c>
      <c r="I164" s="248" t="b">
        <f t="shared" si="23"/>
        <v>1</v>
      </c>
      <c r="J164" s="248">
        <f t="shared" si="18"/>
        <v>0</v>
      </c>
      <c r="K164" s="248">
        <f t="shared" si="19"/>
        <v>0</v>
      </c>
      <c r="L164" s="248">
        <f t="shared" si="20"/>
        <v>0</v>
      </c>
      <c r="M164" s="13" t="b">
        <f t="shared" si="16"/>
        <v>1</v>
      </c>
      <c r="N164" s="13" t="b">
        <f t="shared" si="17"/>
        <v>1</v>
      </c>
      <c r="O164" s="248" t="str">
        <f t="shared" si="21"/>
        <v>-</v>
      </c>
      <c r="P164" s="248">
        <f>IF(O164="-",0,IF(COUNTIF(O164:$O$1021,O164)&gt;1,1,0))</f>
        <v>0</v>
      </c>
    </row>
    <row r="165" spans="1:16">
      <c r="A165" s="205">
        <v>144</v>
      </c>
      <c r="B165" s="177"/>
      <c r="C165" s="178"/>
      <c r="D165" s="177"/>
      <c r="E165" s="178"/>
      <c r="F165" s="179"/>
      <c r="G165" s="179"/>
      <c r="H165" s="248" t="b">
        <f t="shared" si="22"/>
        <v>1</v>
      </c>
      <c r="I165" s="248" t="b">
        <f t="shared" si="23"/>
        <v>1</v>
      </c>
      <c r="J165" s="248">
        <f t="shared" si="18"/>
        <v>0</v>
      </c>
      <c r="K165" s="248">
        <f t="shared" si="19"/>
        <v>0</v>
      </c>
      <c r="L165" s="248">
        <f t="shared" si="20"/>
        <v>0</v>
      </c>
      <c r="M165" s="13" t="b">
        <f t="shared" si="16"/>
        <v>1</v>
      </c>
      <c r="N165" s="13" t="b">
        <f t="shared" si="17"/>
        <v>1</v>
      </c>
      <c r="O165" s="248" t="str">
        <f t="shared" si="21"/>
        <v>-</v>
      </c>
      <c r="P165" s="248">
        <f>IF(O165="-",0,IF(COUNTIF(O165:$O$1021,O165)&gt;1,1,0))</f>
        <v>0</v>
      </c>
    </row>
    <row r="166" spans="1:16">
      <c r="A166" s="205">
        <v>145</v>
      </c>
      <c r="B166" s="177"/>
      <c r="C166" s="178"/>
      <c r="D166" s="177"/>
      <c r="E166" s="178"/>
      <c r="F166" s="179"/>
      <c r="G166" s="179"/>
      <c r="H166" s="248" t="b">
        <f t="shared" si="22"/>
        <v>1</v>
      </c>
      <c r="I166" s="248" t="b">
        <f t="shared" si="23"/>
        <v>1</v>
      </c>
      <c r="J166" s="248">
        <f t="shared" si="18"/>
        <v>0</v>
      </c>
      <c r="K166" s="248">
        <f t="shared" si="19"/>
        <v>0</v>
      </c>
      <c r="L166" s="248">
        <f t="shared" si="20"/>
        <v>0</v>
      </c>
      <c r="M166" s="13" t="b">
        <f t="shared" si="16"/>
        <v>1</v>
      </c>
      <c r="N166" s="13" t="b">
        <f t="shared" si="17"/>
        <v>1</v>
      </c>
      <c r="O166" s="248" t="str">
        <f t="shared" si="21"/>
        <v>-</v>
      </c>
      <c r="P166" s="248">
        <f>IF(O166="-",0,IF(COUNTIF(O166:$O$1021,O166)&gt;1,1,0))</f>
        <v>0</v>
      </c>
    </row>
    <row r="167" spans="1:16">
      <c r="A167" s="205">
        <v>146</v>
      </c>
      <c r="B167" s="177"/>
      <c r="C167" s="178"/>
      <c r="D167" s="177"/>
      <c r="E167" s="178"/>
      <c r="F167" s="179"/>
      <c r="G167" s="179"/>
      <c r="H167" s="248" t="b">
        <f t="shared" si="22"/>
        <v>1</v>
      </c>
      <c r="I167" s="248" t="b">
        <f t="shared" si="23"/>
        <v>1</v>
      </c>
      <c r="J167" s="248">
        <f t="shared" si="18"/>
        <v>0</v>
      </c>
      <c r="K167" s="248">
        <f t="shared" si="19"/>
        <v>0</v>
      </c>
      <c r="L167" s="248">
        <f t="shared" si="20"/>
        <v>0</v>
      </c>
      <c r="M167" s="13" t="b">
        <f t="shared" si="16"/>
        <v>1</v>
      </c>
      <c r="N167" s="13" t="b">
        <f t="shared" si="17"/>
        <v>1</v>
      </c>
      <c r="O167" s="248" t="str">
        <f t="shared" si="21"/>
        <v>-</v>
      </c>
      <c r="P167" s="248">
        <f>IF(O167="-",0,IF(COUNTIF(O167:$O$1021,O167)&gt;1,1,0))</f>
        <v>0</v>
      </c>
    </row>
    <row r="168" spans="1:16">
      <c r="A168" s="205">
        <v>147</v>
      </c>
      <c r="B168" s="177"/>
      <c r="C168" s="178"/>
      <c r="D168" s="177"/>
      <c r="E168" s="178"/>
      <c r="F168" s="179"/>
      <c r="G168" s="179"/>
      <c r="H168" s="248" t="b">
        <f t="shared" si="22"/>
        <v>1</v>
      </c>
      <c r="I168" s="248" t="b">
        <f t="shared" si="23"/>
        <v>1</v>
      </c>
      <c r="J168" s="248">
        <f t="shared" si="18"/>
        <v>0</v>
      </c>
      <c r="K168" s="248">
        <f t="shared" si="19"/>
        <v>0</v>
      </c>
      <c r="L168" s="248">
        <f t="shared" si="20"/>
        <v>0</v>
      </c>
      <c r="M168" s="13" t="b">
        <f t="shared" si="16"/>
        <v>1</v>
      </c>
      <c r="N168" s="13" t="b">
        <f t="shared" si="17"/>
        <v>1</v>
      </c>
      <c r="O168" s="248" t="str">
        <f t="shared" si="21"/>
        <v>-</v>
      </c>
      <c r="P168" s="248">
        <f>IF(O168="-",0,IF(COUNTIF(O168:$O$1021,O168)&gt;1,1,0))</f>
        <v>0</v>
      </c>
    </row>
    <row r="169" spans="1:16">
      <c r="A169" s="205">
        <v>148</v>
      </c>
      <c r="B169" s="177"/>
      <c r="C169" s="178"/>
      <c r="D169" s="177"/>
      <c r="E169" s="178"/>
      <c r="F169" s="179"/>
      <c r="G169" s="179"/>
      <c r="H169" s="248" t="b">
        <f t="shared" si="22"/>
        <v>1</v>
      </c>
      <c r="I169" s="248" t="b">
        <f t="shared" si="23"/>
        <v>1</v>
      </c>
      <c r="J169" s="248">
        <f t="shared" si="18"/>
        <v>0</v>
      </c>
      <c r="K169" s="248">
        <f t="shared" si="19"/>
        <v>0</v>
      </c>
      <c r="L169" s="248">
        <f t="shared" si="20"/>
        <v>0</v>
      </c>
      <c r="M169" s="13" t="b">
        <f t="shared" si="16"/>
        <v>1</v>
      </c>
      <c r="N169" s="13" t="b">
        <f t="shared" si="17"/>
        <v>1</v>
      </c>
      <c r="O169" s="248" t="str">
        <f t="shared" si="21"/>
        <v>-</v>
      </c>
      <c r="P169" s="248">
        <f>IF(O169="-",0,IF(COUNTIF(O169:$O$1021,O169)&gt;1,1,0))</f>
        <v>0</v>
      </c>
    </row>
    <row r="170" spans="1:16">
      <c r="A170" s="205">
        <v>149</v>
      </c>
      <c r="B170" s="177"/>
      <c r="C170" s="178"/>
      <c r="D170" s="177"/>
      <c r="E170" s="178"/>
      <c r="F170" s="179"/>
      <c r="G170" s="179"/>
      <c r="H170" s="248" t="b">
        <f t="shared" si="22"/>
        <v>1</v>
      </c>
      <c r="I170" s="248" t="b">
        <f t="shared" si="23"/>
        <v>1</v>
      </c>
      <c r="J170" s="248">
        <f t="shared" si="18"/>
        <v>0</v>
      </c>
      <c r="K170" s="248">
        <f t="shared" si="19"/>
        <v>0</v>
      </c>
      <c r="L170" s="248">
        <f t="shared" si="20"/>
        <v>0</v>
      </c>
      <c r="M170" s="13" t="b">
        <f t="shared" si="16"/>
        <v>1</v>
      </c>
      <c r="N170" s="13" t="b">
        <f t="shared" si="17"/>
        <v>1</v>
      </c>
      <c r="O170" s="248" t="str">
        <f t="shared" si="21"/>
        <v>-</v>
      </c>
      <c r="P170" s="248">
        <f>IF(O170="-",0,IF(COUNTIF(O170:$O$1021,O170)&gt;1,1,0))</f>
        <v>0</v>
      </c>
    </row>
    <row r="171" spans="1:16">
      <c r="A171" s="205">
        <v>150</v>
      </c>
      <c r="B171" s="177"/>
      <c r="C171" s="178"/>
      <c r="D171" s="177"/>
      <c r="E171" s="178"/>
      <c r="F171" s="179"/>
      <c r="G171" s="179"/>
      <c r="H171" s="248" t="b">
        <f t="shared" si="22"/>
        <v>1</v>
      </c>
      <c r="I171" s="248" t="b">
        <f t="shared" si="23"/>
        <v>1</v>
      </c>
      <c r="J171" s="248">
        <f t="shared" si="18"/>
        <v>0</v>
      </c>
      <c r="K171" s="248">
        <f t="shared" si="19"/>
        <v>0</v>
      </c>
      <c r="L171" s="248">
        <f t="shared" si="20"/>
        <v>0</v>
      </c>
      <c r="M171" s="13" t="b">
        <f t="shared" si="16"/>
        <v>1</v>
      </c>
      <c r="N171" s="13" t="b">
        <f t="shared" si="17"/>
        <v>1</v>
      </c>
      <c r="O171" s="248" t="str">
        <f t="shared" si="21"/>
        <v>-</v>
      </c>
      <c r="P171" s="248">
        <f>IF(O171="-",0,IF(COUNTIF(O171:$O$1021,O171)&gt;1,1,0))</f>
        <v>0</v>
      </c>
    </row>
    <row r="172" spans="1:16">
      <c r="A172" s="205">
        <v>151</v>
      </c>
      <c r="B172" s="177"/>
      <c r="C172" s="178"/>
      <c r="D172" s="177"/>
      <c r="E172" s="178"/>
      <c r="F172" s="179"/>
      <c r="G172" s="179"/>
      <c r="H172" s="248" t="b">
        <f t="shared" si="22"/>
        <v>1</v>
      </c>
      <c r="I172" s="248" t="b">
        <f t="shared" si="23"/>
        <v>1</v>
      </c>
      <c r="J172" s="248">
        <f t="shared" si="18"/>
        <v>0</v>
      </c>
      <c r="K172" s="248">
        <f t="shared" si="19"/>
        <v>0</v>
      </c>
      <c r="L172" s="248">
        <f t="shared" si="20"/>
        <v>0</v>
      </c>
      <c r="M172" s="13" t="b">
        <f t="shared" si="16"/>
        <v>1</v>
      </c>
      <c r="N172" s="13" t="b">
        <f t="shared" si="17"/>
        <v>1</v>
      </c>
      <c r="O172" s="248" t="str">
        <f t="shared" si="21"/>
        <v>-</v>
      </c>
      <c r="P172" s="248">
        <f>IF(O172="-",0,IF(COUNTIF(O172:$O$1021,O172)&gt;1,1,0))</f>
        <v>0</v>
      </c>
    </row>
    <row r="173" spans="1:16">
      <c r="A173" s="205">
        <v>152</v>
      </c>
      <c r="B173" s="177"/>
      <c r="C173" s="178"/>
      <c r="D173" s="177"/>
      <c r="E173" s="178"/>
      <c r="F173" s="179"/>
      <c r="G173" s="179"/>
      <c r="H173" s="248" t="b">
        <f t="shared" si="22"/>
        <v>1</v>
      </c>
      <c r="I173" s="248" t="b">
        <f t="shared" si="23"/>
        <v>1</v>
      </c>
      <c r="J173" s="248">
        <f t="shared" si="18"/>
        <v>0</v>
      </c>
      <c r="K173" s="248">
        <f t="shared" si="19"/>
        <v>0</v>
      </c>
      <c r="L173" s="248">
        <f t="shared" si="20"/>
        <v>0</v>
      </c>
      <c r="M173" s="13" t="b">
        <f t="shared" si="16"/>
        <v>1</v>
      </c>
      <c r="N173" s="13" t="b">
        <f t="shared" si="17"/>
        <v>1</v>
      </c>
      <c r="O173" s="248" t="str">
        <f t="shared" si="21"/>
        <v>-</v>
      </c>
      <c r="P173" s="248">
        <f>IF(O173="-",0,IF(COUNTIF(O173:$O$1021,O173)&gt;1,1,0))</f>
        <v>0</v>
      </c>
    </row>
    <row r="174" spans="1:16">
      <c r="A174" s="205">
        <v>153</v>
      </c>
      <c r="B174" s="177"/>
      <c r="C174" s="178"/>
      <c r="D174" s="177"/>
      <c r="E174" s="178"/>
      <c r="F174" s="179"/>
      <c r="G174" s="179"/>
      <c r="H174" s="248" t="b">
        <f t="shared" si="22"/>
        <v>1</v>
      </c>
      <c r="I174" s="248" t="b">
        <f t="shared" si="23"/>
        <v>1</v>
      </c>
      <c r="J174" s="248">
        <f t="shared" si="18"/>
        <v>0</v>
      </c>
      <c r="K174" s="248">
        <f t="shared" si="19"/>
        <v>0</v>
      </c>
      <c r="L174" s="248">
        <f t="shared" si="20"/>
        <v>0</v>
      </c>
      <c r="M174" s="13" t="b">
        <f t="shared" si="16"/>
        <v>1</v>
      </c>
      <c r="N174" s="13" t="b">
        <f t="shared" si="17"/>
        <v>1</v>
      </c>
      <c r="O174" s="248" t="str">
        <f t="shared" si="21"/>
        <v>-</v>
      </c>
      <c r="P174" s="248">
        <f>IF(O174="-",0,IF(COUNTIF(O174:$O$1021,O174)&gt;1,1,0))</f>
        <v>0</v>
      </c>
    </row>
    <row r="175" spans="1:16">
      <c r="A175" s="205">
        <v>154</v>
      </c>
      <c r="B175" s="177"/>
      <c r="C175" s="178"/>
      <c r="D175" s="177"/>
      <c r="E175" s="178"/>
      <c r="F175" s="179"/>
      <c r="G175" s="179"/>
      <c r="H175" s="248" t="b">
        <f t="shared" si="22"/>
        <v>1</v>
      </c>
      <c r="I175" s="248" t="b">
        <f t="shared" si="23"/>
        <v>1</v>
      </c>
      <c r="J175" s="248">
        <f t="shared" si="18"/>
        <v>0</v>
      </c>
      <c r="K175" s="248">
        <f t="shared" si="19"/>
        <v>0</v>
      </c>
      <c r="L175" s="248">
        <f t="shared" si="20"/>
        <v>0</v>
      </c>
      <c r="M175" s="13" t="b">
        <f t="shared" si="16"/>
        <v>1</v>
      </c>
      <c r="N175" s="13" t="b">
        <f t="shared" si="17"/>
        <v>1</v>
      </c>
      <c r="O175" s="248" t="str">
        <f t="shared" si="21"/>
        <v>-</v>
      </c>
      <c r="P175" s="248">
        <f>IF(O175="-",0,IF(COUNTIF(O175:$O$1021,O175)&gt;1,1,0))</f>
        <v>0</v>
      </c>
    </row>
    <row r="176" spans="1:16">
      <c r="A176" s="205">
        <v>155</v>
      </c>
      <c r="B176" s="177"/>
      <c r="C176" s="178"/>
      <c r="D176" s="177"/>
      <c r="E176" s="178"/>
      <c r="F176" s="179"/>
      <c r="G176" s="179"/>
      <c r="H176" s="248" t="b">
        <f t="shared" si="22"/>
        <v>1</v>
      </c>
      <c r="I176" s="248" t="b">
        <f t="shared" si="23"/>
        <v>1</v>
      </c>
      <c r="J176" s="248">
        <f t="shared" si="18"/>
        <v>0</v>
      </c>
      <c r="K176" s="248">
        <f t="shared" si="19"/>
        <v>0</v>
      </c>
      <c r="L176" s="248">
        <f t="shared" si="20"/>
        <v>0</v>
      </c>
      <c r="M176" s="13" t="b">
        <f t="shared" si="16"/>
        <v>1</v>
      </c>
      <c r="N176" s="13" t="b">
        <f t="shared" si="17"/>
        <v>1</v>
      </c>
      <c r="O176" s="248" t="str">
        <f t="shared" si="21"/>
        <v>-</v>
      </c>
      <c r="P176" s="248">
        <f>IF(O176="-",0,IF(COUNTIF(O176:$O$1021,O176)&gt;1,1,0))</f>
        <v>0</v>
      </c>
    </row>
    <row r="177" spans="1:16">
      <c r="A177" s="205">
        <v>156</v>
      </c>
      <c r="B177" s="177"/>
      <c r="C177" s="178"/>
      <c r="D177" s="177"/>
      <c r="E177" s="178"/>
      <c r="F177" s="179"/>
      <c r="G177" s="179"/>
      <c r="H177" s="248" t="b">
        <f t="shared" si="22"/>
        <v>1</v>
      </c>
      <c r="I177" s="248" t="b">
        <f t="shared" si="23"/>
        <v>1</v>
      </c>
      <c r="J177" s="248">
        <f t="shared" si="18"/>
        <v>0</v>
      </c>
      <c r="K177" s="248">
        <f t="shared" si="19"/>
        <v>0</v>
      </c>
      <c r="L177" s="248">
        <f t="shared" si="20"/>
        <v>0</v>
      </c>
      <c r="M177" s="13" t="b">
        <f t="shared" si="16"/>
        <v>1</v>
      </c>
      <c r="N177" s="13" t="b">
        <f t="shared" si="17"/>
        <v>1</v>
      </c>
      <c r="O177" s="248" t="str">
        <f t="shared" si="21"/>
        <v>-</v>
      </c>
      <c r="P177" s="248">
        <f>IF(O177="-",0,IF(COUNTIF(O177:$O$1021,O177)&gt;1,1,0))</f>
        <v>0</v>
      </c>
    </row>
    <row r="178" spans="1:16">
      <c r="A178" s="205">
        <v>157</v>
      </c>
      <c r="B178" s="177"/>
      <c r="C178" s="178"/>
      <c r="D178" s="177"/>
      <c r="E178" s="178"/>
      <c r="F178" s="179"/>
      <c r="G178" s="179"/>
      <c r="H178" s="248" t="b">
        <f t="shared" si="22"/>
        <v>1</v>
      </c>
      <c r="I178" s="248" t="b">
        <f t="shared" si="23"/>
        <v>1</v>
      </c>
      <c r="J178" s="248">
        <f t="shared" si="18"/>
        <v>0</v>
      </c>
      <c r="K178" s="248">
        <f t="shared" si="19"/>
        <v>0</v>
      </c>
      <c r="L178" s="248">
        <f t="shared" si="20"/>
        <v>0</v>
      </c>
      <c r="M178" s="13" t="b">
        <f t="shared" si="16"/>
        <v>1</v>
      </c>
      <c r="N178" s="13" t="b">
        <f t="shared" si="17"/>
        <v>1</v>
      </c>
      <c r="O178" s="248" t="str">
        <f t="shared" si="21"/>
        <v>-</v>
      </c>
      <c r="P178" s="248">
        <f>IF(O178="-",0,IF(COUNTIF(O178:$O$1021,O178)&gt;1,1,0))</f>
        <v>0</v>
      </c>
    </row>
    <row r="179" spans="1:16">
      <c r="A179" s="205">
        <v>158</v>
      </c>
      <c r="B179" s="177"/>
      <c r="C179" s="178"/>
      <c r="D179" s="177"/>
      <c r="E179" s="178"/>
      <c r="F179" s="179"/>
      <c r="G179" s="179"/>
      <c r="H179" s="248" t="b">
        <f t="shared" si="22"/>
        <v>1</v>
      </c>
      <c r="I179" s="248" t="b">
        <f t="shared" si="23"/>
        <v>1</v>
      </c>
      <c r="J179" s="248">
        <f t="shared" si="18"/>
        <v>0</v>
      </c>
      <c r="K179" s="248">
        <f t="shared" si="19"/>
        <v>0</v>
      </c>
      <c r="L179" s="248">
        <f t="shared" si="20"/>
        <v>0</v>
      </c>
      <c r="M179" s="13" t="b">
        <f t="shared" si="16"/>
        <v>1</v>
      </c>
      <c r="N179" s="13" t="b">
        <f t="shared" si="17"/>
        <v>1</v>
      </c>
      <c r="O179" s="248" t="str">
        <f t="shared" si="21"/>
        <v>-</v>
      </c>
      <c r="P179" s="248">
        <f>IF(O179="-",0,IF(COUNTIF(O179:$O$1021,O179)&gt;1,1,0))</f>
        <v>0</v>
      </c>
    </row>
    <row r="180" spans="1:16">
      <c r="A180" s="205">
        <v>159</v>
      </c>
      <c r="B180" s="177"/>
      <c r="C180" s="178"/>
      <c r="D180" s="177"/>
      <c r="E180" s="178"/>
      <c r="F180" s="179"/>
      <c r="G180" s="179"/>
      <c r="H180" s="248" t="b">
        <f t="shared" si="22"/>
        <v>1</v>
      </c>
      <c r="I180" s="248" t="b">
        <f t="shared" si="23"/>
        <v>1</v>
      </c>
      <c r="J180" s="248">
        <f t="shared" si="18"/>
        <v>0</v>
      </c>
      <c r="K180" s="248">
        <f t="shared" si="19"/>
        <v>0</v>
      </c>
      <c r="L180" s="248">
        <f t="shared" si="20"/>
        <v>0</v>
      </c>
      <c r="M180" s="13" t="b">
        <f t="shared" si="16"/>
        <v>1</v>
      </c>
      <c r="N180" s="13" t="b">
        <f t="shared" si="17"/>
        <v>1</v>
      </c>
      <c r="O180" s="248" t="str">
        <f t="shared" si="21"/>
        <v>-</v>
      </c>
      <c r="P180" s="248">
        <f>IF(O180="-",0,IF(COUNTIF(O180:$O$1021,O180)&gt;1,1,0))</f>
        <v>0</v>
      </c>
    </row>
    <row r="181" spans="1:16">
      <c r="A181" s="205">
        <v>160</v>
      </c>
      <c r="B181" s="177"/>
      <c r="C181" s="178"/>
      <c r="D181" s="177"/>
      <c r="E181" s="178"/>
      <c r="F181" s="179"/>
      <c r="G181" s="179"/>
      <c r="H181" s="248" t="b">
        <f t="shared" si="22"/>
        <v>1</v>
      </c>
      <c r="I181" s="248" t="b">
        <f t="shared" si="23"/>
        <v>1</v>
      </c>
      <c r="J181" s="248">
        <f t="shared" si="18"/>
        <v>0</v>
      </c>
      <c r="K181" s="248">
        <f t="shared" si="19"/>
        <v>0</v>
      </c>
      <c r="L181" s="248">
        <f t="shared" si="20"/>
        <v>0</v>
      </c>
      <c r="M181" s="13" t="b">
        <f t="shared" si="16"/>
        <v>1</v>
      </c>
      <c r="N181" s="13" t="b">
        <f t="shared" si="17"/>
        <v>1</v>
      </c>
      <c r="O181" s="248" t="str">
        <f t="shared" si="21"/>
        <v>-</v>
      </c>
      <c r="P181" s="248">
        <f>IF(O181="-",0,IF(COUNTIF(O181:$O$1021,O181)&gt;1,1,0))</f>
        <v>0</v>
      </c>
    </row>
    <row r="182" spans="1:16">
      <c r="A182" s="205">
        <v>161</v>
      </c>
      <c r="B182" s="177"/>
      <c r="C182" s="178"/>
      <c r="D182" s="177"/>
      <c r="E182" s="178"/>
      <c r="F182" s="179"/>
      <c r="G182" s="179"/>
      <c r="H182" s="248" t="b">
        <f t="shared" si="22"/>
        <v>1</v>
      </c>
      <c r="I182" s="248" t="b">
        <f t="shared" si="23"/>
        <v>1</v>
      </c>
      <c r="J182" s="248">
        <f t="shared" si="18"/>
        <v>0</v>
      </c>
      <c r="K182" s="248">
        <f t="shared" si="19"/>
        <v>0</v>
      </c>
      <c r="L182" s="248">
        <f t="shared" si="20"/>
        <v>0</v>
      </c>
      <c r="M182" s="13" t="b">
        <f t="shared" si="16"/>
        <v>1</v>
      </c>
      <c r="N182" s="13" t="b">
        <f t="shared" si="17"/>
        <v>1</v>
      </c>
      <c r="O182" s="248" t="str">
        <f t="shared" si="21"/>
        <v>-</v>
      </c>
      <c r="P182" s="248">
        <f>IF(O182="-",0,IF(COUNTIF(O182:$O$1021,O182)&gt;1,1,0))</f>
        <v>0</v>
      </c>
    </row>
    <row r="183" spans="1:16">
      <c r="A183" s="205">
        <v>162</v>
      </c>
      <c r="B183" s="177"/>
      <c r="C183" s="178"/>
      <c r="D183" s="177"/>
      <c r="E183" s="178"/>
      <c r="F183" s="179"/>
      <c r="G183" s="179"/>
      <c r="H183" s="248" t="b">
        <f t="shared" si="22"/>
        <v>1</v>
      </c>
      <c r="I183" s="248" t="b">
        <f t="shared" si="23"/>
        <v>1</v>
      </c>
      <c r="J183" s="248">
        <f t="shared" si="18"/>
        <v>0</v>
      </c>
      <c r="K183" s="248">
        <f t="shared" si="19"/>
        <v>0</v>
      </c>
      <c r="L183" s="248">
        <f t="shared" si="20"/>
        <v>0</v>
      </c>
      <c r="M183" s="13" t="b">
        <f t="shared" si="16"/>
        <v>1</v>
      </c>
      <c r="N183" s="13" t="b">
        <f t="shared" si="17"/>
        <v>1</v>
      </c>
      <c r="O183" s="248" t="str">
        <f t="shared" si="21"/>
        <v>-</v>
      </c>
      <c r="P183" s="248">
        <f>IF(O183="-",0,IF(COUNTIF(O183:$O$1021,O183)&gt;1,1,0))</f>
        <v>0</v>
      </c>
    </row>
    <row r="184" spans="1:16">
      <c r="A184" s="205">
        <v>163</v>
      </c>
      <c r="B184" s="177"/>
      <c r="C184" s="178"/>
      <c r="D184" s="177"/>
      <c r="E184" s="178"/>
      <c r="F184" s="179"/>
      <c r="G184" s="179"/>
      <c r="H184" s="248" t="b">
        <f t="shared" si="22"/>
        <v>1</v>
      </c>
      <c r="I184" s="248" t="b">
        <f t="shared" si="23"/>
        <v>1</v>
      </c>
      <c r="J184" s="248">
        <f t="shared" si="18"/>
        <v>0</v>
      </c>
      <c r="K184" s="248">
        <f t="shared" si="19"/>
        <v>0</v>
      </c>
      <c r="L184" s="248">
        <f t="shared" si="20"/>
        <v>0</v>
      </c>
      <c r="M184" s="13" t="b">
        <f t="shared" si="16"/>
        <v>1</v>
      </c>
      <c r="N184" s="13" t="b">
        <f t="shared" si="17"/>
        <v>1</v>
      </c>
      <c r="O184" s="248" t="str">
        <f t="shared" si="21"/>
        <v>-</v>
      </c>
      <c r="P184" s="248">
        <f>IF(O184="-",0,IF(COUNTIF(O184:$O$1021,O184)&gt;1,1,0))</f>
        <v>0</v>
      </c>
    </row>
    <row r="185" spans="1:16">
      <c r="A185" s="205">
        <v>164</v>
      </c>
      <c r="B185" s="177"/>
      <c r="C185" s="178"/>
      <c r="D185" s="177"/>
      <c r="E185" s="178"/>
      <c r="F185" s="179"/>
      <c r="G185" s="179"/>
      <c r="H185" s="248" t="b">
        <f t="shared" si="22"/>
        <v>1</v>
      </c>
      <c r="I185" s="248" t="b">
        <f t="shared" si="23"/>
        <v>1</v>
      </c>
      <c r="J185" s="248">
        <f t="shared" si="18"/>
        <v>0</v>
      </c>
      <c r="K185" s="248">
        <f t="shared" si="19"/>
        <v>0</v>
      </c>
      <c r="L185" s="248">
        <f t="shared" si="20"/>
        <v>0</v>
      </c>
      <c r="M185" s="13" t="b">
        <f t="shared" si="16"/>
        <v>1</v>
      </c>
      <c r="N185" s="13" t="b">
        <f t="shared" si="17"/>
        <v>1</v>
      </c>
      <c r="O185" s="248" t="str">
        <f t="shared" si="21"/>
        <v>-</v>
      </c>
      <c r="P185" s="248">
        <f>IF(O185="-",0,IF(COUNTIF(O185:$O$1021,O185)&gt;1,1,0))</f>
        <v>0</v>
      </c>
    </row>
    <row r="186" spans="1:16">
      <c r="A186" s="205">
        <v>165</v>
      </c>
      <c r="B186" s="177"/>
      <c r="C186" s="178"/>
      <c r="D186" s="177"/>
      <c r="E186" s="178"/>
      <c r="F186" s="179"/>
      <c r="G186" s="179"/>
      <c r="H186" s="248" t="b">
        <f t="shared" si="22"/>
        <v>1</v>
      </c>
      <c r="I186" s="248" t="b">
        <f t="shared" si="23"/>
        <v>1</v>
      </c>
      <c r="J186" s="248">
        <f t="shared" si="18"/>
        <v>0</v>
      </c>
      <c r="K186" s="248">
        <f t="shared" si="19"/>
        <v>0</v>
      </c>
      <c r="L186" s="248">
        <f t="shared" si="20"/>
        <v>0</v>
      </c>
      <c r="M186" s="13" t="b">
        <f t="shared" si="16"/>
        <v>1</v>
      </c>
      <c r="N186" s="13" t="b">
        <f t="shared" si="17"/>
        <v>1</v>
      </c>
      <c r="O186" s="248" t="str">
        <f t="shared" si="21"/>
        <v>-</v>
      </c>
      <c r="P186" s="248">
        <f>IF(O186="-",0,IF(COUNTIF(O186:$O$1021,O186)&gt;1,1,0))</f>
        <v>0</v>
      </c>
    </row>
    <row r="187" spans="1:16">
      <c r="A187" s="205">
        <v>166</v>
      </c>
      <c r="B187" s="177"/>
      <c r="C187" s="178"/>
      <c r="D187" s="177"/>
      <c r="E187" s="178"/>
      <c r="F187" s="179"/>
      <c r="G187" s="179"/>
      <c r="H187" s="248" t="b">
        <f t="shared" si="22"/>
        <v>1</v>
      </c>
      <c r="I187" s="248" t="b">
        <f t="shared" si="23"/>
        <v>1</v>
      </c>
      <c r="J187" s="248">
        <f t="shared" si="18"/>
        <v>0</v>
      </c>
      <c r="K187" s="248">
        <f t="shared" si="19"/>
        <v>0</v>
      </c>
      <c r="L187" s="248">
        <f t="shared" si="20"/>
        <v>0</v>
      </c>
      <c r="M187" s="13" t="b">
        <f t="shared" si="16"/>
        <v>1</v>
      </c>
      <c r="N187" s="13" t="b">
        <f t="shared" si="17"/>
        <v>1</v>
      </c>
      <c r="O187" s="248" t="str">
        <f t="shared" si="21"/>
        <v>-</v>
      </c>
      <c r="P187" s="248">
        <f>IF(O187="-",0,IF(COUNTIF(O187:$O$1021,O187)&gt;1,1,0))</f>
        <v>0</v>
      </c>
    </row>
    <row r="188" spans="1:16">
      <c r="A188" s="205">
        <v>167</v>
      </c>
      <c r="B188" s="177"/>
      <c r="C188" s="178"/>
      <c r="D188" s="177"/>
      <c r="E188" s="178"/>
      <c r="F188" s="179"/>
      <c r="G188" s="179"/>
      <c r="H188" s="248" t="b">
        <f t="shared" si="22"/>
        <v>1</v>
      </c>
      <c r="I188" s="248" t="b">
        <f t="shared" si="23"/>
        <v>1</v>
      </c>
      <c r="J188" s="248">
        <f t="shared" si="18"/>
        <v>0</v>
      </c>
      <c r="K188" s="248">
        <f t="shared" si="19"/>
        <v>0</v>
      </c>
      <c r="L188" s="248">
        <f t="shared" si="20"/>
        <v>0</v>
      </c>
      <c r="M188" s="13" t="b">
        <f t="shared" si="16"/>
        <v>1</v>
      </c>
      <c r="N188" s="13" t="b">
        <f t="shared" si="17"/>
        <v>1</v>
      </c>
      <c r="O188" s="248" t="str">
        <f t="shared" si="21"/>
        <v>-</v>
      </c>
      <c r="P188" s="248">
        <f>IF(O188="-",0,IF(COUNTIF(O188:$O$1021,O188)&gt;1,1,0))</f>
        <v>0</v>
      </c>
    </row>
    <row r="189" spans="1:16">
      <c r="A189" s="205">
        <v>168</v>
      </c>
      <c r="B189" s="177"/>
      <c r="C189" s="178"/>
      <c r="D189" s="177"/>
      <c r="E189" s="178"/>
      <c r="F189" s="179"/>
      <c r="G189" s="179"/>
      <c r="H189" s="248" t="b">
        <f t="shared" si="22"/>
        <v>1</v>
      </c>
      <c r="I189" s="248" t="b">
        <f t="shared" si="23"/>
        <v>1</v>
      </c>
      <c r="J189" s="248">
        <f t="shared" si="18"/>
        <v>0</v>
      </c>
      <c r="K189" s="248">
        <f t="shared" si="19"/>
        <v>0</v>
      </c>
      <c r="L189" s="248">
        <f t="shared" si="20"/>
        <v>0</v>
      </c>
      <c r="M189" s="13" t="b">
        <f t="shared" si="16"/>
        <v>1</v>
      </c>
      <c r="N189" s="13" t="b">
        <f t="shared" si="17"/>
        <v>1</v>
      </c>
      <c r="O189" s="248" t="str">
        <f t="shared" si="21"/>
        <v>-</v>
      </c>
      <c r="P189" s="248">
        <f>IF(O189="-",0,IF(COUNTIF(O189:$O$1021,O189)&gt;1,1,0))</f>
        <v>0</v>
      </c>
    </row>
    <row r="190" spans="1:16">
      <c r="A190" s="205">
        <v>169</v>
      </c>
      <c r="B190" s="177"/>
      <c r="C190" s="178"/>
      <c r="D190" s="177"/>
      <c r="E190" s="178"/>
      <c r="F190" s="179"/>
      <c r="G190" s="179"/>
      <c r="H190" s="248" t="b">
        <f t="shared" si="22"/>
        <v>1</v>
      </c>
      <c r="I190" s="248" t="b">
        <f t="shared" si="23"/>
        <v>1</v>
      </c>
      <c r="J190" s="248">
        <f t="shared" si="18"/>
        <v>0</v>
      </c>
      <c r="K190" s="248">
        <f t="shared" si="19"/>
        <v>0</v>
      </c>
      <c r="L190" s="248">
        <f t="shared" si="20"/>
        <v>0</v>
      </c>
      <c r="M190" s="13" t="b">
        <f t="shared" si="16"/>
        <v>1</v>
      </c>
      <c r="N190" s="13" t="b">
        <f t="shared" si="17"/>
        <v>1</v>
      </c>
      <c r="O190" s="248" t="str">
        <f t="shared" si="21"/>
        <v>-</v>
      </c>
      <c r="P190" s="248">
        <f>IF(O190="-",0,IF(COUNTIF(O190:$O$1021,O190)&gt;1,1,0))</f>
        <v>0</v>
      </c>
    </row>
    <row r="191" spans="1:16">
      <c r="A191" s="205">
        <v>170</v>
      </c>
      <c r="B191" s="177"/>
      <c r="C191" s="178"/>
      <c r="D191" s="177"/>
      <c r="E191" s="178"/>
      <c r="F191" s="179"/>
      <c r="G191" s="179"/>
      <c r="H191" s="248" t="b">
        <f t="shared" si="22"/>
        <v>1</v>
      </c>
      <c r="I191" s="248" t="b">
        <f t="shared" si="23"/>
        <v>1</v>
      </c>
      <c r="J191" s="248">
        <f t="shared" si="18"/>
        <v>0</v>
      </c>
      <c r="K191" s="248">
        <f t="shared" si="19"/>
        <v>0</v>
      </c>
      <c r="L191" s="248">
        <f t="shared" si="20"/>
        <v>0</v>
      </c>
      <c r="M191" s="13" t="b">
        <f t="shared" si="16"/>
        <v>1</v>
      </c>
      <c r="N191" s="13" t="b">
        <f t="shared" si="17"/>
        <v>1</v>
      </c>
      <c r="O191" s="248" t="str">
        <f t="shared" si="21"/>
        <v>-</v>
      </c>
      <c r="P191" s="248">
        <f>IF(O191="-",0,IF(COUNTIF(O191:$O$1021,O191)&gt;1,1,0))</f>
        <v>0</v>
      </c>
    </row>
    <row r="192" spans="1:16">
      <c r="A192" s="205">
        <v>171</v>
      </c>
      <c r="B192" s="177"/>
      <c r="C192" s="178"/>
      <c r="D192" s="177"/>
      <c r="E192" s="178"/>
      <c r="F192" s="179"/>
      <c r="G192" s="179"/>
      <c r="H192" s="248" t="b">
        <f t="shared" si="22"/>
        <v>1</v>
      </c>
      <c r="I192" s="248" t="b">
        <f t="shared" si="23"/>
        <v>1</v>
      </c>
      <c r="J192" s="248">
        <f t="shared" si="18"/>
        <v>0</v>
      </c>
      <c r="K192" s="248">
        <f t="shared" si="19"/>
        <v>0</v>
      </c>
      <c r="L192" s="248">
        <f t="shared" si="20"/>
        <v>0</v>
      </c>
      <c r="M192" s="13" t="b">
        <f t="shared" si="16"/>
        <v>1</v>
      </c>
      <c r="N192" s="13" t="b">
        <f t="shared" si="17"/>
        <v>1</v>
      </c>
      <c r="O192" s="248" t="str">
        <f t="shared" si="21"/>
        <v>-</v>
      </c>
      <c r="P192" s="248">
        <f>IF(O192="-",0,IF(COUNTIF(O192:$O$1021,O192)&gt;1,1,0))</f>
        <v>0</v>
      </c>
    </row>
    <row r="193" spans="1:16">
      <c r="A193" s="205">
        <v>172</v>
      </c>
      <c r="B193" s="177"/>
      <c r="C193" s="178"/>
      <c r="D193" s="177"/>
      <c r="E193" s="178"/>
      <c r="F193" s="179"/>
      <c r="G193" s="179"/>
      <c r="H193" s="248" t="b">
        <f t="shared" si="22"/>
        <v>1</v>
      </c>
      <c r="I193" s="248" t="b">
        <f t="shared" si="23"/>
        <v>1</v>
      </c>
      <c r="J193" s="248">
        <f t="shared" si="18"/>
        <v>0</v>
      </c>
      <c r="K193" s="248">
        <f t="shared" si="19"/>
        <v>0</v>
      </c>
      <c r="L193" s="248">
        <f t="shared" si="20"/>
        <v>0</v>
      </c>
      <c r="M193" s="13" t="b">
        <f t="shared" si="16"/>
        <v>1</v>
      </c>
      <c r="N193" s="13" t="b">
        <f t="shared" si="17"/>
        <v>1</v>
      </c>
      <c r="O193" s="248" t="str">
        <f t="shared" si="21"/>
        <v>-</v>
      </c>
      <c r="P193" s="248">
        <f>IF(O193="-",0,IF(COUNTIF(O193:$O$1021,O193)&gt;1,1,0))</f>
        <v>0</v>
      </c>
    </row>
    <row r="194" spans="1:16">
      <c r="A194" s="205">
        <v>173</v>
      </c>
      <c r="B194" s="177"/>
      <c r="C194" s="178"/>
      <c r="D194" s="177"/>
      <c r="E194" s="178"/>
      <c r="F194" s="179"/>
      <c r="G194" s="179"/>
      <c r="H194" s="248" t="b">
        <f t="shared" si="22"/>
        <v>1</v>
      </c>
      <c r="I194" s="248" t="b">
        <f t="shared" si="23"/>
        <v>1</v>
      </c>
      <c r="J194" s="248">
        <f t="shared" si="18"/>
        <v>0</v>
      </c>
      <c r="K194" s="248">
        <f t="shared" si="19"/>
        <v>0</v>
      </c>
      <c r="L194" s="248">
        <f t="shared" si="20"/>
        <v>0</v>
      </c>
      <c r="M194" s="13" t="b">
        <f t="shared" si="16"/>
        <v>1</v>
      </c>
      <c r="N194" s="13" t="b">
        <f t="shared" si="17"/>
        <v>1</v>
      </c>
      <c r="O194" s="248" t="str">
        <f t="shared" si="21"/>
        <v>-</v>
      </c>
      <c r="P194" s="248">
        <f>IF(O194="-",0,IF(COUNTIF(O194:$O$1021,O194)&gt;1,1,0))</f>
        <v>0</v>
      </c>
    </row>
    <row r="195" spans="1:16">
      <c r="A195" s="205">
        <v>174</v>
      </c>
      <c r="B195" s="177"/>
      <c r="C195" s="178"/>
      <c r="D195" s="177"/>
      <c r="E195" s="178"/>
      <c r="F195" s="179"/>
      <c r="G195" s="179"/>
      <c r="H195" s="248" t="b">
        <f t="shared" si="22"/>
        <v>1</v>
      </c>
      <c r="I195" s="248" t="b">
        <f t="shared" si="23"/>
        <v>1</v>
      </c>
      <c r="J195" s="248">
        <f t="shared" si="18"/>
        <v>0</v>
      </c>
      <c r="K195" s="248">
        <f t="shared" si="19"/>
        <v>0</v>
      </c>
      <c r="L195" s="248">
        <f t="shared" si="20"/>
        <v>0</v>
      </c>
      <c r="M195" s="13" t="b">
        <f t="shared" si="16"/>
        <v>1</v>
      </c>
      <c r="N195" s="13" t="b">
        <f t="shared" si="17"/>
        <v>1</v>
      </c>
      <c r="O195" s="248" t="str">
        <f t="shared" si="21"/>
        <v>-</v>
      </c>
      <c r="P195" s="248">
        <f>IF(O195="-",0,IF(COUNTIF(O195:$O$1021,O195)&gt;1,1,0))</f>
        <v>0</v>
      </c>
    </row>
    <row r="196" spans="1:16">
      <c r="A196" s="205">
        <v>175</v>
      </c>
      <c r="B196" s="177"/>
      <c r="C196" s="178"/>
      <c r="D196" s="177"/>
      <c r="E196" s="178"/>
      <c r="F196" s="179"/>
      <c r="G196" s="179"/>
      <c r="H196" s="248" t="b">
        <f t="shared" si="22"/>
        <v>1</v>
      </c>
      <c r="I196" s="248" t="b">
        <f t="shared" si="23"/>
        <v>1</v>
      </c>
      <c r="J196" s="248">
        <f t="shared" si="18"/>
        <v>0</v>
      </c>
      <c r="K196" s="248">
        <f t="shared" si="19"/>
        <v>0</v>
      </c>
      <c r="L196" s="248">
        <f t="shared" si="20"/>
        <v>0</v>
      </c>
      <c r="M196" s="13" t="b">
        <f t="shared" si="16"/>
        <v>1</v>
      </c>
      <c r="N196" s="13" t="b">
        <f t="shared" si="17"/>
        <v>1</v>
      </c>
      <c r="O196" s="248" t="str">
        <f t="shared" si="21"/>
        <v>-</v>
      </c>
      <c r="P196" s="248">
        <f>IF(O196="-",0,IF(COUNTIF(O196:$O$1021,O196)&gt;1,1,0))</f>
        <v>0</v>
      </c>
    </row>
    <row r="197" spans="1:16">
      <c r="A197" s="205">
        <v>176</v>
      </c>
      <c r="B197" s="177"/>
      <c r="C197" s="178"/>
      <c r="D197" s="177"/>
      <c r="E197" s="178"/>
      <c r="F197" s="179"/>
      <c r="G197" s="179"/>
      <c r="H197" s="248" t="b">
        <f t="shared" si="22"/>
        <v>1</v>
      </c>
      <c r="I197" s="248" t="b">
        <f t="shared" si="23"/>
        <v>1</v>
      </c>
      <c r="J197" s="248">
        <f t="shared" si="18"/>
        <v>0</v>
      </c>
      <c r="K197" s="248">
        <f t="shared" si="19"/>
        <v>0</v>
      </c>
      <c r="L197" s="248">
        <f t="shared" si="20"/>
        <v>0</v>
      </c>
      <c r="M197" s="13" t="b">
        <f t="shared" si="16"/>
        <v>1</v>
      </c>
      <c r="N197" s="13" t="b">
        <f t="shared" si="17"/>
        <v>1</v>
      </c>
      <c r="O197" s="248" t="str">
        <f t="shared" si="21"/>
        <v>-</v>
      </c>
      <c r="P197" s="248">
        <f>IF(O197="-",0,IF(COUNTIF(O197:$O$1021,O197)&gt;1,1,0))</f>
        <v>0</v>
      </c>
    </row>
    <row r="198" spans="1:16">
      <c r="A198" s="205">
        <v>177</v>
      </c>
      <c r="B198" s="177"/>
      <c r="C198" s="178"/>
      <c r="D198" s="177"/>
      <c r="E198" s="178"/>
      <c r="F198" s="179"/>
      <c r="G198" s="179"/>
      <c r="H198" s="248" t="b">
        <f t="shared" si="22"/>
        <v>1</v>
      </c>
      <c r="I198" s="248" t="b">
        <f t="shared" si="23"/>
        <v>1</v>
      </c>
      <c r="J198" s="248">
        <f t="shared" si="18"/>
        <v>0</v>
      </c>
      <c r="K198" s="248">
        <f t="shared" si="19"/>
        <v>0</v>
      </c>
      <c r="L198" s="248">
        <f t="shared" si="20"/>
        <v>0</v>
      </c>
      <c r="M198" s="13" t="b">
        <f t="shared" si="16"/>
        <v>1</v>
      </c>
      <c r="N198" s="13" t="b">
        <f t="shared" si="17"/>
        <v>1</v>
      </c>
      <c r="O198" s="248" t="str">
        <f t="shared" si="21"/>
        <v>-</v>
      </c>
      <c r="P198" s="248">
        <f>IF(O198="-",0,IF(COUNTIF(O198:$O$1021,O198)&gt;1,1,0))</f>
        <v>0</v>
      </c>
    </row>
    <row r="199" spans="1:16">
      <c r="A199" s="205">
        <v>178</v>
      </c>
      <c r="B199" s="177"/>
      <c r="C199" s="178"/>
      <c r="D199" s="177"/>
      <c r="E199" s="178"/>
      <c r="F199" s="179"/>
      <c r="G199" s="179"/>
      <c r="H199" s="248" t="b">
        <f t="shared" si="22"/>
        <v>1</v>
      </c>
      <c r="I199" s="248" t="b">
        <f t="shared" si="23"/>
        <v>1</v>
      </c>
      <c r="J199" s="248">
        <f t="shared" si="18"/>
        <v>0</v>
      </c>
      <c r="K199" s="248">
        <f t="shared" si="19"/>
        <v>0</v>
      </c>
      <c r="L199" s="248">
        <f t="shared" si="20"/>
        <v>0</v>
      </c>
      <c r="M199" s="13" t="b">
        <f t="shared" si="16"/>
        <v>1</v>
      </c>
      <c r="N199" s="13" t="b">
        <f t="shared" si="17"/>
        <v>1</v>
      </c>
      <c r="O199" s="248" t="str">
        <f t="shared" si="21"/>
        <v>-</v>
      </c>
      <c r="P199" s="248">
        <f>IF(O199="-",0,IF(COUNTIF(O199:$O$1021,O199)&gt;1,1,0))</f>
        <v>0</v>
      </c>
    </row>
    <row r="200" spans="1:16">
      <c r="A200" s="205">
        <v>179</v>
      </c>
      <c r="B200" s="177"/>
      <c r="C200" s="178"/>
      <c r="D200" s="177"/>
      <c r="E200" s="178"/>
      <c r="F200" s="179"/>
      <c r="G200" s="179"/>
      <c r="H200" s="248" t="b">
        <f t="shared" si="22"/>
        <v>1</v>
      </c>
      <c r="I200" s="248" t="b">
        <f t="shared" si="23"/>
        <v>1</v>
      </c>
      <c r="J200" s="248">
        <f t="shared" si="18"/>
        <v>0</v>
      </c>
      <c r="K200" s="248">
        <f t="shared" si="19"/>
        <v>0</v>
      </c>
      <c r="L200" s="248">
        <f t="shared" si="20"/>
        <v>0</v>
      </c>
      <c r="M200" s="13" t="b">
        <f t="shared" si="16"/>
        <v>1</v>
      </c>
      <c r="N200" s="13" t="b">
        <f t="shared" si="17"/>
        <v>1</v>
      </c>
      <c r="O200" s="248" t="str">
        <f t="shared" si="21"/>
        <v>-</v>
      </c>
      <c r="P200" s="248">
        <f>IF(O200="-",0,IF(COUNTIF(O200:$O$1021,O200)&gt;1,1,0))</f>
        <v>0</v>
      </c>
    </row>
    <row r="201" spans="1:16">
      <c r="A201" s="205">
        <v>180</v>
      </c>
      <c r="B201" s="177"/>
      <c r="C201" s="178"/>
      <c r="D201" s="177"/>
      <c r="E201" s="178"/>
      <c r="F201" s="179"/>
      <c r="G201" s="179"/>
      <c r="H201" s="248" t="b">
        <f t="shared" si="22"/>
        <v>1</v>
      </c>
      <c r="I201" s="248" t="b">
        <f t="shared" si="23"/>
        <v>1</v>
      </c>
      <c r="J201" s="248">
        <f t="shared" si="18"/>
        <v>0</v>
      </c>
      <c r="K201" s="248">
        <f t="shared" si="19"/>
        <v>0</v>
      </c>
      <c r="L201" s="248">
        <f t="shared" si="20"/>
        <v>0</v>
      </c>
      <c r="M201" s="13" t="b">
        <f t="shared" si="16"/>
        <v>1</v>
      </c>
      <c r="N201" s="13" t="b">
        <f t="shared" si="17"/>
        <v>1</v>
      </c>
      <c r="O201" s="248" t="str">
        <f t="shared" si="21"/>
        <v>-</v>
      </c>
      <c r="P201" s="248">
        <f>IF(O201="-",0,IF(COUNTIF(O201:$O$1021,O201)&gt;1,1,0))</f>
        <v>0</v>
      </c>
    </row>
    <row r="202" spans="1:16">
      <c r="A202" s="205">
        <v>181</v>
      </c>
      <c r="B202" s="177"/>
      <c r="C202" s="178"/>
      <c r="D202" s="177"/>
      <c r="E202" s="178"/>
      <c r="F202" s="179"/>
      <c r="G202" s="179"/>
      <c r="H202" s="248" t="b">
        <f t="shared" si="22"/>
        <v>1</v>
      </c>
      <c r="I202" s="248" t="b">
        <f t="shared" si="23"/>
        <v>1</v>
      </c>
      <c r="J202" s="248">
        <f t="shared" si="18"/>
        <v>0</v>
      </c>
      <c r="K202" s="248">
        <f t="shared" si="19"/>
        <v>0</v>
      </c>
      <c r="L202" s="248">
        <f t="shared" si="20"/>
        <v>0</v>
      </c>
      <c r="M202" s="13" t="b">
        <f t="shared" si="16"/>
        <v>1</v>
      </c>
      <c r="N202" s="13" t="b">
        <f t="shared" si="17"/>
        <v>1</v>
      </c>
      <c r="O202" s="248" t="str">
        <f t="shared" si="21"/>
        <v>-</v>
      </c>
      <c r="P202" s="248">
        <f>IF(O202="-",0,IF(COUNTIF(O202:$O$1021,O202)&gt;1,1,0))</f>
        <v>0</v>
      </c>
    </row>
    <row r="203" spans="1:16">
      <c r="A203" s="205">
        <v>182</v>
      </c>
      <c r="B203" s="177"/>
      <c r="C203" s="178"/>
      <c r="D203" s="177"/>
      <c r="E203" s="178"/>
      <c r="F203" s="179"/>
      <c r="G203" s="179"/>
      <c r="H203" s="248" t="b">
        <f t="shared" si="22"/>
        <v>1</v>
      </c>
      <c r="I203" s="248" t="b">
        <f t="shared" si="23"/>
        <v>1</v>
      </c>
      <c r="J203" s="248">
        <f t="shared" si="18"/>
        <v>0</v>
      </c>
      <c r="K203" s="248">
        <f t="shared" si="19"/>
        <v>0</v>
      </c>
      <c r="L203" s="248">
        <f t="shared" si="20"/>
        <v>0</v>
      </c>
      <c r="M203" s="13" t="b">
        <f t="shared" si="16"/>
        <v>1</v>
      </c>
      <c r="N203" s="13" t="b">
        <f t="shared" si="17"/>
        <v>1</v>
      </c>
      <c r="O203" s="248" t="str">
        <f t="shared" si="21"/>
        <v>-</v>
      </c>
      <c r="P203" s="248">
        <f>IF(O203="-",0,IF(COUNTIF(O203:$O$1021,O203)&gt;1,1,0))</f>
        <v>0</v>
      </c>
    </row>
    <row r="204" spans="1:16">
      <c r="A204" s="205">
        <v>183</v>
      </c>
      <c r="B204" s="177"/>
      <c r="C204" s="178"/>
      <c r="D204" s="177"/>
      <c r="E204" s="178"/>
      <c r="F204" s="179"/>
      <c r="G204" s="179"/>
      <c r="H204" s="248" t="b">
        <f t="shared" si="22"/>
        <v>1</v>
      </c>
      <c r="I204" s="248" t="b">
        <f t="shared" si="23"/>
        <v>1</v>
      </c>
      <c r="J204" s="248">
        <f t="shared" si="18"/>
        <v>0</v>
      </c>
      <c r="K204" s="248">
        <f t="shared" si="19"/>
        <v>0</v>
      </c>
      <c r="L204" s="248">
        <f t="shared" si="20"/>
        <v>0</v>
      </c>
      <c r="M204" s="13" t="b">
        <f t="shared" si="16"/>
        <v>1</v>
      </c>
      <c r="N204" s="13" t="b">
        <f t="shared" si="17"/>
        <v>1</v>
      </c>
      <c r="O204" s="248" t="str">
        <f t="shared" si="21"/>
        <v>-</v>
      </c>
      <c r="P204" s="248">
        <f>IF(O204="-",0,IF(COUNTIF(O204:$O$1021,O204)&gt;1,1,0))</f>
        <v>0</v>
      </c>
    </row>
    <row r="205" spans="1:16">
      <c r="A205" s="205">
        <v>184</v>
      </c>
      <c r="B205" s="177"/>
      <c r="C205" s="178"/>
      <c r="D205" s="177"/>
      <c r="E205" s="178"/>
      <c r="F205" s="179"/>
      <c r="G205" s="179"/>
      <c r="H205" s="248" t="b">
        <f t="shared" si="22"/>
        <v>1</v>
      </c>
      <c r="I205" s="248" t="b">
        <f t="shared" si="23"/>
        <v>1</v>
      </c>
      <c r="J205" s="248">
        <f t="shared" si="18"/>
        <v>0</v>
      </c>
      <c r="K205" s="248">
        <f t="shared" si="19"/>
        <v>0</v>
      </c>
      <c r="L205" s="248">
        <f t="shared" si="20"/>
        <v>0</v>
      </c>
      <c r="M205" s="13" t="b">
        <f t="shared" si="16"/>
        <v>1</v>
      </c>
      <c r="N205" s="13" t="b">
        <f t="shared" si="17"/>
        <v>1</v>
      </c>
      <c r="O205" s="248" t="str">
        <f t="shared" si="21"/>
        <v>-</v>
      </c>
      <c r="P205" s="248">
        <f>IF(O205="-",0,IF(COUNTIF(O205:$O$1021,O205)&gt;1,1,0))</f>
        <v>0</v>
      </c>
    </row>
    <row r="206" spans="1:16">
      <c r="A206" s="205">
        <v>185</v>
      </c>
      <c r="B206" s="177"/>
      <c r="C206" s="178"/>
      <c r="D206" s="177"/>
      <c r="E206" s="178"/>
      <c r="F206" s="179"/>
      <c r="G206" s="179"/>
      <c r="H206" s="248" t="b">
        <f t="shared" si="22"/>
        <v>1</v>
      </c>
      <c r="I206" s="248" t="b">
        <f t="shared" si="23"/>
        <v>1</v>
      </c>
      <c r="J206" s="248">
        <f t="shared" si="18"/>
        <v>0</v>
      </c>
      <c r="K206" s="248">
        <f t="shared" si="19"/>
        <v>0</v>
      </c>
      <c r="L206" s="248">
        <f t="shared" si="20"/>
        <v>0</v>
      </c>
      <c r="M206" s="13" t="b">
        <f t="shared" si="16"/>
        <v>1</v>
      </c>
      <c r="N206" s="13" t="b">
        <f t="shared" si="17"/>
        <v>1</v>
      </c>
      <c r="O206" s="248" t="str">
        <f t="shared" si="21"/>
        <v>-</v>
      </c>
      <c r="P206" s="248">
        <f>IF(O206="-",0,IF(COUNTIF(O206:$O$1021,O206)&gt;1,1,0))</f>
        <v>0</v>
      </c>
    </row>
    <row r="207" spans="1:16">
      <c r="A207" s="205">
        <v>186</v>
      </c>
      <c r="B207" s="177"/>
      <c r="C207" s="178"/>
      <c r="D207" s="177"/>
      <c r="E207" s="178"/>
      <c r="F207" s="179"/>
      <c r="G207" s="179"/>
      <c r="H207" s="248" t="b">
        <f t="shared" si="22"/>
        <v>1</v>
      </c>
      <c r="I207" s="248" t="b">
        <f t="shared" si="23"/>
        <v>1</v>
      </c>
      <c r="J207" s="248">
        <f t="shared" si="18"/>
        <v>0</v>
      </c>
      <c r="K207" s="248">
        <f t="shared" si="19"/>
        <v>0</v>
      </c>
      <c r="L207" s="248">
        <f t="shared" si="20"/>
        <v>0</v>
      </c>
      <c r="M207" s="13" t="b">
        <f t="shared" si="16"/>
        <v>1</v>
      </c>
      <c r="N207" s="13" t="b">
        <f t="shared" si="17"/>
        <v>1</v>
      </c>
      <c r="O207" s="248" t="str">
        <f t="shared" si="21"/>
        <v>-</v>
      </c>
      <c r="P207" s="248">
        <f>IF(O207="-",0,IF(COUNTIF(O207:$O$1021,O207)&gt;1,1,0))</f>
        <v>0</v>
      </c>
    </row>
    <row r="208" spans="1:16">
      <c r="A208" s="205">
        <v>187</v>
      </c>
      <c r="B208" s="177"/>
      <c r="C208" s="178"/>
      <c r="D208" s="177"/>
      <c r="E208" s="178"/>
      <c r="F208" s="179"/>
      <c r="G208" s="179"/>
      <c r="H208" s="248" t="b">
        <f t="shared" si="22"/>
        <v>1</v>
      </c>
      <c r="I208" s="248" t="b">
        <f t="shared" si="23"/>
        <v>1</v>
      </c>
      <c r="J208" s="248">
        <f t="shared" si="18"/>
        <v>0</v>
      </c>
      <c r="K208" s="248">
        <f t="shared" si="19"/>
        <v>0</v>
      </c>
      <c r="L208" s="248">
        <f t="shared" si="20"/>
        <v>0</v>
      </c>
      <c r="M208" s="13" t="b">
        <f t="shared" si="16"/>
        <v>1</v>
      </c>
      <c r="N208" s="13" t="b">
        <f t="shared" si="17"/>
        <v>1</v>
      </c>
      <c r="O208" s="248" t="str">
        <f t="shared" si="21"/>
        <v>-</v>
      </c>
      <c r="P208" s="248">
        <f>IF(O208="-",0,IF(COUNTIF(O208:$O$1021,O208)&gt;1,1,0))</f>
        <v>0</v>
      </c>
    </row>
    <row r="209" spans="1:16">
      <c r="A209" s="205">
        <v>188</v>
      </c>
      <c r="B209" s="177"/>
      <c r="C209" s="178"/>
      <c r="D209" s="177"/>
      <c r="E209" s="178"/>
      <c r="F209" s="179"/>
      <c r="G209" s="179"/>
      <c r="H209" s="248" t="b">
        <f t="shared" si="22"/>
        <v>1</v>
      </c>
      <c r="I209" s="248" t="b">
        <f t="shared" si="23"/>
        <v>1</v>
      </c>
      <c r="J209" s="248">
        <f t="shared" si="18"/>
        <v>0</v>
      </c>
      <c r="K209" s="248">
        <f t="shared" si="19"/>
        <v>0</v>
      </c>
      <c r="L209" s="248">
        <f t="shared" si="20"/>
        <v>0</v>
      </c>
      <c r="M209" s="13" t="b">
        <f t="shared" si="16"/>
        <v>1</v>
      </c>
      <c r="N209" s="13" t="b">
        <f t="shared" si="17"/>
        <v>1</v>
      </c>
      <c r="O209" s="248" t="str">
        <f t="shared" si="21"/>
        <v>-</v>
      </c>
      <c r="P209" s="248">
        <f>IF(O209="-",0,IF(COUNTIF(O209:$O$1021,O209)&gt;1,1,0))</f>
        <v>0</v>
      </c>
    </row>
    <row r="210" spans="1:16">
      <c r="A210" s="205">
        <v>189</v>
      </c>
      <c r="B210" s="177"/>
      <c r="C210" s="178"/>
      <c r="D210" s="177"/>
      <c r="E210" s="178"/>
      <c r="F210" s="179"/>
      <c r="G210" s="179"/>
      <c r="H210" s="248" t="b">
        <f t="shared" si="22"/>
        <v>1</v>
      </c>
      <c r="I210" s="248" t="b">
        <f t="shared" si="23"/>
        <v>1</v>
      </c>
      <c r="J210" s="248">
        <f t="shared" si="18"/>
        <v>0</v>
      </c>
      <c r="K210" s="248">
        <f t="shared" si="19"/>
        <v>0</v>
      </c>
      <c r="L210" s="248">
        <f t="shared" si="20"/>
        <v>0</v>
      </c>
      <c r="M210" s="13" t="b">
        <f t="shared" si="16"/>
        <v>1</v>
      </c>
      <c r="N210" s="13" t="b">
        <f t="shared" si="17"/>
        <v>1</v>
      </c>
      <c r="O210" s="248" t="str">
        <f t="shared" si="21"/>
        <v>-</v>
      </c>
      <c r="P210" s="248">
        <f>IF(O210="-",0,IF(COUNTIF(O210:$O$1021,O210)&gt;1,1,0))</f>
        <v>0</v>
      </c>
    </row>
    <row r="211" spans="1:16">
      <c r="A211" s="205">
        <v>190</v>
      </c>
      <c r="B211" s="177"/>
      <c r="C211" s="178"/>
      <c r="D211" s="177"/>
      <c r="E211" s="178"/>
      <c r="F211" s="179"/>
      <c r="G211" s="179"/>
      <c r="H211" s="248" t="b">
        <f t="shared" si="22"/>
        <v>1</v>
      </c>
      <c r="I211" s="248" t="b">
        <f t="shared" si="23"/>
        <v>1</v>
      </c>
      <c r="J211" s="248">
        <f t="shared" si="18"/>
        <v>0</v>
      </c>
      <c r="K211" s="248">
        <f t="shared" si="19"/>
        <v>0</v>
      </c>
      <c r="L211" s="248">
        <f t="shared" si="20"/>
        <v>0</v>
      </c>
      <c r="M211" s="13" t="b">
        <f t="shared" si="16"/>
        <v>1</v>
      </c>
      <c r="N211" s="13" t="b">
        <f t="shared" si="17"/>
        <v>1</v>
      </c>
      <c r="O211" s="248" t="str">
        <f t="shared" si="21"/>
        <v>-</v>
      </c>
      <c r="P211" s="248">
        <f>IF(O211="-",0,IF(COUNTIF(O211:$O$1021,O211)&gt;1,1,0))</f>
        <v>0</v>
      </c>
    </row>
    <row r="212" spans="1:16">
      <c r="A212" s="205">
        <v>191</v>
      </c>
      <c r="B212" s="177"/>
      <c r="C212" s="178"/>
      <c r="D212" s="177"/>
      <c r="E212" s="178"/>
      <c r="F212" s="179"/>
      <c r="G212" s="179"/>
      <c r="H212" s="248" t="b">
        <f t="shared" si="22"/>
        <v>1</v>
      </c>
      <c r="I212" s="248" t="b">
        <f t="shared" si="23"/>
        <v>1</v>
      </c>
      <c r="J212" s="248">
        <f t="shared" si="18"/>
        <v>0</v>
      </c>
      <c r="K212" s="248">
        <f t="shared" si="19"/>
        <v>0</v>
      </c>
      <c r="L212" s="248">
        <f t="shared" si="20"/>
        <v>0</v>
      </c>
      <c r="M212" s="13" t="b">
        <f t="shared" si="16"/>
        <v>1</v>
      </c>
      <c r="N212" s="13" t="b">
        <f t="shared" si="17"/>
        <v>1</v>
      </c>
      <c r="O212" s="248" t="str">
        <f t="shared" si="21"/>
        <v>-</v>
      </c>
      <c r="P212" s="248">
        <f>IF(O212="-",0,IF(COUNTIF(O212:$O$1021,O212)&gt;1,1,0))</f>
        <v>0</v>
      </c>
    </row>
    <row r="213" spans="1:16">
      <c r="A213" s="205">
        <v>192</v>
      </c>
      <c r="B213" s="177"/>
      <c r="C213" s="178"/>
      <c r="D213" s="177"/>
      <c r="E213" s="178"/>
      <c r="F213" s="179"/>
      <c r="G213" s="179"/>
      <c r="H213" s="248" t="b">
        <f t="shared" si="22"/>
        <v>1</v>
      </c>
      <c r="I213" s="248" t="b">
        <f t="shared" si="23"/>
        <v>1</v>
      </c>
      <c r="J213" s="248">
        <f t="shared" si="18"/>
        <v>0</v>
      </c>
      <c r="K213" s="248">
        <f t="shared" si="19"/>
        <v>0</v>
      </c>
      <c r="L213" s="248">
        <f t="shared" si="20"/>
        <v>0</v>
      </c>
      <c r="M213" s="13" t="b">
        <f t="shared" si="16"/>
        <v>1</v>
      </c>
      <c r="N213" s="13" t="b">
        <f t="shared" si="17"/>
        <v>1</v>
      </c>
      <c r="O213" s="248" t="str">
        <f t="shared" si="21"/>
        <v>-</v>
      </c>
      <c r="P213" s="248">
        <f>IF(O213="-",0,IF(COUNTIF(O213:$O$1021,O213)&gt;1,1,0))</f>
        <v>0</v>
      </c>
    </row>
    <row r="214" spans="1:16">
      <c r="A214" s="205">
        <v>193</v>
      </c>
      <c r="B214" s="177"/>
      <c r="C214" s="178"/>
      <c r="D214" s="177"/>
      <c r="E214" s="178"/>
      <c r="F214" s="179"/>
      <c r="G214" s="179"/>
      <c r="H214" s="248" t="b">
        <f t="shared" si="22"/>
        <v>1</v>
      </c>
      <c r="I214" s="248" t="b">
        <f t="shared" si="23"/>
        <v>1</v>
      </c>
      <c r="J214" s="248">
        <f t="shared" si="18"/>
        <v>0</v>
      </c>
      <c r="K214" s="248">
        <f t="shared" si="19"/>
        <v>0</v>
      </c>
      <c r="L214" s="248">
        <f t="shared" si="20"/>
        <v>0</v>
      </c>
      <c r="M214" s="13" t="b">
        <f t="shared" ref="M214:M277" si="24">IF(B214="",TRUE,(IF(ISNUMBER(MATCH(B214,CountriesList,0)),TRUE,FALSE)))</f>
        <v>1</v>
      </c>
      <c r="N214" s="13" t="b">
        <f t="shared" ref="N214:N277" si="25">IF(D214="",TRUE,(IF(ISNUMBER(MATCH(D214,ClientCategorisationList,0)),TRUE,FALSE)))</f>
        <v>1</v>
      </c>
      <c r="O214" s="248" t="str">
        <f t="shared" si="21"/>
        <v>-</v>
      </c>
      <c r="P214" s="248">
        <f>IF(O214="-",0,IF(COUNTIF(O214:$O$1021,O214)&gt;1,1,0))</f>
        <v>0</v>
      </c>
    </row>
    <row r="215" spans="1:16">
      <c r="A215" s="205">
        <v>194</v>
      </c>
      <c r="B215" s="177"/>
      <c r="C215" s="178"/>
      <c r="D215" s="177"/>
      <c r="E215" s="178"/>
      <c r="F215" s="179"/>
      <c r="G215" s="179"/>
      <c r="H215" s="248" t="b">
        <f t="shared" si="22"/>
        <v>1</v>
      </c>
      <c r="I215" s="248" t="b">
        <f t="shared" si="23"/>
        <v>1</v>
      </c>
      <c r="J215" s="248">
        <f t="shared" ref="J215:J278" si="26">IF(B215="Cyprus,CY",E215,0)</f>
        <v>0</v>
      </c>
      <c r="K215" s="248">
        <f t="shared" ref="K215:K278" si="27">IF(B215="Cyprus,CY",F215,0)</f>
        <v>0</v>
      </c>
      <c r="L215" s="248">
        <f t="shared" ref="L215:L278" si="28">IF(B215="Cyprus,CY",G215,0)</f>
        <v>0</v>
      </c>
      <c r="M215" s="13" t="b">
        <f t="shared" si="24"/>
        <v>1</v>
      </c>
      <c r="N215" s="13" t="b">
        <f t="shared" si="25"/>
        <v>1</v>
      </c>
      <c r="O215" s="248" t="str">
        <f t="shared" ref="O215:O278" si="29">CONCATENATE(B215,"-",D215)</f>
        <v>-</v>
      </c>
      <c r="P215" s="248">
        <f>IF(O215="-",0,IF(COUNTIF(O215:$O$1021,O215)&gt;1,1,0))</f>
        <v>0</v>
      </c>
    </row>
    <row r="216" spans="1:16">
      <c r="A216" s="205">
        <v>195</v>
      </c>
      <c r="B216" s="177"/>
      <c r="C216" s="178"/>
      <c r="D216" s="177"/>
      <c r="E216" s="178"/>
      <c r="F216" s="179"/>
      <c r="G216" s="179"/>
      <c r="H216" s="248" t="b">
        <f t="shared" ref="H216:H279" si="30">IF(ISBLANK(B216),TRUE,IF(OR(ISBLANK(C216),ISBLANK(D216),ISBLANK(E216),ISBLANK(F216),ISBLANK(G216)),FALSE,TRUE))</f>
        <v>1</v>
      </c>
      <c r="I216" s="248" t="b">
        <f t="shared" ref="I216:I279" si="31">IF(OR(AND(B216="N/A",D216="N/A",C216=0,E216=0),AND(ISBLANK(B216),ISBLANK(D216),ISBLANK(C216),ISBLANK(E216)),AND(AND(B216&lt;&gt;"N/A",NOT(ISBLANK(B216))),AND(D216&lt;&gt;"N/A",NOT(ISBLANK(D216))),C216&lt;&gt;0,E216&lt;&gt;0)),TRUE,FALSE)</f>
        <v>1</v>
      </c>
      <c r="J216" s="248">
        <f t="shared" si="26"/>
        <v>0</v>
      </c>
      <c r="K216" s="248">
        <f t="shared" si="27"/>
        <v>0</v>
      </c>
      <c r="L216" s="248">
        <f t="shared" si="28"/>
        <v>0</v>
      </c>
      <c r="M216" s="13" t="b">
        <f t="shared" si="24"/>
        <v>1</v>
      </c>
      <c r="N216" s="13" t="b">
        <f t="shared" si="25"/>
        <v>1</v>
      </c>
      <c r="O216" s="248" t="str">
        <f t="shared" si="29"/>
        <v>-</v>
      </c>
      <c r="P216" s="248">
        <f>IF(O216="-",0,IF(COUNTIF(O216:$O$1021,O216)&gt;1,1,0))</f>
        <v>0</v>
      </c>
    </row>
    <row r="217" spans="1:16">
      <c r="A217" s="205">
        <v>196</v>
      </c>
      <c r="B217" s="177"/>
      <c r="C217" s="178"/>
      <c r="D217" s="177"/>
      <c r="E217" s="178"/>
      <c r="F217" s="179"/>
      <c r="G217" s="179"/>
      <c r="H217" s="248" t="b">
        <f t="shared" si="30"/>
        <v>1</v>
      </c>
      <c r="I217" s="248" t="b">
        <f t="shared" si="31"/>
        <v>1</v>
      </c>
      <c r="J217" s="248">
        <f t="shared" si="26"/>
        <v>0</v>
      </c>
      <c r="K217" s="248">
        <f t="shared" si="27"/>
        <v>0</v>
      </c>
      <c r="L217" s="248">
        <f t="shared" si="28"/>
        <v>0</v>
      </c>
      <c r="M217" s="13" t="b">
        <f t="shared" si="24"/>
        <v>1</v>
      </c>
      <c r="N217" s="13" t="b">
        <f t="shared" si="25"/>
        <v>1</v>
      </c>
      <c r="O217" s="248" t="str">
        <f t="shared" si="29"/>
        <v>-</v>
      </c>
      <c r="P217" s="248">
        <f>IF(O217="-",0,IF(COUNTIF(O217:$O$1021,O217)&gt;1,1,0))</f>
        <v>0</v>
      </c>
    </row>
    <row r="218" spans="1:16">
      <c r="A218" s="205">
        <v>197</v>
      </c>
      <c r="B218" s="177"/>
      <c r="C218" s="178"/>
      <c r="D218" s="177"/>
      <c r="E218" s="178"/>
      <c r="F218" s="179"/>
      <c r="G218" s="179"/>
      <c r="H218" s="248" t="b">
        <f t="shared" si="30"/>
        <v>1</v>
      </c>
      <c r="I218" s="248" t="b">
        <f t="shared" si="31"/>
        <v>1</v>
      </c>
      <c r="J218" s="248">
        <f t="shared" si="26"/>
        <v>0</v>
      </c>
      <c r="K218" s="248">
        <f t="shared" si="27"/>
        <v>0</v>
      </c>
      <c r="L218" s="248">
        <f t="shared" si="28"/>
        <v>0</v>
      </c>
      <c r="M218" s="13" t="b">
        <f t="shared" si="24"/>
        <v>1</v>
      </c>
      <c r="N218" s="13" t="b">
        <f t="shared" si="25"/>
        <v>1</v>
      </c>
      <c r="O218" s="248" t="str">
        <f t="shared" si="29"/>
        <v>-</v>
      </c>
      <c r="P218" s="248">
        <f>IF(O218="-",0,IF(COUNTIF(O218:$O$1021,O218)&gt;1,1,0))</f>
        <v>0</v>
      </c>
    </row>
    <row r="219" spans="1:16">
      <c r="A219" s="205">
        <v>198</v>
      </c>
      <c r="B219" s="177"/>
      <c r="C219" s="178"/>
      <c r="D219" s="177"/>
      <c r="E219" s="178"/>
      <c r="F219" s="179"/>
      <c r="G219" s="179"/>
      <c r="H219" s="248" t="b">
        <f t="shared" si="30"/>
        <v>1</v>
      </c>
      <c r="I219" s="248" t="b">
        <f t="shared" si="31"/>
        <v>1</v>
      </c>
      <c r="J219" s="248">
        <f t="shared" si="26"/>
        <v>0</v>
      </c>
      <c r="K219" s="248">
        <f t="shared" si="27"/>
        <v>0</v>
      </c>
      <c r="L219" s="248">
        <f t="shared" si="28"/>
        <v>0</v>
      </c>
      <c r="M219" s="13" t="b">
        <f t="shared" si="24"/>
        <v>1</v>
      </c>
      <c r="N219" s="13" t="b">
        <f t="shared" si="25"/>
        <v>1</v>
      </c>
      <c r="O219" s="248" t="str">
        <f t="shared" si="29"/>
        <v>-</v>
      </c>
      <c r="P219" s="248">
        <f>IF(O219="-",0,IF(COUNTIF(O219:$O$1021,O219)&gt;1,1,0))</f>
        <v>0</v>
      </c>
    </row>
    <row r="220" spans="1:16">
      <c r="A220" s="205">
        <v>199</v>
      </c>
      <c r="B220" s="177"/>
      <c r="C220" s="178"/>
      <c r="D220" s="177"/>
      <c r="E220" s="178"/>
      <c r="F220" s="179"/>
      <c r="G220" s="179"/>
      <c r="H220" s="248" t="b">
        <f t="shared" si="30"/>
        <v>1</v>
      </c>
      <c r="I220" s="248" t="b">
        <f t="shared" si="31"/>
        <v>1</v>
      </c>
      <c r="J220" s="248">
        <f t="shared" si="26"/>
        <v>0</v>
      </c>
      <c r="K220" s="248">
        <f t="shared" si="27"/>
        <v>0</v>
      </c>
      <c r="L220" s="248">
        <f t="shared" si="28"/>
        <v>0</v>
      </c>
      <c r="M220" s="13" t="b">
        <f t="shared" si="24"/>
        <v>1</v>
      </c>
      <c r="N220" s="13" t="b">
        <f t="shared" si="25"/>
        <v>1</v>
      </c>
      <c r="O220" s="248" t="str">
        <f t="shared" si="29"/>
        <v>-</v>
      </c>
      <c r="P220" s="248">
        <f>IF(O220="-",0,IF(COUNTIF(O220:$O$1021,O220)&gt;1,1,0))</f>
        <v>0</v>
      </c>
    </row>
    <row r="221" spans="1:16">
      <c r="A221" s="205">
        <v>200</v>
      </c>
      <c r="B221" s="177"/>
      <c r="C221" s="178"/>
      <c r="D221" s="177"/>
      <c r="E221" s="178"/>
      <c r="F221" s="179"/>
      <c r="G221" s="179"/>
      <c r="H221" s="248" t="b">
        <f t="shared" si="30"/>
        <v>1</v>
      </c>
      <c r="I221" s="248" t="b">
        <f t="shared" si="31"/>
        <v>1</v>
      </c>
      <c r="J221" s="248">
        <f t="shared" si="26"/>
        <v>0</v>
      </c>
      <c r="K221" s="248">
        <f t="shared" si="27"/>
        <v>0</v>
      </c>
      <c r="L221" s="248">
        <f t="shared" si="28"/>
        <v>0</v>
      </c>
      <c r="M221" s="13" t="b">
        <f t="shared" si="24"/>
        <v>1</v>
      </c>
      <c r="N221" s="13" t="b">
        <f t="shared" si="25"/>
        <v>1</v>
      </c>
      <c r="O221" s="248" t="str">
        <f t="shared" si="29"/>
        <v>-</v>
      </c>
      <c r="P221" s="248">
        <f>IF(O221="-",0,IF(COUNTIF(O221:$O$1021,O221)&gt;1,1,0))</f>
        <v>0</v>
      </c>
    </row>
    <row r="222" spans="1:16">
      <c r="A222" s="205">
        <v>201</v>
      </c>
      <c r="B222" s="177"/>
      <c r="C222" s="178"/>
      <c r="D222" s="177"/>
      <c r="E222" s="178"/>
      <c r="F222" s="179"/>
      <c r="G222" s="179"/>
      <c r="H222" s="248" t="b">
        <f t="shared" si="30"/>
        <v>1</v>
      </c>
      <c r="I222" s="248" t="b">
        <f t="shared" si="31"/>
        <v>1</v>
      </c>
      <c r="J222" s="248">
        <f t="shared" si="26"/>
        <v>0</v>
      </c>
      <c r="K222" s="248">
        <f t="shared" si="27"/>
        <v>0</v>
      </c>
      <c r="L222" s="248">
        <f t="shared" si="28"/>
        <v>0</v>
      </c>
      <c r="M222" s="13" t="b">
        <f t="shared" si="24"/>
        <v>1</v>
      </c>
      <c r="N222" s="13" t="b">
        <f t="shared" si="25"/>
        <v>1</v>
      </c>
      <c r="O222" s="248" t="str">
        <f t="shared" si="29"/>
        <v>-</v>
      </c>
      <c r="P222" s="248">
        <f>IF(O222="-",0,IF(COUNTIF(O222:$O$1021,O222)&gt;1,1,0))</f>
        <v>0</v>
      </c>
    </row>
    <row r="223" spans="1:16">
      <c r="A223" s="205">
        <v>202</v>
      </c>
      <c r="B223" s="177"/>
      <c r="C223" s="178"/>
      <c r="D223" s="177"/>
      <c r="E223" s="178"/>
      <c r="F223" s="179"/>
      <c r="G223" s="179"/>
      <c r="H223" s="248" t="b">
        <f t="shared" si="30"/>
        <v>1</v>
      </c>
      <c r="I223" s="248" t="b">
        <f t="shared" si="31"/>
        <v>1</v>
      </c>
      <c r="J223" s="248">
        <f t="shared" si="26"/>
        <v>0</v>
      </c>
      <c r="K223" s="248">
        <f t="shared" si="27"/>
        <v>0</v>
      </c>
      <c r="L223" s="248">
        <f t="shared" si="28"/>
        <v>0</v>
      </c>
      <c r="M223" s="13" t="b">
        <f t="shared" si="24"/>
        <v>1</v>
      </c>
      <c r="N223" s="13" t="b">
        <f t="shared" si="25"/>
        <v>1</v>
      </c>
      <c r="O223" s="248" t="str">
        <f t="shared" si="29"/>
        <v>-</v>
      </c>
      <c r="P223" s="248">
        <f>IF(O223="-",0,IF(COUNTIF(O223:$O$1021,O223)&gt;1,1,0))</f>
        <v>0</v>
      </c>
    </row>
    <row r="224" spans="1:16">
      <c r="A224" s="205">
        <v>203</v>
      </c>
      <c r="B224" s="177"/>
      <c r="C224" s="178"/>
      <c r="D224" s="177"/>
      <c r="E224" s="178"/>
      <c r="F224" s="179"/>
      <c r="G224" s="179"/>
      <c r="H224" s="248" t="b">
        <f t="shared" si="30"/>
        <v>1</v>
      </c>
      <c r="I224" s="248" t="b">
        <f t="shared" si="31"/>
        <v>1</v>
      </c>
      <c r="J224" s="248">
        <f t="shared" si="26"/>
        <v>0</v>
      </c>
      <c r="K224" s="248">
        <f t="shared" si="27"/>
        <v>0</v>
      </c>
      <c r="L224" s="248">
        <f t="shared" si="28"/>
        <v>0</v>
      </c>
      <c r="M224" s="13" t="b">
        <f t="shared" si="24"/>
        <v>1</v>
      </c>
      <c r="N224" s="13" t="b">
        <f t="shared" si="25"/>
        <v>1</v>
      </c>
      <c r="O224" s="248" t="str">
        <f t="shared" si="29"/>
        <v>-</v>
      </c>
      <c r="P224" s="248">
        <f>IF(O224="-",0,IF(COUNTIF(O224:$O$1021,O224)&gt;1,1,0))</f>
        <v>0</v>
      </c>
    </row>
    <row r="225" spans="1:16">
      <c r="A225" s="205">
        <v>204</v>
      </c>
      <c r="B225" s="177"/>
      <c r="C225" s="178"/>
      <c r="D225" s="177"/>
      <c r="E225" s="178"/>
      <c r="F225" s="179"/>
      <c r="G225" s="179"/>
      <c r="H225" s="248" t="b">
        <f t="shared" si="30"/>
        <v>1</v>
      </c>
      <c r="I225" s="248" t="b">
        <f t="shared" si="31"/>
        <v>1</v>
      </c>
      <c r="J225" s="248">
        <f t="shared" si="26"/>
        <v>0</v>
      </c>
      <c r="K225" s="248">
        <f t="shared" si="27"/>
        <v>0</v>
      </c>
      <c r="L225" s="248">
        <f t="shared" si="28"/>
        <v>0</v>
      </c>
      <c r="M225" s="13" t="b">
        <f t="shared" si="24"/>
        <v>1</v>
      </c>
      <c r="N225" s="13" t="b">
        <f t="shared" si="25"/>
        <v>1</v>
      </c>
      <c r="O225" s="248" t="str">
        <f t="shared" si="29"/>
        <v>-</v>
      </c>
      <c r="P225" s="248">
        <f>IF(O225="-",0,IF(COUNTIF(O225:$O$1021,O225)&gt;1,1,0))</f>
        <v>0</v>
      </c>
    </row>
    <row r="226" spans="1:16">
      <c r="A226" s="205">
        <v>205</v>
      </c>
      <c r="B226" s="177"/>
      <c r="C226" s="178"/>
      <c r="D226" s="177"/>
      <c r="E226" s="178"/>
      <c r="F226" s="179"/>
      <c r="G226" s="179"/>
      <c r="H226" s="248" t="b">
        <f t="shared" si="30"/>
        <v>1</v>
      </c>
      <c r="I226" s="248" t="b">
        <f t="shared" si="31"/>
        <v>1</v>
      </c>
      <c r="J226" s="248">
        <f t="shared" si="26"/>
        <v>0</v>
      </c>
      <c r="K226" s="248">
        <f t="shared" si="27"/>
        <v>0</v>
      </c>
      <c r="L226" s="248">
        <f t="shared" si="28"/>
        <v>0</v>
      </c>
      <c r="M226" s="13" t="b">
        <f t="shared" si="24"/>
        <v>1</v>
      </c>
      <c r="N226" s="13" t="b">
        <f t="shared" si="25"/>
        <v>1</v>
      </c>
      <c r="O226" s="248" t="str">
        <f t="shared" si="29"/>
        <v>-</v>
      </c>
      <c r="P226" s="248">
        <f>IF(O226="-",0,IF(COUNTIF(O226:$O$1021,O226)&gt;1,1,0))</f>
        <v>0</v>
      </c>
    </row>
    <row r="227" spans="1:16">
      <c r="A227" s="205">
        <v>206</v>
      </c>
      <c r="B227" s="177"/>
      <c r="C227" s="178"/>
      <c r="D227" s="177"/>
      <c r="E227" s="178"/>
      <c r="F227" s="179"/>
      <c r="G227" s="179"/>
      <c r="H227" s="248" t="b">
        <f t="shared" si="30"/>
        <v>1</v>
      </c>
      <c r="I227" s="248" t="b">
        <f t="shared" si="31"/>
        <v>1</v>
      </c>
      <c r="J227" s="248">
        <f t="shared" si="26"/>
        <v>0</v>
      </c>
      <c r="K227" s="248">
        <f t="shared" si="27"/>
        <v>0</v>
      </c>
      <c r="L227" s="248">
        <f t="shared" si="28"/>
        <v>0</v>
      </c>
      <c r="M227" s="13" t="b">
        <f t="shared" si="24"/>
        <v>1</v>
      </c>
      <c r="N227" s="13" t="b">
        <f t="shared" si="25"/>
        <v>1</v>
      </c>
      <c r="O227" s="248" t="str">
        <f t="shared" si="29"/>
        <v>-</v>
      </c>
      <c r="P227" s="248">
        <f>IF(O227="-",0,IF(COUNTIF(O227:$O$1021,O227)&gt;1,1,0))</f>
        <v>0</v>
      </c>
    </row>
    <row r="228" spans="1:16">
      <c r="A228" s="205">
        <v>207</v>
      </c>
      <c r="B228" s="177"/>
      <c r="C228" s="178"/>
      <c r="D228" s="177"/>
      <c r="E228" s="178"/>
      <c r="F228" s="179"/>
      <c r="G228" s="179"/>
      <c r="H228" s="248" t="b">
        <f t="shared" si="30"/>
        <v>1</v>
      </c>
      <c r="I228" s="248" t="b">
        <f t="shared" si="31"/>
        <v>1</v>
      </c>
      <c r="J228" s="248">
        <f t="shared" si="26"/>
        <v>0</v>
      </c>
      <c r="K228" s="248">
        <f t="shared" si="27"/>
        <v>0</v>
      </c>
      <c r="L228" s="248">
        <f t="shared" si="28"/>
        <v>0</v>
      </c>
      <c r="M228" s="13" t="b">
        <f t="shared" si="24"/>
        <v>1</v>
      </c>
      <c r="N228" s="13" t="b">
        <f t="shared" si="25"/>
        <v>1</v>
      </c>
      <c r="O228" s="248" t="str">
        <f t="shared" si="29"/>
        <v>-</v>
      </c>
      <c r="P228" s="248">
        <f>IF(O228="-",0,IF(COUNTIF(O228:$O$1021,O228)&gt;1,1,0))</f>
        <v>0</v>
      </c>
    </row>
    <row r="229" spans="1:16">
      <c r="A229" s="205">
        <v>208</v>
      </c>
      <c r="B229" s="177"/>
      <c r="C229" s="178"/>
      <c r="D229" s="177"/>
      <c r="E229" s="178"/>
      <c r="F229" s="179"/>
      <c r="G229" s="179"/>
      <c r="H229" s="248" t="b">
        <f t="shared" si="30"/>
        <v>1</v>
      </c>
      <c r="I229" s="248" t="b">
        <f t="shared" si="31"/>
        <v>1</v>
      </c>
      <c r="J229" s="248">
        <f t="shared" si="26"/>
        <v>0</v>
      </c>
      <c r="K229" s="248">
        <f t="shared" si="27"/>
        <v>0</v>
      </c>
      <c r="L229" s="248">
        <f t="shared" si="28"/>
        <v>0</v>
      </c>
      <c r="M229" s="13" t="b">
        <f t="shared" si="24"/>
        <v>1</v>
      </c>
      <c r="N229" s="13" t="b">
        <f t="shared" si="25"/>
        <v>1</v>
      </c>
      <c r="O229" s="248" t="str">
        <f t="shared" si="29"/>
        <v>-</v>
      </c>
      <c r="P229" s="248">
        <f>IF(O229="-",0,IF(COUNTIF(O229:$O$1021,O229)&gt;1,1,0))</f>
        <v>0</v>
      </c>
    </row>
    <row r="230" spans="1:16">
      <c r="A230" s="205">
        <v>209</v>
      </c>
      <c r="B230" s="177"/>
      <c r="C230" s="178"/>
      <c r="D230" s="177"/>
      <c r="E230" s="178"/>
      <c r="F230" s="179"/>
      <c r="G230" s="179"/>
      <c r="H230" s="248" t="b">
        <f t="shared" si="30"/>
        <v>1</v>
      </c>
      <c r="I230" s="248" t="b">
        <f t="shared" si="31"/>
        <v>1</v>
      </c>
      <c r="J230" s="248">
        <f t="shared" si="26"/>
        <v>0</v>
      </c>
      <c r="K230" s="248">
        <f t="shared" si="27"/>
        <v>0</v>
      </c>
      <c r="L230" s="248">
        <f t="shared" si="28"/>
        <v>0</v>
      </c>
      <c r="M230" s="13" t="b">
        <f t="shared" si="24"/>
        <v>1</v>
      </c>
      <c r="N230" s="13" t="b">
        <f t="shared" si="25"/>
        <v>1</v>
      </c>
      <c r="O230" s="248" t="str">
        <f t="shared" si="29"/>
        <v>-</v>
      </c>
      <c r="P230" s="248">
        <f>IF(O230="-",0,IF(COUNTIF(O230:$O$1021,O230)&gt;1,1,0))</f>
        <v>0</v>
      </c>
    </row>
    <row r="231" spans="1:16">
      <c r="A231" s="205">
        <v>210</v>
      </c>
      <c r="B231" s="177"/>
      <c r="C231" s="178"/>
      <c r="D231" s="177"/>
      <c r="E231" s="178"/>
      <c r="F231" s="179"/>
      <c r="G231" s="179"/>
      <c r="H231" s="248" t="b">
        <f t="shared" si="30"/>
        <v>1</v>
      </c>
      <c r="I231" s="248" t="b">
        <f t="shared" si="31"/>
        <v>1</v>
      </c>
      <c r="J231" s="248">
        <f t="shared" si="26"/>
        <v>0</v>
      </c>
      <c r="K231" s="248">
        <f t="shared" si="27"/>
        <v>0</v>
      </c>
      <c r="L231" s="248">
        <f t="shared" si="28"/>
        <v>0</v>
      </c>
      <c r="M231" s="13" t="b">
        <f t="shared" si="24"/>
        <v>1</v>
      </c>
      <c r="N231" s="13" t="b">
        <f t="shared" si="25"/>
        <v>1</v>
      </c>
      <c r="O231" s="248" t="str">
        <f t="shared" si="29"/>
        <v>-</v>
      </c>
      <c r="P231" s="248">
        <f>IF(O231="-",0,IF(COUNTIF(O231:$O$1021,O231)&gt;1,1,0))</f>
        <v>0</v>
      </c>
    </row>
    <row r="232" spans="1:16">
      <c r="A232" s="205">
        <v>211</v>
      </c>
      <c r="B232" s="177"/>
      <c r="C232" s="178"/>
      <c r="D232" s="177"/>
      <c r="E232" s="178"/>
      <c r="F232" s="179"/>
      <c r="G232" s="179"/>
      <c r="H232" s="248" t="b">
        <f t="shared" si="30"/>
        <v>1</v>
      </c>
      <c r="I232" s="248" t="b">
        <f t="shared" si="31"/>
        <v>1</v>
      </c>
      <c r="J232" s="248">
        <f t="shared" si="26"/>
        <v>0</v>
      </c>
      <c r="K232" s="248">
        <f t="shared" si="27"/>
        <v>0</v>
      </c>
      <c r="L232" s="248">
        <f t="shared" si="28"/>
        <v>0</v>
      </c>
      <c r="M232" s="13" t="b">
        <f t="shared" si="24"/>
        <v>1</v>
      </c>
      <c r="N232" s="13" t="b">
        <f t="shared" si="25"/>
        <v>1</v>
      </c>
      <c r="O232" s="248" t="str">
        <f t="shared" si="29"/>
        <v>-</v>
      </c>
      <c r="P232" s="248">
        <f>IF(O232="-",0,IF(COUNTIF(O232:$O$1021,O232)&gt;1,1,0))</f>
        <v>0</v>
      </c>
    </row>
    <row r="233" spans="1:16">
      <c r="A233" s="205">
        <v>212</v>
      </c>
      <c r="B233" s="177"/>
      <c r="C233" s="178"/>
      <c r="D233" s="177"/>
      <c r="E233" s="178"/>
      <c r="F233" s="179"/>
      <c r="G233" s="179"/>
      <c r="H233" s="248" t="b">
        <f t="shared" si="30"/>
        <v>1</v>
      </c>
      <c r="I233" s="248" t="b">
        <f t="shared" si="31"/>
        <v>1</v>
      </c>
      <c r="J233" s="248">
        <f t="shared" si="26"/>
        <v>0</v>
      </c>
      <c r="K233" s="248">
        <f t="shared" si="27"/>
        <v>0</v>
      </c>
      <c r="L233" s="248">
        <f t="shared" si="28"/>
        <v>0</v>
      </c>
      <c r="M233" s="13" t="b">
        <f t="shared" si="24"/>
        <v>1</v>
      </c>
      <c r="N233" s="13" t="b">
        <f t="shared" si="25"/>
        <v>1</v>
      </c>
      <c r="O233" s="248" t="str">
        <f t="shared" si="29"/>
        <v>-</v>
      </c>
      <c r="P233" s="248">
        <f>IF(O233="-",0,IF(COUNTIF(O233:$O$1021,O233)&gt;1,1,0))</f>
        <v>0</v>
      </c>
    </row>
    <row r="234" spans="1:16">
      <c r="A234" s="205">
        <v>213</v>
      </c>
      <c r="B234" s="177"/>
      <c r="C234" s="178"/>
      <c r="D234" s="177"/>
      <c r="E234" s="178"/>
      <c r="F234" s="179"/>
      <c r="G234" s="179"/>
      <c r="H234" s="248" t="b">
        <f t="shared" si="30"/>
        <v>1</v>
      </c>
      <c r="I234" s="248" t="b">
        <f t="shared" si="31"/>
        <v>1</v>
      </c>
      <c r="J234" s="248">
        <f t="shared" si="26"/>
        <v>0</v>
      </c>
      <c r="K234" s="248">
        <f t="shared" si="27"/>
        <v>0</v>
      </c>
      <c r="L234" s="248">
        <f t="shared" si="28"/>
        <v>0</v>
      </c>
      <c r="M234" s="13" t="b">
        <f t="shared" si="24"/>
        <v>1</v>
      </c>
      <c r="N234" s="13" t="b">
        <f t="shared" si="25"/>
        <v>1</v>
      </c>
      <c r="O234" s="248" t="str">
        <f t="shared" si="29"/>
        <v>-</v>
      </c>
      <c r="P234" s="248">
        <f>IF(O234="-",0,IF(COUNTIF(O234:$O$1021,O234)&gt;1,1,0))</f>
        <v>0</v>
      </c>
    </row>
    <row r="235" spans="1:16">
      <c r="A235" s="205">
        <v>214</v>
      </c>
      <c r="B235" s="177"/>
      <c r="C235" s="178"/>
      <c r="D235" s="177"/>
      <c r="E235" s="178"/>
      <c r="F235" s="179"/>
      <c r="G235" s="179"/>
      <c r="H235" s="248" t="b">
        <f t="shared" si="30"/>
        <v>1</v>
      </c>
      <c r="I235" s="248" t="b">
        <f t="shared" si="31"/>
        <v>1</v>
      </c>
      <c r="J235" s="248">
        <f t="shared" si="26"/>
        <v>0</v>
      </c>
      <c r="K235" s="248">
        <f t="shared" si="27"/>
        <v>0</v>
      </c>
      <c r="L235" s="248">
        <f t="shared" si="28"/>
        <v>0</v>
      </c>
      <c r="M235" s="13" t="b">
        <f t="shared" si="24"/>
        <v>1</v>
      </c>
      <c r="N235" s="13" t="b">
        <f t="shared" si="25"/>
        <v>1</v>
      </c>
      <c r="O235" s="248" t="str">
        <f t="shared" si="29"/>
        <v>-</v>
      </c>
      <c r="P235" s="248">
        <f>IF(O235="-",0,IF(COUNTIF(O235:$O$1021,O235)&gt;1,1,0))</f>
        <v>0</v>
      </c>
    </row>
    <row r="236" spans="1:16">
      <c r="A236" s="205">
        <v>215</v>
      </c>
      <c r="B236" s="177"/>
      <c r="C236" s="178"/>
      <c r="D236" s="177"/>
      <c r="E236" s="178"/>
      <c r="F236" s="179"/>
      <c r="G236" s="179"/>
      <c r="H236" s="248" t="b">
        <f t="shared" si="30"/>
        <v>1</v>
      </c>
      <c r="I236" s="248" t="b">
        <f t="shared" si="31"/>
        <v>1</v>
      </c>
      <c r="J236" s="248">
        <f t="shared" si="26"/>
        <v>0</v>
      </c>
      <c r="K236" s="248">
        <f t="shared" si="27"/>
        <v>0</v>
      </c>
      <c r="L236" s="248">
        <f t="shared" si="28"/>
        <v>0</v>
      </c>
      <c r="M236" s="13" t="b">
        <f t="shared" si="24"/>
        <v>1</v>
      </c>
      <c r="N236" s="13" t="b">
        <f t="shared" si="25"/>
        <v>1</v>
      </c>
      <c r="O236" s="248" t="str">
        <f t="shared" si="29"/>
        <v>-</v>
      </c>
      <c r="P236" s="248">
        <f>IF(O236="-",0,IF(COUNTIF(O236:$O$1021,O236)&gt;1,1,0))</f>
        <v>0</v>
      </c>
    </row>
    <row r="237" spans="1:16">
      <c r="A237" s="205">
        <v>216</v>
      </c>
      <c r="B237" s="177"/>
      <c r="C237" s="178"/>
      <c r="D237" s="177"/>
      <c r="E237" s="178"/>
      <c r="F237" s="179"/>
      <c r="G237" s="179"/>
      <c r="H237" s="248" t="b">
        <f t="shared" si="30"/>
        <v>1</v>
      </c>
      <c r="I237" s="248" t="b">
        <f t="shared" si="31"/>
        <v>1</v>
      </c>
      <c r="J237" s="248">
        <f t="shared" si="26"/>
        <v>0</v>
      </c>
      <c r="K237" s="248">
        <f t="shared" si="27"/>
        <v>0</v>
      </c>
      <c r="L237" s="248">
        <f t="shared" si="28"/>
        <v>0</v>
      </c>
      <c r="M237" s="13" t="b">
        <f t="shared" si="24"/>
        <v>1</v>
      </c>
      <c r="N237" s="13" t="b">
        <f t="shared" si="25"/>
        <v>1</v>
      </c>
      <c r="O237" s="248" t="str">
        <f t="shared" si="29"/>
        <v>-</v>
      </c>
      <c r="P237" s="248">
        <f>IF(O237="-",0,IF(COUNTIF(O237:$O$1021,O237)&gt;1,1,0))</f>
        <v>0</v>
      </c>
    </row>
    <row r="238" spans="1:16">
      <c r="A238" s="205">
        <v>217</v>
      </c>
      <c r="B238" s="177"/>
      <c r="C238" s="178"/>
      <c r="D238" s="177"/>
      <c r="E238" s="178"/>
      <c r="F238" s="179"/>
      <c r="G238" s="179"/>
      <c r="H238" s="248" t="b">
        <f t="shared" si="30"/>
        <v>1</v>
      </c>
      <c r="I238" s="248" t="b">
        <f t="shared" si="31"/>
        <v>1</v>
      </c>
      <c r="J238" s="248">
        <f t="shared" si="26"/>
        <v>0</v>
      </c>
      <c r="K238" s="248">
        <f t="shared" si="27"/>
        <v>0</v>
      </c>
      <c r="L238" s="248">
        <f t="shared" si="28"/>
        <v>0</v>
      </c>
      <c r="M238" s="13" t="b">
        <f t="shared" si="24"/>
        <v>1</v>
      </c>
      <c r="N238" s="13" t="b">
        <f t="shared" si="25"/>
        <v>1</v>
      </c>
      <c r="O238" s="248" t="str">
        <f t="shared" si="29"/>
        <v>-</v>
      </c>
      <c r="P238" s="248">
        <f>IF(O238="-",0,IF(COUNTIF(O238:$O$1021,O238)&gt;1,1,0))</f>
        <v>0</v>
      </c>
    </row>
    <row r="239" spans="1:16">
      <c r="A239" s="205">
        <v>218</v>
      </c>
      <c r="B239" s="177"/>
      <c r="C239" s="178"/>
      <c r="D239" s="177"/>
      <c r="E239" s="178"/>
      <c r="F239" s="179"/>
      <c r="G239" s="179"/>
      <c r="H239" s="248" t="b">
        <f t="shared" si="30"/>
        <v>1</v>
      </c>
      <c r="I239" s="248" t="b">
        <f t="shared" si="31"/>
        <v>1</v>
      </c>
      <c r="J239" s="248">
        <f t="shared" si="26"/>
        <v>0</v>
      </c>
      <c r="K239" s="248">
        <f t="shared" si="27"/>
        <v>0</v>
      </c>
      <c r="L239" s="248">
        <f t="shared" si="28"/>
        <v>0</v>
      </c>
      <c r="M239" s="13" t="b">
        <f t="shared" si="24"/>
        <v>1</v>
      </c>
      <c r="N239" s="13" t="b">
        <f t="shared" si="25"/>
        <v>1</v>
      </c>
      <c r="O239" s="248" t="str">
        <f t="shared" si="29"/>
        <v>-</v>
      </c>
      <c r="P239" s="248">
        <f>IF(O239="-",0,IF(COUNTIF(O239:$O$1021,O239)&gt;1,1,0))</f>
        <v>0</v>
      </c>
    </row>
    <row r="240" spans="1:16">
      <c r="A240" s="205">
        <v>219</v>
      </c>
      <c r="B240" s="177"/>
      <c r="C240" s="178"/>
      <c r="D240" s="177"/>
      <c r="E240" s="178"/>
      <c r="F240" s="179"/>
      <c r="G240" s="179"/>
      <c r="H240" s="248" t="b">
        <f t="shared" si="30"/>
        <v>1</v>
      </c>
      <c r="I240" s="248" t="b">
        <f t="shared" si="31"/>
        <v>1</v>
      </c>
      <c r="J240" s="248">
        <f t="shared" si="26"/>
        <v>0</v>
      </c>
      <c r="K240" s="248">
        <f t="shared" si="27"/>
        <v>0</v>
      </c>
      <c r="L240" s="248">
        <f t="shared" si="28"/>
        <v>0</v>
      </c>
      <c r="M240" s="13" t="b">
        <f t="shared" si="24"/>
        <v>1</v>
      </c>
      <c r="N240" s="13" t="b">
        <f t="shared" si="25"/>
        <v>1</v>
      </c>
      <c r="O240" s="248" t="str">
        <f t="shared" si="29"/>
        <v>-</v>
      </c>
      <c r="P240" s="248">
        <f>IF(O240="-",0,IF(COUNTIF(O240:$O$1021,O240)&gt;1,1,0))</f>
        <v>0</v>
      </c>
    </row>
    <row r="241" spans="1:16">
      <c r="A241" s="205">
        <v>220</v>
      </c>
      <c r="B241" s="177"/>
      <c r="C241" s="178"/>
      <c r="D241" s="177"/>
      <c r="E241" s="178"/>
      <c r="F241" s="179"/>
      <c r="G241" s="179"/>
      <c r="H241" s="248" t="b">
        <f t="shared" si="30"/>
        <v>1</v>
      </c>
      <c r="I241" s="248" t="b">
        <f t="shared" si="31"/>
        <v>1</v>
      </c>
      <c r="J241" s="248">
        <f t="shared" si="26"/>
        <v>0</v>
      </c>
      <c r="K241" s="248">
        <f t="shared" si="27"/>
        <v>0</v>
      </c>
      <c r="L241" s="248">
        <f t="shared" si="28"/>
        <v>0</v>
      </c>
      <c r="M241" s="13" t="b">
        <f t="shared" si="24"/>
        <v>1</v>
      </c>
      <c r="N241" s="13" t="b">
        <f t="shared" si="25"/>
        <v>1</v>
      </c>
      <c r="O241" s="248" t="str">
        <f t="shared" si="29"/>
        <v>-</v>
      </c>
      <c r="P241" s="248">
        <f>IF(O241="-",0,IF(COUNTIF(O241:$O$1021,O241)&gt;1,1,0))</f>
        <v>0</v>
      </c>
    </row>
    <row r="242" spans="1:16">
      <c r="A242" s="205">
        <v>221</v>
      </c>
      <c r="B242" s="177"/>
      <c r="C242" s="178"/>
      <c r="D242" s="177"/>
      <c r="E242" s="178"/>
      <c r="F242" s="179"/>
      <c r="G242" s="179"/>
      <c r="H242" s="248" t="b">
        <f t="shared" si="30"/>
        <v>1</v>
      </c>
      <c r="I242" s="248" t="b">
        <f t="shared" si="31"/>
        <v>1</v>
      </c>
      <c r="J242" s="248">
        <f t="shared" si="26"/>
        <v>0</v>
      </c>
      <c r="K242" s="248">
        <f t="shared" si="27"/>
        <v>0</v>
      </c>
      <c r="L242" s="248">
        <f t="shared" si="28"/>
        <v>0</v>
      </c>
      <c r="M242" s="13" t="b">
        <f t="shared" si="24"/>
        <v>1</v>
      </c>
      <c r="N242" s="13" t="b">
        <f t="shared" si="25"/>
        <v>1</v>
      </c>
      <c r="O242" s="248" t="str">
        <f t="shared" si="29"/>
        <v>-</v>
      </c>
      <c r="P242" s="248">
        <f>IF(O242="-",0,IF(COUNTIF(O242:$O$1021,O242)&gt;1,1,0))</f>
        <v>0</v>
      </c>
    </row>
    <row r="243" spans="1:16">
      <c r="A243" s="205">
        <v>222</v>
      </c>
      <c r="B243" s="177"/>
      <c r="C243" s="178"/>
      <c r="D243" s="177"/>
      <c r="E243" s="178"/>
      <c r="F243" s="179"/>
      <c r="G243" s="179"/>
      <c r="H243" s="248" t="b">
        <f t="shared" si="30"/>
        <v>1</v>
      </c>
      <c r="I243" s="248" t="b">
        <f t="shared" si="31"/>
        <v>1</v>
      </c>
      <c r="J243" s="248">
        <f t="shared" si="26"/>
        <v>0</v>
      </c>
      <c r="K243" s="248">
        <f t="shared" si="27"/>
        <v>0</v>
      </c>
      <c r="L243" s="248">
        <f t="shared" si="28"/>
        <v>0</v>
      </c>
      <c r="M243" s="13" t="b">
        <f t="shared" si="24"/>
        <v>1</v>
      </c>
      <c r="N243" s="13" t="b">
        <f t="shared" si="25"/>
        <v>1</v>
      </c>
      <c r="O243" s="248" t="str">
        <f t="shared" si="29"/>
        <v>-</v>
      </c>
      <c r="P243" s="248">
        <f>IF(O243="-",0,IF(COUNTIF(O243:$O$1021,O243)&gt;1,1,0))</f>
        <v>0</v>
      </c>
    </row>
    <row r="244" spans="1:16">
      <c r="A244" s="205">
        <v>223</v>
      </c>
      <c r="B244" s="177"/>
      <c r="C244" s="178"/>
      <c r="D244" s="177"/>
      <c r="E244" s="178"/>
      <c r="F244" s="179"/>
      <c r="G244" s="179"/>
      <c r="H244" s="248" t="b">
        <f t="shared" si="30"/>
        <v>1</v>
      </c>
      <c r="I244" s="248" t="b">
        <f t="shared" si="31"/>
        <v>1</v>
      </c>
      <c r="J244" s="248">
        <f t="shared" si="26"/>
        <v>0</v>
      </c>
      <c r="K244" s="248">
        <f t="shared" si="27"/>
        <v>0</v>
      </c>
      <c r="L244" s="248">
        <f t="shared" si="28"/>
        <v>0</v>
      </c>
      <c r="M244" s="13" t="b">
        <f t="shared" si="24"/>
        <v>1</v>
      </c>
      <c r="N244" s="13" t="b">
        <f t="shared" si="25"/>
        <v>1</v>
      </c>
      <c r="O244" s="248" t="str">
        <f t="shared" si="29"/>
        <v>-</v>
      </c>
      <c r="P244" s="248">
        <f>IF(O244="-",0,IF(COUNTIF(O244:$O$1021,O244)&gt;1,1,0))</f>
        <v>0</v>
      </c>
    </row>
    <row r="245" spans="1:16">
      <c r="A245" s="205">
        <v>224</v>
      </c>
      <c r="B245" s="177"/>
      <c r="C245" s="178"/>
      <c r="D245" s="177"/>
      <c r="E245" s="178"/>
      <c r="F245" s="179"/>
      <c r="G245" s="179"/>
      <c r="H245" s="248" t="b">
        <f t="shared" si="30"/>
        <v>1</v>
      </c>
      <c r="I245" s="248" t="b">
        <f t="shared" si="31"/>
        <v>1</v>
      </c>
      <c r="J245" s="248">
        <f t="shared" si="26"/>
        <v>0</v>
      </c>
      <c r="K245" s="248">
        <f t="shared" si="27"/>
        <v>0</v>
      </c>
      <c r="L245" s="248">
        <f t="shared" si="28"/>
        <v>0</v>
      </c>
      <c r="M245" s="13" t="b">
        <f t="shared" si="24"/>
        <v>1</v>
      </c>
      <c r="N245" s="13" t="b">
        <f t="shared" si="25"/>
        <v>1</v>
      </c>
      <c r="O245" s="248" t="str">
        <f t="shared" si="29"/>
        <v>-</v>
      </c>
      <c r="P245" s="248">
        <f>IF(O245="-",0,IF(COUNTIF(O245:$O$1021,O245)&gt;1,1,0))</f>
        <v>0</v>
      </c>
    </row>
    <row r="246" spans="1:16">
      <c r="A246" s="205">
        <v>225</v>
      </c>
      <c r="B246" s="177"/>
      <c r="C246" s="178"/>
      <c r="D246" s="177"/>
      <c r="E246" s="178"/>
      <c r="F246" s="179"/>
      <c r="G246" s="179"/>
      <c r="H246" s="248" t="b">
        <f t="shared" si="30"/>
        <v>1</v>
      </c>
      <c r="I246" s="248" t="b">
        <f t="shared" si="31"/>
        <v>1</v>
      </c>
      <c r="J246" s="248">
        <f t="shared" si="26"/>
        <v>0</v>
      </c>
      <c r="K246" s="248">
        <f t="shared" si="27"/>
        <v>0</v>
      </c>
      <c r="L246" s="248">
        <f t="shared" si="28"/>
        <v>0</v>
      </c>
      <c r="M246" s="13" t="b">
        <f t="shared" si="24"/>
        <v>1</v>
      </c>
      <c r="N246" s="13" t="b">
        <f t="shared" si="25"/>
        <v>1</v>
      </c>
      <c r="O246" s="248" t="str">
        <f t="shared" si="29"/>
        <v>-</v>
      </c>
      <c r="P246" s="248">
        <f>IF(O246="-",0,IF(COUNTIF(O246:$O$1021,O246)&gt;1,1,0))</f>
        <v>0</v>
      </c>
    </row>
    <row r="247" spans="1:16">
      <c r="A247" s="205">
        <v>226</v>
      </c>
      <c r="B247" s="177"/>
      <c r="C247" s="178"/>
      <c r="D247" s="177"/>
      <c r="E247" s="178"/>
      <c r="F247" s="179"/>
      <c r="G247" s="179"/>
      <c r="H247" s="248" t="b">
        <f t="shared" si="30"/>
        <v>1</v>
      </c>
      <c r="I247" s="248" t="b">
        <f t="shared" si="31"/>
        <v>1</v>
      </c>
      <c r="J247" s="248">
        <f t="shared" si="26"/>
        <v>0</v>
      </c>
      <c r="K247" s="248">
        <f t="shared" si="27"/>
        <v>0</v>
      </c>
      <c r="L247" s="248">
        <f t="shared" si="28"/>
        <v>0</v>
      </c>
      <c r="M247" s="13" t="b">
        <f t="shared" si="24"/>
        <v>1</v>
      </c>
      <c r="N247" s="13" t="b">
        <f t="shared" si="25"/>
        <v>1</v>
      </c>
      <c r="O247" s="248" t="str">
        <f t="shared" si="29"/>
        <v>-</v>
      </c>
      <c r="P247" s="248">
        <f>IF(O247="-",0,IF(COUNTIF(O247:$O$1021,O247)&gt;1,1,0))</f>
        <v>0</v>
      </c>
    </row>
    <row r="248" spans="1:16">
      <c r="A248" s="205">
        <v>227</v>
      </c>
      <c r="B248" s="177"/>
      <c r="C248" s="178"/>
      <c r="D248" s="177"/>
      <c r="E248" s="178"/>
      <c r="F248" s="179"/>
      <c r="G248" s="179"/>
      <c r="H248" s="248" t="b">
        <f t="shared" si="30"/>
        <v>1</v>
      </c>
      <c r="I248" s="248" t="b">
        <f t="shared" si="31"/>
        <v>1</v>
      </c>
      <c r="J248" s="248">
        <f t="shared" si="26"/>
        <v>0</v>
      </c>
      <c r="K248" s="248">
        <f t="shared" si="27"/>
        <v>0</v>
      </c>
      <c r="L248" s="248">
        <f t="shared" si="28"/>
        <v>0</v>
      </c>
      <c r="M248" s="13" t="b">
        <f t="shared" si="24"/>
        <v>1</v>
      </c>
      <c r="N248" s="13" t="b">
        <f t="shared" si="25"/>
        <v>1</v>
      </c>
      <c r="O248" s="248" t="str">
        <f t="shared" si="29"/>
        <v>-</v>
      </c>
      <c r="P248" s="248">
        <f>IF(O248="-",0,IF(COUNTIF(O248:$O$1021,O248)&gt;1,1,0))</f>
        <v>0</v>
      </c>
    </row>
    <row r="249" spans="1:16">
      <c r="A249" s="205">
        <v>228</v>
      </c>
      <c r="B249" s="177"/>
      <c r="C249" s="178"/>
      <c r="D249" s="177"/>
      <c r="E249" s="178"/>
      <c r="F249" s="179"/>
      <c r="G249" s="179"/>
      <c r="H249" s="248" t="b">
        <f t="shared" si="30"/>
        <v>1</v>
      </c>
      <c r="I249" s="248" t="b">
        <f t="shared" si="31"/>
        <v>1</v>
      </c>
      <c r="J249" s="248">
        <f t="shared" si="26"/>
        <v>0</v>
      </c>
      <c r="K249" s="248">
        <f t="shared" si="27"/>
        <v>0</v>
      </c>
      <c r="L249" s="248">
        <f t="shared" si="28"/>
        <v>0</v>
      </c>
      <c r="M249" s="13" t="b">
        <f t="shared" si="24"/>
        <v>1</v>
      </c>
      <c r="N249" s="13" t="b">
        <f t="shared" si="25"/>
        <v>1</v>
      </c>
      <c r="O249" s="248" t="str">
        <f t="shared" si="29"/>
        <v>-</v>
      </c>
      <c r="P249" s="248">
        <f>IF(O249="-",0,IF(COUNTIF(O249:$O$1021,O249)&gt;1,1,0))</f>
        <v>0</v>
      </c>
    </row>
    <row r="250" spans="1:16">
      <c r="A250" s="205">
        <v>229</v>
      </c>
      <c r="B250" s="177"/>
      <c r="C250" s="178"/>
      <c r="D250" s="177"/>
      <c r="E250" s="178"/>
      <c r="F250" s="179"/>
      <c r="G250" s="179"/>
      <c r="H250" s="248" t="b">
        <f t="shared" si="30"/>
        <v>1</v>
      </c>
      <c r="I250" s="248" t="b">
        <f t="shared" si="31"/>
        <v>1</v>
      </c>
      <c r="J250" s="248">
        <f t="shared" si="26"/>
        <v>0</v>
      </c>
      <c r="K250" s="248">
        <f t="shared" si="27"/>
        <v>0</v>
      </c>
      <c r="L250" s="248">
        <f t="shared" si="28"/>
        <v>0</v>
      </c>
      <c r="M250" s="13" t="b">
        <f t="shared" si="24"/>
        <v>1</v>
      </c>
      <c r="N250" s="13" t="b">
        <f t="shared" si="25"/>
        <v>1</v>
      </c>
      <c r="O250" s="248" t="str">
        <f t="shared" si="29"/>
        <v>-</v>
      </c>
      <c r="P250" s="248">
        <f>IF(O250="-",0,IF(COUNTIF(O250:$O$1021,O250)&gt;1,1,0))</f>
        <v>0</v>
      </c>
    </row>
    <row r="251" spans="1:16">
      <c r="A251" s="205">
        <v>230</v>
      </c>
      <c r="B251" s="177"/>
      <c r="C251" s="178"/>
      <c r="D251" s="177"/>
      <c r="E251" s="178"/>
      <c r="F251" s="179"/>
      <c r="G251" s="179"/>
      <c r="H251" s="248" t="b">
        <f t="shared" si="30"/>
        <v>1</v>
      </c>
      <c r="I251" s="248" t="b">
        <f t="shared" si="31"/>
        <v>1</v>
      </c>
      <c r="J251" s="248">
        <f t="shared" si="26"/>
        <v>0</v>
      </c>
      <c r="K251" s="248">
        <f t="shared" si="27"/>
        <v>0</v>
      </c>
      <c r="L251" s="248">
        <f t="shared" si="28"/>
        <v>0</v>
      </c>
      <c r="M251" s="13" t="b">
        <f t="shared" si="24"/>
        <v>1</v>
      </c>
      <c r="N251" s="13" t="b">
        <f t="shared" si="25"/>
        <v>1</v>
      </c>
      <c r="O251" s="248" t="str">
        <f t="shared" si="29"/>
        <v>-</v>
      </c>
      <c r="P251" s="248">
        <f>IF(O251="-",0,IF(COUNTIF(O251:$O$1021,O251)&gt;1,1,0))</f>
        <v>0</v>
      </c>
    </row>
    <row r="252" spans="1:16">
      <c r="A252" s="205">
        <v>231</v>
      </c>
      <c r="B252" s="177"/>
      <c r="C252" s="178"/>
      <c r="D252" s="177"/>
      <c r="E252" s="178"/>
      <c r="F252" s="179"/>
      <c r="G252" s="179"/>
      <c r="H252" s="248" t="b">
        <f t="shared" si="30"/>
        <v>1</v>
      </c>
      <c r="I252" s="248" t="b">
        <f t="shared" si="31"/>
        <v>1</v>
      </c>
      <c r="J252" s="248">
        <f t="shared" si="26"/>
        <v>0</v>
      </c>
      <c r="K252" s="248">
        <f t="shared" si="27"/>
        <v>0</v>
      </c>
      <c r="L252" s="248">
        <f t="shared" si="28"/>
        <v>0</v>
      </c>
      <c r="M252" s="13" t="b">
        <f t="shared" si="24"/>
        <v>1</v>
      </c>
      <c r="N252" s="13" t="b">
        <f t="shared" si="25"/>
        <v>1</v>
      </c>
      <c r="O252" s="248" t="str">
        <f t="shared" si="29"/>
        <v>-</v>
      </c>
      <c r="P252" s="248">
        <f>IF(O252="-",0,IF(COUNTIF(O252:$O$1021,O252)&gt;1,1,0))</f>
        <v>0</v>
      </c>
    </row>
    <row r="253" spans="1:16">
      <c r="A253" s="205">
        <v>232</v>
      </c>
      <c r="B253" s="177"/>
      <c r="C253" s="178"/>
      <c r="D253" s="177"/>
      <c r="E253" s="178"/>
      <c r="F253" s="179"/>
      <c r="G253" s="179"/>
      <c r="H253" s="248" t="b">
        <f t="shared" si="30"/>
        <v>1</v>
      </c>
      <c r="I253" s="248" t="b">
        <f t="shared" si="31"/>
        <v>1</v>
      </c>
      <c r="J253" s="248">
        <f t="shared" si="26"/>
        <v>0</v>
      </c>
      <c r="K253" s="248">
        <f t="shared" si="27"/>
        <v>0</v>
      </c>
      <c r="L253" s="248">
        <f t="shared" si="28"/>
        <v>0</v>
      </c>
      <c r="M253" s="13" t="b">
        <f t="shared" si="24"/>
        <v>1</v>
      </c>
      <c r="N253" s="13" t="b">
        <f t="shared" si="25"/>
        <v>1</v>
      </c>
      <c r="O253" s="248" t="str">
        <f t="shared" si="29"/>
        <v>-</v>
      </c>
      <c r="P253" s="248">
        <f>IF(O253="-",0,IF(COUNTIF(O253:$O$1021,O253)&gt;1,1,0))</f>
        <v>0</v>
      </c>
    </row>
    <row r="254" spans="1:16">
      <c r="A254" s="205">
        <v>233</v>
      </c>
      <c r="B254" s="177"/>
      <c r="C254" s="178"/>
      <c r="D254" s="177"/>
      <c r="E254" s="178"/>
      <c r="F254" s="179"/>
      <c r="G254" s="179"/>
      <c r="H254" s="248" t="b">
        <f t="shared" si="30"/>
        <v>1</v>
      </c>
      <c r="I254" s="248" t="b">
        <f t="shared" si="31"/>
        <v>1</v>
      </c>
      <c r="J254" s="248">
        <f t="shared" si="26"/>
        <v>0</v>
      </c>
      <c r="K254" s="248">
        <f t="shared" si="27"/>
        <v>0</v>
      </c>
      <c r="L254" s="248">
        <f t="shared" si="28"/>
        <v>0</v>
      </c>
      <c r="M254" s="13" t="b">
        <f t="shared" si="24"/>
        <v>1</v>
      </c>
      <c r="N254" s="13" t="b">
        <f t="shared" si="25"/>
        <v>1</v>
      </c>
      <c r="O254" s="248" t="str">
        <f t="shared" si="29"/>
        <v>-</v>
      </c>
      <c r="P254" s="248">
        <f>IF(O254="-",0,IF(COUNTIF(O254:$O$1021,O254)&gt;1,1,0))</f>
        <v>0</v>
      </c>
    </row>
    <row r="255" spans="1:16">
      <c r="A255" s="205">
        <v>234</v>
      </c>
      <c r="B255" s="177"/>
      <c r="C255" s="178"/>
      <c r="D255" s="177"/>
      <c r="E255" s="178"/>
      <c r="F255" s="179"/>
      <c r="G255" s="179"/>
      <c r="H255" s="248" t="b">
        <f t="shared" si="30"/>
        <v>1</v>
      </c>
      <c r="I255" s="248" t="b">
        <f t="shared" si="31"/>
        <v>1</v>
      </c>
      <c r="J255" s="248">
        <f t="shared" si="26"/>
        <v>0</v>
      </c>
      <c r="K255" s="248">
        <f t="shared" si="27"/>
        <v>0</v>
      </c>
      <c r="L255" s="248">
        <f t="shared" si="28"/>
        <v>0</v>
      </c>
      <c r="M255" s="13" t="b">
        <f t="shared" si="24"/>
        <v>1</v>
      </c>
      <c r="N255" s="13" t="b">
        <f t="shared" si="25"/>
        <v>1</v>
      </c>
      <c r="O255" s="248" t="str">
        <f t="shared" si="29"/>
        <v>-</v>
      </c>
      <c r="P255" s="248">
        <f>IF(O255="-",0,IF(COUNTIF(O255:$O$1021,O255)&gt;1,1,0))</f>
        <v>0</v>
      </c>
    </row>
    <row r="256" spans="1:16">
      <c r="A256" s="205">
        <v>235</v>
      </c>
      <c r="B256" s="177"/>
      <c r="C256" s="178"/>
      <c r="D256" s="177"/>
      <c r="E256" s="178"/>
      <c r="F256" s="179"/>
      <c r="G256" s="179"/>
      <c r="H256" s="248" t="b">
        <f t="shared" si="30"/>
        <v>1</v>
      </c>
      <c r="I256" s="248" t="b">
        <f t="shared" si="31"/>
        <v>1</v>
      </c>
      <c r="J256" s="248">
        <f t="shared" si="26"/>
        <v>0</v>
      </c>
      <c r="K256" s="248">
        <f t="shared" si="27"/>
        <v>0</v>
      </c>
      <c r="L256" s="248">
        <f t="shared" si="28"/>
        <v>0</v>
      </c>
      <c r="M256" s="13" t="b">
        <f t="shared" si="24"/>
        <v>1</v>
      </c>
      <c r="N256" s="13" t="b">
        <f t="shared" si="25"/>
        <v>1</v>
      </c>
      <c r="O256" s="248" t="str">
        <f t="shared" si="29"/>
        <v>-</v>
      </c>
      <c r="P256" s="248">
        <f>IF(O256="-",0,IF(COUNTIF(O256:$O$1021,O256)&gt;1,1,0))</f>
        <v>0</v>
      </c>
    </row>
    <row r="257" spans="1:16">
      <c r="A257" s="205">
        <v>236</v>
      </c>
      <c r="B257" s="177"/>
      <c r="C257" s="178"/>
      <c r="D257" s="177"/>
      <c r="E257" s="178"/>
      <c r="F257" s="179"/>
      <c r="G257" s="179"/>
      <c r="H257" s="248" t="b">
        <f t="shared" si="30"/>
        <v>1</v>
      </c>
      <c r="I257" s="248" t="b">
        <f t="shared" si="31"/>
        <v>1</v>
      </c>
      <c r="J257" s="248">
        <f t="shared" si="26"/>
        <v>0</v>
      </c>
      <c r="K257" s="248">
        <f t="shared" si="27"/>
        <v>0</v>
      </c>
      <c r="L257" s="248">
        <f t="shared" si="28"/>
        <v>0</v>
      </c>
      <c r="M257" s="13" t="b">
        <f t="shared" si="24"/>
        <v>1</v>
      </c>
      <c r="N257" s="13" t="b">
        <f t="shared" si="25"/>
        <v>1</v>
      </c>
      <c r="O257" s="248" t="str">
        <f t="shared" si="29"/>
        <v>-</v>
      </c>
      <c r="P257" s="248">
        <f>IF(O257="-",0,IF(COUNTIF(O257:$O$1021,O257)&gt;1,1,0))</f>
        <v>0</v>
      </c>
    </row>
    <row r="258" spans="1:16">
      <c r="A258" s="205">
        <v>237</v>
      </c>
      <c r="B258" s="177"/>
      <c r="C258" s="178"/>
      <c r="D258" s="177"/>
      <c r="E258" s="178"/>
      <c r="F258" s="179"/>
      <c r="G258" s="179"/>
      <c r="H258" s="248" t="b">
        <f t="shared" si="30"/>
        <v>1</v>
      </c>
      <c r="I258" s="248" t="b">
        <f t="shared" si="31"/>
        <v>1</v>
      </c>
      <c r="J258" s="248">
        <f t="shared" si="26"/>
        <v>0</v>
      </c>
      <c r="K258" s="248">
        <f t="shared" si="27"/>
        <v>0</v>
      </c>
      <c r="L258" s="248">
        <f t="shared" si="28"/>
        <v>0</v>
      </c>
      <c r="M258" s="13" t="b">
        <f t="shared" si="24"/>
        <v>1</v>
      </c>
      <c r="N258" s="13" t="b">
        <f t="shared" si="25"/>
        <v>1</v>
      </c>
      <c r="O258" s="248" t="str">
        <f t="shared" si="29"/>
        <v>-</v>
      </c>
      <c r="P258" s="248">
        <f>IF(O258="-",0,IF(COUNTIF(O258:$O$1021,O258)&gt;1,1,0))</f>
        <v>0</v>
      </c>
    </row>
    <row r="259" spans="1:16">
      <c r="A259" s="205">
        <v>238</v>
      </c>
      <c r="B259" s="177"/>
      <c r="C259" s="178"/>
      <c r="D259" s="177"/>
      <c r="E259" s="178"/>
      <c r="F259" s="179"/>
      <c r="G259" s="179"/>
      <c r="H259" s="248" t="b">
        <f t="shared" si="30"/>
        <v>1</v>
      </c>
      <c r="I259" s="248" t="b">
        <f t="shared" si="31"/>
        <v>1</v>
      </c>
      <c r="J259" s="248">
        <f t="shared" si="26"/>
        <v>0</v>
      </c>
      <c r="K259" s="248">
        <f t="shared" si="27"/>
        <v>0</v>
      </c>
      <c r="L259" s="248">
        <f t="shared" si="28"/>
        <v>0</v>
      </c>
      <c r="M259" s="13" t="b">
        <f t="shared" si="24"/>
        <v>1</v>
      </c>
      <c r="N259" s="13" t="b">
        <f t="shared" si="25"/>
        <v>1</v>
      </c>
      <c r="O259" s="248" t="str">
        <f t="shared" si="29"/>
        <v>-</v>
      </c>
      <c r="P259" s="248">
        <f>IF(O259="-",0,IF(COUNTIF(O259:$O$1021,O259)&gt;1,1,0))</f>
        <v>0</v>
      </c>
    </row>
    <row r="260" spans="1:16">
      <c r="A260" s="205">
        <v>239</v>
      </c>
      <c r="B260" s="177"/>
      <c r="C260" s="178"/>
      <c r="D260" s="177"/>
      <c r="E260" s="178"/>
      <c r="F260" s="179"/>
      <c r="G260" s="179"/>
      <c r="H260" s="248" t="b">
        <f t="shared" si="30"/>
        <v>1</v>
      </c>
      <c r="I260" s="248" t="b">
        <f t="shared" si="31"/>
        <v>1</v>
      </c>
      <c r="J260" s="248">
        <f t="shared" si="26"/>
        <v>0</v>
      </c>
      <c r="K260" s="248">
        <f t="shared" si="27"/>
        <v>0</v>
      </c>
      <c r="L260" s="248">
        <f t="shared" si="28"/>
        <v>0</v>
      </c>
      <c r="M260" s="13" t="b">
        <f t="shared" si="24"/>
        <v>1</v>
      </c>
      <c r="N260" s="13" t="b">
        <f t="shared" si="25"/>
        <v>1</v>
      </c>
      <c r="O260" s="248" t="str">
        <f t="shared" si="29"/>
        <v>-</v>
      </c>
      <c r="P260" s="248">
        <f>IF(O260="-",0,IF(COUNTIF(O260:$O$1021,O260)&gt;1,1,0))</f>
        <v>0</v>
      </c>
    </row>
    <row r="261" spans="1:16">
      <c r="A261" s="205">
        <v>240</v>
      </c>
      <c r="B261" s="177"/>
      <c r="C261" s="178"/>
      <c r="D261" s="177"/>
      <c r="E261" s="178"/>
      <c r="F261" s="179"/>
      <c r="G261" s="179"/>
      <c r="H261" s="248" t="b">
        <f t="shared" si="30"/>
        <v>1</v>
      </c>
      <c r="I261" s="248" t="b">
        <f t="shared" si="31"/>
        <v>1</v>
      </c>
      <c r="J261" s="248">
        <f t="shared" si="26"/>
        <v>0</v>
      </c>
      <c r="K261" s="248">
        <f t="shared" si="27"/>
        <v>0</v>
      </c>
      <c r="L261" s="248">
        <f t="shared" si="28"/>
        <v>0</v>
      </c>
      <c r="M261" s="13" t="b">
        <f t="shared" si="24"/>
        <v>1</v>
      </c>
      <c r="N261" s="13" t="b">
        <f t="shared" si="25"/>
        <v>1</v>
      </c>
      <c r="O261" s="248" t="str">
        <f t="shared" si="29"/>
        <v>-</v>
      </c>
      <c r="P261" s="248">
        <f>IF(O261="-",0,IF(COUNTIF(O261:$O$1021,O261)&gt;1,1,0))</f>
        <v>0</v>
      </c>
    </row>
    <row r="262" spans="1:16">
      <c r="A262" s="205">
        <v>241</v>
      </c>
      <c r="B262" s="177"/>
      <c r="C262" s="178"/>
      <c r="D262" s="177"/>
      <c r="E262" s="178"/>
      <c r="F262" s="179"/>
      <c r="G262" s="179"/>
      <c r="H262" s="248" t="b">
        <f t="shared" si="30"/>
        <v>1</v>
      </c>
      <c r="I262" s="248" t="b">
        <f t="shared" si="31"/>
        <v>1</v>
      </c>
      <c r="J262" s="248">
        <f t="shared" si="26"/>
        <v>0</v>
      </c>
      <c r="K262" s="248">
        <f t="shared" si="27"/>
        <v>0</v>
      </c>
      <c r="L262" s="248">
        <f t="shared" si="28"/>
        <v>0</v>
      </c>
      <c r="M262" s="13" t="b">
        <f t="shared" si="24"/>
        <v>1</v>
      </c>
      <c r="N262" s="13" t="b">
        <f t="shared" si="25"/>
        <v>1</v>
      </c>
      <c r="O262" s="248" t="str">
        <f t="shared" si="29"/>
        <v>-</v>
      </c>
      <c r="P262" s="248">
        <f>IF(O262="-",0,IF(COUNTIF(O262:$O$1021,O262)&gt;1,1,0))</f>
        <v>0</v>
      </c>
    </row>
    <row r="263" spans="1:16">
      <c r="A263" s="205">
        <v>242</v>
      </c>
      <c r="B263" s="177"/>
      <c r="C263" s="178"/>
      <c r="D263" s="177"/>
      <c r="E263" s="178"/>
      <c r="F263" s="179"/>
      <c r="G263" s="179"/>
      <c r="H263" s="248" t="b">
        <f t="shared" si="30"/>
        <v>1</v>
      </c>
      <c r="I263" s="248" t="b">
        <f t="shared" si="31"/>
        <v>1</v>
      </c>
      <c r="J263" s="248">
        <f t="shared" si="26"/>
        <v>0</v>
      </c>
      <c r="K263" s="248">
        <f t="shared" si="27"/>
        <v>0</v>
      </c>
      <c r="L263" s="248">
        <f t="shared" si="28"/>
        <v>0</v>
      </c>
      <c r="M263" s="13" t="b">
        <f t="shared" si="24"/>
        <v>1</v>
      </c>
      <c r="N263" s="13" t="b">
        <f t="shared" si="25"/>
        <v>1</v>
      </c>
      <c r="O263" s="248" t="str">
        <f t="shared" si="29"/>
        <v>-</v>
      </c>
      <c r="P263" s="248">
        <f>IF(O263="-",0,IF(COUNTIF(O263:$O$1021,O263)&gt;1,1,0))</f>
        <v>0</v>
      </c>
    </row>
    <row r="264" spans="1:16">
      <c r="A264" s="205">
        <v>243</v>
      </c>
      <c r="B264" s="177"/>
      <c r="C264" s="178"/>
      <c r="D264" s="177"/>
      <c r="E264" s="178"/>
      <c r="F264" s="179"/>
      <c r="G264" s="179"/>
      <c r="H264" s="248" t="b">
        <f t="shared" si="30"/>
        <v>1</v>
      </c>
      <c r="I264" s="248" t="b">
        <f t="shared" si="31"/>
        <v>1</v>
      </c>
      <c r="J264" s="248">
        <f t="shared" si="26"/>
        <v>0</v>
      </c>
      <c r="K264" s="248">
        <f t="shared" si="27"/>
        <v>0</v>
      </c>
      <c r="L264" s="248">
        <f t="shared" si="28"/>
        <v>0</v>
      </c>
      <c r="M264" s="13" t="b">
        <f t="shared" si="24"/>
        <v>1</v>
      </c>
      <c r="N264" s="13" t="b">
        <f t="shared" si="25"/>
        <v>1</v>
      </c>
      <c r="O264" s="248" t="str">
        <f t="shared" si="29"/>
        <v>-</v>
      </c>
      <c r="P264" s="248">
        <f>IF(O264="-",0,IF(COUNTIF(O264:$O$1021,O264)&gt;1,1,0))</f>
        <v>0</v>
      </c>
    </row>
    <row r="265" spans="1:16">
      <c r="A265" s="205">
        <v>244</v>
      </c>
      <c r="B265" s="177"/>
      <c r="C265" s="178"/>
      <c r="D265" s="177"/>
      <c r="E265" s="178"/>
      <c r="F265" s="179"/>
      <c r="G265" s="179"/>
      <c r="H265" s="248" t="b">
        <f t="shared" si="30"/>
        <v>1</v>
      </c>
      <c r="I265" s="248" t="b">
        <f t="shared" si="31"/>
        <v>1</v>
      </c>
      <c r="J265" s="248">
        <f t="shared" si="26"/>
        <v>0</v>
      </c>
      <c r="K265" s="248">
        <f t="shared" si="27"/>
        <v>0</v>
      </c>
      <c r="L265" s="248">
        <f t="shared" si="28"/>
        <v>0</v>
      </c>
      <c r="M265" s="13" t="b">
        <f t="shared" si="24"/>
        <v>1</v>
      </c>
      <c r="N265" s="13" t="b">
        <f t="shared" si="25"/>
        <v>1</v>
      </c>
      <c r="O265" s="248" t="str">
        <f t="shared" si="29"/>
        <v>-</v>
      </c>
      <c r="P265" s="248">
        <f>IF(O265="-",0,IF(COUNTIF(O265:$O$1021,O265)&gt;1,1,0))</f>
        <v>0</v>
      </c>
    </row>
    <row r="266" spans="1:16">
      <c r="A266" s="205">
        <v>245</v>
      </c>
      <c r="B266" s="177"/>
      <c r="C266" s="178"/>
      <c r="D266" s="177"/>
      <c r="E266" s="178"/>
      <c r="F266" s="179"/>
      <c r="G266" s="179"/>
      <c r="H266" s="248" t="b">
        <f t="shared" si="30"/>
        <v>1</v>
      </c>
      <c r="I266" s="248" t="b">
        <f t="shared" si="31"/>
        <v>1</v>
      </c>
      <c r="J266" s="248">
        <f t="shared" si="26"/>
        <v>0</v>
      </c>
      <c r="K266" s="248">
        <f t="shared" si="27"/>
        <v>0</v>
      </c>
      <c r="L266" s="248">
        <f t="shared" si="28"/>
        <v>0</v>
      </c>
      <c r="M266" s="13" t="b">
        <f t="shared" si="24"/>
        <v>1</v>
      </c>
      <c r="N266" s="13" t="b">
        <f t="shared" si="25"/>
        <v>1</v>
      </c>
      <c r="O266" s="248" t="str">
        <f t="shared" si="29"/>
        <v>-</v>
      </c>
      <c r="P266" s="248">
        <f>IF(O266="-",0,IF(COUNTIF(O266:$O$1021,O266)&gt;1,1,0))</f>
        <v>0</v>
      </c>
    </row>
    <row r="267" spans="1:16">
      <c r="A267" s="205">
        <v>246</v>
      </c>
      <c r="B267" s="177"/>
      <c r="C267" s="178"/>
      <c r="D267" s="177"/>
      <c r="E267" s="178"/>
      <c r="F267" s="179"/>
      <c r="G267" s="179"/>
      <c r="H267" s="248" t="b">
        <f t="shared" si="30"/>
        <v>1</v>
      </c>
      <c r="I267" s="248" t="b">
        <f t="shared" si="31"/>
        <v>1</v>
      </c>
      <c r="J267" s="248">
        <f t="shared" si="26"/>
        <v>0</v>
      </c>
      <c r="K267" s="248">
        <f t="shared" si="27"/>
        <v>0</v>
      </c>
      <c r="L267" s="248">
        <f t="shared" si="28"/>
        <v>0</v>
      </c>
      <c r="M267" s="13" t="b">
        <f t="shared" si="24"/>
        <v>1</v>
      </c>
      <c r="N267" s="13" t="b">
        <f t="shared" si="25"/>
        <v>1</v>
      </c>
      <c r="O267" s="248" t="str">
        <f t="shared" si="29"/>
        <v>-</v>
      </c>
      <c r="P267" s="248">
        <f>IF(O267="-",0,IF(COUNTIF(O267:$O$1021,O267)&gt;1,1,0))</f>
        <v>0</v>
      </c>
    </row>
    <row r="268" spans="1:16">
      <c r="A268" s="205">
        <v>247</v>
      </c>
      <c r="B268" s="177"/>
      <c r="C268" s="178"/>
      <c r="D268" s="177"/>
      <c r="E268" s="178"/>
      <c r="F268" s="179"/>
      <c r="G268" s="179"/>
      <c r="H268" s="248" t="b">
        <f t="shared" si="30"/>
        <v>1</v>
      </c>
      <c r="I268" s="248" t="b">
        <f t="shared" si="31"/>
        <v>1</v>
      </c>
      <c r="J268" s="248">
        <f t="shared" si="26"/>
        <v>0</v>
      </c>
      <c r="K268" s="248">
        <f t="shared" si="27"/>
        <v>0</v>
      </c>
      <c r="L268" s="248">
        <f t="shared" si="28"/>
        <v>0</v>
      </c>
      <c r="M268" s="13" t="b">
        <f t="shared" si="24"/>
        <v>1</v>
      </c>
      <c r="N268" s="13" t="b">
        <f t="shared" si="25"/>
        <v>1</v>
      </c>
      <c r="O268" s="248" t="str">
        <f t="shared" si="29"/>
        <v>-</v>
      </c>
      <c r="P268" s="248">
        <f>IF(O268="-",0,IF(COUNTIF(O268:$O$1021,O268)&gt;1,1,0))</f>
        <v>0</v>
      </c>
    </row>
    <row r="269" spans="1:16">
      <c r="A269" s="205">
        <v>248</v>
      </c>
      <c r="B269" s="177"/>
      <c r="C269" s="178"/>
      <c r="D269" s="177"/>
      <c r="E269" s="178"/>
      <c r="F269" s="179"/>
      <c r="G269" s="179"/>
      <c r="H269" s="248" t="b">
        <f t="shared" si="30"/>
        <v>1</v>
      </c>
      <c r="I269" s="248" t="b">
        <f t="shared" si="31"/>
        <v>1</v>
      </c>
      <c r="J269" s="248">
        <f t="shared" si="26"/>
        <v>0</v>
      </c>
      <c r="K269" s="248">
        <f t="shared" si="27"/>
        <v>0</v>
      </c>
      <c r="L269" s="248">
        <f t="shared" si="28"/>
        <v>0</v>
      </c>
      <c r="M269" s="13" t="b">
        <f t="shared" si="24"/>
        <v>1</v>
      </c>
      <c r="N269" s="13" t="b">
        <f t="shared" si="25"/>
        <v>1</v>
      </c>
      <c r="O269" s="248" t="str">
        <f t="shared" si="29"/>
        <v>-</v>
      </c>
      <c r="P269" s="248">
        <f>IF(O269="-",0,IF(COUNTIF(O269:$O$1021,O269)&gt;1,1,0))</f>
        <v>0</v>
      </c>
    </row>
    <row r="270" spans="1:16">
      <c r="A270" s="205">
        <v>249</v>
      </c>
      <c r="B270" s="177"/>
      <c r="C270" s="178"/>
      <c r="D270" s="177"/>
      <c r="E270" s="178"/>
      <c r="F270" s="179"/>
      <c r="G270" s="179"/>
      <c r="H270" s="248" t="b">
        <f t="shared" si="30"/>
        <v>1</v>
      </c>
      <c r="I270" s="248" t="b">
        <f t="shared" si="31"/>
        <v>1</v>
      </c>
      <c r="J270" s="248">
        <f t="shared" si="26"/>
        <v>0</v>
      </c>
      <c r="K270" s="248">
        <f t="shared" si="27"/>
        <v>0</v>
      </c>
      <c r="L270" s="248">
        <f t="shared" si="28"/>
        <v>0</v>
      </c>
      <c r="M270" s="13" t="b">
        <f t="shared" si="24"/>
        <v>1</v>
      </c>
      <c r="N270" s="13" t="b">
        <f t="shared" si="25"/>
        <v>1</v>
      </c>
      <c r="O270" s="248" t="str">
        <f t="shared" si="29"/>
        <v>-</v>
      </c>
      <c r="P270" s="248">
        <f>IF(O270="-",0,IF(COUNTIF(O270:$O$1021,O270)&gt;1,1,0))</f>
        <v>0</v>
      </c>
    </row>
    <row r="271" spans="1:16">
      <c r="A271" s="205">
        <v>250</v>
      </c>
      <c r="B271" s="177"/>
      <c r="C271" s="178"/>
      <c r="D271" s="177"/>
      <c r="E271" s="178"/>
      <c r="F271" s="179"/>
      <c r="G271" s="179"/>
      <c r="H271" s="248" t="b">
        <f t="shared" si="30"/>
        <v>1</v>
      </c>
      <c r="I271" s="248" t="b">
        <f t="shared" si="31"/>
        <v>1</v>
      </c>
      <c r="J271" s="248">
        <f t="shared" si="26"/>
        <v>0</v>
      </c>
      <c r="K271" s="248">
        <f t="shared" si="27"/>
        <v>0</v>
      </c>
      <c r="L271" s="248">
        <f t="shared" si="28"/>
        <v>0</v>
      </c>
      <c r="M271" s="13" t="b">
        <f t="shared" si="24"/>
        <v>1</v>
      </c>
      <c r="N271" s="13" t="b">
        <f t="shared" si="25"/>
        <v>1</v>
      </c>
      <c r="O271" s="248" t="str">
        <f t="shared" si="29"/>
        <v>-</v>
      </c>
      <c r="P271" s="248">
        <f>IF(O271="-",0,IF(COUNTIF(O271:$O$1021,O271)&gt;1,1,0))</f>
        <v>0</v>
      </c>
    </row>
    <row r="272" spans="1:16">
      <c r="A272" s="205">
        <v>251</v>
      </c>
      <c r="B272" s="177"/>
      <c r="C272" s="178"/>
      <c r="D272" s="177"/>
      <c r="E272" s="178"/>
      <c r="F272" s="179"/>
      <c r="G272" s="179"/>
      <c r="H272" s="248" t="b">
        <f t="shared" si="30"/>
        <v>1</v>
      </c>
      <c r="I272" s="248" t="b">
        <f t="shared" si="31"/>
        <v>1</v>
      </c>
      <c r="J272" s="248">
        <f t="shared" si="26"/>
        <v>0</v>
      </c>
      <c r="K272" s="248">
        <f t="shared" si="27"/>
        <v>0</v>
      </c>
      <c r="L272" s="248">
        <f t="shared" si="28"/>
        <v>0</v>
      </c>
      <c r="M272" s="13" t="b">
        <f t="shared" si="24"/>
        <v>1</v>
      </c>
      <c r="N272" s="13" t="b">
        <f t="shared" si="25"/>
        <v>1</v>
      </c>
      <c r="O272" s="248" t="str">
        <f t="shared" si="29"/>
        <v>-</v>
      </c>
      <c r="P272" s="248">
        <f>IF(O272="-",0,IF(COUNTIF(O272:$O$1021,O272)&gt;1,1,0))</f>
        <v>0</v>
      </c>
    </row>
    <row r="273" spans="1:16">
      <c r="A273" s="205">
        <v>252</v>
      </c>
      <c r="B273" s="177"/>
      <c r="C273" s="178"/>
      <c r="D273" s="177"/>
      <c r="E273" s="178"/>
      <c r="F273" s="179"/>
      <c r="G273" s="179"/>
      <c r="H273" s="248" t="b">
        <f t="shared" si="30"/>
        <v>1</v>
      </c>
      <c r="I273" s="248" t="b">
        <f t="shared" si="31"/>
        <v>1</v>
      </c>
      <c r="J273" s="248">
        <f t="shared" si="26"/>
        <v>0</v>
      </c>
      <c r="K273" s="248">
        <f t="shared" si="27"/>
        <v>0</v>
      </c>
      <c r="L273" s="248">
        <f t="shared" si="28"/>
        <v>0</v>
      </c>
      <c r="M273" s="13" t="b">
        <f t="shared" si="24"/>
        <v>1</v>
      </c>
      <c r="N273" s="13" t="b">
        <f t="shared" si="25"/>
        <v>1</v>
      </c>
      <c r="O273" s="248" t="str">
        <f t="shared" si="29"/>
        <v>-</v>
      </c>
      <c r="P273" s="248">
        <f>IF(O273="-",0,IF(COUNTIF(O273:$O$1021,O273)&gt;1,1,0))</f>
        <v>0</v>
      </c>
    </row>
    <row r="274" spans="1:16">
      <c r="A274" s="205">
        <v>253</v>
      </c>
      <c r="B274" s="177"/>
      <c r="C274" s="178"/>
      <c r="D274" s="177"/>
      <c r="E274" s="178"/>
      <c r="F274" s="179"/>
      <c r="G274" s="179"/>
      <c r="H274" s="248" t="b">
        <f t="shared" si="30"/>
        <v>1</v>
      </c>
      <c r="I274" s="248" t="b">
        <f t="shared" si="31"/>
        <v>1</v>
      </c>
      <c r="J274" s="248">
        <f t="shared" si="26"/>
        <v>0</v>
      </c>
      <c r="K274" s="248">
        <f t="shared" si="27"/>
        <v>0</v>
      </c>
      <c r="L274" s="248">
        <f t="shared" si="28"/>
        <v>0</v>
      </c>
      <c r="M274" s="13" t="b">
        <f t="shared" si="24"/>
        <v>1</v>
      </c>
      <c r="N274" s="13" t="b">
        <f t="shared" si="25"/>
        <v>1</v>
      </c>
      <c r="O274" s="248" t="str">
        <f t="shared" si="29"/>
        <v>-</v>
      </c>
      <c r="P274" s="248">
        <f>IF(O274="-",0,IF(COUNTIF(O274:$O$1021,O274)&gt;1,1,0))</f>
        <v>0</v>
      </c>
    </row>
    <row r="275" spans="1:16">
      <c r="A275" s="205">
        <v>254</v>
      </c>
      <c r="B275" s="177"/>
      <c r="C275" s="178"/>
      <c r="D275" s="177"/>
      <c r="E275" s="178"/>
      <c r="F275" s="179"/>
      <c r="G275" s="179"/>
      <c r="H275" s="248" t="b">
        <f t="shared" si="30"/>
        <v>1</v>
      </c>
      <c r="I275" s="248" t="b">
        <f t="shared" si="31"/>
        <v>1</v>
      </c>
      <c r="J275" s="248">
        <f t="shared" si="26"/>
        <v>0</v>
      </c>
      <c r="K275" s="248">
        <f t="shared" si="27"/>
        <v>0</v>
      </c>
      <c r="L275" s="248">
        <f t="shared" si="28"/>
        <v>0</v>
      </c>
      <c r="M275" s="13" t="b">
        <f t="shared" si="24"/>
        <v>1</v>
      </c>
      <c r="N275" s="13" t="b">
        <f t="shared" si="25"/>
        <v>1</v>
      </c>
      <c r="O275" s="248" t="str">
        <f t="shared" si="29"/>
        <v>-</v>
      </c>
      <c r="P275" s="248">
        <f>IF(O275="-",0,IF(COUNTIF(O275:$O$1021,O275)&gt;1,1,0))</f>
        <v>0</v>
      </c>
    </row>
    <row r="276" spans="1:16">
      <c r="A276" s="205">
        <v>255</v>
      </c>
      <c r="B276" s="177"/>
      <c r="C276" s="178"/>
      <c r="D276" s="177"/>
      <c r="E276" s="178"/>
      <c r="F276" s="179"/>
      <c r="G276" s="179"/>
      <c r="H276" s="248" t="b">
        <f t="shared" si="30"/>
        <v>1</v>
      </c>
      <c r="I276" s="248" t="b">
        <f t="shared" si="31"/>
        <v>1</v>
      </c>
      <c r="J276" s="248">
        <f t="shared" si="26"/>
        <v>0</v>
      </c>
      <c r="K276" s="248">
        <f t="shared" si="27"/>
        <v>0</v>
      </c>
      <c r="L276" s="248">
        <f t="shared" si="28"/>
        <v>0</v>
      </c>
      <c r="M276" s="13" t="b">
        <f t="shared" si="24"/>
        <v>1</v>
      </c>
      <c r="N276" s="13" t="b">
        <f t="shared" si="25"/>
        <v>1</v>
      </c>
      <c r="O276" s="248" t="str">
        <f t="shared" si="29"/>
        <v>-</v>
      </c>
      <c r="P276" s="248">
        <f>IF(O276="-",0,IF(COUNTIF(O276:$O$1021,O276)&gt;1,1,0))</f>
        <v>0</v>
      </c>
    </row>
    <row r="277" spans="1:16">
      <c r="A277" s="205">
        <v>256</v>
      </c>
      <c r="B277" s="177"/>
      <c r="C277" s="178"/>
      <c r="D277" s="177"/>
      <c r="E277" s="178"/>
      <c r="F277" s="179"/>
      <c r="G277" s="179"/>
      <c r="H277" s="248" t="b">
        <f t="shared" si="30"/>
        <v>1</v>
      </c>
      <c r="I277" s="248" t="b">
        <f t="shared" si="31"/>
        <v>1</v>
      </c>
      <c r="J277" s="248">
        <f t="shared" si="26"/>
        <v>0</v>
      </c>
      <c r="K277" s="248">
        <f t="shared" si="27"/>
        <v>0</v>
      </c>
      <c r="L277" s="248">
        <f t="shared" si="28"/>
        <v>0</v>
      </c>
      <c r="M277" s="13" t="b">
        <f t="shared" si="24"/>
        <v>1</v>
      </c>
      <c r="N277" s="13" t="b">
        <f t="shared" si="25"/>
        <v>1</v>
      </c>
      <c r="O277" s="248" t="str">
        <f t="shared" si="29"/>
        <v>-</v>
      </c>
      <c r="P277" s="248">
        <f>IF(O277="-",0,IF(COUNTIF(O277:$O$1021,O277)&gt;1,1,0))</f>
        <v>0</v>
      </c>
    </row>
    <row r="278" spans="1:16">
      <c r="A278" s="205">
        <v>257</v>
      </c>
      <c r="B278" s="177"/>
      <c r="C278" s="178"/>
      <c r="D278" s="177"/>
      <c r="E278" s="178"/>
      <c r="F278" s="179"/>
      <c r="G278" s="179"/>
      <c r="H278" s="248" t="b">
        <f t="shared" si="30"/>
        <v>1</v>
      </c>
      <c r="I278" s="248" t="b">
        <f t="shared" si="31"/>
        <v>1</v>
      </c>
      <c r="J278" s="248">
        <f t="shared" si="26"/>
        <v>0</v>
      </c>
      <c r="K278" s="248">
        <f t="shared" si="27"/>
        <v>0</v>
      </c>
      <c r="L278" s="248">
        <f t="shared" si="28"/>
        <v>0</v>
      </c>
      <c r="M278" s="13" t="b">
        <f t="shared" ref="M278:M341" si="32">IF(B278="",TRUE,(IF(ISNUMBER(MATCH(B278,CountriesList,0)),TRUE,FALSE)))</f>
        <v>1</v>
      </c>
      <c r="N278" s="13" t="b">
        <f t="shared" ref="N278:N341" si="33">IF(D278="",TRUE,(IF(ISNUMBER(MATCH(D278,ClientCategorisationList,0)),TRUE,FALSE)))</f>
        <v>1</v>
      </c>
      <c r="O278" s="248" t="str">
        <f t="shared" si="29"/>
        <v>-</v>
      </c>
      <c r="P278" s="248">
        <f>IF(O278="-",0,IF(COUNTIF(O278:$O$1021,O278)&gt;1,1,0))</f>
        <v>0</v>
      </c>
    </row>
    <row r="279" spans="1:16">
      <c r="A279" s="205">
        <v>258</v>
      </c>
      <c r="B279" s="177"/>
      <c r="C279" s="178"/>
      <c r="D279" s="177"/>
      <c r="E279" s="178"/>
      <c r="F279" s="179"/>
      <c r="G279" s="179"/>
      <c r="H279" s="248" t="b">
        <f t="shared" si="30"/>
        <v>1</v>
      </c>
      <c r="I279" s="248" t="b">
        <f t="shared" si="31"/>
        <v>1</v>
      </c>
      <c r="J279" s="248">
        <f t="shared" ref="J279:J342" si="34">IF(B279="Cyprus,CY",E279,0)</f>
        <v>0</v>
      </c>
      <c r="K279" s="248">
        <f t="shared" ref="K279:K342" si="35">IF(B279="Cyprus,CY",F279,0)</f>
        <v>0</v>
      </c>
      <c r="L279" s="248">
        <f t="shared" ref="L279:L342" si="36">IF(B279="Cyprus,CY",G279,0)</f>
        <v>0</v>
      </c>
      <c r="M279" s="13" t="b">
        <f t="shared" si="32"/>
        <v>1</v>
      </c>
      <c r="N279" s="13" t="b">
        <f t="shared" si="33"/>
        <v>1</v>
      </c>
      <c r="O279" s="248" t="str">
        <f t="shared" ref="O279:O342" si="37">CONCATENATE(B279,"-",D279)</f>
        <v>-</v>
      </c>
      <c r="P279" s="248">
        <f>IF(O279="-",0,IF(COUNTIF(O279:$O$1021,O279)&gt;1,1,0))</f>
        <v>0</v>
      </c>
    </row>
    <row r="280" spans="1:16">
      <c r="A280" s="205">
        <v>259</v>
      </c>
      <c r="B280" s="177"/>
      <c r="C280" s="178"/>
      <c r="D280" s="177"/>
      <c r="E280" s="178"/>
      <c r="F280" s="179"/>
      <c r="G280" s="179"/>
      <c r="H280" s="248" t="b">
        <f t="shared" ref="H280:H343" si="38">IF(ISBLANK(B280),TRUE,IF(OR(ISBLANK(C280),ISBLANK(D280),ISBLANK(E280),ISBLANK(F280),ISBLANK(G280)),FALSE,TRUE))</f>
        <v>1</v>
      </c>
      <c r="I280" s="248" t="b">
        <f t="shared" ref="I280:I343" si="39">IF(OR(AND(B280="N/A",D280="N/A",C280=0,E280=0),AND(ISBLANK(B280),ISBLANK(D280),ISBLANK(C280),ISBLANK(E280)),AND(AND(B280&lt;&gt;"N/A",NOT(ISBLANK(B280))),AND(D280&lt;&gt;"N/A",NOT(ISBLANK(D280))),C280&lt;&gt;0,E280&lt;&gt;0)),TRUE,FALSE)</f>
        <v>1</v>
      </c>
      <c r="J280" s="248">
        <f t="shared" si="34"/>
        <v>0</v>
      </c>
      <c r="K280" s="248">
        <f t="shared" si="35"/>
        <v>0</v>
      </c>
      <c r="L280" s="248">
        <f t="shared" si="36"/>
        <v>0</v>
      </c>
      <c r="M280" s="13" t="b">
        <f t="shared" si="32"/>
        <v>1</v>
      </c>
      <c r="N280" s="13" t="b">
        <f t="shared" si="33"/>
        <v>1</v>
      </c>
      <c r="O280" s="248" t="str">
        <f t="shared" si="37"/>
        <v>-</v>
      </c>
      <c r="P280" s="248">
        <f>IF(O280="-",0,IF(COUNTIF(O280:$O$1021,O280)&gt;1,1,0))</f>
        <v>0</v>
      </c>
    </row>
    <row r="281" spans="1:16">
      <c r="A281" s="205">
        <v>260</v>
      </c>
      <c r="B281" s="177"/>
      <c r="C281" s="178"/>
      <c r="D281" s="177"/>
      <c r="E281" s="178"/>
      <c r="F281" s="179"/>
      <c r="G281" s="179"/>
      <c r="H281" s="248" t="b">
        <f t="shared" si="38"/>
        <v>1</v>
      </c>
      <c r="I281" s="248" t="b">
        <f t="shared" si="39"/>
        <v>1</v>
      </c>
      <c r="J281" s="248">
        <f t="shared" si="34"/>
        <v>0</v>
      </c>
      <c r="K281" s="248">
        <f t="shared" si="35"/>
        <v>0</v>
      </c>
      <c r="L281" s="248">
        <f t="shared" si="36"/>
        <v>0</v>
      </c>
      <c r="M281" s="13" t="b">
        <f t="shared" si="32"/>
        <v>1</v>
      </c>
      <c r="N281" s="13" t="b">
        <f t="shared" si="33"/>
        <v>1</v>
      </c>
      <c r="O281" s="248" t="str">
        <f t="shared" si="37"/>
        <v>-</v>
      </c>
      <c r="P281" s="248">
        <f>IF(O281="-",0,IF(COUNTIF(O281:$O$1021,O281)&gt;1,1,0))</f>
        <v>0</v>
      </c>
    </row>
    <row r="282" spans="1:16">
      <c r="A282" s="205">
        <v>261</v>
      </c>
      <c r="B282" s="177"/>
      <c r="C282" s="178"/>
      <c r="D282" s="177"/>
      <c r="E282" s="178"/>
      <c r="F282" s="179"/>
      <c r="G282" s="179"/>
      <c r="H282" s="248" t="b">
        <f t="shared" si="38"/>
        <v>1</v>
      </c>
      <c r="I282" s="248" t="b">
        <f t="shared" si="39"/>
        <v>1</v>
      </c>
      <c r="J282" s="248">
        <f t="shared" si="34"/>
        <v>0</v>
      </c>
      <c r="K282" s="248">
        <f t="shared" si="35"/>
        <v>0</v>
      </c>
      <c r="L282" s="248">
        <f t="shared" si="36"/>
        <v>0</v>
      </c>
      <c r="M282" s="13" t="b">
        <f t="shared" si="32"/>
        <v>1</v>
      </c>
      <c r="N282" s="13" t="b">
        <f t="shared" si="33"/>
        <v>1</v>
      </c>
      <c r="O282" s="248" t="str">
        <f t="shared" si="37"/>
        <v>-</v>
      </c>
      <c r="P282" s="248">
        <f>IF(O282="-",0,IF(COUNTIF(O282:$O$1021,O282)&gt;1,1,0))</f>
        <v>0</v>
      </c>
    </row>
    <row r="283" spans="1:16">
      <c r="A283" s="205">
        <v>262</v>
      </c>
      <c r="B283" s="177"/>
      <c r="C283" s="178"/>
      <c r="D283" s="177"/>
      <c r="E283" s="178"/>
      <c r="F283" s="179"/>
      <c r="G283" s="179"/>
      <c r="H283" s="248" t="b">
        <f t="shared" si="38"/>
        <v>1</v>
      </c>
      <c r="I283" s="248" t="b">
        <f t="shared" si="39"/>
        <v>1</v>
      </c>
      <c r="J283" s="248">
        <f t="shared" si="34"/>
        <v>0</v>
      </c>
      <c r="K283" s="248">
        <f t="shared" si="35"/>
        <v>0</v>
      </c>
      <c r="L283" s="248">
        <f t="shared" si="36"/>
        <v>0</v>
      </c>
      <c r="M283" s="13" t="b">
        <f t="shared" si="32"/>
        <v>1</v>
      </c>
      <c r="N283" s="13" t="b">
        <f t="shared" si="33"/>
        <v>1</v>
      </c>
      <c r="O283" s="248" t="str">
        <f t="shared" si="37"/>
        <v>-</v>
      </c>
      <c r="P283" s="248">
        <f>IF(O283="-",0,IF(COUNTIF(O283:$O$1021,O283)&gt;1,1,0))</f>
        <v>0</v>
      </c>
    </row>
    <row r="284" spans="1:16">
      <c r="A284" s="205">
        <v>263</v>
      </c>
      <c r="B284" s="177"/>
      <c r="C284" s="178"/>
      <c r="D284" s="177"/>
      <c r="E284" s="178"/>
      <c r="F284" s="179"/>
      <c r="G284" s="179"/>
      <c r="H284" s="248" t="b">
        <f t="shared" si="38"/>
        <v>1</v>
      </c>
      <c r="I284" s="248" t="b">
        <f t="shared" si="39"/>
        <v>1</v>
      </c>
      <c r="J284" s="248">
        <f t="shared" si="34"/>
        <v>0</v>
      </c>
      <c r="K284" s="248">
        <f t="shared" si="35"/>
        <v>0</v>
      </c>
      <c r="L284" s="248">
        <f t="shared" si="36"/>
        <v>0</v>
      </c>
      <c r="M284" s="13" t="b">
        <f t="shared" si="32"/>
        <v>1</v>
      </c>
      <c r="N284" s="13" t="b">
        <f t="shared" si="33"/>
        <v>1</v>
      </c>
      <c r="O284" s="248" t="str">
        <f t="shared" si="37"/>
        <v>-</v>
      </c>
      <c r="P284" s="248">
        <f>IF(O284="-",0,IF(COUNTIF(O284:$O$1021,O284)&gt;1,1,0))</f>
        <v>0</v>
      </c>
    </row>
    <row r="285" spans="1:16">
      <c r="A285" s="205">
        <v>264</v>
      </c>
      <c r="B285" s="177"/>
      <c r="C285" s="178"/>
      <c r="D285" s="177"/>
      <c r="E285" s="178"/>
      <c r="F285" s="179"/>
      <c r="G285" s="179"/>
      <c r="H285" s="248" t="b">
        <f t="shared" si="38"/>
        <v>1</v>
      </c>
      <c r="I285" s="248" t="b">
        <f t="shared" si="39"/>
        <v>1</v>
      </c>
      <c r="J285" s="248">
        <f t="shared" si="34"/>
        <v>0</v>
      </c>
      <c r="K285" s="248">
        <f t="shared" si="35"/>
        <v>0</v>
      </c>
      <c r="L285" s="248">
        <f t="shared" si="36"/>
        <v>0</v>
      </c>
      <c r="M285" s="13" t="b">
        <f t="shared" si="32"/>
        <v>1</v>
      </c>
      <c r="N285" s="13" t="b">
        <f t="shared" si="33"/>
        <v>1</v>
      </c>
      <c r="O285" s="248" t="str">
        <f t="shared" si="37"/>
        <v>-</v>
      </c>
      <c r="P285" s="248">
        <f>IF(O285="-",0,IF(COUNTIF(O285:$O$1021,O285)&gt;1,1,0))</f>
        <v>0</v>
      </c>
    </row>
    <row r="286" spans="1:16">
      <c r="A286" s="205">
        <v>265</v>
      </c>
      <c r="B286" s="177"/>
      <c r="C286" s="178"/>
      <c r="D286" s="177"/>
      <c r="E286" s="178"/>
      <c r="F286" s="179"/>
      <c r="G286" s="179"/>
      <c r="H286" s="248" t="b">
        <f t="shared" si="38"/>
        <v>1</v>
      </c>
      <c r="I286" s="248" t="b">
        <f t="shared" si="39"/>
        <v>1</v>
      </c>
      <c r="J286" s="248">
        <f t="shared" si="34"/>
        <v>0</v>
      </c>
      <c r="K286" s="248">
        <f t="shared" si="35"/>
        <v>0</v>
      </c>
      <c r="L286" s="248">
        <f t="shared" si="36"/>
        <v>0</v>
      </c>
      <c r="M286" s="13" t="b">
        <f t="shared" si="32"/>
        <v>1</v>
      </c>
      <c r="N286" s="13" t="b">
        <f t="shared" si="33"/>
        <v>1</v>
      </c>
      <c r="O286" s="248" t="str">
        <f t="shared" si="37"/>
        <v>-</v>
      </c>
      <c r="P286" s="248">
        <f>IF(O286="-",0,IF(COUNTIF(O286:$O$1021,O286)&gt;1,1,0))</f>
        <v>0</v>
      </c>
    </row>
    <row r="287" spans="1:16">
      <c r="A287" s="205">
        <v>266</v>
      </c>
      <c r="B287" s="177"/>
      <c r="C287" s="178"/>
      <c r="D287" s="177"/>
      <c r="E287" s="178"/>
      <c r="F287" s="179"/>
      <c r="G287" s="179"/>
      <c r="H287" s="248" t="b">
        <f t="shared" si="38"/>
        <v>1</v>
      </c>
      <c r="I287" s="248" t="b">
        <f t="shared" si="39"/>
        <v>1</v>
      </c>
      <c r="J287" s="248">
        <f t="shared" si="34"/>
        <v>0</v>
      </c>
      <c r="K287" s="248">
        <f t="shared" si="35"/>
        <v>0</v>
      </c>
      <c r="L287" s="248">
        <f t="shared" si="36"/>
        <v>0</v>
      </c>
      <c r="M287" s="13" t="b">
        <f t="shared" si="32"/>
        <v>1</v>
      </c>
      <c r="N287" s="13" t="b">
        <f t="shared" si="33"/>
        <v>1</v>
      </c>
      <c r="O287" s="248" t="str">
        <f t="shared" si="37"/>
        <v>-</v>
      </c>
      <c r="P287" s="248">
        <f>IF(O287="-",0,IF(COUNTIF(O287:$O$1021,O287)&gt;1,1,0))</f>
        <v>0</v>
      </c>
    </row>
    <row r="288" spans="1:16">
      <c r="A288" s="205">
        <v>267</v>
      </c>
      <c r="B288" s="177"/>
      <c r="C288" s="178"/>
      <c r="D288" s="177"/>
      <c r="E288" s="178"/>
      <c r="F288" s="179"/>
      <c r="G288" s="179"/>
      <c r="H288" s="248" t="b">
        <f t="shared" si="38"/>
        <v>1</v>
      </c>
      <c r="I288" s="248" t="b">
        <f t="shared" si="39"/>
        <v>1</v>
      </c>
      <c r="J288" s="248">
        <f t="shared" si="34"/>
        <v>0</v>
      </c>
      <c r="K288" s="248">
        <f t="shared" si="35"/>
        <v>0</v>
      </c>
      <c r="L288" s="248">
        <f t="shared" si="36"/>
        <v>0</v>
      </c>
      <c r="M288" s="13" t="b">
        <f t="shared" si="32"/>
        <v>1</v>
      </c>
      <c r="N288" s="13" t="b">
        <f t="shared" si="33"/>
        <v>1</v>
      </c>
      <c r="O288" s="248" t="str">
        <f t="shared" si="37"/>
        <v>-</v>
      </c>
      <c r="P288" s="248">
        <f>IF(O288="-",0,IF(COUNTIF(O288:$O$1021,O288)&gt;1,1,0))</f>
        <v>0</v>
      </c>
    </row>
    <row r="289" spans="1:16">
      <c r="A289" s="205">
        <v>268</v>
      </c>
      <c r="B289" s="177"/>
      <c r="C289" s="178"/>
      <c r="D289" s="177"/>
      <c r="E289" s="178"/>
      <c r="F289" s="179"/>
      <c r="G289" s="179"/>
      <c r="H289" s="248" t="b">
        <f t="shared" si="38"/>
        <v>1</v>
      </c>
      <c r="I289" s="248" t="b">
        <f t="shared" si="39"/>
        <v>1</v>
      </c>
      <c r="J289" s="248">
        <f t="shared" si="34"/>
        <v>0</v>
      </c>
      <c r="K289" s="248">
        <f t="shared" si="35"/>
        <v>0</v>
      </c>
      <c r="L289" s="248">
        <f t="shared" si="36"/>
        <v>0</v>
      </c>
      <c r="M289" s="13" t="b">
        <f t="shared" si="32"/>
        <v>1</v>
      </c>
      <c r="N289" s="13" t="b">
        <f t="shared" si="33"/>
        <v>1</v>
      </c>
      <c r="O289" s="248" t="str">
        <f t="shared" si="37"/>
        <v>-</v>
      </c>
      <c r="P289" s="248">
        <f>IF(O289="-",0,IF(COUNTIF(O289:$O$1021,O289)&gt;1,1,0))</f>
        <v>0</v>
      </c>
    </row>
    <row r="290" spans="1:16">
      <c r="A290" s="205">
        <v>269</v>
      </c>
      <c r="B290" s="177"/>
      <c r="C290" s="178"/>
      <c r="D290" s="177"/>
      <c r="E290" s="178"/>
      <c r="F290" s="179"/>
      <c r="G290" s="179"/>
      <c r="H290" s="248" t="b">
        <f t="shared" si="38"/>
        <v>1</v>
      </c>
      <c r="I290" s="248" t="b">
        <f t="shared" si="39"/>
        <v>1</v>
      </c>
      <c r="J290" s="248">
        <f t="shared" si="34"/>
        <v>0</v>
      </c>
      <c r="K290" s="248">
        <f t="shared" si="35"/>
        <v>0</v>
      </c>
      <c r="L290" s="248">
        <f t="shared" si="36"/>
        <v>0</v>
      </c>
      <c r="M290" s="13" t="b">
        <f t="shared" si="32"/>
        <v>1</v>
      </c>
      <c r="N290" s="13" t="b">
        <f t="shared" si="33"/>
        <v>1</v>
      </c>
      <c r="O290" s="248" t="str">
        <f t="shared" si="37"/>
        <v>-</v>
      </c>
      <c r="P290" s="248">
        <f>IF(O290="-",0,IF(COUNTIF(O290:$O$1021,O290)&gt;1,1,0))</f>
        <v>0</v>
      </c>
    </row>
    <row r="291" spans="1:16">
      <c r="A291" s="205">
        <v>270</v>
      </c>
      <c r="B291" s="177"/>
      <c r="C291" s="178"/>
      <c r="D291" s="177"/>
      <c r="E291" s="178"/>
      <c r="F291" s="179"/>
      <c r="G291" s="179"/>
      <c r="H291" s="248" t="b">
        <f t="shared" si="38"/>
        <v>1</v>
      </c>
      <c r="I291" s="248" t="b">
        <f t="shared" si="39"/>
        <v>1</v>
      </c>
      <c r="J291" s="248">
        <f t="shared" si="34"/>
        <v>0</v>
      </c>
      <c r="K291" s="248">
        <f t="shared" si="35"/>
        <v>0</v>
      </c>
      <c r="L291" s="248">
        <f t="shared" si="36"/>
        <v>0</v>
      </c>
      <c r="M291" s="13" t="b">
        <f t="shared" si="32"/>
        <v>1</v>
      </c>
      <c r="N291" s="13" t="b">
        <f t="shared" si="33"/>
        <v>1</v>
      </c>
      <c r="O291" s="248" t="str">
        <f t="shared" si="37"/>
        <v>-</v>
      </c>
      <c r="P291" s="248">
        <f>IF(O291="-",0,IF(COUNTIF(O291:$O$1021,O291)&gt;1,1,0))</f>
        <v>0</v>
      </c>
    </row>
    <row r="292" spans="1:16">
      <c r="A292" s="205">
        <v>271</v>
      </c>
      <c r="B292" s="177"/>
      <c r="C292" s="178"/>
      <c r="D292" s="177"/>
      <c r="E292" s="178"/>
      <c r="F292" s="179"/>
      <c r="G292" s="179"/>
      <c r="H292" s="248" t="b">
        <f t="shared" si="38"/>
        <v>1</v>
      </c>
      <c r="I292" s="248" t="b">
        <f t="shared" si="39"/>
        <v>1</v>
      </c>
      <c r="J292" s="248">
        <f t="shared" si="34"/>
        <v>0</v>
      </c>
      <c r="K292" s="248">
        <f t="shared" si="35"/>
        <v>0</v>
      </c>
      <c r="L292" s="248">
        <f t="shared" si="36"/>
        <v>0</v>
      </c>
      <c r="M292" s="13" t="b">
        <f t="shared" si="32"/>
        <v>1</v>
      </c>
      <c r="N292" s="13" t="b">
        <f t="shared" si="33"/>
        <v>1</v>
      </c>
      <c r="O292" s="248" t="str">
        <f t="shared" si="37"/>
        <v>-</v>
      </c>
      <c r="P292" s="248">
        <f>IF(O292="-",0,IF(COUNTIF(O292:$O$1021,O292)&gt;1,1,0))</f>
        <v>0</v>
      </c>
    </row>
    <row r="293" spans="1:16">
      <c r="A293" s="205">
        <v>272</v>
      </c>
      <c r="B293" s="177"/>
      <c r="C293" s="178"/>
      <c r="D293" s="177"/>
      <c r="E293" s="178"/>
      <c r="F293" s="179"/>
      <c r="G293" s="179"/>
      <c r="H293" s="248" t="b">
        <f t="shared" si="38"/>
        <v>1</v>
      </c>
      <c r="I293" s="248" t="b">
        <f t="shared" si="39"/>
        <v>1</v>
      </c>
      <c r="J293" s="248">
        <f t="shared" si="34"/>
        <v>0</v>
      </c>
      <c r="K293" s="248">
        <f t="shared" si="35"/>
        <v>0</v>
      </c>
      <c r="L293" s="248">
        <f t="shared" si="36"/>
        <v>0</v>
      </c>
      <c r="M293" s="13" t="b">
        <f t="shared" si="32"/>
        <v>1</v>
      </c>
      <c r="N293" s="13" t="b">
        <f t="shared" si="33"/>
        <v>1</v>
      </c>
      <c r="O293" s="248" t="str">
        <f t="shared" si="37"/>
        <v>-</v>
      </c>
      <c r="P293" s="248">
        <f>IF(O293="-",0,IF(COUNTIF(O293:$O$1021,O293)&gt;1,1,0))</f>
        <v>0</v>
      </c>
    </row>
    <row r="294" spans="1:16">
      <c r="A294" s="205">
        <v>273</v>
      </c>
      <c r="B294" s="177"/>
      <c r="C294" s="178"/>
      <c r="D294" s="177"/>
      <c r="E294" s="178"/>
      <c r="F294" s="179"/>
      <c r="G294" s="179"/>
      <c r="H294" s="248" t="b">
        <f t="shared" si="38"/>
        <v>1</v>
      </c>
      <c r="I294" s="248" t="b">
        <f t="shared" si="39"/>
        <v>1</v>
      </c>
      <c r="J294" s="248">
        <f t="shared" si="34"/>
        <v>0</v>
      </c>
      <c r="K294" s="248">
        <f t="shared" si="35"/>
        <v>0</v>
      </c>
      <c r="L294" s="248">
        <f t="shared" si="36"/>
        <v>0</v>
      </c>
      <c r="M294" s="13" t="b">
        <f t="shared" si="32"/>
        <v>1</v>
      </c>
      <c r="N294" s="13" t="b">
        <f t="shared" si="33"/>
        <v>1</v>
      </c>
      <c r="O294" s="248" t="str">
        <f t="shared" si="37"/>
        <v>-</v>
      </c>
      <c r="P294" s="248">
        <f>IF(O294="-",0,IF(COUNTIF(O294:$O$1021,O294)&gt;1,1,0))</f>
        <v>0</v>
      </c>
    </row>
    <row r="295" spans="1:16">
      <c r="A295" s="205">
        <v>274</v>
      </c>
      <c r="B295" s="177"/>
      <c r="C295" s="178"/>
      <c r="D295" s="177"/>
      <c r="E295" s="178"/>
      <c r="F295" s="179"/>
      <c r="G295" s="179"/>
      <c r="H295" s="248" t="b">
        <f t="shared" si="38"/>
        <v>1</v>
      </c>
      <c r="I295" s="248" t="b">
        <f t="shared" si="39"/>
        <v>1</v>
      </c>
      <c r="J295" s="248">
        <f t="shared" si="34"/>
        <v>0</v>
      </c>
      <c r="K295" s="248">
        <f t="shared" si="35"/>
        <v>0</v>
      </c>
      <c r="L295" s="248">
        <f t="shared" si="36"/>
        <v>0</v>
      </c>
      <c r="M295" s="13" t="b">
        <f t="shared" si="32"/>
        <v>1</v>
      </c>
      <c r="N295" s="13" t="b">
        <f t="shared" si="33"/>
        <v>1</v>
      </c>
      <c r="O295" s="248" t="str">
        <f t="shared" si="37"/>
        <v>-</v>
      </c>
      <c r="P295" s="248">
        <f>IF(O295="-",0,IF(COUNTIF(O295:$O$1021,O295)&gt;1,1,0))</f>
        <v>0</v>
      </c>
    </row>
    <row r="296" spans="1:16">
      <c r="A296" s="205">
        <v>275</v>
      </c>
      <c r="B296" s="177"/>
      <c r="C296" s="178"/>
      <c r="D296" s="177"/>
      <c r="E296" s="178"/>
      <c r="F296" s="179"/>
      <c r="G296" s="179"/>
      <c r="H296" s="248" t="b">
        <f t="shared" si="38"/>
        <v>1</v>
      </c>
      <c r="I296" s="248" t="b">
        <f t="shared" si="39"/>
        <v>1</v>
      </c>
      <c r="J296" s="248">
        <f t="shared" si="34"/>
        <v>0</v>
      </c>
      <c r="K296" s="248">
        <f t="shared" si="35"/>
        <v>0</v>
      </c>
      <c r="L296" s="248">
        <f t="shared" si="36"/>
        <v>0</v>
      </c>
      <c r="M296" s="13" t="b">
        <f t="shared" si="32"/>
        <v>1</v>
      </c>
      <c r="N296" s="13" t="b">
        <f t="shared" si="33"/>
        <v>1</v>
      </c>
      <c r="O296" s="248" t="str">
        <f t="shared" si="37"/>
        <v>-</v>
      </c>
      <c r="P296" s="248">
        <f>IF(O296="-",0,IF(COUNTIF(O296:$O$1021,O296)&gt;1,1,0))</f>
        <v>0</v>
      </c>
    </row>
    <row r="297" spans="1:16">
      <c r="A297" s="205">
        <v>276</v>
      </c>
      <c r="B297" s="177"/>
      <c r="C297" s="178"/>
      <c r="D297" s="177"/>
      <c r="E297" s="178"/>
      <c r="F297" s="179"/>
      <c r="G297" s="179"/>
      <c r="H297" s="248" t="b">
        <f t="shared" si="38"/>
        <v>1</v>
      </c>
      <c r="I297" s="248" t="b">
        <f t="shared" si="39"/>
        <v>1</v>
      </c>
      <c r="J297" s="248">
        <f t="shared" si="34"/>
        <v>0</v>
      </c>
      <c r="K297" s="248">
        <f t="shared" si="35"/>
        <v>0</v>
      </c>
      <c r="L297" s="248">
        <f t="shared" si="36"/>
        <v>0</v>
      </c>
      <c r="M297" s="13" t="b">
        <f t="shared" si="32"/>
        <v>1</v>
      </c>
      <c r="N297" s="13" t="b">
        <f t="shared" si="33"/>
        <v>1</v>
      </c>
      <c r="O297" s="248" t="str">
        <f t="shared" si="37"/>
        <v>-</v>
      </c>
      <c r="P297" s="248">
        <f>IF(O297="-",0,IF(COUNTIF(O297:$O$1021,O297)&gt;1,1,0))</f>
        <v>0</v>
      </c>
    </row>
    <row r="298" spans="1:16">
      <c r="A298" s="205">
        <v>277</v>
      </c>
      <c r="B298" s="177"/>
      <c r="C298" s="178"/>
      <c r="D298" s="177"/>
      <c r="E298" s="178"/>
      <c r="F298" s="179"/>
      <c r="G298" s="179"/>
      <c r="H298" s="248" t="b">
        <f t="shared" si="38"/>
        <v>1</v>
      </c>
      <c r="I298" s="248" t="b">
        <f t="shared" si="39"/>
        <v>1</v>
      </c>
      <c r="J298" s="248">
        <f t="shared" si="34"/>
        <v>0</v>
      </c>
      <c r="K298" s="248">
        <f t="shared" si="35"/>
        <v>0</v>
      </c>
      <c r="L298" s="248">
        <f t="shared" si="36"/>
        <v>0</v>
      </c>
      <c r="M298" s="13" t="b">
        <f t="shared" si="32"/>
        <v>1</v>
      </c>
      <c r="N298" s="13" t="b">
        <f t="shared" si="33"/>
        <v>1</v>
      </c>
      <c r="O298" s="248" t="str">
        <f t="shared" si="37"/>
        <v>-</v>
      </c>
      <c r="P298" s="248">
        <f>IF(O298="-",0,IF(COUNTIF(O298:$O$1021,O298)&gt;1,1,0))</f>
        <v>0</v>
      </c>
    </row>
    <row r="299" spans="1:16">
      <c r="A299" s="205">
        <v>278</v>
      </c>
      <c r="B299" s="177"/>
      <c r="C299" s="178"/>
      <c r="D299" s="177"/>
      <c r="E299" s="178"/>
      <c r="F299" s="179"/>
      <c r="G299" s="179"/>
      <c r="H299" s="248" t="b">
        <f t="shared" si="38"/>
        <v>1</v>
      </c>
      <c r="I299" s="248" t="b">
        <f t="shared" si="39"/>
        <v>1</v>
      </c>
      <c r="J299" s="248">
        <f t="shared" si="34"/>
        <v>0</v>
      </c>
      <c r="K299" s="248">
        <f t="shared" si="35"/>
        <v>0</v>
      </c>
      <c r="L299" s="248">
        <f t="shared" si="36"/>
        <v>0</v>
      </c>
      <c r="M299" s="13" t="b">
        <f t="shared" si="32"/>
        <v>1</v>
      </c>
      <c r="N299" s="13" t="b">
        <f t="shared" si="33"/>
        <v>1</v>
      </c>
      <c r="O299" s="248" t="str">
        <f t="shared" si="37"/>
        <v>-</v>
      </c>
      <c r="P299" s="248">
        <f>IF(O299="-",0,IF(COUNTIF(O299:$O$1021,O299)&gt;1,1,0))</f>
        <v>0</v>
      </c>
    </row>
    <row r="300" spans="1:16">
      <c r="A300" s="205">
        <v>279</v>
      </c>
      <c r="B300" s="177"/>
      <c r="C300" s="178"/>
      <c r="D300" s="177"/>
      <c r="E300" s="178"/>
      <c r="F300" s="179"/>
      <c r="G300" s="179"/>
      <c r="H300" s="248" t="b">
        <f t="shared" si="38"/>
        <v>1</v>
      </c>
      <c r="I300" s="248" t="b">
        <f t="shared" si="39"/>
        <v>1</v>
      </c>
      <c r="J300" s="248">
        <f t="shared" si="34"/>
        <v>0</v>
      </c>
      <c r="K300" s="248">
        <f t="shared" si="35"/>
        <v>0</v>
      </c>
      <c r="L300" s="248">
        <f t="shared" si="36"/>
        <v>0</v>
      </c>
      <c r="M300" s="13" t="b">
        <f t="shared" si="32"/>
        <v>1</v>
      </c>
      <c r="N300" s="13" t="b">
        <f t="shared" si="33"/>
        <v>1</v>
      </c>
      <c r="O300" s="248" t="str">
        <f t="shared" si="37"/>
        <v>-</v>
      </c>
      <c r="P300" s="248">
        <f>IF(O300="-",0,IF(COUNTIF(O300:$O$1021,O300)&gt;1,1,0))</f>
        <v>0</v>
      </c>
    </row>
    <row r="301" spans="1:16">
      <c r="A301" s="205">
        <v>280</v>
      </c>
      <c r="B301" s="177"/>
      <c r="C301" s="178"/>
      <c r="D301" s="177"/>
      <c r="E301" s="178"/>
      <c r="F301" s="179"/>
      <c r="G301" s="179"/>
      <c r="H301" s="248" t="b">
        <f t="shared" si="38"/>
        <v>1</v>
      </c>
      <c r="I301" s="248" t="b">
        <f t="shared" si="39"/>
        <v>1</v>
      </c>
      <c r="J301" s="248">
        <f t="shared" si="34"/>
        <v>0</v>
      </c>
      <c r="K301" s="248">
        <f t="shared" si="35"/>
        <v>0</v>
      </c>
      <c r="L301" s="248">
        <f t="shared" si="36"/>
        <v>0</v>
      </c>
      <c r="M301" s="13" t="b">
        <f t="shared" si="32"/>
        <v>1</v>
      </c>
      <c r="N301" s="13" t="b">
        <f t="shared" si="33"/>
        <v>1</v>
      </c>
      <c r="O301" s="248" t="str">
        <f t="shared" si="37"/>
        <v>-</v>
      </c>
      <c r="P301" s="248">
        <f>IF(O301="-",0,IF(COUNTIF(O301:$O$1021,O301)&gt;1,1,0))</f>
        <v>0</v>
      </c>
    </row>
    <row r="302" spans="1:16">
      <c r="A302" s="205">
        <v>281</v>
      </c>
      <c r="B302" s="177"/>
      <c r="C302" s="178"/>
      <c r="D302" s="177"/>
      <c r="E302" s="178"/>
      <c r="F302" s="179"/>
      <c r="G302" s="179"/>
      <c r="H302" s="248" t="b">
        <f t="shared" si="38"/>
        <v>1</v>
      </c>
      <c r="I302" s="248" t="b">
        <f t="shared" si="39"/>
        <v>1</v>
      </c>
      <c r="J302" s="248">
        <f t="shared" si="34"/>
        <v>0</v>
      </c>
      <c r="K302" s="248">
        <f t="shared" si="35"/>
        <v>0</v>
      </c>
      <c r="L302" s="248">
        <f t="shared" si="36"/>
        <v>0</v>
      </c>
      <c r="M302" s="13" t="b">
        <f t="shared" si="32"/>
        <v>1</v>
      </c>
      <c r="N302" s="13" t="b">
        <f t="shared" si="33"/>
        <v>1</v>
      </c>
      <c r="O302" s="248" t="str">
        <f t="shared" si="37"/>
        <v>-</v>
      </c>
      <c r="P302" s="248">
        <f>IF(O302="-",0,IF(COUNTIF(O302:$O$1021,O302)&gt;1,1,0))</f>
        <v>0</v>
      </c>
    </row>
    <row r="303" spans="1:16">
      <c r="A303" s="205">
        <v>282</v>
      </c>
      <c r="B303" s="177"/>
      <c r="C303" s="178"/>
      <c r="D303" s="177"/>
      <c r="E303" s="178"/>
      <c r="F303" s="179"/>
      <c r="G303" s="179"/>
      <c r="H303" s="248" t="b">
        <f t="shared" si="38"/>
        <v>1</v>
      </c>
      <c r="I303" s="248" t="b">
        <f t="shared" si="39"/>
        <v>1</v>
      </c>
      <c r="J303" s="248">
        <f t="shared" si="34"/>
        <v>0</v>
      </c>
      <c r="K303" s="248">
        <f t="shared" si="35"/>
        <v>0</v>
      </c>
      <c r="L303" s="248">
        <f t="shared" si="36"/>
        <v>0</v>
      </c>
      <c r="M303" s="13" t="b">
        <f t="shared" si="32"/>
        <v>1</v>
      </c>
      <c r="N303" s="13" t="b">
        <f t="shared" si="33"/>
        <v>1</v>
      </c>
      <c r="O303" s="248" t="str">
        <f t="shared" si="37"/>
        <v>-</v>
      </c>
      <c r="P303" s="248">
        <f>IF(O303="-",0,IF(COUNTIF(O303:$O$1021,O303)&gt;1,1,0))</f>
        <v>0</v>
      </c>
    </row>
    <row r="304" spans="1:16">
      <c r="A304" s="205">
        <v>283</v>
      </c>
      <c r="B304" s="177"/>
      <c r="C304" s="178"/>
      <c r="D304" s="177"/>
      <c r="E304" s="178"/>
      <c r="F304" s="179"/>
      <c r="G304" s="179"/>
      <c r="H304" s="248" t="b">
        <f t="shared" si="38"/>
        <v>1</v>
      </c>
      <c r="I304" s="248" t="b">
        <f t="shared" si="39"/>
        <v>1</v>
      </c>
      <c r="J304" s="248">
        <f t="shared" si="34"/>
        <v>0</v>
      </c>
      <c r="K304" s="248">
        <f t="shared" si="35"/>
        <v>0</v>
      </c>
      <c r="L304" s="248">
        <f t="shared" si="36"/>
        <v>0</v>
      </c>
      <c r="M304" s="13" t="b">
        <f t="shared" si="32"/>
        <v>1</v>
      </c>
      <c r="N304" s="13" t="b">
        <f t="shared" si="33"/>
        <v>1</v>
      </c>
      <c r="O304" s="248" t="str">
        <f t="shared" si="37"/>
        <v>-</v>
      </c>
      <c r="P304" s="248">
        <f>IF(O304="-",0,IF(COUNTIF(O304:$O$1021,O304)&gt;1,1,0))</f>
        <v>0</v>
      </c>
    </row>
    <row r="305" spans="1:16">
      <c r="A305" s="205">
        <v>284</v>
      </c>
      <c r="B305" s="177"/>
      <c r="C305" s="178"/>
      <c r="D305" s="177"/>
      <c r="E305" s="178"/>
      <c r="F305" s="179"/>
      <c r="G305" s="179"/>
      <c r="H305" s="248" t="b">
        <f t="shared" si="38"/>
        <v>1</v>
      </c>
      <c r="I305" s="248" t="b">
        <f t="shared" si="39"/>
        <v>1</v>
      </c>
      <c r="J305" s="248">
        <f t="shared" si="34"/>
        <v>0</v>
      </c>
      <c r="K305" s="248">
        <f t="shared" si="35"/>
        <v>0</v>
      </c>
      <c r="L305" s="248">
        <f t="shared" si="36"/>
        <v>0</v>
      </c>
      <c r="M305" s="13" t="b">
        <f t="shared" si="32"/>
        <v>1</v>
      </c>
      <c r="N305" s="13" t="b">
        <f t="shared" si="33"/>
        <v>1</v>
      </c>
      <c r="O305" s="248" t="str">
        <f t="shared" si="37"/>
        <v>-</v>
      </c>
      <c r="P305" s="248">
        <f>IF(O305="-",0,IF(COUNTIF(O305:$O$1021,O305)&gt;1,1,0))</f>
        <v>0</v>
      </c>
    </row>
    <row r="306" spans="1:16">
      <c r="A306" s="205">
        <v>285</v>
      </c>
      <c r="B306" s="177"/>
      <c r="C306" s="178"/>
      <c r="D306" s="177"/>
      <c r="E306" s="178"/>
      <c r="F306" s="179"/>
      <c r="G306" s="179"/>
      <c r="H306" s="248" t="b">
        <f t="shared" si="38"/>
        <v>1</v>
      </c>
      <c r="I306" s="248" t="b">
        <f t="shared" si="39"/>
        <v>1</v>
      </c>
      <c r="J306" s="248">
        <f t="shared" si="34"/>
        <v>0</v>
      </c>
      <c r="K306" s="248">
        <f t="shared" si="35"/>
        <v>0</v>
      </c>
      <c r="L306" s="248">
        <f t="shared" si="36"/>
        <v>0</v>
      </c>
      <c r="M306" s="13" t="b">
        <f t="shared" si="32"/>
        <v>1</v>
      </c>
      <c r="N306" s="13" t="b">
        <f t="shared" si="33"/>
        <v>1</v>
      </c>
      <c r="O306" s="248" t="str">
        <f t="shared" si="37"/>
        <v>-</v>
      </c>
      <c r="P306" s="248">
        <f>IF(O306="-",0,IF(COUNTIF(O306:$O$1021,O306)&gt;1,1,0))</f>
        <v>0</v>
      </c>
    </row>
    <row r="307" spans="1:16">
      <c r="A307" s="205">
        <v>286</v>
      </c>
      <c r="B307" s="177"/>
      <c r="C307" s="178"/>
      <c r="D307" s="177"/>
      <c r="E307" s="178"/>
      <c r="F307" s="179"/>
      <c r="G307" s="179"/>
      <c r="H307" s="248" t="b">
        <f t="shared" si="38"/>
        <v>1</v>
      </c>
      <c r="I307" s="248" t="b">
        <f t="shared" si="39"/>
        <v>1</v>
      </c>
      <c r="J307" s="248">
        <f t="shared" si="34"/>
        <v>0</v>
      </c>
      <c r="K307" s="248">
        <f t="shared" si="35"/>
        <v>0</v>
      </c>
      <c r="L307" s="248">
        <f t="shared" si="36"/>
        <v>0</v>
      </c>
      <c r="M307" s="13" t="b">
        <f t="shared" si="32"/>
        <v>1</v>
      </c>
      <c r="N307" s="13" t="b">
        <f t="shared" si="33"/>
        <v>1</v>
      </c>
      <c r="O307" s="248" t="str">
        <f t="shared" si="37"/>
        <v>-</v>
      </c>
      <c r="P307" s="248">
        <f>IF(O307="-",0,IF(COUNTIF(O307:$O$1021,O307)&gt;1,1,0))</f>
        <v>0</v>
      </c>
    </row>
    <row r="308" spans="1:16">
      <c r="A308" s="205">
        <v>287</v>
      </c>
      <c r="B308" s="177"/>
      <c r="C308" s="178"/>
      <c r="D308" s="177"/>
      <c r="E308" s="178"/>
      <c r="F308" s="179"/>
      <c r="G308" s="179"/>
      <c r="H308" s="248" t="b">
        <f t="shared" si="38"/>
        <v>1</v>
      </c>
      <c r="I308" s="248" t="b">
        <f t="shared" si="39"/>
        <v>1</v>
      </c>
      <c r="J308" s="248">
        <f t="shared" si="34"/>
        <v>0</v>
      </c>
      <c r="K308" s="248">
        <f t="shared" si="35"/>
        <v>0</v>
      </c>
      <c r="L308" s="248">
        <f t="shared" si="36"/>
        <v>0</v>
      </c>
      <c r="M308" s="13" t="b">
        <f t="shared" si="32"/>
        <v>1</v>
      </c>
      <c r="N308" s="13" t="b">
        <f t="shared" si="33"/>
        <v>1</v>
      </c>
      <c r="O308" s="248" t="str">
        <f t="shared" si="37"/>
        <v>-</v>
      </c>
      <c r="P308" s="248">
        <f>IF(O308="-",0,IF(COUNTIF(O308:$O$1021,O308)&gt;1,1,0))</f>
        <v>0</v>
      </c>
    </row>
    <row r="309" spans="1:16">
      <c r="A309" s="205">
        <v>288</v>
      </c>
      <c r="B309" s="177"/>
      <c r="C309" s="178"/>
      <c r="D309" s="177"/>
      <c r="E309" s="178"/>
      <c r="F309" s="179"/>
      <c r="G309" s="179"/>
      <c r="H309" s="248" t="b">
        <f t="shared" si="38"/>
        <v>1</v>
      </c>
      <c r="I309" s="248" t="b">
        <f t="shared" si="39"/>
        <v>1</v>
      </c>
      <c r="J309" s="248">
        <f t="shared" si="34"/>
        <v>0</v>
      </c>
      <c r="K309" s="248">
        <f t="shared" si="35"/>
        <v>0</v>
      </c>
      <c r="L309" s="248">
        <f t="shared" si="36"/>
        <v>0</v>
      </c>
      <c r="M309" s="13" t="b">
        <f t="shared" si="32"/>
        <v>1</v>
      </c>
      <c r="N309" s="13" t="b">
        <f t="shared" si="33"/>
        <v>1</v>
      </c>
      <c r="O309" s="248" t="str">
        <f t="shared" si="37"/>
        <v>-</v>
      </c>
      <c r="P309" s="248">
        <f>IF(O309="-",0,IF(COUNTIF(O309:$O$1021,O309)&gt;1,1,0))</f>
        <v>0</v>
      </c>
    </row>
    <row r="310" spans="1:16">
      <c r="A310" s="205">
        <v>289</v>
      </c>
      <c r="B310" s="177"/>
      <c r="C310" s="178"/>
      <c r="D310" s="177"/>
      <c r="E310" s="178"/>
      <c r="F310" s="179"/>
      <c r="G310" s="179"/>
      <c r="H310" s="248" t="b">
        <f t="shared" si="38"/>
        <v>1</v>
      </c>
      <c r="I310" s="248" t="b">
        <f t="shared" si="39"/>
        <v>1</v>
      </c>
      <c r="J310" s="248">
        <f t="shared" si="34"/>
        <v>0</v>
      </c>
      <c r="K310" s="248">
        <f t="shared" si="35"/>
        <v>0</v>
      </c>
      <c r="L310" s="248">
        <f t="shared" si="36"/>
        <v>0</v>
      </c>
      <c r="M310" s="13" t="b">
        <f t="shared" si="32"/>
        <v>1</v>
      </c>
      <c r="N310" s="13" t="b">
        <f t="shared" si="33"/>
        <v>1</v>
      </c>
      <c r="O310" s="248" t="str">
        <f t="shared" si="37"/>
        <v>-</v>
      </c>
      <c r="P310" s="248">
        <f>IF(O310="-",0,IF(COUNTIF(O310:$O$1021,O310)&gt;1,1,0))</f>
        <v>0</v>
      </c>
    </row>
    <row r="311" spans="1:16">
      <c r="A311" s="205">
        <v>290</v>
      </c>
      <c r="B311" s="177"/>
      <c r="C311" s="178"/>
      <c r="D311" s="177"/>
      <c r="E311" s="178"/>
      <c r="F311" s="179"/>
      <c r="G311" s="179"/>
      <c r="H311" s="248" t="b">
        <f t="shared" si="38"/>
        <v>1</v>
      </c>
      <c r="I311" s="248" t="b">
        <f t="shared" si="39"/>
        <v>1</v>
      </c>
      <c r="J311" s="248">
        <f t="shared" si="34"/>
        <v>0</v>
      </c>
      <c r="K311" s="248">
        <f t="shared" si="35"/>
        <v>0</v>
      </c>
      <c r="L311" s="248">
        <f t="shared" si="36"/>
        <v>0</v>
      </c>
      <c r="M311" s="13" t="b">
        <f t="shared" si="32"/>
        <v>1</v>
      </c>
      <c r="N311" s="13" t="b">
        <f t="shared" si="33"/>
        <v>1</v>
      </c>
      <c r="O311" s="248" t="str">
        <f t="shared" si="37"/>
        <v>-</v>
      </c>
      <c r="P311" s="248">
        <f>IF(O311="-",0,IF(COUNTIF(O311:$O$1021,O311)&gt;1,1,0))</f>
        <v>0</v>
      </c>
    </row>
    <row r="312" spans="1:16">
      <c r="A312" s="205">
        <v>291</v>
      </c>
      <c r="B312" s="177"/>
      <c r="C312" s="178"/>
      <c r="D312" s="177"/>
      <c r="E312" s="178"/>
      <c r="F312" s="179"/>
      <c r="G312" s="179"/>
      <c r="H312" s="248" t="b">
        <f t="shared" si="38"/>
        <v>1</v>
      </c>
      <c r="I312" s="248" t="b">
        <f t="shared" si="39"/>
        <v>1</v>
      </c>
      <c r="J312" s="248">
        <f t="shared" si="34"/>
        <v>0</v>
      </c>
      <c r="K312" s="248">
        <f t="shared" si="35"/>
        <v>0</v>
      </c>
      <c r="L312" s="248">
        <f t="shared" si="36"/>
        <v>0</v>
      </c>
      <c r="M312" s="13" t="b">
        <f t="shared" si="32"/>
        <v>1</v>
      </c>
      <c r="N312" s="13" t="b">
        <f t="shared" si="33"/>
        <v>1</v>
      </c>
      <c r="O312" s="248" t="str">
        <f t="shared" si="37"/>
        <v>-</v>
      </c>
      <c r="P312" s="248">
        <f>IF(O312="-",0,IF(COUNTIF(O312:$O$1021,O312)&gt;1,1,0))</f>
        <v>0</v>
      </c>
    </row>
    <row r="313" spans="1:16">
      <c r="A313" s="205">
        <v>292</v>
      </c>
      <c r="B313" s="177"/>
      <c r="C313" s="178"/>
      <c r="D313" s="177"/>
      <c r="E313" s="178"/>
      <c r="F313" s="179"/>
      <c r="G313" s="179"/>
      <c r="H313" s="248" t="b">
        <f t="shared" si="38"/>
        <v>1</v>
      </c>
      <c r="I313" s="248" t="b">
        <f t="shared" si="39"/>
        <v>1</v>
      </c>
      <c r="J313" s="248">
        <f t="shared" si="34"/>
        <v>0</v>
      </c>
      <c r="K313" s="248">
        <f t="shared" si="35"/>
        <v>0</v>
      </c>
      <c r="L313" s="248">
        <f t="shared" si="36"/>
        <v>0</v>
      </c>
      <c r="M313" s="13" t="b">
        <f t="shared" si="32"/>
        <v>1</v>
      </c>
      <c r="N313" s="13" t="b">
        <f t="shared" si="33"/>
        <v>1</v>
      </c>
      <c r="O313" s="248" t="str">
        <f t="shared" si="37"/>
        <v>-</v>
      </c>
      <c r="P313" s="248">
        <f>IF(O313="-",0,IF(COUNTIF(O313:$O$1021,O313)&gt;1,1,0))</f>
        <v>0</v>
      </c>
    </row>
    <row r="314" spans="1:16">
      <c r="A314" s="205">
        <v>293</v>
      </c>
      <c r="B314" s="177"/>
      <c r="C314" s="178"/>
      <c r="D314" s="177"/>
      <c r="E314" s="178"/>
      <c r="F314" s="179"/>
      <c r="G314" s="179"/>
      <c r="H314" s="248" t="b">
        <f t="shared" si="38"/>
        <v>1</v>
      </c>
      <c r="I314" s="248" t="b">
        <f t="shared" si="39"/>
        <v>1</v>
      </c>
      <c r="J314" s="248">
        <f t="shared" si="34"/>
        <v>0</v>
      </c>
      <c r="K314" s="248">
        <f t="shared" si="35"/>
        <v>0</v>
      </c>
      <c r="L314" s="248">
        <f t="shared" si="36"/>
        <v>0</v>
      </c>
      <c r="M314" s="13" t="b">
        <f t="shared" si="32"/>
        <v>1</v>
      </c>
      <c r="N314" s="13" t="b">
        <f t="shared" si="33"/>
        <v>1</v>
      </c>
      <c r="O314" s="248" t="str">
        <f t="shared" si="37"/>
        <v>-</v>
      </c>
      <c r="P314" s="248">
        <f>IF(O314="-",0,IF(COUNTIF(O314:$O$1021,O314)&gt;1,1,0))</f>
        <v>0</v>
      </c>
    </row>
    <row r="315" spans="1:16">
      <c r="A315" s="205">
        <v>294</v>
      </c>
      <c r="B315" s="177"/>
      <c r="C315" s="178"/>
      <c r="D315" s="177"/>
      <c r="E315" s="178"/>
      <c r="F315" s="179"/>
      <c r="G315" s="179"/>
      <c r="H315" s="248" t="b">
        <f t="shared" si="38"/>
        <v>1</v>
      </c>
      <c r="I315" s="248" t="b">
        <f t="shared" si="39"/>
        <v>1</v>
      </c>
      <c r="J315" s="248">
        <f t="shared" si="34"/>
        <v>0</v>
      </c>
      <c r="K315" s="248">
        <f t="shared" si="35"/>
        <v>0</v>
      </c>
      <c r="L315" s="248">
        <f t="shared" si="36"/>
        <v>0</v>
      </c>
      <c r="M315" s="13" t="b">
        <f t="shared" si="32"/>
        <v>1</v>
      </c>
      <c r="N315" s="13" t="b">
        <f t="shared" si="33"/>
        <v>1</v>
      </c>
      <c r="O315" s="248" t="str">
        <f t="shared" si="37"/>
        <v>-</v>
      </c>
      <c r="P315" s="248">
        <f>IF(O315="-",0,IF(COUNTIF(O315:$O$1021,O315)&gt;1,1,0))</f>
        <v>0</v>
      </c>
    </row>
    <row r="316" spans="1:16">
      <c r="A316" s="205">
        <v>295</v>
      </c>
      <c r="B316" s="177"/>
      <c r="C316" s="178"/>
      <c r="D316" s="177"/>
      <c r="E316" s="178"/>
      <c r="F316" s="179"/>
      <c r="G316" s="179"/>
      <c r="H316" s="248" t="b">
        <f t="shared" si="38"/>
        <v>1</v>
      </c>
      <c r="I316" s="248" t="b">
        <f t="shared" si="39"/>
        <v>1</v>
      </c>
      <c r="J316" s="248">
        <f t="shared" si="34"/>
        <v>0</v>
      </c>
      <c r="K316" s="248">
        <f t="shared" si="35"/>
        <v>0</v>
      </c>
      <c r="L316" s="248">
        <f t="shared" si="36"/>
        <v>0</v>
      </c>
      <c r="M316" s="13" t="b">
        <f t="shared" si="32"/>
        <v>1</v>
      </c>
      <c r="N316" s="13" t="b">
        <f t="shared" si="33"/>
        <v>1</v>
      </c>
      <c r="O316" s="248" t="str">
        <f t="shared" si="37"/>
        <v>-</v>
      </c>
      <c r="P316" s="248">
        <f>IF(O316="-",0,IF(COUNTIF(O316:$O$1021,O316)&gt;1,1,0))</f>
        <v>0</v>
      </c>
    </row>
    <row r="317" spans="1:16">
      <c r="A317" s="205">
        <v>296</v>
      </c>
      <c r="B317" s="177"/>
      <c r="C317" s="178"/>
      <c r="D317" s="177"/>
      <c r="E317" s="178"/>
      <c r="F317" s="179"/>
      <c r="G317" s="179"/>
      <c r="H317" s="248" t="b">
        <f t="shared" si="38"/>
        <v>1</v>
      </c>
      <c r="I317" s="248" t="b">
        <f t="shared" si="39"/>
        <v>1</v>
      </c>
      <c r="J317" s="248">
        <f t="shared" si="34"/>
        <v>0</v>
      </c>
      <c r="K317" s="248">
        <f t="shared" si="35"/>
        <v>0</v>
      </c>
      <c r="L317" s="248">
        <f t="shared" si="36"/>
        <v>0</v>
      </c>
      <c r="M317" s="13" t="b">
        <f t="shared" si="32"/>
        <v>1</v>
      </c>
      <c r="N317" s="13" t="b">
        <f t="shared" si="33"/>
        <v>1</v>
      </c>
      <c r="O317" s="248" t="str">
        <f t="shared" si="37"/>
        <v>-</v>
      </c>
      <c r="P317" s="248">
        <f>IF(O317="-",0,IF(COUNTIF(O317:$O$1021,O317)&gt;1,1,0))</f>
        <v>0</v>
      </c>
    </row>
    <row r="318" spans="1:16">
      <c r="A318" s="205">
        <v>297</v>
      </c>
      <c r="B318" s="177"/>
      <c r="C318" s="178"/>
      <c r="D318" s="177"/>
      <c r="E318" s="178"/>
      <c r="F318" s="179"/>
      <c r="G318" s="179"/>
      <c r="H318" s="248" t="b">
        <f t="shared" si="38"/>
        <v>1</v>
      </c>
      <c r="I318" s="248" t="b">
        <f t="shared" si="39"/>
        <v>1</v>
      </c>
      <c r="J318" s="248">
        <f t="shared" si="34"/>
        <v>0</v>
      </c>
      <c r="K318" s="248">
        <f t="shared" si="35"/>
        <v>0</v>
      </c>
      <c r="L318" s="248">
        <f t="shared" si="36"/>
        <v>0</v>
      </c>
      <c r="M318" s="13" t="b">
        <f t="shared" si="32"/>
        <v>1</v>
      </c>
      <c r="N318" s="13" t="b">
        <f t="shared" si="33"/>
        <v>1</v>
      </c>
      <c r="O318" s="248" t="str">
        <f t="shared" si="37"/>
        <v>-</v>
      </c>
      <c r="P318" s="248">
        <f>IF(O318="-",0,IF(COUNTIF(O318:$O$1021,O318)&gt;1,1,0))</f>
        <v>0</v>
      </c>
    </row>
    <row r="319" spans="1:16">
      <c r="A319" s="205">
        <v>298</v>
      </c>
      <c r="B319" s="177"/>
      <c r="C319" s="178"/>
      <c r="D319" s="177"/>
      <c r="E319" s="178"/>
      <c r="F319" s="179"/>
      <c r="G319" s="179"/>
      <c r="H319" s="248" t="b">
        <f t="shared" si="38"/>
        <v>1</v>
      </c>
      <c r="I319" s="248" t="b">
        <f t="shared" si="39"/>
        <v>1</v>
      </c>
      <c r="J319" s="248">
        <f t="shared" si="34"/>
        <v>0</v>
      </c>
      <c r="K319" s="248">
        <f t="shared" si="35"/>
        <v>0</v>
      </c>
      <c r="L319" s="248">
        <f t="shared" si="36"/>
        <v>0</v>
      </c>
      <c r="M319" s="13" t="b">
        <f t="shared" si="32"/>
        <v>1</v>
      </c>
      <c r="N319" s="13" t="b">
        <f t="shared" si="33"/>
        <v>1</v>
      </c>
      <c r="O319" s="248" t="str">
        <f t="shared" si="37"/>
        <v>-</v>
      </c>
      <c r="P319" s="248">
        <f>IF(O319="-",0,IF(COUNTIF(O319:$O$1021,O319)&gt;1,1,0))</f>
        <v>0</v>
      </c>
    </row>
    <row r="320" spans="1:16">
      <c r="A320" s="205">
        <v>299</v>
      </c>
      <c r="B320" s="177"/>
      <c r="C320" s="178"/>
      <c r="D320" s="177"/>
      <c r="E320" s="178"/>
      <c r="F320" s="179"/>
      <c r="G320" s="179"/>
      <c r="H320" s="248" t="b">
        <f t="shared" si="38"/>
        <v>1</v>
      </c>
      <c r="I320" s="248" t="b">
        <f t="shared" si="39"/>
        <v>1</v>
      </c>
      <c r="J320" s="248">
        <f t="shared" si="34"/>
        <v>0</v>
      </c>
      <c r="K320" s="248">
        <f t="shared" si="35"/>
        <v>0</v>
      </c>
      <c r="L320" s="248">
        <f t="shared" si="36"/>
        <v>0</v>
      </c>
      <c r="M320" s="13" t="b">
        <f t="shared" si="32"/>
        <v>1</v>
      </c>
      <c r="N320" s="13" t="b">
        <f t="shared" si="33"/>
        <v>1</v>
      </c>
      <c r="O320" s="248" t="str">
        <f t="shared" si="37"/>
        <v>-</v>
      </c>
      <c r="P320" s="248">
        <f>IF(O320="-",0,IF(COUNTIF(O320:$O$1021,O320)&gt;1,1,0))</f>
        <v>0</v>
      </c>
    </row>
    <row r="321" spans="1:16">
      <c r="A321" s="205">
        <v>300</v>
      </c>
      <c r="B321" s="177"/>
      <c r="C321" s="178"/>
      <c r="D321" s="177"/>
      <c r="E321" s="178"/>
      <c r="F321" s="179"/>
      <c r="G321" s="179"/>
      <c r="H321" s="248" t="b">
        <f t="shared" si="38"/>
        <v>1</v>
      </c>
      <c r="I321" s="248" t="b">
        <f t="shared" si="39"/>
        <v>1</v>
      </c>
      <c r="J321" s="248">
        <f t="shared" si="34"/>
        <v>0</v>
      </c>
      <c r="K321" s="248">
        <f t="shared" si="35"/>
        <v>0</v>
      </c>
      <c r="L321" s="248">
        <f t="shared" si="36"/>
        <v>0</v>
      </c>
      <c r="M321" s="13" t="b">
        <f t="shared" si="32"/>
        <v>1</v>
      </c>
      <c r="N321" s="13" t="b">
        <f t="shared" si="33"/>
        <v>1</v>
      </c>
      <c r="O321" s="248" t="str">
        <f t="shared" si="37"/>
        <v>-</v>
      </c>
      <c r="P321" s="248">
        <f>IF(O321="-",0,IF(COUNTIF(O321:$O$1021,O321)&gt;1,1,0))</f>
        <v>0</v>
      </c>
    </row>
    <row r="322" spans="1:16">
      <c r="A322" s="205">
        <v>301</v>
      </c>
      <c r="B322" s="177"/>
      <c r="C322" s="178"/>
      <c r="D322" s="177"/>
      <c r="E322" s="178"/>
      <c r="F322" s="179"/>
      <c r="G322" s="179"/>
      <c r="H322" s="248" t="b">
        <f t="shared" si="38"/>
        <v>1</v>
      </c>
      <c r="I322" s="248" t="b">
        <f t="shared" si="39"/>
        <v>1</v>
      </c>
      <c r="J322" s="248">
        <f t="shared" si="34"/>
        <v>0</v>
      </c>
      <c r="K322" s="248">
        <f t="shared" si="35"/>
        <v>0</v>
      </c>
      <c r="L322" s="248">
        <f t="shared" si="36"/>
        <v>0</v>
      </c>
      <c r="M322" s="13" t="b">
        <f t="shared" si="32"/>
        <v>1</v>
      </c>
      <c r="N322" s="13" t="b">
        <f t="shared" si="33"/>
        <v>1</v>
      </c>
      <c r="O322" s="248" t="str">
        <f t="shared" si="37"/>
        <v>-</v>
      </c>
      <c r="P322" s="248">
        <f>IF(O322="-",0,IF(COUNTIF(O322:$O$1021,O322)&gt;1,1,0))</f>
        <v>0</v>
      </c>
    </row>
    <row r="323" spans="1:16">
      <c r="A323" s="205">
        <v>302</v>
      </c>
      <c r="B323" s="177"/>
      <c r="C323" s="178"/>
      <c r="D323" s="177"/>
      <c r="E323" s="178"/>
      <c r="F323" s="179"/>
      <c r="G323" s="179"/>
      <c r="H323" s="248" t="b">
        <f t="shared" si="38"/>
        <v>1</v>
      </c>
      <c r="I323" s="248" t="b">
        <f t="shared" si="39"/>
        <v>1</v>
      </c>
      <c r="J323" s="248">
        <f t="shared" si="34"/>
        <v>0</v>
      </c>
      <c r="K323" s="248">
        <f t="shared" si="35"/>
        <v>0</v>
      </c>
      <c r="L323" s="248">
        <f t="shared" si="36"/>
        <v>0</v>
      </c>
      <c r="M323" s="13" t="b">
        <f t="shared" si="32"/>
        <v>1</v>
      </c>
      <c r="N323" s="13" t="b">
        <f t="shared" si="33"/>
        <v>1</v>
      </c>
      <c r="O323" s="248" t="str">
        <f t="shared" si="37"/>
        <v>-</v>
      </c>
      <c r="P323" s="248">
        <f>IF(O323="-",0,IF(COUNTIF(O323:$O$1021,O323)&gt;1,1,0))</f>
        <v>0</v>
      </c>
    </row>
    <row r="324" spans="1:16">
      <c r="A324" s="205">
        <v>303</v>
      </c>
      <c r="B324" s="177"/>
      <c r="C324" s="178"/>
      <c r="D324" s="177"/>
      <c r="E324" s="178"/>
      <c r="F324" s="179"/>
      <c r="G324" s="179"/>
      <c r="H324" s="248" t="b">
        <f t="shared" si="38"/>
        <v>1</v>
      </c>
      <c r="I324" s="248" t="b">
        <f t="shared" si="39"/>
        <v>1</v>
      </c>
      <c r="J324" s="248">
        <f t="shared" si="34"/>
        <v>0</v>
      </c>
      <c r="K324" s="248">
        <f t="shared" si="35"/>
        <v>0</v>
      </c>
      <c r="L324" s="248">
        <f t="shared" si="36"/>
        <v>0</v>
      </c>
      <c r="M324" s="13" t="b">
        <f t="shared" si="32"/>
        <v>1</v>
      </c>
      <c r="N324" s="13" t="b">
        <f t="shared" si="33"/>
        <v>1</v>
      </c>
      <c r="O324" s="248" t="str">
        <f t="shared" si="37"/>
        <v>-</v>
      </c>
      <c r="P324" s="248">
        <f>IF(O324="-",0,IF(COUNTIF(O324:$O$1021,O324)&gt;1,1,0))</f>
        <v>0</v>
      </c>
    </row>
    <row r="325" spans="1:16">
      <c r="A325" s="205">
        <v>304</v>
      </c>
      <c r="B325" s="177"/>
      <c r="C325" s="178"/>
      <c r="D325" s="177"/>
      <c r="E325" s="178"/>
      <c r="F325" s="179"/>
      <c r="G325" s="179"/>
      <c r="H325" s="248" t="b">
        <f t="shared" si="38"/>
        <v>1</v>
      </c>
      <c r="I325" s="248" t="b">
        <f t="shared" si="39"/>
        <v>1</v>
      </c>
      <c r="J325" s="248">
        <f t="shared" si="34"/>
        <v>0</v>
      </c>
      <c r="K325" s="248">
        <f t="shared" si="35"/>
        <v>0</v>
      </c>
      <c r="L325" s="248">
        <f t="shared" si="36"/>
        <v>0</v>
      </c>
      <c r="M325" s="13" t="b">
        <f t="shared" si="32"/>
        <v>1</v>
      </c>
      <c r="N325" s="13" t="b">
        <f t="shared" si="33"/>
        <v>1</v>
      </c>
      <c r="O325" s="248" t="str">
        <f t="shared" si="37"/>
        <v>-</v>
      </c>
      <c r="P325" s="248">
        <f>IF(O325="-",0,IF(COUNTIF(O325:$O$1021,O325)&gt;1,1,0))</f>
        <v>0</v>
      </c>
    </row>
    <row r="326" spans="1:16">
      <c r="A326" s="205">
        <v>305</v>
      </c>
      <c r="B326" s="177"/>
      <c r="C326" s="178"/>
      <c r="D326" s="177"/>
      <c r="E326" s="178"/>
      <c r="F326" s="179"/>
      <c r="G326" s="179"/>
      <c r="H326" s="248" t="b">
        <f t="shared" si="38"/>
        <v>1</v>
      </c>
      <c r="I326" s="248" t="b">
        <f t="shared" si="39"/>
        <v>1</v>
      </c>
      <c r="J326" s="248">
        <f t="shared" si="34"/>
        <v>0</v>
      </c>
      <c r="K326" s="248">
        <f t="shared" si="35"/>
        <v>0</v>
      </c>
      <c r="L326" s="248">
        <f t="shared" si="36"/>
        <v>0</v>
      </c>
      <c r="M326" s="13" t="b">
        <f t="shared" si="32"/>
        <v>1</v>
      </c>
      <c r="N326" s="13" t="b">
        <f t="shared" si="33"/>
        <v>1</v>
      </c>
      <c r="O326" s="248" t="str">
        <f t="shared" si="37"/>
        <v>-</v>
      </c>
      <c r="P326" s="248">
        <f>IF(O326="-",0,IF(COUNTIF(O326:$O$1021,O326)&gt;1,1,0))</f>
        <v>0</v>
      </c>
    </row>
    <row r="327" spans="1:16">
      <c r="A327" s="205">
        <v>306</v>
      </c>
      <c r="B327" s="177"/>
      <c r="C327" s="178"/>
      <c r="D327" s="177"/>
      <c r="E327" s="178"/>
      <c r="F327" s="179"/>
      <c r="G327" s="179"/>
      <c r="H327" s="248" t="b">
        <f t="shared" si="38"/>
        <v>1</v>
      </c>
      <c r="I327" s="248" t="b">
        <f t="shared" si="39"/>
        <v>1</v>
      </c>
      <c r="J327" s="248">
        <f t="shared" si="34"/>
        <v>0</v>
      </c>
      <c r="K327" s="248">
        <f t="shared" si="35"/>
        <v>0</v>
      </c>
      <c r="L327" s="248">
        <f t="shared" si="36"/>
        <v>0</v>
      </c>
      <c r="M327" s="13" t="b">
        <f t="shared" si="32"/>
        <v>1</v>
      </c>
      <c r="N327" s="13" t="b">
        <f t="shared" si="33"/>
        <v>1</v>
      </c>
      <c r="O327" s="248" t="str">
        <f t="shared" si="37"/>
        <v>-</v>
      </c>
      <c r="P327" s="248">
        <f>IF(O327="-",0,IF(COUNTIF(O327:$O$1021,O327)&gt;1,1,0))</f>
        <v>0</v>
      </c>
    </row>
    <row r="328" spans="1:16">
      <c r="A328" s="205">
        <v>307</v>
      </c>
      <c r="B328" s="177"/>
      <c r="C328" s="178"/>
      <c r="D328" s="177"/>
      <c r="E328" s="178"/>
      <c r="F328" s="179"/>
      <c r="G328" s="179"/>
      <c r="H328" s="248" t="b">
        <f t="shared" si="38"/>
        <v>1</v>
      </c>
      <c r="I328" s="248" t="b">
        <f t="shared" si="39"/>
        <v>1</v>
      </c>
      <c r="J328" s="248">
        <f t="shared" si="34"/>
        <v>0</v>
      </c>
      <c r="K328" s="248">
        <f t="shared" si="35"/>
        <v>0</v>
      </c>
      <c r="L328" s="248">
        <f t="shared" si="36"/>
        <v>0</v>
      </c>
      <c r="M328" s="13" t="b">
        <f t="shared" si="32"/>
        <v>1</v>
      </c>
      <c r="N328" s="13" t="b">
        <f t="shared" si="33"/>
        <v>1</v>
      </c>
      <c r="O328" s="248" t="str">
        <f t="shared" si="37"/>
        <v>-</v>
      </c>
      <c r="P328" s="248">
        <f>IF(O328="-",0,IF(COUNTIF(O328:$O$1021,O328)&gt;1,1,0))</f>
        <v>0</v>
      </c>
    </row>
    <row r="329" spans="1:16">
      <c r="A329" s="205">
        <v>308</v>
      </c>
      <c r="B329" s="177"/>
      <c r="C329" s="178"/>
      <c r="D329" s="177"/>
      <c r="E329" s="178"/>
      <c r="F329" s="179"/>
      <c r="G329" s="179"/>
      <c r="H329" s="248" t="b">
        <f t="shared" si="38"/>
        <v>1</v>
      </c>
      <c r="I329" s="248" t="b">
        <f t="shared" si="39"/>
        <v>1</v>
      </c>
      <c r="J329" s="248">
        <f t="shared" si="34"/>
        <v>0</v>
      </c>
      <c r="K329" s="248">
        <f t="shared" si="35"/>
        <v>0</v>
      </c>
      <c r="L329" s="248">
        <f t="shared" si="36"/>
        <v>0</v>
      </c>
      <c r="M329" s="13" t="b">
        <f t="shared" si="32"/>
        <v>1</v>
      </c>
      <c r="N329" s="13" t="b">
        <f t="shared" si="33"/>
        <v>1</v>
      </c>
      <c r="O329" s="248" t="str">
        <f t="shared" si="37"/>
        <v>-</v>
      </c>
      <c r="P329" s="248">
        <f>IF(O329="-",0,IF(COUNTIF(O329:$O$1021,O329)&gt;1,1,0))</f>
        <v>0</v>
      </c>
    </row>
    <row r="330" spans="1:16">
      <c r="A330" s="205">
        <v>309</v>
      </c>
      <c r="B330" s="177"/>
      <c r="C330" s="178"/>
      <c r="D330" s="177"/>
      <c r="E330" s="178"/>
      <c r="F330" s="179"/>
      <c r="G330" s="179"/>
      <c r="H330" s="248" t="b">
        <f t="shared" si="38"/>
        <v>1</v>
      </c>
      <c r="I330" s="248" t="b">
        <f t="shared" si="39"/>
        <v>1</v>
      </c>
      <c r="J330" s="248">
        <f t="shared" si="34"/>
        <v>0</v>
      </c>
      <c r="K330" s="248">
        <f t="shared" si="35"/>
        <v>0</v>
      </c>
      <c r="L330" s="248">
        <f t="shared" si="36"/>
        <v>0</v>
      </c>
      <c r="M330" s="13" t="b">
        <f t="shared" si="32"/>
        <v>1</v>
      </c>
      <c r="N330" s="13" t="b">
        <f t="shared" si="33"/>
        <v>1</v>
      </c>
      <c r="O330" s="248" t="str">
        <f t="shared" si="37"/>
        <v>-</v>
      </c>
      <c r="P330" s="248">
        <f>IF(O330="-",0,IF(COUNTIF(O330:$O$1021,O330)&gt;1,1,0))</f>
        <v>0</v>
      </c>
    </row>
    <row r="331" spans="1:16">
      <c r="A331" s="205">
        <v>310</v>
      </c>
      <c r="B331" s="177"/>
      <c r="C331" s="178"/>
      <c r="D331" s="177"/>
      <c r="E331" s="178"/>
      <c r="F331" s="179"/>
      <c r="G331" s="179"/>
      <c r="H331" s="248" t="b">
        <f t="shared" si="38"/>
        <v>1</v>
      </c>
      <c r="I331" s="248" t="b">
        <f t="shared" si="39"/>
        <v>1</v>
      </c>
      <c r="J331" s="248">
        <f t="shared" si="34"/>
        <v>0</v>
      </c>
      <c r="K331" s="248">
        <f t="shared" si="35"/>
        <v>0</v>
      </c>
      <c r="L331" s="248">
        <f t="shared" si="36"/>
        <v>0</v>
      </c>
      <c r="M331" s="13" t="b">
        <f t="shared" si="32"/>
        <v>1</v>
      </c>
      <c r="N331" s="13" t="b">
        <f t="shared" si="33"/>
        <v>1</v>
      </c>
      <c r="O331" s="248" t="str">
        <f t="shared" si="37"/>
        <v>-</v>
      </c>
      <c r="P331" s="248">
        <f>IF(O331="-",0,IF(COUNTIF(O331:$O$1021,O331)&gt;1,1,0))</f>
        <v>0</v>
      </c>
    </row>
    <row r="332" spans="1:16">
      <c r="A332" s="205">
        <v>311</v>
      </c>
      <c r="B332" s="177"/>
      <c r="C332" s="178"/>
      <c r="D332" s="177"/>
      <c r="E332" s="178"/>
      <c r="F332" s="179"/>
      <c r="G332" s="179"/>
      <c r="H332" s="248" t="b">
        <f t="shared" si="38"/>
        <v>1</v>
      </c>
      <c r="I332" s="248" t="b">
        <f t="shared" si="39"/>
        <v>1</v>
      </c>
      <c r="J332" s="248">
        <f t="shared" si="34"/>
        <v>0</v>
      </c>
      <c r="K332" s="248">
        <f t="shared" si="35"/>
        <v>0</v>
      </c>
      <c r="L332" s="248">
        <f t="shared" si="36"/>
        <v>0</v>
      </c>
      <c r="M332" s="13" t="b">
        <f t="shared" si="32"/>
        <v>1</v>
      </c>
      <c r="N332" s="13" t="b">
        <f t="shared" si="33"/>
        <v>1</v>
      </c>
      <c r="O332" s="248" t="str">
        <f t="shared" si="37"/>
        <v>-</v>
      </c>
      <c r="P332" s="248">
        <f>IF(O332="-",0,IF(COUNTIF(O332:$O$1021,O332)&gt;1,1,0))</f>
        <v>0</v>
      </c>
    </row>
    <row r="333" spans="1:16">
      <c r="A333" s="205">
        <v>312</v>
      </c>
      <c r="B333" s="177"/>
      <c r="C333" s="178"/>
      <c r="D333" s="177"/>
      <c r="E333" s="178"/>
      <c r="F333" s="179"/>
      <c r="G333" s="179"/>
      <c r="H333" s="248" t="b">
        <f t="shared" si="38"/>
        <v>1</v>
      </c>
      <c r="I333" s="248" t="b">
        <f t="shared" si="39"/>
        <v>1</v>
      </c>
      <c r="J333" s="248">
        <f t="shared" si="34"/>
        <v>0</v>
      </c>
      <c r="K333" s="248">
        <f t="shared" si="35"/>
        <v>0</v>
      </c>
      <c r="L333" s="248">
        <f t="shared" si="36"/>
        <v>0</v>
      </c>
      <c r="M333" s="13" t="b">
        <f t="shared" si="32"/>
        <v>1</v>
      </c>
      <c r="N333" s="13" t="b">
        <f t="shared" si="33"/>
        <v>1</v>
      </c>
      <c r="O333" s="248" t="str">
        <f t="shared" si="37"/>
        <v>-</v>
      </c>
      <c r="P333" s="248">
        <f>IF(O333="-",0,IF(COUNTIF(O333:$O$1021,O333)&gt;1,1,0))</f>
        <v>0</v>
      </c>
    </row>
    <row r="334" spans="1:16">
      <c r="A334" s="205">
        <v>313</v>
      </c>
      <c r="B334" s="177"/>
      <c r="C334" s="178"/>
      <c r="D334" s="177"/>
      <c r="E334" s="178"/>
      <c r="F334" s="179"/>
      <c r="G334" s="179"/>
      <c r="H334" s="248" t="b">
        <f t="shared" si="38"/>
        <v>1</v>
      </c>
      <c r="I334" s="248" t="b">
        <f t="shared" si="39"/>
        <v>1</v>
      </c>
      <c r="J334" s="248">
        <f t="shared" si="34"/>
        <v>0</v>
      </c>
      <c r="K334" s="248">
        <f t="shared" si="35"/>
        <v>0</v>
      </c>
      <c r="L334" s="248">
        <f t="shared" si="36"/>
        <v>0</v>
      </c>
      <c r="M334" s="13" t="b">
        <f t="shared" si="32"/>
        <v>1</v>
      </c>
      <c r="N334" s="13" t="b">
        <f t="shared" si="33"/>
        <v>1</v>
      </c>
      <c r="O334" s="248" t="str">
        <f t="shared" si="37"/>
        <v>-</v>
      </c>
      <c r="P334" s="248">
        <f>IF(O334="-",0,IF(COUNTIF(O334:$O$1021,O334)&gt;1,1,0))</f>
        <v>0</v>
      </c>
    </row>
    <row r="335" spans="1:16">
      <c r="A335" s="205">
        <v>314</v>
      </c>
      <c r="B335" s="177"/>
      <c r="C335" s="178"/>
      <c r="D335" s="177"/>
      <c r="E335" s="178"/>
      <c r="F335" s="179"/>
      <c r="G335" s="179"/>
      <c r="H335" s="248" t="b">
        <f t="shared" si="38"/>
        <v>1</v>
      </c>
      <c r="I335" s="248" t="b">
        <f t="shared" si="39"/>
        <v>1</v>
      </c>
      <c r="J335" s="248">
        <f t="shared" si="34"/>
        <v>0</v>
      </c>
      <c r="K335" s="248">
        <f t="shared" si="35"/>
        <v>0</v>
      </c>
      <c r="L335" s="248">
        <f t="shared" si="36"/>
        <v>0</v>
      </c>
      <c r="M335" s="13" t="b">
        <f t="shared" si="32"/>
        <v>1</v>
      </c>
      <c r="N335" s="13" t="b">
        <f t="shared" si="33"/>
        <v>1</v>
      </c>
      <c r="O335" s="248" t="str">
        <f t="shared" si="37"/>
        <v>-</v>
      </c>
      <c r="P335" s="248">
        <f>IF(O335="-",0,IF(COUNTIF(O335:$O$1021,O335)&gt;1,1,0))</f>
        <v>0</v>
      </c>
    </row>
    <row r="336" spans="1:16">
      <c r="A336" s="205">
        <v>315</v>
      </c>
      <c r="B336" s="177"/>
      <c r="C336" s="178"/>
      <c r="D336" s="177"/>
      <c r="E336" s="178"/>
      <c r="F336" s="179"/>
      <c r="G336" s="179"/>
      <c r="H336" s="248" t="b">
        <f t="shared" si="38"/>
        <v>1</v>
      </c>
      <c r="I336" s="248" t="b">
        <f t="shared" si="39"/>
        <v>1</v>
      </c>
      <c r="J336" s="248">
        <f t="shared" si="34"/>
        <v>0</v>
      </c>
      <c r="K336" s="248">
        <f t="shared" si="35"/>
        <v>0</v>
      </c>
      <c r="L336" s="248">
        <f t="shared" si="36"/>
        <v>0</v>
      </c>
      <c r="M336" s="13" t="b">
        <f t="shared" si="32"/>
        <v>1</v>
      </c>
      <c r="N336" s="13" t="b">
        <f t="shared" si="33"/>
        <v>1</v>
      </c>
      <c r="O336" s="248" t="str">
        <f t="shared" si="37"/>
        <v>-</v>
      </c>
      <c r="P336" s="248">
        <f>IF(O336="-",0,IF(COUNTIF(O336:$O$1021,O336)&gt;1,1,0))</f>
        <v>0</v>
      </c>
    </row>
    <row r="337" spans="1:16">
      <c r="A337" s="205">
        <v>316</v>
      </c>
      <c r="B337" s="177"/>
      <c r="C337" s="178"/>
      <c r="D337" s="177"/>
      <c r="E337" s="178"/>
      <c r="F337" s="179"/>
      <c r="G337" s="179"/>
      <c r="H337" s="248" t="b">
        <f t="shared" si="38"/>
        <v>1</v>
      </c>
      <c r="I337" s="248" t="b">
        <f t="shared" si="39"/>
        <v>1</v>
      </c>
      <c r="J337" s="248">
        <f t="shared" si="34"/>
        <v>0</v>
      </c>
      <c r="K337" s="248">
        <f t="shared" si="35"/>
        <v>0</v>
      </c>
      <c r="L337" s="248">
        <f t="shared" si="36"/>
        <v>0</v>
      </c>
      <c r="M337" s="13" t="b">
        <f t="shared" si="32"/>
        <v>1</v>
      </c>
      <c r="N337" s="13" t="b">
        <f t="shared" si="33"/>
        <v>1</v>
      </c>
      <c r="O337" s="248" t="str">
        <f t="shared" si="37"/>
        <v>-</v>
      </c>
      <c r="P337" s="248">
        <f>IF(O337="-",0,IF(COUNTIF(O337:$O$1021,O337)&gt;1,1,0))</f>
        <v>0</v>
      </c>
    </row>
    <row r="338" spans="1:16">
      <c r="A338" s="205">
        <v>317</v>
      </c>
      <c r="B338" s="177"/>
      <c r="C338" s="178"/>
      <c r="D338" s="177"/>
      <c r="E338" s="178"/>
      <c r="F338" s="179"/>
      <c r="G338" s="179"/>
      <c r="H338" s="248" t="b">
        <f t="shared" si="38"/>
        <v>1</v>
      </c>
      <c r="I338" s="248" t="b">
        <f t="shared" si="39"/>
        <v>1</v>
      </c>
      <c r="J338" s="248">
        <f t="shared" si="34"/>
        <v>0</v>
      </c>
      <c r="K338" s="248">
        <f t="shared" si="35"/>
        <v>0</v>
      </c>
      <c r="L338" s="248">
        <f t="shared" si="36"/>
        <v>0</v>
      </c>
      <c r="M338" s="13" t="b">
        <f t="shared" si="32"/>
        <v>1</v>
      </c>
      <c r="N338" s="13" t="b">
        <f t="shared" si="33"/>
        <v>1</v>
      </c>
      <c r="O338" s="248" t="str">
        <f t="shared" si="37"/>
        <v>-</v>
      </c>
      <c r="P338" s="248">
        <f>IF(O338="-",0,IF(COUNTIF(O338:$O$1021,O338)&gt;1,1,0))</f>
        <v>0</v>
      </c>
    </row>
    <row r="339" spans="1:16">
      <c r="A339" s="205">
        <v>318</v>
      </c>
      <c r="B339" s="177"/>
      <c r="C339" s="178"/>
      <c r="D339" s="177"/>
      <c r="E339" s="178"/>
      <c r="F339" s="179"/>
      <c r="G339" s="179"/>
      <c r="H339" s="248" t="b">
        <f t="shared" si="38"/>
        <v>1</v>
      </c>
      <c r="I339" s="248" t="b">
        <f t="shared" si="39"/>
        <v>1</v>
      </c>
      <c r="J339" s="248">
        <f t="shared" si="34"/>
        <v>0</v>
      </c>
      <c r="K339" s="248">
        <f t="shared" si="35"/>
        <v>0</v>
      </c>
      <c r="L339" s="248">
        <f t="shared" si="36"/>
        <v>0</v>
      </c>
      <c r="M339" s="13" t="b">
        <f t="shared" si="32"/>
        <v>1</v>
      </c>
      <c r="N339" s="13" t="b">
        <f t="shared" si="33"/>
        <v>1</v>
      </c>
      <c r="O339" s="248" t="str">
        <f t="shared" si="37"/>
        <v>-</v>
      </c>
      <c r="P339" s="248">
        <f>IF(O339="-",0,IF(COUNTIF(O339:$O$1021,O339)&gt;1,1,0))</f>
        <v>0</v>
      </c>
    </row>
    <row r="340" spans="1:16">
      <c r="A340" s="205">
        <v>319</v>
      </c>
      <c r="B340" s="177"/>
      <c r="C340" s="178"/>
      <c r="D340" s="177"/>
      <c r="E340" s="178"/>
      <c r="F340" s="179"/>
      <c r="G340" s="179"/>
      <c r="H340" s="248" t="b">
        <f t="shared" si="38"/>
        <v>1</v>
      </c>
      <c r="I340" s="248" t="b">
        <f t="shared" si="39"/>
        <v>1</v>
      </c>
      <c r="J340" s="248">
        <f t="shared" si="34"/>
        <v>0</v>
      </c>
      <c r="K340" s="248">
        <f t="shared" si="35"/>
        <v>0</v>
      </c>
      <c r="L340" s="248">
        <f t="shared" si="36"/>
        <v>0</v>
      </c>
      <c r="M340" s="13" t="b">
        <f t="shared" si="32"/>
        <v>1</v>
      </c>
      <c r="N340" s="13" t="b">
        <f t="shared" si="33"/>
        <v>1</v>
      </c>
      <c r="O340" s="248" t="str">
        <f t="shared" si="37"/>
        <v>-</v>
      </c>
      <c r="P340" s="248">
        <f>IF(O340="-",0,IF(COUNTIF(O340:$O$1021,O340)&gt;1,1,0))</f>
        <v>0</v>
      </c>
    </row>
    <row r="341" spans="1:16">
      <c r="A341" s="205">
        <v>320</v>
      </c>
      <c r="B341" s="177"/>
      <c r="C341" s="178"/>
      <c r="D341" s="177"/>
      <c r="E341" s="178"/>
      <c r="F341" s="179"/>
      <c r="G341" s="179"/>
      <c r="H341" s="248" t="b">
        <f t="shared" si="38"/>
        <v>1</v>
      </c>
      <c r="I341" s="248" t="b">
        <f t="shared" si="39"/>
        <v>1</v>
      </c>
      <c r="J341" s="248">
        <f t="shared" si="34"/>
        <v>0</v>
      </c>
      <c r="K341" s="248">
        <f t="shared" si="35"/>
        <v>0</v>
      </c>
      <c r="L341" s="248">
        <f t="shared" si="36"/>
        <v>0</v>
      </c>
      <c r="M341" s="13" t="b">
        <f t="shared" si="32"/>
        <v>1</v>
      </c>
      <c r="N341" s="13" t="b">
        <f t="shared" si="33"/>
        <v>1</v>
      </c>
      <c r="O341" s="248" t="str">
        <f t="shared" si="37"/>
        <v>-</v>
      </c>
      <c r="P341" s="248">
        <f>IF(O341="-",0,IF(COUNTIF(O341:$O$1021,O341)&gt;1,1,0))</f>
        <v>0</v>
      </c>
    </row>
    <row r="342" spans="1:16">
      <c r="A342" s="205">
        <v>321</v>
      </c>
      <c r="B342" s="177"/>
      <c r="C342" s="178"/>
      <c r="D342" s="177"/>
      <c r="E342" s="178"/>
      <c r="F342" s="179"/>
      <c r="G342" s="179"/>
      <c r="H342" s="248" t="b">
        <f t="shared" si="38"/>
        <v>1</v>
      </c>
      <c r="I342" s="248" t="b">
        <f t="shared" si="39"/>
        <v>1</v>
      </c>
      <c r="J342" s="248">
        <f t="shared" si="34"/>
        <v>0</v>
      </c>
      <c r="K342" s="248">
        <f t="shared" si="35"/>
        <v>0</v>
      </c>
      <c r="L342" s="248">
        <f t="shared" si="36"/>
        <v>0</v>
      </c>
      <c r="M342" s="13" t="b">
        <f t="shared" ref="M342:M405" si="40">IF(B342="",TRUE,(IF(ISNUMBER(MATCH(B342,CountriesList,0)),TRUE,FALSE)))</f>
        <v>1</v>
      </c>
      <c r="N342" s="13" t="b">
        <f t="shared" ref="N342:N405" si="41">IF(D342="",TRUE,(IF(ISNUMBER(MATCH(D342,ClientCategorisationList,0)),TRUE,FALSE)))</f>
        <v>1</v>
      </c>
      <c r="O342" s="248" t="str">
        <f t="shared" si="37"/>
        <v>-</v>
      </c>
      <c r="P342" s="248">
        <f>IF(O342="-",0,IF(COUNTIF(O342:$O$1021,O342)&gt;1,1,0))</f>
        <v>0</v>
      </c>
    </row>
    <row r="343" spans="1:16">
      <c r="A343" s="205">
        <v>322</v>
      </c>
      <c r="B343" s="177"/>
      <c r="C343" s="178"/>
      <c r="D343" s="177"/>
      <c r="E343" s="178"/>
      <c r="F343" s="179"/>
      <c r="G343" s="179"/>
      <c r="H343" s="248" t="b">
        <f t="shared" si="38"/>
        <v>1</v>
      </c>
      <c r="I343" s="248" t="b">
        <f t="shared" si="39"/>
        <v>1</v>
      </c>
      <c r="J343" s="248">
        <f t="shared" ref="J343:J406" si="42">IF(B343="Cyprus,CY",E343,0)</f>
        <v>0</v>
      </c>
      <c r="K343" s="248">
        <f t="shared" ref="K343:K406" si="43">IF(B343="Cyprus,CY",F343,0)</f>
        <v>0</v>
      </c>
      <c r="L343" s="248">
        <f t="shared" ref="L343:L406" si="44">IF(B343="Cyprus,CY",G343,0)</f>
        <v>0</v>
      </c>
      <c r="M343" s="13" t="b">
        <f t="shared" si="40"/>
        <v>1</v>
      </c>
      <c r="N343" s="13" t="b">
        <f t="shared" si="41"/>
        <v>1</v>
      </c>
      <c r="O343" s="248" t="str">
        <f t="shared" ref="O343:O406" si="45">CONCATENATE(B343,"-",D343)</f>
        <v>-</v>
      </c>
      <c r="P343" s="248">
        <f>IF(O343="-",0,IF(COUNTIF(O343:$O$1021,O343)&gt;1,1,0))</f>
        <v>0</v>
      </c>
    </row>
    <row r="344" spans="1:16">
      <c r="A344" s="205">
        <v>323</v>
      </c>
      <c r="B344" s="177"/>
      <c r="C344" s="178"/>
      <c r="D344" s="177"/>
      <c r="E344" s="178"/>
      <c r="F344" s="179"/>
      <c r="G344" s="179"/>
      <c r="H344" s="248" t="b">
        <f t="shared" ref="H344:H407" si="46">IF(ISBLANK(B344),TRUE,IF(OR(ISBLANK(C344),ISBLANK(D344),ISBLANK(E344),ISBLANK(F344),ISBLANK(G344)),FALSE,TRUE))</f>
        <v>1</v>
      </c>
      <c r="I344" s="248" t="b">
        <f t="shared" ref="I344:I407" si="47">IF(OR(AND(B344="N/A",D344="N/A",C344=0,E344=0),AND(ISBLANK(B344),ISBLANK(D344),ISBLANK(C344),ISBLANK(E344)),AND(AND(B344&lt;&gt;"N/A",NOT(ISBLANK(B344))),AND(D344&lt;&gt;"N/A",NOT(ISBLANK(D344))),C344&lt;&gt;0,E344&lt;&gt;0)),TRUE,FALSE)</f>
        <v>1</v>
      </c>
      <c r="J344" s="248">
        <f t="shared" si="42"/>
        <v>0</v>
      </c>
      <c r="K344" s="248">
        <f t="shared" si="43"/>
        <v>0</v>
      </c>
      <c r="L344" s="248">
        <f t="shared" si="44"/>
        <v>0</v>
      </c>
      <c r="M344" s="13" t="b">
        <f t="shared" si="40"/>
        <v>1</v>
      </c>
      <c r="N344" s="13" t="b">
        <f t="shared" si="41"/>
        <v>1</v>
      </c>
      <c r="O344" s="248" t="str">
        <f t="shared" si="45"/>
        <v>-</v>
      </c>
      <c r="P344" s="248">
        <f>IF(O344="-",0,IF(COUNTIF(O344:$O$1021,O344)&gt;1,1,0))</f>
        <v>0</v>
      </c>
    </row>
    <row r="345" spans="1:16">
      <c r="A345" s="205">
        <v>324</v>
      </c>
      <c r="B345" s="177"/>
      <c r="C345" s="178"/>
      <c r="D345" s="177"/>
      <c r="E345" s="178"/>
      <c r="F345" s="179"/>
      <c r="G345" s="179"/>
      <c r="H345" s="248" t="b">
        <f t="shared" si="46"/>
        <v>1</v>
      </c>
      <c r="I345" s="248" t="b">
        <f t="shared" si="47"/>
        <v>1</v>
      </c>
      <c r="J345" s="248">
        <f t="shared" si="42"/>
        <v>0</v>
      </c>
      <c r="K345" s="248">
        <f t="shared" si="43"/>
        <v>0</v>
      </c>
      <c r="L345" s="248">
        <f t="shared" si="44"/>
        <v>0</v>
      </c>
      <c r="M345" s="13" t="b">
        <f t="shared" si="40"/>
        <v>1</v>
      </c>
      <c r="N345" s="13" t="b">
        <f t="shared" si="41"/>
        <v>1</v>
      </c>
      <c r="O345" s="248" t="str">
        <f t="shared" si="45"/>
        <v>-</v>
      </c>
      <c r="P345" s="248">
        <f>IF(O345="-",0,IF(COUNTIF(O345:$O$1021,O345)&gt;1,1,0))</f>
        <v>0</v>
      </c>
    </row>
    <row r="346" spans="1:16">
      <c r="A346" s="205">
        <v>325</v>
      </c>
      <c r="B346" s="177"/>
      <c r="C346" s="178"/>
      <c r="D346" s="177"/>
      <c r="E346" s="178"/>
      <c r="F346" s="179"/>
      <c r="G346" s="179"/>
      <c r="H346" s="248" t="b">
        <f t="shared" si="46"/>
        <v>1</v>
      </c>
      <c r="I346" s="248" t="b">
        <f t="shared" si="47"/>
        <v>1</v>
      </c>
      <c r="J346" s="248">
        <f t="shared" si="42"/>
        <v>0</v>
      </c>
      <c r="K346" s="248">
        <f t="shared" si="43"/>
        <v>0</v>
      </c>
      <c r="L346" s="248">
        <f t="shared" si="44"/>
        <v>0</v>
      </c>
      <c r="M346" s="13" t="b">
        <f t="shared" si="40"/>
        <v>1</v>
      </c>
      <c r="N346" s="13" t="b">
        <f t="shared" si="41"/>
        <v>1</v>
      </c>
      <c r="O346" s="248" t="str">
        <f t="shared" si="45"/>
        <v>-</v>
      </c>
      <c r="P346" s="248">
        <f>IF(O346="-",0,IF(COUNTIF(O346:$O$1021,O346)&gt;1,1,0))</f>
        <v>0</v>
      </c>
    </row>
    <row r="347" spans="1:16">
      <c r="A347" s="205">
        <v>326</v>
      </c>
      <c r="B347" s="177"/>
      <c r="C347" s="178"/>
      <c r="D347" s="177"/>
      <c r="E347" s="178"/>
      <c r="F347" s="179"/>
      <c r="G347" s="179"/>
      <c r="H347" s="248" t="b">
        <f t="shared" si="46"/>
        <v>1</v>
      </c>
      <c r="I347" s="248" t="b">
        <f t="shared" si="47"/>
        <v>1</v>
      </c>
      <c r="J347" s="248">
        <f t="shared" si="42"/>
        <v>0</v>
      </c>
      <c r="K347" s="248">
        <f t="shared" si="43"/>
        <v>0</v>
      </c>
      <c r="L347" s="248">
        <f t="shared" si="44"/>
        <v>0</v>
      </c>
      <c r="M347" s="13" t="b">
        <f t="shared" si="40"/>
        <v>1</v>
      </c>
      <c r="N347" s="13" t="b">
        <f t="shared" si="41"/>
        <v>1</v>
      </c>
      <c r="O347" s="248" t="str">
        <f t="shared" si="45"/>
        <v>-</v>
      </c>
      <c r="P347" s="248">
        <f>IF(O347="-",0,IF(COUNTIF(O347:$O$1021,O347)&gt;1,1,0))</f>
        <v>0</v>
      </c>
    </row>
    <row r="348" spans="1:16">
      <c r="A348" s="205">
        <v>327</v>
      </c>
      <c r="B348" s="177"/>
      <c r="C348" s="178"/>
      <c r="D348" s="177"/>
      <c r="E348" s="178"/>
      <c r="F348" s="179"/>
      <c r="G348" s="179"/>
      <c r="H348" s="248" t="b">
        <f t="shared" si="46"/>
        <v>1</v>
      </c>
      <c r="I348" s="248" t="b">
        <f t="shared" si="47"/>
        <v>1</v>
      </c>
      <c r="J348" s="248">
        <f t="shared" si="42"/>
        <v>0</v>
      </c>
      <c r="K348" s="248">
        <f t="shared" si="43"/>
        <v>0</v>
      </c>
      <c r="L348" s="248">
        <f t="shared" si="44"/>
        <v>0</v>
      </c>
      <c r="M348" s="13" t="b">
        <f t="shared" si="40"/>
        <v>1</v>
      </c>
      <c r="N348" s="13" t="b">
        <f t="shared" si="41"/>
        <v>1</v>
      </c>
      <c r="O348" s="248" t="str">
        <f t="shared" si="45"/>
        <v>-</v>
      </c>
      <c r="P348" s="248">
        <f>IF(O348="-",0,IF(COUNTIF(O348:$O$1021,O348)&gt;1,1,0))</f>
        <v>0</v>
      </c>
    </row>
    <row r="349" spans="1:16">
      <c r="A349" s="205">
        <v>328</v>
      </c>
      <c r="B349" s="177"/>
      <c r="C349" s="178"/>
      <c r="D349" s="177"/>
      <c r="E349" s="178"/>
      <c r="F349" s="179"/>
      <c r="G349" s="179"/>
      <c r="H349" s="248" t="b">
        <f t="shared" si="46"/>
        <v>1</v>
      </c>
      <c r="I349" s="248" t="b">
        <f t="shared" si="47"/>
        <v>1</v>
      </c>
      <c r="J349" s="248">
        <f t="shared" si="42"/>
        <v>0</v>
      </c>
      <c r="K349" s="248">
        <f t="shared" si="43"/>
        <v>0</v>
      </c>
      <c r="L349" s="248">
        <f t="shared" si="44"/>
        <v>0</v>
      </c>
      <c r="M349" s="13" t="b">
        <f t="shared" si="40"/>
        <v>1</v>
      </c>
      <c r="N349" s="13" t="b">
        <f t="shared" si="41"/>
        <v>1</v>
      </c>
      <c r="O349" s="248" t="str">
        <f t="shared" si="45"/>
        <v>-</v>
      </c>
      <c r="P349" s="248">
        <f>IF(O349="-",0,IF(COUNTIF(O349:$O$1021,O349)&gt;1,1,0))</f>
        <v>0</v>
      </c>
    </row>
    <row r="350" spans="1:16">
      <c r="A350" s="205">
        <v>329</v>
      </c>
      <c r="B350" s="177"/>
      <c r="C350" s="178"/>
      <c r="D350" s="177"/>
      <c r="E350" s="178"/>
      <c r="F350" s="179"/>
      <c r="G350" s="179"/>
      <c r="H350" s="248" t="b">
        <f t="shared" si="46"/>
        <v>1</v>
      </c>
      <c r="I350" s="248" t="b">
        <f t="shared" si="47"/>
        <v>1</v>
      </c>
      <c r="J350" s="248">
        <f t="shared" si="42"/>
        <v>0</v>
      </c>
      <c r="K350" s="248">
        <f t="shared" si="43"/>
        <v>0</v>
      </c>
      <c r="L350" s="248">
        <f t="shared" si="44"/>
        <v>0</v>
      </c>
      <c r="M350" s="13" t="b">
        <f t="shared" si="40"/>
        <v>1</v>
      </c>
      <c r="N350" s="13" t="b">
        <f t="shared" si="41"/>
        <v>1</v>
      </c>
      <c r="O350" s="248" t="str">
        <f t="shared" si="45"/>
        <v>-</v>
      </c>
      <c r="P350" s="248">
        <f>IF(O350="-",0,IF(COUNTIF(O350:$O$1021,O350)&gt;1,1,0))</f>
        <v>0</v>
      </c>
    </row>
    <row r="351" spans="1:16">
      <c r="A351" s="205">
        <v>330</v>
      </c>
      <c r="B351" s="177"/>
      <c r="C351" s="178"/>
      <c r="D351" s="177"/>
      <c r="E351" s="178"/>
      <c r="F351" s="179"/>
      <c r="G351" s="179"/>
      <c r="H351" s="248" t="b">
        <f t="shared" si="46"/>
        <v>1</v>
      </c>
      <c r="I351" s="248" t="b">
        <f t="shared" si="47"/>
        <v>1</v>
      </c>
      <c r="J351" s="248">
        <f t="shared" si="42"/>
        <v>0</v>
      </c>
      <c r="K351" s="248">
        <f t="shared" si="43"/>
        <v>0</v>
      </c>
      <c r="L351" s="248">
        <f t="shared" si="44"/>
        <v>0</v>
      </c>
      <c r="M351" s="13" t="b">
        <f t="shared" si="40"/>
        <v>1</v>
      </c>
      <c r="N351" s="13" t="b">
        <f t="shared" si="41"/>
        <v>1</v>
      </c>
      <c r="O351" s="248" t="str">
        <f t="shared" si="45"/>
        <v>-</v>
      </c>
      <c r="P351" s="248">
        <f>IF(O351="-",0,IF(COUNTIF(O351:$O$1021,O351)&gt;1,1,0))</f>
        <v>0</v>
      </c>
    </row>
    <row r="352" spans="1:16">
      <c r="A352" s="205">
        <v>331</v>
      </c>
      <c r="B352" s="177"/>
      <c r="C352" s="178"/>
      <c r="D352" s="177"/>
      <c r="E352" s="178"/>
      <c r="F352" s="179"/>
      <c r="G352" s="179"/>
      <c r="H352" s="248" t="b">
        <f t="shared" si="46"/>
        <v>1</v>
      </c>
      <c r="I352" s="248" t="b">
        <f t="shared" si="47"/>
        <v>1</v>
      </c>
      <c r="J352" s="248">
        <f t="shared" si="42"/>
        <v>0</v>
      </c>
      <c r="K352" s="248">
        <f t="shared" si="43"/>
        <v>0</v>
      </c>
      <c r="L352" s="248">
        <f t="shared" si="44"/>
        <v>0</v>
      </c>
      <c r="M352" s="13" t="b">
        <f t="shared" si="40"/>
        <v>1</v>
      </c>
      <c r="N352" s="13" t="b">
        <f t="shared" si="41"/>
        <v>1</v>
      </c>
      <c r="O352" s="248" t="str">
        <f t="shared" si="45"/>
        <v>-</v>
      </c>
      <c r="P352" s="248">
        <f>IF(O352="-",0,IF(COUNTIF(O352:$O$1021,O352)&gt;1,1,0))</f>
        <v>0</v>
      </c>
    </row>
    <row r="353" spans="1:16">
      <c r="A353" s="205">
        <v>332</v>
      </c>
      <c r="B353" s="177"/>
      <c r="C353" s="178"/>
      <c r="D353" s="177"/>
      <c r="E353" s="178"/>
      <c r="F353" s="179"/>
      <c r="G353" s="179"/>
      <c r="H353" s="248" t="b">
        <f t="shared" si="46"/>
        <v>1</v>
      </c>
      <c r="I353" s="248" t="b">
        <f t="shared" si="47"/>
        <v>1</v>
      </c>
      <c r="J353" s="248">
        <f t="shared" si="42"/>
        <v>0</v>
      </c>
      <c r="K353" s="248">
        <f t="shared" si="43"/>
        <v>0</v>
      </c>
      <c r="L353" s="248">
        <f t="shared" si="44"/>
        <v>0</v>
      </c>
      <c r="M353" s="13" t="b">
        <f t="shared" si="40"/>
        <v>1</v>
      </c>
      <c r="N353" s="13" t="b">
        <f t="shared" si="41"/>
        <v>1</v>
      </c>
      <c r="O353" s="248" t="str">
        <f t="shared" si="45"/>
        <v>-</v>
      </c>
      <c r="P353" s="248">
        <f>IF(O353="-",0,IF(COUNTIF(O353:$O$1021,O353)&gt;1,1,0))</f>
        <v>0</v>
      </c>
    </row>
    <row r="354" spans="1:16">
      <c r="A354" s="205">
        <v>333</v>
      </c>
      <c r="B354" s="177"/>
      <c r="C354" s="178"/>
      <c r="D354" s="177"/>
      <c r="E354" s="178"/>
      <c r="F354" s="179"/>
      <c r="G354" s="179"/>
      <c r="H354" s="248" t="b">
        <f t="shared" si="46"/>
        <v>1</v>
      </c>
      <c r="I354" s="248" t="b">
        <f t="shared" si="47"/>
        <v>1</v>
      </c>
      <c r="J354" s="248">
        <f t="shared" si="42"/>
        <v>0</v>
      </c>
      <c r="K354" s="248">
        <f t="shared" si="43"/>
        <v>0</v>
      </c>
      <c r="L354" s="248">
        <f t="shared" si="44"/>
        <v>0</v>
      </c>
      <c r="M354" s="13" t="b">
        <f t="shared" si="40"/>
        <v>1</v>
      </c>
      <c r="N354" s="13" t="b">
        <f t="shared" si="41"/>
        <v>1</v>
      </c>
      <c r="O354" s="248" t="str">
        <f t="shared" si="45"/>
        <v>-</v>
      </c>
      <c r="P354" s="248">
        <f>IF(O354="-",0,IF(COUNTIF(O354:$O$1021,O354)&gt;1,1,0))</f>
        <v>0</v>
      </c>
    </row>
    <row r="355" spans="1:16">
      <c r="A355" s="205">
        <v>334</v>
      </c>
      <c r="B355" s="177"/>
      <c r="C355" s="178"/>
      <c r="D355" s="177"/>
      <c r="E355" s="178"/>
      <c r="F355" s="179"/>
      <c r="G355" s="179"/>
      <c r="H355" s="248" t="b">
        <f t="shared" si="46"/>
        <v>1</v>
      </c>
      <c r="I355" s="248" t="b">
        <f t="shared" si="47"/>
        <v>1</v>
      </c>
      <c r="J355" s="248">
        <f t="shared" si="42"/>
        <v>0</v>
      </c>
      <c r="K355" s="248">
        <f t="shared" si="43"/>
        <v>0</v>
      </c>
      <c r="L355" s="248">
        <f t="shared" si="44"/>
        <v>0</v>
      </c>
      <c r="M355" s="13" t="b">
        <f t="shared" si="40"/>
        <v>1</v>
      </c>
      <c r="N355" s="13" t="b">
        <f t="shared" si="41"/>
        <v>1</v>
      </c>
      <c r="O355" s="248" t="str">
        <f t="shared" si="45"/>
        <v>-</v>
      </c>
      <c r="P355" s="248">
        <f>IF(O355="-",0,IF(COUNTIF(O355:$O$1021,O355)&gt;1,1,0))</f>
        <v>0</v>
      </c>
    </row>
    <row r="356" spans="1:16">
      <c r="A356" s="205">
        <v>335</v>
      </c>
      <c r="B356" s="177"/>
      <c r="C356" s="178"/>
      <c r="D356" s="177"/>
      <c r="E356" s="178"/>
      <c r="F356" s="179"/>
      <c r="G356" s="179"/>
      <c r="H356" s="248" t="b">
        <f t="shared" si="46"/>
        <v>1</v>
      </c>
      <c r="I356" s="248" t="b">
        <f t="shared" si="47"/>
        <v>1</v>
      </c>
      <c r="J356" s="248">
        <f t="shared" si="42"/>
        <v>0</v>
      </c>
      <c r="K356" s="248">
        <f t="shared" si="43"/>
        <v>0</v>
      </c>
      <c r="L356" s="248">
        <f t="shared" si="44"/>
        <v>0</v>
      </c>
      <c r="M356" s="13" t="b">
        <f t="shared" si="40"/>
        <v>1</v>
      </c>
      <c r="N356" s="13" t="b">
        <f t="shared" si="41"/>
        <v>1</v>
      </c>
      <c r="O356" s="248" t="str">
        <f t="shared" si="45"/>
        <v>-</v>
      </c>
      <c r="P356" s="248">
        <f>IF(O356="-",0,IF(COUNTIF(O356:$O$1021,O356)&gt;1,1,0))</f>
        <v>0</v>
      </c>
    </row>
    <row r="357" spans="1:16">
      <c r="A357" s="205">
        <v>336</v>
      </c>
      <c r="B357" s="177"/>
      <c r="C357" s="178"/>
      <c r="D357" s="177"/>
      <c r="E357" s="178"/>
      <c r="F357" s="179"/>
      <c r="G357" s="179"/>
      <c r="H357" s="248" t="b">
        <f t="shared" si="46"/>
        <v>1</v>
      </c>
      <c r="I357" s="248" t="b">
        <f t="shared" si="47"/>
        <v>1</v>
      </c>
      <c r="J357" s="248">
        <f t="shared" si="42"/>
        <v>0</v>
      </c>
      <c r="K357" s="248">
        <f t="shared" si="43"/>
        <v>0</v>
      </c>
      <c r="L357" s="248">
        <f t="shared" si="44"/>
        <v>0</v>
      </c>
      <c r="M357" s="13" t="b">
        <f t="shared" si="40"/>
        <v>1</v>
      </c>
      <c r="N357" s="13" t="b">
        <f t="shared" si="41"/>
        <v>1</v>
      </c>
      <c r="O357" s="248" t="str">
        <f t="shared" si="45"/>
        <v>-</v>
      </c>
      <c r="P357" s="248">
        <f>IF(O357="-",0,IF(COUNTIF(O357:$O$1021,O357)&gt;1,1,0))</f>
        <v>0</v>
      </c>
    </row>
    <row r="358" spans="1:16">
      <c r="A358" s="205">
        <v>337</v>
      </c>
      <c r="B358" s="177"/>
      <c r="C358" s="178"/>
      <c r="D358" s="177"/>
      <c r="E358" s="178"/>
      <c r="F358" s="179"/>
      <c r="G358" s="179"/>
      <c r="H358" s="248" t="b">
        <f t="shared" si="46"/>
        <v>1</v>
      </c>
      <c r="I358" s="248" t="b">
        <f t="shared" si="47"/>
        <v>1</v>
      </c>
      <c r="J358" s="248">
        <f t="shared" si="42"/>
        <v>0</v>
      </c>
      <c r="K358" s="248">
        <f t="shared" si="43"/>
        <v>0</v>
      </c>
      <c r="L358" s="248">
        <f t="shared" si="44"/>
        <v>0</v>
      </c>
      <c r="M358" s="13" t="b">
        <f t="shared" si="40"/>
        <v>1</v>
      </c>
      <c r="N358" s="13" t="b">
        <f t="shared" si="41"/>
        <v>1</v>
      </c>
      <c r="O358" s="248" t="str">
        <f t="shared" si="45"/>
        <v>-</v>
      </c>
      <c r="P358" s="248">
        <f>IF(O358="-",0,IF(COUNTIF(O358:$O$1021,O358)&gt;1,1,0))</f>
        <v>0</v>
      </c>
    </row>
    <row r="359" spans="1:16">
      <c r="A359" s="205">
        <v>338</v>
      </c>
      <c r="B359" s="177"/>
      <c r="C359" s="178"/>
      <c r="D359" s="177"/>
      <c r="E359" s="178"/>
      <c r="F359" s="179"/>
      <c r="G359" s="179"/>
      <c r="H359" s="248" t="b">
        <f t="shared" si="46"/>
        <v>1</v>
      </c>
      <c r="I359" s="248" t="b">
        <f t="shared" si="47"/>
        <v>1</v>
      </c>
      <c r="J359" s="248">
        <f t="shared" si="42"/>
        <v>0</v>
      </c>
      <c r="K359" s="248">
        <f t="shared" si="43"/>
        <v>0</v>
      </c>
      <c r="L359" s="248">
        <f t="shared" si="44"/>
        <v>0</v>
      </c>
      <c r="M359" s="13" t="b">
        <f t="shared" si="40"/>
        <v>1</v>
      </c>
      <c r="N359" s="13" t="b">
        <f t="shared" si="41"/>
        <v>1</v>
      </c>
      <c r="O359" s="248" t="str">
        <f t="shared" si="45"/>
        <v>-</v>
      </c>
      <c r="P359" s="248">
        <f>IF(O359="-",0,IF(COUNTIF(O359:$O$1021,O359)&gt;1,1,0))</f>
        <v>0</v>
      </c>
    </row>
    <row r="360" spans="1:16">
      <c r="A360" s="205">
        <v>339</v>
      </c>
      <c r="B360" s="177"/>
      <c r="C360" s="178"/>
      <c r="D360" s="177"/>
      <c r="E360" s="178"/>
      <c r="F360" s="179"/>
      <c r="G360" s="179"/>
      <c r="H360" s="248" t="b">
        <f t="shared" si="46"/>
        <v>1</v>
      </c>
      <c r="I360" s="248" t="b">
        <f t="shared" si="47"/>
        <v>1</v>
      </c>
      <c r="J360" s="248">
        <f t="shared" si="42"/>
        <v>0</v>
      </c>
      <c r="K360" s="248">
        <f t="shared" si="43"/>
        <v>0</v>
      </c>
      <c r="L360" s="248">
        <f t="shared" si="44"/>
        <v>0</v>
      </c>
      <c r="M360" s="13" t="b">
        <f t="shared" si="40"/>
        <v>1</v>
      </c>
      <c r="N360" s="13" t="b">
        <f t="shared" si="41"/>
        <v>1</v>
      </c>
      <c r="O360" s="248" t="str">
        <f t="shared" si="45"/>
        <v>-</v>
      </c>
      <c r="P360" s="248">
        <f>IF(O360="-",0,IF(COUNTIF(O360:$O$1021,O360)&gt;1,1,0))</f>
        <v>0</v>
      </c>
    </row>
    <row r="361" spans="1:16">
      <c r="A361" s="205">
        <v>340</v>
      </c>
      <c r="B361" s="177"/>
      <c r="C361" s="178"/>
      <c r="D361" s="177"/>
      <c r="E361" s="178"/>
      <c r="F361" s="179"/>
      <c r="G361" s="179"/>
      <c r="H361" s="248" t="b">
        <f t="shared" si="46"/>
        <v>1</v>
      </c>
      <c r="I361" s="248" t="b">
        <f t="shared" si="47"/>
        <v>1</v>
      </c>
      <c r="J361" s="248">
        <f t="shared" si="42"/>
        <v>0</v>
      </c>
      <c r="K361" s="248">
        <f t="shared" si="43"/>
        <v>0</v>
      </c>
      <c r="L361" s="248">
        <f t="shared" si="44"/>
        <v>0</v>
      </c>
      <c r="M361" s="13" t="b">
        <f t="shared" si="40"/>
        <v>1</v>
      </c>
      <c r="N361" s="13" t="b">
        <f t="shared" si="41"/>
        <v>1</v>
      </c>
      <c r="O361" s="248" t="str">
        <f t="shared" si="45"/>
        <v>-</v>
      </c>
      <c r="P361" s="248">
        <f>IF(O361="-",0,IF(COUNTIF(O361:$O$1021,O361)&gt;1,1,0))</f>
        <v>0</v>
      </c>
    </row>
    <row r="362" spans="1:16">
      <c r="A362" s="205">
        <v>341</v>
      </c>
      <c r="B362" s="177"/>
      <c r="C362" s="178"/>
      <c r="D362" s="177"/>
      <c r="E362" s="178"/>
      <c r="F362" s="179"/>
      <c r="G362" s="179"/>
      <c r="H362" s="248" t="b">
        <f t="shared" si="46"/>
        <v>1</v>
      </c>
      <c r="I362" s="248" t="b">
        <f t="shared" si="47"/>
        <v>1</v>
      </c>
      <c r="J362" s="248">
        <f t="shared" si="42"/>
        <v>0</v>
      </c>
      <c r="K362" s="248">
        <f t="shared" si="43"/>
        <v>0</v>
      </c>
      <c r="L362" s="248">
        <f t="shared" si="44"/>
        <v>0</v>
      </c>
      <c r="M362" s="13" t="b">
        <f t="shared" si="40"/>
        <v>1</v>
      </c>
      <c r="N362" s="13" t="b">
        <f t="shared" si="41"/>
        <v>1</v>
      </c>
      <c r="O362" s="248" t="str">
        <f t="shared" si="45"/>
        <v>-</v>
      </c>
      <c r="P362" s="248">
        <f>IF(O362="-",0,IF(COUNTIF(O362:$O$1021,O362)&gt;1,1,0))</f>
        <v>0</v>
      </c>
    </row>
    <row r="363" spans="1:16">
      <c r="A363" s="205">
        <v>342</v>
      </c>
      <c r="B363" s="177"/>
      <c r="C363" s="178"/>
      <c r="D363" s="177"/>
      <c r="E363" s="178"/>
      <c r="F363" s="179"/>
      <c r="G363" s="179"/>
      <c r="H363" s="248" t="b">
        <f t="shared" si="46"/>
        <v>1</v>
      </c>
      <c r="I363" s="248" t="b">
        <f t="shared" si="47"/>
        <v>1</v>
      </c>
      <c r="J363" s="248">
        <f t="shared" si="42"/>
        <v>0</v>
      </c>
      <c r="K363" s="248">
        <f t="shared" si="43"/>
        <v>0</v>
      </c>
      <c r="L363" s="248">
        <f t="shared" si="44"/>
        <v>0</v>
      </c>
      <c r="M363" s="13" t="b">
        <f t="shared" si="40"/>
        <v>1</v>
      </c>
      <c r="N363" s="13" t="b">
        <f t="shared" si="41"/>
        <v>1</v>
      </c>
      <c r="O363" s="248" t="str">
        <f t="shared" si="45"/>
        <v>-</v>
      </c>
      <c r="P363" s="248">
        <f>IF(O363="-",0,IF(COUNTIF(O363:$O$1021,O363)&gt;1,1,0))</f>
        <v>0</v>
      </c>
    </row>
    <row r="364" spans="1:16">
      <c r="A364" s="205">
        <v>343</v>
      </c>
      <c r="B364" s="177"/>
      <c r="C364" s="178"/>
      <c r="D364" s="177"/>
      <c r="E364" s="178"/>
      <c r="F364" s="179"/>
      <c r="G364" s="179"/>
      <c r="H364" s="248" t="b">
        <f t="shared" si="46"/>
        <v>1</v>
      </c>
      <c r="I364" s="248" t="b">
        <f t="shared" si="47"/>
        <v>1</v>
      </c>
      <c r="J364" s="248">
        <f t="shared" si="42"/>
        <v>0</v>
      </c>
      <c r="K364" s="248">
        <f t="shared" si="43"/>
        <v>0</v>
      </c>
      <c r="L364" s="248">
        <f t="shared" si="44"/>
        <v>0</v>
      </c>
      <c r="M364" s="13" t="b">
        <f t="shared" si="40"/>
        <v>1</v>
      </c>
      <c r="N364" s="13" t="b">
        <f t="shared" si="41"/>
        <v>1</v>
      </c>
      <c r="O364" s="248" t="str">
        <f t="shared" si="45"/>
        <v>-</v>
      </c>
      <c r="P364" s="248">
        <f>IF(O364="-",0,IF(COUNTIF(O364:$O$1021,O364)&gt;1,1,0))</f>
        <v>0</v>
      </c>
    </row>
    <row r="365" spans="1:16">
      <c r="A365" s="205">
        <v>344</v>
      </c>
      <c r="B365" s="177"/>
      <c r="C365" s="178"/>
      <c r="D365" s="177"/>
      <c r="E365" s="178"/>
      <c r="F365" s="179"/>
      <c r="G365" s="179"/>
      <c r="H365" s="248" t="b">
        <f t="shared" si="46"/>
        <v>1</v>
      </c>
      <c r="I365" s="248" t="b">
        <f t="shared" si="47"/>
        <v>1</v>
      </c>
      <c r="J365" s="248">
        <f t="shared" si="42"/>
        <v>0</v>
      </c>
      <c r="K365" s="248">
        <f t="shared" si="43"/>
        <v>0</v>
      </c>
      <c r="L365" s="248">
        <f t="shared" si="44"/>
        <v>0</v>
      </c>
      <c r="M365" s="13" t="b">
        <f t="shared" si="40"/>
        <v>1</v>
      </c>
      <c r="N365" s="13" t="b">
        <f t="shared" si="41"/>
        <v>1</v>
      </c>
      <c r="O365" s="248" t="str">
        <f t="shared" si="45"/>
        <v>-</v>
      </c>
      <c r="P365" s="248">
        <f>IF(O365="-",0,IF(COUNTIF(O365:$O$1021,O365)&gt;1,1,0))</f>
        <v>0</v>
      </c>
    </row>
    <row r="366" spans="1:16">
      <c r="A366" s="205">
        <v>345</v>
      </c>
      <c r="B366" s="177"/>
      <c r="C366" s="178"/>
      <c r="D366" s="177"/>
      <c r="E366" s="178"/>
      <c r="F366" s="179"/>
      <c r="G366" s="179"/>
      <c r="H366" s="248" t="b">
        <f t="shared" si="46"/>
        <v>1</v>
      </c>
      <c r="I366" s="248" t="b">
        <f t="shared" si="47"/>
        <v>1</v>
      </c>
      <c r="J366" s="248">
        <f t="shared" si="42"/>
        <v>0</v>
      </c>
      <c r="K366" s="248">
        <f t="shared" si="43"/>
        <v>0</v>
      </c>
      <c r="L366" s="248">
        <f t="shared" si="44"/>
        <v>0</v>
      </c>
      <c r="M366" s="13" t="b">
        <f t="shared" si="40"/>
        <v>1</v>
      </c>
      <c r="N366" s="13" t="b">
        <f t="shared" si="41"/>
        <v>1</v>
      </c>
      <c r="O366" s="248" t="str">
        <f t="shared" si="45"/>
        <v>-</v>
      </c>
      <c r="P366" s="248">
        <f>IF(O366="-",0,IF(COUNTIF(O366:$O$1021,O366)&gt;1,1,0))</f>
        <v>0</v>
      </c>
    </row>
    <row r="367" spans="1:16">
      <c r="A367" s="205">
        <v>346</v>
      </c>
      <c r="B367" s="177"/>
      <c r="C367" s="178"/>
      <c r="D367" s="177"/>
      <c r="E367" s="178"/>
      <c r="F367" s="179"/>
      <c r="G367" s="179"/>
      <c r="H367" s="248" t="b">
        <f t="shared" si="46"/>
        <v>1</v>
      </c>
      <c r="I367" s="248" t="b">
        <f t="shared" si="47"/>
        <v>1</v>
      </c>
      <c r="J367" s="248">
        <f t="shared" si="42"/>
        <v>0</v>
      </c>
      <c r="K367" s="248">
        <f t="shared" si="43"/>
        <v>0</v>
      </c>
      <c r="L367" s="248">
        <f t="shared" si="44"/>
        <v>0</v>
      </c>
      <c r="M367" s="13" t="b">
        <f t="shared" si="40"/>
        <v>1</v>
      </c>
      <c r="N367" s="13" t="b">
        <f t="shared" si="41"/>
        <v>1</v>
      </c>
      <c r="O367" s="248" t="str">
        <f t="shared" si="45"/>
        <v>-</v>
      </c>
      <c r="P367" s="248">
        <f>IF(O367="-",0,IF(COUNTIF(O367:$O$1021,O367)&gt;1,1,0))</f>
        <v>0</v>
      </c>
    </row>
    <row r="368" spans="1:16">
      <c r="A368" s="205">
        <v>347</v>
      </c>
      <c r="B368" s="177"/>
      <c r="C368" s="178"/>
      <c r="D368" s="177"/>
      <c r="E368" s="178"/>
      <c r="F368" s="179"/>
      <c r="G368" s="179"/>
      <c r="H368" s="248" t="b">
        <f t="shared" si="46"/>
        <v>1</v>
      </c>
      <c r="I368" s="248" t="b">
        <f t="shared" si="47"/>
        <v>1</v>
      </c>
      <c r="J368" s="248">
        <f t="shared" si="42"/>
        <v>0</v>
      </c>
      <c r="K368" s="248">
        <f t="shared" si="43"/>
        <v>0</v>
      </c>
      <c r="L368" s="248">
        <f t="shared" si="44"/>
        <v>0</v>
      </c>
      <c r="M368" s="13" t="b">
        <f t="shared" si="40"/>
        <v>1</v>
      </c>
      <c r="N368" s="13" t="b">
        <f t="shared" si="41"/>
        <v>1</v>
      </c>
      <c r="O368" s="248" t="str">
        <f t="shared" si="45"/>
        <v>-</v>
      </c>
      <c r="P368" s="248">
        <f>IF(O368="-",0,IF(COUNTIF(O368:$O$1021,O368)&gt;1,1,0))</f>
        <v>0</v>
      </c>
    </row>
    <row r="369" spans="1:16">
      <c r="A369" s="205">
        <v>348</v>
      </c>
      <c r="B369" s="177"/>
      <c r="C369" s="178"/>
      <c r="D369" s="177"/>
      <c r="E369" s="178"/>
      <c r="F369" s="179"/>
      <c r="G369" s="179"/>
      <c r="H369" s="248" t="b">
        <f t="shared" si="46"/>
        <v>1</v>
      </c>
      <c r="I369" s="248" t="b">
        <f t="shared" si="47"/>
        <v>1</v>
      </c>
      <c r="J369" s="248">
        <f t="shared" si="42"/>
        <v>0</v>
      </c>
      <c r="K369" s="248">
        <f t="shared" si="43"/>
        <v>0</v>
      </c>
      <c r="L369" s="248">
        <f t="shared" si="44"/>
        <v>0</v>
      </c>
      <c r="M369" s="13" t="b">
        <f t="shared" si="40"/>
        <v>1</v>
      </c>
      <c r="N369" s="13" t="b">
        <f t="shared" si="41"/>
        <v>1</v>
      </c>
      <c r="O369" s="248" t="str">
        <f t="shared" si="45"/>
        <v>-</v>
      </c>
      <c r="P369" s="248">
        <f>IF(O369="-",0,IF(COUNTIF(O369:$O$1021,O369)&gt;1,1,0))</f>
        <v>0</v>
      </c>
    </row>
    <row r="370" spans="1:16">
      <c r="A370" s="205">
        <v>349</v>
      </c>
      <c r="B370" s="177"/>
      <c r="C370" s="178"/>
      <c r="D370" s="177"/>
      <c r="E370" s="178"/>
      <c r="F370" s="179"/>
      <c r="G370" s="179"/>
      <c r="H370" s="248" t="b">
        <f t="shared" si="46"/>
        <v>1</v>
      </c>
      <c r="I370" s="248" t="b">
        <f t="shared" si="47"/>
        <v>1</v>
      </c>
      <c r="J370" s="248">
        <f t="shared" si="42"/>
        <v>0</v>
      </c>
      <c r="K370" s="248">
        <f t="shared" si="43"/>
        <v>0</v>
      </c>
      <c r="L370" s="248">
        <f t="shared" si="44"/>
        <v>0</v>
      </c>
      <c r="M370" s="13" t="b">
        <f t="shared" si="40"/>
        <v>1</v>
      </c>
      <c r="N370" s="13" t="b">
        <f t="shared" si="41"/>
        <v>1</v>
      </c>
      <c r="O370" s="248" t="str">
        <f t="shared" si="45"/>
        <v>-</v>
      </c>
      <c r="P370" s="248">
        <f>IF(O370="-",0,IF(COUNTIF(O370:$O$1021,O370)&gt;1,1,0))</f>
        <v>0</v>
      </c>
    </row>
    <row r="371" spans="1:16">
      <c r="A371" s="205">
        <v>350</v>
      </c>
      <c r="B371" s="177"/>
      <c r="C371" s="178"/>
      <c r="D371" s="177"/>
      <c r="E371" s="178"/>
      <c r="F371" s="179"/>
      <c r="G371" s="179"/>
      <c r="H371" s="248" t="b">
        <f t="shared" si="46"/>
        <v>1</v>
      </c>
      <c r="I371" s="248" t="b">
        <f t="shared" si="47"/>
        <v>1</v>
      </c>
      <c r="J371" s="248">
        <f t="shared" si="42"/>
        <v>0</v>
      </c>
      <c r="K371" s="248">
        <f t="shared" si="43"/>
        <v>0</v>
      </c>
      <c r="L371" s="248">
        <f t="shared" si="44"/>
        <v>0</v>
      </c>
      <c r="M371" s="13" t="b">
        <f t="shared" si="40"/>
        <v>1</v>
      </c>
      <c r="N371" s="13" t="b">
        <f t="shared" si="41"/>
        <v>1</v>
      </c>
      <c r="O371" s="248" t="str">
        <f t="shared" si="45"/>
        <v>-</v>
      </c>
      <c r="P371" s="248">
        <f>IF(O371="-",0,IF(COUNTIF(O371:$O$1021,O371)&gt;1,1,0))</f>
        <v>0</v>
      </c>
    </row>
    <row r="372" spans="1:16">
      <c r="A372" s="205">
        <v>351</v>
      </c>
      <c r="B372" s="177"/>
      <c r="C372" s="178"/>
      <c r="D372" s="177"/>
      <c r="E372" s="178"/>
      <c r="F372" s="179"/>
      <c r="G372" s="179"/>
      <c r="H372" s="248" t="b">
        <f t="shared" si="46"/>
        <v>1</v>
      </c>
      <c r="I372" s="248" t="b">
        <f t="shared" si="47"/>
        <v>1</v>
      </c>
      <c r="J372" s="248">
        <f t="shared" si="42"/>
        <v>0</v>
      </c>
      <c r="K372" s="248">
        <f t="shared" si="43"/>
        <v>0</v>
      </c>
      <c r="L372" s="248">
        <f t="shared" si="44"/>
        <v>0</v>
      </c>
      <c r="M372" s="13" t="b">
        <f t="shared" si="40"/>
        <v>1</v>
      </c>
      <c r="N372" s="13" t="b">
        <f t="shared" si="41"/>
        <v>1</v>
      </c>
      <c r="O372" s="248" t="str">
        <f t="shared" si="45"/>
        <v>-</v>
      </c>
      <c r="P372" s="248">
        <f>IF(O372="-",0,IF(COUNTIF(O372:$O$1021,O372)&gt;1,1,0))</f>
        <v>0</v>
      </c>
    </row>
    <row r="373" spans="1:16">
      <c r="A373" s="205">
        <v>352</v>
      </c>
      <c r="B373" s="177"/>
      <c r="C373" s="178"/>
      <c r="D373" s="177"/>
      <c r="E373" s="178"/>
      <c r="F373" s="179"/>
      <c r="G373" s="179"/>
      <c r="H373" s="248" t="b">
        <f t="shared" si="46"/>
        <v>1</v>
      </c>
      <c r="I373" s="248" t="b">
        <f t="shared" si="47"/>
        <v>1</v>
      </c>
      <c r="J373" s="248">
        <f t="shared" si="42"/>
        <v>0</v>
      </c>
      <c r="K373" s="248">
        <f t="shared" si="43"/>
        <v>0</v>
      </c>
      <c r="L373" s="248">
        <f t="shared" si="44"/>
        <v>0</v>
      </c>
      <c r="M373" s="13" t="b">
        <f t="shared" si="40"/>
        <v>1</v>
      </c>
      <c r="N373" s="13" t="b">
        <f t="shared" si="41"/>
        <v>1</v>
      </c>
      <c r="O373" s="248" t="str">
        <f t="shared" si="45"/>
        <v>-</v>
      </c>
      <c r="P373" s="248">
        <f>IF(O373="-",0,IF(COUNTIF(O373:$O$1021,O373)&gt;1,1,0))</f>
        <v>0</v>
      </c>
    </row>
    <row r="374" spans="1:16">
      <c r="A374" s="205">
        <v>353</v>
      </c>
      <c r="B374" s="177"/>
      <c r="C374" s="178"/>
      <c r="D374" s="177"/>
      <c r="E374" s="178"/>
      <c r="F374" s="179"/>
      <c r="G374" s="179"/>
      <c r="H374" s="248" t="b">
        <f t="shared" si="46"/>
        <v>1</v>
      </c>
      <c r="I374" s="248" t="b">
        <f t="shared" si="47"/>
        <v>1</v>
      </c>
      <c r="J374" s="248">
        <f t="shared" si="42"/>
        <v>0</v>
      </c>
      <c r="K374" s="248">
        <f t="shared" si="43"/>
        <v>0</v>
      </c>
      <c r="L374" s="248">
        <f t="shared" si="44"/>
        <v>0</v>
      </c>
      <c r="M374" s="13" t="b">
        <f t="shared" si="40"/>
        <v>1</v>
      </c>
      <c r="N374" s="13" t="b">
        <f t="shared" si="41"/>
        <v>1</v>
      </c>
      <c r="O374" s="248" t="str">
        <f t="shared" si="45"/>
        <v>-</v>
      </c>
      <c r="P374" s="248">
        <f>IF(O374="-",0,IF(COUNTIF(O374:$O$1021,O374)&gt;1,1,0))</f>
        <v>0</v>
      </c>
    </row>
    <row r="375" spans="1:16">
      <c r="A375" s="205">
        <v>354</v>
      </c>
      <c r="B375" s="177"/>
      <c r="C375" s="178"/>
      <c r="D375" s="177"/>
      <c r="E375" s="178"/>
      <c r="F375" s="179"/>
      <c r="G375" s="179"/>
      <c r="H375" s="248" t="b">
        <f t="shared" si="46"/>
        <v>1</v>
      </c>
      <c r="I375" s="248" t="b">
        <f t="shared" si="47"/>
        <v>1</v>
      </c>
      <c r="J375" s="248">
        <f t="shared" si="42"/>
        <v>0</v>
      </c>
      <c r="K375" s="248">
        <f t="shared" si="43"/>
        <v>0</v>
      </c>
      <c r="L375" s="248">
        <f t="shared" si="44"/>
        <v>0</v>
      </c>
      <c r="M375" s="13" t="b">
        <f t="shared" si="40"/>
        <v>1</v>
      </c>
      <c r="N375" s="13" t="b">
        <f t="shared" si="41"/>
        <v>1</v>
      </c>
      <c r="O375" s="248" t="str">
        <f t="shared" si="45"/>
        <v>-</v>
      </c>
      <c r="P375" s="248">
        <f>IF(O375="-",0,IF(COUNTIF(O375:$O$1021,O375)&gt;1,1,0))</f>
        <v>0</v>
      </c>
    </row>
    <row r="376" spans="1:16">
      <c r="A376" s="205">
        <v>355</v>
      </c>
      <c r="B376" s="177"/>
      <c r="C376" s="178"/>
      <c r="D376" s="177"/>
      <c r="E376" s="178"/>
      <c r="F376" s="179"/>
      <c r="G376" s="179"/>
      <c r="H376" s="248" t="b">
        <f t="shared" si="46"/>
        <v>1</v>
      </c>
      <c r="I376" s="248" t="b">
        <f t="shared" si="47"/>
        <v>1</v>
      </c>
      <c r="J376" s="248">
        <f t="shared" si="42"/>
        <v>0</v>
      </c>
      <c r="K376" s="248">
        <f t="shared" si="43"/>
        <v>0</v>
      </c>
      <c r="L376" s="248">
        <f t="shared" si="44"/>
        <v>0</v>
      </c>
      <c r="M376" s="13" t="b">
        <f t="shared" si="40"/>
        <v>1</v>
      </c>
      <c r="N376" s="13" t="b">
        <f t="shared" si="41"/>
        <v>1</v>
      </c>
      <c r="O376" s="248" t="str">
        <f t="shared" si="45"/>
        <v>-</v>
      </c>
      <c r="P376" s="248">
        <f>IF(O376="-",0,IF(COUNTIF(O376:$O$1021,O376)&gt;1,1,0))</f>
        <v>0</v>
      </c>
    </row>
    <row r="377" spans="1:16">
      <c r="A377" s="205">
        <v>356</v>
      </c>
      <c r="B377" s="177"/>
      <c r="C377" s="178"/>
      <c r="D377" s="177"/>
      <c r="E377" s="178"/>
      <c r="F377" s="179"/>
      <c r="G377" s="179"/>
      <c r="H377" s="248" t="b">
        <f t="shared" si="46"/>
        <v>1</v>
      </c>
      <c r="I377" s="248" t="b">
        <f t="shared" si="47"/>
        <v>1</v>
      </c>
      <c r="J377" s="248">
        <f t="shared" si="42"/>
        <v>0</v>
      </c>
      <c r="K377" s="248">
        <f t="shared" si="43"/>
        <v>0</v>
      </c>
      <c r="L377" s="248">
        <f t="shared" si="44"/>
        <v>0</v>
      </c>
      <c r="M377" s="13" t="b">
        <f t="shared" si="40"/>
        <v>1</v>
      </c>
      <c r="N377" s="13" t="b">
        <f t="shared" si="41"/>
        <v>1</v>
      </c>
      <c r="O377" s="248" t="str">
        <f t="shared" si="45"/>
        <v>-</v>
      </c>
      <c r="P377" s="248">
        <f>IF(O377="-",0,IF(COUNTIF(O377:$O$1021,O377)&gt;1,1,0))</f>
        <v>0</v>
      </c>
    </row>
    <row r="378" spans="1:16">
      <c r="A378" s="205">
        <v>357</v>
      </c>
      <c r="B378" s="177"/>
      <c r="C378" s="178"/>
      <c r="D378" s="177"/>
      <c r="E378" s="178"/>
      <c r="F378" s="179"/>
      <c r="G378" s="179"/>
      <c r="H378" s="248" t="b">
        <f t="shared" si="46"/>
        <v>1</v>
      </c>
      <c r="I378" s="248" t="b">
        <f t="shared" si="47"/>
        <v>1</v>
      </c>
      <c r="J378" s="248">
        <f t="shared" si="42"/>
        <v>0</v>
      </c>
      <c r="K378" s="248">
        <f t="shared" si="43"/>
        <v>0</v>
      </c>
      <c r="L378" s="248">
        <f t="shared" si="44"/>
        <v>0</v>
      </c>
      <c r="M378" s="13" t="b">
        <f t="shared" si="40"/>
        <v>1</v>
      </c>
      <c r="N378" s="13" t="b">
        <f t="shared" si="41"/>
        <v>1</v>
      </c>
      <c r="O378" s="248" t="str">
        <f t="shared" si="45"/>
        <v>-</v>
      </c>
      <c r="P378" s="248">
        <f>IF(O378="-",0,IF(COUNTIF(O378:$O$1021,O378)&gt;1,1,0))</f>
        <v>0</v>
      </c>
    </row>
    <row r="379" spans="1:16">
      <c r="A379" s="205">
        <v>358</v>
      </c>
      <c r="B379" s="177"/>
      <c r="C379" s="178"/>
      <c r="D379" s="177"/>
      <c r="E379" s="178"/>
      <c r="F379" s="179"/>
      <c r="G379" s="179"/>
      <c r="H379" s="248" t="b">
        <f t="shared" si="46"/>
        <v>1</v>
      </c>
      <c r="I379" s="248" t="b">
        <f t="shared" si="47"/>
        <v>1</v>
      </c>
      <c r="J379" s="248">
        <f t="shared" si="42"/>
        <v>0</v>
      </c>
      <c r="K379" s="248">
        <f t="shared" si="43"/>
        <v>0</v>
      </c>
      <c r="L379" s="248">
        <f t="shared" si="44"/>
        <v>0</v>
      </c>
      <c r="M379" s="13" t="b">
        <f t="shared" si="40"/>
        <v>1</v>
      </c>
      <c r="N379" s="13" t="b">
        <f t="shared" si="41"/>
        <v>1</v>
      </c>
      <c r="O379" s="248" t="str">
        <f t="shared" si="45"/>
        <v>-</v>
      </c>
      <c r="P379" s="248">
        <f>IF(O379="-",0,IF(COUNTIF(O379:$O$1021,O379)&gt;1,1,0))</f>
        <v>0</v>
      </c>
    </row>
    <row r="380" spans="1:16">
      <c r="A380" s="205">
        <v>359</v>
      </c>
      <c r="B380" s="177"/>
      <c r="C380" s="178"/>
      <c r="D380" s="177"/>
      <c r="E380" s="178"/>
      <c r="F380" s="179"/>
      <c r="G380" s="179"/>
      <c r="H380" s="248" t="b">
        <f t="shared" si="46"/>
        <v>1</v>
      </c>
      <c r="I380" s="248" t="b">
        <f t="shared" si="47"/>
        <v>1</v>
      </c>
      <c r="J380" s="248">
        <f t="shared" si="42"/>
        <v>0</v>
      </c>
      <c r="K380" s="248">
        <f t="shared" si="43"/>
        <v>0</v>
      </c>
      <c r="L380" s="248">
        <f t="shared" si="44"/>
        <v>0</v>
      </c>
      <c r="M380" s="13" t="b">
        <f t="shared" si="40"/>
        <v>1</v>
      </c>
      <c r="N380" s="13" t="b">
        <f t="shared" si="41"/>
        <v>1</v>
      </c>
      <c r="O380" s="248" t="str">
        <f t="shared" si="45"/>
        <v>-</v>
      </c>
      <c r="P380" s="248">
        <f>IF(O380="-",0,IF(COUNTIF(O380:$O$1021,O380)&gt;1,1,0))</f>
        <v>0</v>
      </c>
    </row>
    <row r="381" spans="1:16">
      <c r="A381" s="205">
        <v>360</v>
      </c>
      <c r="B381" s="177"/>
      <c r="C381" s="178"/>
      <c r="D381" s="177"/>
      <c r="E381" s="178"/>
      <c r="F381" s="179"/>
      <c r="G381" s="179"/>
      <c r="H381" s="248" t="b">
        <f t="shared" si="46"/>
        <v>1</v>
      </c>
      <c r="I381" s="248" t="b">
        <f t="shared" si="47"/>
        <v>1</v>
      </c>
      <c r="J381" s="248">
        <f t="shared" si="42"/>
        <v>0</v>
      </c>
      <c r="K381" s="248">
        <f t="shared" si="43"/>
        <v>0</v>
      </c>
      <c r="L381" s="248">
        <f t="shared" si="44"/>
        <v>0</v>
      </c>
      <c r="M381" s="13" t="b">
        <f t="shared" si="40"/>
        <v>1</v>
      </c>
      <c r="N381" s="13" t="b">
        <f t="shared" si="41"/>
        <v>1</v>
      </c>
      <c r="O381" s="248" t="str">
        <f t="shared" si="45"/>
        <v>-</v>
      </c>
      <c r="P381" s="248">
        <f>IF(O381="-",0,IF(COUNTIF(O381:$O$1021,O381)&gt;1,1,0))</f>
        <v>0</v>
      </c>
    </row>
    <row r="382" spans="1:16">
      <c r="A382" s="205">
        <v>361</v>
      </c>
      <c r="B382" s="177"/>
      <c r="C382" s="178"/>
      <c r="D382" s="177"/>
      <c r="E382" s="178"/>
      <c r="F382" s="179"/>
      <c r="G382" s="179"/>
      <c r="H382" s="248" t="b">
        <f t="shared" si="46"/>
        <v>1</v>
      </c>
      <c r="I382" s="248" t="b">
        <f t="shared" si="47"/>
        <v>1</v>
      </c>
      <c r="J382" s="248">
        <f t="shared" si="42"/>
        <v>0</v>
      </c>
      <c r="K382" s="248">
        <f t="shared" si="43"/>
        <v>0</v>
      </c>
      <c r="L382" s="248">
        <f t="shared" si="44"/>
        <v>0</v>
      </c>
      <c r="M382" s="13" t="b">
        <f t="shared" si="40"/>
        <v>1</v>
      </c>
      <c r="N382" s="13" t="b">
        <f t="shared" si="41"/>
        <v>1</v>
      </c>
      <c r="O382" s="248" t="str">
        <f t="shared" si="45"/>
        <v>-</v>
      </c>
      <c r="P382" s="248">
        <f>IF(O382="-",0,IF(COUNTIF(O382:$O$1021,O382)&gt;1,1,0))</f>
        <v>0</v>
      </c>
    </row>
    <row r="383" spans="1:16">
      <c r="A383" s="205">
        <v>362</v>
      </c>
      <c r="B383" s="177"/>
      <c r="C383" s="178"/>
      <c r="D383" s="177"/>
      <c r="E383" s="178"/>
      <c r="F383" s="179"/>
      <c r="G383" s="179"/>
      <c r="H383" s="248" t="b">
        <f t="shared" si="46"/>
        <v>1</v>
      </c>
      <c r="I383" s="248" t="b">
        <f t="shared" si="47"/>
        <v>1</v>
      </c>
      <c r="J383" s="248">
        <f t="shared" si="42"/>
        <v>0</v>
      </c>
      <c r="K383" s="248">
        <f t="shared" si="43"/>
        <v>0</v>
      </c>
      <c r="L383" s="248">
        <f t="shared" si="44"/>
        <v>0</v>
      </c>
      <c r="M383" s="13" t="b">
        <f t="shared" si="40"/>
        <v>1</v>
      </c>
      <c r="N383" s="13" t="b">
        <f t="shared" si="41"/>
        <v>1</v>
      </c>
      <c r="O383" s="248" t="str">
        <f t="shared" si="45"/>
        <v>-</v>
      </c>
      <c r="P383" s="248">
        <f>IF(O383="-",0,IF(COUNTIF(O383:$O$1021,O383)&gt;1,1,0))</f>
        <v>0</v>
      </c>
    </row>
    <row r="384" spans="1:16">
      <c r="A384" s="205">
        <v>363</v>
      </c>
      <c r="B384" s="177"/>
      <c r="C384" s="178"/>
      <c r="D384" s="177"/>
      <c r="E384" s="178"/>
      <c r="F384" s="179"/>
      <c r="G384" s="179"/>
      <c r="H384" s="248" t="b">
        <f t="shared" si="46"/>
        <v>1</v>
      </c>
      <c r="I384" s="248" t="b">
        <f t="shared" si="47"/>
        <v>1</v>
      </c>
      <c r="J384" s="248">
        <f t="shared" si="42"/>
        <v>0</v>
      </c>
      <c r="K384" s="248">
        <f t="shared" si="43"/>
        <v>0</v>
      </c>
      <c r="L384" s="248">
        <f t="shared" si="44"/>
        <v>0</v>
      </c>
      <c r="M384" s="13" t="b">
        <f t="shared" si="40"/>
        <v>1</v>
      </c>
      <c r="N384" s="13" t="b">
        <f t="shared" si="41"/>
        <v>1</v>
      </c>
      <c r="O384" s="248" t="str">
        <f t="shared" si="45"/>
        <v>-</v>
      </c>
      <c r="P384" s="248">
        <f>IF(O384="-",0,IF(COUNTIF(O384:$O$1021,O384)&gt;1,1,0))</f>
        <v>0</v>
      </c>
    </row>
    <row r="385" spans="1:16">
      <c r="A385" s="205">
        <v>364</v>
      </c>
      <c r="B385" s="177"/>
      <c r="C385" s="178"/>
      <c r="D385" s="177"/>
      <c r="E385" s="178"/>
      <c r="F385" s="179"/>
      <c r="G385" s="179"/>
      <c r="H385" s="248" t="b">
        <f t="shared" si="46"/>
        <v>1</v>
      </c>
      <c r="I385" s="248" t="b">
        <f t="shared" si="47"/>
        <v>1</v>
      </c>
      <c r="J385" s="248">
        <f t="shared" si="42"/>
        <v>0</v>
      </c>
      <c r="K385" s="248">
        <f t="shared" si="43"/>
        <v>0</v>
      </c>
      <c r="L385" s="248">
        <f t="shared" si="44"/>
        <v>0</v>
      </c>
      <c r="M385" s="13" t="b">
        <f t="shared" si="40"/>
        <v>1</v>
      </c>
      <c r="N385" s="13" t="b">
        <f t="shared" si="41"/>
        <v>1</v>
      </c>
      <c r="O385" s="248" t="str">
        <f t="shared" si="45"/>
        <v>-</v>
      </c>
      <c r="P385" s="248">
        <f>IF(O385="-",0,IF(COUNTIF(O385:$O$1021,O385)&gt;1,1,0))</f>
        <v>0</v>
      </c>
    </row>
    <row r="386" spans="1:16">
      <c r="A386" s="205">
        <v>365</v>
      </c>
      <c r="B386" s="177"/>
      <c r="C386" s="178"/>
      <c r="D386" s="177"/>
      <c r="E386" s="178"/>
      <c r="F386" s="179"/>
      <c r="G386" s="179"/>
      <c r="H386" s="248" t="b">
        <f t="shared" si="46"/>
        <v>1</v>
      </c>
      <c r="I386" s="248" t="b">
        <f t="shared" si="47"/>
        <v>1</v>
      </c>
      <c r="J386" s="248">
        <f t="shared" si="42"/>
        <v>0</v>
      </c>
      <c r="K386" s="248">
        <f t="shared" si="43"/>
        <v>0</v>
      </c>
      <c r="L386" s="248">
        <f t="shared" si="44"/>
        <v>0</v>
      </c>
      <c r="M386" s="13" t="b">
        <f t="shared" si="40"/>
        <v>1</v>
      </c>
      <c r="N386" s="13" t="b">
        <f t="shared" si="41"/>
        <v>1</v>
      </c>
      <c r="O386" s="248" t="str">
        <f t="shared" si="45"/>
        <v>-</v>
      </c>
      <c r="P386" s="248">
        <f>IF(O386="-",0,IF(COUNTIF(O386:$O$1021,O386)&gt;1,1,0))</f>
        <v>0</v>
      </c>
    </row>
    <row r="387" spans="1:16">
      <c r="A387" s="205">
        <v>366</v>
      </c>
      <c r="B387" s="177"/>
      <c r="C387" s="178"/>
      <c r="D387" s="177"/>
      <c r="E387" s="178"/>
      <c r="F387" s="179"/>
      <c r="G387" s="179"/>
      <c r="H387" s="248" t="b">
        <f t="shared" si="46"/>
        <v>1</v>
      </c>
      <c r="I387" s="248" t="b">
        <f t="shared" si="47"/>
        <v>1</v>
      </c>
      <c r="J387" s="248">
        <f t="shared" si="42"/>
        <v>0</v>
      </c>
      <c r="K387" s="248">
        <f t="shared" si="43"/>
        <v>0</v>
      </c>
      <c r="L387" s="248">
        <f t="shared" si="44"/>
        <v>0</v>
      </c>
      <c r="M387" s="13" t="b">
        <f t="shared" si="40"/>
        <v>1</v>
      </c>
      <c r="N387" s="13" t="b">
        <f t="shared" si="41"/>
        <v>1</v>
      </c>
      <c r="O387" s="248" t="str">
        <f t="shared" si="45"/>
        <v>-</v>
      </c>
      <c r="P387" s="248">
        <f>IF(O387="-",0,IF(COUNTIF(O387:$O$1021,O387)&gt;1,1,0))</f>
        <v>0</v>
      </c>
    </row>
    <row r="388" spans="1:16">
      <c r="A388" s="205">
        <v>367</v>
      </c>
      <c r="B388" s="177"/>
      <c r="C388" s="178"/>
      <c r="D388" s="177"/>
      <c r="E388" s="178"/>
      <c r="F388" s="179"/>
      <c r="G388" s="179"/>
      <c r="H388" s="248" t="b">
        <f t="shared" si="46"/>
        <v>1</v>
      </c>
      <c r="I388" s="248" t="b">
        <f t="shared" si="47"/>
        <v>1</v>
      </c>
      <c r="J388" s="248">
        <f t="shared" si="42"/>
        <v>0</v>
      </c>
      <c r="K388" s="248">
        <f t="shared" si="43"/>
        <v>0</v>
      </c>
      <c r="L388" s="248">
        <f t="shared" si="44"/>
        <v>0</v>
      </c>
      <c r="M388" s="13" t="b">
        <f t="shared" si="40"/>
        <v>1</v>
      </c>
      <c r="N388" s="13" t="b">
        <f t="shared" si="41"/>
        <v>1</v>
      </c>
      <c r="O388" s="248" t="str">
        <f t="shared" si="45"/>
        <v>-</v>
      </c>
      <c r="P388" s="248">
        <f>IF(O388="-",0,IF(COUNTIF(O388:$O$1021,O388)&gt;1,1,0))</f>
        <v>0</v>
      </c>
    </row>
    <row r="389" spans="1:16">
      <c r="A389" s="205">
        <v>368</v>
      </c>
      <c r="B389" s="177"/>
      <c r="C389" s="178"/>
      <c r="D389" s="177"/>
      <c r="E389" s="178"/>
      <c r="F389" s="179"/>
      <c r="G389" s="179"/>
      <c r="H389" s="248" t="b">
        <f t="shared" si="46"/>
        <v>1</v>
      </c>
      <c r="I389" s="248" t="b">
        <f t="shared" si="47"/>
        <v>1</v>
      </c>
      <c r="J389" s="248">
        <f t="shared" si="42"/>
        <v>0</v>
      </c>
      <c r="K389" s="248">
        <f t="shared" si="43"/>
        <v>0</v>
      </c>
      <c r="L389" s="248">
        <f t="shared" si="44"/>
        <v>0</v>
      </c>
      <c r="M389" s="13" t="b">
        <f t="shared" si="40"/>
        <v>1</v>
      </c>
      <c r="N389" s="13" t="b">
        <f t="shared" si="41"/>
        <v>1</v>
      </c>
      <c r="O389" s="248" t="str">
        <f t="shared" si="45"/>
        <v>-</v>
      </c>
      <c r="P389" s="248">
        <f>IF(O389="-",0,IF(COUNTIF(O389:$O$1021,O389)&gt;1,1,0))</f>
        <v>0</v>
      </c>
    </row>
    <row r="390" spans="1:16">
      <c r="A390" s="205">
        <v>369</v>
      </c>
      <c r="B390" s="177"/>
      <c r="C390" s="178"/>
      <c r="D390" s="177"/>
      <c r="E390" s="178"/>
      <c r="F390" s="179"/>
      <c r="G390" s="179"/>
      <c r="H390" s="248" t="b">
        <f t="shared" si="46"/>
        <v>1</v>
      </c>
      <c r="I390" s="248" t="b">
        <f t="shared" si="47"/>
        <v>1</v>
      </c>
      <c r="J390" s="248">
        <f t="shared" si="42"/>
        <v>0</v>
      </c>
      <c r="K390" s="248">
        <f t="shared" si="43"/>
        <v>0</v>
      </c>
      <c r="L390" s="248">
        <f t="shared" si="44"/>
        <v>0</v>
      </c>
      <c r="M390" s="13" t="b">
        <f t="shared" si="40"/>
        <v>1</v>
      </c>
      <c r="N390" s="13" t="b">
        <f t="shared" si="41"/>
        <v>1</v>
      </c>
      <c r="O390" s="248" t="str">
        <f t="shared" si="45"/>
        <v>-</v>
      </c>
      <c r="P390" s="248">
        <f>IF(O390="-",0,IF(COUNTIF(O390:$O$1021,O390)&gt;1,1,0))</f>
        <v>0</v>
      </c>
    </row>
    <row r="391" spans="1:16">
      <c r="A391" s="205">
        <v>370</v>
      </c>
      <c r="B391" s="177"/>
      <c r="C391" s="178"/>
      <c r="D391" s="177"/>
      <c r="E391" s="178"/>
      <c r="F391" s="179"/>
      <c r="G391" s="179"/>
      <c r="H391" s="248" t="b">
        <f t="shared" si="46"/>
        <v>1</v>
      </c>
      <c r="I391" s="248" t="b">
        <f t="shared" si="47"/>
        <v>1</v>
      </c>
      <c r="J391" s="248">
        <f t="shared" si="42"/>
        <v>0</v>
      </c>
      <c r="K391" s="248">
        <f t="shared" si="43"/>
        <v>0</v>
      </c>
      <c r="L391" s="248">
        <f t="shared" si="44"/>
        <v>0</v>
      </c>
      <c r="M391" s="13" t="b">
        <f t="shared" si="40"/>
        <v>1</v>
      </c>
      <c r="N391" s="13" t="b">
        <f t="shared" si="41"/>
        <v>1</v>
      </c>
      <c r="O391" s="248" t="str">
        <f t="shared" si="45"/>
        <v>-</v>
      </c>
      <c r="P391" s="248">
        <f>IF(O391="-",0,IF(COUNTIF(O391:$O$1021,O391)&gt;1,1,0))</f>
        <v>0</v>
      </c>
    </row>
    <row r="392" spans="1:16">
      <c r="A392" s="205">
        <v>371</v>
      </c>
      <c r="B392" s="177"/>
      <c r="C392" s="178"/>
      <c r="D392" s="177"/>
      <c r="E392" s="178"/>
      <c r="F392" s="179"/>
      <c r="G392" s="179"/>
      <c r="H392" s="248" t="b">
        <f t="shared" si="46"/>
        <v>1</v>
      </c>
      <c r="I392" s="248" t="b">
        <f t="shared" si="47"/>
        <v>1</v>
      </c>
      <c r="J392" s="248">
        <f t="shared" si="42"/>
        <v>0</v>
      </c>
      <c r="K392" s="248">
        <f t="shared" si="43"/>
        <v>0</v>
      </c>
      <c r="L392" s="248">
        <f t="shared" si="44"/>
        <v>0</v>
      </c>
      <c r="M392" s="13" t="b">
        <f t="shared" si="40"/>
        <v>1</v>
      </c>
      <c r="N392" s="13" t="b">
        <f t="shared" si="41"/>
        <v>1</v>
      </c>
      <c r="O392" s="248" t="str">
        <f t="shared" si="45"/>
        <v>-</v>
      </c>
      <c r="P392" s="248">
        <f>IF(O392="-",0,IF(COUNTIF(O392:$O$1021,O392)&gt;1,1,0))</f>
        <v>0</v>
      </c>
    </row>
    <row r="393" spans="1:16">
      <c r="A393" s="205">
        <v>372</v>
      </c>
      <c r="B393" s="177"/>
      <c r="C393" s="178"/>
      <c r="D393" s="177"/>
      <c r="E393" s="178"/>
      <c r="F393" s="179"/>
      <c r="G393" s="179"/>
      <c r="H393" s="248" t="b">
        <f t="shared" si="46"/>
        <v>1</v>
      </c>
      <c r="I393" s="248" t="b">
        <f t="shared" si="47"/>
        <v>1</v>
      </c>
      <c r="J393" s="248">
        <f t="shared" si="42"/>
        <v>0</v>
      </c>
      <c r="K393" s="248">
        <f t="shared" si="43"/>
        <v>0</v>
      </c>
      <c r="L393" s="248">
        <f t="shared" si="44"/>
        <v>0</v>
      </c>
      <c r="M393" s="13" t="b">
        <f t="shared" si="40"/>
        <v>1</v>
      </c>
      <c r="N393" s="13" t="b">
        <f t="shared" si="41"/>
        <v>1</v>
      </c>
      <c r="O393" s="248" t="str">
        <f t="shared" si="45"/>
        <v>-</v>
      </c>
      <c r="P393" s="248">
        <f>IF(O393="-",0,IF(COUNTIF(O393:$O$1021,O393)&gt;1,1,0))</f>
        <v>0</v>
      </c>
    </row>
    <row r="394" spans="1:16">
      <c r="A394" s="205">
        <v>373</v>
      </c>
      <c r="B394" s="177"/>
      <c r="C394" s="178"/>
      <c r="D394" s="177"/>
      <c r="E394" s="178"/>
      <c r="F394" s="179"/>
      <c r="G394" s="179"/>
      <c r="H394" s="248" t="b">
        <f t="shared" si="46"/>
        <v>1</v>
      </c>
      <c r="I394" s="248" t="b">
        <f t="shared" si="47"/>
        <v>1</v>
      </c>
      <c r="J394" s="248">
        <f t="shared" si="42"/>
        <v>0</v>
      </c>
      <c r="K394" s="248">
        <f t="shared" si="43"/>
        <v>0</v>
      </c>
      <c r="L394" s="248">
        <f t="shared" si="44"/>
        <v>0</v>
      </c>
      <c r="M394" s="13" t="b">
        <f t="shared" si="40"/>
        <v>1</v>
      </c>
      <c r="N394" s="13" t="b">
        <f t="shared" si="41"/>
        <v>1</v>
      </c>
      <c r="O394" s="248" t="str">
        <f t="shared" si="45"/>
        <v>-</v>
      </c>
      <c r="P394" s="248">
        <f>IF(O394="-",0,IF(COUNTIF(O394:$O$1021,O394)&gt;1,1,0))</f>
        <v>0</v>
      </c>
    </row>
    <row r="395" spans="1:16">
      <c r="A395" s="205">
        <v>374</v>
      </c>
      <c r="B395" s="177"/>
      <c r="C395" s="178"/>
      <c r="D395" s="177"/>
      <c r="E395" s="178"/>
      <c r="F395" s="179"/>
      <c r="G395" s="179"/>
      <c r="H395" s="248" t="b">
        <f t="shared" si="46"/>
        <v>1</v>
      </c>
      <c r="I395" s="248" t="b">
        <f t="shared" si="47"/>
        <v>1</v>
      </c>
      <c r="J395" s="248">
        <f t="shared" si="42"/>
        <v>0</v>
      </c>
      <c r="K395" s="248">
        <f t="shared" si="43"/>
        <v>0</v>
      </c>
      <c r="L395" s="248">
        <f t="shared" si="44"/>
        <v>0</v>
      </c>
      <c r="M395" s="13" t="b">
        <f t="shared" si="40"/>
        <v>1</v>
      </c>
      <c r="N395" s="13" t="b">
        <f t="shared" si="41"/>
        <v>1</v>
      </c>
      <c r="O395" s="248" t="str">
        <f t="shared" si="45"/>
        <v>-</v>
      </c>
      <c r="P395" s="248">
        <f>IF(O395="-",0,IF(COUNTIF(O395:$O$1021,O395)&gt;1,1,0))</f>
        <v>0</v>
      </c>
    </row>
    <row r="396" spans="1:16">
      <c r="A396" s="205">
        <v>375</v>
      </c>
      <c r="B396" s="177"/>
      <c r="C396" s="178"/>
      <c r="D396" s="177"/>
      <c r="E396" s="178"/>
      <c r="F396" s="179"/>
      <c r="G396" s="179"/>
      <c r="H396" s="248" t="b">
        <f t="shared" si="46"/>
        <v>1</v>
      </c>
      <c r="I396" s="248" t="b">
        <f t="shared" si="47"/>
        <v>1</v>
      </c>
      <c r="J396" s="248">
        <f t="shared" si="42"/>
        <v>0</v>
      </c>
      <c r="K396" s="248">
        <f t="shared" si="43"/>
        <v>0</v>
      </c>
      <c r="L396" s="248">
        <f t="shared" si="44"/>
        <v>0</v>
      </c>
      <c r="M396" s="13" t="b">
        <f t="shared" si="40"/>
        <v>1</v>
      </c>
      <c r="N396" s="13" t="b">
        <f t="shared" si="41"/>
        <v>1</v>
      </c>
      <c r="O396" s="248" t="str">
        <f t="shared" si="45"/>
        <v>-</v>
      </c>
      <c r="P396" s="248">
        <f>IF(O396="-",0,IF(COUNTIF(O396:$O$1021,O396)&gt;1,1,0))</f>
        <v>0</v>
      </c>
    </row>
    <row r="397" spans="1:16">
      <c r="A397" s="205">
        <v>376</v>
      </c>
      <c r="B397" s="177"/>
      <c r="C397" s="178"/>
      <c r="D397" s="177"/>
      <c r="E397" s="178"/>
      <c r="F397" s="179"/>
      <c r="G397" s="179"/>
      <c r="H397" s="248" t="b">
        <f t="shared" si="46"/>
        <v>1</v>
      </c>
      <c r="I397" s="248" t="b">
        <f t="shared" si="47"/>
        <v>1</v>
      </c>
      <c r="J397" s="248">
        <f t="shared" si="42"/>
        <v>0</v>
      </c>
      <c r="K397" s="248">
        <f t="shared" si="43"/>
        <v>0</v>
      </c>
      <c r="L397" s="248">
        <f t="shared" si="44"/>
        <v>0</v>
      </c>
      <c r="M397" s="13" t="b">
        <f t="shared" si="40"/>
        <v>1</v>
      </c>
      <c r="N397" s="13" t="b">
        <f t="shared" si="41"/>
        <v>1</v>
      </c>
      <c r="O397" s="248" t="str">
        <f t="shared" si="45"/>
        <v>-</v>
      </c>
      <c r="P397" s="248">
        <f>IF(O397="-",0,IF(COUNTIF(O397:$O$1021,O397)&gt;1,1,0))</f>
        <v>0</v>
      </c>
    </row>
    <row r="398" spans="1:16">
      <c r="A398" s="205">
        <v>377</v>
      </c>
      <c r="B398" s="177"/>
      <c r="C398" s="178"/>
      <c r="D398" s="177"/>
      <c r="E398" s="178"/>
      <c r="F398" s="179"/>
      <c r="G398" s="179"/>
      <c r="H398" s="248" t="b">
        <f t="shared" si="46"/>
        <v>1</v>
      </c>
      <c r="I398" s="248" t="b">
        <f t="shared" si="47"/>
        <v>1</v>
      </c>
      <c r="J398" s="248">
        <f t="shared" si="42"/>
        <v>0</v>
      </c>
      <c r="K398" s="248">
        <f t="shared" si="43"/>
        <v>0</v>
      </c>
      <c r="L398" s="248">
        <f t="shared" si="44"/>
        <v>0</v>
      </c>
      <c r="M398" s="13" t="b">
        <f t="shared" si="40"/>
        <v>1</v>
      </c>
      <c r="N398" s="13" t="b">
        <f t="shared" si="41"/>
        <v>1</v>
      </c>
      <c r="O398" s="248" t="str">
        <f t="shared" si="45"/>
        <v>-</v>
      </c>
      <c r="P398" s="248">
        <f>IF(O398="-",0,IF(COUNTIF(O398:$O$1021,O398)&gt;1,1,0))</f>
        <v>0</v>
      </c>
    </row>
    <row r="399" spans="1:16">
      <c r="A399" s="205">
        <v>378</v>
      </c>
      <c r="B399" s="177"/>
      <c r="C399" s="178"/>
      <c r="D399" s="177"/>
      <c r="E399" s="178"/>
      <c r="F399" s="179"/>
      <c r="G399" s="179"/>
      <c r="H399" s="248" t="b">
        <f t="shared" si="46"/>
        <v>1</v>
      </c>
      <c r="I399" s="248" t="b">
        <f t="shared" si="47"/>
        <v>1</v>
      </c>
      <c r="J399" s="248">
        <f t="shared" si="42"/>
        <v>0</v>
      </c>
      <c r="K399" s="248">
        <f t="shared" si="43"/>
        <v>0</v>
      </c>
      <c r="L399" s="248">
        <f t="shared" si="44"/>
        <v>0</v>
      </c>
      <c r="M399" s="13" t="b">
        <f t="shared" si="40"/>
        <v>1</v>
      </c>
      <c r="N399" s="13" t="b">
        <f t="shared" si="41"/>
        <v>1</v>
      </c>
      <c r="O399" s="248" t="str">
        <f t="shared" si="45"/>
        <v>-</v>
      </c>
      <c r="P399" s="248">
        <f>IF(O399="-",0,IF(COUNTIF(O399:$O$1021,O399)&gt;1,1,0))</f>
        <v>0</v>
      </c>
    </row>
    <row r="400" spans="1:16">
      <c r="A400" s="205">
        <v>379</v>
      </c>
      <c r="B400" s="177"/>
      <c r="C400" s="178"/>
      <c r="D400" s="177"/>
      <c r="E400" s="178"/>
      <c r="F400" s="179"/>
      <c r="G400" s="179"/>
      <c r="H400" s="248" t="b">
        <f t="shared" si="46"/>
        <v>1</v>
      </c>
      <c r="I400" s="248" t="b">
        <f t="shared" si="47"/>
        <v>1</v>
      </c>
      <c r="J400" s="248">
        <f t="shared" si="42"/>
        <v>0</v>
      </c>
      <c r="K400" s="248">
        <f t="shared" si="43"/>
        <v>0</v>
      </c>
      <c r="L400" s="248">
        <f t="shared" si="44"/>
        <v>0</v>
      </c>
      <c r="M400" s="13" t="b">
        <f t="shared" si="40"/>
        <v>1</v>
      </c>
      <c r="N400" s="13" t="b">
        <f t="shared" si="41"/>
        <v>1</v>
      </c>
      <c r="O400" s="248" t="str">
        <f t="shared" si="45"/>
        <v>-</v>
      </c>
      <c r="P400" s="248">
        <f>IF(O400="-",0,IF(COUNTIF(O400:$O$1021,O400)&gt;1,1,0))</f>
        <v>0</v>
      </c>
    </row>
    <row r="401" spans="1:16">
      <c r="A401" s="205">
        <v>380</v>
      </c>
      <c r="B401" s="177"/>
      <c r="C401" s="178"/>
      <c r="D401" s="177"/>
      <c r="E401" s="178"/>
      <c r="F401" s="179"/>
      <c r="G401" s="179"/>
      <c r="H401" s="248" t="b">
        <f t="shared" si="46"/>
        <v>1</v>
      </c>
      <c r="I401" s="248" t="b">
        <f t="shared" si="47"/>
        <v>1</v>
      </c>
      <c r="J401" s="248">
        <f t="shared" si="42"/>
        <v>0</v>
      </c>
      <c r="K401" s="248">
        <f t="shared" si="43"/>
        <v>0</v>
      </c>
      <c r="L401" s="248">
        <f t="shared" si="44"/>
        <v>0</v>
      </c>
      <c r="M401" s="13" t="b">
        <f t="shared" si="40"/>
        <v>1</v>
      </c>
      <c r="N401" s="13" t="b">
        <f t="shared" si="41"/>
        <v>1</v>
      </c>
      <c r="O401" s="248" t="str">
        <f t="shared" si="45"/>
        <v>-</v>
      </c>
      <c r="P401" s="248">
        <f>IF(O401="-",0,IF(COUNTIF(O401:$O$1021,O401)&gt;1,1,0))</f>
        <v>0</v>
      </c>
    </row>
    <row r="402" spans="1:16">
      <c r="A402" s="205">
        <v>381</v>
      </c>
      <c r="B402" s="177"/>
      <c r="C402" s="178"/>
      <c r="D402" s="177"/>
      <c r="E402" s="178"/>
      <c r="F402" s="179"/>
      <c r="G402" s="179"/>
      <c r="H402" s="248" t="b">
        <f t="shared" si="46"/>
        <v>1</v>
      </c>
      <c r="I402" s="248" t="b">
        <f t="shared" si="47"/>
        <v>1</v>
      </c>
      <c r="J402" s="248">
        <f t="shared" si="42"/>
        <v>0</v>
      </c>
      <c r="K402" s="248">
        <f t="shared" si="43"/>
        <v>0</v>
      </c>
      <c r="L402" s="248">
        <f t="shared" si="44"/>
        <v>0</v>
      </c>
      <c r="M402" s="13" t="b">
        <f t="shared" si="40"/>
        <v>1</v>
      </c>
      <c r="N402" s="13" t="b">
        <f t="shared" si="41"/>
        <v>1</v>
      </c>
      <c r="O402" s="248" t="str">
        <f t="shared" si="45"/>
        <v>-</v>
      </c>
      <c r="P402" s="248">
        <f>IF(O402="-",0,IF(COUNTIF(O402:$O$1021,O402)&gt;1,1,0))</f>
        <v>0</v>
      </c>
    </row>
    <row r="403" spans="1:16">
      <c r="A403" s="205">
        <v>382</v>
      </c>
      <c r="B403" s="177"/>
      <c r="C403" s="178"/>
      <c r="D403" s="177"/>
      <c r="E403" s="178"/>
      <c r="F403" s="179"/>
      <c r="G403" s="179"/>
      <c r="H403" s="248" t="b">
        <f t="shared" si="46"/>
        <v>1</v>
      </c>
      <c r="I403" s="248" t="b">
        <f t="shared" si="47"/>
        <v>1</v>
      </c>
      <c r="J403" s="248">
        <f t="shared" si="42"/>
        <v>0</v>
      </c>
      <c r="K403" s="248">
        <f t="shared" si="43"/>
        <v>0</v>
      </c>
      <c r="L403" s="248">
        <f t="shared" si="44"/>
        <v>0</v>
      </c>
      <c r="M403" s="13" t="b">
        <f t="shared" si="40"/>
        <v>1</v>
      </c>
      <c r="N403" s="13" t="b">
        <f t="shared" si="41"/>
        <v>1</v>
      </c>
      <c r="O403" s="248" t="str">
        <f t="shared" si="45"/>
        <v>-</v>
      </c>
      <c r="P403" s="248">
        <f>IF(O403="-",0,IF(COUNTIF(O403:$O$1021,O403)&gt;1,1,0))</f>
        <v>0</v>
      </c>
    </row>
    <row r="404" spans="1:16">
      <c r="A404" s="205">
        <v>383</v>
      </c>
      <c r="B404" s="177"/>
      <c r="C404" s="178"/>
      <c r="D404" s="177"/>
      <c r="E404" s="178"/>
      <c r="F404" s="179"/>
      <c r="G404" s="179"/>
      <c r="H404" s="248" t="b">
        <f t="shared" si="46"/>
        <v>1</v>
      </c>
      <c r="I404" s="248" t="b">
        <f t="shared" si="47"/>
        <v>1</v>
      </c>
      <c r="J404" s="248">
        <f t="shared" si="42"/>
        <v>0</v>
      </c>
      <c r="K404" s="248">
        <f t="shared" si="43"/>
        <v>0</v>
      </c>
      <c r="L404" s="248">
        <f t="shared" si="44"/>
        <v>0</v>
      </c>
      <c r="M404" s="13" t="b">
        <f t="shared" si="40"/>
        <v>1</v>
      </c>
      <c r="N404" s="13" t="b">
        <f t="shared" si="41"/>
        <v>1</v>
      </c>
      <c r="O404" s="248" t="str">
        <f t="shared" si="45"/>
        <v>-</v>
      </c>
      <c r="P404" s="248">
        <f>IF(O404="-",0,IF(COUNTIF(O404:$O$1021,O404)&gt;1,1,0))</f>
        <v>0</v>
      </c>
    </row>
    <row r="405" spans="1:16">
      <c r="A405" s="205">
        <v>384</v>
      </c>
      <c r="B405" s="177"/>
      <c r="C405" s="178"/>
      <c r="D405" s="177"/>
      <c r="E405" s="178"/>
      <c r="F405" s="179"/>
      <c r="G405" s="179"/>
      <c r="H405" s="248" t="b">
        <f t="shared" si="46"/>
        <v>1</v>
      </c>
      <c r="I405" s="248" t="b">
        <f t="shared" si="47"/>
        <v>1</v>
      </c>
      <c r="J405" s="248">
        <f t="shared" si="42"/>
        <v>0</v>
      </c>
      <c r="K405" s="248">
        <f t="shared" si="43"/>
        <v>0</v>
      </c>
      <c r="L405" s="248">
        <f t="shared" si="44"/>
        <v>0</v>
      </c>
      <c r="M405" s="13" t="b">
        <f t="shared" si="40"/>
        <v>1</v>
      </c>
      <c r="N405" s="13" t="b">
        <f t="shared" si="41"/>
        <v>1</v>
      </c>
      <c r="O405" s="248" t="str">
        <f t="shared" si="45"/>
        <v>-</v>
      </c>
      <c r="P405" s="248">
        <f>IF(O405="-",0,IF(COUNTIF(O405:$O$1021,O405)&gt;1,1,0))</f>
        <v>0</v>
      </c>
    </row>
    <row r="406" spans="1:16">
      <c r="A406" s="205">
        <v>385</v>
      </c>
      <c r="B406" s="177"/>
      <c r="C406" s="178"/>
      <c r="D406" s="177"/>
      <c r="E406" s="178"/>
      <c r="F406" s="179"/>
      <c r="G406" s="179"/>
      <c r="H406" s="248" t="b">
        <f t="shared" si="46"/>
        <v>1</v>
      </c>
      <c r="I406" s="248" t="b">
        <f t="shared" si="47"/>
        <v>1</v>
      </c>
      <c r="J406" s="248">
        <f t="shared" si="42"/>
        <v>0</v>
      </c>
      <c r="K406" s="248">
        <f t="shared" si="43"/>
        <v>0</v>
      </c>
      <c r="L406" s="248">
        <f t="shared" si="44"/>
        <v>0</v>
      </c>
      <c r="M406" s="13" t="b">
        <f t="shared" ref="M406:M469" si="48">IF(B406="",TRUE,(IF(ISNUMBER(MATCH(B406,CountriesList,0)),TRUE,FALSE)))</f>
        <v>1</v>
      </c>
      <c r="N406" s="13" t="b">
        <f t="shared" ref="N406:N469" si="49">IF(D406="",TRUE,(IF(ISNUMBER(MATCH(D406,ClientCategorisationList,0)),TRUE,FALSE)))</f>
        <v>1</v>
      </c>
      <c r="O406" s="248" t="str">
        <f t="shared" si="45"/>
        <v>-</v>
      </c>
      <c r="P406" s="248">
        <f>IF(O406="-",0,IF(COUNTIF(O406:$O$1021,O406)&gt;1,1,0))</f>
        <v>0</v>
      </c>
    </row>
    <row r="407" spans="1:16">
      <c r="A407" s="205">
        <v>386</v>
      </c>
      <c r="B407" s="177"/>
      <c r="C407" s="178"/>
      <c r="D407" s="177"/>
      <c r="E407" s="178"/>
      <c r="F407" s="179"/>
      <c r="G407" s="179"/>
      <c r="H407" s="248" t="b">
        <f t="shared" si="46"/>
        <v>1</v>
      </c>
      <c r="I407" s="248" t="b">
        <f t="shared" si="47"/>
        <v>1</v>
      </c>
      <c r="J407" s="248">
        <f t="shared" ref="J407:J470" si="50">IF(B407="Cyprus,CY",E407,0)</f>
        <v>0</v>
      </c>
      <c r="K407" s="248">
        <f t="shared" ref="K407:K470" si="51">IF(B407="Cyprus,CY",F407,0)</f>
        <v>0</v>
      </c>
      <c r="L407" s="248">
        <f t="shared" ref="L407:L470" si="52">IF(B407="Cyprus,CY",G407,0)</f>
        <v>0</v>
      </c>
      <c r="M407" s="13" t="b">
        <f t="shared" si="48"/>
        <v>1</v>
      </c>
      <c r="N407" s="13" t="b">
        <f t="shared" si="49"/>
        <v>1</v>
      </c>
      <c r="O407" s="248" t="str">
        <f t="shared" ref="O407:O470" si="53">CONCATENATE(B407,"-",D407)</f>
        <v>-</v>
      </c>
      <c r="P407" s="248">
        <f>IF(O407="-",0,IF(COUNTIF(O407:$O$1021,O407)&gt;1,1,0))</f>
        <v>0</v>
      </c>
    </row>
    <row r="408" spans="1:16">
      <c r="A408" s="205">
        <v>387</v>
      </c>
      <c r="B408" s="177"/>
      <c r="C408" s="178"/>
      <c r="D408" s="177"/>
      <c r="E408" s="178"/>
      <c r="F408" s="179"/>
      <c r="G408" s="179"/>
      <c r="H408" s="248" t="b">
        <f t="shared" ref="H408:H471" si="54">IF(ISBLANK(B408),TRUE,IF(OR(ISBLANK(C408),ISBLANK(D408),ISBLANK(E408),ISBLANK(F408),ISBLANK(G408)),FALSE,TRUE))</f>
        <v>1</v>
      </c>
      <c r="I408" s="248" t="b">
        <f t="shared" ref="I408:I471" si="55">IF(OR(AND(B408="N/A",D408="N/A",C408=0,E408=0),AND(ISBLANK(B408),ISBLANK(D408),ISBLANK(C408),ISBLANK(E408)),AND(AND(B408&lt;&gt;"N/A",NOT(ISBLANK(B408))),AND(D408&lt;&gt;"N/A",NOT(ISBLANK(D408))),C408&lt;&gt;0,E408&lt;&gt;0)),TRUE,FALSE)</f>
        <v>1</v>
      </c>
      <c r="J408" s="248">
        <f t="shared" si="50"/>
        <v>0</v>
      </c>
      <c r="K408" s="248">
        <f t="shared" si="51"/>
        <v>0</v>
      </c>
      <c r="L408" s="248">
        <f t="shared" si="52"/>
        <v>0</v>
      </c>
      <c r="M408" s="13" t="b">
        <f t="shared" si="48"/>
        <v>1</v>
      </c>
      <c r="N408" s="13" t="b">
        <f t="shared" si="49"/>
        <v>1</v>
      </c>
      <c r="O408" s="248" t="str">
        <f t="shared" si="53"/>
        <v>-</v>
      </c>
      <c r="P408" s="248">
        <f>IF(O408="-",0,IF(COUNTIF(O408:$O$1021,O408)&gt;1,1,0))</f>
        <v>0</v>
      </c>
    </row>
    <row r="409" spans="1:16">
      <c r="A409" s="205">
        <v>388</v>
      </c>
      <c r="B409" s="177"/>
      <c r="C409" s="178"/>
      <c r="D409" s="177"/>
      <c r="E409" s="178"/>
      <c r="F409" s="179"/>
      <c r="G409" s="179"/>
      <c r="H409" s="248" t="b">
        <f t="shared" si="54"/>
        <v>1</v>
      </c>
      <c r="I409" s="248" t="b">
        <f t="shared" si="55"/>
        <v>1</v>
      </c>
      <c r="J409" s="248">
        <f t="shared" si="50"/>
        <v>0</v>
      </c>
      <c r="K409" s="248">
        <f t="shared" si="51"/>
        <v>0</v>
      </c>
      <c r="L409" s="248">
        <f t="shared" si="52"/>
        <v>0</v>
      </c>
      <c r="M409" s="13" t="b">
        <f t="shared" si="48"/>
        <v>1</v>
      </c>
      <c r="N409" s="13" t="b">
        <f t="shared" si="49"/>
        <v>1</v>
      </c>
      <c r="O409" s="248" t="str">
        <f t="shared" si="53"/>
        <v>-</v>
      </c>
      <c r="P409" s="248">
        <f>IF(O409="-",0,IF(COUNTIF(O409:$O$1021,O409)&gt;1,1,0))</f>
        <v>0</v>
      </c>
    </row>
    <row r="410" spans="1:16">
      <c r="A410" s="205">
        <v>389</v>
      </c>
      <c r="B410" s="177"/>
      <c r="C410" s="178"/>
      <c r="D410" s="177"/>
      <c r="E410" s="178"/>
      <c r="F410" s="179"/>
      <c r="G410" s="179"/>
      <c r="H410" s="248" t="b">
        <f t="shared" si="54"/>
        <v>1</v>
      </c>
      <c r="I410" s="248" t="b">
        <f t="shared" si="55"/>
        <v>1</v>
      </c>
      <c r="J410" s="248">
        <f t="shared" si="50"/>
        <v>0</v>
      </c>
      <c r="K410" s="248">
        <f t="shared" si="51"/>
        <v>0</v>
      </c>
      <c r="L410" s="248">
        <f t="shared" si="52"/>
        <v>0</v>
      </c>
      <c r="M410" s="13" t="b">
        <f t="shared" si="48"/>
        <v>1</v>
      </c>
      <c r="N410" s="13" t="b">
        <f t="shared" si="49"/>
        <v>1</v>
      </c>
      <c r="O410" s="248" t="str">
        <f t="shared" si="53"/>
        <v>-</v>
      </c>
      <c r="P410" s="248">
        <f>IF(O410="-",0,IF(COUNTIF(O410:$O$1021,O410)&gt;1,1,0))</f>
        <v>0</v>
      </c>
    </row>
    <row r="411" spans="1:16">
      <c r="A411" s="205">
        <v>390</v>
      </c>
      <c r="B411" s="177"/>
      <c r="C411" s="178"/>
      <c r="D411" s="177"/>
      <c r="E411" s="178"/>
      <c r="F411" s="179"/>
      <c r="G411" s="179"/>
      <c r="H411" s="248" t="b">
        <f t="shared" si="54"/>
        <v>1</v>
      </c>
      <c r="I411" s="248" t="b">
        <f t="shared" si="55"/>
        <v>1</v>
      </c>
      <c r="J411" s="248">
        <f t="shared" si="50"/>
        <v>0</v>
      </c>
      <c r="K411" s="248">
        <f t="shared" si="51"/>
        <v>0</v>
      </c>
      <c r="L411" s="248">
        <f t="shared" si="52"/>
        <v>0</v>
      </c>
      <c r="M411" s="13" t="b">
        <f t="shared" si="48"/>
        <v>1</v>
      </c>
      <c r="N411" s="13" t="b">
        <f t="shared" si="49"/>
        <v>1</v>
      </c>
      <c r="O411" s="248" t="str">
        <f t="shared" si="53"/>
        <v>-</v>
      </c>
      <c r="P411" s="248">
        <f>IF(O411="-",0,IF(COUNTIF(O411:$O$1021,O411)&gt;1,1,0))</f>
        <v>0</v>
      </c>
    </row>
    <row r="412" spans="1:16">
      <c r="A412" s="205">
        <v>391</v>
      </c>
      <c r="B412" s="177"/>
      <c r="C412" s="178"/>
      <c r="D412" s="177"/>
      <c r="E412" s="178"/>
      <c r="F412" s="179"/>
      <c r="G412" s="179"/>
      <c r="H412" s="248" t="b">
        <f t="shared" si="54"/>
        <v>1</v>
      </c>
      <c r="I412" s="248" t="b">
        <f t="shared" si="55"/>
        <v>1</v>
      </c>
      <c r="J412" s="248">
        <f t="shared" si="50"/>
        <v>0</v>
      </c>
      <c r="K412" s="248">
        <f t="shared" si="51"/>
        <v>0</v>
      </c>
      <c r="L412" s="248">
        <f t="shared" si="52"/>
        <v>0</v>
      </c>
      <c r="M412" s="13" t="b">
        <f t="shared" si="48"/>
        <v>1</v>
      </c>
      <c r="N412" s="13" t="b">
        <f t="shared" si="49"/>
        <v>1</v>
      </c>
      <c r="O412" s="248" t="str">
        <f t="shared" si="53"/>
        <v>-</v>
      </c>
      <c r="P412" s="248">
        <f>IF(O412="-",0,IF(COUNTIF(O412:$O$1021,O412)&gt;1,1,0))</f>
        <v>0</v>
      </c>
    </row>
    <row r="413" spans="1:16">
      <c r="A413" s="205">
        <v>392</v>
      </c>
      <c r="B413" s="177"/>
      <c r="C413" s="178"/>
      <c r="D413" s="177"/>
      <c r="E413" s="178"/>
      <c r="F413" s="179"/>
      <c r="G413" s="179"/>
      <c r="H413" s="248" t="b">
        <f t="shared" si="54"/>
        <v>1</v>
      </c>
      <c r="I413" s="248" t="b">
        <f t="shared" si="55"/>
        <v>1</v>
      </c>
      <c r="J413" s="248">
        <f t="shared" si="50"/>
        <v>0</v>
      </c>
      <c r="K413" s="248">
        <f t="shared" si="51"/>
        <v>0</v>
      </c>
      <c r="L413" s="248">
        <f t="shared" si="52"/>
        <v>0</v>
      </c>
      <c r="M413" s="13" t="b">
        <f t="shared" si="48"/>
        <v>1</v>
      </c>
      <c r="N413" s="13" t="b">
        <f t="shared" si="49"/>
        <v>1</v>
      </c>
      <c r="O413" s="248" t="str">
        <f t="shared" si="53"/>
        <v>-</v>
      </c>
      <c r="P413" s="248">
        <f>IF(O413="-",0,IF(COUNTIF(O413:$O$1021,O413)&gt;1,1,0))</f>
        <v>0</v>
      </c>
    </row>
    <row r="414" spans="1:16">
      <c r="A414" s="205">
        <v>393</v>
      </c>
      <c r="B414" s="177"/>
      <c r="C414" s="178"/>
      <c r="D414" s="177"/>
      <c r="E414" s="178"/>
      <c r="F414" s="179"/>
      <c r="G414" s="179"/>
      <c r="H414" s="248" t="b">
        <f t="shared" si="54"/>
        <v>1</v>
      </c>
      <c r="I414" s="248" t="b">
        <f t="shared" si="55"/>
        <v>1</v>
      </c>
      <c r="J414" s="248">
        <f t="shared" si="50"/>
        <v>0</v>
      </c>
      <c r="K414" s="248">
        <f t="shared" si="51"/>
        <v>0</v>
      </c>
      <c r="L414" s="248">
        <f t="shared" si="52"/>
        <v>0</v>
      </c>
      <c r="M414" s="13" t="b">
        <f t="shared" si="48"/>
        <v>1</v>
      </c>
      <c r="N414" s="13" t="b">
        <f t="shared" si="49"/>
        <v>1</v>
      </c>
      <c r="O414" s="248" t="str">
        <f t="shared" si="53"/>
        <v>-</v>
      </c>
      <c r="P414" s="248">
        <f>IF(O414="-",0,IF(COUNTIF(O414:$O$1021,O414)&gt;1,1,0))</f>
        <v>0</v>
      </c>
    </row>
    <row r="415" spans="1:16">
      <c r="A415" s="205">
        <v>394</v>
      </c>
      <c r="B415" s="177"/>
      <c r="C415" s="178"/>
      <c r="D415" s="177"/>
      <c r="E415" s="178"/>
      <c r="F415" s="179"/>
      <c r="G415" s="179"/>
      <c r="H415" s="248" t="b">
        <f t="shared" si="54"/>
        <v>1</v>
      </c>
      <c r="I415" s="248" t="b">
        <f t="shared" si="55"/>
        <v>1</v>
      </c>
      <c r="J415" s="248">
        <f t="shared" si="50"/>
        <v>0</v>
      </c>
      <c r="K415" s="248">
        <f t="shared" si="51"/>
        <v>0</v>
      </c>
      <c r="L415" s="248">
        <f t="shared" si="52"/>
        <v>0</v>
      </c>
      <c r="M415" s="13" t="b">
        <f t="shared" si="48"/>
        <v>1</v>
      </c>
      <c r="N415" s="13" t="b">
        <f t="shared" si="49"/>
        <v>1</v>
      </c>
      <c r="O415" s="248" t="str">
        <f t="shared" si="53"/>
        <v>-</v>
      </c>
      <c r="P415" s="248">
        <f>IF(O415="-",0,IF(COUNTIF(O415:$O$1021,O415)&gt;1,1,0))</f>
        <v>0</v>
      </c>
    </row>
    <row r="416" spans="1:16">
      <c r="A416" s="205">
        <v>395</v>
      </c>
      <c r="B416" s="177"/>
      <c r="C416" s="178"/>
      <c r="D416" s="177"/>
      <c r="E416" s="178"/>
      <c r="F416" s="179"/>
      <c r="G416" s="179"/>
      <c r="H416" s="248" t="b">
        <f t="shared" si="54"/>
        <v>1</v>
      </c>
      <c r="I416" s="248" t="b">
        <f t="shared" si="55"/>
        <v>1</v>
      </c>
      <c r="J416" s="248">
        <f t="shared" si="50"/>
        <v>0</v>
      </c>
      <c r="K416" s="248">
        <f t="shared" si="51"/>
        <v>0</v>
      </c>
      <c r="L416" s="248">
        <f t="shared" si="52"/>
        <v>0</v>
      </c>
      <c r="M416" s="13" t="b">
        <f t="shared" si="48"/>
        <v>1</v>
      </c>
      <c r="N416" s="13" t="b">
        <f t="shared" si="49"/>
        <v>1</v>
      </c>
      <c r="O416" s="248" t="str">
        <f t="shared" si="53"/>
        <v>-</v>
      </c>
      <c r="P416" s="248">
        <f>IF(O416="-",0,IF(COUNTIF(O416:$O$1021,O416)&gt;1,1,0))</f>
        <v>0</v>
      </c>
    </row>
    <row r="417" spans="1:16">
      <c r="A417" s="205">
        <v>396</v>
      </c>
      <c r="B417" s="177"/>
      <c r="C417" s="178"/>
      <c r="D417" s="177"/>
      <c r="E417" s="178"/>
      <c r="F417" s="179"/>
      <c r="G417" s="179"/>
      <c r="H417" s="248" t="b">
        <f t="shared" si="54"/>
        <v>1</v>
      </c>
      <c r="I417" s="248" t="b">
        <f t="shared" si="55"/>
        <v>1</v>
      </c>
      <c r="J417" s="248">
        <f t="shared" si="50"/>
        <v>0</v>
      </c>
      <c r="K417" s="248">
        <f t="shared" si="51"/>
        <v>0</v>
      </c>
      <c r="L417" s="248">
        <f t="shared" si="52"/>
        <v>0</v>
      </c>
      <c r="M417" s="13" t="b">
        <f t="shared" si="48"/>
        <v>1</v>
      </c>
      <c r="N417" s="13" t="b">
        <f t="shared" si="49"/>
        <v>1</v>
      </c>
      <c r="O417" s="248" t="str">
        <f t="shared" si="53"/>
        <v>-</v>
      </c>
      <c r="P417" s="248">
        <f>IF(O417="-",0,IF(COUNTIF(O417:$O$1021,O417)&gt;1,1,0))</f>
        <v>0</v>
      </c>
    </row>
    <row r="418" spans="1:16">
      <c r="A418" s="205">
        <v>397</v>
      </c>
      <c r="B418" s="177"/>
      <c r="C418" s="178"/>
      <c r="D418" s="177"/>
      <c r="E418" s="178"/>
      <c r="F418" s="179"/>
      <c r="G418" s="179"/>
      <c r="H418" s="248" t="b">
        <f t="shared" si="54"/>
        <v>1</v>
      </c>
      <c r="I418" s="248" t="b">
        <f t="shared" si="55"/>
        <v>1</v>
      </c>
      <c r="J418" s="248">
        <f t="shared" si="50"/>
        <v>0</v>
      </c>
      <c r="K418" s="248">
        <f t="shared" si="51"/>
        <v>0</v>
      </c>
      <c r="L418" s="248">
        <f t="shared" si="52"/>
        <v>0</v>
      </c>
      <c r="M418" s="13" t="b">
        <f t="shared" si="48"/>
        <v>1</v>
      </c>
      <c r="N418" s="13" t="b">
        <f t="shared" si="49"/>
        <v>1</v>
      </c>
      <c r="O418" s="248" t="str">
        <f t="shared" si="53"/>
        <v>-</v>
      </c>
      <c r="P418" s="248">
        <f>IF(O418="-",0,IF(COUNTIF(O418:$O$1021,O418)&gt;1,1,0))</f>
        <v>0</v>
      </c>
    </row>
    <row r="419" spans="1:16">
      <c r="A419" s="205">
        <v>398</v>
      </c>
      <c r="B419" s="177"/>
      <c r="C419" s="178"/>
      <c r="D419" s="177"/>
      <c r="E419" s="178"/>
      <c r="F419" s="179"/>
      <c r="G419" s="179"/>
      <c r="H419" s="248" t="b">
        <f t="shared" si="54"/>
        <v>1</v>
      </c>
      <c r="I419" s="248" t="b">
        <f t="shared" si="55"/>
        <v>1</v>
      </c>
      <c r="J419" s="248">
        <f t="shared" si="50"/>
        <v>0</v>
      </c>
      <c r="K419" s="248">
        <f t="shared" si="51"/>
        <v>0</v>
      </c>
      <c r="L419" s="248">
        <f t="shared" si="52"/>
        <v>0</v>
      </c>
      <c r="M419" s="13" t="b">
        <f t="shared" si="48"/>
        <v>1</v>
      </c>
      <c r="N419" s="13" t="b">
        <f t="shared" si="49"/>
        <v>1</v>
      </c>
      <c r="O419" s="248" t="str">
        <f t="shared" si="53"/>
        <v>-</v>
      </c>
      <c r="P419" s="248">
        <f>IF(O419="-",0,IF(COUNTIF(O419:$O$1021,O419)&gt;1,1,0))</f>
        <v>0</v>
      </c>
    </row>
    <row r="420" spans="1:16">
      <c r="A420" s="205">
        <v>399</v>
      </c>
      <c r="B420" s="177"/>
      <c r="C420" s="178"/>
      <c r="D420" s="177"/>
      <c r="E420" s="178"/>
      <c r="F420" s="179"/>
      <c r="G420" s="179"/>
      <c r="H420" s="248" t="b">
        <f t="shared" si="54"/>
        <v>1</v>
      </c>
      <c r="I420" s="248" t="b">
        <f t="shared" si="55"/>
        <v>1</v>
      </c>
      <c r="J420" s="248">
        <f t="shared" si="50"/>
        <v>0</v>
      </c>
      <c r="K420" s="248">
        <f t="shared" si="51"/>
        <v>0</v>
      </c>
      <c r="L420" s="248">
        <f t="shared" si="52"/>
        <v>0</v>
      </c>
      <c r="M420" s="13" t="b">
        <f t="shared" si="48"/>
        <v>1</v>
      </c>
      <c r="N420" s="13" t="b">
        <f t="shared" si="49"/>
        <v>1</v>
      </c>
      <c r="O420" s="248" t="str">
        <f t="shared" si="53"/>
        <v>-</v>
      </c>
      <c r="P420" s="248">
        <f>IF(O420="-",0,IF(COUNTIF(O420:$O$1021,O420)&gt;1,1,0))</f>
        <v>0</v>
      </c>
    </row>
    <row r="421" spans="1:16">
      <c r="A421" s="205">
        <v>400</v>
      </c>
      <c r="B421" s="177"/>
      <c r="C421" s="178"/>
      <c r="D421" s="177"/>
      <c r="E421" s="178"/>
      <c r="F421" s="179"/>
      <c r="G421" s="179"/>
      <c r="H421" s="248" t="b">
        <f t="shared" si="54"/>
        <v>1</v>
      </c>
      <c r="I421" s="248" t="b">
        <f t="shared" si="55"/>
        <v>1</v>
      </c>
      <c r="J421" s="248">
        <f t="shared" si="50"/>
        <v>0</v>
      </c>
      <c r="K421" s="248">
        <f t="shared" si="51"/>
        <v>0</v>
      </c>
      <c r="L421" s="248">
        <f t="shared" si="52"/>
        <v>0</v>
      </c>
      <c r="M421" s="13" t="b">
        <f t="shared" si="48"/>
        <v>1</v>
      </c>
      <c r="N421" s="13" t="b">
        <f t="shared" si="49"/>
        <v>1</v>
      </c>
      <c r="O421" s="248" t="str">
        <f t="shared" si="53"/>
        <v>-</v>
      </c>
      <c r="P421" s="248">
        <f>IF(O421="-",0,IF(COUNTIF(O421:$O$1021,O421)&gt;1,1,0))</f>
        <v>0</v>
      </c>
    </row>
    <row r="422" spans="1:16">
      <c r="A422" s="205">
        <v>401</v>
      </c>
      <c r="B422" s="177"/>
      <c r="C422" s="178"/>
      <c r="D422" s="177"/>
      <c r="E422" s="178"/>
      <c r="F422" s="179"/>
      <c r="G422" s="179"/>
      <c r="H422" s="248" t="b">
        <f t="shared" si="54"/>
        <v>1</v>
      </c>
      <c r="I422" s="248" t="b">
        <f t="shared" si="55"/>
        <v>1</v>
      </c>
      <c r="J422" s="248">
        <f t="shared" si="50"/>
        <v>0</v>
      </c>
      <c r="K422" s="248">
        <f t="shared" si="51"/>
        <v>0</v>
      </c>
      <c r="L422" s="248">
        <f t="shared" si="52"/>
        <v>0</v>
      </c>
      <c r="M422" s="13" t="b">
        <f t="shared" si="48"/>
        <v>1</v>
      </c>
      <c r="N422" s="13" t="b">
        <f t="shared" si="49"/>
        <v>1</v>
      </c>
      <c r="O422" s="248" t="str">
        <f t="shared" si="53"/>
        <v>-</v>
      </c>
      <c r="P422" s="248">
        <f>IF(O422="-",0,IF(COUNTIF(O422:$O$1021,O422)&gt;1,1,0))</f>
        <v>0</v>
      </c>
    </row>
    <row r="423" spans="1:16">
      <c r="A423" s="205">
        <v>402</v>
      </c>
      <c r="B423" s="177"/>
      <c r="C423" s="178"/>
      <c r="D423" s="177"/>
      <c r="E423" s="178"/>
      <c r="F423" s="179"/>
      <c r="G423" s="179"/>
      <c r="H423" s="248" t="b">
        <f t="shared" si="54"/>
        <v>1</v>
      </c>
      <c r="I423" s="248" t="b">
        <f t="shared" si="55"/>
        <v>1</v>
      </c>
      <c r="J423" s="248">
        <f t="shared" si="50"/>
        <v>0</v>
      </c>
      <c r="K423" s="248">
        <f t="shared" si="51"/>
        <v>0</v>
      </c>
      <c r="L423" s="248">
        <f t="shared" si="52"/>
        <v>0</v>
      </c>
      <c r="M423" s="13" t="b">
        <f t="shared" si="48"/>
        <v>1</v>
      </c>
      <c r="N423" s="13" t="b">
        <f t="shared" si="49"/>
        <v>1</v>
      </c>
      <c r="O423" s="248" t="str">
        <f t="shared" si="53"/>
        <v>-</v>
      </c>
      <c r="P423" s="248">
        <f>IF(O423="-",0,IF(COUNTIF(O423:$O$1021,O423)&gt;1,1,0))</f>
        <v>0</v>
      </c>
    </row>
    <row r="424" spans="1:16">
      <c r="A424" s="205">
        <v>403</v>
      </c>
      <c r="B424" s="177"/>
      <c r="C424" s="178"/>
      <c r="D424" s="177"/>
      <c r="E424" s="178"/>
      <c r="F424" s="179"/>
      <c r="G424" s="179"/>
      <c r="H424" s="248" t="b">
        <f t="shared" si="54"/>
        <v>1</v>
      </c>
      <c r="I424" s="248" t="b">
        <f t="shared" si="55"/>
        <v>1</v>
      </c>
      <c r="J424" s="248">
        <f t="shared" si="50"/>
        <v>0</v>
      </c>
      <c r="K424" s="248">
        <f t="shared" si="51"/>
        <v>0</v>
      </c>
      <c r="L424" s="248">
        <f t="shared" si="52"/>
        <v>0</v>
      </c>
      <c r="M424" s="13" t="b">
        <f t="shared" si="48"/>
        <v>1</v>
      </c>
      <c r="N424" s="13" t="b">
        <f t="shared" si="49"/>
        <v>1</v>
      </c>
      <c r="O424" s="248" t="str">
        <f t="shared" si="53"/>
        <v>-</v>
      </c>
      <c r="P424" s="248">
        <f>IF(O424="-",0,IF(COUNTIF(O424:$O$1021,O424)&gt;1,1,0))</f>
        <v>0</v>
      </c>
    </row>
    <row r="425" spans="1:16">
      <c r="A425" s="205">
        <v>404</v>
      </c>
      <c r="B425" s="177"/>
      <c r="C425" s="178"/>
      <c r="D425" s="177"/>
      <c r="E425" s="178"/>
      <c r="F425" s="179"/>
      <c r="G425" s="179"/>
      <c r="H425" s="248" t="b">
        <f t="shared" si="54"/>
        <v>1</v>
      </c>
      <c r="I425" s="248" t="b">
        <f t="shared" si="55"/>
        <v>1</v>
      </c>
      <c r="J425" s="248">
        <f t="shared" si="50"/>
        <v>0</v>
      </c>
      <c r="K425" s="248">
        <f t="shared" si="51"/>
        <v>0</v>
      </c>
      <c r="L425" s="248">
        <f t="shared" si="52"/>
        <v>0</v>
      </c>
      <c r="M425" s="13" t="b">
        <f t="shared" si="48"/>
        <v>1</v>
      </c>
      <c r="N425" s="13" t="b">
        <f t="shared" si="49"/>
        <v>1</v>
      </c>
      <c r="O425" s="248" t="str">
        <f t="shared" si="53"/>
        <v>-</v>
      </c>
      <c r="P425" s="248">
        <f>IF(O425="-",0,IF(COUNTIF(O425:$O$1021,O425)&gt;1,1,0))</f>
        <v>0</v>
      </c>
    </row>
    <row r="426" spans="1:16">
      <c r="A426" s="205">
        <v>405</v>
      </c>
      <c r="B426" s="177"/>
      <c r="C426" s="178"/>
      <c r="D426" s="177"/>
      <c r="E426" s="178"/>
      <c r="F426" s="179"/>
      <c r="G426" s="179"/>
      <c r="H426" s="248" t="b">
        <f t="shared" si="54"/>
        <v>1</v>
      </c>
      <c r="I426" s="248" t="b">
        <f t="shared" si="55"/>
        <v>1</v>
      </c>
      <c r="J426" s="248">
        <f t="shared" si="50"/>
        <v>0</v>
      </c>
      <c r="K426" s="248">
        <f t="shared" si="51"/>
        <v>0</v>
      </c>
      <c r="L426" s="248">
        <f t="shared" si="52"/>
        <v>0</v>
      </c>
      <c r="M426" s="13" t="b">
        <f t="shared" si="48"/>
        <v>1</v>
      </c>
      <c r="N426" s="13" t="b">
        <f t="shared" si="49"/>
        <v>1</v>
      </c>
      <c r="O426" s="248" t="str">
        <f t="shared" si="53"/>
        <v>-</v>
      </c>
      <c r="P426" s="248">
        <f>IF(O426="-",0,IF(COUNTIF(O426:$O$1021,O426)&gt;1,1,0))</f>
        <v>0</v>
      </c>
    </row>
    <row r="427" spans="1:16">
      <c r="A427" s="205">
        <v>406</v>
      </c>
      <c r="B427" s="177"/>
      <c r="C427" s="178"/>
      <c r="D427" s="177"/>
      <c r="E427" s="178"/>
      <c r="F427" s="179"/>
      <c r="G427" s="179"/>
      <c r="H427" s="248" t="b">
        <f t="shared" si="54"/>
        <v>1</v>
      </c>
      <c r="I427" s="248" t="b">
        <f t="shared" si="55"/>
        <v>1</v>
      </c>
      <c r="J427" s="248">
        <f t="shared" si="50"/>
        <v>0</v>
      </c>
      <c r="K427" s="248">
        <f t="shared" si="51"/>
        <v>0</v>
      </c>
      <c r="L427" s="248">
        <f t="shared" si="52"/>
        <v>0</v>
      </c>
      <c r="M427" s="13" t="b">
        <f t="shared" si="48"/>
        <v>1</v>
      </c>
      <c r="N427" s="13" t="b">
        <f t="shared" si="49"/>
        <v>1</v>
      </c>
      <c r="O427" s="248" t="str">
        <f t="shared" si="53"/>
        <v>-</v>
      </c>
      <c r="P427" s="248">
        <f>IF(O427="-",0,IF(COUNTIF(O427:$O$1021,O427)&gt;1,1,0))</f>
        <v>0</v>
      </c>
    </row>
    <row r="428" spans="1:16">
      <c r="A428" s="205">
        <v>407</v>
      </c>
      <c r="B428" s="177"/>
      <c r="C428" s="178"/>
      <c r="D428" s="177"/>
      <c r="E428" s="178"/>
      <c r="F428" s="179"/>
      <c r="G428" s="179"/>
      <c r="H428" s="248" t="b">
        <f t="shared" si="54"/>
        <v>1</v>
      </c>
      <c r="I428" s="248" t="b">
        <f t="shared" si="55"/>
        <v>1</v>
      </c>
      <c r="J428" s="248">
        <f t="shared" si="50"/>
        <v>0</v>
      </c>
      <c r="K428" s="248">
        <f t="shared" si="51"/>
        <v>0</v>
      </c>
      <c r="L428" s="248">
        <f t="shared" si="52"/>
        <v>0</v>
      </c>
      <c r="M428" s="13" t="b">
        <f t="shared" si="48"/>
        <v>1</v>
      </c>
      <c r="N428" s="13" t="b">
        <f t="shared" si="49"/>
        <v>1</v>
      </c>
      <c r="O428" s="248" t="str">
        <f t="shared" si="53"/>
        <v>-</v>
      </c>
      <c r="P428" s="248">
        <f>IF(O428="-",0,IF(COUNTIF(O428:$O$1021,O428)&gt;1,1,0))</f>
        <v>0</v>
      </c>
    </row>
    <row r="429" spans="1:16">
      <c r="A429" s="205">
        <v>408</v>
      </c>
      <c r="B429" s="177"/>
      <c r="C429" s="178"/>
      <c r="D429" s="177"/>
      <c r="E429" s="178"/>
      <c r="F429" s="179"/>
      <c r="G429" s="179"/>
      <c r="H429" s="248" t="b">
        <f t="shared" si="54"/>
        <v>1</v>
      </c>
      <c r="I429" s="248" t="b">
        <f t="shared" si="55"/>
        <v>1</v>
      </c>
      <c r="J429" s="248">
        <f t="shared" si="50"/>
        <v>0</v>
      </c>
      <c r="K429" s="248">
        <f t="shared" si="51"/>
        <v>0</v>
      </c>
      <c r="L429" s="248">
        <f t="shared" si="52"/>
        <v>0</v>
      </c>
      <c r="M429" s="13" t="b">
        <f t="shared" si="48"/>
        <v>1</v>
      </c>
      <c r="N429" s="13" t="b">
        <f t="shared" si="49"/>
        <v>1</v>
      </c>
      <c r="O429" s="248" t="str">
        <f t="shared" si="53"/>
        <v>-</v>
      </c>
      <c r="P429" s="248">
        <f>IF(O429="-",0,IF(COUNTIF(O429:$O$1021,O429)&gt;1,1,0))</f>
        <v>0</v>
      </c>
    </row>
    <row r="430" spans="1:16">
      <c r="A430" s="205">
        <v>409</v>
      </c>
      <c r="B430" s="177"/>
      <c r="C430" s="178"/>
      <c r="D430" s="177"/>
      <c r="E430" s="178"/>
      <c r="F430" s="179"/>
      <c r="G430" s="179"/>
      <c r="H430" s="248" t="b">
        <f t="shared" si="54"/>
        <v>1</v>
      </c>
      <c r="I430" s="248" t="b">
        <f t="shared" si="55"/>
        <v>1</v>
      </c>
      <c r="J430" s="248">
        <f t="shared" si="50"/>
        <v>0</v>
      </c>
      <c r="K430" s="248">
        <f t="shared" si="51"/>
        <v>0</v>
      </c>
      <c r="L430" s="248">
        <f t="shared" si="52"/>
        <v>0</v>
      </c>
      <c r="M430" s="13" t="b">
        <f t="shared" si="48"/>
        <v>1</v>
      </c>
      <c r="N430" s="13" t="b">
        <f t="shared" si="49"/>
        <v>1</v>
      </c>
      <c r="O430" s="248" t="str">
        <f t="shared" si="53"/>
        <v>-</v>
      </c>
      <c r="P430" s="248">
        <f>IF(O430="-",0,IF(COUNTIF(O430:$O$1021,O430)&gt;1,1,0))</f>
        <v>0</v>
      </c>
    </row>
    <row r="431" spans="1:16">
      <c r="A431" s="205">
        <v>410</v>
      </c>
      <c r="B431" s="177"/>
      <c r="C431" s="178"/>
      <c r="D431" s="177"/>
      <c r="E431" s="178"/>
      <c r="F431" s="179"/>
      <c r="G431" s="179"/>
      <c r="H431" s="248" t="b">
        <f t="shared" si="54"/>
        <v>1</v>
      </c>
      <c r="I431" s="248" t="b">
        <f t="shared" si="55"/>
        <v>1</v>
      </c>
      <c r="J431" s="248">
        <f t="shared" si="50"/>
        <v>0</v>
      </c>
      <c r="K431" s="248">
        <f t="shared" si="51"/>
        <v>0</v>
      </c>
      <c r="L431" s="248">
        <f t="shared" si="52"/>
        <v>0</v>
      </c>
      <c r="M431" s="13" t="b">
        <f t="shared" si="48"/>
        <v>1</v>
      </c>
      <c r="N431" s="13" t="b">
        <f t="shared" si="49"/>
        <v>1</v>
      </c>
      <c r="O431" s="248" t="str">
        <f t="shared" si="53"/>
        <v>-</v>
      </c>
      <c r="P431" s="248">
        <f>IF(O431="-",0,IF(COUNTIF(O431:$O$1021,O431)&gt;1,1,0))</f>
        <v>0</v>
      </c>
    </row>
    <row r="432" spans="1:16">
      <c r="A432" s="205">
        <v>411</v>
      </c>
      <c r="B432" s="177"/>
      <c r="C432" s="178"/>
      <c r="D432" s="177"/>
      <c r="E432" s="178"/>
      <c r="F432" s="179"/>
      <c r="G432" s="179"/>
      <c r="H432" s="248" t="b">
        <f t="shared" si="54"/>
        <v>1</v>
      </c>
      <c r="I432" s="248" t="b">
        <f t="shared" si="55"/>
        <v>1</v>
      </c>
      <c r="J432" s="248">
        <f t="shared" si="50"/>
        <v>0</v>
      </c>
      <c r="K432" s="248">
        <f t="shared" si="51"/>
        <v>0</v>
      </c>
      <c r="L432" s="248">
        <f t="shared" si="52"/>
        <v>0</v>
      </c>
      <c r="M432" s="13" t="b">
        <f t="shared" si="48"/>
        <v>1</v>
      </c>
      <c r="N432" s="13" t="b">
        <f t="shared" si="49"/>
        <v>1</v>
      </c>
      <c r="O432" s="248" t="str">
        <f t="shared" si="53"/>
        <v>-</v>
      </c>
      <c r="P432" s="248">
        <f>IF(O432="-",0,IF(COUNTIF(O432:$O$1021,O432)&gt;1,1,0))</f>
        <v>0</v>
      </c>
    </row>
    <row r="433" spans="1:16">
      <c r="A433" s="205">
        <v>412</v>
      </c>
      <c r="B433" s="177"/>
      <c r="C433" s="178"/>
      <c r="D433" s="177"/>
      <c r="E433" s="178"/>
      <c r="F433" s="179"/>
      <c r="G433" s="179"/>
      <c r="H433" s="248" t="b">
        <f t="shared" si="54"/>
        <v>1</v>
      </c>
      <c r="I433" s="248" t="b">
        <f t="shared" si="55"/>
        <v>1</v>
      </c>
      <c r="J433" s="248">
        <f t="shared" si="50"/>
        <v>0</v>
      </c>
      <c r="K433" s="248">
        <f t="shared" si="51"/>
        <v>0</v>
      </c>
      <c r="L433" s="248">
        <f t="shared" si="52"/>
        <v>0</v>
      </c>
      <c r="M433" s="13" t="b">
        <f t="shared" si="48"/>
        <v>1</v>
      </c>
      <c r="N433" s="13" t="b">
        <f t="shared" si="49"/>
        <v>1</v>
      </c>
      <c r="O433" s="248" t="str">
        <f t="shared" si="53"/>
        <v>-</v>
      </c>
      <c r="P433" s="248">
        <f>IF(O433="-",0,IF(COUNTIF(O433:$O$1021,O433)&gt;1,1,0))</f>
        <v>0</v>
      </c>
    </row>
    <row r="434" spans="1:16">
      <c r="A434" s="205">
        <v>413</v>
      </c>
      <c r="B434" s="177"/>
      <c r="C434" s="178"/>
      <c r="D434" s="177"/>
      <c r="E434" s="178"/>
      <c r="F434" s="179"/>
      <c r="G434" s="179"/>
      <c r="H434" s="248" t="b">
        <f t="shared" si="54"/>
        <v>1</v>
      </c>
      <c r="I434" s="248" t="b">
        <f t="shared" si="55"/>
        <v>1</v>
      </c>
      <c r="J434" s="248">
        <f t="shared" si="50"/>
        <v>0</v>
      </c>
      <c r="K434" s="248">
        <f t="shared" si="51"/>
        <v>0</v>
      </c>
      <c r="L434" s="248">
        <f t="shared" si="52"/>
        <v>0</v>
      </c>
      <c r="M434" s="13" t="b">
        <f t="shared" si="48"/>
        <v>1</v>
      </c>
      <c r="N434" s="13" t="b">
        <f t="shared" si="49"/>
        <v>1</v>
      </c>
      <c r="O434" s="248" t="str">
        <f t="shared" si="53"/>
        <v>-</v>
      </c>
      <c r="P434" s="248">
        <f>IF(O434="-",0,IF(COUNTIF(O434:$O$1021,O434)&gt;1,1,0))</f>
        <v>0</v>
      </c>
    </row>
    <row r="435" spans="1:16">
      <c r="A435" s="205">
        <v>414</v>
      </c>
      <c r="B435" s="177"/>
      <c r="C435" s="178"/>
      <c r="D435" s="177"/>
      <c r="E435" s="178"/>
      <c r="F435" s="179"/>
      <c r="G435" s="179"/>
      <c r="H435" s="248" t="b">
        <f t="shared" si="54"/>
        <v>1</v>
      </c>
      <c r="I435" s="248" t="b">
        <f t="shared" si="55"/>
        <v>1</v>
      </c>
      <c r="J435" s="248">
        <f t="shared" si="50"/>
        <v>0</v>
      </c>
      <c r="K435" s="248">
        <f t="shared" si="51"/>
        <v>0</v>
      </c>
      <c r="L435" s="248">
        <f t="shared" si="52"/>
        <v>0</v>
      </c>
      <c r="M435" s="13" t="b">
        <f t="shared" si="48"/>
        <v>1</v>
      </c>
      <c r="N435" s="13" t="b">
        <f t="shared" si="49"/>
        <v>1</v>
      </c>
      <c r="O435" s="248" t="str">
        <f t="shared" si="53"/>
        <v>-</v>
      </c>
      <c r="P435" s="248">
        <f>IF(O435="-",0,IF(COUNTIF(O435:$O$1021,O435)&gt;1,1,0))</f>
        <v>0</v>
      </c>
    </row>
    <row r="436" spans="1:16">
      <c r="A436" s="205">
        <v>415</v>
      </c>
      <c r="B436" s="177"/>
      <c r="C436" s="178"/>
      <c r="D436" s="177"/>
      <c r="E436" s="178"/>
      <c r="F436" s="179"/>
      <c r="G436" s="179"/>
      <c r="H436" s="248" t="b">
        <f t="shared" si="54"/>
        <v>1</v>
      </c>
      <c r="I436" s="248" t="b">
        <f t="shared" si="55"/>
        <v>1</v>
      </c>
      <c r="J436" s="248">
        <f t="shared" si="50"/>
        <v>0</v>
      </c>
      <c r="K436" s="248">
        <f t="shared" si="51"/>
        <v>0</v>
      </c>
      <c r="L436" s="248">
        <f t="shared" si="52"/>
        <v>0</v>
      </c>
      <c r="M436" s="13" t="b">
        <f t="shared" si="48"/>
        <v>1</v>
      </c>
      <c r="N436" s="13" t="b">
        <f t="shared" si="49"/>
        <v>1</v>
      </c>
      <c r="O436" s="248" t="str">
        <f t="shared" si="53"/>
        <v>-</v>
      </c>
      <c r="P436" s="248">
        <f>IF(O436="-",0,IF(COUNTIF(O436:$O$1021,O436)&gt;1,1,0))</f>
        <v>0</v>
      </c>
    </row>
    <row r="437" spans="1:16">
      <c r="A437" s="205">
        <v>416</v>
      </c>
      <c r="B437" s="177"/>
      <c r="C437" s="178"/>
      <c r="D437" s="177"/>
      <c r="E437" s="178"/>
      <c r="F437" s="179"/>
      <c r="G437" s="179"/>
      <c r="H437" s="248" t="b">
        <f t="shared" si="54"/>
        <v>1</v>
      </c>
      <c r="I437" s="248" t="b">
        <f t="shared" si="55"/>
        <v>1</v>
      </c>
      <c r="J437" s="248">
        <f t="shared" si="50"/>
        <v>0</v>
      </c>
      <c r="K437" s="248">
        <f t="shared" si="51"/>
        <v>0</v>
      </c>
      <c r="L437" s="248">
        <f t="shared" si="52"/>
        <v>0</v>
      </c>
      <c r="M437" s="13" t="b">
        <f t="shared" si="48"/>
        <v>1</v>
      </c>
      <c r="N437" s="13" t="b">
        <f t="shared" si="49"/>
        <v>1</v>
      </c>
      <c r="O437" s="248" t="str">
        <f t="shared" si="53"/>
        <v>-</v>
      </c>
      <c r="P437" s="248">
        <f>IF(O437="-",0,IF(COUNTIF(O437:$O$1021,O437)&gt;1,1,0))</f>
        <v>0</v>
      </c>
    </row>
    <row r="438" spans="1:16">
      <c r="A438" s="205">
        <v>417</v>
      </c>
      <c r="B438" s="177"/>
      <c r="C438" s="178"/>
      <c r="D438" s="177"/>
      <c r="E438" s="178"/>
      <c r="F438" s="179"/>
      <c r="G438" s="179"/>
      <c r="H438" s="248" t="b">
        <f t="shared" si="54"/>
        <v>1</v>
      </c>
      <c r="I438" s="248" t="b">
        <f t="shared" si="55"/>
        <v>1</v>
      </c>
      <c r="J438" s="248">
        <f t="shared" si="50"/>
        <v>0</v>
      </c>
      <c r="K438" s="248">
        <f t="shared" si="51"/>
        <v>0</v>
      </c>
      <c r="L438" s="248">
        <f t="shared" si="52"/>
        <v>0</v>
      </c>
      <c r="M438" s="13" t="b">
        <f t="shared" si="48"/>
        <v>1</v>
      </c>
      <c r="N438" s="13" t="b">
        <f t="shared" si="49"/>
        <v>1</v>
      </c>
      <c r="O438" s="248" t="str">
        <f t="shared" si="53"/>
        <v>-</v>
      </c>
      <c r="P438" s="248">
        <f>IF(O438="-",0,IF(COUNTIF(O438:$O$1021,O438)&gt;1,1,0))</f>
        <v>0</v>
      </c>
    </row>
    <row r="439" spans="1:16">
      <c r="A439" s="205">
        <v>418</v>
      </c>
      <c r="B439" s="177"/>
      <c r="C439" s="178"/>
      <c r="D439" s="177"/>
      <c r="E439" s="178"/>
      <c r="F439" s="179"/>
      <c r="G439" s="179"/>
      <c r="H439" s="248" t="b">
        <f t="shared" si="54"/>
        <v>1</v>
      </c>
      <c r="I439" s="248" t="b">
        <f t="shared" si="55"/>
        <v>1</v>
      </c>
      <c r="J439" s="248">
        <f t="shared" si="50"/>
        <v>0</v>
      </c>
      <c r="K439" s="248">
        <f t="shared" si="51"/>
        <v>0</v>
      </c>
      <c r="L439" s="248">
        <f t="shared" si="52"/>
        <v>0</v>
      </c>
      <c r="M439" s="13" t="b">
        <f t="shared" si="48"/>
        <v>1</v>
      </c>
      <c r="N439" s="13" t="b">
        <f t="shared" si="49"/>
        <v>1</v>
      </c>
      <c r="O439" s="248" t="str">
        <f t="shared" si="53"/>
        <v>-</v>
      </c>
      <c r="P439" s="248">
        <f>IF(O439="-",0,IF(COUNTIF(O439:$O$1021,O439)&gt;1,1,0))</f>
        <v>0</v>
      </c>
    </row>
    <row r="440" spans="1:16">
      <c r="A440" s="205">
        <v>419</v>
      </c>
      <c r="B440" s="177"/>
      <c r="C440" s="178"/>
      <c r="D440" s="177"/>
      <c r="E440" s="178"/>
      <c r="F440" s="179"/>
      <c r="G440" s="179"/>
      <c r="H440" s="248" t="b">
        <f t="shared" si="54"/>
        <v>1</v>
      </c>
      <c r="I440" s="248" t="b">
        <f t="shared" si="55"/>
        <v>1</v>
      </c>
      <c r="J440" s="248">
        <f t="shared" si="50"/>
        <v>0</v>
      </c>
      <c r="K440" s="248">
        <f t="shared" si="51"/>
        <v>0</v>
      </c>
      <c r="L440" s="248">
        <f t="shared" si="52"/>
        <v>0</v>
      </c>
      <c r="M440" s="13" t="b">
        <f t="shared" si="48"/>
        <v>1</v>
      </c>
      <c r="N440" s="13" t="b">
        <f t="shared" si="49"/>
        <v>1</v>
      </c>
      <c r="O440" s="248" t="str">
        <f t="shared" si="53"/>
        <v>-</v>
      </c>
      <c r="P440" s="248">
        <f>IF(O440="-",0,IF(COUNTIF(O440:$O$1021,O440)&gt;1,1,0))</f>
        <v>0</v>
      </c>
    </row>
    <row r="441" spans="1:16">
      <c r="A441" s="205">
        <v>420</v>
      </c>
      <c r="B441" s="177"/>
      <c r="C441" s="178"/>
      <c r="D441" s="177"/>
      <c r="E441" s="178"/>
      <c r="F441" s="179"/>
      <c r="G441" s="179"/>
      <c r="H441" s="248" t="b">
        <f t="shared" si="54"/>
        <v>1</v>
      </c>
      <c r="I441" s="248" t="b">
        <f t="shared" si="55"/>
        <v>1</v>
      </c>
      <c r="J441" s="248">
        <f t="shared" si="50"/>
        <v>0</v>
      </c>
      <c r="K441" s="248">
        <f t="shared" si="51"/>
        <v>0</v>
      </c>
      <c r="L441" s="248">
        <f t="shared" si="52"/>
        <v>0</v>
      </c>
      <c r="M441" s="13" t="b">
        <f t="shared" si="48"/>
        <v>1</v>
      </c>
      <c r="N441" s="13" t="b">
        <f t="shared" si="49"/>
        <v>1</v>
      </c>
      <c r="O441" s="248" t="str">
        <f t="shared" si="53"/>
        <v>-</v>
      </c>
      <c r="P441" s="248">
        <f>IF(O441="-",0,IF(COUNTIF(O441:$O$1021,O441)&gt;1,1,0))</f>
        <v>0</v>
      </c>
    </row>
    <row r="442" spans="1:16">
      <c r="A442" s="205">
        <v>421</v>
      </c>
      <c r="B442" s="177"/>
      <c r="C442" s="178"/>
      <c r="D442" s="177"/>
      <c r="E442" s="178"/>
      <c r="F442" s="179"/>
      <c r="G442" s="179"/>
      <c r="H442" s="248" t="b">
        <f t="shared" si="54"/>
        <v>1</v>
      </c>
      <c r="I442" s="248" t="b">
        <f t="shared" si="55"/>
        <v>1</v>
      </c>
      <c r="J442" s="248">
        <f t="shared" si="50"/>
        <v>0</v>
      </c>
      <c r="K442" s="248">
        <f t="shared" si="51"/>
        <v>0</v>
      </c>
      <c r="L442" s="248">
        <f t="shared" si="52"/>
        <v>0</v>
      </c>
      <c r="M442" s="13" t="b">
        <f t="shared" si="48"/>
        <v>1</v>
      </c>
      <c r="N442" s="13" t="b">
        <f t="shared" si="49"/>
        <v>1</v>
      </c>
      <c r="O442" s="248" t="str">
        <f t="shared" si="53"/>
        <v>-</v>
      </c>
      <c r="P442" s="248">
        <f>IF(O442="-",0,IF(COUNTIF(O442:$O$1021,O442)&gt;1,1,0))</f>
        <v>0</v>
      </c>
    </row>
    <row r="443" spans="1:16">
      <c r="A443" s="205">
        <v>422</v>
      </c>
      <c r="B443" s="177"/>
      <c r="C443" s="178"/>
      <c r="D443" s="177"/>
      <c r="E443" s="178"/>
      <c r="F443" s="179"/>
      <c r="G443" s="179"/>
      <c r="H443" s="248" t="b">
        <f t="shared" si="54"/>
        <v>1</v>
      </c>
      <c r="I443" s="248" t="b">
        <f t="shared" si="55"/>
        <v>1</v>
      </c>
      <c r="J443" s="248">
        <f t="shared" si="50"/>
        <v>0</v>
      </c>
      <c r="K443" s="248">
        <f t="shared" si="51"/>
        <v>0</v>
      </c>
      <c r="L443" s="248">
        <f t="shared" si="52"/>
        <v>0</v>
      </c>
      <c r="M443" s="13" t="b">
        <f t="shared" si="48"/>
        <v>1</v>
      </c>
      <c r="N443" s="13" t="b">
        <f t="shared" si="49"/>
        <v>1</v>
      </c>
      <c r="O443" s="248" t="str">
        <f t="shared" si="53"/>
        <v>-</v>
      </c>
      <c r="P443" s="248">
        <f>IF(O443="-",0,IF(COUNTIF(O443:$O$1021,O443)&gt;1,1,0))</f>
        <v>0</v>
      </c>
    </row>
    <row r="444" spans="1:16">
      <c r="A444" s="205">
        <v>423</v>
      </c>
      <c r="B444" s="177"/>
      <c r="C444" s="178"/>
      <c r="D444" s="177"/>
      <c r="E444" s="178"/>
      <c r="F444" s="179"/>
      <c r="G444" s="179"/>
      <c r="H444" s="248" t="b">
        <f t="shared" si="54"/>
        <v>1</v>
      </c>
      <c r="I444" s="248" t="b">
        <f t="shared" si="55"/>
        <v>1</v>
      </c>
      <c r="J444" s="248">
        <f t="shared" si="50"/>
        <v>0</v>
      </c>
      <c r="K444" s="248">
        <f t="shared" si="51"/>
        <v>0</v>
      </c>
      <c r="L444" s="248">
        <f t="shared" si="52"/>
        <v>0</v>
      </c>
      <c r="M444" s="13" t="b">
        <f t="shared" si="48"/>
        <v>1</v>
      </c>
      <c r="N444" s="13" t="b">
        <f t="shared" si="49"/>
        <v>1</v>
      </c>
      <c r="O444" s="248" t="str">
        <f t="shared" si="53"/>
        <v>-</v>
      </c>
      <c r="P444" s="248">
        <f>IF(O444="-",0,IF(COUNTIF(O444:$O$1021,O444)&gt;1,1,0))</f>
        <v>0</v>
      </c>
    </row>
    <row r="445" spans="1:16">
      <c r="A445" s="205">
        <v>424</v>
      </c>
      <c r="B445" s="177"/>
      <c r="C445" s="178"/>
      <c r="D445" s="177"/>
      <c r="E445" s="178"/>
      <c r="F445" s="179"/>
      <c r="G445" s="179"/>
      <c r="H445" s="248" t="b">
        <f t="shared" si="54"/>
        <v>1</v>
      </c>
      <c r="I445" s="248" t="b">
        <f t="shared" si="55"/>
        <v>1</v>
      </c>
      <c r="J445" s="248">
        <f t="shared" si="50"/>
        <v>0</v>
      </c>
      <c r="K445" s="248">
        <f t="shared" si="51"/>
        <v>0</v>
      </c>
      <c r="L445" s="248">
        <f t="shared" si="52"/>
        <v>0</v>
      </c>
      <c r="M445" s="13" t="b">
        <f t="shared" si="48"/>
        <v>1</v>
      </c>
      <c r="N445" s="13" t="b">
        <f t="shared" si="49"/>
        <v>1</v>
      </c>
      <c r="O445" s="248" t="str">
        <f t="shared" si="53"/>
        <v>-</v>
      </c>
      <c r="P445" s="248">
        <f>IF(O445="-",0,IF(COUNTIF(O445:$O$1021,O445)&gt;1,1,0))</f>
        <v>0</v>
      </c>
    </row>
    <row r="446" spans="1:16">
      <c r="A446" s="205">
        <v>425</v>
      </c>
      <c r="B446" s="177"/>
      <c r="C446" s="178"/>
      <c r="D446" s="177"/>
      <c r="E446" s="178"/>
      <c r="F446" s="179"/>
      <c r="G446" s="179"/>
      <c r="H446" s="248" t="b">
        <f t="shared" si="54"/>
        <v>1</v>
      </c>
      <c r="I446" s="248" t="b">
        <f t="shared" si="55"/>
        <v>1</v>
      </c>
      <c r="J446" s="248">
        <f t="shared" si="50"/>
        <v>0</v>
      </c>
      <c r="K446" s="248">
        <f t="shared" si="51"/>
        <v>0</v>
      </c>
      <c r="L446" s="248">
        <f t="shared" si="52"/>
        <v>0</v>
      </c>
      <c r="M446" s="13" t="b">
        <f t="shared" si="48"/>
        <v>1</v>
      </c>
      <c r="N446" s="13" t="b">
        <f t="shared" si="49"/>
        <v>1</v>
      </c>
      <c r="O446" s="248" t="str">
        <f t="shared" si="53"/>
        <v>-</v>
      </c>
      <c r="P446" s="248">
        <f>IF(O446="-",0,IF(COUNTIF(O446:$O$1021,O446)&gt;1,1,0))</f>
        <v>0</v>
      </c>
    </row>
    <row r="447" spans="1:16">
      <c r="A447" s="205">
        <v>426</v>
      </c>
      <c r="B447" s="177"/>
      <c r="C447" s="178"/>
      <c r="D447" s="177"/>
      <c r="E447" s="178"/>
      <c r="F447" s="179"/>
      <c r="G447" s="179"/>
      <c r="H447" s="248" t="b">
        <f t="shared" si="54"/>
        <v>1</v>
      </c>
      <c r="I447" s="248" t="b">
        <f t="shared" si="55"/>
        <v>1</v>
      </c>
      <c r="J447" s="248">
        <f t="shared" si="50"/>
        <v>0</v>
      </c>
      <c r="K447" s="248">
        <f t="shared" si="51"/>
        <v>0</v>
      </c>
      <c r="L447" s="248">
        <f t="shared" si="52"/>
        <v>0</v>
      </c>
      <c r="M447" s="13" t="b">
        <f t="shared" si="48"/>
        <v>1</v>
      </c>
      <c r="N447" s="13" t="b">
        <f t="shared" si="49"/>
        <v>1</v>
      </c>
      <c r="O447" s="248" t="str">
        <f t="shared" si="53"/>
        <v>-</v>
      </c>
      <c r="P447" s="248">
        <f>IF(O447="-",0,IF(COUNTIF(O447:$O$1021,O447)&gt;1,1,0))</f>
        <v>0</v>
      </c>
    </row>
    <row r="448" spans="1:16">
      <c r="A448" s="205">
        <v>427</v>
      </c>
      <c r="B448" s="177"/>
      <c r="C448" s="178"/>
      <c r="D448" s="177"/>
      <c r="E448" s="178"/>
      <c r="F448" s="179"/>
      <c r="G448" s="179"/>
      <c r="H448" s="248" t="b">
        <f t="shared" si="54"/>
        <v>1</v>
      </c>
      <c r="I448" s="248" t="b">
        <f t="shared" si="55"/>
        <v>1</v>
      </c>
      <c r="J448" s="248">
        <f t="shared" si="50"/>
        <v>0</v>
      </c>
      <c r="K448" s="248">
        <f t="shared" si="51"/>
        <v>0</v>
      </c>
      <c r="L448" s="248">
        <f t="shared" si="52"/>
        <v>0</v>
      </c>
      <c r="M448" s="13" t="b">
        <f t="shared" si="48"/>
        <v>1</v>
      </c>
      <c r="N448" s="13" t="b">
        <f t="shared" si="49"/>
        <v>1</v>
      </c>
      <c r="O448" s="248" t="str">
        <f t="shared" si="53"/>
        <v>-</v>
      </c>
      <c r="P448" s="248">
        <f>IF(O448="-",0,IF(COUNTIF(O448:$O$1021,O448)&gt;1,1,0))</f>
        <v>0</v>
      </c>
    </row>
    <row r="449" spans="1:16">
      <c r="A449" s="205">
        <v>428</v>
      </c>
      <c r="B449" s="177"/>
      <c r="C449" s="178"/>
      <c r="D449" s="177"/>
      <c r="E449" s="178"/>
      <c r="F449" s="179"/>
      <c r="G449" s="179"/>
      <c r="H449" s="248" t="b">
        <f t="shared" si="54"/>
        <v>1</v>
      </c>
      <c r="I449" s="248" t="b">
        <f t="shared" si="55"/>
        <v>1</v>
      </c>
      <c r="J449" s="248">
        <f t="shared" si="50"/>
        <v>0</v>
      </c>
      <c r="K449" s="248">
        <f t="shared" si="51"/>
        <v>0</v>
      </c>
      <c r="L449" s="248">
        <f t="shared" si="52"/>
        <v>0</v>
      </c>
      <c r="M449" s="13" t="b">
        <f t="shared" si="48"/>
        <v>1</v>
      </c>
      <c r="N449" s="13" t="b">
        <f t="shared" si="49"/>
        <v>1</v>
      </c>
      <c r="O449" s="248" t="str">
        <f t="shared" si="53"/>
        <v>-</v>
      </c>
      <c r="P449" s="248">
        <f>IF(O449="-",0,IF(COUNTIF(O449:$O$1021,O449)&gt;1,1,0))</f>
        <v>0</v>
      </c>
    </row>
    <row r="450" spans="1:16">
      <c r="A450" s="205">
        <v>429</v>
      </c>
      <c r="B450" s="177"/>
      <c r="C450" s="178"/>
      <c r="D450" s="177"/>
      <c r="E450" s="178"/>
      <c r="F450" s="179"/>
      <c r="G450" s="179"/>
      <c r="H450" s="248" t="b">
        <f t="shared" si="54"/>
        <v>1</v>
      </c>
      <c r="I450" s="248" t="b">
        <f t="shared" si="55"/>
        <v>1</v>
      </c>
      <c r="J450" s="248">
        <f t="shared" si="50"/>
        <v>0</v>
      </c>
      <c r="K450" s="248">
        <f t="shared" si="51"/>
        <v>0</v>
      </c>
      <c r="L450" s="248">
        <f t="shared" si="52"/>
        <v>0</v>
      </c>
      <c r="M450" s="13" t="b">
        <f t="shared" si="48"/>
        <v>1</v>
      </c>
      <c r="N450" s="13" t="b">
        <f t="shared" si="49"/>
        <v>1</v>
      </c>
      <c r="O450" s="248" t="str">
        <f t="shared" si="53"/>
        <v>-</v>
      </c>
      <c r="P450" s="248">
        <f>IF(O450="-",0,IF(COUNTIF(O450:$O$1021,O450)&gt;1,1,0))</f>
        <v>0</v>
      </c>
    </row>
    <row r="451" spans="1:16">
      <c r="A451" s="205">
        <v>430</v>
      </c>
      <c r="B451" s="177"/>
      <c r="C451" s="178"/>
      <c r="D451" s="177"/>
      <c r="E451" s="178"/>
      <c r="F451" s="179"/>
      <c r="G451" s="179"/>
      <c r="H451" s="248" t="b">
        <f t="shared" si="54"/>
        <v>1</v>
      </c>
      <c r="I451" s="248" t="b">
        <f t="shared" si="55"/>
        <v>1</v>
      </c>
      <c r="J451" s="248">
        <f t="shared" si="50"/>
        <v>0</v>
      </c>
      <c r="K451" s="248">
        <f t="shared" si="51"/>
        <v>0</v>
      </c>
      <c r="L451" s="248">
        <f t="shared" si="52"/>
        <v>0</v>
      </c>
      <c r="M451" s="13" t="b">
        <f t="shared" si="48"/>
        <v>1</v>
      </c>
      <c r="N451" s="13" t="b">
        <f t="shared" si="49"/>
        <v>1</v>
      </c>
      <c r="O451" s="248" t="str">
        <f t="shared" si="53"/>
        <v>-</v>
      </c>
      <c r="P451" s="248">
        <f>IF(O451="-",0,IF(COUNTIF(O451:$O$1021,O451)&gt;1,1,0))</f>
        <v>0</v>
      </c>
    </row>
    <row r="452" spans="1:16">
      <c r="A452" s="205">
        <v>431</v>
      </c>
      <c r="B452" s="177"/>
      <c r="C452" s="178"/>
      <c r="D452" s="177"/>
      <c r="E452" s="178"/>
      <c r="F452" s="179"/>
      <c r="G452" s="179"/>
      <c r="H452" s="248" t="b">
        <f t="shared" si="54"/>
        <v>1</v>
      </c>
      <c r="I452" s="248" t="b">
        <f t="shared" si="55"/>
        <v>1</v>
      </c>
      <c r="J452" s="248">
        <f t="shared" si="50"/>
        <v>0</v>
      </c>
      <c r="K452" s="248">
        <f t="shared" si="51"/>
        <v>0</v>
      </c>
      <c r="L452" s="248">
        <f t="shared" si="52"/>
        <v>0</v>
      </c>
      <c r="M452" s="13" t="b">
        <f t="shared" si="48"/>
        <v>1</v>
      </c>
      <c r="N452" s="13" t="b">
        <f t="shared" si="49"/>
        <v>1</v>
      </c>
      <c r="O452" s="248" t="str">
        <f t="shared" si="53"/>
        <v>-</v>
      </c>
      <c r="P452" s="248">
        <f>IF(O452="-",0,IF(COUNTIF(O452:$O$1021,O452)&gt;1,1,0))</f>
        <v>0</v>
      </c>
    </row>
    <row r="453" spans="1:16">
      <c r="A453" s="205">
        <v>432</v>
      </c>
      <c r="B453" s="177"/>
      <c r="C453" s="178"/>
      <c r="D453" s="177"/>
      <c r="E453" s="178"/>
      <c r="F453" s="179"/>
      <c r="G453" s="179"/>
      <c r="H453" s="248" t="b">
        <f t="shared" si="54"/>
        <v>1</v>
      </c>
      <c r="I453" s="248" t="b">
        <f t="shared" si="55"/>
        <v>1</v>
      </c>
      <c r="J453" s="248">
        <f t="shared" si="50"/>
        <v>0</v>
      </c>
      <c r="K453" s="248">
        <f t="shared" si="51"/>
        <v>0</v>
      </c>
      <c r="L453" s="248">
        <f t="shared" si="52"/>
        <v>0</v>
      </c>
      <c r="M453" s="13" t="b">
        <f t="shared" si="48"/>
        <v>1</v>
      </c>
      <c r="N453" s="13" t="b">
        <f t="shared" si="49"/>
        <v>1</v>
      </c>
      <c r="O453" s="248" t="str">
        <f t="shared" si="53"/>
        <v>-</v>
      </c>
      <c r="P453" s="248">
        <f>IF(O453="-",0,IF(COUNTIF(O453:$O$1021,O453)&gt;1,1,0))</f>
        <v>0</v>
      </c>
    </row>
    <row r="454" spans="1:16">
      <c r="A454" s="205">
        <v>433</v>
      </c>
      <c r="B454" s="177"/>
      <c r="C454" s="178"/>
      <c r="D454" s="177"/>
      <c r="E454" s="178"/>
      <c r="F454" s="179"/>
      <c r="G454" s="179"/>
      <c r="H454" s="248" t="b">
        <f t="shared" si="54"/>
        <v>1</v>
      </c>
      <c r="I454" s="248" t="b">
        <f t="shared" si="55"/>
        <v>1</v>
      </c>
      <c r="J454" s="248">
        <f t="shared" si="50"/>
        <v>0</v>
      </c>
      <c r="K454" s="248">
        <f t="shared" si="51"/>
        <v>0</v>
      </c>
      <c r="L454" s="248">
        <f t="shared" si="52"/>
        <v>0</v>
      </c>
      <c r="M454" s="13" t="b">
        <f t="shared" si="48"/>
        <v>1</v>
      </c>
      <c r="N454" s="13" t="b">
        <f t="shared" si="49"/>
        <v>1</v>
      </c>
      <c r="O454" s="248" t="str">
        <f t="shared" si="53"/>
        <v>-</v>
      </c>
      <c r="P454" s="248">
        <f>IF(O454="-",0,IF(COUNTIF(O454:$O$1021,O454)&gt;1,1,0))</f>
        <v>0</v>
      </c>
    </row>
    <row r="455" spans="1:16">
      <c r="A455" s="205">
        <v>434</v>
      </c>
      <c r="B455" s="177"/>
      <c r="C455" s="178"/>
      <c r="D455" s="177"/>
      <c r="E455" s="178"/>
      <c r="F455" s="179"/>
      <c r="G455" s="179"/>
      <c r="H455" s="248" t="b">
        <f t="shared" si="54"/>
        <v>1</v>
      </c>
      <c r="I455" s="248" t="b">
        <f t="shared" si="55"/>
        <v>1</v>
      </c>
      <c r="J455" s="248">
        <f t="shared" si="50"/>
        <v>0</v>
      </c>
      <c r="K455" s="248">
        <f t="shared" si="51"/>
        <v>0</v>
      </c>
      <c r="L455" s="248">
        <f t="shared" si="52"/>
        <v>0</v>
      </c>
      <c r="M455" s="13" t="b">
        <f t="shared" si="48"/>
        <v>1</v>
      </c>
      <c r="N455" s="13" t="b">
        <f t="shared" si="49"/>
        <v>1</v>
      </c>
      <c r="O455" s="248" t="str">
        <f t="shared" si="53"/>
        <v>-</v>
      </c>
      <c r="P455" s="248">
        <f>IF(O455="-",0,IF(COUNTIF(O455:$O$1021,O455)&gt;1,1,0))</f>
        <v>0</v>
      </c>
    </row>
    <row r="456" spans="1:16">
      <c r="A456" s="205">
        <v>435</v>
      </c>
      <c r="B456" s="177"/>
      <c r="C456" s="178"/>
      <c r="D456" s="177"/>
      <c r="E456" s="178"/>
      <c r="F456" s="179"/>
      <c r="G456" s="179"/>
      <c r="H456" s="248" t="b">
        <f t="shared" si="54"/>
        <v>1</v>
      </c>
      <c r="I456" s="248" t="b">
        <f t="shared" si="55"/>
        <v>1</v>
      </c>
      <c r="J456" s="248">
        <f t="shared" si="50"/>
        <v>0</v>
      </c>
      <c r="K456" s="248">
        <f t="shared" si="51"/>
        <v>0</v>
      </c>
      <c r="L456" s="248">
        <f t="shared" si="52"/>
        <v>0</v>
      </c>
      <c r="M456" s="13" t="b">
        <f t="shared" si="48"/>
        <v>1</v>
      </c>
      <c r="N456" s="13" t="b">
        <f t="shared" si="49"/>
        <v>1</v>
      </c>
      <c r="O456" s="248" t="str">
        <f t="shared" si="53"/>
        <v>-</v>
      </c>
      <c r="P456" s="248">
        <f>IF(O456="-",0,IF(COUNTIF(O456:$O$1021,O456)&gt;1,1,0))</f>
        <v>0</v>
      </c>
    </row>
    <row r="457" spans="1:16">
      <c r="A457" s="205">
        <v>436</v>
      </c>
      <c r="B457" s="177"/>
      <c r="C457" s="178"/>
      <c r="D457" s="177"/>
      <c r="E457" s="178"/>
      <c r="F457" s="179"/>
      <c r="G457" s="179"/>
      <c r="H457" s="248" t="b">
        <f t="shared" si="54"/>
        <v>1</v>
      </c>
      <c r="I457" s="248" t="b">
        <f t="shared" si="55"/>
        <v>1</v>
      </c>
      <c r="J457" s="248">
        <f t="shared" si="50"/>
        <v>0</v>
      </c>
      <c r="K457" s="248">
        <f t="shared" si="51"/>
        <v>0</v>
      </c>
      <c r="L457" s="248">
        <f t="shared" si="52"/>
        <v>0</v>
      </c>
      <c r="M457" s="13" t="b">
        <f t="shared" si="48"/>
        <v>1</v>
      </c>
      <c r="N457" s="13" t="b">
        <f t="shared" si="49"/>
        <v>1</v>
      </c>
      <c r="O457" s="248" t="str">
        <f t="shared" si="53"/>
        <v>-</v>
      </c>
      <c r="P457" s="248">
        <f>IF(O457="-",0,IF(COUNTIF(O457:$O$1021,O457)&gt;1,1,0))</f>
        <v>0</v>
      </c>
    </row>
    <row r="458" spans="1:16">
      <c r="A458" s="205">
        <v>437</v>
      </c>
      <c r="B458" s="177"/>
      <c r="C458" s="178"/>
      <c r="D458" s="177"/>
      <c r="E458" s="178"/>
      <c r="F458" s="179"/>
      <c r="G458" s="179"/>
      <c r="H458" s="248" t="b">
        <f t="shared" si="54"/>
        <v>1</v>
      </c>
      <c r="I458" s="248" t="b">
        <f t="shared" si="55"/>
        <v>1</v>
      </c>
      <c r="J458" s="248">
        <f t="shared" si="50"/>
        <v>0</v>
      </c>
      <c r="K458" s="248">
        <f t="shared" si="51"/>
        <v>0</v>
      </c>
      <c r="L458" s="248">
        <f t="shared" si="52"/>
        <v>0</v>
      </c>
      <c r="M458" s="13" t="b">
        <f t="shared" si="48"/>
        <v>1</v>
      </c>
      <c r="N458" s="13" t="b">
        <f t="shared" si="49"/>
        <v>1</v>
      </c>
      <c r="O458" s="248" t="str">
        <f t="shared" si="53"/>
        <v>-</v>
      </c>
      <c r="P458" s="248">
        <f>IF(O458="-",0,IF(COUNTIF(O458:$O$1021,O458)&gt;1,1,0))</f>
        <v>0</v>
      </c>
    </row>
    <row r="459" spans="1:16">
      <c r="A459" s="205">
        <v>438</v>
      </c>
      <c r="B459" s="177"/>
      <c r="C459" s="178"/>
      <c r="D459" s="177"/>
      <c r="E459" s="178"/>
      <c r="F459" s="179"/>
      <c r="G459" s="179"/>
      <c r="H459" s="248" t="b">
        <f t="shared" si="54"/>
        <v>1</v>
      </c>
      <c r="I459" s="248" t="b">
        <f t="shared" si="55"/>
        <v>1</v>
      </c>
      <c r="J459" s="248">
        <f t="shared" si="50"/>
        <v>0</v>
      </c>
      <c r="K459" s="248">
        <f t="shared" si="51"/>
        <v>0</v>
      </c>
      <c r="L459" s="248">
        <f t="shared" si="52"/>
        <v>0</v>
      </c>
      <c r="M459" s="13" t="b">
        <f t="shared" si="48"/>
        <v>1</v>
      </c>
      <c r="N459" s="13" t="b">
        <f t="shared" si="49"/>
        <v>1</v>
      </c>
      <c r="O459" s="248" t="str">
        <f t="shared" si="53"/>
        <v>-</v>
      </c>
      <c r="P459" s="248">
        <f>IF(O459="-",0,IF(COUNTIF(O459:$O$1021,O459)&gt;1,1,0))</f>
        <v>0</v>
      </c>
    </row>
    <row r="460" spans="1:16">
      <c r="A460" s="205">
        <v>439</v>
      </c>
      <c r="B460" s="177"/>
      <c r="C460" s="178"/>
      <c r="D460" s="177"/>
      <c r="E460" s="178"/>
      <c r="F460" s="179"/>
      <c r="G460" s="179"/>
      <c r="H460" s="248" t="b">
        <f t="shared" si="54"/>
        <v>1</v>
      </c>
      <c r="I460" s="248" t="b">
        <f t="shared" si="55"/>
        <v>1</v>
      </c>
      <c r="J460" s="248">
        <f t="shared" si="50"/>
        <v>0</v>
      </c>
      <c r="K460" s="248">
        <f t="shared" si="51"/>
        <v>0</v>
      </c>
      <c r="L460" s="248">
        <f t="shared" si="52"/>
        <v>0</v>
      </c>
      <c r="M460" s="13" t="b">
        <f t="shared" si="48"/>
        <v>1</v>
      </c>
      <c r="N460" s="13" t="b">
        <f t="shared" si="49"/>
        <v>1</v>
      </c>
      <c r="O460" s="248" t="str">
        <f t="shared" si="53"/>
        <v>-</v>
      </c>
      <c r="P460" s="248">
        <f>IF(O460="-",0,IF(COUNTIF(O460:$O$1021,O460)&gt;1,1,0))</f>
        <v>0</v>
      </c>
    </row>
    <row r="461" spans="1:16">
      <c r="A461" s="205">
        <v>440</v>
      </c>
      <c r="B461" s="177"/>
      <c r="C461" s="178"/>
      <c r="D461" s="177"/>
      <c r="E461" s="178"/>
      <c r="F461" s="179"/>
      <c r="G461" s="179"/>
      <c r="H461" s="248" t="b">
        <f t="shared" si="54"/>
        <v>1</v>
      </c>
      <c r="I461" s="248" t="b">
        <f t="shared" si="55"/>
        <v>1</v>
      </c>
      <c r="J461" s="248">
        <f t="shared" si="50"/>
        <v>0</v>
      </c>
      <c r="K461" s="248">
        <f t="shared" si="51"/>
        <v>0</v>
      </c>
      <c r="L461" s="248">
        <f t="shared" si="52"/>
        <v>0</v>
      </c>
      <c r="M461" s="13" t="b">
        <f t="shared" si="48"/>
        <v>1</v>
      </c>
      <c r="N461" s="13" t="b">
        <f t="shared" si="49"/>
        <v>1</v>
      </c>
      <c r="O461" s="248" t="str">
        <f t="shared" si="53"/>
        <v>-</v>
      </c>
      <c r="P461" s="248">
        <f>IF(O461="-",0,IF(COUNTIF(O461:$O$1021,O461)&gt;1,1,0))</f>
        <v>0</v>
      </c>
    </row>
    <row r="462" spans="1:16">
      <c r="A462" s="205">
        <v>441</v>
      </c>
      <c r="B462" s="177"/>
      <c r="C462" s="178"/>
      <c r="D462" s="177"/>
      <c r="E462" s="178"/>
      <c r="F462" s="179"/>
      <c r="G462" s="179"/>
      <c r="H462" s="248" t="b">
        <f t="shared" si="54"/>
        <v>1</v>
      </c>
      <c r="I462" s="248" t="b">
        <f t="shared" si="55"/>
        <v>1</v>
      </c>
      <c r="J462" s="248">
        <f t="shared" si="50"/>
        <v>0</v>
      </c>
      <c r="K462" s="248">
        <f t="shared" si="51"/>
        <v>0</v>
      </c>
      <c r="L462" s="248">
        <f t="shared" si="52"/>
        <v>0</v>
      </c>
      <c r="M462" s="13" t="b">
        <f t="shared" si="48"/>
        <v>1</v>
      </c>
      <c r="N462" s="13" t="b">
        <f t="shared" si="49"/>
        <v>1</v>
      </c>
      <c r="O462" s="248" t="str">
        <f t="shared" si="53"/>
        <v>-</v>
      </c>
      <c r="P462" s="248">
        <f>IF(O462="-",0,IF(COUNTIF(O462:$O$1021,O462)&gt;1,1,0))</f>
        <v>0</v>
      </c>
    </row>
    <row r="463" spans="1:16">
      <c r="A463" s="205">
        <v>442</v>
      </c>
      <c r="B463" s="177"/>
      <c r="C463" s="178"/>
      <c r="D463" s="177"/>
      <c r="E463" s="178"/>
      <c r="F463" s="179"/>
      <c r="G463" s="179"/>
      <c r="H463" s="248" t="b">
        <f t="shared" si="54"/>
        <v>1</v>
      </c>
      <c r="I463" s="248" t="b">
        <f t="shared" si="55"/>
        <v>1</v>
      </c>
      <c r="J463" s="248">
        <f t="shared" si="50"/>
        <v>0</v>
      </c>
      <c r="K463" s="248">
        <f t="shared" si="51"/>
        <v>0</v>
      </c>
      <c r="L463" s="248">
        <f t="shared" si="52"/>
        <v>0</v>
      </c>
      <c r="M463" s="13" t="b">
        <f t="shared" si="48"/>
        <v>1</v>
      </c>
      <c r="N463" s="13" t="b">
        <f t="shared" si="49"/>
        <v>1</v>
      </c>
      <c r="O463" s="248" t="str">
        <f t="shared" si="53"/>
        <v>-</v>
      </c>
      <c r="P463" s="248">
        <f>IF(O463="-",0,IF(COUNTIF(O463:$O$1021,O463)&gt;1,1,0))</f>
        <v>0</v>
      </c>
    </row>
    <row r="464" spans="1:16">
      <c r="A464" s="205">
        <v>443</v>
      </c>
      <c r="B464" s="177"/>
      <c r="C464" s="178"/>
      <c r="D464" s="177"/>
      <c r="E464" s="178"/>
      <c r="F464" s="179"/>
      <c r="G464" s="179"/>
      <c r="H464" s="248" t="b">
        <f t="shared" si="54"/>
        <v>1</v>
      </c>
      <c r="I464" s="248" t="b">
        <f t="shared" si="55"/>
        <v>1</v>
      </c>
      <c r="J464" s="248">
        <f t="shared" si="50"/>
        <v>0</v>
      </c>
      <c r="K464" s="248">
        <f t="shared" si="51"/>
        <v>0</v>
      </c>
      <c r="L464" s="248">
        <f t="shared" si="52"/>
        <v>0</v>
      </c>
      <c r="M464" s="13" t="b">
        <f t="shared" si="48"/>
        <v>1</v>
      </c>
      <c r="N464" s="13" t="b">
        <f t="shared" si="49"/>
        <v>1</v>
      </c>
      <c r="O464" s="248" t="str">
        <f t="shared" si="53"/>
        <v>-</v>
      </c>
      <c r="P464" s="248">
        <f>IF(O464="-",0,IF(COUNTIF(O464:$O$1021,O464)&gt;1,1,0))</f>
        <v>0</v>
      </c>
    </row>
    <row r="465" spans="1:16">
      <c r="A465" s="205">
        <v>444</v>
      </c>
      <c r="B465" s="177"/>
      <c r="C465" s="178"/>
      <c r="D465" s="177"/>
      <c r="E465" s="178"/>
      <c r="F465" s="179"/>
      <c r="G465" s="179"/>
      <c r="H465" s="248" t="b">
        <f t="shared" si="54"/>
        <v>1</v>
      </c>
      <c r="I465" s="248" t="b">
        <f t="shared" si="55"/>
        <v>1</v>
      </c>
      <c r="J465" s="248">
        <f t="shared" si="50"/>
        <v>0</v>
      </c>
      <c r="K465" s="248">
        <f t="shared" si="51"/>
        <v>0</v>
      </c>
      <c r="L465" s="248">
        <f t="shared" si="52"/>
        <v>0</v>
      </c>
      <c r="M465" s="13" t="b">
        <f t="shared" si="48"/>
        <v>1</v>
      </c>
      <c r="N465" s="13" t="b">
        <f t="shared" si="49"/>
        <v>1</v>
      </c>
      <c r="O465" s="248" t="str">
        <f t="shared" si="53"/>
        <v>-</v>
      </c>
      <c r="P465" s="248">
        <f>IF(O465="-",0,IF(COUNTIF(O465:$O$1021,O465)&gt;1,1,0))</f>
        <v>0</v>
      </c>
    </row>
    <row r="466" spans="1:16">
      <c r="A466" s="205">
        <v>445</v>
      </c>
      <c r="B466" s="177"/>
      <c r="C466" s="178"/>
      <c r="D466" s="177"/>
      <c r="E466" s="178"/>
      <c r="F466" s="179"/>
      <c r="G466" s="179"/>
      <c r="H466" s="248" t="b">
        <f t="shared" si="54"/>
        <v>1</v>
      </c>
      <c r="I466" s="248" t="b">
        <f t="shared" si="55"/>
        <v>1</v>
      </c>
      <c r="J466" s="248">
        <f t="shared" si="50"/>
        <v>0</v>
      </c>
      <c r="K466" s="248">
        <f t="shared" si="51"/>
        <v>0</v>
      </c>
      <c r="L466" s="248">
        <f t="shared" si="52"/>
        <v>0</v>
      </c>
      <c r="M466" s="13" t="b">
        <f t="shared" si="48"/>
        <v>1</v>
      </c>
      <c r="N466" s="13" t="b">
        <f t="shared" si="49"/>
        <v>1</v>
      </c>
      <c r="O466" s="248" t="str">
        <f t="shared" si="53"/>
        <v>-</v>
      </c>
      <c r="P466" s="248">
        <f>IF(O466="-",0,IF(COUNTIF(O466:$O$1021,O466)&gt;1,1,0))</f>
        <v>0</v>
      </c>
    </row>
    <row r="467" spans="1:16">
      <c r="A467" s="205">
        <v>446</v>
      </c>
      <c r="B467" s="177"/>
      <c r="C467" s="178"/>
      <c r="D467" s="177"/>
      <c r="E467" s="178"/>
      <c r="F467" s="179"/>
      <c r="G467" s="179"/>
      <c r="H467" s="248" t="b">
        <f t="shared" si="54"/>
        <v>1</v>
      </c>
      <c r="I467" s="248" t="b">
        <f t="shared" si="55"/>
        <v>1</v>
      </c>
      <c r="J467" s="248">
        <f t="shared" si="50"/>
        <v>0</v>
      </c>
      <c r="K467" s="248">
        <f t="shared" si="51"/>
        <v>0</v>
      </c>
      <c r="L467" s="248">
        <f t="shared" si="52"/>
        <v>0</v>
      </c>
      <c r="M467" s="13" t="b">
        <f t="shared" si="48"/>
        <v>1</v>
      </c>
      <c r="N467" s="13" t="b">
        <f t="shared" si="49"/>
        <v>1</v>
      </c>
      <c r="O467" s="248" t="str">
        <f t="shared" si="53"/>
        <v>-</v>
      </c>
      <c r="P467" s="248">
        <f>IF(O467="-",0,IF(COUNTIF(O467:$O$1021,O467)&gt;1,1,0))</f>
        <v>0</v>
      </c>
    </row>
    <row r="468" spans="1:16">
      <c r="A468" s="205">
        <v>447</v>
      </c>
      <c r="B468" s="177"/>
      <c r="C468" s="178"/>
      <c r="D468" s="177"/>
      <c r="E468" s="178"/>
      <c r="F468" s="179"/>
      <c r="G468" s="179"/>
      <c r="H468" s="248" t="b">
        <f t="shared" si="54"/>
        <v>1</v>
      </c>
      <c r="I468" s="248" t="b">
        <f t="shared" si="55"/>
        <v>1</v>
      </c>
      <c r="J468" s="248">
        <f t="shared" si="50"/>
        <v>0</v>
      </c>
      <c r="K468" s="248">
        <f t="shared" si="51"/>
        <v>0</v>
      </c>
      <c r="L468" s="248">
        <f t="shared" si="52"/>
        <v>0</v>
      </c>
      <c r="M468" s="13" t="b">
        <f t="shared" si="48"/>
        <v>1</v>
      </c>
      <c r="N468" s="13" t="b">
        <f t="shared" si="49"/>
        <v>1</v>
      </c>
      <c r="O468" s="248" t="str">
        <f t="shared" si="53"/>
        <v>-</v>
      </c>
      <c r="P468" s="248">
        <f>IF(O468="-",0,IF(COUNTIF(O468:$O$1021,O468)&gt;1,1,0))</f>
        <v>0</v>
      </c>
    </row>
    <row r="469" spans="1:16">
      <c r="A469" s="205">
        <v>448</v>
      </c>
      <c r="B469" s="177"/>
      <c r="C469" s="178"/>
      <c r="D469" s="177"/>
      <c r="E469" s="178"/>
      <c r="F469" s="179"/>
      <c r="G469" s="179"/>
      <c r="H469" s="248" t="b">
        <f t="shared" si="54"/>
        <v>1</v>
      </c>
      <c r="I469" s="248" t="b">
        <f t="shared" si="55"/>
        <v>1</v>
      </c>
      <c r="J469" s="248">
        <f t="shared" si="50"/>
        <v>0</v>
      </c>
      <c r="K469" s="248">
        <f t="shared" si="51"/>
        <v>0</v>
      </c>
      <c r="L469" s="248">
        <f t="shared" si="52"/>
        <v>0</v>
      </c>
      <c r="M469" s="13" t="b">
        <f t="shared" si="48"/>
        <v>1</v>
      </c>
      <c r="N469" s="13" t="b">
        <f t="shared" si="49"/>
        <v>1</v>
      </c>
      <c r="O469" s="248" t="str">
        <f t="shared" si="53"/>
        <v>-</v>
      </c>
      <c r="P469" s="248">
        <f>IF(O469="-",0,IF(COUNTIF(O469:$O$1021,O469)&gt;1,1,0))</f>
        <v>0</v>
      </c>
    </row>
    <row r="470" spans="1:16">
      <c r="A470" s="205">
        <v>449</v>
      </c>
      <c r="B470" s="177"/>
      <c r="C470" s="178"/>
      <c r="D470" s="177"/>
      <c r="E470" s="178"/>
      <c r="F470" s="179"/>
      <c r="G470" s="179"/>
      <c r="H470" s="248" t="b">
        <f t="shared" si="54"/>
        <v>1</v>
      </c>
      <c r="I470" s="248" t="b">
        <f t="shared" si="55"/>
        <v>1</v>
      </c>
      <c r="J470" s="248">
        <f t="shared" si="50"/>
        <v>0</v>
      </c>
      <c r="K470" s="248">
        <f t="shared" si="51"/>
        <v>0</v>
      </c>
      <c r="L470" s="248">
        <f t="shared" si="52"/>
        <v>0</v>
      </c>
      <c r="M470" s="13" t="b">
        <f t="shared" ref="M470:M533" si="56">IF(B470="",TRUE,(IF(ISNUMBER(MATCH(B470,CountriesList,0)),TRUE,FALSE)))</f>
        <v>1</v>
      </c>
      <c r="N470" s="13" t="b">
        <f t="shared" ref="N470:N533" si="57">IF(D470="",TRUE,(IF(ISNUMBER(MATCH(D470,ClientCategorisationList,0)),TRUE,FALSE)))</f>
        <v>1</v>
      </c>
      <c r="O470" s="248" t="str">
        <f t="shared" si="53"/>
        <v>-</v>
      </c>
      <c r="P470" s="248">
        <f>IF(O470="-",0,IF(COUNTIF(O470:$O$1021,O470)&gt;1,1,0))</f>
        <v>0</v>
      </c>
    </row>
    <row r="471" spans="1:16">
      <c r="A471" s="205">
        <v>450</v>
      </c>
      <c r="B471" s="177"/>
      <c r="C471" s="178"/>
      <c r="D471" s="177"/>
      <c r="E471" s="178"/>
      <c r="F471" s="179"/>
      <c r="G471" s="179"/>
      <c r="H471" s="248" t="b">
        <f t="shared" si="54"/>
        <v>1</v>
      </c>
      <c r="I471" s="248" t="b">
        <f t="shared" si="55"/>
        <v>1</v>
      </c>
      <c r="J471" s="248">
        <f t="shared" ref="J471:J534" si="58">IF(B471="Cyprus,CY",E471,0)</f>
        <v>0</v>
      </c>
      <c r="K471" s="248">
        <f t="shared" ref="K471:K534" si="59">IF(B471="Cyprus,CY",F471,0)</f>
        <v>0</v>
      </c>
      <c r="L471" s="248">
        <f t="shared" ref="L471:L534" si="60">IF(B471="Cyprus,CY",G471,0)</f>
        <v>0</v>
      </c>
      <c r="M471" s="13" t="b">
        <f t="shared" si="56"/>
        <v>1</v>
      </c>
      <c r="N471" s="13" t="b">
        <f t="shared" si="57"/>
        <v>1</v>
      </c>
      <c r="O471" s="248" t="str">
        <f t="shared" ref="O471:O534" si="61">CONCATENATE(B471,"-",D471)</f>
        <v>-</v>
      </c>
      <c r="P471" s="248">
        <f>IF(O471="-",0,IF(COUNTIF(O471:$O$1021,O471)&gt;1,1,0))</f>
        <v>0</v>
      </c>
    </row>
    <row r="472" spans="1:16">
      <c r="A472" s="205">
        <v>451</v>
      </c>
      <c r="B472" s="177"/>
      <c r="C472" s="178"/>
      <c r="D472" s="177"/>
      <c r="E472" s="178"/>
      <c r="F472" s="179"/>
      <c r="G472" s="179"/>
      <c r="H472" s="248" t="b">
        <f t="shared" ref="H472:H535" si="62">IF(ISBLANK(B472),TRUE,IF(OR(ISBLANK(C472),ISBLANK(D472),ISBLANK(E472),ISBLANK(F472),ISBLANK(G472)),FALSE,TRUE))</f>
        <v>1</v>
      </c>
      <c r="I472" s="248" t="b">
        <f t="shared" ref="I472:I535" si="63">IF(OR(AND(B472="N/A",D472="N/A",C472=0,E472=0),AND(ISBLANK(B472),ISBLANK(D472),ISBLANK(C472),ISBLANK(E472)),AND(AND(B472&lt;&gt;"N/A",NOT(ISBLANK(B472))),AND(D472&lt;&gt;"N/A",NOT(ISBLANK(D472))),C472&lt;&gt;0,E472&lt;&gt;0)),TRUE,FALSE)</f>
        <v>1</v>
      </c>
      <c r="J472" s="248">
        <f t="shared" si="58"/>
        <v>0</v>
      </c>
      <c r="K472" s="248">
        <f t="shared" si="59"/>
        <v>0</v>
      </c>
      <c r="L472" s="248">
        <f t="shared" si="60"/>
        <v>0</v>
      </c>
      <c r="M472" s="13" t="b">
        <f t="shared" si="56"/>
        <v>1</v>
      </c>
      <c r="N472" s="13" t="b">
        <f t="shared" si="57"/>
        <v>1</v>
      </c>
      <c r="O472" s="248" t="str">
        <f t="shared" si="61"/>
        <v>-</v>
      </c>
      <c r="P472" s="248">
        <f>IF(O472="-",0,IF(COUNTIF(O472:$O$1021,O472)&gt;1,1,0))</f>
        <v>0</v>
      </c>
    </row>
    <row r="473" spans="1:16">
      <c r="A473" s="205">
        <v>452</v>
      </c>
      <c r="B473" s="177"/>
      <c r="C473" s="178"/>
      <c r="D473" s="177"/>
      <c r="E473" s="178"/>
      <c r="F473" s="179"/>
      <c r="G473" s="179"/>
      <c r="H473" s="248" t="b">
        <f t="shared" si="62"/>
        <v>1</v>
      </c>
      <c r="I473" s="248" t="b">
        <f t="shared" si="63"/>
        <v>1</v>
      </c>
      <c r="J473" s="248">
        <f t="shared" si="58"/>
        <v>0</v>
      </c>
      <c r="K473" s="248">
        <f t="shared" si="59"/>
        <v>0</v>
      </c>
      <c r="L473" s="248">
        <f t="shared" si="60"/>
        <v>0</v>
      </c>
      <c r="M473" s="13" t="b">
        <f t="shared" si="56"/>
        <v>1</v>
      </c>
      <c r="N473" s="13" t="b">
        <f t="shared" si="57"/>
        <v>1</v>
      </c>
      <c r="O473" s="248" t="str">
        <f t="shared" si="61"/>
        <v>-</v>
      </c>
      <c r="P473" s="248">
        <f>IF(O473="-",0,IF(COUNTIF(O473:$O$1021,O473)&gt;1,1,0))</f>
        <v>0</v>
      </c>
    </row>
    <row r="474" spans="1:16">
      <c r="A474" s="205">
        <v>453</v>
      </c>
      <c r="B474" s="177"/>
      <c r="C474" s="178"/>
      <c r="D474" s="177"/>
      <c r="E474" s="178"/>
      <c r="F474" s="179"/>
      <c r="G474" s="179"/>
      <c r="H474" s="248" t="b">
        <f t="shared" si="62"/>
        <v>1</v>
      </c>
      <c r="I474" s="248" t="b">
        <f t="shared" si="63"/>
        <v>1</v>
      </c>
      <c r="J474" s="248">
        <f t="shared" si="58"/>
        <v>0</v>
      </c>
      <c r="K474" s="248">
        <f t="shared" si="59"/>
        <v>0</v>
      </c>
      <c r="L474" s="248">
        <f t="shared" si="60"/>
        <v>0</v>
      </c>
      <c r="M474" s="13" t="b">
        <f t="shared" si="56"/>
        <v>1</v>
      </c>
      <c r="N474" s="13" t="b">
        <f t="shared" si="57"/>
        <v>1</v>
      </c>
      <c r="O474" s="248" t="str">
        <f t="shared" si="61"/>
        <v>-</v>
      </c>
      <c r="P474" s="248">
        <f>IF(O474="-",0,IF(COUNTIF(O474:$O$1021,O474)&gt;1,1,0))</f>
        <v>0</v>
      </c>
    </row>
    <row r="475" spans="1:16">
      <c r="A475" s="205">
        <v>454</v>
      </c>
      <c r="B475" s="177"/>
      <c r="C475" s="178"/>
      <c r="D475" s="177"/>
      <c r="E475" s="178"/>
      <c r="F475" s="179"/>
      <c r="G475" s="179"/>
      <c r="H475" s="248" t="b">
        <f t="shared" si="62"/>
        <v>1</v>
      </c>
      <c r="I475" s="248" t="b">
        <f t="shared" si="63"/>
        <v>1</v>
      </c>
      <c r="J475" s="248">
        <f t="shared" si="58"/>
        <v>0</v>
      </c>
      <c r="K475" s="248">
        <f t="shared" si="59"/>
        <v>0</v>
      </c>
      <c r="L475" s="248">
        <f t="shared" si="60"/>
        <v>0</v>
      </c>
      <c r="M475" s="13" t="b">
        <f t="shared" si="56"/>
        <v>1</v>
      </c>
      <c r="N475" s="13" t="b">
        <f t="shared" si="57"/>
        <v>1</v>
      </c>
      <c r="O475" s="248" t="str">
        <f t="shared" si="61"/>
        <v>-</v>
      </c>
      <c r="P475" s="248">
        <f>IF(O475="-",0,IF(COUNTIF(O475:$O$1021,O475)&gt;1,1,0))</f>
        <v>0</v>
      </c>
    </row>
    <row r="476" spans="1:16">
      <c r="A476" s="205">
        <v>455</v>
      </c>
      <c r="B476" s="177"/>
      <c r="C476" s="178"/>
      <c r="D476" s="177"/>
      <c r="E476" s="178"/>
      <c r="F476" s="179"/>
      <c r="G476" s="179"/>
      <c r="H476" s="248" t="b">
        <f t="shared" si="62"/>
        <v>1</v>
      </c>
      <c r="I476" s="248" t="b">
        <f t="shared" si="63"/>
        <v>1</v>
      </c>
      <c r="J476" s="248">
        <f t="shared" si="58"/>
        <v>0</v>
      </c>
      <c r="K476" s="248">
        <f t="shared" si="59"/>
        <v>0</v>
      </c>
      <c r="L476" s="248">
        <f t="shared" si="60"/>
        <v>0</v>
      </c>
      <c r="M476" s="13" t="b">
        <f t="shared" si="56"/>
        <v>1</v>
      </c>
      <c r="N476" s="13" t="b">
        <f t="shared" si="57"/>
        <v>1</v>
      </c>
      <c r="O476" s="248" t="str">
        <f t="shared" si="61"/>
        <v>-</v>
      </c>
      <c r="P476" s="248">
        <f>IF(O476="-",0,IF(COUNTIF(O476:$O$1021,O476)&gt;1,1,0))</f>
        <v>0</v>
      </c>
    </row>
    <row r="477" spans="1:16">
      <c r="A477" s="205">
        <v>456</v>
      </c>
      <c r="B477" s="177"/>
      <c r="C477" s="178"/>
      <c r="D477" s="177"/>
      <c r="E477" s="178"/>
      <c r="F477" s="179"/>
      <c r="G477" s="179"/>
      <c r="H477" s="248" t="b">
        <f t="shared" si="62"/>
        <v>1</v>
      </c>
      <c r="I477" s="248" t="b">
        <f t="shared" si="63"/>
        <v>1</v>
      </c>
      <c r="J477" s="248">
        <f t="shared" si="58"/>
        <v>0</v>
      </c>
      <c r="K477" s="248">
        <f t="shared" si="59"/>
        <v>0</v>
      </c>
      <c r="L477" s="248">
        <f t="shared" si="60"/>
        <v>0</v>
      </c>
      <c r="M477" s="13" t="b">
        <f t="shared" si="56"/>
        <v>1</v>
      </c>
      <c r="N477" s="13" t="b">
        <f t="shared" si="57"/>
        <v>1</v>
      </c>
      <c r="O477" s="248" t="str">
        <f t="shared" si="61"/>
        <v>-</v>
      </c>
      <c r="P477" s="248">
        <f>IF(O477="-",0,IF(COUNTIF(O477:$O$1021,O477)&gt;1,1,0))</f>
        <v>0</v>
      </c>
    </row>
    <row r="478" spans="1:16">
      <c r="A478" s="205">
        <v>457</v>
      </c>
      <c r="B478" s="177"/>
      <c r="C478" s="178"/>
      <c r="D478" s="177"/>
      <c r="E478" s="178"/>
      <c r="F478" s="179"/>
      <c r="G478" s="179"/>
      <c r="H478" s="248" t="b">
        <f t="shared" si="62"/>
        <v>1</v>
      </c>
      <c r="I478" s="248" t="b">
        <f t="shared" si="63"/>
        <v>1</v>
      </c>
      <c r="J478" s="248">
        <f t="shared" si="58"/>
        <v>0</v>
      </c>
      <c r="K478" s="248">
        <f t="shared" si="59"/>
        <v>0</v>
      </c>
      <c r="L478" s="248">
        <f t="shared" si="60"/>
        <v>0</v>
      </c>
      <c r="M478" s="13" t="b">
        <f t="shared" si="56"/>
        <v>1</v>
      </c>
      <c r="N478" s="13" t="b">
        <f t="shared" si="57"/>
        <v>1</v>
      </c>
      <c r="O478" s="248" t="str">
        <f t="shared" si="61"/>
        <v>-</v>
      </c>
      <c r="P478" s="248">
        <f>IF(O478="-",0,IF(COUNTIF(O478:$O$1021,O478)&gt;1,1,0))</f>
        <v>0</v>
      </c>
    </row>
    <row r="479" spans="1:16">
      <c r="A479" s="205">
        <v>458</v>
      </c>
      <c r="B479" s="177"/>
      <c r="C479" s="178"/>
      <c r="D479" s="177"/>
      <c r="E479" s="178"/>
      <c r="F479" s="179"/>
      <c r="G479" s="179"/>
      <c r="H479" s="248" t="b">
        <f t="shared" si="62"/>
        <v>1</v>
      </c>
      <c r="I479" s="248" t="b">
        <f t="shared" si="63"/>
        <v>1</v>
      </c>
      <c r="J479" s="248">
        <f t="shared" si="58"/>
        <v>0</v>
      </c>
      <c r="K479" s="248">
        <f t="shared" si="59"/>
        <v>0</v>
      </c>
      <c r="L479" s="248">
        <f t="shared" si="60"/>
        <v>0</v>
      </c>
      <c r="M479" s="13" t="b">
        <f t="shared" si="56"/>
        <v>1</v>
      </c>
      <c r="N479" s="13" t="b">
        <f t="shared" si="57"/>
        <v>1</v>
      </c>
      <c r="O479" s="248" t="str">
        <f t="shared" si="61"/>
        <v>-</v>
      </c>
      <c r="P479" s="248">
        <f>IF(O479="-",0,IF(COUNTIF(O479:$O$1021,O479)&gt;1,1,0))</f>
        <v>0</v>
      </c>
    </row>
    <row r="480" spans="1:16">
      <c r="A480" s="205">
        <v>459</v>
      </c>
      <c r="B480" s="177"/>
      <c r="C480" s="178"/>
      <c r="D480" s="177"/>
      <c r="E480" s="178"/>
      <c r="F480" s="179"/>
      <c r="G480" s="179"/>
      <c r="H480" s="248" t="b">
        <f t="shared" si="62"/>
        <v>1</v>
      </c>
      <c r="I480" s="248" t="b">
        <f t="shared" si="63"/>
        <v>1</v>
      </c>
      <c r="J480" s="248">
        <f t="shared" si="58"/>
        <v>0</v>
      </c>
      <c r="K480" s="248">
        <f t="shared" si="59"/>
        <v>0</v>
      </c>
      <c r="L480" s="248">
        <f t="shared" si="60"/>
        <v>0</v>
      </c>
      <c r="M480" s="13" t="b">
        <f t="shared" si="56"/>
        <v>1</v>
      </c>
      <c r="N480" s="13" t="b">
        <f t="shared" si="57"/>
        <v>1</v>
      </c>
      <c r="O480" s="248" t="str">
        <f t="shared" si="61"/>
        <v>-</v>
      </c>
      <c r="P480" s="248">
        <f>IF(O480="-",0,IF(COUNTIF(O480:$O$1021,O480)&gt;1,1,0))</f>
        <v>0</v>
      </c>
    </row>
    <row r="481" spans="1:16">
      <c r="A481" s="205">
        <v>460</v>
      </c>
      <c r="B481" s="177"/>
      <c r="C481" s="178"/>
      <c r="D481" s="177"/>
      <c r="E481" s="178"/>
      <c r="F481" s="179"/>
      <c r="G481" s="179"/>
      <c r="H481" s="248" t="b">
        <f t="shared" si="62"/>
        <v>1</v>
      </c>
      <c r="I481" s="248" t="b">
        <f t="shared" si="63"/>
        <v>1</v>
      </c>
      <c r="J481" s="248">
        <f t="shared" si="58"/>
        <v>0</v>
      </c>
      <c r="K481" s="248">
        <f t="shared" si="59"/>
        <v>0</v>
      </c>
      <c r="L481" s="248">
        <f t="shared" si="60"/>
        <v>0</v>
      </c>
      <c r="M481" s="13" t="b">
        <f t="shared" si="56"/>
        <v>1</v>
      </c>
      <c r="N481" s="13" t="b">
        <f t="shared" si="57"/>
        <v>1</v>
      </c>
      <c r="O481" s="248" t="str">
        <f t="shared" si="61"/>
        <v>-</v>
      </c>
      <c r="P481" s="248">
        <f>IF(O481="-",0,IF(COUNTIF(O481:$O$1021,O481)&gt;1,1,0))</f>
        <v>0</v>
      </c>
    </row>
    <row r="482" spans="1:16">
      <c r="A482" s="205">
        <v>461</v>
      </c>
      <c r="B482" s="177"/>
      <c r="C482" s="178"/>
      <c r="D482" s="177"/>
      <c r="E482" s="178"/>
      <c r="F482" s="179"/>
      <c r="G482" s="179"/>
      <c r="H482" s="248" t="b">
        <f t="shared" si="62"/>
        <v>1</v>
      </c>
      <c r="I482" s="248" t="b">
        <f t="shared" si="63"/>
        <v>1</v>
      </c>
      <c r="J482" s="248">
        <f t="shared" si="58"/>
        <v>0</v>
      </c>
      <c r="K482" s="248">
        <f t="shared" si="59"/>
        <v>0</v>
      </c>
      <c r="L482" s="248">
        <f t="shared" si="60"/>
        <v>0</v>
      </c>
      <c r="M482" s="13" t="b">
        <f t="shared" si="56"/>
        <v>1</v>
      </c>
      <c r="N482" s="13" t="b">
        <f t="shared" si="57"/>
        <v>1</v>
      </c>
      <c r="O482" s="248" t="str">
        <f t="shared" si="61"/>
        <v>-</v>
      </c>
      <c r="P482" s="248">
        <f>IF(O482="-",0,IF(COUNTIF(O482:$O$1021,O482)&gt;1,1,0))</f>
        <v>0</v>
      </c>
    </row>
    <row r="483" spans="1:16">
      <c r="A483" s="205">
        <v>462</v>
      </c>
      <c r="B483" s="177"/>
      <c r="C483" s="178"/>
      <c r="D483" s="177"/>
      <c r="E483" s="178"/>
      <c r="F483" s="179"/>
      <c r="G483" s="179"/>
      <c r="H483" s="248" t="b">
        <f t="shared" si="62"/>
        <v>1</v>
      </c>
      <c r="I483" s="248" t="b">
        <f t="shared" si="63"/>
        <v>1</v>
      </c>
      <c r="J483" s="248">
        <f t="shared" si="58"/>
        <v>0</v>
      </c>
      <c r="K483" s="248">
        <f t="shared" si="59"/>
        <v>0</v>
      </c>
      <c r="L483" s="248">
        <f t="shared" si="60"/>
        <v>0</v>
      </c>
      <c r="M483" s="13" t="b">
        <f t="shared" si="56"/>
        <v>1</v>
      </c>
      <c r="N483" s="13" t="b">
        <f t="shared" si="57"/>
        <v>1</v>
      </c>
      <c r="O483" s="248" t="str">
        <f t="shared" si="61"/>
        <v>-</v>
      </c>
      <c r="P483" s="248">
        <f>IF(O483="-",0,IF(COUNTIF(O483:$O$1021,O483)&gt;1,1,0))</f>
        <v>0</v>
      </c>
    </row>
    <row r="484" spans="1:16">
      <c r="A484" s="205">
        <v>463</v>
      </c>
      <c r="B484" s="177"/>
      <c r="C484" s="178"/>
      <c r="D484" s="177"/>
      <c r="E484" s="178"/>
      <c r="F484" s="179"/>
      <c r="G484" s="179"/>
      <c r="H484" s="248" t="b">
        <f t="shared" si="62"/>
        <v>1</v>
      </c>
      <c r="I484" s="248" t="b">
        <f t="shared" si="63"/>
        <v>1</v>
      </c>
      <c r="J484" s="248">
        <f t="shared" si="58"/>
        <v>0</v>
      </c>
      <c r="K484" s="248">
        <f t="shared" si="59"/>
        <v>0</v>
      </c>
      <c r="L484" s="248">
        <f t="shared" si="60"/>
        <v>0</v>
      </c>
      <c r="M484" s="13" t="b">
        <f t="shared" si="56"/>
        <v>1</v>
      </c>
      <c r="N484" s="13" t="b">
        <f t="shared" si="57"/>
        <v>1</v>
      </c>
      <c r="O484" s="248" t="str">
        <f t="shared" si="61"/>
        <v>-</v>
      </c>
      <c r="P484" s="248">
        <f>IF(O484="-",0,IF(COUNTIF(O484:$O$1021,O484)&gt;1,1,0))</f>
        <v>0</v>
      </c>
    </row>
    <row r="485" spans="1:16">
      <c r="A485" s="205">
        <v>464</v>
      </c>
      <c r="B485" s="177"/>
      <c r="C485" s="178"/>
      <c r="D485" s="177"/>
      <c r="E485" s="178"/>
      <c r="F485" s="179"/>
      <c r="G485" s="179"/>
      <c r="H485" s="248" t="b">
        <f t="shared" si="62"/>
        <v>1</v>
      </c>
      <c r="I485" s="248" t="b">
        <f t="shared" si="63"/>
        <v>1</v>
      </c>
      <c r="J485" s="248">
        <f t="shared" si="58"/>
        <v>0</v>
      </c>
      <c r="K485" s="248">
        <f t="shared" si="59"/>
        <v>0</v>
      </c>
      <c r="L485" s="248">
        <f t="shared" si="60"/>
        <v>0</v>
      </c>
      <c r="M485" s="13" t="b">
        <f t="shared" si="56"/>
        <v>1</v>
      </c>
      <c r="N485" s="13" t="b">
        <f t="shared" si="57"/>
        <v>1</v>
      </c>
      <c r="O485" s="248" t="str">
        <f t="shared" si="61"/>
        <v>-</v>
      </c>
      <c r="P485" s="248">
        <f>IF(O485="-",0,IF(COUNTIF(O485:$O$1021,O485)&gt;1,1,0))</f>
        <v>0</v>
      </c>
    </row>
    <row r="486" spans="1:16">
      <c r="A486" s="205">
        <v>465</v>
      </c>
      <c r="B486" s="177"/>
      <c r="C486" s="178"/>
      <c r="D486" s="177"/>
      <c r="E486" s="178"/>
      <c r="F486" s="179"/>
      <c r="G486" s="179"/>
      <c r="H486" s="248" t="b">
        <f t="shared" si="62"/>
        <v>1</v>
      </c>
      <c r="I486" s="248" t="b">
        <f t="shared" si="63"/>
        <v>1</v>
      </c>
      <c r="J486" s="248">
        <f t="shared" si="58"/>
        <v>0</v>
      </c>
      <c r="K486" s="248">
        <f t="shared" si="59"/>
        <v>0</v>
      </c>
      <c r="L486" s="248">
        <f t="shared" si="60"/>
        <v>0</v>
      </c>
      <c r="M486" s="13" t="b">
        <f t="shared" si="56"/>
        <v>1</v>
      </c>
      <c r="N486" s="13" t="b">
        <f t="shared" si="57"/>
        <v>1</v>
      </c>
      <c r="O486" s="248" t="str">
        <f t="shared" si="61"/>
        <v>-</v>
      </c>
      <c r="P486" s="248">
        <f>IF(O486="-",0,IF(COUNTIF(O486:$O$1021,O486)&gt;1,1,0))</f>
        <v>0</v>
      </c>
    </row>
    <row r="487" spans="1:16">
      <c r="A487" s="205">
        <v>466</v>
      </c>
      <c r="B487" s="177"/>
      <c r="C487" s="178"/>
      <c r="D487" s="177"/>
      <c r="E487" s="178"/>
      <c r="F487" s="179"/>
      <c r="G487" s="179"/>
      <c r="H487" s="248" t="b">
        <f t="shared" si="62"/>
        <v>1</v>
      </c>
      <c r="I487" s="248" t="b">
        <f t="shared" si="63"/>
        <v>1</v>
      </c>
      <c r="J487" s="248">
        <f t="shared" si="58"/>
        <v>0</v>
      </c>
      <c r="K487" s="248">
        <f t="shared" si="59"/>
        <v>0</v>
      </c>
      <c r="L487" s="248">
        <f t="shared" si="60"/>
        <v>0</v>
      </c>
      <c r="M487" s="13" t="b">
        <f t="shared" si="56"/>
        <v>1</v>
      </c>
      <c r="N487" s="13" t="b">
        <f t="shared" si="57"/>
        <v>1</v>
      </c>
      <c r="O487" s="248" t="str">
        <f t="shared" si="61"/>
        <v>-</v>
      </c>
      <c r="P487" s="248">
        <f>IF(O487="-",0,IF(COUNTIF(O487:$O$1021,O487)&gt;1,1,0))</f>
        <v>0</v>
      </c>
    </row>
    <row r="488" spans="1:16">
      <c r="A488" s="205">
        <v>467</v>
      </c>
      <c r="B488" s="177"/>
      <c r="C488" s="178"/>
      <c r="D488" s="177"/>
      <c r="E488" s="178"/>
      <c r="F488" s="179"/>
      <c r="G488" s="179"/>
      <c r="H488" s="248" t="b">
        <f t="shared" si="62"/>
        <v>1</v>
      </c>
      <c r="I488" s="248" t="b">
        <f t="shared" si="63"/>
        <v>1</v>
      </c>
      <c r="J488" s="248">
        <f t="shared" si="58"/>
        <v>0</v>
      </c>
      <c r="K488" s="248">
        <f t="shared" si="59"/>
        <v>0</v>
      </c>
      <c r="L488" s="248">
        <f t="shared" si="60"/>
        <v>0</v>
      </c>
      <c r="M488" s="13" t="b">
        <f t="shared" si="56"/>
        <v>1</v>
      </c>
      <c r="N488" s="13" t="b">
        <f t="shared" si="57"/>
        <v>1</v>
      </c>
      <c r="O488" s="248" t="str">
        <f t="shared" si="61"/>
        <v>-</v>
      </c>
      <c r="P488" s="248">
        <f>IF(O488="-",0,IF(COUNTIF(O488:$O$1021,O488)&gt;1,1,0))</f>
        <v>0</v>
      </c>
    </row>
    <row r="489" spans="1:16">
      <c r="A489" s="205">
        <v>468</v>
      </c>
      <c r="B489" s="177"/>
      <c r="C489" s="178"/>
      <c r="D489" s="177"/>
      <c r="E489" s="178"/>
      <c r="F489" s="179"/>
      <c r="G489" s="179"/>
      <c r="H489" s="248" t="b">
        <f t="shared" si="62"/>
        <v>1</v>
      </c>
      <c r="I489" s="248" t="b">
        <f t="shared" si="63"/>
        <v>1</v>
      </c>
      <c r="J489" s="248">
        <f t="shared" si="58"/>
        <v>0</v>
      </c>
      <c r="K489" s="248">
        <f t="shared" si="59"/>
        <v>0</v>
      </c>
      <c r="L489" s="248">
        <f t="shared" si="60"/>
        <v>0</v>
      </c>
      <c r="M489" s="13" t="b">
        <f t="shared" si="56"/>
        <v>1</v>
      </c>
      <c r="N489" s="13" t="b">
        <f t="shared" si="57"/>
        <v>1</v>
      </c>
      <c r="O489" s="248" t="str">
        <f t="shared" si="61"/>
        <v>-</v>
      </c>
      <c r="P489" s="248">
        <f>IF(O489="-",0,IF(COUNTIF(O489:$O$1021,O489)&gt;1,1,0))</f>
        <v>0</v>
      </c>
    </row>
    <row r="490" spans="1:16">
      <c r="A490" s="205">
        <v>469</v>
      </c>
      <c r="B490" s="177"/>
      <c r="C490" s="178"/>
      <c r="D490" s="177"/>
      <c r="E490" s="178"/>
      <c r="F490" s="179"/>
      <c r="G490" s="179"/>
      <c r="H490" s="248" t="b">
        <f t="shared" si="62"/>
        <v>1</v>
      </c>
      <c r="I490" s="248" t="b">
        <f t="shared" si="63"/>
        <v>1</v>
      </c>
      <c r="J490" s="248">
        <f t="shared" si="58"/>
        <v>0</v>
      </c>
      <c r="K490" s="248">
        <f t="shared" si="59"/>
        <v>0</v>
      </c>
      <c r="L490" s="248">
        <f t="shared" si="60"/>
        <v>0</v>
      </c>
      <c r="M490" s="13" t="b">
        <f t="shared" si="56"/>
        <v>1</v>
      </c>
      <c r="N490" s="13" t="b">
        <f t="shared" si="57"/>
        <v>1</v>
      </c>
      <c r="O490" s="248" t="str">
        <f t="shared" si="61"/>
        <v>-</v>
      </c>
      <c r="P490" s="248">
        <f>IF(O490="-",0,IF(COUNTIF(O490:$O$1021,O490)&gt;1,1,0))</f>
        <v>0</v>
      </c>
    </row>
    <row r="491" spans="1:16">
      <c r="A491" s="205">
        <v>470</v>
      </c>
      <c r="B491" s="177"/>
      <c r="C491" s="178"/>
      <c r="D491" s="177"/>
      <c r="E491" s="178"/>
      <c r="F491" s="179"/>
      <c r="G491" s="179"/>
      <c r="H491" s="248" t="b">
        <f t="shared" si="62"/>
        <v>1</v>
      </c>
      <c r="I491" s="248" t="b">
        <f t="shared" si="63"/>
        <v>1</v>
      </c>
      <c r="J491" s="248">
        <f t="shared" si="58"/>
        <v>0</v>
      </c>
      <c r="K491" s="248">
        <f t="shared" si="59"/>
        <v>0</v>
      </c>
      <c r="L491" s="248">
        <f t="shared" si="60"/>
        <v>0</v>
      </c>
      <c r="M491" s="13" t="b">
        <f t="shared" si="56"/>
        <v>1</v>
      </c>
      <c r="N491" s="13" t="b">
        <f t="shared" si="57"/>
        <v>1</v>
      </c>
      <c r="O491" s="248" t="str">
        <f t="shared" si="61"/>
        <v>-</v>
      </c>
      <c r="P491" s="248">
        <f>IF(O491="-",0,IF(COUNTIF(O491:$O$1021,O491)&gt;1,1,0))</f>
        <v>0</v>
      </c>
    </row>
    <row r="492" spans="1:16">
      <c r="A492" s="205">
        <v>471</v>
      </c>
      <c r="B492" s="177"/>
      <c r="C492" s="178"/>
      <c r="D492" s="177"/>
      <c r="E492" s="178"/>
      <c r="F492" s="179"/>
      <c r="G492" s="179"/>
      <c r="H492" s="248" t="b">
        <f t="shared" si="62"/>
        <v>1</v>
      </c>
      <c r="I492" s="248" t="b">
        <f t="shared" si="63"/>
        <v>1</v>
      </c>
      <c r="J492" s="248">
        <f t="shared" si="58"/>
        <v>0</v>
      </c>
      <c r="K492" s="248">
        <f t="shared" si="59"/>
        <v>0</v>
      </c>
      <c r="L492" s="248">
        <f t="shared" si="60"/>
        <v>0</v>
      </c>
      <c r="M492" s="13" t="b">
        <f t="shared" si="56"/>
        <v>1</v>
      </c>
      <c r="N492" s="13" t="b">
        <f t="shared" si="57"/>
        <v>1</v>
      </c>
      <c r="O492" s="248" t="str">
        <f t="shared" si="61"/>
        <v>-</v>
      </c>
      <c r="P492" s="248">
        <f>IF(O492="-",0,IF(COUNTIF(O492:$O$1021,O492)&gt;1,1,0))</f>
        <v>0</v>
      </c>
    </row>
    <row r="493" spans="1:16">
      <c r="A493" s="205">
        <v>472</v>
      </c>
      <c r="B493" s="177"/>
      <c r="C493" s="178"/>
      <c r="D493" s="177"/>
      <c r="E493" s="178"/>
      <c r="F493" s="179"/>
      <c r="G493" s="179"/>
      <c r="H493" s="248" t="b">
        <f t="shared" si="62"/>
        <v>1</v>
      </c>
      <c r="I493" s="248" t="b">
        <f t="shared" si="63"/>
        <v>1</v>
      </c>
      <c r="J493" s="248">
        <f t="shared" si="58"/>
        <v>0</v>
      </c>
      <c r="K493" s="248">
        <f t="shared" si="59"/>
        <v>0</v>
      </c>
      <c r="L493" s="248">
        <f t="shared" si="60"/>
        <v>0</v>
      </c>
      <c r="M493" s="13" t="b">
        <f t="shared" si="56"/>
        <v>1</v>
      </c>
      <c r="N493" s="13" t="b">
        <f t="shared" si="57"/>
        <v>1</v>
      </c>
      <c r="O493" s="248" t="str">
        <f t="shared" si="61"/>
        <v>-</v>
      </c>
      <c r="P493" s="248">
        <f>IF(O493="-",0,IF(COUNTIF(O493:$O$1021,O493)&gt;1,1,0))</f>
        <v>0</v>
      </c>
    </row>
    <row r="494" spans="1:16">
      <c r="A494" s="205">
        <v>473</v>
      </c>
      <c r="B494" s="177"/>
      <c r="C494" s="178"/>
      <c r="D494" s="177"/>
      <c r="E494" s="178"/>
      <c r="F494" s="179"/>
      <c r="G494" s="179"/>
      <c r="H494" s="248" t="b">
        <f t="shared" si="62"/>
        <v>1</v>
      </c>
      <c r="I494" s="248" t="b">
        <f t="shared" si="63"/>
        <v>1</v>
      </c>
      <c r="J494" s="248">
        <f t="shared" si="58"/>
        <v>0</v>
      </c>
      <c r="K494" s="248">
        <f t="shared" si="59"/>
        <v>0</v>
      </c>
      <c r="L494" s="248">
        <f t="shared" si="60"/>
        <v>0</v>
      </c>
      <c r="M494" s="13" t="b">
        <f t="shared" si="56"/>
        <v>1</v>
      </c>
      <c r="N494" s="13" t="b">
        <f t="shared" si="57"/>
        <v>1</v>
      </c>
      <c r="O494" s="248" t="str">
        <f t="shared" si="61"/>
        <v>-</v>
      </c>
      <c r="P494" s="248">
        <f>IF(O494="-",0,IF(COUNTIF(O494:$O$1021,O494)&gt;1,1,0))</f>
        <v>0</v>
      </c>
    </row>
    <row r="495" spans="1:16">
      <c r="A495" s="205">
        <v>474</v>
      </c>
      <c r="B495" s="177"/>
      <c r="C495" s="178"/>
      <c r="D495" s="177"/>
      <c r="E495" s="178"/>
      <c r="F495" s="179"/>
      <c r="G495" s="179"/>
      <c r="H495" s="248" t="b">
        <f t="shared" si="62"/>
        <v>1</v>
      </c>
      <c r="I495" s="248" t="b">
        <f t="shared" si="63"/>
        <v>1</v>
      </c>
      <c r="J495" s="248">
        <f t="shared" si="58"/>
        <v>0</v>
      </c>
      <c r="K495" s="248">
        <f t="shared" si="59"/>
        <v>0</v>
      </c>
      <c r="L495" s="248">
        <f t="shared" si="60"/>
        <v>0</v>
      </c>
      <c r="M495" s="13" t="b">
        <f t="shared" si="56"/>
        <v>1</v>
      </c>
      <c r="N495" s="13" t="b">
        <f t="shared" si="57"/>
        <v>1</v>
      </c>
      <c r="O495" s="248" t="str">
        <f t="shared" si="61"/>
        <v>-</v>
      </c>
      <c r="P495" s="248">
        <f>IF(O495="-",0,IF(COUNTIF(O495:$O$1021,O495)&gt;1,1,0))</f>
        <v>0</v>
      </c>
    </row>
    <row r="496" spans="1:16">
      <c r="A496" s="205">
        <v>475</v>
      </c>
      <c r="B496" s="177"/>
      <c r="C496" s="178"/>
      <c r="D496" s="177"/>
      <c r="E496" s="178"/>
      <c r="F496" s="179"/>
      <c r="G496" s="179"/>
      <c r="H496" s="248" t="b">
        <f t="shared" si="62"/>
        <v>1</v>
      </c>
      <c r="I496" s="248" t="b">
        <f t="shared" si="63"/>
        <v>1</v>
      </c>
      <c r="J496" s="248">
        <f t="shared" si="58"/>
        <v>0</v>
      </c>
      <c r="K496" s="248">
        <f t="shared" si="59"/>
        <v>0</v>
      </c>
      <c r="L496" s="248">
        <f t="shared" si="60"/>
        <v>0</v>
      </c>
      <c r="M496" s="13" t="b">
        <f t="shared" si="56"/>
        <v>1</v>
      </c>
      <c r="N496" s="13" t="b">
        <f t="shared" si="57"/>
        <v>1</v>
      </c>
      <c r="O496" s="248" t="str">
        <f t="shared" si="61"/>
        <v>-</v>
      </c>
      <c r="P496" s="248">
        <f>IF(O496="-",0,IF(COUNTIF(O496:$O$1021,O496)&gt;1,1,0))</f>
        <v>0</v>
      </c>
    </row>
    <row r="497" spans="1:16">
      <c r="A497" s="205">
        <v>476</v>
      </c>
      <c r="B497" s="177"/>
      <c r="C497" s="178"/>
      <c r="D497" s="177"/>
      <c r="E497" s="178"/>
      <c r="F497" s="179"/>
      <c r="G497" s="179"/>
      <c r="H497" s="248" t="b">
        <f t="shared" si="62"/>
        <v>1</v>
      </c>
      <c r="I497" s="248" t="b">
        <f t="shared" si="63"/>
        <v>1</v>
      </c>
      <c r="J497" s="248">
        <f t="shared" si="58"/>
        <v>0</v>
      </c>
      <c r="K497" s="248">
        <f t="shared" si="59"/>
        <v>0</v>
      </c>
      <c r="L497" s="248">
        <f t="shared" si="60"/>
        <v>0</v>
      </c>
      <c r="M497" s="13" t="b">
        <f t="shared" si="56"/>
        <v>1</v>
      </c>
      <c r="N497" s="13" t="b">
        <f t="shared" si="57"/>
        <v>1</v>
      </c>
      <c r="O497" s="248" t="str">
        <f t="shared" si="61"/>
        <v>-</v>
      </c>
      <c r="P497" s="248">
        <f>IF(O497="-",0,IF(COUNTIF(O497:$O$1021,O497)&gt;1,1,0))</f>
        <v>0</v>
      </c>
    </row>
    <row r="498" spans="1:16">
      <c r="A498" s="205">
        <v>477</v>
      </c>
      <c r="B498" s="177"/>
      <c r="C498" s="178"/>
      <c r="D498" s="177"/>
      <c r="E498" s="178"/>
      <c r="F498" s="179"/>
      <c r="G498" s="179"/>
      <c r="H498" s="248" t="b">
        <f t="shared" si="62"/>
        <v>1</v>
      </c>
      <c r="I498" s="248" t="b">
        <f t="shared" si="63"/>
        <v>1</v>
      </c>
      <c r="J498" s="248">
        <f t="shared" si="58"/>
        <v>0</v>
      </c>
      <c r="K498" s="248">
        <f t="shared" si="59"/>
        <v>0</v>
      </c>
      <c r="L498" s="248">
        <f t="shared" si="60"/>
        <v>0</v>
      </c>
      <c r="M498" s="13" t="b">
        <f t="shared" si="56"/>
        <v>1</v>
      </c>
      <c r="N498" s="13" t="b">
        <f t="shared" si="57"/>
        <v>1</v>
      </c>
      <c r="O498" s="248" t="str">
        <f t="shared" si="61"/>
        <v>-</v>
      </c>
      <c r="P498" s="248">
        <f>IF(O498="-",0,IF(COUNTIF(O498:$O$1021,O498)&gt;1,1,0))</f>
        <v>0</v>
      </c>
    </row>
    <row r="499" spans="1:16">
      <c r="A499" s="205">
        <v>478</v>
      </c>
      <c r="B499" s="177"/>
      <c r="C499" s="178"/>
      <c r="D499" s="177"/>
      <c r="E499" s="178"/>
      <c r="F499" s="179"/>
      <c r="G499" s="179"/>
      <c r="H499" s="248" t="b">
        <f t="shared" si="62"/>
        <v>1</v>
      </c>
      <c r="I499" s="248" t="b">
        <f t="shared" si="63"/>
        <v>1</v>
      </c>
      <c r="J499" s="248">
        <f t="shared" si="58"/>
        <v>0</v>
      </c>
      <c r="K499" s="248">
        <f t="shared" si="59"/>
        <v>0</v>
      </c>
      <c r="L499" s="248">
        <f t="shared" si="60"/>
        <v>0</v>
      </c>
      <c r="M499" s="13" t="b">
        <f t="shared" si="56"/>
        <v>1</v>
      </c>
      <c r="N499" s="13" t="b">
        <f t="shared" si="57"/>
        <v>1</v>
      </c>
      <c r="O499" s="248" t="str">
        <f t="shared" si="61"/>
        <v>-</v>
      </c>
      <c r="P499" s="248">
        <f>IF(O499="-",0,IF(COUNTIF(O499:$O$1021,O499)&gt;1,1,0))</f>
        <v>0</v>
      </c>
    </row>
    <row r="500" spans="1:16">
      <c r="A500" s="205">
        <v>479</v>
      </c>
      <c r="B500" s="177"/>
      <c r="C500" s="178"/>
      <c r="D500" s="177"/>
      <c r="E500" s="178"/>
      <c r="F500" s="179"/>
      <c r="G500" s="179"/>
      <c r="H500" s="248" t="b">
        <f t="shared" si="62"/>
        <v>1</v>
      </c>
      <c r="I500" s="248" t="b">
        <f t="shared" si="63"/>
        <v>1</v>
      </c>
      <c r="J500" s="248">
        <f t="shared" si="58"/>
        <v>0</v>
      </c>
      <c r="K500" s="248">
        <f t="shared" si="59"/>
        <v>0</v>
      </c>
      <c r="L500" s="248">
        <f t="shared" si="60"/>
        <v>0</v>
      </c>
      <c r="M500" s="13" t="b">
        <f t="shared" si="56"/>
        <v>1</v>
      </c>
      <c r="N500" s="13" t="b">
        <f t="shared" si="57"/>
        <v>1</v>
      </c>
      <c r="O500" s="248" t="str">
        <f t="shared" si="61"/>
        <v>-</v>
      </c>
      <c r="P500" s="248">
        <f>IF(O500="-",0,IF(COUNTIF(O500:$O$1021,O500)&gt;1,1,0))</f>
        <v>0</v>
      </c>
    </row>
    <row r="501" spans="1:16">
      <c r="A501" s="205">
        <v>480</v>
      </c>
      <c r="B501" s="177"/>
      <c r="C501" s="178"/>
      <c r="D501" s="177"/>
      <c r="E501" s="178"/>
      <c r="F501" s="179"/>
      <c r="G501" s="179"/>
      <c r="H501" s="248" t="b">
        <f t="shared" si="62"/>
        <v>1</v>
      </c>
      <c r="I501" s="248" t="b">
        <f t="shared" si="63"/>
        <v>1</v>
      </c>
      <c r="J501" s="248">
        <f t="shared" si="58"/>
        <v>0</v>
      </c>
      <c r="K501" s="248">
        <f t="shared" si="59"/>
        <v>0</v>
      </c>
      <c r="L501" s="248">
        <f t="shared" si="60"/>
        <v>0</v>
      </c>
      <c r="M501" s="13" t="b">
        <f t="shared" si="56"/>
        <v>1</v>
      </c>
      <c r="N501" s="13" t="b">
        <f t="shared" si="57"/>
        <v>1</v>
      </c>
      <c r="O501" s="248" t="str">
        <f t="shared" si="61"/>
        <v>-</v>
      </c>
      <c r="P501" s="248">
        <f>IF(O501="-",0,IF(COUNTIF(O501:$O$1021,O501)&gt;1,1,0))</f>
        <v>0</v>
      </c>
    </row>
    <row r="502" spans="1:16">
      <c r="A502" s="205">
        <v>481</v>
      </c>
      <c r="B502" s="177"/>
      <c r="C502" s="178"/>
      <c r="D502" s="177"/>
      <c r="E502" s="178"/>
      <c r="F502" s="179"/>
      <c r="G502" s="179"/>
      <c r="H502" s="248" t="b">
        <f t="shared" si="62"/>
        <v>1</v>
      </c>
      <c r="I502" s="248" t="b">
        <f t="shared" si="63"/>
        <v>1</v>
      </c>
      <c r="J502" s="248">
        <f t="shared" si="58"/>
        <v>0</v>
      </c>
      <c r="K502" s="248">
        <f t="shared" si="59"/>
        <v>0</v>
      </c>
      <c r="L502" s="248">
        <f t="shared" si="60"/>
        <v>0</v>
      </c>
      <c r="M502" s="13" t="b">
        <f t="shared" si="56"/>
        <v>1</v>
      </c>
      <c r="N502" s="13" t="b">
        <f t="shared" si="57"/>
        <v>1</v>
      </c>
      <c r="O502" s="248" t="str">
        <f t="shared" si="61"/>
        <v>-</v>
      </c>
      <c r="P502" s="248">
        <f>IF(O502="-",0,IF(COUNTIF(O502:$O$1021,O502)&gt;1,1,0))</f>
        <v>0</v>
      </c>
    </row>
    <row r="503" spans="1:16">
      <c r="A503" s="205">
        <v>482</v>
      </c>
      <c r="B503" s="177"/>
      <c r="C503" s="178"/>
      <c r="D503" s="177"/>
      <c r="E503" s="178"/>
      <c r="F503" s="179"/>
      <c r="G503" s="179"/>
      <c r="H503" s="248" t="b">
        <f t="shared" si="62"/>
        <v>1</v>
      </c>
      <c r="I503" s="248" t="b">
        <f t="shared" si="63"/>
        <v>1</v>
      </c>
      <c r="J503" s="248">
        <f t="shared" si="58"/>
        <v>0</v>
      </c>
      <c r="K503" s="248">
        <f t="shared" si="59"/>
        <v>0</v>
      </c>
      <c r="L503" s="248">
        <f t="shared" si="60"/>
        <v>0</v>
      </c>
      <c r="M503" s="13" t="b">
        <f t="shared" si="56"/>
        <v>1</v>
      </c>
      <c r="N503" s="13" t="b">
        <f t="shared" si="57"/>
        <v>1</v>
      </c>
      <c r="O503" s="248" t="str">
        <f t="shared" si="61"/>
        <v>-</v>
      </c>
      <c r="P503" s="248">
        <f>IF(O503="-",0,IF(COUNTIF(O503:$O$1021,O503)&gt;1,1,0))</f>
        <v>0</v>
      </c>
    </row>
    <row r="504" spans="1:16">
      <c r="A504" s="205">
        <v>483</v>
      </c>
      <c r="B504" s="177"/>
      <c r="C504" s="178"/>
      <c r="D504" s="177"/>
      <c r="E504" s="178"/>
      <c r="F504" s="179"/>
      <c r="G504" s="179"/>
      <c r="H504" s="248" t="b">
        <f t="shared" si="62"/>
        <v>1</v>
      </c>
      <c r="I504" s="248" t="b">
        <f t="shared" si="63"/>
        <v>1</v>
      </c>
      <c r="J504" s="248">
        <f t="shared" si="58"/>
        <v>0</v>
      </c>
      <c r="K504" s="248">
        <f t="shared" si="59"/>
        <v>0</v>
      </c>
      <c r="L504" s="248">
        <f t="shared" si="60"/>
        <v>0</v>
      </c>
      <c r="M504" s="13" t="b">
        <f t="shared" si="56"/>
        <v>1</v>
      </c>
      <c r="N504" s="13" t="b">
        <f t="shared" si="57"/>
        <v>1</v>
      </c>
      <c r="O504" s="248" t="str">
        <f t="shared" si="61"/>
        <v>-</v>
      </c>
      <c r="P504" s="248">
        <f>IF(O504="-",0,IF(COUNTIF(O504:$O$1021,O504)&gt;1,1,0))</f>
        <v>0</v>
      </c>
    </row>
    <row r="505" spans="1:16">
      <c r="A505" s="205">
        <v>484</v>
      </c>
      <c r="B505" s="177"/>
      <c r="C505" s="178"/>
      <c r="D505" s="177"/>
      <c r="E505" s="178"/>
      <c r="F505" s="179"/>
      <c r="G505" s="179"/>
      <c r="H505" s="248" t="b">
        <f t="shared" si="62"/>
        <v>1</v>
      </c>
      <c r="I505" s="248" t="b">
        <f t="shared" si="63"/>
        <v>1</v>
      </c>
      <c r="J505" s="248">
        <f t="shared" si="58"/>
        <v>0</v>
      </c>
      <c r="K505" s="248">
        <f t="shared" si="59"/>
        <v>0</v>
      </c>
      <c r="L505" s="248">
        <f t="shared" si="60"/>
        <v>0</v>
      </c>
      <c r="M505" s="13" t="b">
        <f t="shared" si="56"/>
        <v>1</v>
      </c>
      <c r="N505" s="13" t="b">
        <f t="shared" si="57"/>
        <v>1</v>
      </c>
      <c r="O505" s="248" t="str">
        <f t="shared" si="61"/>
        <v>-</v>
      </c>
      <c r="P505" s="248">
        <f>IF(O505="-",0,IF(COUNTIF(O505:$O$1021,O505)&gt;1,1,0))</f>
        <v>0</v>
      </c>
    </row>
    <row r="506" spans="1:16">
      <c r="A506" s="205">
        <v>485</v>
      </c>
      <c r="B506" s="177"/>
      <c r="C506" s="178"/>
      <c r="D506" s="177"/>
      <c r="E506" s="178"/>
      <c r="F506" s="179"/>
      <c r="G506" s="179"/>
      <c r="H506" s="248" t="b">
        <f t="shared" si="62"/>
        <v>1</v>
      </c>
      <c r="I506" s="248" t="b">
        <f t="shared" si="63"/>
        <v>1</v>
      </c>
      <c r="J506" s="248">
        <f t="shared" si="58"/>
        <v>0</v>
      </c>
      <c r="K506" s="248">
        <f t="shared" si="59"/>
        <v>0</v>
      </c>
      <c r="L506" s="248">
        <f t="shared" si="60"/>
        <v>0</v>
      </c>
      <c r="M506" s="13" t="b">
        <f t="shared" si="56"/>
        <v>1</v>
      </c>
      <c r="N506" s="13" t="b">
        <f t="shared" si="57"/>
        <v>1</v>
      </c>
      <c r="O506" s="248" t="str">
        <f t="shared" si="61"/>
        <v>-</v>
      </c>
      <c r="P506" s="248">
        <f>IF(O506="-",0,IF(COUNTIF(O506:$O$1021,O506)&gt;1,1,0))</f>
        <v>0</v>
      </c>
    </row>
    <row r="507" spans="1:16">
      <c r="A507" s="205">
        <v>486</v>
      </c>
      <c r="B507" s="177"/>
      <c r="C507" s="178"/>
      <c r="D507" s="177"/>
      <c r="E507" s="178"/>
      <c r="F507" s="179"/>
      <c r="G507" s="179"/>
      <c r="H507" s="248" t="b">
        <f t="shared" si="62"/>
        <v>1</v>
      </c>
      <c r="I507" s="248" t="b">
        <f t="shared" si="63"/>
        <v>1</v>
      </c>
      <c r="J507" s="248">
        <f t="shared" si="58"/>
        <v>0</v>
      </c>
      <c r="K507" s="248">
        <f t="shared" si="59"/>
        <v>0</v>
      </c>
      <c r="L507" s="248">
        <f t="shared" si="60"/>
        <v>0</v>
      </c>
      <c r="M507" s="13" t="b">
        <f t="shared" si="56"/>
        <v>1</v>
      </c>
      <c r="N507" s="13" t="b">
        <f t="shared" si="57"/>
        <v>1</v>
      </c>
      <c r="O507" s="248" t="str">
        <f t="shared" si="61"/>
        <v>-</v>
      </c>
      <c r="P507" s="248">
        <f>IF(O507="-",0,IF(COUNTIF(O507:$O$1021,O507)&gt;1,1,0))</f>
        <v>0</v>
      </c>
    </row>
    <row r="508" spans="1:16">
      <c r="A508" s="205">
        <v>487</v>
      </c>
      <c r="B508" s="177"/>
      <c r="C508" s="178"/>
      <c r="D508" s="177"/>
      <c r="E508" s="178"/>
      <c r="F508" s="179"/>
      <c r="G508" s="179"/>
      <c r="H508" s="248" t="b">
        <f t="shared" si="62"/>
        <v>1</v>
      </c>
      <c r="I508" s="248" t="b">
        <f t="shared" si="63"/>
        <v>1</v>
      </c>
      <c r="J508" s="248">
        <f t="shared" si="58"/>
        <v>0</v>
      </c>
      <c r="K508" s="248">
        <f t="shared" si="59"/>
        <v>0</v>
      </c>
      <c r="L508" s="248">
        <f t="shared" si="60"/>
        <v>0</v>
      </c>
      <c r="M508" s="13" t="b">
        <f t="shared" si="56"/>
        <v>1</v>
      </c>
      <c r="N508" s="13" t="b">
        <f t="shared" si="57"/>
        <v>1</v>
      </c>
      <c r="O508" s="248" t="str">
        <f t="shared" si="61"/>
        <v>-</v>
      </c>
      <c r="P508" s="248">
        <f>IF(O508="-",0,IF(COUNTIF(O508:$O$1021,O508)&gt;1,1,0))</f>
        <v>0</v>
      </c>
    </row>
    <row r="509" spans="1:16">
      <c r="A509" s="205">
        <v>488</v>
      </c>
      <c r="B509" s="177"/>
      <c r="C509" s="178"/>
      <c r="D509" s="177"/>
      <c r="E509" s="178"/>
      <c r="F509" s="179"/>
      <c r="G509" s="179"/>
      <c r="H509" s="248" t="b">
        <f t="shared" si="62"/>
        <v>1</v>
      </c>
      <c r="I509" s="248" t="b">
        <f t="shared" si="63"/>
        <v>1</v>
      </c>
      <c r="J509" s="248">
        <f t="shared" si="58"/>
        <v>0</v>
      </c>
      <c r="K509" s="248">
        <f t="shared" si="59"/>
        <v>0</v>
      </c>
      <c r="L509" s="248">
        <f t="shared" si="60"/>
        <v>0</v>
      </c>
      <c r="M509" s="13" t="b">
        <f t="shared" si="56"/>
        <v>1</v>
      </c>
      <c r="N509" s="13" t="b">
        <f t="shared" si="57"/>
        <v>1</v>
      </c>
      <c r="O509" s="248" t="str">
        <f t="shared" si="61"/>
        <v>-</v>
      </c>
      <c r="P509" s="248">
        <f>IF(O509="-",0,IF(COUNTIF(O509:$O$1021,O509)&gt;1,1,0))</f>
        <v>0</v>
      </c>
    </row>
    <row r="510" spans="1:16">
      <c r="A510" s="205">
        <v>489</v>
      </c>
      <c r="B510" s="177"/>
      <c r="C510" s="178"/>
      <c r="D510" s="177"/>
      <c r="E510" s="178"/>
      <c r="F510" s="179"/>
      <c r="G510" s="179"/>
      <c r="H510" s="248" t="b">
        <f t="shared" si="62"/>
        <v>1</v>
      </c>
      <c r="I510" s="248" t="b">
        <f t="shared" si="63"/>
        <v>1</v>
      </c>
      <c r="J510" s="248">
        <f t="shared" si="58"/>
        <v>0</v>
      </c>
      <c r="K510" s="248">
        <f t="shared" si="59"/>
        <v>0</v>
      </c>
      <c r="L510" s="248">
        <f t="shared" si="60"/>
        <v>0</v>
      </c>
      <c r="M510" s="13" t="b">
        <f t="shared" si="56"/>
        <v>1</v>
      </c>
      <c r="N510" s="13" t="b">
        <f t="shared" si="57"/>
        <v>1</v>
      </c>
      <c r="O510" s="248" t="str">
        <f t="shared" si="61"/>
        <v>-</v>
      </c>
      <c r="P510" s="248">
        <f>IF(O510="-",0,IF(COUNTIF(O510:$O$1021,O510)&gt;1,1,0))</f>
        <v>0</v>
      </c>
    </row>
    <row r="511" spans="1:16">
      <c r="A511" s="205">
        <v>490</v>
      </c>
      <c r="B511" s="177"/>
      <c r="C511" s="178"/>
      <c r="D511" s="177"/>
      <c r="E511" s="178"/>
      <c r="F511" s="179"/>
      <c r="G511" s="179"/>
      <c r="H511" s="248" t="b">
        <f t="shared" si="62"/>
        <v>1</v>
      </c>
      <c r="I511" s="248" t="b">
        <f t="shared" si="63"/>
        <v>1</v>
      </c>
      <c r="J511" s="248">
        <f t="shared" si="58"/>
        <v>0</v>
      </c>
      <c r="K511" s="248">
        <f t="shared" si="59"/>
        <v>0</v>
      </c>
      <c r="L511" s="248">
        <f t="shared" si="60"/>
        <v>0</v>
      </c>
      <c r="M511" s="13" t="b">
        <f t="shared" si="56"/>
        <v>1</v>
      </c>
      <c r="N511" s="13" t="b">
        <f t="shared" si="57"/>
        <v>1</v>
      </c>
      <c r="O511" s="248" t="str">
        <f t="shared" si="61"/>
        <v>-</v>
      </c>
      <c r="P511" s="248">
        <f>IF(O511="-",0,IF(COUNTIF(O511:$O$1021,O511)&gt;1,1,0))</f>
        <v>0</v>
      </c>
    </row>
    <row r="512" spans="1:16">
      <c r="A512" s="205">
        <v>491</v>
      </c>
      <c r="B512" s="177"/>
      <c r="C512" s="178"/>
      <c r="D512" s="177"/>
      <c r="E512" s="178"/>
      <c r="F512" s="179"/>
      <c r="G512" s="179"/>
      <c r="H512" s="248" t="b">
        <f t="shared" si="62"/>
        <v>1</v>
      </c>
      <c r="I512" s="248" t="b">
        <f t="shared" si="63"/>
        <v>1</v>
      </c>
      <c r="J512" s="248">
        <f t="shared" si="58"/>
        <v>0</v>
      </c>
      <c r="K512" s="248">
        <f t="shared" si="59"/>
        <v>0</v>
      </c>
      <c r="L512" s="248">
        <f t="shared" si="60"/>
        <v>0</v>
      </c>
      <c r="M512" s="13" t="b">
        <f t="shared" si="56"/>
        <v>1</v>
      </c>
      <c r="N512" s="13" t="b">
        <f t="shared" si="57"/>
        <v>1</v>
      </c>
      <c r="O512" s="248" t="str">
        <f t="shared" si="61"/>
        <v>-</v>
      </c>
      <c r="P512" s="248">
        <f>IF(O512="-",0,IF(COUNTIF(O512:$O$1021,O512)&gt;1,1,0))</f>
        <v>0</v>
      </c>
    </row>
    <row r="513" spans="1:16">
      <c r="A513" s="205">
        <v>492</v>
      </c>
      <c r="B513" s="177"/>
      <c r="C513" s="178"/>
      <c r="D513" s="177"/>
      <c r="E513" s="178"/>
      <c r="F513" s="179"/>
      <c r="G513" s="179"/>
      <c r="H513" s="248" t="b">
        <f t="shared" si="62"/>
        <v>1</v>
      </c>
      <c r="I513" s="248" t="b">
        <f t="shared" si="63"/>
        <v>1</v>
      </c>
      <c r="J513" s="248">
        <f t="shared" si="58"/>
        <v>0</v>
      </c>
      <c r="K513" s="248">
        <f t="shared" si="59"/>
        <v>0</v>
      </c>
      <c r="L513" s="248">
        <f t="shared" si="60"/>
        <v>0</v>
      </c>
      <c r="M513" s="13" t="b">
        <f t="shared" si="56"/>
        <v>1</v>
      </c>
      <c r="N513" s="13" t="b">
        <f t="shared" si="57"/>
        <v>1</v>
      </c>
      <c r="O513" s="248" t="str">
        <f t="shared" si="61"/>
        <v>-</v>
      </c>
      <c r="P513" s="248">
        <f>IF(O513="-",0,IF(COUNTIF(O513:$O$1021,O513)&gt;1,1,0))</f>
        <v>0</v>
      </c>
    </row>
    <row r="514" spans="1:16">
      <c r="A514" s="205">
        <v>493</v>
      </c>
      <c r="B514" s="177"/>
      <c r="C514" s="178"/>
      <c r="D514" s="177"/>
      <c r="E514" s="178"/>
      <c r="F514" s="179"/>
      <c r="G514" s="179"/>
      <c r="H514" s="248" t="b">
        <f t="shared" si="62"/>
        <v>1</v>
      </c>
      <c r="I514" s="248" t="b">
        <f t="shared" si="63"/>
        <v>1</v>
      </c>
      <c r="J514" s="248">
        <f t="shared" si="58"/>
        <v>0</v>
      </c>
      <c r="K514" s="248">
        <f t="shared" si="59"/>
        <v>0</v>
      </c>
      <c r="L514" s="248">
        <f t="shared" si="60"/>
        <v>0</v>
      </c>
      <c r="M514" s="13" t="b">
        <f t="shared" si="56"/>
        <v>1</v>
      </c>
      <c r="N514" s="13" t="b">
        <f t="shared" si="57"/>
        <v>1</v>
      </c>
      <c r="O514" s="248" t="str">
        <f t="shared" si="61"/>
        <v>-</v>
      </c>
      <c r="P514" s="248">
        <f>IF(O514="-",0,IF(COUNTIF(O514:$O$1021,O514)&gt;1,1,0))</f>
        <v>0</v>
      </c>
    </row>
    <row r="515" spans="1:16">
      <c r="A515" s="205">
        <v>494</v>
      </c>
      <c r="B515" s="177"/>
      <c r="C515" s="178"/>
      <c r="D515" s="177"/>
      <c r="E515" s="178"/>
      <c r="F515" s="179"/>
      <c r="G515" s="179"/>
      <c r="H515" s="248" t="b">
        <f t="shared" si="62"/>
        <v>1</v>
      </c>
      <c r="I515" s="248" t="b">
        <f t="shared" si="63"/>
        <v>1</v>
      </c>
      <c r="J515" s="248">
        <f t="shared" si="58"/>
        <v>0</v>
      </c>
      <c r="K515" s="248">
        <f t="shared" si="59"/>
        <v>0</v>
      </c>
      <c r="L515" s="248">
        <f t="shared" si="60"/>
        <v>0</v>
      </c>
      <c r="M515" s="13" t="b">
        <f t="shared" si="56"/>
        <v>1</v>
      </c>
      <c r="N515" s="13" t="b">
        <f t="shared" si="57"/>
        <v>1</v>
      </c>
      <c r="O515" s="248" t="str">
        <f t="shared" si="61"/>
        <v>-</v>
      </c>
      <c r="P515" s="248">
        <f>IF(O515="-",0,IF(COUNTIF(O515:$O$1021,O515)&gt;1,1,0))</f>
        <v>0</v>
      </c>
    </row>
    <row r="516" spans="1:16">
      <c r="A516" s="205">
        <v>495</v>
      </c>
      <c r="B516" s="177"/>
      <c r="C516" s="178"/>
      <c r="D516" s="177"/>
      <c r="E516" s="178"/>
      <c r="F516" s="179"/>
      <c r="G516" s="179"/>
      <c r="H516" s="248" t="b">
        <f t="shared" si="62"/>
        <v>1</v>
      </c>
      <c r="I516" s="248" t="b">
        <f t="shared" si="63"/>
        <v>1</v>
      </c>
      <c r="J516" s="248">
        <f t="shared" si="58"/>
        <v>0</v>
      </c>
      <c r="K516" s="248">
        <f t="shared" si="59"/>
        <v>0</v>
      </c>
      <c r="L516" s="248">
        <f t="shared" si="60"/>
        <v>0</v>
      </c>
      <c r="M516" s="13" t="b">
        <f t="shared" si="56"/>
        <v>1</v>
      </c>
      <c r="N516" s="13" t="b">
        <f t="shared" si="57"/>
        <v>1</v>
      </c>
      <c r="O516" s="248" t="str">
        <f t="shared" si="61"/>
        <v>-</v>
      </c>
      <c r="P516" s="248">
        <f>IF(O516="-",0,IF(COUNTIF(O516:$O$1021,O516)&gt;1,1,0))</f>
        <v>0</v>
      </c>
    </row>
    <row r="517" spans="1:16">
      <c r="A517" s="205">
        <v>496</v>
      </c>
      <c r="B517" s="177"/>
      <c r="C517" s="178"/>
      <c r="D517" s="177"/>
      <c r="E517" s="178"/>
      <c r="F517" s="179"/>
      <c r="G517" s="179"/>
      <c r="H517" s="248" t="b">
        <f t="shared" si="62"/>
        <v>1</v>
      </c>
      <c r="I517" s="248" t="b">
        <f t="shared" si="63"/>
        <v>1</v>
      </c>
      <c r="J517" s="248">
        <f t="shared" si="58"/>
        <v>0</v>
      </c>
      <c r="K517" s="248">
        <f t="shared" si="59"/>
        <v>0</v>
      </c>
      <c r="L517" s="248">
        <f t="shared" si="60"/>
        <v>0</v>
      </c>
      <c r="M517" s="13" t="b">
        <f t="shared" si="56"/>
        <v>1</v>
      </c>
      <c r="N517" s="13" t="b">
        <f t="shared" si="57"/>
        <v>1</v>
      </c>
      <c r="O517" s="248" t="str">
        <f t="shared" si="61"/>
        <v>-</v>
      </c>
      <c r="P517" s="248">
        <f>IF(O517="-",0,IF(COUNTIF(O517:$O$1021,O517)&gt;1,1,0))</f>
        <v>0</v>
      </c>
    </row>
    <row r="518" spans="1:16">
      <c r="A518" s="205">
        <v>497</v>
      </c>
      <c r="B518" s="177"/>
      <c r="C518" s="178"/>
      <c r="D518" s="177"/>
      <c r="E518" s="178"/>
      <c r="F518" s="179"/>
      <c r="G518" s="179"/>
      <c r="H518" s="248" t="b">
        <f t="shared" si="62"/>
        <v>1</v>
      </c>
      <c r="I518" s="248" t="b">
        <f t="shared" si="63"/>
        <v>1</v>
      </c>
      <c r="J518" s="248">
        <f t="shared" si="58"/>
        <v>0</v>
      </c>
      <c r="K518" s="248">
        <f t="shared" si="59"/>
        <v>0</v>
      </c>
      <c r="L518" s="248">
        <f t="shared" si="60"/>
        <v>0</v>
      </c>
      <c r="M518" s="13" t="b">
        <f t="shared" si="56"/>
        <v>1</v>
      </c>
      <c r="N518" s="13" t="b">
        <f t="shared" si="57"/>
        <v>1</v>
      </c>
      <c r="O518" s="248" t="str">
        <f t="shared" si="61"/>
        <v>-</v>
      </c>
      <c r="P518" s="248">
        <f>IF(O518="-",0,IF(COUNTIF(O518:$O$1021,O518)&gt;1,1,0))</f>
        <v>0</v>
      </c>
    </row>
    <row r="519" spans="1:16">
      <c r="A519" s="205">
        <v>498</v>
      </c>
      <c r="B519" s="177"/>
      <c r="C519" s="178"/>
      <c r="D519" s="177"/>
      <c r="E519" s="178"/>
      <c r="F519" s="179"/>
      <c r="G519" s="179"/>
      <c r="H519" s="248" t="b">
        <f t="shared" si="62"/>
        <v>1</v>
      </c>
      <c r="I519" s="248" t="b">
        <f t="shared" si="63"/>
        <v>1</v>
      </c>
      <c r="J519" s="248">
        <f t="shared" si="58"/>
        <v>0</v>
      </c>
      <c r="K519" s="248">
        <f t="shared" si="59"/>
        <v>0</v>
      </c>
      <c r="L519" s="248">
        <f t="shared" si="60"/>
        <v>0</v>
      </c>
      <c r="M519" s="13" t="b">
        <f t="shared" si="56"/>
        <v>1</v>
      </c>
      <c r="N519" s="13" t="b">
        <f t="shared" si="57"/>
        <v>1</v>
      </c>
      <c r="O519" s="248" t="str">
        <f t="shared" si="61"/>
        <v>-</v>
      </c>
      <c r="P519" s="248">
        <f>IF(O519="-",0,IF(COUNTIF(O519:$O$1021,O519)&gt;1,1,0))</f>
        <v>0</v>
      </c>
    </row>
    <row r="520" spans="1:16">
      <c r="A520" s="205">
        <v>499</v>
      </c>
      <c r="B520" s="177"/>
      <c r="C520" s="178"/>
      <c r="D520" s="177"/>
      <c r="E520" s="178"/>
      <c r="F520" s="179"/>
      <c r="G520" s="179"/>
      <c r="H520" s="248" t="b">
        <f t="shared" si="62"/>
        <v>1</v>
      </c>
      <c r="I520" s="248" t="b">
        <f t="shared" si="63"/>
        <v>1</v>
      </c>
      <c r="J520" s="248">
        <f t="shared" si="58"/>
        <v>0</v>
      </c>
      <c r="K520" s="248">
        <f t="shared" si="59"/>
        <v>0</v>
      </c>
      <c r="L520" s="248">
        <f t="shared" si="60"/>
        <v>0</v>
      </c>
      <c r="M520" s="13" t="b">
        <f t="shared" si="56"/>
        <v>1</v>
      </c>
      <c r="N520" s="13" t="b">
        <f t="shared" si="57"/>
        <v>1</v>
      </c>
      <c r="O520" s="248" t="str">
        <f t="shared" si="61"/>
        <v>-</v>
      </c>
      <c r="P520" s="248">
        <f>IF(O520="-",0,IF(COUNTIF(O520:$O$1021,O520)&gt;1,1,0))</f>
        <v>0</v>
      </c>
    </row>
    <row r="521" spans="1:16">
      <c r="A521" s="205">
        <v>500</v>
      </c>
      <c r="B521" s="177"/>
      <c r="C521" s="178"/>
      <c r="D521" s="177"/>
      <c r="E521" s="178"/>
      <c r="F521" s="179"/>
      <c r="G521" s="179"/>
      <c r="H521" s="248" t="b">
        <f t="shared" si="62"/>
        <v>1</v>
      </c>
      <c r="I521" s="248" t="b">
        <f t="shared" si="63"/>
        <v>1</v>
      </c>
      <c r="J521" s="248">
        <f t="shared" si="58"/>
        <v>0</v>
      </c>
      <c r="K521" s="248">
        <f t="shared" si="59"/>
        <v>0</v>
      </c>
      <c r="L521" s="248">
        <f t="shared" si="60"/>
        <v>0</v>
      </c>
      <c r="M521" s="13" t="b">
        <f t="shared" si="56"/>
        <v>1</v>
      </c>
      <c r="N521" s="13" t="b">
        <f t="shared" si="57"/>
        <v>1</v>
      </c>
      <c r="O521" s="248" t="str">
        <f t="shared" si="61"/>
        <v>-</v>
      </c>
      <c r="P521" s="248">
        <f>IF(O521="-",0,IF(COUNTIF(O521:$O$1021,O521)&gt;1,1,0))</f>
        <v>0</v>
      </c>
    </row>
    <row r="522" spans="1:16">
      <c r="A522" s="205">
        <v>501</v>
      </c>
      <c r="B522" s="177"/>
      <c r="C522" s="178"/>
      <c r="D522" s="177"/>
      <c r="E522" s="178"/>
      <c r="F522" s="179"/>
      <c r="G522" s="179"/>
      <c r="H522" s="248" t="b">
        <f t="shared" si="62"/>
        <v>1</v>
      </c>
      <c r="I522" s="248" t="b">
        <f t="shared" si="63"/>
        <v>1</v>
      </c>
      <c r="J522" s="248">
        <f t="shared" si="58"/>
        <v>0</v>
      </c>
      <c r="K522" s="248">
        <f t="shared" si="59"/>
        <v>0</v>
      </c>
      <c r="L522" s="248">
        <f t="shared" si="60"/>
        <v>0</v>
      </c>
      <c r="M522" s="13" t="b">
        <f t="shared" si="56"/>
        <v>1</v>
      </c>
      <c r="N522" s="13" t="b">
        <f t="shared" si="57"/>
        <v>1</v>
      </c>
      <c r="O522" s="248" t="str">
        <f t="shared" si="61"/>
        <v>-</v>
      </c>
      <c r="P522" s="248">
        <f>IF(O522="-",0,IF(COUNTIF(O522:$O$1021,O522)&gt;1,1,0))</f>
        <v>0</v>
      </c>
    </row>
    <row r="523" spans="1:16">
      <c r="A523" s="205">
        <v>502</v>
      </c>
      <c r="B523" s="177"/>
      <c r="C523" s="178"/>
      <c r="D523" s="177"/>
      <c r="E523" s="178"/>
      <c r="F523" s="179"/>
      <c r="G523" s="179"/>
      <c r="H523" s="248" t="b">
        <f t="shared" si="62"/>
        <v>1</v>
      </c>
      <c r="I523" s="248" t="b">
        <f t="shared" si="63"/>
        <v>1</v>
      </c>
      <c r="J523" s="248">
        <f t="shared" si="58"/>
        <v>0</v>
      </c>
      <c r="K523" s="248">
        <f t="shared" si="59"/>
        <v>0</v>
      </c>
      <c r="L523" s="248">
        <f t="shared" si="60"/>
        <v>0</v>
      </c>
      <c r="M523" s="13" t="b">
        <f t="shared" si="56"/>
        <v>1</v>
      </c>
      <c r="N523" s="13" t="b">
        <f t="shared" si="57"/>
        <v>1</v>
      </c>
      <c r="O523" s="248" t="str">
        <f t="shared" si="61"/>
        <v>-</v>
      </c>
      <c r="P523" s="248">
        <f>IF(O523="-",0,IF(COUNTIF(O523:$O$1021,O523)&gt;1,1,0))</f>
        <v>0</v>
      </c>
    </row>
    <row r="524" spans="1:16">
      <c r="A524" s="205">
        <v>503</v>
      </c>
      <c r="B524" s="177"/>
      <c r="C524" s="178"/>
      <c r="D524" s="177"/>
      <c r="E524" s="178"/>
      <c r="F524" s="179"/>
      <c r="G524" s="179"/>
      <c r="H524" s="248" t="b">
        <f t="shared" si="62"/>
        <v>1</v>
      </c>
      <c r="I524" s="248" t="b">
        <f t="shared" si="63"/>
        <v>1</v>
      </c>
      <c r="J524" s="248">
        <f t="shared" si="58"/>
        <v>0</v>
      </c>
      <c r="K524" s="248">
        <f t="shared" si="59"/>
        <v>0</v>
      </c>
      <c r="L524" s="248">
        <f t="shared" si="60"/>
        <v>0</v>
      </c>
      <c r="M524" s="13" t="b">
        <f t="shared" si="56"/>
        <v>1</v>
      </c>
      <c r="N524" s="13" t="b">
        <f t="shared" si="57"/>
        <v>1</v>
      </c>
      <c r="O524" s="248" t="str">
        <f t="shared" si="61"/>
        <v>-</v>
      </c>
      <c r="P524" s="248">
        <f>IF(O524="-",0,IF(COUNTIF(O524:$O$1021,O524)&gt;1,1,0))</f>
        <v>0</v>
      </c>
    </row>
    <row r="525" spans="1:16">
      <c r="A525" s="205">
        <v>504</v>
      </c>
      <c r="B525" s="177"/>
      <c r="C525" s="178"/>
      <c r="D525" s="177"/>
      <c r="E525" s="178"/>
      <c r="F525" s="179"/>
      <c r="G525" s="179"/>
      <c r="H525" s="248" t="b">
        <f t="shared" si="62"/>
        <v>1</v>
      </c>
      <c r="I525" s="248" t="b">
        <f t="shared" si="63"/>
        <v>1</v>
      </c>
      <c r="J525" s="248">
        <f t="shared" si="58"/>
        <v>0</v>
      </c>
      <c r="K525" s="248">
        <f t="shared" si="59"/>
        <v>0</v>
      </c>
      <c r="L525" s="248">
        <f t="shared" si="60"/>
        <v>0</v>
      </c>
      <c r="M525" s="13" t="b">
        <f t="shared" si="56"/>
        <v>1</v>
      </c>
      <c r="N525" s="13" t="b">
        <f t="shared" si="57"/>
        <v>1</v>
      </c>
      <c r="O525" s="248" t="str">
        <f t="shared" si="61"/>
        <v>-</v>
      </c>
      <c r="P525" s="248">
        <f>IF(O525="-",0,IF(COUNTIF(O525:$O$1021,O525)&gt;1,1,0))</f>
        <v>0</v>
      </c>
    </row>
    <row r="526" spans="1:16">
      <c r="A526" s="205">
        <v>505</v>
      </c>
      <c r="B526" s="177"/>
      <c r="C526" s="178"/>
      <c r="D526" s="177"/>
      <c r="E526" s="178"/>
      <c r="F526" s="179"/>
      <c r="G526" s="179"/>
      <c r="H526" s="248" t="b">
        <f t="shared" si="62"/>
        <v>1</v>
      </c>
      <c r="I526" s="248" t="b">
        <f t="shared" si="63"/>
        <v>1</v>
      </c>
      <c r="J526" s="248">
        <f t="shared" si="58"/>
        <v>0</v>
      </c>
      <c r="K526" s="248">
        <f t="shared" si="59"/>
        <v>0</v>
      </c>
      <c r="L526" s="248">
        <f t="shared" si="60"/>
        <v>0</v>
      </c>
      <c r="M526" s="13" t="b">
        <f t="shared" si="56"/>
        <v>1</v>
      </c>
      <c r="N526" s="13" t="b">
        <f t="shared" si="57"/>
        <v>1</v>
      </c>
      <c r="O526" s="248" t="str">
        <f t="shared" si="61"/>
        <v>-</v>
      </c>
      <c r="P526" s="248">
        <f>IF(O526="-",0,IF(COUNTIF(O526:$O$1021,O526)&gt;1,1,0))</f>
        <v>0</v>
      </c>
    </row>
    <row r="527" spans="1:16">
      <c r="A527" s="205">
        <v>506</v>
      </c>
      <c r="B527" s="177"/>
      <c r="C527" s="178"/>
      <c r="D527" s="177"/>
      <c r="E527" s="178"/>
      <c r="F527" s="179"/>
      <c r="G527" s="179"/>
      <c r="H527" s="248" t="b">
        <f t="shared" si="62"/>
        <v>1</v>
      </c>
      <c r="I527" s="248" t="b">
        <f t="shared" si="63"/>
        <v>1</v>
      </c>
      <c r="J527" s="248">
        <f t="shared" si="58"/>
        <v>0</v>
      </c>
      <c r="K527" s="248">
        <f t="shared" si="59"/>
        <v>0</v>
      </c>
      <c r="L527" s="248">
        <f t="shared" si="60"/>
        <v>0</v>
      </c>
      <c r="M527" s="13" t="b">
        <f t="shared" si="56"/>
        <v>1</v>
      </c>
      <c r="N527" s="13" t="b">
        <f t="shared" si="57"/>
        <v>1</v>
      </c>
      <c r="O527" s="248" t="str">
        <f t="shared" si="61"/>
        <v>-</v>
      </c>
      <c r="P527" s="248">
        <f>IF(O527="-",0,IF(COUNTIF(O527:$O$1021,O527)&gt;1,1,0))</f>
        <v>0</v>
      </c>
    </row>
    <row r="528" spans="1:16">
      <c r="A528" s="205">
        <v>507</v>
      </c>
      <c r="B528" s="177"/>
      <c r="C528" s="178"/>
      <c r="D528" s="177"/>
      <c r="E528" s="178"/>
      <c r="F528" s="179"/>
      <c r="G528" s="179"/>
      <c r="H528" s="248" t="b">
        <f t="shared" si="62"/>
        <v>1</v>
      </c>
      <c r="I528" s="248" t="b">
        <f t="shared" si="63"/>
        <v>1</v>
      </c>
      <c r="J528" s="248">
        <f t="shared" si="58"/>
        <v>0</v>
      </c>
      <c r="K528" s="248">
        <f t="shared" si="59"/>
        <v>0</v>
      </c>
      <c r="L528" s="248">
        <f t="shared" si="60"/>
        <v>0</v>
      </c>
      <c r="M528" s="13" t="b">
        <f t="shared" si="56"/>
        <v>1</v>
      </c>
      <c r="N528" s="13" t="b">
        <f t="shared" si="57"/>
        <v>1</v>
      </c>
      <c r="O528" s="248" t="str">
        <f t="shared" si="61"/>
        <v>-</v>
      </c>
      <c r="P528" s="248">
        <f>IF(O528="-",0,IF(COUNTIF(O528:$O$1021,O528)&gt;1,1,0))</f>
        <v>0</v>
      </c>
    </row>
    <row r="529" spans="1:16">
      <c r="A529" s="205">
        <v>508</v>
      </c>
      <c r="B529" s="177"/>
      <c r="C529" s="178"/>
      <c r="D529" s="177"/>
      <c r="E529" s="178"/>
      <c r="F529" s="179"/>
      <c r="G529" s="179"/>
      <c r="H529" s="248" t="b">
        <f t="shared" si="62"/>
        <v>1</v>
      </c>
      <c r="I529" s="248" t="b">
        <f t="shared" si="63"/>
        <v>1</v>
      </c>
      <c r="J529" s="248">
        <f t="shared" si="58"/>
        <v>0</v>
      </c>
      <c r="K529" s="248">
        <f t="shared" si="59"/>
        <v>0</v>
      </c>
      <c r="L529" s="248">
        <f t="shared" si="60"/>
        <v>0</v>
      </c>
      <c r="M529" s="13" t="b">
        <f t="shared" si="56"/>
        <v>1</v>
      </c>
      <c r="N529" s="13" t="b">
        <f t="shared" si="57"/>
        <v>1</v>
      </c>
      <c r="O529" s="248" t="str">
        <f t="shared" si="61"/>
        <v>-</v>
      </c>
      <c r="P529" s="248">
        <f>IF(O529="-",0,IF(COUNTIF(O529:$O$1021,O529)&gt;1,1,0))</f>
        <v>0</v>
      </c>
    </row>
    <row r="530" spans="1:16">
      <c r="A530" s="205">
        <v>509</v>
      </c>
      <c r="B530" s="177"/>
      <c r="C530" s="178"/>
      <c r="D530" s="177"/>
      <c r="E530" s="178"/>
      <c r="F530" s="179"/>
      <c r="G530" s="179"/>
      <c r="H530" s="248" t="b">
        <f t="shared" si="62"/>
        <v>1</v>
      </c>
      <c r="I530" s="248" t="b">
        <f t="shared" si="63"/>
        <v>1</v>
      </c>
      <c r="J530" s="248">
        <f t="shared" si="58"/>
        <v>0</v>
      </c>
      <c r="K530" s="248">
        <f t="shared" si="59"/>
        <v>0</v>
      </c>
      <c r="L530" s="248">
        <f t="shared" si="60"/>
        <v>0</v>
      </c>
      <c r="M530" s="13" t="b">
        <f t="shared" si="56"/>
        <v>1</v>
      </c>
      <c r="N530" s="13" t="b">
        <f t="shared" si="57"/>
        <v>1</v>
      </c>
      <c r="O530" s="248" t="str">
        <f t="shared" si="61"/>
        <v>-</v>
      </c>
      <c r="P530" s="248">
        <f>IF(O530="-",0,IF(COUNTIF(O530:$O$1021,O530)&gt;1,1,0))</f>
        <v>0</v>
      </c>
    </row>
    <row r="531" spans="1:16">
      <c r="A531" s="205">
        <v>510</v>
      </c>
      <c r="B531" s="177"/>
      <c r="C531" s="178"/>
      <c r="D531" s="177"/>
      <c r="E531" s="178"/>
      <c r="F531" s="179"/>
      <c r="G531" s="179"/>
      <c r="H531" s="248" t="b">
        <f t="shared" si="62"/>
        <v>1</v>
      </c>
      <c r="I531" s="248" t="b">
        <f t="shared" si="63"/>
        <v>1</v>
      </c>
      <c r="J531" s="248">
        <f t="shared" si="58"/>
        <v>0</v>
      </c>
      <c r="K531" s="248">
        <f t="shared" si="59"/>
        <v>0</v>
      </c>
      <c r="L531" s="248">
        <f t="shared" si="60"/>
        <v>0</v>
      </c>
      <c r="M531" s="13" t="b">
        <f t="shared" si="56"/>
        <v>1</v>
      </c>
      <c r="N531" s="13" t="b">
        <f t="shared" si="57"/>
        <v>1</v>
      </c>
      <c r="O531" s="248" t="str">
        <f t="shared" si="61"/>
        <v>-</v>
      </c>
      <c r="P531" s="248">
        <f>IF(O531="-",0,IF(COUNTIF(O531:$O$1021,O531)&gt;1,1,0))</f>
        <v>0</v>
      </c>
    </row>
    <row r="532" spans="1:16">
      <c r="A532" s="205">
        <v>511</v>
      </c>
      <c r="B532" s="177"/>
      <c r="C532" s="178"/>
      <c r="D532" s="177"/>
      <c r="E532" s="178"/>
      <c r="F532" s="179"/>
      <c r="G532" s="179"/>
      <c r="H532" s="248" t="b">
        <f t="shared" si="62"/>
        <v>1</v>
      </c>
      <c r="I532" s="248" t="b">
        <f t="shared" si="63"/>
        <v>1</v>
      </c>
      <c r="J532" s="248">
        <f t="shared" si="58"/>
        <v>0</v>
      </c>
      <c r="K532" s="248">
        <f t="shared" si="59"/>
        <v>0</v>
      </c>
      <c r="L532" s="248">
        <f t="shared" si="60"/>
        <v>0</v>
      </c>
      <c r="M532" s="13" t="b">
        <f t="shared" si="56"/>
        <v>1</v>
      </c>
      <c r="N532" s="13" t="b">
        <f t="shared" si="57"/>
        <v>1</v>
      </c>
      <c r="O532" s="248" t="str">
        <f t="shared" si="61"/>
        <v>-</v>
      </c>
      <c r="P532" s="248">
        <f>IF(O532="-",0,IF(COUNTIF(O532:$O$1021,O532)&gt;1,1,0))</f>
        <v>0</v>
      </c>
    </row>
    <row r="533" spans="1:16">
      <c r="A533" s="205">
        <v>512</v>
      </c>
      <c r="B533" s="177"/>
      <c r="C533" s="178"/>
      <c r="D533" s="177"/>
      <c r="E533" s="178"/>
      <c r="F533" s="179"/>
      <c r="G533" s="179"/>
      <c r="H533" s="248" t="b">
        <f t="shared" si="62"/>
        <v>1</v>
      </c>
      <c r="I533" s="248" t="b">
        <f t="shared" si="63"/>
        <v>1</v>
      </c>
      <c r="J533" s="248">
        <f t="shared" si="58"/>
        <v>0</v>
      </c>
      <c r="K533" s="248">
        <f t="shared" si="59"/>
        <v>0</v>
      </c>
      <c r="L533" s="248">
        <f t="shared" si="60"/>
        <v>0</v>
      </c>
      <c r="M533" s="13" t="b">
        <f t="shared" si="56"/>
        <v>1</v>
      </c>
      <c r="N533" s="13" t="b">
        <f t="shared" si="57"/>
        <v>1</v>
      </c>
      <c r="O533" s="248" t="str">
        <f t="shared" si="61"/>
        <v>-</v>
      </c>
      <c r="P533" s="248">
        <f>IF(O533="-",0,IF(COUNTIF(O533:$O$1021,O533)&gt;1,1,0))</f>
        <v>0</v>
      </c>
    </row>
    <row r="534" spans="1:16">
      <c r="A534" s="205">
        <v>513</v>
      </c>
      <c r="B534" s="177"/>
      <c r="C534" s="178"/>
      <c r="D534" s="177"/>
      <c r="E534" s="178"/>
      <c r="F534" s="179"/>
      <c r="G534" s="179"/>
      <c r="H534" s="248" t="b">
        <f t="shared" si="62"/>
        <v>1</v>
      </c>
      <c r="I534" s="248" t="b">
        <f t="shared" si="63"/>
        <v>1</v>
      </c>
      <c r="J534" s="248">
        <f t="shared" si="58"/>
        <v>0</v>
      </c>
      <c r="K534" s="248">
        <f t="shared" si="59"/>
        <v>0</v>
      </c>
      <c r="L534" s="248">
        <f t="shared" si="60"/>
        <v>0</v>
      </c>
      <c r="M534" s="13" t="b">
        <f t="shared" ref="M534:M597" si="64">IF(B534="",TRUE,(IF(ISNUMBER(MATCH(B534,CountriesList,0)),TRUE,FALSE)))</f>
        <v>1</v>
      </c>
      <c r="N534" s="13" t="b">
        <f t="shared" ref="N534:N597" si="65">IF(D534="",TRUE,(IF(ISNUMBER(MATCH(D534,ClientCategorisationList,0)),TRUE,FALSE)))</f>
        <v>1</v>
      </c>
      <c r="O534" s="248" t="str">
        <f t="shared" si="61"/>
        <v>-</v>
      </c>
      <c r="P534" s="248">
        <f>IF(O534="-",0,IF(COUNTIF(O534:$O$1021,O534)&gt;1,1,0))</f>
        <v>0</v>
      </c>
    </row>
    <row r="535" spans="1:16">
      <c r="A535" s="205">
        <v>514</v>
      </c>
      <c r="B535" s="177"/>
      <c r="C535" s="178"/>
      <c r="D535" s="177"/>
      <c r="E535" s="178"/>
      <c r="F535" s="179"/>
      <c r="G535" s="179"/>
      <c r="H535" s="248" t="b">
        <f t="shared" si="62"/>
        <v>1</v>
      </c>
      <c r="I535" s="248" t="b">
        <f t="shared" si="63"/>
        <v>1</v>
      </c>
      <c r="J535" s="248">
        <f t="shared" ref="J535:J598" si="66">IF(B535="Cyprus,CY",E535,0)</f>
        <v>0</v>
      </c>
      <c r="K535" s="248">
        <f t="shared" ref="K535:K598" si="67">IF(B535="Cyprus,CY",F535,0)</f>
        <v>0</v>
      </c>
      <c r="L535" s="248">
        <f t="shared" ref="L535:L598" si="68">IF(B535="Cyprus,CY",G535,0)</f>
        <v>0</v>
      </c>
      <c r="M535" s="13" t="b">
        <f t="shared" si="64"/>
        <v>1</v>
      </c>
      <c r="N535" s="13" t="b">
        <f t="shared" si="65"/>
        <v>1</v>
      </c>
      <c r="O535" s="248" t="str">
        <f t="shared" ref="O535:O598" si="69">CONCATENATE(B535,"-",D535)</f>
        <v>-</v>
      </c>
      <c r="P535" s="248">
        <f>IF(O535="-",0,IF(COUNTIF(O535:$O$1021,O535)&gt;1,1,0))</f>
        <v>0</v>
      </c>
    </row>
    <row r="536" spans="1:16">
      <c r="A536" s="205">
        <v>515</v>
      </c>
      <c r="B536" s="177"/>
      <c r="C536" s="178"/>
      <c r="D536" s="177"/>
      <c r="E536" s="178"/>
      <c r="F536" s="179"/>
      <c r="G536" s="179"/>
      <c r="H536" s="248" t="b">
        <f t="shared" ref="H536:H599" si="70">IF(ISBLANK(B536),TRUE,IF(OR(ISBLANK(C536),ISBLANK(D536),ISBLANK(E536),ISBLANK(F536),ISBLANK(G536)),FALSE,TRUE))</f>
        <v>1</v>
      </c>
      <c r="I536" s="248" t="b">
        <f t="shared" ref="I536:I599" si="71">IF(OR(AND(B536="N/A",D536="N/A",C536=0,E536=0),AND(ISBLANK(B536),ISBLANK(D536),ISBLANK(C536),ISBLANK(E536)),AND(AND(B536&lt;&gt;"N/A",NOT(ISBLANK(B536))),AND(D536&lt;&gt;"N/A",NOT(ISBLANK(D536))),C536&lt;&gt;0,E536&lt;&gt;0)),TRUE,FALSE)</f>
        <v>1</v>
      </c>
      <c r="J536" s="248">
        <f t="shared" si="66"/>
        <v>0</v>
      </c>
      <c r="K536" s="248">
        <f t="shared" si="67"/>
        <v>0</v>
      </c>
      <c r="L536" s="248">
        <f t="shared" si="68"/>
        <v>0</v>
      </c>
      <c r="M536" s="13" t="b">
        <f t="shared" si="64"/>
        <v>1</v>
      </c>
      <c r="N536" s="13" t="b">
        <f t="shared" si="65"/>
        <v>1</v>
      </c>
      <c r="O536" s="248" t="str">
        <f t="shared" si="69"/>
        <v>-</v>
      </c>
      <c r="P536" s="248">
        <f>IF(O536="-",0,IF(COUNTIF(O536:$O$1021,O536)&gt;1,1,0))</f>
        <v>0</v>
      </c>
    </row>
    <row r="537" spans="1:16">
      <c r="A537" s="205">
        <v>516</v>
      </c>
      <c r="B537" s="177"/>
      <c r="C537" s="178"/>
      <c r="D537" s="177"/>
      <c r="E537" s="178"/>
      <c r="F537" s="179"/>
      <c r="G537" s="179"/>
      <c r="H537" s="248" t="b">
        <f t="shared" si="70"/>
        <v>1</v>
      </c>
      <c r="I537" s="248" t="b">
        <f t="shared" si="71"/>
        <v>1</v>
      </c>
      <c r="J537" s="248">
        <f t="shared" si="66"/>
        <v>0</v>
      </c>
      <c r="K537" s="248">
        <f t="shared" si="67"/>
        <v>0</v>
      </c>
      <c r="L537" s="248">
        <f t="shared" si="68"/>
        <v>0</v>
      </c>
      <c r="M537" s="13" t="b">
        <f t="shared" si="64"/>
        <v>1</v>
      </c>
      <c r="N537" s="13" t="b">
        <f t="shared" si="65"/>
        <v>1</v>
      </c>
      <c r="O537" s="248" t="str">
        <f t="shared" si="69"/>
        <v>-</v>
      </c>
      <c r="P537" s="248">
        <f>IF(O537="-",0,IF(COUNTIF(O537:$O$1021,O537)&gt;1,1,0))</f>
        <v>0</v>
      </c>
    </row>
    <row r="538" spans="1:16">
      <c r="A538" s="205">
        <v>517</v>
      </c>
      <c r="B538" s="177"/>
      <c r="C538" s="178"/>
      <c r="D538" s="177"/>
      <c r="E538" s="178"/>
      <c r="F538" s="179"/>
      <c r="G538" s="179"/>
      <c r="H538" s="248" t="b">
        <f t="shared" si="70"/>
        <v>1</v>
      </c>
      <c r="I538" s="248" t="b">
        <f t="shared" si="71"/>
        <v>1</v>
      </c>
      <c r="J538" s="248">
        <f t="shared" si="66"/>
        <v>0</v>
      </c>
      <c r="K538" s="248">
        <f t="shared" si="67"/>
        <v>0</v>
      </c>
      <c r="L538" s="248">
        <f t="shared" si="68"/>
        <v>0</v>
      </c>
      <c r="M538" s="13" t="b">
        <f t="shared" si="64"/>
        <v>1</v>
      </c>
      <c r="N538" s="13" t="b">
        <f t="shared" si="65"/>
        <v>1</v>
      </c>
      <c r="O538" s="248" t="str">
        <f t="shared" si="69"/>
        <v>-</v>
      </c>
      <c r="P538" s="248">
        <f>IF(O538="-",0,IF(COUNTIF(O538:$O$1021,O538)&gt;1,1,0))</f>
        <v>0</v>
      </c>
    </row>
    <row r="539" spans="1:16">
      <c r="A539" s="205">
        <v>518</v>
      </c>
      <c r="B539" s="177"/>
      <c r="C539" s="178"/>
      <c r="D539" s="177"/>
      <c r="E539" s="178"/>
      <c r="F539" s="179"/>
      <c r="G539" s="179"/>
      <c r="H539" s="248" t="b">
        <f t="shared" si="70"/>
        <v>1</v>
      </c>
      <c r="I539" s="248" t="b">
        <f t="shared" si="71"/>
        <v>1</v>
      </c>
      <c r="J539" s="248">
        <f t="shared" si="66"/>
        <v>0</v>
      </c>
      <c r="K539" s="248">
        <f t="shared" si="67"/>
        <v>0</v>
      </c>
      <c r="L539" s="248">
        <f t="shared" si="68"/>
        <v>0</v>
      </c>
      <c r="M539" s="13" t="b">
        <f t="shared" si="64"/>
        <v>1</v>
      </c>
      <c r="N539" s="13" t="b">
        <f t="shared" si="65"/>
        <v>1</v>
      </c>
      <c r="O539" s="248" t="str">
        <f t="shared" si="69"/>
        <v>-</v>
      </c>
      <c r="P539" s="248">
        <f>IF(O539="-",0,IF(COUNTIF(O539:$O$1021,O539)&gt;1,1,0))</f>
        <v>0</v>
      </c>
    </row>
    <row r="540" spans="1:16">
      <c r="A540" s="205">
        <v>519</v>
      </c>
      <c r="B540" s="177"/>
      <c r="C540" s="178"/>
      <c r="D540" s="177"/>
      <c r="E540" s="178"/>
      <c r="F540" s="179"/>
      <c r="G540" s="179"/>
      <c r="H540" s="248" t="b">
        <f t="shared" si="70"/>
        <v>1</v>
      </c>
      <c r="I540" s="248" t="b">
        <f t="shared" si="71"/>
        <v>1</v>
      </c>
      <c r="J540" s="248">
        <f t="shared" si="66"/>
        <v>0</v>
      </c>
      <c r="K540" s="248">
        <f t="shared" si="67"/>
        <v>0</v>
      </c>
      <c r="L540" s="248">
        <f t="shared" si="68"/>
        <v>0</v>
      </c>
      <c r="M540" s="13" t="b">
        <f t="shared" si="64"/>
        <v>1</v>
      </c>
      <c r="N540" s="13" t="b">
        <f t="shared" si="65"/>
        <v>1</v>
      </c>
      <c r="O540" s="248" t="str">
        <f t="shared" si="69"/>
        <v>-</v>
      </c>
      <c r="P540" s="248">
        <f>IF(O540="-",0,IF(COUNTIF(O540:$O$1021,O540)&gt;1,1,0))</f>
        <v>0</v>
      </c>
    </row>
    <row r="541" spans="1:16">
      <c r="A541" s="205">
        <v>520</v>
      </c>
      <c r="B541" s="177"/>
      <c r="C541" s="178"/>
      <c r="D541" s="177"/>
      <c r="E541" s="178"/>
      <c r="F541" s="179"/>
      <c r="G541" s="179"/>
      <c r="H541" s="248" t="b">
        <f t="shared" si="70"/>
        <v>1</v>
      </c>
      <c r="I541" s="248" t="b">
        <f t="shared" si="71"/>
        <v>1</v>
      </c>
      <c r="J541" s="248">
        <f t="shared" si="66"/>
        <v>0</v>
      </c>
      <c r="K541" s="248">
        <f t="shared" si="67"/>
        <v>0</v>
      </c>
      <c r="L541" s="248">
        <f t="shared" si="68"/>
        <v>0</v>
      </c>
      <c r="M541" s="13" t="b">
        <f t="shared" si="64"/>
        <v>1</v>
      </c>
      <c r="N541" s="13" t="b">
        <f t="shared" si="65"/>
        <v>1</v>
      </c>
      <c r="O541" s="248" t="str">
        <f t="shared" si="69"/>
        <v>-</v>
      </c>
      <c r="P541" s="248">
        <f>IF(O541="-",0,IF(COUNTIF(O541:$O$1021,O541)&gt;1,1,0))</f>
        <v>0</v>
      </c>
    </row>
    <row r="542" spans="1:16">
      <c r="A542" s="205">
        <v>521</v>
      </c>
      <c r="B542" s="177"/>
      <c r="C542" s="178"/>
      <c r="D542" s="177"/>
      <c r="E542" s="178"/>
      <c r="F542" s="179"/>
      <c r="G542" s="179"/>
      <c r="H542" s="248" t="b">
        <f t="shared" si="70"/>
        <v>1</v>
      </c>
      <c r="I542" s="248" t="b">
        <f t="shared" si="71"/>
        <v>1</v>
      </c>
      <c r="J542" s="248">
        <f t="shared" si="66"/>
        <v>0</v>
      </c>
      <c r="K542" s="248">
        <f t="shared" si="67"/>
        <v>0</v>
      </c>
      <c r="L542" s="248">
        <f t="shared" si="68"/>
        <v>0</v>
      </c>
      <c r="M542" s="13" t="b">
        <f t="shared" si="64"/>
        <v>1</v>
      </c>
      <c r="N542" s="13" t="b">
        <f t="shared" si="65"/>
        <v>1</v>
      </c>
      <c r="O542" s="248" t="str">
        <f t="shared" si="69"/>
        <v>-</v>
      </c>
      <c r="P542" s="248">
        <f>IF(O542="-",0,IF(COUNTIF(O542:$O$1021,O542)&gt;1,1,0))</f>
        <v>0</v>
      </c>
    </row>
    <row r="543" spans="1:16">
      <c r="A543" s="205">
        <v>522</v>
      </c>
      <c r="B543" s="177"/>
      <c r="C543" s="178"/>
      <c r="D543" s="177"/>
      <c r="E543" s="178"/>
      <c r="F543" s="179"/>
      <c r="G543" s="179"/>
      <c r="H543" s="248" t="b">
        <f t="shared" si="70"/>
        <v>1</v>
      </c>
      <c r="I543" s="248" t="b">
        <f t="shared" si="71"/>
        <v>1</v>
      </c>
      <c r="J543" s="248">
        <f t="shared" si="66"/>
        <v>0</v>
      </c>
      <c r="K543" s="248">
        <f t="shared" si="67"/>
        <v>0</v>
      </c>
      <c r="L543" s="248">
        <f t="shared" si="68"/>
        <v>0</v>
      </c>
      <c r="M543" s="13" t="b">
        <f t="shared" si="64"/>
        <v>1</v>
      </c>
      <c r="N543" s="13" t="b">
        <f t="shared" si="65"/>
        <v>1</v>
      </c>
      <c r="O543" s="248" t="str">
        <f t="shared" si="69"/>
        <v>-</v>
      </c>
      <c r="P543" s="248">
        <f>IF(O543="-",0,IF(COUNTIF(O543:$O$1021,O543)&gt;1,1,0))</f>
        <v>0</v>
      </c>
    </row>
    <row r="544" spans="1:16">
      <c r="A544" s="205">
        <v>523</v>
      </c>
      <c r="B544" s="177"/>
      <c r="C544" s="178"/>
      <c r="D544" s="177"/>
      <c r="E544" s="178"/>
      <c r="F544" s="179"/>
      <c r="G544" s="179"/>
      <c r="H544" s="248" t="b">
        <f t="shared" si="70"/>
        <v>1</v>
      </c>
      <c r="I544" s="248" t="b">
        <f t="shared" si="71"/>
        <v>1</v>
      </c>
      <c r="J544" s="248">
        <f t="shared" si="66"/>
        <v>0</v>
      </c>
      <c r="K544" s="248">
        <f t="shared" si="67"/>
        <v>0</v>
      </c>
      <c r="L544" s="248">
        <f t="shared" si="68"/>
        <v>0</v>
      </c>
      <c r="M544" s="13" t="b">
        <f t="shared" si="64"/>
        <v>1</v>
      </c>
      <c r="N544" s="13" t="b">
        <f t="shared" si="65"/>
        <v>1</v>
      </c>
      <c r="O544" s="248" t="str">
        <f t="shared" si="69"/>
        <v>-</v>
      </c>
      <c r="P544" s="248">
        <f>IF(O544="-",0,IF(COUNTIF(O544:$O$1021,O544)&gt;1,1,0))</f>
        <v>0</v>
      </c>
    </row>
    <row r="545" spans="1:16">
      <c r="A545" s="205">
        <v>524</v>
      </c>
      <c r="B545" s="177"/>
      <c r="C545" s="178"/>
      <c r="D545" s="177"/>
      <c r="E545" s="178"/>
      <c r="F545" s="179"/>
      <c r="G545" s="179"/>
      <c r="H545" s="248" t="b">
        <f t="shared" si="70"/>
        <v>1</v>
      </c>
      <c r="I545" s="248" t="b">
        <f t="shared" si="71"/>
        <v>1</v>
      </c>
      <c r="J545" s="248">
        <f t="shared" si="66"/>
        <v>0</v>
      </c>
      <c r="K545" s="248">
        <f t="shared" si="67"/>
        <v>0</v>
      </c>
      <c r="L545" s="248">
        <f t="shared" si="68"/>
        <v>0</v>
      </c>
      <c r="M545" s="13" t="b">
        <f t="shared" si="64"/>
        <v>1</v>
      </c>
      <c r="N545" s="13" t="b">
        <f t="shared" si="65"/>
        <v>1</v>
      </c>
      <c r="O545" s="248" t="str">
        <f t="shared" si="69"/>
        <v>-</v>
      </c>
      <c r="P545" s="248">
        <f>IF(O545="-",0,IF(COUNTIF(O545:$O$1021,O545)&gt;1,1,0))</f>
        <v>0</v>
      </c>
    </row>
    <row r="546" spans="1:16">
      <c r="A546" s="205">
        <v>525</v>
      </c>
      <c r="B546" s="177"/>
      <c r="C546" s="178"/>
      <c r="D546" s="177"/>
      <c r="E546" s="178"/>
      <c r="F546" s="179"/>
      <c r="G546" s="179"/>
      <c r="H546" s="248" t="b">
        <f t="shared" si="70"/>
        <v>1</v>
      </c>
      <c r="I546" s="248" t="b">
        <f t="shared" si="71"/>
        <v>1</v>
      </c>
      <c r="J546" s="248">
        <f t="shared" si="66"/>
        <v>0</v>
      </c>
      <c r="K546" s="248">
        <f t="shared" si="67"/>
        <v>0</v>
      </c>
      <c r="L546" s="248">
        <f t="shared" si="68"/>
        <v>0</v>
      </c>
      <c r="M546" s="13" t="b">
        <f t="shared" si="64"/>
        <v>1</v>
      </c>
      <c r="N546" s="13" t="b">
        <f t="shared" si="65"/>
        <v>1</v>
      </c>
      <c r="O546" s="248" t="str">
        <f t="shared" si="69"/>
        <v>-</v>
      </c>
      <c r="P546" s="248">
        <f>IF(O546="-",0,IF(COUNTIF(O546:$O$1021,O546)&gt;1,1,0))</f>
        <v>0</v>
      </c>
    </row>
    <row r="547" spans="1:16">
      <c r="A547" s="205">
        <v>526</v>
      </c>
      <c r="B547" s="177"/>
      <c r="C547" s="178"/>
      <c r="D547" s="177"/>
      <c r="E547" s="178"/>
      <c r="F547" s="179"/>
      <c r="G547" s="179"/>
      <c r="H547" s="248" t="b">
        <f t="shared" si="70"/>
        <v>1</v>
      </c>
      <c r="I547" s="248" t="b">
        <f t="shared" si="71"/>
        <v>1</v>
      </c>
      <c r="J547" s="248">
        <f t="shared" si="66"/>
        <v>0</v>
      </c>
      <c r="K547" s="248">
        <f t="shared" si="67"/>
        <v>0</v>
      </c>
      <c r="L547" s="248">
        <f t="shared" si="68"/>
        <v>0</v>
      </c>
      <c r="M547" s="13" t="b">
        <f t="shared" si="64"/>
        <v>1</v>
      </c>
      <c r="N547" s="13" t="b">
        <f t="shared" si="65"/>
        <v>1</v>
      </c>
      <c r="O547" s="248" t="str">
        <f t="shared" si="69"/>
        <v>-</v>
      </c>
      <c r="P547" s="248">
        <f>IF(O547="-",0,IF(COUNTIF(O547:$O$1021,O547)&gt;1,1,0))</f>
        <v>0</v>
      </c>
    </row>
    <row r="548" spans="1:16">
      <c r="A548" s="205">
        <v>527</v>
      </c>
      <c r="B548" s="177"/>
      <c r="C548" s="178"/>
      <c r="D548" s="177"/>
      <c r="E548" s="178"/>
      <c r="F548" s="179"/>
      <c r="G548" s="179"/>
      <c r="H548" s="248" t="b">
        <f t="shared" si="70"/>
        <v>1</v>
      </c>
      <c r="I548" s="248" t="b">
        <f t="shared" si="71"/>
        <v>1</v>
      </c>
      <c r="J548" s="248">
        <f t="shared" si="66"/>
        <v>0</v>
      </c>
      <c r="K548" s="248">
        <f t="shared" si="67"/>
        <v>0</v>
      </c>
      <c r="L548" s="248">
        <f t="shared" si="68"/>
        <v>0</v>
      </c>
      <c r="M548" s="13" t="b">
        <f t="shared" si="64"/>
        <v>1</v>
      </c>
      <c r="N548" s="13" t="b">
        <f t="shared" si="65"/>
        <v>1</v>
      </c>
      <c r="O548" s="248" t="str">
        <f t="shared" si="69"/>
        <v>-</v>
      </c>
      <c r="P548" s="248">
        <f>IF(O548="-",0,IF(COUNTIF(O548:$O$1021,O548)&gt;1,1,0))</f>
        <v>0</v>
      </c>
    </row>
    <row r="549" spans="1:16">
      <c r="A549" s="205">
        <v>528</v>
      </c>
      <c r="B549" s="177"/>
      <c r="C549" s="178"/>
      <c r="D549" s="177"/>
      <c r="E549" s="178"/>
      <c r="F549" s="179"/>
      <c r="G549" s="179"/>
      <c r="H549" s="248" t="b">
        <f t="shared" si="70"/>
        <v>1</v>
      </c>
      <c r="I549" s="248" t="b">
        <f t="shared" si="71"/>
        <v>1</v>
      </c>
      <c r="J549" s="248">
        <f t="shared" si="66"/>
        <v>0</v>
      </c>
      <c r="K549" s="248">
        <f t="shared" si="67"/>
        <v>0</v>
      </c>
      <c r="L549" s="248">
        <f t="shared" si="68"/>
        <v>0</v>
      </c>
      <c r="M549" s="13" t="b">
        <f t="shared" si="64"/>
        <v>1</v>
      </c>
      <c r="N549" s="13" t="b">
        <f t="shared" si="65"/>
        <v>1</v>
      </c>
      <c r="O549" s="248" t="str">
        <f t="shared" si="69"/>
        <v>-</v>
      </c>
      <c r="P549" s="248">
        <f>IF(O549="-",0,IF(COUNTIF(O549:$O$1021,O549)&gt;1,1,0))</f>
        <v>0</v>
      </c>
    </row>
    <row r="550" spans="1:16">
      <c r="A550" s="205">
        <v>529</v>
      </c>
      <c r="B550" s="177"/>
      <c r="C550" s="178"/>
      <c r="D550" s="177"/>
      <c r="E550" s="178"/>
      <c r="F550" s="179"/>
      <c r="G550" s="179"/>
      <c r="H550" s="248" t="b">
        <f t="shared" si="70"/>
        <v>1</v>
      </c>
      <c r="I550" s="248" t="b">
        <f t="shared" si="71"/>
        <v>1</v>
      </c>
      <c r="J550" s="248">
        <f t="shared" si="66"/>
        <v>0</v>
      </c>
      <c r="K550" s="248">
        <f t="shared" si="67"/>
        <v>0</v>
      </c>
      <c r="L550" s="248">
        <f t="shared" si="68"/>
        <v>0</v>
      </c>
      <c r="M550" s="13" t="b">
        <f t="shared" si="64"/>
        <v>1</v>
      </c>
      <c r="N550" s="13" t="b">
        <f t="shared" si="65"/>
        <v>1</v>
      </c>
      <c r="O550" s="248" t="str">
        <f t="shared" si="69"/>
        <v>-</v>
      </c>
      <c r="P550" s="248">
        <f>IF(O550="-",0,IF(COUNTIF(O550:$O$1021,O550)&gt;1,1,0))</f>
        <v>0</v>
      </c>
    </row>
    <row r="551" spans="1:16">
      <c r="A551" s="205">
        <v>530</v>
      </c>
      <c r="B551" s="177"/>
      <c r="C551" s="178"/>
      <c r="D551" s="177"/>
      <c r="E551" s="178"/>
      <c r="F551" s="179"/>
      <c r="G551" s="179"/>
      <c r="H551" s="248" t="b">
        <f t="shared" si="70"/>
        <v>1</v>
      </c>
      <c r="I551" s="248" t="b">
        <f t="shared" si="71"/>
        <v>1</v>
      </c>
      <c r="J551" s="248">
        <f t="shared" si="66"/>
        <v>0</v>
      </c>
      <c r="K551" s="248">
        <f t="shared" si="67"/>
        <v>0</v>
      </c>
      <c r="L551" s="248">
        <f t="shared" si="68"/>
        <v>0</v>
      </c>
      <c r="M551" s="13" t="b">
        <f t="shared" si="64"/>
        <v>1</v>
      </c>
      <c r="N551" s="13" t="b">
        <f t="shared" si="65"/>
        <v>1</v>
      </c>
      <c r="O551" s="248" t="str">
        <f t="shared" si="69"/>
        <v>-</v>
      </c>
      <c r="P551" s="248">
        <f>IF(O551="-",0,IF(COUNTIF(O551:$O$1021,O551)&gt;1,1,0))</f>
        <v>0</v>
      </c>
    </row>
    <row r="552" spans="1:16">
      <c r="A552" s="205">
        <v>531</v>
      </c>
      <c r="B552" s="177"/>
      <c r="C552" s="178"/>
      <c r="D552" s="177"/>
      <c r="E552" s="178"/>
      <c r="F552" s="179"/>
      <c r="G552" s="179"/>
      <c r="H552" s="248" t="b">
        <f t="shared" si="70"/>
        <v>1</v>
      </c>
      <c r="I552" s="248" t="b">
        <f t="shared" si="71"/>
        <v>1</v>
      </c>
      <c r="J552" s="248">
        <f t="shared" si="66"/>
        <v>0</v>
      </c>
      <c r="K552" s="248">
        <f t="shared" si="67"/>
        <v>0</v>
      </c>
      <c r="L552" s="248">
        <f t="shared" si="68"/>
        <v>0</v>
      </c>
      <c r="M552" s="13" t="b">
        <f t="shared" si="64"/>
        <v>1</v>
      </c>
      <c r="N552" s="13" t="b">
        <f t="shared" si="65"/>
        <v>1</v>
      </c>
      <c r="O552" s="248" t="str">
        <f t="shared" si="69"/>
        <v>-</v>
      </c>
      <c r="P552" s="248">
        <f>IF(O552="-",0,IF(COUNTIF(O552:$O$1021,O552)&gt;1,1,0))</f>
        <v>0</v>
      </c>
    </row>
    <row r="553" spans="1:16">
      <c r="A553" s="205">
        <v>532</v>
      </c>
      <c r="B553" s="177"/>
      <c r="C553" s="178"/>
      <c r="D553" s="177"/>
      <c r="E553" s="178"/>
      <c r="F553" s="179"/>
      <c r="G553" s="179"/>
      <c r="H553" s="248" t="b">
        <f t="shared" si="70"/>
        <v>1</v>
      </c>
      <c r="I553" s="248" t="b">
        <f t="shared" si="71"/>
        <v>1</v>
      </c>
      <c r="J553" s="248">
        <f t="shared" si="66"/>
        <v>0</v>
      </c>
      <c r="K553" s="248">
        <f t="shared" si="67"/>
        <v>0</v>
      </c>
      <c r="L553" s="248">
        <f t="shared" si="68"/>
        <v>0</v>
      </c>
      <c r="M553" s="13" t="b">
        <f t="shared" si="64"/>
        <v>1</v>
      </c>
      <c r="N553" s="13" t="b">
        <f t="shared" si="65"/>
        <v>1</v>
      </c>
      <c r="O553" s="248" t="str">
        <f t="shared" si="69"/>
        <v>-</v>
      </c>
      <c r="P553" s="248">
        <f>IF(O553="-",0,IF(COUNTIF(O553:$O$1021,O553)&gt;1,1,0))</f>
        <v>0</v>
      </c>
    </row>
    <row r="554" spans="1:16">
      <c r="A554" s="205">
        <v>533</v>
      </c>
      <c r="B554" s="177"/>
      <c r="C554" s="178"/>
      <c r="D554" s="177"/>
      <c r="E554" s="178"/>
      <c r="F554" s="179"/>
      <c r="G554" s="179"/>
      <c r="H554" s="248" t="b">
        <f t="shared" si="70"/>
        <v>1</v>
      </c>
      <c r="I554" s="248" t="b">
        <f t="shared" si="71"/>
        <v>1</v>
      </c>
      <c r="J554" s="248">
        <f t="shared" si="66"/>
        <v>0</v>
      </c>
      <c r="K554" s="248">
        <f t="shared" si="67"/>
        <v>0</v>
      </c>
      <c r="L554" s="248">
        <f t="shared" si="68"/>
        <v>0</v>
      </c>
      <c r="M554" s="13" t="b">
        <f t="shared" si="64"/>
        <v>1</v>
      </c>
      <c r="N554" s="13" t="b">
        <f t="shared" si="65"/>
        <v>1</v>
      </c>
      <c r="O554" s="248" t="str">
        <f t="shared" si="69"/>
        <v>-</v>
      </c>
      <c r="P554" s="248">
        <f>IF(O554="-",0,IF(COUNTIF(O554:$O$1021,O554)&gt;1,1,0))</f>
        <v>0</v>
      </c>
    </row>
    <row r="555" spans="1:16">
      <c r="A555" s="205">
        <v>534</v>
      </c>
      <c r="B555" s="177"/>
      <c r="C555" s="178"/>
      <c r="D555" s="177"/>
      <c r="E555" s="178"/>
      <c r="F555" s="179"/>
      <c r="G555" s="179"/>
      <c r="H555" s="248" t="b">
        <f t="shared" si="70"/>
        <v>1</v>
      </c>
      <c r="I555" s="248" t="b">
        <f t="shared" si="71"/>
        <v>1</v>
      </c>
      <c r="J555" s="248">
        <f t="shared" si="66"/>
        <v>0</v>
      </c>
      <c r="K555" s="248">
        <f t="shared" si="67"/>
        <v>0</v>
      </c>
      <c r="L555" s="248">
        <f t="shared" si="68"/>
        <v>0</v>
      </c>
      <c r="M555" s="13" t="b">
        <f t="shared" si="64"/>
        <v>1</v>
      </c>
      <c r="N555" s="13" t="b">
        <f t="shared" si="65"/>
        <v>1</v>
      </c>
      <c r="O555" s="248" t="str">
        <f t="shared" si="69"/>
        <v>-</v>
      </c>
      <c r="P555" s="248">
        <f>IF(O555="-",0,IF(COUNTIF(O555:$O$1021,O555)&gt;1,1,0))</f>
        <v>0</v>
      </c>
    </row>
    <row r="556" spans="1:16">
      <c r="A556" s="205">
        <v>535</v>
      </c>
      <c r="B556" s="177"/>
      <c r="C556" s="178"/>
      <c r="D556" s="177"/>
      <c r="E556" s="178"/>
      <c r="F556" s="179"/>
      <c r="G556" s="179"/>
      <c r="H556" s="248" t="b">
        <f t="shared" si="70"/>
        <v>1</v>
      </c>
      <c r="I556" s="248" t="b">
        <f t="shared" si="71"/>
        <v>1</v>
      </c>
      <c r="J556" s="248">
        <f t="shared" si="66"/>
        <v>0</v>
      </c>
      <c r="K556" s="248">
        <f t="shared" si="67"/>
        <v>0</v>
      </c>
      <c r="L556" s="248">
        <f t="shared" si="68"/>
        <v>0</v>
      </c>
      <c r="M556" s="13" t="b">
        <f t="shared" si="64"/>
        <v>1</v>
      </c>
      <c r="N556" s="13" t="b">
        <f t="shared" si="65"/>
        <v>1</v>
      </c>
      <c r="O556" s="248" t="str">
        <f t="shared" si="69"/>
        <v>-</v>
      </c>
      <c r="P556" s="248">
        <f>IF(O556="-",0,IF(COUNTIF(O556:$O$1021,O556)&gt;1,1,0))</f>
        <v>0</v>
      </c>
    </row>
    <row r="557" spans="1:16">
      <c r="A557" s="205">
        <v>536</v>
      </c>
      <c r="B557" s="177"/>
      <c r="C557" s="178"/>
      <c r="D557" s="177"/>
      <c r="E557" s="178"/>
      <c r="F557" s="179"/>
      <c r="G557" s="179"/>
      <c r="H557" s="248" t="b">
        <f t="shared" si="70"/>
        <v>1</v>
      </c>
      <c r="I557" s="248" t="b">
        <f t="shared" si="71"/>
        <v>1</v>
      </c>
      <c r="J557" s="248">
        <f t="shared" si="66"/>
        <v>0</v>
      </c>
      <c r="K557" s="248">
        <f t="shared" si="67"/>
        <v>0</v>
      </c>
      <c r="L557" s="248">
        <f t="shared" si="68"/>
        <v>0</v>
      </c>
      <c r="M557" s="13" t="b">
        <f t="shared" si="64"/>
        <v>1</v>
      </c>
      <c r="N557" s="13" t="b">
        <f t="shared" si="65"/>
        <v>1</v>
      </c>
      <c r="O557" s="248" t="str">
        <f t="shared" si="69"/>
        <v>-</v>
      </c>
      <c r="P557" s="248">
        <f>IF(O557="-",0,IF(COUNTIF(O557:$O$1021,O557)&gt;1,1,0))</f>
        <v>0</v>
      </c>
    </row>
    <row r="558" spans="1:16">
      <c r="A558" s="205">
        <v>537</v>
      </c>
      <c r="B558" s="177"/>
      <c r="C558" s="178"/>
      <c r="D558" s="177"/>
      <c r="E558" s="178"/>
      <c r="F558" s="179"/>
      <c r="G558" s="179"/>
      <c r="H558" s="248" t="b">
        <f t="shared" si="70"/>
        <v>1</v>
      </c>
      <c r="I558" s="248" t="b">
        <f t="shared" si="71"/>
        <v>1</v>
      </c>
      <c r="J558" s="248">
        <f t="shared" si="66"/>
        <v>0</v>
      </c>
      <c r="K558" s="248">
        <f t="shared" si="67"/>
        <v>0</v>
      </c>
      <c r="L558" s="248">
        <f t="shared" si="68"/>
        <v>0</v>
      </c>
      <c r="M558" s="13" t="b">
        <f t="shared" si="64"/>
        <v>1</v>
      </c>
      <c r="N558" s="13" t="b">
        <f t="shared" si="65"/>
        <v>1</v>
      </c>
      <c r="O558" s="248" t="str">
        <f t="shared" si="69"/>
        <v>-</v>
      </c>
      <c r="P558" s="248">
        <f>IF(O558="-",0,IF(COUNTIF(O558:$O$1021,O558)&gt;1,1,0))</f>
        <v>0</v>
      </c>
    </row>
    <row r="559" spans="1:16">
      <c r="A559" s="205">
        <v>538</v>
      </c>
      <c r="B559" s="177"/>
      <c r="C559" s="178"/>
      <c r="D559" s="177"/>
      <c r="E559" s="178"/>
      <c r="F559" s="179"/>
      <c r="G559" s="179"/>
      <c r="H559" s="248" t="b">
        <f t="shared" si="70"/>
        <v>1</v>
      </c>
      <c r="I559" s="248" t="b">
        <f t="shared" si="71"/>
        <v>1</v>
      </c>
      <c r="J559" s="248">
        <f t="shared" si="66"/>
        <v>0</v>
      </c>
      <c r="K559" s="248">
        <f t="shared" si="67"/>
        <v>0</v>
      </c>
      <c r="L559" s="248">
        <f t="shared" si="68"/>
        <v>0</v>
      </c>
      <c r="M559" s="13" t="b">
        <f t="shared" si="64"/>
        <v>1</v>
      </c>
      <c r="N559" s="13" t="b">
        <f t="shared" si="65"/>
        <v>1</v>
      </c>
      <c r="O559" s="248" t="str">
        <f t="shared" si="69"/>
        <v>-</v>
      </c>
      <c r="P559" s="248">
        <f>IF(O559="-",0,IF(COUNTIF(O559:$O$1021,O559)&gt;1,1,0))</f>
        <v>0</v>
      </c>
    </row>
    <row r="560" spans="1:16">
      <c r="A560" s="205">
        <v>539</v>
      </c>
      <c r="B560" s="177"/>
      <c r="C560" s="178"/>
      <c r="D560" s="177"/>
      <c r="E560" s="178"/>
      <c r="F560" s="179"/>
      <c r="G560" s="179"/>
      <c r="H560" s="248" t="b">
        <f t="shared" si="70"/>
        <v>1</v>
      </c>
      <c r="I560" s="248" t="b">
        <f t="shared" si="71"/>
        <v>1</v>
      </c>
      <c r="J560" s="248">
        <f t="shared" si="66"/>
        <v>0</v>
      </c>
      <c r="K560" s="248">
        <f t="shared" si="67"/>
        <v>0</v>
      </c>
      <c r="L560" s="248">
        <f t="shared" si="68"/>
        <v>0</v>
      </c>
      <c r="M560" s="13" t="b">
        <f t="shared" si="64"/>
        <v>1</v>
      </c>
      <c r="N560" s="13" t="b">
        <f t="shared" si="65"/>
        <v>1</v>
      </c>
      <c r="O560" s="248" t="str">
        <f t="shared" si="69"/>
        <v>-</v>
      </c>
      <c r="P560" s="248">
        <f>IF(O560="-",0,IF(COUNTIF(O560:$O$1021,O560)&gt;1,1,0))</f>
        <v>0</v>
      </c>
    </row>
    <row r="561" spans="1:16">
      <c r="A561" s="205">
        <v>540</v>
      </c>
      <c r="B561" s="177"/>
      <c r="C561" s="178"/>
      <c r="D561" s="177"/>
      <c r="E561" s="178"/>
      <c r="F561" s="179"/>
      <c r="G561" s="179"/>
      <c r="H561" s="248" t="b">
        <f t="shared" si="70"/>
        <v>1</v>
      </c>
      <c r="I561" s="248" t="b">
        <f t="shared" si="71"/>
        <v>1</v>
      </c>
      <c r="J561" s="248">
        <f t="shared" si="66"/>
        <v>0</v>
      </c>
      <c r="K561" s="248">
        <f t="shared" si="67"/>
        <v>0</v>
      </c>
      <c r="L561" s="248">
        <f t="shared" si="68"/>
        <v>0</v>
      </c>
      <c r="M561" s="13" t="b">
        <f t="shared" si="64"/>
        <v>1</v>
      </c>
      <c r="N561" s="13" t="b">
        <f t="shared" si="65"/>
        <v>1</v>
      </c>
      <c r="O561" s="248" t="str">
        <f t="shared" si="69"/>
        <v>-</v>
      </c>
      <c r="P561" s="248">
        <f>IF(O561="-",0,IF(COUNTIF(O561:$O$1021,O561)&gt;1,1,0))</f>
        <v>0</v>
      </c>
    </row>
    <row r="562" spans="1:16">
      <c r="A562" s="205">
        <v>541</v>
      </c>
      <c r="B562" s="177"/>
      <c r="C562" s="178"/>
      <c r="D562" s="177"/>
      <c r="E562" s="178"/>
      <c r="F562" s="179"/>
      <c r="G562" s="179"/>
      <c r="H562" s="248" t="b">
        <f t="shared" si="70"/>
        <v>1</v>
      </c>
      <c r="I562" s="248" t="b">
        <f t="shared" si="71"/>
        <v>1</v>
      </c>
      <c r="J562" s="248">
        <f t="shared" si="66"/>
        <v>0</v>
      </c>
      <c r="K562" s="248">
        <f t="shared" si="67"/>
        <v>0</v>
      </c>
      <c r="L562" s="248">
        <f t="shared" si="68"/>
        <v>0</v>
      </c>
      <c r="M562" s="13" t="b">
        <f t="shared" si="64"/>
        <v>1</v>
      </c>
      <c r="N562" s="13" t="b">
        <f t="shared" si="65"/>
        <v>1</v>
      </c>
      <c r="O562" s="248" t="str">
        <f t="shared" si="69"/>
        <v>-</v>
      </c>
      <c r="P562" s="248">
        <f>IF(O562="-",0,IF(COUNTIF(O562:$O$1021,O562)&gt;1,1,0))</f>
        <v>0</v>
      </c>
    </row>
    <row r="563" spans="1:16">
      <c r="A563" s="205">
        <v>542</v>
      </c>
      <c r="B563" s="177"/>
      <c r="C563" s="178"/>
      <c r="D563" s="177"/>
      <c r="E563" s="178"/>
      <c r="F563" s="179"/>
      <c r="G563" s="179"/>
      <c r="H563" s="248" t="b">
        <f t="shared" si="70"/>
        <v>1</v>
      </c>
      <c r="I563" s="248" t="b">
        <f t="shared" si="71"/>
        <v>1</v>
      </c>
      <c r="J563" s="248">
        <f t="shared" si="66"/>
        <v>0</v>
      </c>
      <c r="K563" s="248">
        <f t="shared" si="67"/>
        <v>0</v>
      </c>
      <c r="L563" s="248">
        <f t="shared" si="68"/>
        <v>0</v>
      </c>
      <c r="M563" s="13" t="b">
        <f t="shared" si="64"/>
        <v>1</v>
      </c>
      <c r="N563" s="13" t="b">
        <f t="shared" si="65"/>
        <v>1</v>
      </c>
      <c r="O563" s="248" t="str">
        <f t="shared" si="69"/>
        <v>-</v>
      </c>
      <c r="P563" s="248">
        <f>IF(O563="-",0,IF(COUNTIF(O563:$O$1021,O563)&gt;1,1,0))</f>
        <v>0</v>
      </c>
    </row>
    <row r="564" spans="1:16">
      <c r="A564" s="205">
        <v>543</v>
      </c>
      <c r="B564" s="177"/>
      <c r="C564" s="178"/>
      <c r="D564" s="177"/>
      <c r="E564" s="178"/>
      <c r="F564" s="179"/>
      <c r="G564" s="179"/>
      <c r="H564" s="248" t="b">
        <f t="shared" si="70"/>
        <v>1</v>
      </c>
      <c r="I564" s="248" t="b">
        <f t="shared" si="71"/>
        <v>1</v>
      </c>
      <c r="J564" s="248">
        <f t="shared" si="66"/>
        <v>0</v>
      </c>
      <c r="K564" s="248">
        <f t="shared" si="67"/>
        <v>0</v>
      </c>
      <c r="L564" s="248">
        <f t="shared" si="68"/>
        <v>0</v>
      </c>
      <c r="M564" s="13" t="b">
        <f t="shared" si="64"/>
        <v>1</v>
      </c>
      <c r="N564" s="13" t="b">
        <f t="shared" si="65"/>
        <v>1</v>
      </c>
      <c r="O564" s="248" t="str">
        <f t="shared" si="69"/>
        <v>-</v>
      </c>
      <c r="P564" s="248">
        <f>IF(O564="-",0,IF(COUNTIF(O564:$O$1021,O564)&gt;1,1,0))</f>
        <v>0</v>
      </c>
    </row>
    <row r="565" spans="1:16">
      <c r="A565" s="205">
        <v>544</v>
      </c>
      <c r="B565" s="177"/>
      <c r="C565" s="178"/>
      <c r="D565" s="177"/>
      <c r="E565" s="178"/>
      <c r="F565" s="179"/>
      <c r="G565" s="179"/>
      <c r="H565" s="248" t="b">
        <f t="shared" si="70"/>
        <v>1</v>
      </c>
      <c r="I565" s="248" t="b">
        <f t="shared" si="71"/>
        <v>1</v>
      </c>
      <c r="J565" s="248">
        <f t="shared" si="66"/>
        <v>0</v>
      </c>
      <c r="K565" s="248">
        <f t="shared" si="67"/>
        <v>0</v>
      </c>
      <c r="L565" s="248">
        <f t="shared" si="68"/>
        <v>0</v>
      </c>
      <c r="M565" s="13" t="b">
        <f t="shared" si="64"/>
        <v>1</v>
      </c>
      <c r="N565" s="13" t="b">
        <f t="shared" si="65"/>
        <v>1</v>
      </c>
      <c r="O565" s="248" t="str">
        <f t="shared" si="69"/>
        <v>-</v>
      </c>
      <c r="P565" s="248">
        <f>IF(O565="-",0,IF(COUNTIF(O565:$O$1021,O565)&gt;1,1,0))</f>
        <v>0</v>
      </c>
    </row>
    <row r="566" spans="1:16">
      <c r="A566" s="205">
        <v>545</v>
      </c>
      <c r="B566" s="177"/>
      <c r="C566" s="178"/>
      <c r="D566" s="177"/>
      <c r="E566" s="178"/>
      <c r="F566" s="179"/>
      <c r="G566" s="179"/>
      <c r="H566" s="248" t="b">
        <f t="shared" si="70"/>
        <v>1</v>
      </c>
      <c r="I566" s="248" t="b">
        <f t="shared" si="71"/>
        <v>1</v>
      </c>
      <c r="J566" s="248">
        <f t="shared" si="66"/>
        <v>0</v>
      </c>
      <c r="K566" s="248">
        <f t="shared" si="67"/>
        <v>0</v>
      </c>
      <c r="L566" s="248">
        <f t="shared" si="68"/>
        <v>0</v>
      </c>
      <c r="M566" s="13" t="b">
        <f t="shared" si="64"/>
        <v>1</v>
      </c>
      <c r="N566" s="13" t="b">
        <f t="shared" si="65"/>
        <v>1</v>
      </c>
      <c r="O566" s="248" t="str">
        <f t="shared" si="69"/>
        <v>-</v>
      </c>
      <c r="P566" s="248">
        <f>IF(O566="-",0,IF(COUNTIF(O566:$O$1021,O566)&gt;1,1,0))</f>
        <v>0</v>
      </c>
    </row>
    <row r="567" spans="1:16">
      <c r="A567" s="205">
        <v>546</v>
      </c>
      <c r="B567" s="177"/>
      <c r="C567" s="178"/>
      <c r="D567" s="177"/>
      <c r="E567" s="178"/>
      <c r="F567" s="179"/>
      <c r="G567" s="179"/>
      <c r="H567" s="248" t="b">
        <f t="shared" si="70"/>
        <v>1</v>
      </c>
      <c r="I567" s="248" t="b">
        <f t="shared" si="71"/>
        <v>1</v>
      </c>
      <c r="J567" s="248">
        <f t="shared" si="66"/>
        <v>0</v>
      </c>
      <c r="K567" s="248">
        <f t="shared" si="67"/>
        <v>0</v>
      </c>
      <c r="L567" s="248">
        <f t="shared" si="68"/>
        <v>0</v>
      </c>
      <c r="M567" s="13" t="b">
        <f t="shared" si="64"/>
        <v>1</v>
      </c>
      <c r="N567" s="13" t="b">
        <f t="shared" si="65"/>
        <v>1</v>
      </c>
      <c r="O567" s="248" t="str">
        <f t="shared" si="69"/>
        <v>-</v>
      </c>
      <c r="P567" s="248">
        <f>IF(O567="-",0,IF(COUNTIF(O567:$O$1021,O567)&gt;1,1,0))</f>
        <v>0</v>
      </c>
    </row>
    <row r="568" spans="1:16">
      <c r="A568" s="205">
        <v>547</v>
      </c>
      <c r="B568" s="177"/>
      <c r="C568" s="178"/>
      <c r="D568" s="177"/>
      <c r="E568" s="178"/>
      <c r="F568" s="179"/>
      <c r="G568" s="179"/>
      <c r="H568" s="248" t="b">
        <f t="shared" si="70"/>
        <v>1</v>
      </c>
      <c r="I568" s="248" t="b">
        <f t="shared" si="71"/>
        <v>1</v>
      </c>
      <c r="J568" s="248">
        <f t="shared" si="66"/>
        <v>0</v>
      </c>
      <c r="K568" s="248">
        <f t="shared" si="67"/>
        <v>0</v>
      </c>
      <c r="L568" s="248">
        <f t="shared" si="68"/>
        <v>0</v>
      </c>
      <c r="M568" s="13" t="b">
        <f t="shared" si="64"/>
        <v>1</v>
      </c>
      <c r="N568" s="13" t="b">
        <f t="shared" si="65"/>
        <v>1</v>
      </c>
      <c r="O568" s="248" t="str">
        <f t="shared" si="69"/>
        <v>-</v>
      </c>
      <c r="P568" s="248">
        <f>IF(O568="-",0,IF(COUNTIF(O568:$O$1021,O568)&gt;1,1,0))</f>
        <v>0</v>
      </c>
    </row>
    <row r="569" spans="1:16">
      <c r="A569" s="205">
        <v>548</v>
      </c>
      <c r="B569" s="177"/>
      <c r="C569" s="178"/>
      <c r="D569" s="177"/>
      <c r="E569" s="178"/>
      <c r="F569" s="179"/>
      <c r="G569" s="179"/>
      <c r="H569" s="248" t="b">
        <f t="shared" si="70"/>
        <v>1</v>
      </c>
      <c r="I569" s="248" t="b">
        <f t="shared" si="71"/>
        <v>1</v>
      </c>
      <c r="J569" s="248">
        <f t="shared" si="66"/>
        <v>0</v>
      </c>
      <c r="K569" s="248">
        <f t="shared" si="67"/>
        <v>0</v>
      </c>
      <c r="L569" s="248">
        <f t="shared" si="68"/>
        <v>0</v>
      </c>
      <c r="M569" s="13" t="b">
        <f t="shared" si="64"/>
        <v>1</v>
      </c>
      <c r="N569" s="13" t="b">
        <f t="shared" si="65"/>
        <v>1</v>
      </c>
      <c r="O569" s="248" t="str">
        <f t="shared" si="69"/>
        <v>-</v>
      </c>
      <c r="P569" s="248">
        <f>IF(O569="-",0,IF(COUNTIF(O569:$O$1021,O569)&gt;1,1,0))</f>
        <v>0</v>
      </c>
    </row>
    <row r="570" spans="1:16">
      <c r="A570" s="205">
        <v>549</v>
      </c>
      <c r="B570" s="177"/>
      <c r="C570" s="178"/>
      <c r="D570" s="177"/>
      <c r="E570" s="178"/>
      <c r="F570" s="179"/>
      <c r="G570" s="179"/>
      <c r="H570" s="248" t="b">
        <f t="shared" si="70"/>
        <v>1</v>
      </c>
      <c r="I570" s="248" t="b">
        <f t="shared" si="71"/>
        <v>1</v>
      </c>
      <c r="J570" s="248">
        <f t="shared" si="66"/>
        <v>0</v>
      </c>
      <c r="K570" s="248">
        <f t="shared" si="67"/>
        <v>0</v>
      </c>
      <c r="L570" s="248">
        <f t="shared" si="68"/>
        <v>0</v>
      </c>
      <c r="M570" s="13" t="b">
        <f t="shared" si="64"/>
        <v>1</v>
      </c>
      <c r="N570" s="13" t="b">
        <f t="shared" si="65"/>
        <v>1</v>
      </c>
      <c r="O570" s="248" t="str">
        <f t="shared" si="69"/>
        <v>-</v>
      </c>
      <c r="P570" s="248">
        <f>IF(O570="-",0,IF(COUNTIF(O570:$O$1021,O570)&gt;1,1,0))</f>
        <v>0</v>
      </c>
    </row>
    <row r="571" spans="1:16">
      <c r="A571" s="205">
        <v>550</v>
      </c>
      <c r="B571" s="177"/>
      <c r="C571" s="178"/>
      <c r="D571" s="177"/>
      <c r="E571" s="178"/>
      <c r="F571" s="179"/>
      <c r="G571" s="179"/>
      <c r="H571" s="248" t="b">
        <f t="shared" si="70"/>
        <v>1</v>
      </c>
      <c r="I571" s="248" t="b">
        <f t="shared" si="71"/>
        <v>1</v>
      </c>
      <c r="J571" s="248">
        <f t="shared" si="66"/>
        <v>0</v>
      </c>
      <c r="K571" s="248">
        <f t="shared" si="67"/>
        <v>0</v>
      </c>
      <c r="L571" s="248">
        <f t="shared" si="68"/>
        <v>0</v>
      </c>
      <c r="M571" s="13" t="b">
        <f t="shared" si="64"/>
        <v>1</v>
      </c>
      <c r="N571" s="13" t="b">
        <f t="shared" si="65"/>
        <v>1</v>
      </c>
      <c r="O571" s="248" t="str">
        <f t="shared" si="69"/>
        <v>-</v>
      </c>
      <c r="P571" s="248">
        <f>IF(O571="-",0,IF(COUNTIF(O571:$O$1021,O571)&gt;1,1,0))</f>
        <v>0</v>
      </c>
    </row>
    <row r="572" spans="1:16">
      <c r="A572" s="205">
        <v>551</v>
      </c>
      <c r="B572" s="177"/>
      <c r="C572" s="178"/>
      <c r="D572" s="177"/>
      <c r="E572" s="178"/>
      <c r="F572" s="179"/>
      <c r="G572" s="179"/>
      <c r="H572" s="248" t="b">
        <f t="shared" si="70"/>
        <v>1</v>
      </c>
      <c r="I572" s="248" t="b">
        <f t="shared" si="71"/>
        <v>1</v>
      </c>
      <c r="J572" s="248">
        <f t="shared" si="66"/>
        <v>0</v>
      </c>
      <c r="K572" s="248">
        <f t="shared" si="67"/>
        <v>0</v>
      </c>
      <c r="L572" s="248">
        <f t="shared" si="68"/>
        <v>0</v>
      </c>
      <c r="M572" s="13" t="b">
        <f t="shared" si="64"/>
        <v>1</v>
      </c>
      <c r="N572" s="13" t="b">
        <f t="shared" si="65"/>
        <v>1</v>
      </c>
      <c r="O572" s="248" t="str">
        <f t="shared" si="69"/>
        <v>-</v>
      </c>
      <c r="P572" s="248">
        <f>IF(O572="-",0,IF(COUNTIF(O572:$O$1021,O572)&gt;1,1,0))</f>
        <v>0</v>
      </c>
    </row>
    <row r="573" spans="1:16">
      <c r="A573" s="205">
        <v>552</v>
      </c>
      <c r="B573" s="177"/>
      <c r="C573" s="178"/>
      <c r="D573" s="177"/>
      <c r="E573" s="178"/>
      <c r="F573" s="179"/>
      <c r="G573" s="179"/>
      <c r="H573" s="248" t="b">
        <f t="shared" si="70"/>
        <v>1</v>
      </c>
      <c r="I573" s="248" t="b">
        <f t="shared" si="71"/>
        <v>1</v>
      </c>
      <c r="J573" s="248">
        <f t="shared" si="66"/>
        <v>0</v>
      </c>
      <c r="K573" s="248">
        <f t="shared" si="67"/>
        <v>0</v>
      </c>
      <c r="L573" s="248">
        <f t="shared" si="68"/>
        <v>0</v>
      </c>
      <c r="M573" s="13" t="b">
        <f t="shared" si="64"/>
        <v>1</v>
      </c>
      <c r="N573" s="13" t="b">
        <f t="shared" si="65"/>
        <v>1</v>
      </c>
      <c r="O573" s="248" t="str">
        <f t="shared" si="69"/>
        <v>-</v>
      </c>
      <c r="P573" s="248">
        <f>IF(O573="-",0,IF(COUNTIF(O573:$O$1021,O573)&gt;1,1,0))</f>
        <v>0</v>
      </c>
    </row>
    <row r="574" spans="1:16">
      <c r="A574" s="205">
        <v>553</v>
      </c>
      <c r="B574" s="177"/>
      <c r="C574" s="178"/>
      <c r="D574" s="177"/>
      <c r="E574" s="178"/>
      <c r="F574" s="179"/>
      <c r="G574" s="179"/>
      <c r="H574" s="248" t="b">
        <f t="shared" si="70"/>
        <v>1</v>
      </c>
      <c r="I574" s="248" t="b">
        <f t="shared" si="71"/>
        <v>1</v>
      </c>
      <c r="J574" s="248">
        <f t="shared" si="66"/>
        <v>0</v>
      </c>
      <c r="K574" s="248">
        <f t="shared" si="67"/>
        <v>0</v>
      </c>
      <c r="L574" s="248">
        <f t="shared" si="68"/>
        <v>0</v>
      </c>
      <c r="M574" s="13" t="b">
        <f t="shared" si="64"/>
        <v>1</v>
      </c>
      <c r="N574" s="13" t="b">
        <f t="shared" si="65"/>
        <v>1</v>
      </c>
      <c r="O574" s="248" t="str">
        <f t="shared" si="69"/>
        <v>-</v>
      </c>
      <c r="P574" s="248">
        <f>IF(O574="-",0,IF(COUNTIF(O574:$O$1021,O574)&gt;1,1,0))</f>
        <v>0</v>
      </c>
    </row>
    <row r="575" spans="1:16">
      <c r="A575" s="205">
        <v>554</v>
      </c>
      <c r="B575" s="177"/>
      <c r="C575" s="178"/>
      <c r="D575" s="177"/>
      <c r="E575" s="178"/>
      <c r="F575" s="179"/>
      <c r="G575" s="179"/>
      <c r="H575" s="248" t="b">
        <f t="shared" si="70"/>
        <v>1</v>
      </c>
      <c r="I575" s="248" t="b">
        <f t="shared" si="71"/>
        <v>1</v>
      </c>
      <c r="J575" s="248">
        <f t="shared" si="66"/>
        <v>0</v>
      </c>
      <c r="K575" s="248">
        <f t="shared" si="67"/>
        <v>0</v>
      </c>
      <c r="L575" s="248">
        <f t="shared" si="68"/>
        <v>0</v>
      </c>
      <c r="M575" s="13" t="b">
        <f t="shared" si="64"/>
        <v>1</v>
      </c>
      <c r="N575" s="13" t="b">
        <f t="shared" si="65"/>
        <v>1</v>
      </c>
      <c r="O575" s="248" t="str">
        <f t="shared" si="69"/>
        <v>-</v>
      </c>
      <c r="P575" s="248">
        <f>IF(O575="-",0,IF(COUNTIF(O575:$O$1021,O575)&gt;1,1,0))</f>
        <v>0</v>
      </c>
    </row>
    <row r="576" spans="1:16">
      <c r="A576" s="205">
        <v>555</v>
      </c>
      <c r="B576" s="177"/>
      <c r="C576" s="178"/>
      <c r="D576" s="177"/>
      <c r="E576" s="178"/>
      <c r="F576" s="179"/>
      <c r="G576" s="179"/>
      <c r="H576" s="248" t="b">
        <f t="shared" si="70"/>
        <v>1</v>
      </c>
      <c r="I576" s="248" t="b">
        <f t="shared" si="71"/>
        <v>1</v>
      </c>
      <c r="J576" s="248">
        <f t="shared" si="66"/>
        <v>0</v>
      </c>
      <c r="K576" s="248">
        <f t="shared" si="67"/>
        <v>0</v>
      </c>
      <c r="L576" s="248">
        <f t="shared" si="68"/>
        <v>0</v>
      </c>
      <c r="M576" s="13" t="b">
        <f t="shared" si="64"/>
        <v>1</v>
      </c>
      <c r="N576" s="13" t="b">
        <f t="shared" si="65"/>
        <v>1</v>
      </c>
      <c r="O576" s="248" t="str">
        <f t="shared" si="69"/>
        <v>-</v>
      </c>
      <c r="P576" s="248">
        <f>IF(O576="-",0,IF(COUNTIF(O576:$O$1021,O576)&gt;1,1,0))</f>
        <v>0</v>
      </c>
    </row>
    <row r="577" spans="1:16">
      <c r="A577" s="205">
        <v>556</v>
      </c>
      <c r="B577" s="177"/>
      <c r="C577" s="178"/>
      <c r="D577" s="177"/>
      <c r="E577" s="178"/>
      <c r="F577" s="179"/>
      <c r="G577" s="179"/>
      <c r="H577" s="248" t="b">
        <f t="shared" si="70"/>
        <v>1</v>
      </c>
      <c r="I577" s="248" t="b">
        <f t="shared" si="71"/>
        <v>1</v>
      </c>
      <c r="J577" s="248">
        <f t="shared" si="66"/>
        <v>0</v>
      </c>
      <c r="K577" s="248">
        <f t="shared" si="67"/>
        <v>0</v>
      </c>
      <c r="L577" s="248">
        <f t="shared" si="68"/>
        <v>0</v>
      </c>
      <c r="M577" s="13" t="b">
        <f t="shared" si="64"/>
        <v>1</v>
      </c>
      <c r="N577" s="13" t="b">
        <f t="shared" si="65"/>
        <v>1</v>
      </c>
      <c r="O577" s="248" t="str">
        <f t="shared" si="69"/>
        <v>-</v>
      </c>
      <c r="P577" s="248">
        <f>IF(O577="-",0,IF(COUNTIF(O577:$O$1021,O577)&gt;1,1,0))</f>
        <v>0</v>
      </c>
    </row>
    <row r="578" spans="1:16">
      <c r="A578" s="205">
        <v>557</v>
      </c>
      <c r="B578" s="177"/>
      <c r="C578" s="178"/>
      <c r="D578" s="177"/>
      <c r="E578" s="178"/>
      <c r="F578" s="179"/>
      <c r="G578" s="179"/>
      <c r="H578" s="248" t="b">
        <f t="shared" si="70"/>
        <v>1</v>
      </c>
      <c r="I578" s="248" t="b">
        <f t="shared" si="71"/>
        <v>1</v>
      </c>
      <c r="J578" s="248">
        <f t="shared" si="66"/>
        <v>0</v>
      </c>
      <c r="K578" s="248">
        <f t="shared" si="67"/>
        <v>0</v>
      </c>
      <c r="L578" s="248">
        <f t="shared" si="68"/>
        <v>0</v>
      </c>
      <c r="M578" s="13" t="b">
        <f t="shared" si="64"/>
        <v>1</v>
      </c>
      <c r="N578" s="13" t="b">
        <f t="shared" si="65"/>
        <v>1</v>
      </c>
      <c r="O578" s="248" t="str">
        <f t="shared" si="69"/>
        <v>-</v>
      </c>
      <c r="P578" s="248">
        <f>IF(O578="-",0,IF(COUNTIF(O578:$O$1021,O578)&gt;1,1,0))</f>
        <v>0</v>
      </c>
    </row>
    <row r="579" spans="1:16">
      <c r="A579" s="205">
        <v>558</v>
      </c>
      <c r="B579" s="177"/>
      <c r="C579" s="178"/>
      <c r="D579" s="177"/>
      <c r="E579" s="178"/>
      <c r="F579" s="179"/>
      <c r="G579" s="179"/>
      <c r="H579" s="248" t="b">
        <f t="shared" si="70"/>
        <v>1</v>
      </c>
      <c r="I579" s="248" t="b">
        <f t="shared" si="71"/>
        <v>1</v>
      </c>
      <c r="J579" s="248">
        <f t="shared" si="66"/>
        <v>0</v>
      </c>
      <c r="K579" s="248">
        <f t="shared" si="67"/>
        <v>0</v>
      </c>
      <c r="L579" s="248">
        <f t="shared" si="68"/>
        <v>0</v>
      </c>
      <c r="M579" s="13" t="b">
        <f t="shared" si="64"/>
        <v>1</v>
      </c>
      <c r="N579" s="13" t="b">
        <f t="shared" si="65"/>
        <v>1</v>
      </c>
      <c r="O579" s="248" t="str">
        <f t="shared" si="69"/>
        <v>-</v>
      </c>
      <c r="P579" s="248">
        <f>IF(O579="-",0,IF(COUNTIF(O579:$O$1021,O579)&gt;1,1,0))</f>
        <v>0</v>
      </c>
    </row>
    <row r="580" spans="1:16">
      <c r="A580" s="205">
        <v>559</v>
      </c>
      <c r="B580" s="177"/>
      <c r="C580" s="178"/>
      <c r="D580" s="177"/>
      <c r="E580" s="178"/>
      <c r="F580" s="179"/>
      <c r="G580" s="179"/>
      <c r="H580" s="248" t="b">
        <f t="shared" si="70"/>
        <v>1</v>
      </c>
      <c r="I580" s="248" t="b">
        <f t="shared" si="71"/>
        <v>1</v>
      </c>
      <c r="J580" s="248">
        <f t="shared" si="66"/>
        <v>0</v>
      </c>
      <c r="K580" s="248">
        <f t="shared" si="67"/>
        <v>0</v>
      </c>
      <c r="L580" s="248">
        <f t="shared" si="68"/>
        <v>0</v>
      </c>
      <c r="M580" s="13" t="b">
        <f t="shared" si="64"/>
        <v>1</v>
      </c>
      <c r="N580" s="13" t="b">
        <f t="shared" si="65"/>
        <v>1</v>
      </c>
      <c r="O580" s="248" t="str">
        <f t="shared" si="69"/>
        <v>-</v>
      </c>
      <c r="P580" s="248">
        <f>IF(O580="-",0,IF(COUNTIF(O580:$O$1021,O580)&gt;1,1,0))</f>
        <v>0</v>
      </c>
    </row>
    <row r="581" spans="1:16">
      <c r="A581" s="205">
        <v>560</v>
      </c>
      <c r="B581" s="177"/>
      <c r="C581" s="178"/>
      <c r="D581" s="177"/>
      <c r="E581" s="178"/>
      <c r="F581" s="179"/>
      <c r="G581" s="179"/>
      <c r="H581" s="248" t="b">
        <f t="shared" si="70"/>
        <v>1</v>
      </c>
      <c r="I581" s="248" t="b">
        <f t="shared" si="71"/>
        <v>1</v>
      </c>
      <c r="J581" s="248">
        <f t="shared" si="66"/>
        <v>0</v>
      </c>
      <c r="K581" s="248">
        <f t="shared" si="67"/>
        <v>0</v>
      </c>
      <c r="L581" s="248">
        <f t="shared" si="68"/>
        <v>0</v>
      </c>
      <c r="M581" s="13" t="b">
        <f t="shared" si="64"/>
        <v>1</v>
      </c>
      <c r="N581" s="13" t="b">
        <f t="shared" si="65"/>
        <v>1</v>
      </c>
      <c r="O581" s="248" t="str">
        <f t="shared" si="69"/>
        <v>-</v>
      </c>
      <c r="P581" s="248">
        <f>IF(O581="-",0,IF(COUNTIF(O581:$O$1021,O581)&gt;1,1,0))</f>
        <v>0</v>
      </c>
    </row>
    <row r="582" spans="1:16">
      <c r="A582" s="205">
        <v>561</v>
      </c>
      <c r="B582" s="177"/>
      <c r="C582" s="178"/>
      <c r="D582" s="177"/>
      <c r="E582" s="178"/>
      <c r="F582" s="179"/>
      <c r="G582" s="179"/>
      <c r="H582" s="248" t="b">
        <f t="shared" si="70"/>
        <v>1</v>
      </c>
      <c r="I582" s="248" t="b">
        <f t="shared" si="71"/>
        <v>1</v>
      </c>
      <c r="J582" s="248">
        <f t="shared" si="66"/>
        <v>0</v>
      </c>
      <c r="K582" s="248">
        <f t="shared" si="67"/>
        <v>0</v>
      </c>
      <c r="L582" s="248">
        <f t="shared" si="68"/>
        <v>0</v>
      </c>
      <c r="M582" s="13" t="b">
        <f t="shared" si="64"/>
        <v>1</v>
      </c>
      <c r="N582" s="13" t="b">
        <f t="shared" si="65"/>
        <v>1</v>
      </c>
      <c r="O582" s="248" t="str">
        <f t="shared" si="69"/>
        <v>-</v>
      </c>
      <c r="P582" s="248">
        <f>IF(O582="-",0,IF(COUNTIF(O582:$O$1021,O582)&gt;1,1,0))</f>
        <v>0</v>
      </c>
    </row>
    <row r="583" spans="1:16">
      <c r="A583" s="205">
        <v>562</v>
      </c>
      <c r="B583" s="177"/>
      <c r="C583" s="178"/>
      <c r="D583" s="177"/>
      <c r="E583" s="178"/>
      <c r="F583" s="179"/>
      <c r="G583" s="179"/>
      <c r="H583" s="248" t="b">
        <f t="shared" si="70"/>
        <v>1</v>
      </c>
      <c r="I583" s="248" t="b">
        <f t="shared" si="71"/>
        <v>1</v>
      </c>
      <c r="J583" s="248">
        <f t="shared" si="66"/>
        <v>0</v>
      </c>
      <c r="K583" s="248">
        <f t="shared" si="67"/>
        <v>0</v>
      </c>
      <c r="L583" s="248">
        <f t="shared" si="68"/>
        <v>0</v>
      </c>
      <c r="M583" s="13" t="b">
        <f t="shared" si="64"/>
        <v>1</v>
      </c>
      <c r="N583" s="13" t="b">
        <f t="shared" si="65"/>
        <v>1</v>
      </c>
      <c r="O583" s="248" t="str">
        <f t="shared" si="69"/>
        <v>-</v>
      </c>
      <c r="P583" s="248">
        <f>IF(O583="-",0,IF(COUNTIF(O583:$O$1021,O583)&gt;1,1,0))</f>
        <v>0</v>
      </c>
    </row>
    <row r="584" spans="1:16">
      <c r="A584" s="205">
        <v>563</v>
      </c>
      <c r="B584" s="177"/>
      <c r="C584" s="178"/>
      <c r="D584" s="177"/>
      <c r="E584" s="178"/>
      <c r="F584" s="179"/>
      <c r="G584" s="179"/>
      <c r="H584" s="248" t="b">
        <f t="shared" si="70"/>
        <v>1</v>
      </c>
      <c r="I584" s="248" t="b">
        <f t="shared" si="71"/>
        <v>1</v>
      </c>
      <c r="J584" s="248">
        <f t="shared" si="66"/>
        <v>0</v>
      </c>
      <c r="K584" s="248">
        <f t="shared" si="67"/>
        <v>0</v>
      </c>
      <c r="L584" s="248">
        <f t="shared" si="68"/>
        <v>0</v>
      </c>
      <c r="M584" s="13" t="b">
        <f t="shared" si="64"/>
        <v>1</v>
      </c>
      <c r="N584" s="13" t="b">
        <f t="shared" si="65"/>
        <v>1</v>
      </c>
      <c r="O584" s="248" t="str">
        <f t="shared" si="69"/>
        <v>-</v>
      </c>
      <c r="P584" s="248">
        <f>IF(O584="-",0,IF(COUNTIF(O584:$O$1021,O584)&gt;1,1,0))</f>
        <v>0</v>
      </c>
    </row>
    <row r="585" spans="1:16">
      <c r="A585" s="205">
        <v>564</v>
      </c>
      <c r="B585" s="177"/>
      <c r="C585" s="178"/>
      <c r="D585" s="177"/>
      <c r="E585" s="178"/>
      <c r="F585" s="179"/>
      <c r="G585" s="179"/>
      <c r="H585" s="248" t="b">
        <f t="shared" si="70"/>
        <v>1</v>
      </c>
      <c r="I585" s="248" t="b">
        <f t="shared" si="71"/>
        <v>1</v>
      </c>
      <c r="J585" s="248">
        <f t="shared" si="66"/>
        <v>0</v>
      </c>
      <c r="K585" s="248">
        <f t="shared" si="67"/>
        <v>0</v>
      </c>
      <c r="L585" s="248">
        <f t="shared" si="68"/>
        <v>0</v>
      </c>
      <c r="M585" s="13" t="b">
        <f t="shared" si="64"/>
        <v>1</v>
      </c>
      <c r="N585" s="13" t="b">
        <f t="shared" si="65"/>
        <v>1</v>
      </c>
      <c r="O585" s="248" t="str">
        <f t="shared" si="69"/>
        <v>-</v>
      </c>
      <c r="P585" s="248">
        <f>IF(O585="-",0,IF(COUNTIF(O585:$O$1021,O585)&gt;1,1,0))</f>
        <v>0</v>
      </c>
    </row>
    <row r="586" spans="1:16">
      <c r="A586" s="205">
        <v>565</v>
      </c>
      <c r="B586" s="177"/>
      <c r="C586" s="178"/>
      <c r="D586" s="177"/>
      <c r="E586" s="178"/>
      <c r="F586" s="179"/>
      <c r="G586" s="179"/>
      <c r="H586" s="248" t="b">
        <f t="shared" si="70"/>
        <v>1</v>
      </c>
      <c r="I586" s="248" t="b">
        <f t="shared" si="71"/>
        <v>1</v>
      </c>
      <c r="J586" s="248">
        <f t="shared" si="66"/>
        <v>0</v>
      </c>
      <c r="K586" s="248">
        <f t="shared" si="67"/>
        <v>0</v>
      </c>
      <c r="L586" s="248">
        <f t="shared" si="68"/>
        <v>0</v>
      </c>
      <c r="M586" s="13" t="b">
        <f t="shared" si="64"/>
        <v>1</v>
      </c>
      <c r="N586" s="13" t="b">
        <f t="shared" si="65"/>
        <v>1</v>
      </c>
      <c r="O586" s="248" t="str">
        <f t="shared" si="69"/>
        <v>-</v>
      </c>
      <c r="P586" s="248">
        <f>IF(O586="-",0,IF(COUNTIF(O586:$O$1021,O586)&gt;1,1,0))</f>
        <v>0</v>
      </c>
    </row>
    <row r="587" spans="1:16">
      <c r="A587" s="205">
        <v>566</v>
      </c>
      <c r="B587" s="177"/>
      <c r="C587" s="178"/>
      <c r="D587" s="177"/>
      <c r="E587" s="178"/>
      <c r="F587" s="179"/>
      <c r="G587" s="179"/>
      <c r="H587" s="248" t="b">
        <f t="shared" si="70"/>
        <v>1</v>
      </c>
      <c r="I587" s="248" t="b">
        <f t="shared" si="71"/>
        <v>1</v>
      </c>
      <c r="J587" s="248">
        <f t="shared" si="66"/>
        <v>0</v>
      </c>
      <c r="K587" s="248">
        <f t="shared" si="67"/>
        <v>0</v>
      </c>
      <c r="L587" s="248">
        <f t="shared" si="68"/>
        <v>0</v>
      </c>
      <c r="M587" s="13" t="b">
        <f t="shared" si="64"/>
        <v>1</v>
      </c>
      <c r="N587" s="13" t="b">
        <f t="shared" si="65"/>
        <v>1</v>
      </c>
      <c r="O587" s="248" t="str">
        <f t="shared" si="69"/>
        <v>-</v>
      </c>
      <c r="P587" s="248">
        <f>IF(O587="-",0,IF(COUNTIF(O587:$O$1021,O587)&gt;1,1,0))</f>
        <v>0</v>
      </c>
    </row>
    <row r="588" spans="1:16">
      <c r="A588" s="205">
        <v>567</v>
      </c>
      <c r="B588" s="177"/>
      <c r="C588" s="178"/>
      <c r="D588" s="177"/>
      <c r="E588" s="178"/>
      <c r="F588" s="179"/>
      <c r="G588" s="179"/>
      <c r="H588" s="248" t="b">
        <f t="shared" si="70"/>
        <v>1</v>
      </c>
      <c r="I588" s="248" t="b">
        <f t="shared" si="71"/>
        <v>1</v>
      </c>
      <c r="J588" s="248">
        <f t="shared" si="66"/>
        <v>0</v>
      </c>
      <c r="K588" s="248">
        <f t="shared" si="67"/>
        <v>0</v>
      </c>
      <c r="L588" s="248">
        <f t="shared" si="68"/>
        <v>0</v>
      </c>
      <c r="M588" s="13" t="b">
        <f t="shared" si="64"/>
        <v>1</v>
      </c>
      <c r="N588" s="13" t="b">
        <f t="shared" si="65"/>
        <v>1</v>
      </c>
      <c r="O588" s="248" t="str">
        <f t="shared" si="69"/>
        <v>-</v>
      </c>
      <c r="P588" s="248">
        <f>IF(O588="-",0,IF(COUNTIF(O588:$O$1021,O588)&gt;1,1,0))</f>
        <v>0</v>
      </c>
    </row>
    <row r="589" spans="1:16">
      <c r="A589" s="205">
        <v>568</v>
      </c>
      <c r="B589" s="177"/>
      <c r="C589" s="178"/>
      <c r="D589" s="177"/>
      <c r="E589" s="178"/>
      <c r="F589" s="179"/>
      <c r="G589" s="179"/>
      <c r="H589" s="248" t="b">
        <f t="shared" si="70"/>
        <v>1</v>
      </c>
      <c r="I589" s="248" t="b">
        <f t="shared" si="71"/>
        <v>1</v>
      </c>
      <c r="J589" s="248">
        <f t="shared" si="66"/>
        <v>0</v>
      </c>
      <c r="K589" s="248">
        <f t="shared" si="67"/>
        <v>0</v>
      </c>
      <c r="L589" s="248">
        <f t="shared" si="68"/>
        <v>0</v>
      </c>
      <c r="M589" s="13" t="b">
        <f t="shared" si="64"/>
        <v>1</v>
      </c>
      <c r="N589" s="13" t="b">
        <f t="shared" si="65"/>
        <v>1</v>
      </c>
      <c r="O589" s="248" t="str">
        <f t="shared" si="69"/>
        <v>-</v>
      </c>
      <c r="P589" s="248">
        <f>IF(O589="-",0,IF(COUNTIF(O589:$O$1021,O589)&gt;1,1,0))</f>
        <v>0</v>
      </c>
    </row>
    <row r="590" spans="1:16">
      <c r="A590" s="205">
        <v>569</v>
      </c>
      <c r="B590" s="177"/>
      <c r="C590" s="178"/>
      <c r="D590" s="177"/>
      <c r="E590" s="178"/>
      <c r="F590" s="179"/>
      <c r="G590" s="179"/>
      <c r="H590" s="248" t="b">
        <f t="shared" si="70"/>
        <v>1</v>
      </c>
      <c r="I590" s="248" t="b">
        <f t="shared" si="71"/>
        <v>1</v>
      </c>
      <c r="J590" s="248">
        <f t="shared" si="66"/>
        <v>0</v>
      </c>
      <c r="K590" s="248">
        <f t="shared" si="67"/>
        <v>0</v>
      </c>
      <c r="L590" s="248">
        <f t="shared" si="68"/>
        <v>0</v>
      </c>
      <c r="M590" s="13" t="b">
        <f t="shared" si="64"/>
        <v>1</v>
      </c>
      <c r="N590" s="13" t="b">
        <f t="shared" si="65"/>
        <v>1</v>
      </c>
      <c r="O590" s="248" t="str">
        <f t="shared" si="69"/>
        <v>-</v>
      </c>
      <c r="P590" s="248">
        <f>IF(O590="-",0,IF(COUNTIF(O590:$O$1021,O590)&gt;1,1,0))</f>
        <v>0</v>
      </c>
    </row>
    <row r="591" spans="1:16">
      <c r="A591" s="205">
        <v>570</v>
      </c>
      <c r="B591" s="177"/>
      <c r="C591" s="178"/>
      <c r="D591" s="177"/>
      <c r="E591" s="178"/>
      <c r="F591" s="179"/>
      <c r="G591" s="179"/>
      <c r="H591" s="248" t="b">
        <f t="shared" si="70"/>
        <v>1</v>
      </c>
      <c r="I591" s="248" t="b">
        <f t="shared" si="71"/>
        <v>1</v>
      </c>
      <c r="J591" s="248">
        <f t="shared" si="66"/>
        <v>0</v>
      </c>
      <c r="K591" s="248">
        <f t="shared" si="67"/>
        <v>0</v>
      </c>
      <c r="L591" s="248">
        <f t="shared" si="68"/>
        <v>0</v>
      </c>
      <c r="M591" s="13" t="b">
        <f t="shared" si="64"/>
        <v>1</v>
      </c>
      <c r="N591" s="13" t="b">
        <f t="shared" si="65"/>
        <v>1</v>
      </c>
      <c r="O591" s="248" t="str">
        <f t="shared" si="69"/>
        <v>-</v>
      </c>
      <c r="P591" s="248">
        <f>IF(O591="-",0,IF(COUNTIF(O591:$O$1021,O591)&gt;1,1,0))</f>
        <v>0</v>
      </c>
    </row>
    <row r="592" spans="1:16">
      <c r="A592" s="205">
        <v>571</v>
      </c>
      <c r="B592" s="177"/>
      <c r="C592" s="178"/>
      <c r="D592" s="177"/>
      <c r="E592" s="178"/>
      <c r="F592" s="179"/>
      <c r="G592" s="179"/>
      <c r="H592" s="248" t="b">
        <f t="shared" si="70"/>
        <v>1</v>
      </c>
      <c r="I592" s="248" t="b">
        <f t="shared" si="71"/>
        <v>1</v>
      </c>
      <c r="J592" s="248">
        <f t="shared" si="66"/>
        <v>0</v>
      </c>
      <c r="K592" s="248">
        <f t="shared" si="67"/>
        <v>0</v>
      </c>
      <c r="L592" s="248">
        <f t="shared" si="68"/>
        <v>0</v>
      </c>
      <c r="M592" s="13" t="b">
        <f t="shared" si="64"/>
        <v>1</v>
      </c>
      <c r="N592" s="13" t="b">
        <f t="shared" si="65"/>
        <v>1</v>
      </c>
      <c r="O592" s="248" t="str">
        <f t="shared" si="69"/>
        <v>-</v>
      </c>
      <c r="P592" s="248">
        <f>IF(O592="-",0,IF(COUNTIF(O592:$O$1021,O592)&gt;1,1,0))</f>
        <v>0</v>
      </c>
    </row>
    <row r="593" spans="1:16">
      <c r="A593" s="205">
        <v>572</v>
      </c>
      <c r="B593" s="177"/>
      <c r="C593" s="178"/>
      <c r="D593" s="177"/>
      <c r="E593" s="178"/>
      <c r="F593" s="179"/>
      <c r="G593" s="179"/>
      <c r="H593" s="248" t="b">
        <f t="shared" si="70"/>
        <v>1</v>
      </c>
      <c r="I593" s="248" t="b">
        <f t="shared" si="71"/>
        <v>1</v>
      </c>
      <c r="J593" s="248">
        <f t="shared" si="66"/>
        <v>0</v>
      </c>
      <c r="K593" s="248">
        <f t="shared" si="67"/>
        <v>0</v>
      </c>
      <c r="L593" s="248">
        <f t="shared" si="68"/>
        <v>0</v>
      </c>
      <c r="M593" s="13" t="b">
        <f t="shared" si="64"/>
        <v>1</v>
      </c>
      <c r="N593" s="13" t="b">
        <f t="shared" si="65"/>
        <v>1</v>
      </c>
      <c r="O593" s="248" t="str">
        <f t="shared" si="69"/>
        <v>-</v>
      </c>
      <c r="P593" s="248">
        <f>IF(O593="-",0,IF(COUNTIF(O593:$O$1021,O593)&gt;1,1,0))</f>
        <v>0</v>
      </c>
    </row>
    <row r="594" spans="1:16">
      <c r="A594" s="205">
        <v>573</v>
      </c>
      <c r="B594" s="177"/>
      <c r="C594" s="178"/>
      <c r="D594" s="177"/>
      <c r="E594" s="178"/>
      <c r="F594" s="179"/>
      <c r="G594" s="179"/>
      <c r="H594" s="248" t="b">
        <f t="shared" si="70"/>
        <v>1</v>
      </c>
      <c r="I594" s="248" t="b">
        <f t="shared" si="71"/>
        <v>1</v>
      </c>
      <c r="J594" s="248">
        <f t="shared" si="66"/>
        <v>0</v>
      </c>
      <c r="K594" s="248">
        <f t="shared" si="67"/>
        <v>0</v>
      </c>
      <c r="L594" s="248">
        <f t="shared" si="68"/>
        <v>0</v>
      </c>
      <c r="M594" s="13" t="b">
        <f t="shared" si="64"/>
        <v>1</v>
      </c>
      <c r="N594" s="13" t="b">
        <f t="shared" si="65"/>
        <v>1</v>
      </c>
      <c r="O594" s="248" t="str">
        <f t="shared" si="69"/>
        <v>-</v>
      </c>
      <c r="P594" s="248">
        <f>IF(O594="-",0,IF(COUNTIF(O594:$O$1021,O594)&gt;1,1,0))</f>
        <v>0</v>
      </c>
    </row>
    <row r="595" spans="1:16">
      <c r="A595" s="205">
        <v>574</v>
      </c>
      <c r="B595" s="177"/>
      <c r="C595" s="178"/>
      <c r="D595" s="177"/>
      <c r="E595" s="178"/>
      <c r="F595" s="179"/>
      <c r="G595" s="179"/>
      <c r="H595" s="248" t="b">
        <f t="shared" si="70"/>
        <v>1</v>
      </c>
      <c r="I595" s="248" t="b">
        <f t="shared" si="71"/>
        <v>1</v>
      </c>
      <c r="J595" s="248">
        <f t="shared" si="66"/>
        <v>0</v>
      </c>
      <c r="K595" s="248">
        <f t="shared" si="67"/>
        <v>0</v>
      </c>
      <c r="L595" s="248">
        <f t="shared" si="68"/>
        <v>0</v>
      </c>
      <c r="M595" s="13" t="b">
        <f t="shared" si="64"/>
        <v>1</v>
      </c>
      <c r="N595" s="13" t="b">
        <f t="shared" si="65"/>
        <v>1</v>
      </c>
      <c r="O595" s="248" t="str">
        <f t="shared" si="69"/>
        <v>-</v>
      </c>
      <c r="P595" s="248">
        <f>IF(O595="-",0,IF(COUNTIF(O595:$O$1021,O595)&gt;1,1,0))</f>
        <v>0</v>
      </c>
    </row>
    <row r="596" spans="1:16">
      <c r="A596" s="205">
        <v>575</v>
      </c>
      <c r="B596" s="177"/>
      <c r="C596" s="178"/>
      <c r="D596" s="177"/>
      <c r="E596" s="178"/>
      <c r="F596" s="179"/>
      <c r="G596" s="179"/>
      <c r="H596" s="248" t="b">
        <f t="shared" si="70"/>
        <v>1</v>
      </c>
      <c r="I596" s="248" t="b">
        <f t="shared" si="71"/>
        <v>1</v>
      </c>
      <c r="J596" s="248">
        <f t="shared" si="66"/>
        <v>0</v>
      </c>
      <c r="K596" s="248">
        <f t="shared" si="67"/>
        <v>0</v>
      </c>
      <c r="L596" s="248">
        <f t="shared" si="68"/>
        <v>0</v>
      </c>
      <c r="M596" s="13" t="b">
        <f t="shared" si="64"/>
        <v>1</v>
      </c>
      <c r="N596" s="13" t="b">
        <f t="shared" si="65"/>
        <v>1</v>
      </c>
      <c r="O596" s="248" t="str">
        <f t="shared" si="69"/>
        <v>-</v>
      </c>
      <c r="P596" s="248">
        <f>IF(O596="-",0,IF(COUNTIF(O596:$O$1021,O596)&gt;1,1,0))</f>
        <v>0</v>
      </c>
    </row>
    <row r="597" spans="1:16">
      <c r="A597" s="205">
        <v>576</v>
      </c>
      <c r="B597" s="177"/>
      <c r="C597" s="178"/>
      <c r="D597" s="177"/>
      <c r="E597" s="178"/>
      <c r="F597" s="179"/>
      <c r="G597" s="179"/>
      <c r="H597" s="248" t="b">
        <f t="shared" si="70"/>
        <v>1</v>
      </c>
      <c r="I597" s="248" t="b">
        <f t="shared" si="71"/>
        <v>1</v>
      </c>
      <c r="J597" s="248">
        <f t="shared" si="66"/>
        <v>0</v>
      </c>
      <c r="K597" s="248">
        <f t="shared" si="67"/>
        <v>0</v>
      </c>
      <c r="L597" s="248">
        <f t="shared" si="68"/>
        <v>0</v>
      </c>
      <c r="M597" s="13" t="b">
        <f t="shared" si="64"/>
        <v>1</v>
      </c>
      <c r="N597" s="13" t="b">
        <f t="shared" si="65"/>
        <v>1</v>
      </c>
      <c r="O597" s="248" t="str">
        <f t="shared" si="69"/>
        <v>-</v>
      </c>
      <c r="P597" s="248">
        <f>IF(O597="-",0,IF(COUNTIF(O597:$O$1021,O597)&gt;1,1,0))</f>
        <v>0</v>
      </c>
    </row>
    <row r="598" spans="1:16">
      <c r="A598" s="205">
        <v>577</v>
      </c>
      <c r="B598" s="177"/>
      <c r="C598" s="178"/>
      <c r="D598" s="177"/>
      <c r="E598" s="178"/>
      <c r="F598" s="179"/>
      <c r="G598" s="179"/>
      <c r="H598" s="248" t="b">
        <f t="shared" si="70"/>
        <v>1</v>
      </c>
      <c r="I598" s="248" t="b">
        <f t="shared" si="71"/>
        <v>1</v>
      </c>
      <c r="J598" s="248">
        <f t="shared" si="66"/>
        <v>0</v>
      </c>
      <c r="K598" s="248">
        <f t="shared" si="67"/>
        <v>0</v>
      </c>
      <c r="L598" s="248">
        <f t="shared" si="68"/>
        <v>0</v>
      </c>
      <c r="M598" s="13" t="b">
        <f t="shared" ref="M598:M661" si="72">IF(B598="",TRUE,(IF(ISNUMBER(MATCH(B598,CountriesList,0)),TRUE,FALSE)))</f>
        <v>1</v>
      </c>
      <c r="N598" s="13" t="b">
        <f t="shared" ref="N598:N661" si="73">IF(D598="",TRUE,(IF(ISNUMBER(MATCH(D598,ClientCategorisationList,0)),TRUE,FALSE)))</f>
        <v>1</v>
      </c>
      <c r="O598" s="248" t="str">
        <f t="shared" si="69"/>
        <v>-</v>
      </c>
      <c r="P598" s="248">
        <f>IF(O598="-",0,IF(COUNTIF(O598:$O$1021,O598)&gt;1,1,0))</f>
        <v>0</v>
      </c>
    </row>
    <row r="599" spans="1:16">
      <c r="A599" s="205">
        <v>578</v>
      </c>
      <c r="B599" s="177"/>
      <c r="C599" s="178"/>
      <c r="D599" s="177"/>
      <c r="E599" s="178"/>
      <c r="F599" s="179"/>
      <c r="G599" s="179"/>
      <c r="H599" s="248" t="b">
        <f t="shared" si="70"/>
        <v>1</v>
      </c>
      <c r="I599" s="248" t="b">
        <f t="shared" si="71"/>
        <v>1</v>
      </c>
      <c r="J599" s="248">
        <f t="shared" ref="J599:J662" si="74">IF(B599="Cyprus,CY",E599,0)</f>
        <v>0</v>
      </c>
      <c r="K599" s="248">
        <f t="shared" ref="K599:K662" si="75">IF(B599="Cyprus,CY",F599,0)</f>
        <v>0</v>
      </c>
      <c r="L599" s="248">
        <f t="shared" ref="L599:L662" si="76">IF(B599="Cyprus,CY",G599,0)</f>
        <v>0</v>
      </c>
      <c r="M599" s="13" t="b">
        <f t="shared" si="72"/>
        <v>1</v>
      </c>
      <c r="N599" s="13" t="b">
        <f t="shared" si="73"/>
        <v>1</v>
      </c>
      <c r="O599" s="248" t="str">
        <f t="shared" ref="O599:O662" si="77">CONCATENATE(B599,"-",D599)</f>
        <v>-</v>
      </c>
      <c r="P599" s="248">
        <f>IF(O599="-",0,IF(COUNTIF(O599:$O$1021,O599)&gt;1,1,0))</f>
        <v>0</v>
      </c>
    </row>
    <row r="600" spans="1:16">
      <c r="A600" s="205">
        <v>579</v>
      </c>
      <c r="B600" s="177"/>
      <c r="C600" s="178"/>
      <c r="D600" s="177"/>
      <c r="E600" s="178"/>
      <c r="F600" s="179"/>
      <c r="G600" s="179"/>
      <c r="H600" s="248" t="b">
        <f t="shared" ref="H600:H663" si="78">IF(ISBLANK(B600),TRUE,IF(OR(ISBLANK(C600),ISBLANK(D600),ISBLANK(E600),ISBLANK(F600),ISBLANK(G600)),FALSE,TRUE))</f>
        <v>1</v>
      </c>
      <c r="I600" s="248" t="b">
        <f t="shared" ref="I600:I663" si="79">IF(OR(AND(B600="N/A",D600="N/A",C600=0,E600=0),AND(ISBLANK(B600),ISBLANK(D600),ISBLANK(C600),ISBLANK(E600)),AND(AND(B600&lt;&gt;"N/A",NOT(ISBLANK(B600))),AND(D600&lt;&gt;"N/A",NOT(ISBLANK(D600))),C600&lt;&gt;0,E600&lt;&gt;0)),TRUE,FALSE)</f>
        <v>1</v>
      </c>
      <c r="J600" s="248">
        <f t="shared" si="74"/>
        <v>0</v>
      </c>
      <c r="K600" s="248">
        <f t="shared" si="75"/>
        <v>0</v>
      </c>
      <c r="L600" s="248">
        <f t="shared" si="76"/>
        <v>0</v>
      </c>
      <c r="M600" s="13" t="b">
        <f t="shared" si="72"/>
        <v>1</v>
      </c>
      <c r="N600" s="13" t="b">
        <f t="shared" si="73"/>
        <v>1</v>
      </c>
      <c r="O600" s="248" t="str">
        <f t="shared" si="77"/>
        <v>-</v>
      </c>
      <c r="P600" s="248">
        <f>IF(O600="-",0,IF(COUNTIF(O600:$O$1021,O600)&gt;1,1,0))</f>
        <v>0</v>
      </c>
    </row>
    <row r="601" spans="1:16">
      <c r="A601" s="205">
        <v>580</v>
      </c>
      <c r="B601" s="177"/>
      <c r="C601" s="178"/>
      <c r="D601" s="177"/>
      <c r="E601" s="178"/>
      <c r="F601" s="179"/>
      <c r="G601" s="179"/>
      <c r="H601" s="248" t="b">
        <f t="shared" si="78"/>
        <v>1</v>
      </c>
      <c r="I601" s="248" t="b">
        <f t="shared" si="79"/>
        <v>1</v>
      </c>
      <c r="J601" s="248">
        <f t="shared" si="74"/>
        <v>0</v>
      </c>
      <c r="K601" s="248">
        <f t="shared" si="75"/>
        <v>0</v>
      </c>
      <c r="L601" s="248">
        <f t="shared" si="76"/>
        <v>0</v>
      </c>
      <c r="M601" s="13" t="b">
        <f t="shared" si="72"/>
        <v>1</v>
      </c>
      <c r="N601" s="13" t="b">
        <f t="shared" si="73"/>
        <v>1</v>
      </c>
      <c r="O601" s="248" t="str">
        <f t="shared" si="77"/>
        <v>-</v>
      </c>
      <c r="P601" s="248">
        <f>IF(O601="-",0,IF(COUNTIF(O601:$O$1021,O601)&gt;1,1,0))</f>
        <v>0</v>
      </c>
    </row>
    <row r="602" spans="1:16">
      <c r="A602" s="205">
        <v>581</v>
      </c>
      <c r="B602" s="177"/>
      <c r="C602" s="178"/>
      <c r="D602" s="177"/>
      <c r="E602" s="178"/>
      <c r="F602" s="179"/>
      <c r="G602" s="179"/>
      <c r="H602" s="248" t="b">
        <f t="shared" si="78"/>
        <v>1</v>
      </c>
      <c r="I602" s="248" t="b">
        <f t="shared" si="79"/>
        <v>1</v>
      </c>
      <c r="J602" s="248">
        <f t="shared" si="74"/>
        <v>0</v>
      </c>
      <c r="K602" s="248">
        <f t="shared" si="75"/>
        <v>0</v>
      </c>
      <c r="L602" s="248">
        <f t="shared" si="76"/>
        <v>0</v>
      </c>
      <c r="M602" s="13" t="b">
        <f t="shared" si="72"/>
        <v>1</v>
      </c>
      <c r="N602" s="13" t="b">
        <f t="shared" si="73"/>
        <v>1</v>
      </c>
      <c r="O602" s="248" t="str">
        <f t="shared" si="77"/>
        <v>-</v>
      </c>
      <c r="P602" s="248">
        <f>IF(O602="-",0,IF(COUNTIF(O602:$O$1021,O602)&gt;1,1,0))</f>
        <v>0</v>
      </c>
    </row>
    <row r="603" spans="1:16">
      <c r="A603" s="205">
        <v>582</v>
      </c>
      <c r="B603" s="177"/>
      <c r="C603" s="178"/>
      <c r="D603" s="177"/>
      <c r="E603" s="178"/>
      <c r="F603" s="179"/>
      <c r="G603" s="179"/>
      <c r="H603" s="248" t="b">
        <f t="shared" si="78"/>
        <v>1</v>
      </c>
      <c r="I603" s="248" t="b">
        <f t="shared" si="79"/>
        <v>1</v>
      </c>
      <c r="J603" s="248">
        <f t="shared" si="74"/>
        <v>0</v>
      </c>
      <c r="K603" s="248">
        <f t="shared" si="75"/>
        <v>0</v>
      </c>
      <c r="L603" s="248">
        <f t="shared" si="76"/>
        <v>0</v>
      </c>
      <c r="M603" s="13" t="b">
        <f t="shared" si="72"/>
        <v>1</v>
      </c>
      <c r="N603" s="13" t="b">
        <f t="shared" si="73"/>
        <v>1</v>
      </c>
      <c r="O603" s="248" t="str">
        <f t="shared" si="77"/>
        <v>-</v>
      </c>
      <c r="P603" s="248">
        <f>IF(O603="-",0,IF(COUNTIF(O603:$O$1021,O603)&gt;1,1,0))</f>
        <v>0</v>
      </c>
    </row>
    <row r="604" spans="1:16">
      <c r="A604" s="205">
        <v>583</v>
      </c>
      <c r="B604" s="177"/>
      <c r="C604" s="178"/>
      <c r="D604" s="177"/>
      <c r="E604" s="178"/>
      <c r="F604" s="179"/>
      <c r="G604" s="179"/>
      <c r="H604" s="248" t="b">
        <f t="shared" si="78"/>
        <v>1</v>
      </c>
      <c r="I604" s="248" t="b">
        <f t="shared" si="79"/>
        <v>1</v>
      </c>
      <c r="J604" s="248">
        <f t="shared" si="74"/>
        <v>0</v>
      </c>
      <c r="K604" s="248">
        <f t="shared" si="75"/>
        <v>0</v>
      </c>
      <c r="L604" s="248">
        <f t="shared" si="76"/>
        <v>0</v>
      </c>
      <c r="M604" s="13" t="b">
        <f t="shared" si="72"/>
        <v>1</v>
      </c>
      <c r="N604" s="13" t="b">
        <f t="shared" si="73"/>
        <v>1</v>
      </c>
      <c r="O604" s="248" t="str">
        <f t="shared" si="77"/>
        <v>-</v>
      </c>
      <c r="P604" s="248">
        <f>IF(O604="-",0,IF(COUNTIF(O604:$O$1021,O604)&gt;1,1,0))</f>
        <v>0</v>
      </c>
    </row>
    <row r="605" spans="1:16">
      <c r="A605" s="205">
        <v>584</v>
      </c>
      <c r="B605" s="177"/>
      <c r="C605" s="178"/>
      <c r="D605" s="177"/>
      <c r="E605" s="178"/>
      <c r="F605" s="179"/>
      <c r="G605" s="179"/>
      <c r="H605" s="248" t="b">
        <f t="shared" si="78"/>
        <v>1</v>
      </c>
      <c r="I605" s="248" t="b">
        <f t="shared" si="79"/>
        <v>1</v>
      </c>
      <c r="J605" s="248">
        <f t="shared" si="74"/>
        <v>0</v>
      </c>
      <c r="K605" s="248">
        <f t="shared" si="75"/>
        <v>0</v>
      </c>
      <c r="L605" s="248">
        <f t="shared" si="76"/>
        <v>0</v>
      </c>
      <c r="M605" s="13" t="b">
        <f t="shared" si="72"/>
        <v>1</v>
      </c>
      <c r="N605" s="13" t="b">
        <f t="shared" si="73"/>
        <v>1</v>
      </c>
      <c r="O605" s="248" t="str">
        <f t="shared" si="77"/>
        <v>-</v>
      </c>
      <c r="P605" s="248">
        <f>IF(O605="-",0,IF(COUNTIF(O605:$O$1021,O605)&gt;1,1,0))</f>
        <v>0</v>
      </c>
    </row>
    <row r="606" spans="1:16">
      <c r="A606" s="205">
        <v>585</v>
      </c>
      <c r="B606" s="177"/>
      <c r="C606" s="178"/>
      <c r="D606" s="177"/>
      <c r="E606" s="178"/>
      <c r="F606" s="179"/>
      <c r="G606" s="179"/>
      <c r="H606" s="248" t="b">
        <f t="shared" si="78"/>
        <v>1</v>
      </c>
      <c r="I606" s="248" t="b">
        <f t="shared" si="79"/>
        <v>1</v>
      </c>
      <c r="J606" s="248">
        <f t="shared" si="74"/>
        <v>0</v>
      </c>
      <c r="K606" s="248">
        <f t="shared" si="75"/>
        <v>0</v>
      </c>
      <c r="L606" s="248">
        <f t="shared" si="76"/>
        <v>0</v>
      </c>
      <c r="M606" s="13" t="b">
        <f t="shared" si="72"/>
        <v>1</v>
      </c>
      <c r="N606" s="13" t="b">
        <f t="shared" si="73"/>
        <v>1</v>
      </c>
      <c r="O606" s="248" t="str">
        <f t="shared" si="77"/>
        <v>-</v>
      </c>
      <c r="P606" s="248">
        <f>IF(O606="-",0,IF(COUNTIF(O606:$O$1021,O606)&gt;1,1,0))</f>
        <v>0</v>
      </c>
    </row>
    <row r="607" spans="1:16">
      <c r="A607" s="205">
        <v>586</v>
      </c>
      <c r="B607" s="177"/>
      <c r="C607" s="178"/>
      <c r="D607" s="177"/>
      <c r="E607" s="178"/>
      <c r="F607" s="179"/>
      <c r="G607" s="179"/>
      <c r="H607" s="248" t="b">
        <f t="shared" si="78"/>
        <v>1</v>
      </c>
      <c r="I607" s="248" t="b">
        <f t="shared" si="79"/>
        <v>1</v>
      </c>
      <c r="J607" s="248">
        <f t="shared" si="74"/>
        <v>0</v>
      </c>
      <c r="K607" s="248">
        <f t="shared" si="75"/>
        <v>0</v>
      </c>
      <c r="L607" s="248">
        <f t="shared" si="76"/>
        <v>0</v>
      </c>
      <c r="M607" s="13" t="b">
        <f t="shared" si="72"/>
        <v>1</v>
      </c>
      <c r="N607" s="13" t="b">
        <f t="shared" si="73"/>
        <v>1</v>
      </c>
      <c r="O607" s="248" t="str">
        <f t="shared" si="77"/>
        <v>-</v>
      </c>
      <c r="P607" s="248">
        <f>IF(O607="-",0,IF(COUNTIF(O607:$O$1021,O607)&gt;1,1,0))</f>
        <v>0</v>
      </c>
    </row>
    <row r="608" spans="1:16">
      <c r="A608" s="205">
        <v>587</v>
      </c>
      <c r="B608" s="177"/>
      <c r="C608" s="178"/>
      <c r="D608" s="177"/>
      <c r="E608" s="178"/>
      <c r="F608" s="179"/>
      <c r="G608" s="179"/>
      <c r="H608" s="248" t="b">
        <f t="shared" si="78"/>
        <v>1</v>
      </c>
      <c r="I608" s="248" t="b">
        <f t="shared" si="79"/>
        <v>1</v>
      </c>
      <c r="J608" s="248">
        <f t="shared" si="74"/>
        <v>0</v>
      </c>
      <c r="K608" s="248">
        <f t="shared" si="75"/>
        <v>0</v>
      </c>
      <c r="L608" s="248">
        <f t="shared" si="76"/>
        <v>0</v>
      </c>
      <c r="M608" s="13" t="b">
        <f t="shared" si="72"/>
        <v>1</v>
      </c>
      <c r="N608" s="13" t="b">
        <f t="shared" si="73"/>
        <v>1</v>
      </c>
      <c r="O608" s="248" t="str">
        <f t="shared" si="77"/>
        <v>-</v>
      </c>
      <c r="P608" s="248">
        <f>IF(O608="-",0,IF(COUNTIF(O608:$O$1021,O608)&gt;1,1,0))</f>
        <v>0</v>
      </c>
    </row>
    <row r="609" spans="1:16">
      <c r="A609" s="205">
        <v>588</v>
      </c>
      <c r="B609" s="177"/>
      <c r="C609" s="178"/>
      <c r="D609" s="177"/>
      <c r="E609" s="178"/>
      <c r="F609" s="179"/>
      <c r="G609" s="179"/>
      <c r="H609" s="248" t="b">
        <f t="shared" si="78"/>
        <v>1</v>
      </c>
      <c r="I609" s="248" t="b">
        <f t="shared" si="79"/>
        <v>1</v>
      </c>
      <c r="J609" s="248">
        <f t="shared" si="74"/>
        <v>0</v>
      </c>
      <c r="K609" s="248">
        <f t="shared" si="75"/>
        <v>0</v>
      </c>
      <c r="L609" s="248">
        <f t="shared" si="76"/>
        <v>0</v>
      </c>
      <c r="M609" s="13" t="b">
        <f t="shared" si="72"/>
        <v>1</v>
      </c>
      <c r="N609" s="13" t="b">
        <f t="shared" si="73"/>
        <v>1</v>
      </c>
      <c r="O609" s="248" t="str">
        <f t="shared" si="77"/>
        <v>-</v>
      </c>
      <c r="P609" s="248">
        <f>IF(O609="-",0,IF(COUNTIF(O609:$O$1021,O609)&gt;1,1,0))</f>
        <v>0</v>
      </c>
    </row>
    <row r="610" spans="1:16">
      <c r="A610" s="205">
        <v>589</v>
      </c>
      <c r="B610" s="177"/>
      <c r="C610" s="178"/>
      <c r="D610" s="177"/>
      <c r="E610" s="178"/>
      <c r="F610" s="179"/>
      <c r="G610" s="179"/>
      <c r="H610" s="248" t="b">
        <f t="shared" si="78"/>
        <v>1</v>
      </c>
      <c r="I610" s="248" t="b">
        <f t="shared" si="79"/>
        <v>1</v>
      </c>
      <c r="J610" s="248">
        <f t="shared" si="74"/>
        <v>0</v>
      </c>
      <c r="K610" s="248">
        <f t="shared" si="75"/>
        <v>0</v>
      </c>
      <c r="L610" s="248">
        <f t="shared" si="76"/>
        <v>0</v>
      </c>
      <c r="M610" s="13" t="b">
        <f t="shared" si="72"/>
        <v>1</v>
      </c>
      <c r="N610" s="13" t="b">
        <f t="shared" si="73"/>
        <v>1</v>
      </c>
      <c r="O610" s="248" t="str">
        <f t="shared" si="77"/>
        <v>-</v>
      </c>
      <c r="P610" s="248">
        <f>IF(O610="-",0,IF(COUNTIF(O610:$O$1021,O610)&gt;1,1,0))</f>
        <v>0</v>
      </c>
    </row>
    <row r="611" spans="1:16">
      <c r="A611" s="205">
        <v>590</v>
      </c>
      <c r="B611" s="177"/>
      <c r="C611" s="178"/>
      <c r="D611" s="177"/>
      <c r="E611" s="178"/>
      <c r="F611" s="179"/>
      <c r="G611" s="179"/>
      <c r="H611" s="248" t="b">
        <f t="shared" si="78"/>
        <v>1</v>
      </c>
      <c r="I611" s="248" t="b">
        <f t="shared" si="79"/>
        <v>1</v>
      </c>
      <c r="J611" s="248">
        <f t="shared" si="74"/>
        <v>0</v>
      </c>
      <c r="K611" s="248">
        <f t="shared" si="75"/>
        <v>0</v>
      </c>
      <c r="L611" s="248">
        <f t="shared" si="76"/>
        <v>0</v>
      </c>
      <c r="M611" s="13" t="b">
        <f t="shared" si="72"/>
        <v>1</v>
      </c>
      <c r="N611" s="13" t="b">
        <f t="shared" si="73"/>
        <v>1</v>
      </c>
      <c r="O611" s="248" t="str">
        <f t="shared" si="77"/>
        <v>-</v>
      </c>
      <c r="P611" s="248">
        <f>IF(O611="-",0,IF(COUNTIF(O611:$O$1021,O611)&gt;1,1,0))</f>
        <v>0</v>
      </c>
    </row>
    <row r="612" spans="1:16">
      <c r="A612" s="205">
        <v>591</v>
      </c>
      <c r="B612" s="177"/>
      <c r="C612" s="178"/>
      <c r="D612" s="177"/>
      <c r="E612" s="178"/>
      <c r="F612" s="179"/>
      <c r="G612" s="179"/>
      <c r="H612" s="248" t="b">
        <f t="shared" si="78"/>
        <v>1</v>
      </c>
      <c r="I612" s="248" t="b">
        <f t="shared" si="79"/>
        <v>1</v>
      </c>
      <c r="J612" s="248">
        <f t="shared" si="74"/>
        <v>0</v>
      </c>
      <c r="K612" s="248">
        <f t="shared" si="75"/>
        <v>0</v>
      </c>
      <c r="L612" s="248">
        <f t="shared" si="76"/>
        <v>0</v>
      </c>
      <c r="M612" s="13" t="b">
        <f t="shared" si="72"/>
        <v>1</v>
      </c>
      <c r="N612" s="13" t="b">
        <f t="shared" si="73"/>
        <v>1</v>
      </c>
      <c r="O612" s="248" t="str">
        <f t="shared" si="77"/>
        <v>-</v>
      </c>
      <c r="P612" s="248">
        <f>IF(O612="-",0,IF(COUNTIF(O612:$O$1021,O612)&gt;1,1,0))</f>
        <v>0</v>
      </c>
    </row>
    <row r="613" spans="1:16">
      <c r="A613" s="205">
        <v>592</v>
      </c>
      <c r="B613" s="177"/>
      <c r="C613" s="178"/>
      <c r="D613" s="177"/>
      <c r="E613" s="178"/>
      <c r="F613" s="179"/>
      <c r="G613" s="179"/>
      <c r="H613" s="248" t="b">
        <f t="shared" si="78"/>
        <v>1</v>
      </c>
      <c r="I613" s="248" t="b">
        <f t="shared" si="79"/>
        <v>1</v>
      </c>
      <c r="J613" s="248">
        <f t="shared" si="74"/>
        <v>0</v>
      </c>
      <c r="K613" s="248">
        <f t="shared" si="75"/>
        <v>0</v>
      </c>
      <c r="L613" s="248">
        <f t="shared" si="76"/>
        <v>0</v>
      </c>
      <c r="M613" s="13" t="b">
        <f t="shared" si="72"/>
        <v>1</v>
      </c>
      <c r="N613" s="13" t="b">
        <f t="shared" si="73"/>
        <v>1</v>
      </c>
      <c r="O613" s="248" t="str">
        <f t="shared" si="77"/>
        <v>-</v>
      </c>
      <c r="P613" s="248">
        <f>IF(O613="-",0,IF(COUNTIF(O613:$O$1021,O613)&gt;1,1,0))</f>
        <v>0</v>
      </c>
    </row>
    <row r="614" spans="1:16">
      <c r="A614" s="205">
        <v>593</v>
      </c>
      <c r="B614" s="177"/>
      <c r="C614" s="178"/>
      <c r="D614" s="177"/>
      <c r="E614" s="178"/>
      <c r="F614" s="179"/>
      <c r="G614" s="179"/>
      <c r="H614" s="248" t="b">
        <f t="shared" si="78"/>
        <v>1</v>
      </c>
      <c r="I614" s="248" t="b">
        <f t="shared" si="79"/>
        <v>1</v>
      </c>
      <c r="J614" s="248">
        <f t="shared" si="74"/>
        <v>0</v>
      </c>
      <c r="K614" s="248">
        <f t="shared" si="75"/>
        <v>0</v>
      </c>
      <c r="L614" s="248">
        <f t="shared" si="76"/>
        <v>0</v>
      </c>
      <c r="M614" s="13" t="b">
        <f t="shared" si="72"/>
        <v>1</v>
      </c>
      <c r="N614" s="13" t="b">
        <f t="shared" si="73"/>
        <v>1</v>
      </c>
      <c r="O614" s="248" t="str">
        <f t="shared" si="77"/>
        <v>-</v>
      </c>
      <c r="P614" s="248">
        <f>IF(O614="-",0,IF(COUNTIF(O614:$O$1021,O614)&gt;1,1,0))</f>
        <v>0</v>
      </c>
    </row>
    <row r="615" spans="1:16">
      <c r="A615" s="205">
        <v>594</v>
      </c>
      <c r="B615" s="177"/>
      <c r="C615" s="178"/>
      <c r="D615" s="177"/>
      <c r="E615" s="178"/>
      <c r="F615" s="179"/>
      <c r="G615" s="179"/>
      <c r="H615" s="248" t="b">
        <f t="shared" si="78"/>
        <v>1</v>
      </c>
      <c r="I615" s="248" t="b">
        <f t="shared" si="79"/>
        <v>1</v>
      </c>
      <c r="J615" s="248">
        <f t="shared" si="74"/>
        <v>0</v>
      </c>
      <c r="K615" s="248">
        <f t="shared" si="75"/>
        <v>0</v>
      </c>
      <c r="L615" s="248">
        <f t="shared" si="76"/>
        <v>0</v>
      </c>
      <c r="M615" s="13" t="b">
        <f t="shared" si="72"/>
        <v>1</v>
      </c>
      <c r="N615" s="13" t="b">
        <f t="shared" si="73"/>
        <v>1</v>
      </c>
      <c r="O615" s="248" t="str">
        <f t="shared" si="77"/>
        <v>-</v>
      </c>
      <c r="P615" s="248">
        <f>IF(O615="-",0,IF(COUNTIF(O615:$O$1021,O615)&gt;1,1,0))</f>
        <v>0</v>
      </c>
    </row>
    <row r="616" spans="1:16">
      <c r="A616" s="205">
        <v>595</v>
      </c>
      <c r="B616" s="177"/>
      <c r="C616" s="178"/>
      <c r="D616" s="177"/>
      <c r="E616" s="178"/>
      <c r="F616" s="179"/>
      <c r="G616" s="179"/>
      <c r="H616" s="248" t="b">
        <f t="shared" si="78"/>
        <v>1</v>
      </c>
      <c r="I616" s="248" t="b">
        <f t="shared" si="79"/>
        <v>1</v>
      </c>
      <c r="J616" s="248">
        <f t="shared" si="74"/>
        <v>0</v>
      </c>
      <c r="K616" s="248">
        <f t="shared" si="75"/>
        <v>0</v>
      </c>
      <c r="L616" s="248">
        <f t="shared" si="76"/>
        <v>0</v>
      </c>
      <c r="M616" s="13" t="b">
        <f t="shared" si="72"/>
        <v>1</v>
      </c>
      <c r="N616" s="13" t="b">
        <f t="shared" si="73"/>
        <v>1</v>
      </c>
      <c r="O616" s="248" t="str">
        <f t="shared" si="77"/>
        <v>-</v>
      </c>
      <c r="P616" s="248">
        <f>IF(O616="-",0,IF(COUNTIF(O616:$O$1021,O616)&gt;1,1,0))</f>
        <v>0</v>
      </c>
    </row>
    <row r="617" spans="1:16">
      <c r="A617" s="205">
        <v>596</v>
      </c>
      <c r="B617" s="177"/>
      <c r="C617" s="178"/>
      <c r="D617" s="177"/>
      <c r="E617" s="178"/>
      <c r="F617" s="179"/>
      <c r="G617" s="179"/>
      <c r="H617" s="248" t="b">
        <f t="shared" si="78"/>
        <v>1</v>
      </c>
      <c r="I617" s="248" t="b">
        <f t="shared" si="79"/>
        <v>1</v>
      </c>
      <c r="J617" s="248">
        <f t="shared" si="74"/>
        <v>0</v>
      </c>
      <c r="K617" s="248">
        <f t="shared" si="75"/>
        <v>0</v>
      </c>
      <c r="L617" s="248">
        <f t="shared" si="76"/>
        <v>0</v>
      </c>
      <c r="M617" s="13" t="b">
        <f t="shared" si="72"/>
        <v>1</v>
      </c>
      <c r="N617" s="13" t="b">
        <f t="shared" si="73"/>
        <v>1</v>
      </c>
      <c r="O617" s="248" t="str">
        <f t="shared" si="77"/>
        <v>-</v>
      </c>
      <c r="P617" s="248">
        <f>IF(O617="-",0,IF(COUNTIF(O617:$O$1021,O617)&gt;1,1,0))</f>
        <v>0</v>
      </c>
    </row>
    <row r="618" spans="1:16">
      <c r="A618" s="205">
        <v>597</v>
      </c>
      <c r="B618" s="177"/>
      <c r="C618" s="178"/>
      <c r="D618" s="177"/>
      <c r="E618" s="178"/>
      <c r="F618" s="179"/>
      <c r="G618" s="179"/>
      <c r="H618" s="248" t="b">
        <f t="shared" si="78"/>
        <v>1</v>
      </c>
      <c r="I618" s="248" t="b">
        <f t="shared" si="79"/>
        <v>1</v>
      </c>
      <c r="J618" s="248">
        <f t="shared" si="74"/>
        <v>0</v>
      </c>
      <c r="K618" s="248">
        <f t="shared" si="75"/>
        <v>0</v>
      </c>
      <c r="L618" s="248">
        <f t="shared" si="76"/>
        <v>0</v>
      </c>
      <c r="M618" s="13" t="b">
        <f t="shared" si="72"/>
        <v>1</v>
      </c>
      <c r="N618" s="13" t="b">
        <f t="shared" si="73"/>
        <v>1</v>
      </c>
      <c r="O618" s="248" t="str">
        <f t="shared" si="77"/>
        <v>-</v>
      </c>
      <c r="P618" s="248">
        <f>IF(O618="-",0,IF(COUNTIF(O618:$O$1021,O618)&gt;1,1,0))</f>
        <v>0</v>
      </c>
    </row>
    <row r="619" spans="1:16">
      <c r="A619" s="205">
        <v>598</v>
      </c>
      <c r="B619" s="177"/>
      <c r="C619" s="178"/>
      <c r="D619" s="177"/>
      <c r="E619" s="178"/>
      <c r="F619" s="179"/>
      <c r="G619" s="179"/>
      <c r="H619" s="248" t="b">
        <f t="shared" si="78"/>
        <v>1</v>
      </c>
      <c r="I619" s="248" t="b">
        <f t="shared" si="79"/>
        <v>1</v>
      </c>
      <c r="J619" s="248">
        <f t="shared" si="74"/>
        <v>0</v>
      </c>
      <c r="K619" s="248">
        <f t="shared" si="75"/>
        <v>0</v>
      </c>
      <c r="L619" s="248">
        <f t="shared" si="76"/>
        <v>0</v>
      </c>
      <c r="M619" s="13" t="b">
        <f t="shared" si="72"/>
        <v>1</v>
      </c>
      <c r="N619" s="13" t="b">
        <f t="shared" si="73"/>
        <v>1</v>
      </c>
      <c r="O619" s="248" t="str">
        <f t="shared" si="77"/>
        <v>-</v>
      </c>
      <c r="P619" s="248">
        <f>IF(O619="-",0,IF(COUNTIF(O619:$O$1021,O619)&gt;1,1,0))</f>
        <v>0</v>
      </c>
    </row>
    <row r="620" spans="1:16">
      <c r="A620" s="205">
        <v>599</v>
      </c>
      <c r="B620" s="177"/>
      <c r="C620" s="178"/>
      <c r="D620" s="177"/>
      <c r="E620" s="178"/>
      <c r="F620" s="179"/>
      <c r="G620" s="179"/>
      <c r="H620" s="248" t="b">
        <f t="shared" si="78"/>
        <v>1</v>
      </c>
      <c r="I620" s="248" t="b">
        <f t="shared" si="79"/>
        <v>1</v>
      </c>
      <c r="J620" s="248">
        <f t="shared" si="74"/>
        <v>0</v>
      </c>
      <c r="K620" s="248">
        <f t="shared" si="75"/>
        <v>0</v>
      </c>
      <c r="L620" s="248">
        <f t="shared" si="76"/>
        <v>0</v>
      </c>
      <c r="M620" s="13" t="b">
        <f t="shared" si="72"/>
        <v>1</v>
      </c>
      <c r="N620" s="13" t="b">
        <f t="shared" si="73"/>
        <v>1</v>
      </c>
      <c r="O620" s="248" t="str">
        <f t="shared" si="77"/>
        <v>-</v>
      </c>
      <c r="P620" s="248">
        <f>IF(O620="-",0,IF(COUNTIF(O620:$O$1021,O620)&gt;1,1,0))</f>
        <v>0</v>
      </c>
    </row>
    <row r="621" spans="1:16">
      <c r="A621" s="205">
        <v>600</v>
      </c>
      <c r="B621" s="177"/>
      <c r="C621" s="178"/>
      <c r="D621" s="177"/>
      <c r="E621" s="178"/>
      <c r="F621" s="179"/>
      <c r="G621" s="179"/>
      <c r="H621" s="248" t="b">
        <f t="shared" si="78"/>
        <v>1</v>
      </c>
      <c r="I621" s="248" t="b">
        <f t="shared" si="79"/>
        <v>1</v>
      </c>
      <c r="J621" s="248">
        <f t="shared" si="74"/>
        <v>0</v>
      </c>
      <c r="K621" s="248">
        <f t="shared" si="75"/>
        <v>0</v>
      </c>
      <c r="L621" s="248">
        <f t="shared" si="76"/>
        <v>0</v>
      </c>
      <c r="M621" s="13" t="b">
        <f t="shared" si="72"/>
        <v>1</v>
      </c>
      <c r="N621" s="13" t="b">
        <f t="shared" si="73"/>
        <v>1</v>
      </c>
      <c r="O621" s="248" t="str">
        <f t="shared" si="77"/>
        <v>-</v>
      </c>
      <c r="P621" s="248">
        <f>IF(O621="-",0,IF(COUNTIF(O621:$O$1021,O621)&gt;1,1,0))</f>
        <v>0</v>
      </c>
    </row>
    <row r="622" spans="1:16">
      <c r="A622" s="205">
        <v>601</v>
      </c>
      <c r="B622" s="177"/>
      <c r="C622" s="178"/>
      <c r="D622" s="177"/>
      <c r="E622" s="178"/>
      <c r="F622" s="179"/>
      <c r="G622" s="179"/>
      <c r="H622" s="248" t="b">
        <f t="shared" si="78"/>
        <v>1</v>
      </c>
      <c r="I622" s="248" t="b">
        <f t="shared" si="79"/>
        <v>1</v>
      </c>
      <c r="J622" s="248">
        <f t="shared" si="74"/>
        <v>0</v>
      </c>
      <c r="K622" s="248">
        <f t="shared" si="75"/>
        <v>0</v>
      </c>
      <c r="L622" s="248">
        <f t="shared" si="76"/>
        <v>0</v>
      </c>
      <c r="M622" s="13" t="b">
        <f t="shared" si="72"/>
        <v>1</v>
      </c>
      <c r="N622" s="13" t="b">
        <f t="shared" si="73"/>
        <v>1</v>
      </c>
      <c r="O622" s="248" t="str">
        <f t="shared" si="77"/>
        <v>-</v>
      </c>
      <c r="P622" s="248">
        <f>IF(O622="-",0,IF(COUNTIF(O622:$O$1021,O622)&gt;1,1,0))</f>
        <v>0</v>
      </c>
    </row>
    <row r="623" spans="1:16">
      <c r="A623" s="205">
        <v>602</v>
      </c>
      <c r="B623" s="177"/>
      <c r="C623" s="178"/>
      <c r="D623" s="177"/>
      <c r="E623" s="178"/>
      <c r="F623" s="179"/>
      <c r="G623" s="179"/>
      <c r="H623" s="248" t="b">
        <f t="shared" si="78"/>
        <v>1</v>
      </c>
      <c r="I623" s="248" t="b">
        <f t="shared" si="79"/>
        <v>1</v>
      </c>
      <c r="J623" s="248">
        <f t="shared" si="74"/>
        <v>0</v>
      </c>
      <c r="K623" s="248">
        <f t="shared" si="75"/>
        <v>0</v>
      </c>
      <c r="L623" s="248">
        <f t="shared" si="76"/>
        <v>0</v>
      </c>
      <c r="M623" s="13" t="b">
        <f t="shared" si="72"/>
        <v>1</v>
      </c>
      <c r="N623" s="13" t="b">
        <f t="shared" si="73"/>
        <v>1</v>
      </c>
      <c r="O623" s="248" t="str">
        <f t="shared" si="77"/>
        <v>-</v>
      </c>
      <c r="P623" s="248">
        <f>IF(O623="-",0,IF(COUNTIF(O623:$O$1021,O623)&gt;1,1,0))</f>
        <v>0</v>
      </c>
    </row>
    <row r="624" spans="1:16">
      <c r="A624" s="205">
        <v>603</v>
      </c>
      <c r="B624" s="177"/>
      <c r="C624" s="178"/>
      <c r="D624" s="177"/>
      <c r="E624" s="178"/>
      <c r="F624" s="179"/>
      <c r="G624" s="179"/>
      <c r="H624" s="248" t="b">
        <f t="shared" si="78"/>
        <v>1</v>
      </c>
      <c r="I624" s="248" t="b">
        <f t="shared" si="79"/>
        <v>1</v>
      </c>
      <c r="J624" s="248">
        <f t="shared" si="74"/>
        <v>0</v>
      </c>
      <c r="K624" s="248">
        <f t="shared" si="75"/>
        <v>0</v>
      </c>
      <c r="L624" s="248">
        <f t="shared" si="76"/>
        <v>0</v>
      </c>
      <c r="M624" s="13" t="b">
        <f t="shared" si="72"/>
        <v>1</v>
      </c>
      <c r="N624" s="13" t="b">
        <f t="shared" si="73"/>
        <v>1</v>
      </c>
      <c r="O624" s="248" t="str">
        <f t="shared" si="77"/>
        <v>-</v>
      </c>
      <c r="P624" s="248">
        <f>IF(O624="-",0,IF(COUNTIF(O624:$O$1021,O624)&gt;1,1,0))</f>
        <v>0</v>
      </c>
    </row>
    <row r="625" spans="1:16">
      <c r="A625" s="205">
        <v>604</v>
      </c>
      <c r="B625" s="177"/>
      <c r="C625" s="178"/>
      <c r="D625" s="177"/>
      <c r="E625" s="178"/>
      <c r="F625" s="179"/>
      <c r="G625" s="179"/>
      <c r="H625" s="248" t="b">
        <f t="shared" si="78"/>
        <v>1</v>
      </c>
      <c r="I625" s="248" t="b">
        <f t="shared" si="79"/>
        <v>1</v>
      </c>
      <c r="J625" s="248">
        <f t="shared" si="74"/>
        <v>0</v>
      </c>
      <c r="K625" s="248">
        <f t="shared" si="75"/>
        <v>0</v>
      </c>
      <c r="L625" s="248">
        <f t="shared" si="76"/>
        <v>0</v>
      </c>
      <c r="M625" s="13" t="b">
        <f t="shared" si="72"/>
        <v>1</v>
      </c>
      <c r="N625" s="13" t="b">
        <f t="shared" si="73"/>
        <v>1</v>
      </c>
      <c r="O625" s="248" t="str">
        <f t="shared" si="77"/>
        <v>-</v>
      </c>
      <c r="P625" s="248">
        <f>IF(O625="-",0,IF(COUNTIF(O625:$O$1021,O625)&gt;1,1,0))</f>
        <v>0</v>
      </c>
    </row>
    <row r="626" spans="1:16">
      <c r="A626" s="205">
        <v>605</v>
      </c>
      <c r="B626" s="177"/>
      <c r="C626" s="178"/>
      <c r="D626" s="177"/>
      <c r="E626" s="178"/>
      <c r="F626" s="179"/>
      <c r="G626" s="179"/>
      <c r="H626" s="248" t="b">
        <f t="shared" si="78"/>
        <v>1</v>
      </c>
      <c r="I626" s="248" t="b">
        <f t="shared" si="79"/>
        <v>1</v>
      </c>
      <c r="J626" s="248">
        <f t="shared" si="74"/>
        <v>0</v>
      </c>
      <c r="K626" s="248">
        <f t="shared" si="75"/>
        <v>0</v>
      </c>
      <c r="L626" s="248">
        <f t="shared" si="76"/>
        <v>0</v>
      </c>
      <c r="M626" s="13" t="b">
        <f t="shared" si="72"/>
        <v>1</v>
      </c>
      <c r="N626" s="13" t="b">
        <f t="shared" si="73"/>
        <v>1</v>
      </c>
      <c r="O626" s="248" t="str">
        <f t="shared" si="77"/>
        <v>-</v>
      </c>
      <c r="P626" s="248">
        <f>IF(O626="-",0,IF(COUNTIF(O626:$O$1021,O626)&gt;1,1,0))</f>
        <v>0</v>
      </c>
    </row>
    <row r="627" spans="1:16">
      <c r="A627" s="205">
        <v>606</v>
      </c>
      <c r="B627" s="177"/>
      <c r="C627" s="178"/>
      <c r="D627" s="177"/>
      <c r="E627" s="178"/>
      <c r="F627" s="179"/>
      <c r="G627" s="179"/>
      <c r="H627" s="248" t="b">
        <f t="shared" si="78"/>
        <v>1</v>
      </c>
      <c r="I627" s="248" t="b">
        <f t="shared" si="79"/>
        <v>1</v>
      </c>
      <c r="J627" s="248">
        <f t="shared" si="74"/>
        <v>0</v>
      </c>
      <c r="K627" s="248">
        <f t="shared" si="75"/>
        <v>0</v>
      </c>
      <c r="L627" s="248">
        <f t="shared" si="76"/>
        <v>0</v>
      </c>
      <c r="M627" s="13" t="b">
        <f t="shared" si="72"/>
        <v>1</v>
      </c>
      <c r="N627" s="13" t="b">
        <f t="shared" si="73"/>
        <v>1</v>
      </c>
      <c r="O627" s="248" t="str">
        <f t="shared" si="77"/>
        <v>-</v>
      </c>
      <c r="P627" s="248">
        <f>IF(O627="-",0,IF(COUNTIF(O627:$O$1021,O627)&gt;1,1,0))</f>
        <v>0</v>
      </c>
    </row>
    <row r="628" spans="1:16">
      <c r="A628" s="205">
        <v>607</v>
      </c>
      <c r="B628" s="177"/>
      <c r="C628" s="178"/>
      <c r="D628" s="177"/>
      <c r="E628" s="178"/>
      <c r="F628" s="179"/>
      <c r="G628" s="179"/>
      <c r="H628" s="248" t="b">
        <f t="shared" si="78"/>
        <v>1</v>
      </c>
      <c r="I628" s="248" t="b">
        <f t="shared" si="79"/>
        <v>1</v>
      </c>
      <c r="J628" s="248">
        <f t="shared" si="74"/>
        <v>0</v>
      </c>
      <c r="K628" s="248">
        <f t="shared" si="75"/>
        <v>0</v>
      </c>
      <c r="L628" s="248">
        <f t="shared" si="76"/>
        <v>0</v>
      </c>
      <c r="M628" s="13" t="b">
        <f t="shared" si="72"/>
        <v>1</v>
      </c>
      <c r="N628" s="13" t="b">
        <f t="shared" si="73"/>
        <v>1</v>
      </c>
      <c r="O628" s="248" t="str">
        <f t="shared" si="77"/>
        <v>-</v>
      </c>
      <c r="P628" s="248">
        <f>IF(O628="-",0,IF(COUNTIF(O628:$O$1021,O628)&gt;1,1,0))</f>
        <v>0</v>
      </c>
    </row>
    <row r="629" spans="1:16">
      <c r="A629" s="205">
        <v>608</v>
      </c>
      <c r="B629" s="177"/>
      <c r="C629" s="178"/>
      <c r="D629" s="177"/>
      <c r="E629" s="178"/>
      <c r="F629" s="179"/>
      <c r="G629" s="179"/>
      <c r="H629" s="248" t="b">
        <f t="shared" si="78"/>
        <v>1</v>
      </c>
      <c r="I629" s="248" t="b">
        <f t="shared" si="79"/>
        <v>1</v>
      </c>
      <c r="J629" s="248">
        <f t="shared" si="74"/>
        <v>0</v>
      </c>
      <c r="K629" s="248">
        <f t="shared" si="75"/>
        <v>0</v>
      </c>
      <c r="L629" s="248">
        <f t="shared" si="76"/>
        <v>0</v>
      </c>
      <c r="M629" s="13" t="b">
        <f t="shared" si="72"/>
        <v>1</v>
      </c>
      <c r="N629" s="13" t="b">
        <f t="shared" si="73"/>
        <v>1</v>
      </c>
      <c r="O629" s="248" t="str">
        <f t="shared" si="77"/>
        <v>-</v>
      </c>
      <c r="P629" s="248">
        <f>IF(O629="-",0,IF(COUNTIF(O629:$O$1021,O629)&gt;1,1,0))</f>
        <v>0</v>
      </c>
    </row>
    <row r="630" spans="1:16">
      <c r="A630" s="205">
        <v>609</v>
      </c>
      <c r="B630" s="177"/>
      <c r="C630" s="178"/>
      <c r="D630" s="177"/>
      <c r="E630" s="178"/>
      <c r="F630" s="179"/>
      <c r="G630" s="179"/>
      <c r="H630" s="248" t="b">
        <f t="shared" si="78"/>
        <v>1</v>
      </c>
      <c r="I630" s="248" t="b">
        <f t="shared" si="79"/>
        <v>1</v>
      </c>
      <c r="J630" s="248">
        <f t="shared" si="74"/>
        <v>0</v>
      </c>
      <c r="K630" s="248">
        <f t="shared" si="75"/>
        <v>0</v>
      </c>
      <c r="L630" s="248">
        <f t="shared" si="76"/>
        <v>0</v>
      </c>
      <c r="M630" s="13" t="b">
        <f t="shared" si="72"/>
        <v>1</v>
      </c>
      <c r="N630" s="13" t="b">
        <f t="shared" si="73"/>
        <v>1</v>
      </c>
      <c r="O630" s="248" t="str">
        <f t="shared" si="77"/>
        <v>-</v>
      </c>
      <c r="P630" s="248">
        <f>IF(O630="-",0,IF(COUNTIF(O630:$O$1021,O630)&gt;1,1,0))</f>
        <v>0</v>
      </c>
    </row>
    <row r="631" spans="1:16">
      <c r="A631" s="205">
        <v>610</v>
      </c>
      <c r="B631" s="177"/>
      <c r="C631" s="178"/>
      <c r="D631" s="177"/>
      <c r="E631" s="178"/>
      <c r="F631" s="179"/>
      <c r="G631" s="179"/>
      <c r="H631" s="248" t="b">
        <f t="shared" si="78"/>
        <v>1</v>
      </c>
      <c r="I631" s="248" t="b">
        <f t="shared" si="79"/>
        <v>1</v>
      </c>
      <c r="J631" s="248">
        <f t="shared" si="74"/>
        <v>0</v>
      </c>
      <c r="K631" s="248">
        <f t="shared" si="75"/>
        <v>0</v>
      </c>
      <c r="L631" s="248">
        <f t="shared" si="76"/>
        <v>0</v>
      </c>
      <c r="M631" s="13" t="b">
        <f t="shared" si="72"/>
        <v>1</v>
      </c>
      <c r="N631" s="13" t="b">
        <f t="shared" si="73"/>
        <v>1</v>
      </c>
      <c r="O631" s="248" t="str">
        <f t="shared" si="77"/>
        <v>-</v>
      </c>
      <c r="P631" s="248">
        <f>IF(O631="-",0,IF(COUNTIF(O631:$O$1021,O631)&gt;1,1,0))</f>
        <v>0</v>
      </c>
    </row>
    <row r="632" spans="1:16">
      <c r="A632" s="205">
        <v>611</v>
      </c>
      <c r="B632" s="177"/>
      <c r="C632" s="178"/>
      <c r="D632" s="177"/>
      <c r="E632" s="178"/>
      <c r="F632" s="179"/>
      <c r="G632" s="179"/>
      <c r="H632" s="248" t="b">
        <f t="shared" si="78"/>
        <v>1</v>
      </c>
      <c r="I632" s="248" t="b">
        <f t="shared" si="79"/>
        <v>1</v>
      </c>
      <c r="J632" s="248">
        <f t="shared" si="74"/>
        <v>0</v>
      </c>
      <c r="K632" s="248">
        <f t="shared" si="75"/>
        <v>0</v>
      </c>
      <c r="L632" s="248">
        <f t="shared" si="76"/>
        <v>0</v>
      </c>
      <c r="M632" s="13" t="b">
        <f t="shared" si="72"/>
        <v>1</v>
      </c>
      <c r="N632" s="13" t="b">
        <f t="shared" si="73"/>
        <v>1</v>
      </c>
      <c r="O632" s="248" t="str">
        <f t="shared" si="77"/>
        <v>-</v>
      </c>
      <c r="P632" s="248">
        <f>IF(O632="-",0,IF(COUNTIF(O632:$O$1021,O632)&gt;1,1,0))</f>
        <v>0</v>
      </c>
    </row>
    <row r="633" spans="1:16">
      <c r="A633" s="205">
        <v>612</v>
      </c>
      <c r="B633" s="177"/>
      <c r="C633" s="178"/>
      <c r="D633" s="177"/>
      <c r="E633" s="178"/>
      <c r="F633" s="179"/>
      <c r="G633" s="179"/>
      <c r="H633" s="248" t="b">
        <f t="shared" si="78"/>
        <v>1</v>
      </c>
      <c r="I633" s="248" t="b">
        <f t="shared" si="79"/>
        <v>1</v>
      </c>
      <c r="J633" s="248">
        <f t="shared" si="74"/>
        <v>0</v>
      </c>
      <c r="K633" s="248">
        <f t="shared" si="75"/>
        <v>0</v>
      </c>
      <c r="L633" s="248">
        <f t="shared" si="76"/>
        <v>0</v>
      </c>
      <c r="M633" s="13" t="b">
        <f t="shared" si="72"/>
        <v>1</v>
      </c>
      <c r="N633" s="13" t="b">
        <f t="shared" si="73"/>
        <v>1</v>
      </c>
      <c r="O633" s="248" t="str">
        <f t="shared" si="77"/>
        <v>-</v>
      </c>
      <c r="P633" s="248">
        <f>IF(O633="-",0,IF(COUNTIF(O633:$O$1021,O633)&gt;1,1,0))</f>
        <v>0</v>
      </c>
    </row>
    <row r="634" spans="1:16">
      <c r="A634" s="205">
        <v>613</v>
      </c>
      <c r="B634" s="177"/>
      <c r="C634" s="178"/>
      <c r="D634" s="177"/>
      <c r="E634" s="178"/>
      <c r="F634" s="179"/>
      <c r="G634" s="179"/>
      <c r="H634" s="248" t="b">
        <f t="shared" si="78"/>
        <v>1</v>
      </c>
      <c r="I634" s="248" t="b">
        <f t="shared" si="79"/>
        <v>1</v>
      </c>
      <c r="J634" s="248">
        <f t="shared" si="74"/>
        <v>0</v>
      </c>
      <c r="K634" s="248">
        <f t="shared" si="75"/>
        <v>0</v>
      </c>
      <c r="L634" s="248">
        <f t="shared" si="76"/>
        <v>0</v>
      </c>
      <c r="M634" s="13" t="b">
        <f t="shared" si="72"/>
        <v>1</v>
      </c>
      <c r="N634" s="13" t="b">
        <f t="shared" si="73"/>
        <v>1</v>
      </c>
      <c r="O634" s="248" t="str">
        <f t="shared" si="77"/>
        <v>-</v>
      </c>
      <c r="P634" s="248">
        <f>IF(O634="-",0,IF(COUNTIF(O634:$O$1021,O634)&gt;1,1,0))</f>
        <v>0</v>
      </c>
    </row>
    <row r="635" spans="1:16">
      <c r="A635" s="205">
        <v>614</v>
      </c>
      <c r="B635" s="177"/>
      <c r="C635" s="178"/>
      <c r="D635" s="177"/>
      <c r="E635" s="178"/>
      <c r="F635" s="179"/>
      <c r="G635" s="179"/>
      <c r="H635" s="248" t="b">
        <f t="shared" si="78"/>
        <v>1</v>
      </c>
      <c r="I635" s="248" t="b">
        <f t="shared" si="79"/>
        <v>1</v>
      </c>
      <c r="J635" s="248">
        <f t="shared" si="74"/>
        <v>0</v>
      </c>
      <c r="K635" s="248">
        <f t="shared" si="75"/>
        <v>0</v>
      </c>
      <c r="L635" s="248">
        <f t="shared" si="76"/>
        <v>0</v>
      </c>
      <c r="M635" s="13" t="b">
        <f t="shared" si="72"/>
        <v>1</v>
      </c>
      <c r="N635" s="13" t="b">
        <f t="shared" si="73"/>
        <v>1</v>
      </c>
      <c r="O635" s="248" t="str">
        <f t="shared" si="77"/>
        <v>-</v>
      </c>
      <c r="P635" s="248">
        <f>IF(O635="-",0,IF(COUNTIF(O635:$O$1021,O635)&gt;1,1,0))</f>
        <v>0</v>
      </c>
    </row>
    <row r="636" spans="1:16">
      <c r="A636" s="205">
        <v>615</v>
      </c>
      <c r="B636" s="177"/>
      <c r="C636" s="178"/>
      <c r="D636" s="177"/>
      <c r="E636" s="178"/>
      <c r="F636" s="179"/>
      <c r="G636" s="179"/>
      <c r="H636" s="248" t="b">
        <f t="shared" si="78"/>
        <v>1</v>
      </c>
      <c r="I636" s="248" t="b">
        <f t="shared" si="79"/>
        <v>1</v>
      </c>
      <c r="J636" s="248">
        <f t="shared" si="74"/>
        <v>0</v>
      </c>
      <c r="K636" s="248">
        <f t="shared" si="75"/>
        <v>0</v>
      </c>
      <c r="L636" s="248">
        <f t="shared" si="76"/>
        <v>0</v>
      </c>
      <c r="M636" s="13" t="b">
        <f t="shared" si="72"/>
        <v>1</v>
      </c>
      <c r="N636" s="13" t="b">
        <f t="shared" si="73"/>
        <v>1</v>
      </c>
      <c r="O636" s="248" t="str">
        <f t="shared" si="77"/>
        <v>-</v>
      </c>
      <c r="P636" s="248">
        <f>IF(O636="-",0,IF(COUNTIF(O636:$O$1021,O636)&gt;1,1,0))</f>
        <v>0</v>
      </c>
    </row>
    <row r="637" spans="1:16">
      <c r="A637" s="205">
        <v>616</v>
      </c>
      <c r="B637" s="177"/>
      <c r="C637" s="178"/>
      <c r="D637" s="177"/>
      <c r="E637" s="178"/>
      <c r="F637" s="179"/>
      <c r="G637" s="179"/>
      <c r="H637" s="248" t="b">
        <f t="shared" si="78"/>
        <v>1</v>
      </c>
      <c r="I637" s="248" t="b">
        <f t="shared" si="79"/>
        <v>1</v>
      </c>
      <c r="J637" s="248">
        <f t="shared" si="74"/>
        <v>0</v>
      </c>
      <c r="K637" s="248">
        <f t="shared" si="75"/>
        <v>0</v>
      </c>
      <c r="L637" s="248">
        <f t="shared" si="76"/>
        <v>0</v>
      </c>
      <c r="M637" s="13" t="b">
        <f t="shared" si="72"/>
        <v>1</v>
      </c>
      <c r="N637" s="13" t="b">
        <f t="shared" si="73"/>
        <v>1</v>
      </c>
      <c r="O637" s="248" t="str">
        <f t="shared" si="77"/>
        <v>-</v>
      </c>
      <c r="P637" s="248">
        <f>IF(O637="-",0,IF(COUNTIF(O637:$O$1021,O637)&gt;1,1,0))</f>
        <v>0</v>
      </c>
    </row>
    <row r="638" spans="1:16">
      <c r="A638" s="205">
        <v>617</v>
      </c>
      <c r="B638" s="177"/>
      <c r="C638" s="178"/>
      <c r="D638" s="177"/>
      <c r="E638" s="178"/>
      <c r="F638" s="179"/>
      <c r="G638" s="179"/>
      <c r="H638" s="248" t="b">
        <f t="shared" si="78"/>
        <v>1</v>
      </c>
      <c r="I638" s="248" t="b">
        <f t="shared" si="79"/>
        <v>1</v>
      </c>
      <c r="J638" s="248">
        <f t="shared" si="74"/>
        <v>0</v>
      </c>
      <c r="K638" s="248">
        <f t="shared" si="75"/>
        <v>0</v>
      </c>
      <c r="L638" s="248">
        <f t="shared" si="76"/>
        <v>0</v>
      </c>
      <c r="M638" s="13" t="b">
        <f t="shared" si="72"/>
        <v>1</v>
      </c>
      <c r="N638" s="13" t="b">
        <f t="shared" si="73"/>
        <v>1</v>
      </c>
      <c r="O638" s="248" t="str">
        <f t="shared" si="77"/>
        <v>-</v>
      </c>
      <c r="P638" s="248">
        <f>IF(O638="-",0,IF(COUNTIF(O638:$O$1021,O638)&gt;1,1,0))</f>
        <v>0</v>
      </c>
    </row>
    <row r="639" spans="1:16">
      <c r="A639" s="205">
        <v>618</v>
      </c>
      <c r="B639" s="177"/>
      <c r="C639" s="178"/>
      <c r="D639" s="177"/>
      <c r="E639" s="178"/>
      <c r="F639" s="179"/>
      <c r="G639" s="179"/>
      <c r="H639" s="248" t="b">
        <f t="shared" si="78"/>
        <v>1</v>
      </c>
      <c r="I639" s="248" t="b">
        <f t="shared" si="79"/>
        <v>1</v>
      </c>
      <c r="J639" s="248">
        <f t="shared" si="74"/>
        <v>0</v>
      </c>
      <c r="K639" s="248">
        <f t="shared" si="75"/>
        <v>0</v>
      </c>
      <c r="L639" s="248">
        <f t="shared" si="76"/>
        <v>0</v>
      </c>
      <c r="M639" s="13" t="b">
        <f t="shared" si="72"/>
        <v>1</v>
      </c>
      <c r="N639" s="13" t="b">
        <f t="shared" si="73"/>
        <v>1</v>
      </c>
      <c r="O639" s="248" t="str">
        <f t="shared" si="77"/>
        <v>-</v>
      </c>
      <c r="P639" s="248">
        <f>IF(O639="-",0,IF(COUNTIF(O639:$O$1021,O639)&gt;1,1,0))</f>
        <v>0</v>
      </c>
    </row>
    <row r="640" spans="1:16">
      <c r="A640" s="205">
        <v>619</v>
      </c>
      <c r="B640" s="177"/>
      <c r="C640" s="178"/>
      <c r="D640" s="177"/>
      <c r="E640" s="178"/>
      <c r="F640" s="179"/>
      <c r="G640" s="179"/>
      <c r="H640" s="248" t="b">
        <f t="shared" si="78"/>
        <v>1</v>
      </c>
      <c r="I640" s="248" t="b">
        <f t="shared" si="79"/>
        <v>1</v>
      </c>
      <c r="J640" s="248">
        <f t="shared" si="74"/>
        <v>0</v>
      </c>
      <c r="K640" s="248">
        <f t="shared" si="75"/>
        <v>0</v>
      </c>
      <c r="L640" s="248">
        <f t="shared" si="76"/>
        <v>0</v>
      </c>
      <c r="M640" s="13" t="b">
        <f t="shared" si="72"/>
        <v>1</v>
      </c>
      <c r="N640" s="13" t="b">
        <f t="shared" si="73"/>
        <v>1</v>
      </c>
      <c r="O640" s="248" t="str">
        <f t="shared" si="77"/>
        <v>-</v>
      </c>
      <c r="P640" s="248">
        <f>IF(O640="-",0,IF(COUNTIF(O640:$O$1021,O640)&gt;1,1,0))</f>
        <v>0</v>
      </c>
    </row>
    <row r="641" spans="1:16">
      <c r="A641" s="205">
        <v>620</v>
      </c>
      <c r="B641" s="177"/>
      <c r="C641" s="178"/>
      <c r="D641" s="177"/>
      <c r="E641" s="178"/>
      <c r="F641" s="179"/>
      <c r="G641" s="179"/>
      <c r="H641" s="248" t="b">
        <f t="shared" si="78"/>
        <v>1</v>
      </c>
      <c r="I641" s="248" t="b">
        <f t="shared" si="79"/>
        <v>1</v>
      </c>
      <c r="J641" s="248">
        <f t="shared" si="74"/>
        <v>0</v>
      </c>
      <c r="K641" s="248">
        <f t="shared" si="75"/>
        <v>0</v>
      </c>
      <c r="L641" s="248">
        <f t="shared" si="76"/>
        <v>0</v>
      </c>
      <c r="M641" s="13" t="b">
        <f t="shared" si="72"/>
        <v>1</v>
      </c>
      <c r="N641" s="13" t="b">
        <f t="shared" si="73"/>
        <v>1</v>
      </c>
      <c r="O641" s="248" t="str">
        <f t="shared" si="77"/>
        <v>-</v>
      </c>
      <c r="P641" s="248">
        <f>IF(O641="-",0,IF(COUNTIF(O641:$O$1021,O641)&gt;1,1,0))</f>
        <v>0</v>
      </c>
    </row>
    <row r="642" spans="1:16">
      <c r="A642" s="205">
        <v>621</v>
      </c>
      <c r="B642" s="177"/>
      <c r="C642" s="178"/>
      <c r="D642" s="177"/>
      <c r="E642" s="178"/>
      <c r="F642" s="179"/>
      <c r="G642" s="179"/>
      <c r="H642" s="248" t="b">
        <f t="shared" si="78"/>
        <v>1</v>
      </c>
      <c r="I642" s="248" t="b">
        <f t="shared" si="79"/>
        <v>1</v>
      </c>
      <c r="J642" s="248">
        <f t="shared" si="74"/>
        <v>0</v>
      </c>
      <c r="K642" s="248">
        <f t="shared" si="75"/>
        <v>0</v>
      </c>
      <c r="L642" s="248">
        <f t="shared" si="76"/>
        <v>0</v>
      </c>
      <c r="M642" s="13" t="b">
        <f t="shared" si="72"/>
        <v>1</v>
      </c>
      <c r="N642" s="13" t="b">
        <f t="shared" si="73"/>
        <v>1</v>
      </c>
      <c r="O642" s="248" t="str">
        <f t="shared" si="77"/>
        <v>-</v>
      </c>
      <c r="P642" s="248">
        <f>IF(O642="-",0,IF(COUNTIF(O642:$O$1021,O642)&gt;1,1,0))</f>
        <v>0</v>
      </c>
    </row>
    <row r="643" spans="1:16">
      <c r="A643" s="205">
        <v>622</v>
      </c>
      <c r="B643" s="177"/>
      <c r="C643" s="178"/>
      <c r="D643" s="177"/>
      <c r="E643" s="178"/>
      <c r="F643" s="179"/>
      <c r="G643" s="179"/>
      <c r="H643" s="248" t="b">
        <f t="shared" si="78"/>
        <v>1</v>
      </c>
      <c r="I643" s="248" t="b">
        <f t="shared" si="79"/>
        <v>1</v>
      </c>
      <c r="J643" s="248">
        <f t="shared" si="74"/>
        <v>0</v>
      </c>
      <c r="K643" s="248">
        <f t="shared" si="75"/>
        <v>0</v>
      </c>
      <c r="L643" s="248">
        <f t="shared" si="76"/>
        <v>0</v>
      </c>
      <c r="M643" s="13" t="b">
        <f t="shared" si="72"/>
        <v>1</v>
      </c>
      <c r="N643" s="13" t="b">
        <f t="shared" si="73"/>
        <v>1</v>
      </c>
      <c r="O643" s="248" t="str">
        <f t="shared" si="77"/>
        <v>-</v>
      </c>
      <c r="P643" s="248">
        <f>IF(O643="-",0,IF(COUNTIF(O643:$O$1021,O643)&gt;1,1,0))</f>
        <v>0</v>
      </c>
    </row>
    <row r="644" spans="1:16">
      <c r="A644" s="205">
        <v>623</v>
      </c>
      <c r="B644" s="177"/>
      <c r="C644" s="178"/>
      <c r="D644" s="177"/>
      <c r="E644" s="178"/>
      <c r="F644" s="179"/>
      <c r="G644" s="179"/>
      <c r="H644" s="248" t="b">
        <f t="shared" si="78"/>
        <v>1</v>
      </c>
      <c r="I644" s="248" t="b">
        <f t="shared" si="79"/>
        <v>1</v>
      </c>
      <c r="J644" s="248">
        <f t="shared" si="74"/>
        <v>0</v>
      </c>
      <c r="K644" s="248">
        <f t="shared" si="75"/>
        <v>0</v>
      </c>
      <c r="L644" s="248">
        <f t="shared" si="76"/>
        <v>0</v>
      </c>
      <c r="M644" s="13" t="b">
        <f t="shared" si="72"/>
        <v>1</v>
      </c>
      <c r="N644" s="13" t="b">
        <f t="shared" si="73"/>
        <v>1</v>
      </c>
      <c r="O644" s="248" t="str">
        <f t="shared" si="77"/>
        <v>-</v>
      </c>
      <c r="P644" s="248">
        <f>IF(O644="-",0,IF(COUNTIF(O644:$O$1021,O644)&gt;1,1,0))</f>
        <v>0</v>
      </c>
    </row>
    <row r="645" spans="1:16">
      <c r="A645" s="205">
        <v>624</v>
      </c>
      <c r="B645" s="177"/>
      <c r="C645" s="178"/>
      <c r="D645" s="177"/>
      <c r="E645" s="178"/>
      <c r="F645" s="179"/>
      <c r="G645" s="179"/>
      <c r="H645" s="248" t="b">
        <f t="shared" si="78"/>
        <v>1</v>
      </c>
      <c r="I645" s="248" t="b">
        <f t="shared" si="79"/>
        <v>1</v>
      </c>
      <c r="J645" s="248">
        <f t="shared" si="74"/>
        <v>0</v>
      </c>
      <c r="K645" s="248">
        <f t="shared" si="75"/>
        <v>0</v>
      </c>
      <c r="L645" s="248">
        <f t="shared" si="76"/>
        <v>0</v>
      </c>
      <c r="M645" s="13" t="b">
        <f t="shared" si="72"/>
        <v>1</v>
      </c>
      <c r="N645" s="13" t="b">
        <f t="shared" si="73"/>
        <v>1</v>
      </c>
      <c r="O645" s="248" t="str">
        <f t="shared" si="77"/>
        <v>-</v>
      </c>
      <c r="P645" s="248">
        <f>IF(O645="-",0,IF(COUNTIF(O645:$O$1021,O645)&gt;1,1,0))</f>
        <v>0</v>
      </c>
    </row>
    <row r="646" spans="1:16">
      <c r="A646" s="205">
        <v>625</v>
      </c>
      <c r="B646" s="177"/>
      <c r="C646" s="178"/>
      <c r="D646" s="177"/>
      <c r="E646" s="178"/>
      <c r="F646" s="179"/>
      <c r="G646" s="179"/>
      <c r="H646" s="248" t="b">
        <f t="shared" si="78"/>
        <v>1</v>
      </c>
      <c r="I646" s="248" t="b">
        <f t="shared" si="79"/>
        <v>1</v>
      </c>
      <c r="J646" s="248">
        <f t="shared" si="74"/>
        <v>0</v>
      </c>
      <c r="K646" s="248">
        <f t="shared" si="75"/>
        <v>0</v>
      </c>
      <c r="L646" s="248">
        <f t="shared" si="76"/>
        <v>0</v>
      </c>
      <c r="M646" s="13" t="b">
        <f t="shared" si="72"/>
        <v>1</v>
      </c>
      <c r="N646" s="13" t="b">
        <f t="shared" si="73"/>
        <v>1</v>
      </c>
      <c r="O646" s="248" t="str">
        <f t="shared" si="77"/>
        <v>-</v>
      </c>
      <c r="P646" s="248">
        <f>IF(O646="-",0,IF(COUNTIF(O646:$O$1021,O646)&gt;1,1,0))</f>
        <v>0</v>
      </c>
    </row>
    <row r="647" spans="1:16">
      <c r="A647" s="205">
        <v>626</v>
      </c>
      <c r="B647" s="177"/>
      <c r="C647" s="178"/>
      <c r="D647" s="177"/>
      <c r="E647" s="178"/>
      <c r="F647" s="179"/>
      <c r="G647" s="179"/>
      <c r="H647" s="248" t="b">
        <f t="shared" si="78"/>
        <v>1</v>
      </c>
      <c r="I647" s="248" t="b">
        <f t="shared" si="79"/>
        <v>1</v>
      </c>
      <c r="J647" s="248">
        <f t="shared" si="74"/>
        <v>0</v>
      </c>
      <c r="K647" s="248">
        <f t="shared" si="75"/>
        <v>0</v>
      </c>
      <c r="L647" s="248">
        <f t="shared" si="76"/>
        <v>0</v>
      </c>
      <c r="M647" s="13" t="b">
        <f t="shared" si="72"/>
        <v>1</v>
      </c>
      <c r="N647" s="13" t="b">
        <f t="shared" si="73"/>
        <v>1</v>
      </c>
      <c r="O647" s="248" t="str">
        <f t="shared" si="77"/>
        <v>-</v>
      </c>
      <c r="P647" s="248">
        <f>IF(O647="-",0,IF(COUNTIF(O647:$O$1021,O647)&gt;1,1,0))</f>
        <v>0</v>
      </c>
    </row>
    <row r="648" spans="1:16">
      <c r="A648" s="205">
        <v>627</v>
      </c>
      <c r="B648" s="177"/>
      <c r="C648" s="178"/>
      <c r="D648" s="177"/>
      <c r="E648" s="178"/>
      <c r="F648" s="179"/>
      <c r="G648" s="179"/>
      <c r="H648" s="248" t="b">
        <f t="shared" si="78"/>
        <v>1</v>
      </c>
      <c r="I648" s="248" t="b">
        <f t="shared" si="79"/>
        <v>1</v>
      </c>
      <c r="J648" s="248">
        <f t="shared" si="74"/>
        <v>0</v>
      </c>
      <c r="K648" s="248">
        <f t="shared" si="75"/>
        <v>0</v>
      </c>
      <c r="L648" s="248">
        <f t="shared" si="76"/>
        <v>0</v>
      </c>
      <c r="M648" s="13" t="b">
        <f t="shared" si="72"/>
        <v>1</v>
      </c>
      <c r="N648" s="13" t="b">
        <f t="shared" si="73"/>
        <v>1</v>
      </c>
      <c r="O648" s="248" t="str">
        <f t="shared" si="77"/>
        <v>-</v>
      </c>
      <c r="P648" s="248">
        <f>IF(O648="-",0,IF(COUNTIF(O648:$O$1021,O648)&gt;1,1,0))</f>
        <v>0</v>
      </c>
    </row>
    <row r="649" spans="1:16">
      <c r="A649" s="205">
        <v>628</v>
      </c>
      <c r="B649" s="177"/>
      <c r="C649" s="178"/>
      <c r="D649" s="177"/>
      <c r="E649" s="178"/>
      <c r="F649" s="179"/>
      <c r="G649" s="179"/>
      <c r="H649" s="248" t="b">
        <f t="shared" si="78"/>
        <v>1</v>
      </c>
      <c r="I649" s="248" t="b">
        <f t="shared" si="79"/>
        <v>1</v>
      </c>
      <c r="J649" s="248">
        <f t="shared" si="74"/>
        <v>0</v>
      </c>
      <c r="K649" s="248">
        <f t="shared" si="75"/>
        <v>0</v>
      </c>
      <c r="L649" s="248">
        <f t="shared" si="76"/>
        <v>0</v>
      </c>
      <c r="M649" s="13" t="b">
        <f t="shared" si="72"/>
        <v>1</v>
      </c>
      <c r="N649" s="13" t="b">
        <f t="shared" si="73"/>
        <v>1</v>
      </c>
      <c r="O649" s="248" t="str">
        <f t="shared" si="77"/>
        <v>-</v>
      </c>
      <c r="P649" s="248">
        <f>IF(O649="-",0,IF(COUNTIF(O649:$O$1021,O649)&gt;1,1,0))</f>
        <v>0</v>
      </c>
    </row>
    <row r="650" spans="1:16">
      <c r="A650" s="205">
        <v>629</v>
      </c>
      <c r="B650" s="177"/>
      <c r="C650" s="178"/>
      <c r="D650" s="177"/>
      <c r="E650" s="178"/>
      <c r="F650" s="179"/>
      <c r="G650" s="179"/>
      <c r="H650" s="248" t="b">
        <f t="shared" si="78"/>
        <v>1</v>
      </c>
      <c r="I650" s="248" t="b">
        <f t="shared" si="79"/>
        <v>1</v>
      </c>
      <c r="J650" s="248">
        <f t="shared" si="74"/>
        <v>0</v>
      </c>
      <c r="K650" s="248">
        <f t="shared" si="75"/>
        <v>0</v>
      </c>
      <c r="L650" s="248">
        <f t="shared" si="76"/>
        <v>0</v>
      </c>
      <c r="M650" s="13" t="b">
        <f t="shared" si="72"/>
        <v>1</v>
      </c>
      <c r="N650" s="13" t="b">
        <f t="shared" si="73"/>
        <v>1</v>
      </c>
      <c r="O650" s="248" t="str">
        <f t="shared" si="77"/>
        <v>-</v>
      </c>
      <c r="P650" s="248">
        <f>IF(O650="-",0,IF(COUNTIF(O650:$O$1021,O650)&gt;1,1,0))</f>
        <v>0</v>
      </c>
    </row>
    <row r="651" spans="1:16">
      <c r="A651" s="205">
        <v>630</v>
      </c>
      <c r="B651" s="177"/>
      <c r="C651" s="178"/>
      <c r="D651" s="177"/>
      <c r="E651" s="178"/>
      <c r="F651" s="179"/>
      <c r="G651" s="179"/>
      <c r="H651" s="248" t="b">
        <f t="shared" si="78"/>
        <v>1</v>
      </c>
      <c r="I651" s="248" t="b">
        <f t="shared" si="79"/>
        <v>1</v>
      </c>
      <c r="J651" s="248">
        <f t="shared" si="74"/>
        <v>0</v>
      </c>
      <c r="K651" s="248">
        <f t="shared" si="75"/>
        <v>0</v>
      </c>
      <c r="L651" s="248">
        <f t="shared" si="76"/>
        <v>0</v>
      </c>
      <c r="M651" s="13" t="b">
        <f t="shared" si="72"/>
        <v>1</v>
      </c>
      <c r="N651" s="13" t="b">
        <f t="shared" si="73"/>
        <v>1</v>
      </c>
      <c r="O651" s="248" t="str">
        <f t="shared" si="77"/>
        <v>-</v>
      </c>
      <c r="P651" s="248">
        <f>IF(O651="-",0,IF(COUNTIF(O651:$O$1021,O651)&gt;1,1,0))</f>
        <v>0</v>
      </c>
    </row>
    <row r="652" spans="1:16">
      <c r="A652" s="205">
        <v>631</v>
      </c>
      <c r="B652" s="177"/>
      <c r="C652" s="178"/>
      <c r="D652" s="177"/>
      <c r="E652" s="178"/>
      <c r="F652" s="179"/>
      <c r="G652" s="179"/>
      <c r="H652" s="248" t="b">
        <f t="shared" si="78"/>
        <v>1</v>
      </c>
      <c r="I652" s="248" t="b">
        <f t="shared" si="79"/>
        <v>1</v>
      </c>
      <c r="J652" s="248">
        <f t="shared" si="74"/>
        <v>0</v>
      </c>
      <c r="K652" s="248">
        <f t="shared" si="75"/>
        <v>0</v>
      </c>
      <c r="L652" s="248">
        <f t="shared" si="76"/>
        <v>0</v>
      </c>
      <c r="M652" s="13" t="b">
        <f t="shared" si="72"/>
        <v>1</v>
      </c>
      <c r="N652" s="13" t="b">
        <f t="shared" si="73"/>
        <v>1</v>
      </c>
      <c r="O652" s="248" t="str">
        <f t="shared" si="77"/>
        <v>-</v>
      </c>
      <c r="P652" s="248">
        <f>IF(O652="-",0,IF(COUNTIF(O652:$O$1021,O652)&gt;1,1,0))</f>
        <v>0</v>
      </c>
    </row>
    <row r="653" spans="1:16">
      <c r="A653" s="205">
        <v>632</v>
      </c>
      <c r="B653" s="177"/>
      <c r="C653" s="178"/>
      <c r="D653" s="177"/>
      <c r="E653" s="178"/>
      <c r="F653" s="179"/>
      <c r="G653" s="179"/>
      <c r="H653" s="248" t="b">
        <f t="shared" si="78"/>
        <v>1</v>
      </c>
      <c r="I653" s="248" t="b">
        <f t="shared" si="79"/>
        <v>1</v>
      </c>
      <c r="J653" s="248">
        <f t="shared" si="74"/>
        <v>0</v>
      </c>
      <c r="K653" s="248">
        <f t="shared" si="75"/>
        <v>0</v>
      </c>
      <c r="L653" s="248">
        <f t="shared" si="76"/>
        <v>0</v>
      </c>
      <c r="M653" s="13" t="b">
        <f t="shared" si="72"/>
        <v>1</v>
      </c>
      <c r="N653" s="13" t="b">
        <f t="shared" si="73"/>
        <v>1</v>
      </c>
      <c r="O653" s="248" t="str">
        <f t="shared" si="77"/>
        <v>-</v>
      </c>
      <c r="P653" s="248">
        <f>IF(O653="-",0,IF(COUNTIF(O653:$O$1021,O653)&gt;1,1,0))</f>
        <v>0</v>
      </c>
    </row>
    <row r="654" spans="1:16">
      <c r="A654" s="205">
        <v>633</v>
      </c>
      <c r="B654" s="177"/>
      <c r="C654" s="178"/>
      <c r="D654" s="177"/>
      <c r="E654" s="178"/>
      <c r="F654" s="179"/>
      <c r="G654" s="179"/>
      <c r="H654" s="248" t="b">
        <f t="shared" si="78"/>
        <v>1</v>
      </c>
      <c r="I654" s="248" t="b">
        <f t="shared" si="79"/>
        <v>1</v>
      </c>
      <c r="J654" s="248">
        <f t="shared" si="74"/>
        <v>0</v>
      </c>
      <c r="K654" s="248">
        <f t="shared" si="75"/>
        <v>0</v>
      </c>
      <c r="L654" s="248">
        <f t="shared" si="76"/>
        <v>0</v>
      </c>
      <c r="M654" s="13" t="b">
        <f t="shared" si="72"/>
        <v>1</v>
      </c>
      <c r="N654" s="13" t="b">
        <f t="shared" si="73"/>
        <v>1</v>
      </c>
      <c r="O654" s="248" t="str">
        <f t="shared" si="77"/>
        <v>-</v>
      </c>
      <c r="P654" s="248">
        <f>IF(O654="-",0,IF(COUNTIF(O654:$O$1021,O654)&gt;1,1,0))</f>
        <v>0</v>
      </c>
    </row>
    <row r="655" spans="1:16">
      <c r="A655" s="205">
        <v>634</v>
      </c>
      <c r="B655" s="177"/>
      <c r="C655" s="178"/>
      <c r="D655" s="177"/>
      <c r="E655" s="178"/>
      <c r="F655" s="179"/>
      <c r="G655" s="179"/>
      <c r="H655" s="248" t="b">
        <f t="shared" si="78"/>
        <v>1</v>
      </c>
      <c r="I655" s="248" t="b">
        <f t="shared" si="79"/>
        <v>1</v>
      </c>
      <c r="J655" s="248">
        <f t="shared" si="74"/>
        <v>0</v>
      </c>
      <c r="K655" s="248">
        <f t="shared" si="75"/>
        <v>0</v>
      </c>
      <c r="L655" s="248">
        <f t="shared" si="76"/>
        <v>0</v>
      </c>
      <c r="M655" s="13" t="b">
        <f t="shared" si="72"/>
        <v>1</v>
      </c>
      <c r="N655" s="13" t="b">
        <f t="shared" si="73"/>
        <v>1</v>
      </c>
      <c r="O655" s="248" t="str">
        <f t="shared" si="77"/>
        <v>-</v>
      </c>
      <c r="P655" s="248">
        <f>IF(O655="-",0,IF(COUNTIF(O655:$O$1021,O655)&gt;1,1,0))</f>
        <v>0</v>
      </c>
    </row>
    <row r="656" spans="1:16">
      <c r="A656" s="205">
        <v>635</v>
      </c>
      <c r="B656" s="177"/>
      <c r="C656" s="178"/>
      <c r="D656" s="177"/>
      <c r="E656" s="178"/>
      <c r="F656" s="179"/>
      <c r="G656" s="179"/>
      <c r="H656" s="248" t="b">
        <f t="shared" si="78"/>
        <v>1</v>
      </c>
      <c r="I656" s="248" t="b">
        <f t="shared" si="79"/>
        <v>1</v>
      </c>
      <c r="J656" s="248">
        <f t="shared" si="74"/>
        <v>0</v>
      </c>
      <c r="K656" s="248">
        <f t="shared" si="75"/>
        <v>0</v>
      </c>
      <c r="L656" s="248">
        <f t="shared" si="76"/>
        <v>0</v>
      </c>
      <c r="M656" s="13" t="b">
        <f t="shared" si="72"/>
        <v>1</v>
      </c>
      <c r="N656" s="13" t="b">
        <f t="shared" si="73"/>
        <v>1</v>
      </c>
      <c r="O656" s="248" t="str">
        <f t="shared" si="77"/>
        <v>-</v>
      </c>
      <c r="P656" s="248">
        <f>IF(O656="-",0,IF(COUNTIF(O656:$O$1021,O656)&gt;1,1,0))</f>
        <v>0</v>
      </c>
    </row>
    <row r="657" spans="1:16">
      <c r="A657" s="205">
        <v>636</v>
      </c>
      <c r="B657" s="177"/>
      <c r="C657" s="178"/>
      <c r="D657" s="177"/>
      <c r="E657" s="178"/>
      <c r="F657" s="179"/>
      <c r="G657" s="179"/>
      <c r="H657" s="248" t="b">
        <f t="shared" si="78"/>
        <v>1</v>
      </c>
      <c r="I657" s="248" t="b">
        <f t="shared" si="79"/>
        <v>1</v>
      </c>
      <c r="J657" s="248">
        <f t="shared" si="74"/>
        <v>0</v>
      </c>
      <c r="K657" s="248">
        <f t="shared" si="75"/>
        <v>0</v>
      </c>
      <c r="L657" s="248">
        <f t="shared" si="76"/>
        <v>0</v>
      </c>
      <c r="M657" s="13" t="b">
        <f t="shared" si="72"/>
        <v>1</v>
      </c>
      <c r="N657" s="13" t="b">
        <f t="shared" si="73"/>
        <v>1</v>
      </c>
      <c r="O657" s="248" t="str">
        <f t="shared" si="77"/>
        <v>-</v>
      </c>
      <c r="P657" s="248">
        <f>IF(O657="-",0,IF(COUNTIF(O657:$O$1021,O657)&gt;1,1,0))</f>
        <v>0</v>
      </c>
    </row>
    <row r="658" spans="1:16">
      <c r="A658" s="205">
        <v>637</v>
      </c>
      <c r="B658" s="177"/>
      <c r="C658" s="178"/>
      <c r="D658" s="177"/>
      <c r="E658" s="178"/>
      <c r="F658" s="179"/>
      <c r="G658" s="179"/>
      <c r="H658" s="248" t="b">
        <f t="shared" si="78"/>
        <v>1</v>
      </c>
      <c r="I658" s="248" t="b">
        <f t="shared" si="79"/>
        <v>1</v>
      </c>
      <c r="J658" s="248">
        <f t="shared" si="74"/>
        <v>0</v>
      </c>
      <c r="K658" s="248">
        <f t="shared" si="75"/>
        <v>0</v>
      </c>
      <c r="L658" s="248">
        <f t="shared" si="76"/>
        <v>0</v>
      </c>
      <c r="M658" s="13" t="b">
        <f t="shared" si="72"/>
        <v>1</v>
      </c>
      <c r="N658" s="13" t="b">
        <f t="shared" si="73"/>
        <v>1</v>
      </c>
      <c r="O658" s="248" t="str">
        <f t="shared" si="77"/>
        <v>-</v>
      </c>
      <c r="P658" s="248">
        <f>IF(O658="-",0,IF(COUNTIF(O658:$O$1021,O658)&gt;1,1,0))</f>
        <v>0</v>
      </c>
    </row>
    <row r="659" spans="1:16">
      <c r="A659" s="205">
        <v>638</v>
      </c>
      <c r="B659" s="177"/>
      <c r="C659" s="178"/>
      <c r="D659" s="177"/>
      <c r="E659" s="178"/>
      <c r="F659" s="179"/>
      <c r="G659" s="179"/>
      <c r="H659" s="248" t="b">
        <f t="shared" si="78"/>
        <v>1</v>
      </c>
      <c r="I659" s="248" t="b">
        <f t="shared" si="79"/>
        <v>1</v>
      </c>
      <c r="J659" s="248">
        <f t="shared" si="74"/>
        <v>0</v>
      </c>
      <c r="K659" s="248">
        <f t="shared" si="75"/>
        <v>0</v>
      </c>
      <c r="L659" s="248">
        <f t="shared" si="76"/>
        <v>0</v>
      </c>
      <c r="M659" s="13" t="b">
        <f t="shared" si="72"/>
        <v>1</v>
      </c>
      <c r="N659" s="13" t="b">
        <f t="shared" si="73"/>
        <v>1</v>
      </c>
      <c r="O659" s="248" t="str">
        <f t="shared" si="77"/>
        <v>-</v>
      </c>
      <c r="P659" s="248">
        <f>IF(O659="-",0,IF(COUNTIF(O659:$O$1021,O659)&gt;1,1,0))</f>
        <v>0</v>
      </c>
    </row>
    <row r="660" spans="1:16">
      <c r="A660" s="205">
        <v>639</v>
      </c>
      <c r="B660" s="177"/>
      <c r="C660" s="178"/>
      <c r="D660" s="177"/>
      <c r="E660" s="178"/>
      <c r="F660" s="179"/>
      <c r="G660" s="179"/>
      <c r="H660" s="248" t="b">
        <f t="shared" si="78"/>
        <v>1</v>
      </c>
      <c r="I660" s="248" t="b">
        <f t="shared" si="79"/>
        <v>1</v>
      </c>
      <c r="J660" s="248">
        <f t="shared" si="74"/>
        <v>0</v>
      </c>
      <c r="K660" s="248">
        <f t="shared" si="75"/>
        <v>0</v>
      </c>
      <c r="L660" s="248">
        <f t="shared" si="76"/>
        <v>0</v>
      </c>
      <c r="M660" s="13" t="b">
        <f t="shared" si="72"/>
        <v>1</v>
      </c>
      <c r="N660" s="13" t="b">
        <f t="shared" si="73"/>
        <v>1</v>
      </c>
      <c r="O660" s="248" t="str">
        <f t="shared" si="77"/>
        <v>-</v>
      </c>
      <c r="P660" s="248">
        <f>IF(O660="-",0,IF(COUNTIF(O660:$O$1021,O660)&gt;1,1,0))</f>
        <v>0</v>
      </c>
    </row>
    <row r="661" spans="1:16">
      <c r="A661" s="205">
        <v>640</v>
      </c>
      <c r="B661" s="177"/>
      <c r="C661" s="178"/>
      <c r="D661" s="177"/>
      <c r="E661" s="178"/>
      <c r="F661" s="179"/>
      <c r="G661" s="179"/>
      <c r="H661" s="248" t="b">
        <f t="shared" si="78"/>
        <v>1</v>
      </c>
      <c r="I661" s="248" t="b">
        <f t="shared" si="79"/>
        <v>1</v>
      </c>
      <c r="J661" s="248">
        <f t="shared" si="74"/>
        <v>0</v>
      </c>
      <c r="K661" s="248">
        <f t="shared" si="75"/>
        <v>0</v>
      </c>
      <c r="L661" s="248">
        <f t="shared" si="76"/>
        <v>0</v>
      </c>
      <c r="M661" s="13" t="b">
        <f t="shared" si="72"/>
        <v>1</v>
      </c>
      <c r="N661" s="13" t="b">
        <f t="shared" si="73"/>
        <v>1</v>
      </c>
      <c r="O661" s="248" t="str">
        <f t="shared" si="77"/>
        <v>-</v>
      </c>
      <c r="P661" s="248">
        <f>IF(O661="-",0,IF(COUNTIF(O661:$O$1021,O661)&gt;1,1,0))</f>
        <v>0</v>
      </c>
    </row>
    <row r="662" spans="1:16">
      <c r="A662" s="205">
        <v>641</v>
      </c>
      <c r="B662" s="177"/>
      <c r="C662" s="178"/>
      <c r="D662" s="177"/>
      <c r="E662" s="178"/>
      <c r="F662" s="179"/>
      <c r="G662" s="179"/>
      <c r="H662" s="248" t="b">
        <f t="shared" si="78"/>
        <v>1</v>
      </c>
      <c r="I662" s="248" t="b">
        <f t="shared" si="79"/>
        <v>1</v>
      </c>
      <c r="J662" s="248">
        <f t="shared" si="74"/>
        <v>0</v>
      </c>
      <c r="K662" s="248">
        <f t="shared" si="75"/>
        <v>0</v>
      </c>
      <c r="L662" s="248">
        <f t="shared" si="76"/>
        <v>0</v>
      </c>
      <c r="M662" s="13" t="b">
        <f t="shared" ref="M662:M725" si="80">IF(B662="",TRUE,(IF(ISNUMBER(MATCH(B662,CountriesList,0)),TRUE,FALSE)))</f>
        <v>1</v>
      </c>
      <c r="N662" s="13" t="b">
        <f t="shared" ref="N662:N725" si="81">IF(D662="",TRUE,(IF(ISNUMBER(MATCH(D662,ClientCategorisationList,0)),TRUE,FALSE)))</f>
        <v>1</v>
      </c>
      <c r="O662" s="248" t="str">
        <f t="shared" si="77"/>
        <v>-</v>
      </c>
      <c r="P662" s="248">
        <f>IF(O662="-",0,IF(COUNTIF(O662:$O$1021,O662)&gt;1,1,0))</f>
        <v>0</v>
      </c>
    </row>
    <row r="663" spans="1:16">
      <c r="A663" s="205">
        <v>642</v>
      </c>
      <c r="B663" s="177"/>
      <c r="C663" s="178"/>
      <c r="D663" s="177"/>
      <c r="E663" s="178"/>
      <c r="F663" s="179"/>
      <c r="G663" s="179"/>
      <c r="H663" s="248" t="b">
        <f t="shared" si="78"/>
        <v>1</v>
      </c>
      <c r="I663" s="248" t="b">
        <f t="shared" si="79"/>
        <v>1</v>
      </c>
      <c r="J663" s="248">
        <f t="shared" ref="J663:J726" si="82">IF(B663="Cyprus,CY",E663,0)</f>
        <v>0</v>
      </c>
      <c r="K663" s="248">
        <f t="shared" ref="K663:K726" si="83">IF(B663="Cyprus,CY",F663,0)</f>
        <v>0</v>
      </c>
      <c r="L663" s="248">
        <f t="shared" ref="L663:L726" si="84">IF(B663="Cyprus,CY",G663,0)</f>
        <v>0</v>
      </c>
      <c r="M663" s="13" t="b">
        <f t="shared" si="80"/>
        <v>1</v>
      </c>
      <c r="N663" s="13" t="b">
        <f t="shared" si="81"/>
        <v>1</v>
      </c>
      <c r="O663" s="248" t="str">
        <f t="shared" ref="O663:O726" si="85">CONCATENATE(B663,"-",D663)</f>
        <v>-</v>
      </c>
      <c r="P663" s="248">
        <f>IF(O663="-",0,IF(COUNTIF(O663:$O$1021,O663)&gt;1,1,0))</f>
        <v>0</v>
      </c>
    </row>
    <row r="664" spans="1:16">
      <c r="A664" s="205">
        <v>643</v>
      </c>
      <c r="B664" s="177"/>
      <c r="C664" s="178"/>
      <c r="D664" s="177"/>
      <c r="E664" s="178"/>
      <c r="F664" s="179"/>
      <c r="G664" s="179"/>
      <c r="H664" s="248" t="b">
        <f t="shared" ref="H664:H727" si="86">IF(ISBLANK(B664),TRUE,IF(OR(ISBLANK(C664),ISBLANK(D664),ISBLANK(E664),ISBLANK(F664),ISBLANK(G664)),FALSE,TRUE))</f>
        <v>1</v>
      </c>
      <c r="I664" s="248" t="b">
        <f t="shared" ref="I664:I727" si="87">IF(OR(AND(B664="N/A",D664="N/A",C664=0,E664=0),AND(ISBLANK(B664),ISBLANK(D664),ISBLANK(C664),ISBLANK(E664)),AND(AND(B664&lt;&gt;"N/A",NOT(ISBLANK(B664))),AND(D664&lt;&gt;"N/A",NOT(ISBLANK(D664))),C664&lt;&gt;0,E664&lt;&gt;0)),TRUE,FALSE)</f>
        <v>1</v>
      </c>
      <c r="J664" s="248">
        <f t="shared" si="82"/>
        <v>0</v>
      </c>
      <c r="K664" s="248">
        <f t="shared" si="83"/>
        <v>0</v>
      </c>
      <c r="L664" s="248">
        <f t="shared" si="84"/>
        <v>0</v>
      </c>
      <c r="M664" s="13" t="b">
        <f t="shared" si="80"/>
        <v>1</v>
      </c>
      <c r="N664" s="13" t="b">
        <f t="shared" si="81"/>
        <v>1</v>
      </c>
      <c r="O664" s="248" t="str">
        <f t="shared" si="85"/>
        <v>-</v>
      </c>
      <c r="P664" s="248">
        <f>IF(O664="-",0,IF(COUNTIF(O664:$O$1021,O664)&gt;1,1,0))</f>
        <v>0</v>
      </c>
    </row>
    <row r="665" spans="1:16">
      <c r="A665" s="205">
        <v>644</v>
      </c>
      <c r="B665" s="177"/>
      <c r="C665" s="178"/>
      <c r="D665" s="177"/>
      <c r="E665" s="178"/>
      <c r="F665" s="179"/>
      <c r="G665" s="179"/>
      <c r="H665" s="248" t="b">
        <f t="shared" si="86"/>
        <v>1</v>
      </c>
      <c r="I665" s="248" t="b">
        <f t="shared" si="87"/>
        <v>1</v>
      </c>
      <c r="J665" s="248">
        <f t="shared" si="82"/>
        <v>0</v>
      </c>
      <c r="K665" s="248">
        <f t="shared" si="83"/>
        <v>0</v>
      </c>
      <c r="L665" s="248">
        <f t="shared" si="84"/>
        <v>0</v>
      </c>
      <c r="M665" s="13" t="b">
        <f t="shared" si="80"/>
        <v>1</v>
      </c>
      <c r="N665" s="13" t="b">
        <f t="shared" si="81"/>
        <v>1</v>
      </c>
      <c r="O665" s="248" t="str">
        <f t="shared" si="85"/>
        <v>-</v>
      </c>
      <c r="P665" s="248">
        <f>IF(O665="-",0,IF(COUNTIF(O665:$O$1021,O665)&gt;1,1,0))</f>
        <v>0</v>
      </c>
    </row>
    <row r="666" spans="1:16">
      <c r="A666" s="205">
        <v>645</v>
      </c>
      <c r="B666" s="177"/>
      <c r="C666" s="178"/>
      <c r="D666" s="177"/>
      <c r="E666" s="178"/>
      <c r="F666" s="179"/>
      <c r="G666" s="179"/>
      <c r="H666" s="248" t="b">
        <f t="shared" si="86"/>
        <v>1</v>
      </c>
      <c r="I666" s="248" t="b">
        <f t="shared" si="87"/>
        <v>1</v>
      </c>
      <c r="J666" s="248">
        <f t="shared" si="82"/>
        <v>0</v>
      </c>
      <c r="K666" s="248">
        <f t="shared" si="83"/>
        <v>0</v>
      </c>
      <c r="L666" s="248">
        <f t="shared" si="84"/>
        <v>0</v>
      </c>
      <c r="M666" s="13" t="b">
        <f t="shared" si="80"/>
        <v>1</v>
      </c>
      <c r="N666" s="13" t="b">
        <f t="shared" si="81"/>
        <v>1</v>
      </c>
      <c r="O666" s="248" t="str">
        <f t="shared" si="85"/>
        <v>-</v>
      </c>
      <c r="P666" s="248">
        <f>IF(O666="-",0,IF(COUNTIF(O666:$O$1021,O666)&gt;1,1,0))</f>
        <v>0</v>
      </c>
    </row>
    <row r="667" spans="1:16">
      <c r="A667" s="205">
        <v>646</v>
      </c>
      <c r="B667" s="177"/>
      <c r="C667" s="178"/>
      <c r="D667" s="177"/>
      <c r="E667" s="178"/>
      <c r="F667" s="179"/>
      <c r="G667" s="179"/>
      <c r="H667" s="248" t="b">
        <f t="shared" si="86"/>
        <v>1</v>
      </c>
      <c r="I667" s="248" t="b">
        <f t="shared" si="87"/>
        <v>1</v>
      </c>
      <c r="J667" s="248">
        <f t="shared" si="82"/>
        <v>0</v>
      </c>
      <c r="K667" s="248">
        <f t="shared" si="83"/>
        <v>0</v>
      </c>
      <c r="L667" s="248">
        <f t="shared" si="84"/>
        <v>0</v>
      </c>
      <c r="M667" s="13" t="b">
        <f t="shared" si="80"/>
        <v>1</v>
      </c>
      <c r="N667" s="13" t="b">
        <f t="shared" si="81"/>
        <v>1</v>
      </c>
      <c r="O667" s="248" t="str">
        <f t="shared" si="85"/>
        <v>-</v>
      </c>
      <c r="P667" s="248">
        <f>IF(O667="-",0,IF(COUNTIF(O667:$O$1021,O667)&gt;1,1,0))</f>
        <v>0</v>
      </c>
    </row>
    <row r="668" spans="1:16">
      <c r="A668" s="205">
        <v>647</v>
      </c>
      <c r="B668" s="177"/>
      <c r="C668" s="178"/>
      <c r="D668" s="177"/>
      <c r="E668" s="178"/>
      <c r="F668" s="179"/>
      <c r="G668" s="179"/>
      <c r="H668" s="248" t="b">
        <f t="shared" si="86"/>
        <v>1</v>
      </c>
      <c r="I668" s="248" t="b">
        <f t="shared" si="87"/>
        <v>1</v>
      </c>
      <c r="J668" s="248">
        <f t="shared" si="82"/>
        <v>0</v>
      </c>
      <c r="K668" s="248">
        <f t="shared" si="83"/>
        <v>0</v>
      </c>
      <c r="L668" s="248">
        <f t="shared" si="84"/>
        <v>0</v>
      </c>
      <c r="M668" s="13" t="b">
        <f t="shared" si="80"/>
        <v>1</v>
      </c>
      <c r="N668" s="13" t="b">
        <f t="shared" si="81"/>
        <v>1</v>
      </c>
      <c r="O668" s="248" t="str">
        <f t="shared" si="85"/>
        <v>-</v>
      </c>
      <c r="P668" s="248">
        <f>IF(O668="-",0,IF(COUNTIF(O668:$O$1021,O668)&gt;1,1,0))</f>
        <v>0</v>
      </c>
    </row>
    <row r="669" spans="1:16">
      <c r="A669" s="205">
        <v>648</v>
      </c>
      <c r="B669" s="177"/>
      <c r="C669" s="178"/>
      <c r="D669" s="177"/>
      <c r="E669" s="178"/>
      <c r="F669" s="179"/>
      <c r="G669" s="179"/>
      <c r="H669" s="248" t="b">
        <f t="shared" si="86"/>
        <v>1</v>
      </c>
      <c r="I669" s="248" t="b">
        <f t="shared" si="87"/>
        <v>1</v>
      </c>
      <c r="J669" s="248">
        <f t="shared" si="82"/>
        <v>0</v>
      </c>
      <c r="K669" s="248">
        <f t="shared" si="83"/>
        <v>0</v>
      </c>
      <c r="L669" s="248">
        <f t="shared" si="84"/>
        <v>0</v>
      </c>
      <c r="M669" s="13" t="b">
        <f t="shared" si="80"/>
        <v>1</v>
      </c>
      <c r="N669" s="13" t="b">
        <f t="shared" si="81"/>
        <v>1</v>
      </c>
      <c r="O669" s="248" t="str">
        <f t="shared" si="85"/>
        <v>-</v>
      </c>
      <c r="P669" s="248">
        <f>IF(O669="-",0,IF(COUNTIF(O669:$O$1021,O669)&gt;1,1,0))</f>
        <v>0</v>
      </c>
    </row>
    <row r="670" spans="1:16">
      <c r="A670" s="205">
        <v>649</v>
      </c>
      <c r="B670" s="177"/>
      <c r="C670" s="178"/>
      <c r="D670" s="177"/>
      <c r="E670" s="178"/>
      <c r="F670" s="179"/>
      <c r="G670" s="179"/>
      <c r="H670" s="248" t="b">
        <f t="shared" si="86"/>
        <v>1</v>
      </c>
      <c r="I670" s="248" t="b">
        <f t="shared" si="87"/>
        <v>1</v>
      </c>
      <c r="J670" s="248">
        <f t="shared" si="82"/>
        <v>0</v>
      </c>
      <c r="K670" s="248">
        <f t="shared" si="83"/>
        <v>0</v>
      </c>
      <c r="L670" s="248">
        <f t="shared" si="84"/>
        <v>0</v>
      </c>
      <c r="M670" s="13" t="b">
        <f t="shared" si="80"/>
        <v>1</v>
      </c>
      <c r="N670" s="13" t="b">
        <f t="shared" si="81"/>
        <v>1</v>
      </c>
      <c r="O670" s="248" t="str">
        <f t="shared" si="85"/>
        <v>-</v>
      </c>
      <c r="P670" s="248">
        <f>IF(O670="-",0,IF(COUNTIF(O670:$O$1021,O670)&gt;1,1,0))</f>
        <v>0</v>
      </c>
    </row>
    <row r="671" spans="1:16">
      <c r="A671" s="205">
        <v>650</v>
      </c>
      <c r="B671" s="177"/>
      <c r="C671" s="178"/>
      <c r="D671" s="177"/>
      <c r="E671" s="178"/>
      <c r="F671" s="179"/>
      <c r="G671" s="179"/>
      <c r="H671" s="248" t="b">
        <f t="shared" si="86"/>
        <v>1</v>
      </c>
      <c r="I671" s="248" t="b">
        <f t="shared" si="87"/>
        <v>1</v>
      </c>
      <c r="J671" s="248">
        <f t="shared" si="82"/>
        <v>0</v>
      </c>
      <c r="K671" s="248">
        <f t="shared" si="83"/>
        <v>0</v>
      </c>
      <c r="L671" s="248">
        <f t="shared" si="84"/>
        <v>0</v>
      </c>
      <c r="M671" s="13" t="b">
        <f t="shared" si="80"/>
        <v>1</v>
      </c>
      <c r="N671" s="13" t="b">
        <f t="shared" si="81"/>
        <v>1</v>
      </c>
      <c r="O671" s="248" t="str">
        <f t="shared" si="85"/>
        <v>-</v>
      </c>
      <c r="P671" s="248">
        <f>IF(O671="-",0,IF(COUNTIF(O671:$O$1021,O671)&gt;1,1,0))</f>
        <v>0</v>
      </c>
    </row>
    <row r="672" spans="1:16">
      <c r="A672" s="205">
        <v>651</v>
      </c>
      <c r="B672" s="177"/>
      <c r="C672" s="178"/>
      <c r="D672" s="177"/>
      <c r="E672" s="178"/>
      <c r="F672" s="179"/>
      <c r="G672" s="179"/>
      <c r="H672" s="248" t="b">
        <f t="shared" si="86"/>
        <v>1</v>
      </c>
      <c r="I672" s="248" t="b">
        <f t="shared" si="87"/>
        <v>1</v>
      </c>
      <c r="J672" s="248">
        <f t="shared" si="82"/>
        <v>0</v>
      </c>
      <c r="K672" s="248">
        <f t="shared" si="83"/>
        <v>0</v>
      </c>
      <c r="L672" s="248">
        <f t="shared" si="84"/>
        <v>0</v>
      </c>
      <c r="M672" s="13" t="b">
        <f t="shared" si="80"/>
        <v>1</v>
      </c>
      <c r="N672" s="13" t="b">
        <f t="shared" si="81"/>
        <v>1</v>
      </c>
      <c r="O672" s="248" t="str">
        <f t="shared" si="85"/>
        <v>-</v>
      </c>
      <c r="P672" s="248">
        <f>IF(O672="-",0,IF(COUNTIF(O672:$O$1021,O672)&gt;1,1,0))</f>
        <v>0</v>
      </c>
    </row>
    <row r="673" spans="1:16">
      <c r="A673" s="205">
        <v>652</v>
      </c>
      <c r="B673" s="177"/>
      <c r="C673" s="178"/>
      <c r="D673" s="177"/>
      <c r="E673" s="178"/>
      <c r="F673" s="179"/>
      <c r="G673" s="179"/>
      <c r="H673" s="248" t="b">
        <f t="shared" si="86"/>
        <v>1</v>
      </c>
      <c r="I673" s="248" t="b">
        <f t="shared" si="87"/>
        <v>1</v>
      </c>
      <c r="J673" s="248">
        <f t="shared" si="82"/>
        <v>0</v>
      </c>
      <c r="K673" s="248">
        <f t="shared" si="83"/>
        <v>0</v>
      </c>
      <c r="L673" s="248">
        <f t="shared" si="84"/>
        <v>0</v>
      </c>
      <c r="M673" s="13" t="b">
        <f t="shared" si="80"/>
        <v>1</v>
      </c>
      <c r="N673" s="13" t="b">
        <f t="shared" si="81"/>
        <v>1</v>
      </c>
      <c r="O673" s="248" t="str">
        <f t="shared" si="85"/>
        <v>-</v>
      </c>
      <c r="P673" s="248">
        <f>IF(O673="-",0,IF(COUNTIF(O673:$O$1021,O673)&gt;1,1,0))</f>
        <v>0</v>
      </c>
    </row>
    <row r="674" spans="1:16">
      <c r="A674" s="205">
        <v>653</v>
      </c>
      <c r="B674" s="177"/>
      <c r="C674" s="178"/>
      <c r="D674" s="177"/>
      <c r="E674" s="178"/>
      <c r="F674" s="179"/>
      <c r="G674" s="179"/>
      <c r="H674" s="248" t="b">
        <f t="shared" si="86"/>
        <v>1</v>
      </c>
      <c r="I674" s="248" t="b">
        <f t="shared" si="87"/>
        <v>1</v>
      </c>
      <c r="J674" s="248">
        <f t="shared" si="82"/>
        <v>0</v>
      </c>
      <c r="K674" s="248">
        <f t="shared" si="83"/>
        <v>0</v>
      </c>
      <c r="L674" s="248">
        <f t="shared" si="84"/>
        <v>0</v>
      </c>
      <c r="M674" s="13" t="b">
        <f t="shared" si="80"/>
        <v>1</v>
      </c>
      <c r="N674" s="13" t="b">
        <f t="shared" si="81"/>
        <v>1</v>
      </c>
      <c r="O674" s="248" t="str">
        <f t="shared" si="85"/>
        <v>-</v>
      </c>
      <c r="P674" s="248">
        <f>IF(O674="-",0,IF(COUNTIF(O674:$O$1021,O674)&gt;1,1,0))</f>
        <v>0</v>
      </c>
    </row>
    <row r="675" spans="1:16">
      <c r="A675" s="205">
        <v>654</v>
      </c>
      <c r="B675" s="177"/>
      <c r="C675" s="178"/>
      <c r="D675" s="177"/>
      <c r="E675" s="178"/>
      <c r="F675" s="179"/>
      <c r="G675" s="179"/>
      <c r="H675" s="248" t="b">
        <f t="shared" si="86"/>
        <v>1</v>
      </c>
      <c r="I675" s="248" t="b">
        <f t="shared" si="87"/>
        <v>1</v>
      </c>
      <c r="J675" s="248">
        <f t="shared" si="82"/>
        <v>0</v>
      </c>
      <c r="K675" s="248">
        <f t="shared" si="83"/>
        <v>0</v>
      </c>
      <c r="L675" s="248">
        <f t="shared" si="84"/>
        <v>0</v>
      </c>
      <c r="M675" s="13" t="b">
        <f t="shared" si="80"/>
        <v>1</v>
      </c>
      <c r="N675" s="13" t="b">
        <f t="shared" si="81"/>
        <v>1</v>
      </c>
      <c r="O675" s="248" t="str">
        <f t="shared" si="85"/>
        <v>-</v>
      </c>
      <c r="P675" s="248">
        <f>IF(O675="-",0,IF(COUNTIF(O675:$O$1021,O675)&gt;1,1,0))</f>
        <v>0</v>
      </c>
    </row>
    <row r="676" spans="1:16">
      <c r="A676" s="205">
        <v>655</v>
      </c>
      <c r="B676" s="177"/>
      <c r="C676" s="178"/>
      <c r="D676" s="177"/>
      <c r="E676" s="178"/>
      <c r="F676" s="179"/>
      <c r="G676" s="179"/>
      <c r="H676" s="248" t="b">
        <f t="shared" si="86"/>
        <v>1</v>
      </c>
      <c r="I676" s="248" t="b">
        <f t="shared" si="87"/>
        <v>1</v>
      </c>
      <c r="J676" s="248">
        <f t="shared" si="82"/>
        <v>0</v>
      </c>
      <c r="K676" s="248">
        <f t="shared" si="83"/>
        <v>0</v>
      </c>
      <c r="L676" s="248">
        <f t="shared" si="84"/>
        <v>0</v>
      </c>
      <c r="M676" s="13" t="b">
        <f t="shared" si="80"/>
        <v>1</v>
      </c>
      <c r="N676" s="13" t="b">
        <f t="shared" si="81"/>
        <v>1</v>
      </c>
      <c r="O676" s="248" t="str">
        <f t="shared" si="85"/>
        <v>-</v>
      </c>
      <c r="P676" s="248">
        <f>IF(O676="-",0,IF(COUNTIF(O676:$O$1021,O676)&gt;1,1,0))</f>
        <v>0</v>
      </c>
    </row>
    <row r="677" spans="1:16">
      <c r="A677" s="205">
        <v>656</v>
      </c>
      <c r="B677" s="177"/>
      <c r="C677" s="178"/>
      <c r="D677" s="177"/>
      <c r="E677" s="178"/>
      <c r="F677" s="179"/>
      <c r="G677" s="179"/>
      <c r="H677" s="248" t="b">
        <f t="shared" si="86"/>
        <v>1</v>
      </c>
      <c r="I677" s="248" t="b">
        <f t="shared" si="87"/>
        <v>1</v>
      </c>
      <c r="J677" s="248">
        <f t="shared" si="82"/>
        <v>0</v>
      </c>
      <c r="K677" s="248">
        <f t="shared" si="83"/>
        <v>0</v>
      </c>
      <c r="L677" s="248">
        <f t="shared" si="84"/>
        <v>0</v>
      </c>
      <c r="M677" s="13" t="b">
        <f t="shared" si="80"/>
        <v>1</v>
      </c>
      <c r="N677" s="13" t="b">
        <f t="shared" si="81"/>
        <v>1</v>
      </c>
      <c r="O677" s="248" t="str">
        <f t="shared" si="85"/>
        <v>-</v>
      </c>
      <c r="P677" s="248">
        <f>IF(O677="-",0,IF(COUNTIF(O677:$O$1021,O677)&gt;1,1,0))</f>
        <v>0</v>
      </c>
    </row>
    <row r="678" spans="1:16">
      <c r="A678" s="205">
        <v>657</v>
      </c>
      <c r="B678" s="177"/>
      <c r="C678" s="178"/>
      <c r="D678" s="177"/>
      <c r="E678" s="178"/>
      <c r="F678" s="179"/>
      <c r="G678" s="179"/>
      <c r="H678" s="248" t="b">
        <f t="shared" si="86"/>
        <v>1</v>
      </c>
      <c r="I678" s="248" t="b">
        <f t="shared" si="87"/>
        <v>1</v>
      </c>
      <c r="J678" s="248">
        <f t="shared" si="82"/>
        <v>0</v>
      </c>
      <c r="K678" s="248">
        <f t="shared" si="83"/>
        <v>0</v>
      </c>
      <c r="L678" s="248">
        <f t="shared" si="84"/>
        <v>0</v>
      </c>
      <c r="M678" s="13" t="b">
        <f t="shared" si="80"/>
        <v>1</v>
      </c>
      <c r="N678" s="13" t="b">
        <f t="shared" si="81"/>
        <v>1</v>
      </c>
      <c r="O678" s="248" t="str">
        <f t="shared" si="85"/>
        <v>-</v>
      </c>
      <c r="P678" s="248">
        <f>IF(O678="-",0,IF(COUNTIF(O678:$O$1021,O678)&gt;1,1,0))</f>
        <v>0</v>
      </c>
    </row>
    <row r="679" spans="1:16">
      <c r="A679" s="205">
        <v>658</v>
      </c>
      <c r="B679" s="177"/>
      <c r="C679" s="178"/>
      <c r="D679" s="177"/>
      <c r="E679" s="178"/>
      <c r="F679" s="179"/>
      <c r="G679" s="179"/>
      <c r="H679" s="248" t="b">
        <f t="shared" si="86"/>
        <v>1</v>
      </c>
      <c r="I679" s="248" t="b">
        <f t="shared" si="87"/>
        <v>1</v>
      </c>
      <c r="J679" s="248">
        <f t="shared" si="82"/>
        <v>0</v>
      </c>
      <c r="K679" s="248">
        <f t="shared" si="83"/>
        <v>0</v>
      </c>
      <c r="L679" s="248">
        <f t="shared" si="84"/>
        <v>0</v>
      </c>
      <c r="M679" s="13" t="b">
        <f t="shared" si="80"/>
        <v>1</v>
      </c>
      <c r="N679" s="13" t="b">
        <f t="shared" si="81"/>
        <v>1</v>
      </c>
      <c r="O679" s="248" t="str">
        <f t="shared" si="85"/>
        <v>-</v>
      </c>
      <c r="P679" s="248">
        <f>IF(O679="-",0,IF(COUNTIF(O679:$O$1021,O679)&gt;1,1,0))</f>
        <v>0</v>
      </c>
    </row>
    <row r="680" spans="1:16">
      <c r="A680" s="205">
        <v>659</v>
      </c>
      <c r="B680" s="177"/>
      <c r="C680" s="178"/>
      <c r="D680" s="177"/>
      <c r="E680" s="178"/>
      <c r="F680" s="179"/>
      <c r="G680" s="179"/>
      <c r="H680" s="248" t="b">
        <f t="shared" si="86"/>
        <v>1</v>
      </c>
      <c r="I680" s="248" t="b">
        <f t="shared" si="87"/>
        <v>1</v>
      </c>
      <c r="J680" s="248">
        <f t="shared" si="82"/>
        <v>0</v>
      </c>
      <c r="K680" s="248">
        <f t="shared" si="83"/>
        <v>0</v>
      </c>
      <c r="L680" s="248">
        <f t="shared" si="84"/>
        <v>0</v>
      </c>
      <c r="M680" s="13" t="b">
        <f t="shared" si="80"/>
        <v>1</v>
      </c>
      <c r="N680" s="13" t="b">
        <f t="shared" si="81"/>
        <v>1</v>
      </c>
      <c r="O680" s="248" t="str">
        <f t="shared" si="85"/>
        <v>-</v>
      </c>
      <c r="P680" s="248">
        <f>IF(O680="-",0,IF(COUNTIF(O680:$O$1021,O680)&gt;1,1,0))</f>
        <v>0</v>
      </c>
    </row>
    <row r="681" spans="1:16">
      <c r="A681" s="205">
        <v>660</v>
      </c>
      <c r="B681" s="177"/>
      <c r="C681" s="178"/>
      <c r="D681" s="177"/>
      <c r="E681" s="178"/>
      <c r="F681" s="179"/>
      <c r="G681" s="179"/>
      <c r="H681" s="248" t="b">
        <f t="shared" si="86"/>
        <v>1</v>
      </c>
      <c r="I681" s="248" t="b">
        <f t="shared" si="87"/>
        <v>1</v>
      </c>
      <c r="J681" s="248">
        <f t="shared" si="82"/>
        <v>0</v>
      </c>
      <c r="K681" s="248">
        <f t="shared" si="83"/>
        <v>0</v>
      </c>
      <c r="L681" s="248">
        <f t="shared" si="84"/>
        <v>0</v>
      </c>
      <c r="M681" s="13" t="b">
        <f t="shared" si="80"/>
        <v>1</v>
      </c>
      <c r="N681" s="13" t="b">
        <f t="shared" si="81"/>
        <v>1</v>
      </c>
      <c r="O681" s="248" t="str">
        <f t="shared" si="85"/>
        <v>-</v>
      </c>
      <c r="P681" s="248">
        <f>IF(O681="-",0,IF(COUNTIF(O681:$O$1021,O681)&gt;1,1,0))</f>
        <v>0</v>
      </c>
    </row>
    <row r="682" spans="1:16">
      <c r="A682" s="205">
        <v>661</v>
      </c>
      <c r="B682" s="177"/>
      <c r="C682" s="178"/>
      <c r="D682" s="177"/>
      <c r="E682" s="178"/>
      <c r="F682" s="179"/>
      <c r="G682" s="179"/>
      <c r="H682" s="248" t="b">
        <f t="shared" si="86"/>
        <v>1</v>
      </c>
      <c r="I682" s="248" t="b">
        <f t="shared" si="87"/>
        <v>1</v>
      </c>
      <c r="J682" s="248">
        <f t="shared" si="82"/>
        <v>0</v>
      </c>
      <c r="K682" s="248">
        <f t="shared" si="83"/>
        <v>0</v>
      </c>
      <c r="L682" s="248">
        <f t="shared" si="84"/>
        <v>0</v>
      </c>
      <c r="M682" s="13" t="b">
        <f t="shared" si="80"/>
        <v>1</v>
      </c>
      <c r="N682" s="13" t="b">
        <f t="shared" si="81"/>
        <v>1</v>
      </c>
      <c r="O682" s="248" t="str">
        <f t="shared" si="85"/>
        <v>-</v>
      </c>
      <c r="P682" s="248">
        <f>IF(O682="-",0,IF(COUNTIF(O682:$O$1021,O682)&gt;1,1,0))</f>
        <v>0</v>
      </c>
    </row>
    <row r="683" spans="1:16">
      <c r="A683" s="205">
        <v>662</v>
      </c>
      <c r="B683" s="177"/>
      <c r="C683" s="178"/>
      <c r="D683" s="177"/>
      <c r="E683" s="178"/>
      <c r="F683" s="179"/>
      <c r="G683" s="179"/>
      <c r="H683" s="248" t="b">
        <f t="shared" si="86"/>
        <v>1</v>
      </c>
      <c r="I683" s="248" t="b">
        <f t="shared" si="87"/>
        <v>1</v>
      </c>
      <c r="J683" s="248">
        <f t="shared" si="82"/>
        <v>0</v>
      </c>
      <c r="K683" s="248">
        <f t="shared" si="83"/>
        <v>0</v>
      </c>
      <c r="L683" s="248">
        <f t="shared" si="84"/>
        <v>0</v>
      </c>
      <c r="M683" s="13" t="b">
        <f t="shared" si="80"/>
        <v>1</v>
      </c>
      <c r="N683" s="13" t="b">
        <f t="shared" si="81"/>
        <v>1</v>
      </c>
      <c r="O683" s="248" t="str">
        <f t="shared" si="85"/>
        <v>-</v>
      </c>
      <c r="P683" s="248">
        <f>IF(O683="-",0,IF(COUNTIF(O683:$O$1021,O683)&gt;1,1,0))</f>
        <v>0</v>
      </c>
    </row>
    <row r="684" spans="1:16">
      <c r="A684" s="205">
        <v>663</v>
      </c>
      <c r="B684" s="177"/>
      <c r="C684" s="178"/>
      <c r="D684" s="177"/>
      <c r="E684" s="178"/>
      <c r="F684" s="179"/>
      <c r="G684" s="179"/>
      <c r="H684" s="248" t="b">
        <f t="shared" si="86"/>
        <v>1</v>
      </c>
      <c r="I684" s="248" t="b">
        <f t="shared" si="87"/>
        <v>1</v>
      </c>
      <c r="J684" s="248">
        <f t="shared" si="82"/>
        <v>0</v>
      </c>
      <c r="K684" s="248">
        <f t="shared" si="83"/>
        <v>0</v>
      </c>
      <c r="L684" s="248">
        <f t="shared" si="84"/>
        <v>0</v>
      </c>
      <c r="M684" s="13" t="b">
        <f t="shared" si="80"/>
        <v>1</v>
      </c>
      <c r="N684" s="13" t="b">
        <f t="shared" si="81"/>
        <v>1</v>
      </c>
      <c r="O684" s="248" t="str">
        <f t="shared" si="85"/>
        <v>-</v>
      </c>
      <c r="P684" s="248">
        <f>IF(O684="-",0,IF(COUNTIF(O684:$O$1021,O684)&gt;1,1,0))</f>
        <v>0</v>
      </c>
    </row>
    <row r="685" spans="1:16">
      <c r="A685" s="205">
        <v>664</v>
      </c>
      <c r="B685" s="177"/>
      <c r="C685" s="178"/>
      <c r="D685" s="177"/>
      <c r="E685" s="178"/>
      <c r="F685" s="179"/>
      <c r="G685" s="179"/>
      <c r="H685" s="248" t="b">
        <f t="shared" si="86"/>
        <v>1</v>
      </c>
      <c r="I685" s="248" t="b">
        <f t="shared" si="87"/>
        <v>1</v>
      </c>
      <c r="J685" s="248">
        <f t="shared" si="82"/>
        <v>0</v>
      </c>
      <c r="K685" s="248">
        <f t="shared" si="83"/>
        <v>0</v>
      </c>
      <c r="L685" s="248">
        <f t="shared" si="84"/>
        <v>0</v>
      </c>
      <c r="M685" s="13" t="b">
        <f t="shared" si="80"/>
        <v>1</v>
      </c>
      <c r="N685" s="13" t="b">
        <f t="shared" si="81"/>
        <v>1</v>
      </c>
      <c r="O685" s="248" t="str">
        <f t="shared" si="85"/>
        <v>-</v>
      </c>
      <c r="P685" s="248">
        <f>IF(O685="-",0,IF(COUNTIF(O685:$O$1021,O685)&gt;1,1,0))</f>
        <v>0</v>
      </c>
    </row>
    <row r="686" spans="1:16">
      <c r="A686" s="205">
        <v>665</v>
      </c>
      <c r="B686" s="177"/>
      <c r="C686" s="178"/>
      <c r="D686" s="177"/>
      <c r="E686" s="178"/>
      <c r="F686" s="179"/>
      <c r="G686" s="179"/>
      <c r="H686" s="248" t="b">
        <f t="shared" si="86"/>
        <v>1</v>
      </c>
      <c r="I686" s="248" t="b">
        <f t="shared" si="87"/>
        <v>1</v>
      </c>
      <c r="J686" s="248">
        <f t="shared" si="82"/>
        <v>0</v>
      </c>
      <c r="K686" s="248">
        <f t="shared" si="83"/>
        <v>0</v>
      </c>
      <c r="L686" s="248">
        <f t="shared" si="84"/>
        <v>0</v>
      </c>
      <c r="M686" s="13" t="b">
        <f t="shared" si="80"/>
        <v>1</v>
      </c>
      <c r="N686" s="13" t="b">
        <f t="shared" si="81"/>
        <v>1</v>
      </c>
      <c r="O686" s="248" t="str">
        <f t="shared" si="85"/>
        <v>-</v>
      </c>
      <c r="P686" s="248">
        <f>IF(O686="-",0,IF(COUNTIF(O686:$O$1021,O686)&gt;1,1,0))</f>
        <v>0</v>
      </c>
    </row>
    <row r="687" spans="1:16">
      <c r="A687" s="205">
        <v>666</v>
      </c>
      <c r="B687" s="177"/>
      <c r="C687" s="178"/>
      <c r="D687" s="177"/>
      <c r="E687" s="178"/>
      <c r="F687" s="179"/>
      <c r="G687" s="179"/>
      <c r="H687" s="248" t="b">
        <f t="shared" si="86"/>
        <v>1</v>
      </c>
      <c r="I687" s="248" t="b">
        <f t="shared" si="87"/>
        <v>1</v>
      </c>
      <c r="J687" s="248">
        <f t="shared" si="82"/>
        <v>0</v>
      </c>
      <c r="K687" s="248">
        <f t="shared" si="83"/>
        <v>0</v>
      </c>
      <c r="L687" s="248">
        <f t="shared" si="84"/>
        <v>0</v>
      </c>
      <c r="M687" s="13" t="b">
        <f t="shared" si="80"/>
        <v>1</v>
      </c>
      <c r="N687" s="13" t="b">
        <f t="shared" si="81"/>
        <v>1</v>
      </c>
      <c r="O687" s="248" t="str">
        <f t="shared" si="85"/>
        <v>-</v>
      </c>
      <c r="P687" s="248">
        <f>IF(O687="-",0,IF(COUNTIF(O687:$O$1021,O687)&gt;1,1,0))</f>
        <v>0</v>
      </c>
    </row>
    <row r="688" spans="1:16">
      <c r="A688" s="205">
        <v>667</v>
      </c>
      <c r="B688" s="177"/>
      <c r="C688" s="178"/>
      <c r="D688" s="177"/>
      <c r="E688" s="178"/>
      <c r="F688" s="179"/>
      <c r="G688" s="179"/>
      <c r="H688" s="248" t="b">
        <f t="shared" si="86"/>
        <v>1</v>
      </c>
      <c r="I688" s="248" t="b">
        <f t="shared" si="87"/>
        <v>1</v>
      </c>
      <c r="J688" s="248">
        <f t="shared" si="82"/>
        <v>0</v>
      </c>
      <c r="K688" s="248">
        <f t="shared" si="83"/>
        <v>0</v>
      </c>
      <c r="L688" s="248">
        <f t="shared" si="84"/>
        <v>0</v>
      </c>
      <c r="M688" s="13" t="b">
        <f t="shared" si="80"/>
        <v>1</v>
      </c>
      <c r="N688" s="13" t="b">
        <f t="shared" si="81"/>
        <v>1</v>
      </c>
      <c r="O688" s="248" t="str">
        <f t="shared" si="85"/>
        <v>-</v>
      </c>
      <c r="P688" s="248">
        <f>IF(O688="-",0,IF(COUNTIF(O688:$O$1021,O688)&gt;1,1,0))</f>
        <v>0</v>
      </c>
    </row>
    <row r="689" spans="1:16">
      <c r="A689" s="205">
        <v>668</v>
      </c>
      <c r="B689" s="177"/>
      <c r="C689" s="178"/>
      <c r="D689" s="177"/>
      <c r="E689" s="178"/>
      <c r="F689" s="179"/>
      <c r="G689" s="179"/>
      <c r="H689" s="248" t="b">
        <f t="shared" si="86"/>
        <v>1</v>
      </c>
      <c r="I689" s="248" t="b">
        <f t="shared" si="87"/>
        <v>1</v>
      </c>
      <c r="J689" s="248">
        <f t="shared" si="82"/>
        <v>0</v>
      </c>
      <c r="K689" s="248">
        <f t="shared" si="83"/>
        <v>0</v>
      </c>
      <c r="L689" s="248">
        <f t="shared" si="84"/>
        <v>0</v>
      </c>
      <c r="M689" s="13" t="b">
        <f t="shared" si="80"/>
        <v>1</v>
      </c>
      <c r="N689" s="13" t="b">
        <f t="shared" si="81"/>
        <v>1</v>
      </c>
      <c r="O689" s="248" t="str">
        <f t="shared" si="85"/>
        <v>-</v>
      </c>
      <c r="P689" s="248">
        <f>IF(O689="-",0,IF(COUNTIF(O689:$O$1021,O689)&gt;1,1,0))</f>
        <v>0</v>
      </c>
    </row>
    <row r="690" spans="1:16">
      <c r="A690" s="205">
        <v>669</v>
      </c>
      <c r="B690" s="177"/>
      <c r="C690" s="178"/>
      <c r="D690" s="177"/>
      <c r="E690" s="178"/>
      <c r="F690" s="179"/>
      <c r="G690" s="179"/>
      <c r="H690" s="248" t="b">
        <f t="shared" si="86"/>
        <v>1</v>
      </c>
      <c r="I690" s="248" t="b">
        <f t="shared" si="87"/>
        <v>1</v>
      </c>
      <c r="J690" s="248">
        <f t="shared" si="82"/>
        <v>0</v>
      </c>
      <c r="K690" s="248">
        <f t="shared" si="83"/>
        <v>0</v>
      </c>
      <c r="L690" s="248">
        <f t="shared" si="84"/>
        <v>0</v>
      </c>
      <c r="M690" s="13" t="b">
        <f t="shared" si="80"/>
        <v>1</v>
      </c>
      <c r="N690" s="13" t="b">
        <f t="shared" si="81"/>
        <v>1</v>
      </c>
      <c r="O690" s="248" t="str">
        <f t="shared" si="85"/>
        <v>-</v>
      </c>
      <c r="P690" s="248">
        <f>IF(O690="-",0,IF(COUNTIF(O690:$O$1021,O690)&gt;1,1,0))</f>
        <v>0</v>
      </c>
    </row>
    <row r="691" spans="1:16">
      <c r="A691" s="205">
        <v>670</v>
      </c>
      <c r="B691" s="177"/>
      <c r="C691" s="178"/>
      <c r="D691" s="177"/>
      <c r="E691" s="178"/>
      <c r="F691" s="179"/>
      <c r="G691" s="179"/>
      <c r="H691" s="248" t="b">
        <f t="shared" si="86"/>
        <v>1</v>
      </c>
      <c r="I691" s="248" t="b">
        <f t="shared" si="87"/>
        <v>1</v>
      </c>
      <c r="J691" s="248">
        <f t="shared" si="82"/>
        <v>0</v>
      </c>
      <c r="K691" s="248">
        <f t="shared" si="83"/>
        <v>0</v>
      </c>
      <c r="L691" s="248">
        <f t="shared" si="84"/>
        <v>0</v>
      </c>
      <c r="M691" s="13" t="b">
        <f t="shared" si="80"/>
        <v>1</v>
      </c>
      <c r="N691" s="13" t="b">
        <f t="shared" si="81"/>
        <v>1</v>
      </c>
      <c r="O691" s="248" t="str">
        <f t="shared" si="85"/>
        <v>-</v>
      </c>
      <c r="P691" s="248">
        <f>IF(O691="-",0,IF(COUNTIF(O691:$O$1021,O691)&gt;1,1,0))</f>
        <v>0</v>
      </c>
    </row>
    <row r="692" spans="1:16">
      <c r="A692" s="205">
        <v>671</v>
      </c>
      <c r="B692" s="177"/>
      <c r="C692" s="178"/>
      <c r="D692" s="177"/>
      <c r="E692" s="178"/>
      <c r="F692" s="179"/>
      <c r="G692" s="179"/>
      <c r="H692" s="248" t="b">
        <f t="shared" si="86"/>
        <v>1</v>
      </c>
      <c r="I692" s="248" t="b">
        <f t="shared" si="87"/>
        <v>1</v>
      </c>
      <c r="J692" s="248">
        <f t="shared" si="82"/>
        <v>0</v>
      </c>
      <c r="K692" s="248">
        <f t="shared" si="83"/>
        <v>0</v>
      </c>
      <c r="L692" s="248">
        <f t="shared" si="84"/>
        <v>0</v>
      </c>
      <c r="M692" s="13" t="b">
        <f t="shared" si="80"/>
        <v>1</v>
      </c>
      <c r="N692" s="13" t="b">
        <f t="shared" si="81"/>
        <v>1</v>
      </c>
      <c r="O692" s="248" t="str">
        <f t="shared" si="85"/>
        <v>-</v>
      </c>
      <c r="P692" s="248">
        <f>IF(O692="-",0,IF(COUNTIF(O692:$O$1021,O692)&gt;1,1,0))</f>
        <v>0</v>
      </c>
    </row>
    <row r="693" spans="1:16">
      <c r="A693" s="205">
        <v>672</v>
      </c>
      <c r="B693" s="177"/>
      <c r="C693" s="178"/>
      <c r="D693" s="177"/>
      <c r="E693" s="178"/>
      <c r="F693" s="179"/>
      <c r="G693" s="179"/>
      <c r="H693" s="248" t="b">
        <f t="shared" si="86"/>
        <v>1</v>
      </c>
      <c r="I693" s="248" t="b">
        <f t="shared" si="87"/>
        <v>1</v>
      </c>
      <c r="J693" s="248">
        <f t="shared" si="82"/>
        <v>0</v>
      </c>
      <c r="K693" s="248">
        <f t="shared" si="83"/>
        <v>0</v>
      </c>
      <c r="L693" s="248">
        <f t="shared" si="84"/>
        <v>0</v>
      </c>
      <c r="M693" s="13" t="b">
        <f t="shared" si="80"/>
        <v>1</v>
      </c>
      <c r="N693" s="13" t="b">
        <f t="shared" si="81"/>
        <v>1</v>
      </c>
      <c r="O693" s="248" t="str">
        <f t="shared" si="85"/>
        <v>-</v>
      </c>
      <c r="P693" s="248">
        <f>IF(O693="-",0,IF(COUNTIF(O693:$O$1021,O693)&gt;1,1,0))</f>
        <v>0</v>
      </c>
    </row>
    <row r="694" spans="1:16">
      <c r="A694" s="205">
        <v>673</v>
      </c>
      <c r="B694" s="177"/>
      <c r="C694" s="178"/>
      <c r="D694" s="177"/>
      <c r="E694" s="178"/>
      <c r="F694" s="179"/>
      <c r="G694" s="179"/>
      <c r="H694" s="248" t="b">
        <f t="shared" si="86"/>
        <v>1</v>
      </c>
      <c r="I694" s="248" t="b">
        <f t="shared" si="87"/>
        <v>1</v>
      </c>
      <c r="J694" s="248">
        <f t="shared" si="82"/>
        <v>0</v>
      </c>
      <c r="K694" s="248">
        <f t="shared" si="83"/>
        <v>0</v>
      </c>
      <c r="L694" s="248">
        <f t="shared" si="84"/>
        <v>0</v>
      </c>
      <c r="M694" s="13" t="b">
        <f t="shared" si="80"/>
        <v>1</v>
      </c>
      <c r="N694" s="13" t="b">
        <f t="shared" si="81"/>
        <v>1</v>
      </c>
      <c r="O694" s="248" t="str">
        <f t="shared" si="85"/>
        <v>-</v>
      </c>
      <c r="P694" s="248">
        <f>IF(O694="-",0,IF(COUNTIF(O694:$O$1021,O694)&gt;1,1,0))</f>
        <v>0</v>
      </c>
    </row>
    <row r="695" spans="1:16">
      <c r="A695" s="205">
        <v>674</v>
      </c>
      <c r="B695" s="177"/>
      <c r="C695" s="178"/>
      <c r="D695" s="177"/>
      <c r="E695" s="178"/>
      <c r="F695" s="179"/>
      <c r="G695" s="179"/>
      <c r="H695" s="248" t="b">
        <f t="shared" si="86"/>
        <v>1</v>
      </c>
      <c r="I695" s="248" t="b">
        <f t="shared" si="87"/>
        <v>1</v>
      </c>
      <c r="J695" s="248">
        <f t="shared" si="82"/>
        <v>0</v>
      </c>
      <c r="K695" s="248">
        <f t="shared" si="83"/>
        <v>0</v>
      </c>
      <c r="L695" s="248">
        <f t="shared" si="84"/>
        <v>0</v>
      </c>
      <c r="M695" s="13" t="b">
        <f t="shared" si="80"/>
        <v>1</v>
      </c>
      <c r="N695" s="13" t="b">
        <f t="shared" si="81"/>
        <v>1</v>
      </c>
      <c r="O695" s="248" t="str">
        <f t="shared" si="85"/>
        <v>-</v>
      </c>
      <c r="P695" s="248">
        <f>IF(O695="-",0,IF(COUNTIF(O695:$O$1021,O695)&gt;1,1,0))</f>
        <v>0</v>
      </c>
    </row>
    <row r="696" spans="1:16">
      <c r="A696" s="205">
        <v>675</v>
      </c>
      <c r="B696" s="177"/>
      <c r="C696" s="178"/>
      <c r="D696" s="177"/>
      <c r="E696" s="178"/>
      <c r="F696" s="179"/>
      <c r="G696" s="179"/>
      <c r="H696" s="248" t="b">
        <f t="shared" si="86"/>
        <v>1</v>
      </c>
      <c r="I696" s="248" t="b">
        <f t="shared" si="87"/>
        <v>1</v>
      </c>
      <c r="J696" s="248">
        <f t="shared" si="82"/>
        <v>0</v>
      </c>
      <c r="K696" s="248">
        <f t="shared" si="83"/>
        <v>0</v>
      </c>
      <c r="L696" s="248">
        <f t="shared" si="84"/>
        <v>0</v>
      </c>
      <c r="M696" s="13" t="b">
        <f t="shared" si="80"/>
        <v>1</v>
      </c>
      <c r="N696" s="13" t="b">
        <f t="shared" si="81"/>
        <v>1</v>
      </c>
      <c r="O696" s="248" t="str">
        <f t="shared" si="85"/>
        <v>-</v>
      </c>
      <c r="P696" s="248">
        <f>IF(O696="-",0,IF(COUNTIF(O696:$O$1021,O696)&gt;1,1,0))</f>
        <v>0</v>
      </c>
    </row>
    <row r="697" spans="1:16">
      <c r="A697" s="205">
        <v>676</v>
      </c>
      <c r="B697" s="177"/>
      <c r="C697" s="178"/>
      <c r="D697" s="177"/>
      <c r="E697" s="178"/>
      <c r="F697" s="179"/>
      <c r="G697" s="179"/>
      <c r="H697" s="248" t="b">
        <f t="shared" si="86"/>
        <v>1</v>
      </c>
      <c r="I697" s="248" t="b">
        <f t="shared" si="87"/>
        <v>1</v>
      </c>
      <c r="J697" s="248">
        <f t="shared" si="82"/>
        <v>0</v>
      </c>
      <c r="K697" s="248">
        <f t="shared" si="83"/>
        <v>0</v>
      </c>
      <c r="L697" s="248">
        <f t="shared" si="84"/>
        <v>0</v>
      </c>
      <c r="M697" s="13" t="b">
        <f t="shared" si="80"/>
        <v>1</v>
      </c>
      <c r="N697" s="13" t="b">
        <f t="shared" si="81"/>
        <v>1</v>
      </c>
      <c r="O697" s="248" t="str">
        <f t="shared" si="85"/>
        <v>-</v>
      </c>
      <c r="P697" s="248">
        <f>IF(O697="-",0,IF(COUNTIF(O697:$O$1021,O697)&gt;1,1,0))</f>
        <v>0</v>
      </c>
    </row>
    <row r="698" spans="1:16">
      <c r="A698" s="205">
        <v>677</v>
      </c>
      <c r="B698" s="177"/>
      <c r="C698" s="178"/>
      <c r="D698" s="177"/>
      <c r="E698" s="178"/>
      <c r="F698" s="179"/>
      <c r="G698" s="179"/>
      <c r="H698" s="248" t="b">
        <f t="shared" si="86"/>
        <v>1</v>
      </c>
      <c r="I698" s="248" t="b">
        <f t="shared" si="87"/>
        <v>1</v>
      </c>
      <c r="J698" s="248">
        <f t="shared" si="82"/>
        <v>0</v>
      </c>
      <c r="K698" s="248">
        <f t="shared" si="83"/>
        <v>0</v>
      </c>
      <c r="L698" s="248">
        <f t="shared" si="84"/>
        <v>0</v>
      </c>
      <c r="M698" s="13" t="b">
        <f t="shared" si="80"/>
        <v>1</v>
      </c>
      <c r="N698" s="13" t="b">
        <f t="shared" si="81"/>
        <v>1</v>
      </c>
      <c r="O698" s="248" t="str">
        <f t="shared" si="85"/>
        <v>-</v>
      </c>
      <c r="P698" s="248">
        <f>IF(O698="-",0,IF(COUNTIF(O698:$O$1021,O698)&gt;1,1,0))</f>
        <v>0</v>
      </c>
    </row>
    <row r="699" spans="1:16">
      <c r="A699" s="205">
        <v>678</v>
      </c>
      <c r="B699" s="177"/>
      <c r="C699" s="178"/>
      <c r="D699" s="177"/>
      <c r="E699" s="178"/>
      <c r="F699" s="179"/>
      <c r="G699" s="179"/>
      <c r="H699" s="248" t="b">
        <f t="shared" si="86"/>
        <v>1</v>
      </c>
      <c r="I699" s="248" t="b">
        <f t="shared" si="87"/>
        <v>1</v>
      </c>
      <c r="J699" s="248">
        <f t="shared" si="82"/>
        <v>0</v>
      </c>
      <c r="K699" s="248">
        <f t="shared" si="83"/>
        <v>0</v>
      </c>
      <c r="L699" s="248">
        <f t="shared" si="84"/>
        <v>0</v>
      </c>
      <c r="M699" s="13" t="b">
        <f t="shared" si="80"/>
        <v>1</v>
      </c>
      <c r="N699" s="13" t="b">
        <f t="shared" si="81"/>
        <v>1</v>
      </c>
      <c r="O699" s="248" t="str">
        <f t="shared" si="85"/>
        <v>-</v>
      </c>
      <c r="P699" s="248">
        <f>IF(O699="-",0,IF(COUNTIF(O699:$O$1021,O699)&gt;1,1,0))</f>
        <v>0</v>
      </c>
    </row>
    <row r="700" spans="1:16">
      <c r="A700" s="205">
        <v>679</v>
      </c>
      <c r="B700" s="177"/>
      <c r="C700" s="178"/>
      <c r="D700" s="177"/>
      <c r="E700" s="178"/>
      <c r="F700" s="179"/>
      <c r="G700" s="179"/>
      <c r="H700" s="248" t="b">
        <f t="shared" si="86"/>
        <v>1</v>
      </c>
      <c r="I700" s="248" t="b">
        <f t="shared" si="87"/>
        <v>1</v>
      </c>
      <c r="J700" s="248">
        <f t="shared" si="82"/>
        <v>0</v>
      </c>
      <c r="K700" s="248">
        <f t="shared" si="83"/>
        <v>0</v>
      </c>
      <c r="L700" s="248">
        <f t="shared" si="84"/>
        <v>0</v>
      </c>
      <c r="M700" s="13" t="b">
        <f t="shared" si="80"/>
        <v>1</v>
      </c>
      <c r="N700" s="13" t="b">
        <f t="shared" si="81"/>
        <v>1</v>
      </c>
      <c r="O700" s="248" t="str">
        <f t="shared" si="85"/>
        <v>-</v>
      </c>
      <c r="P700" s="248">
        <f>IF(O700="-",0,IF(COUNTIF(O700:$O$1021,O700)&gt;1,1,0))</f>
        <v>0</v>
      </c>
    </row>
    <row r="701" spans="1:16">
      <c r="A701" s="205">
        <v>680</v>
      </c>
      <c r="B701" s="177"/>
      <c r="C701" s="178"/>
      <c r="D701" s="177"/>
      <c r="E701" s="178"/>
      <c r="F701" s="179"/>
      <c r="G701" s="179"/>
      <c r="H701" s="248" t="b">
        <f t="shared" si="86"/>
        <v>1</v>
      </c>
      <c r="I701" s="248" t="b">
        <f t="shared" si="87"/>
        <v>1</v>
      </c>
      <c r="J701" s="248">
        <f t="shared" si="82"/>
        <v>0</v>
      </c>
      <c r="K701" s="248">
        <f t="shared" si="83"/>
        <v>0</v>
      </c>
      <c r="L701" s="248">
        <f t="shared" si="84"/>
        <v>0</v>
      </c>
      <c r="M701" s="13" t="b">
        <f t="shared" si="80"/>
        <v>1</v>
      </c>
      <c r="N701" s="13" t="b">
        <f t="shared" si="81"/>
        <v>1</v>
      </c>
      <c r="O701" s="248" t="str">
        <f t="shared" si="85"/>
        <v>-</v>
      </c>
      <c r="P701" s="248">
        <f>IF(O701="-",0,IF(COUNTIF(O701:$O$1021,O701)&gt;1,1,0))</f>
        <v>0</v>
      </c>
    </row>
    <row r="702" spans="1:16">
      <c r="A702" s="205">
        <v>681</v>
      </c>
      <c r="B702" s="177"/>
      <c r="C702" s="178"/>
      <c r="D702" s="177"/>
      <c r="E702" s="178"/>
      <c r="F702" s="179"/>
      <c r="G702" s="179"/>
      <c r="H702" s="248" t="b">
        <f t="shared" si="86"/>
        <v>1</v>
      </c>
      <c r="I702" s="248" t="b">
        <f t="shared" si="87"/>
        <v>1</v>
      </c>
      <c r="J702" s="248">
        <f t="shared" si="82"/>
        <v>0</v>
      </c>
      <c r="K702" s="248">
        <f t="shared" si="83"/>
        <v>0</v>
      </c>
      <c r="L702" s="248">
        <f t="shared" si="84"/>
        <v>0</v>
      </c>
      <c r="M702" s="13" t="b">
        <f t="shared" si="80"/>
        <v>1</v>
      </c>
      <c r="N702" s="13" t="b">
        <f t="shared" si="81"/>
        <v>1</v>
      </c>
      <c r="O702" s="248" t="str">
        <f t="shared" si="85"/>
        <v>-</v>
      </c>
      <c r="P702" s="248">
        <f>IF(O702="-",0,IF(COUNTIF(O702:$O$1021,O702)&gt;1,1,0))</f>
        <v>0</v>
      </c>
    </row>
    <row r="703" spans="1:16">
      <c r="A703" s="205">
        <v>682</v>
      </c>
      <c r="B703" s="177"/>
      <c r="C703" s="178"/>
      <c r="D703" s="177"/>
      <c r="E703" s="178"/>
      <c r="F703" s="179"/>
      <c r="G703" s="179"/>
      <c r="H703" s="248" t="b">
        <f t="shared" si="86"/>
        <v>1</v>
      </c>
      <c r="I703" s="248" t="b">
        <f t="shared" si="87"/>
        <v>1</v>
      </c>
      <c r="J703" s="248">
        <f t="shared" si="82"/>
        <v>0</v>
      </c>
      <c r="K703" s="248">
        <f t="shared" si="83"/>
        <v>0</v>
      </c>
      <c r="L703" s="248">
        <f t="shared" si="84"/>
        <v>0</v>
      </c>
      <c r="M703" s="13" t="b">
        <f t="shared" si="80"/>
        <v>1</v>
      </c>
      <c r="N703" s="13" t="b">
        <f t="shared" si="81"/>
        <v>1</v>
      </c>
      <c r="O703" s="248" t="str">
        <f t="shared" si="85"/>
        <v>-</v>
      </c>
      <c r="P703" s="248">
        <f>IF(O703="-",0,IF(COUNTIF(O703:$O$1021,O703)&gt;1,1,0))</f>
        <v>0</v>
      </c>
    </row>
    <row r="704" spans="1:16">
      <c r="A704" s="205">
        <v>683</v>
      </c>
      <c r="B704" s="177"/>
      <c r="C704" s="178"/>
      <c r="D704" s="177"/>
      <c r="E704" s="178"/>
      <c r="F704" s="179"/>
      <c r="G704" s="179"/>
      <c r="H704" s="248" t="b">
        <f t="shared" si="86"/>
        <v>1</v>
      </c>
      <c r="I704" s="248" t="b">
        <f t="shared" si="87"/>
        <v>1</v>
      </c>
      <c r="J704" s="248">
        <f t="shared" si="82"/>
        <v>0</v>
      </c>
      <c r="K704" s="248">
        <f t="shared" si="83"/>
        <v>0</v>
      </c>
      <c r="L704" s="248">
        <f t="shared" si="84"/>
        <v>0</v>
      </c>
      <c r="M704" s="13" t="b">
        <f t="shared" si="80"/>
        <v>1</v>
      </c>
      <c r="N704" s="13" t="b">
        <f t="shared" si="81"/>
        <v>1</v>
      </c>
      <c r="O704" s="248" t="str">
        <f t="shared" si="85"/>
        <v>-</v>
      </c>
      <c r="P704" s="248">
        <f>IF(O704="-",0,IF(COUNTIF(O704:$O$1021,O704)&gt;1,1,0))</f>
        <v>0</v>
      </c>
    </row>
    <row r="705" spans="1:16">
      <c r="A705" s="205">
        <v>684</v>
      </c>
      <c r="B705" s="177"/>
      <c r="C705" s="178"/>
      <c r="D705" s="177"/>
      <c r="E705" s="178"/>
      <c r="F705" s="179"/>
      <c r="G705" s="179"/>
      <c r="H705" s="248" t="b">
        <f t="shared" si="86"/>
        <v>1</v>
      </c>
      <c r="I705" s="248" t="b">
        <f t="shared" si="87"/>
        <v>1</v>
      </c>
      <c r="J705" s="248">
        <f t="shared" si="82"/>
        <v>0</v>
      </c>
      <c r="K705" s="248">
        <f t="shared" si="83"/>
        <v>0</v>
      </c>
      <c r="L705" s="248">
        <f t="shared" si="84"/>
        <v>0</v>
      </c>
      <c r="M705" s="13" t="b">
        <f t="shared" si="80"/>
        <v>1</v>
      </c>
      <c r="N705" s="13" t="b">
        <f t="shared" si="81"/>
        <v>1</v>
      </c>
      <c r="O705" s="248" t="str">
        <f t="shared" si="85"/>
        <v>-</v>
      </c>
      <c r="P705" s="248">
        <f>IF(O705="-",0,IF(COUNTIF(O705:$O$1021,O705)&gt;1,1,0))</f>
        <v>0</v>
      </c>
    </row>
    <row r="706" spans="1:16">
      <c r="A706" s="205">
        <v>685</v>
      </c>
      <c r="B706" s="177"/>
      <c r="C706" s="178"/>
      <c r="D706" s="177"/>
      <c r="E706" s="178"/>
      <c r="F706" s="179"/>
      <c r="G706" s="179"/>
      <c r="H706" s="248" t="b">
        <f t="shared" si="86"/>
        <v>1</v>
      </c>
      <c r="I706" s="248" t="b">
        <f t="shared" si="87"/>
        <v>1</v>
      </c>
      <c r="J706" s="248">
        <f t="shared" si="82"/>
        <v>0</v>
      </c>
      <c r="K706" s="248">
        <f t="shared" si="83"/>
        <v>0</v>
      </c>
      <c r="L706" s="248">
        <f t="shared" si="84"/>
        <v>0</v>
      </c>
      <c r="M706" s="13" t="b">
        <f t="shared" si="80"/>
        <v>1</v>
      </c>
      <c r="N706" s="13" t="b">
        <f t="shared" si="81"/>
        <v>1</v>
      </c>
      <c r="O706" s="248" t="str">
        <f t="shared" si="85"/>
        <v>-</v>
      </c>
      <c r="P706" s="248">
        <f>IF(O706="-",0,IF(COUNTIF(O706:$O$1021,O706)&gt;1,1,0))</f>
        <v>0</v>
      </c>
    </row>
    <row r="707" spans="1:16">
      <c r="A707" s="205">
        <v>686</v>
      </c>
      <c r="B707" s="177"/>
      <c r="C707" s="178"/>
      <c r="D707" s="177"/>
      <c r="E707" s="178"/>
      <c r="F707" s="179"/>
      <c r="G707" s="179"/>
      <c r="H707" s="248" t="b">
        <f t="shared" si="86"/>
        <v>1</v>
      </c>
      <c r="I707" s="248" t="b">
        <f t="shared" si="87"/>
        <v>1</v>
      </c>
      <c r="J707" s="248">
        <f t="shared" si="82"/>
        <v>0</v>
      </c>
      <c r="K707" s="248">
        <f t="shared" si="83"/>
        <v>0</v>
      </c>
      <c r="L707" s="248">
        <f t="shared" si="84"/>
        <v>0</v>
      </c>
      <c r="M707" s="13" t="b">
        <f t="shared" si="80"/>
        <v>1</v>
      </c>
      <c r="N707" s="13" t="b">
        <f t="shared" si="81"/>
        <v>1</v>
      </c>
      <c r="O707" s="248" t="str">
        <f t="shared" si="85"/>
        <v>-</v>
      </c>
      <c r="P707" s="248">
        <f>IF(O707="-",0,IF(COUNTIF(O707:$O$1021,O707)&gt;1,1,0))</f>
        <v>0</v>
      </c>
    </row>
    <row r="708" spans="1:16">
      <c r="A708" s="205">
        <v>687</v>
      </c>
      <c r="B708" s="177"/>
      <c r="C708" s="178"/>
      <c r="D708" s="177"/>
      <c r="E708" s="178"/>
      <c r="F708" s="179"/>
      <c r="G708" s="179"/>
      <c r="H708" s="248" t="b">
        <f t="shared" si="86"/>
        <v>1</v>
      </c>
      <c r="I708" s="248" t="b">
        <f t="shared" si="87"/>
        <v>1</v>
      </c>
      <c r="J708" s="248">
        <f t="shared" si="82"/>
        <v>0</v>
      </c>
      <c r="K708" s="248">
        <f t="shared" si="83"/>
        <v>0</v>
      </c>
      <c r="L708" s="248">
        <f t="shared" si="84"/>
        <v>0</v>
      </c>
      <c r="M708" s="13" t="b">
        <f t="shared" si="80"/>
        <v>1</v>
      </c>
      <c r="N708" s="13" t="b">
        <f t="shared" si="81"/>
        <v>1</v>
      </c>
      <c r="O708" s="248" t="str">
        <f t="shared" si="85"/>
        <v>-</v>
      </c>
      <c r="P708" s="248">
        <f>IF(O708="-",0,IF(COUNTIF(O708:$O$1021,O708)&gt;1,1,0))</f>
        <v>0</v>
      </c>
    </row>
    <row r="709" spans="1:16">
      <c r="A709" s="205">
        <v>688</v>
      </c>
      <c r="B709" s="177"/>
      <c r="C709" s="178"/>
      <c r="D709" s="177"/>
      <c r="E709" s="178"/>
      <c r="F709" s="179"/>
      <c r="G709" s="179"/>
      <c r="H709" s="248" t="b">
        <f t="shared" si="86"/>
        <v>1</v>
      </c>
      <c r="I709" s="248" t="b">
        <f t="shared" si="87"/>
        <v>1</v>
      </c>
      <c r="J709" s="248">
        <f t="shared" si="82"/>
        <v>0</v>
      </c>
      <c r="K709" s="248">
        <f t="shared" si="83"/>
        <v>0</v>
      </c>
      <c r="L709" s="248">
        <f t="shared" si="84"/>
        <v>0</v>
      </c>
      <c r="M709" s="13" t="b">
        <f t="shared" si="80"/>
        <v>1</v>
      </c>
      <c r="N709" s="13" t="b">
        <f t="shared" si="81"/>
        <v>1</v>
      </c>
      <c r="O709" s="248" t="str">
        <f t="shared" si="85"/>
        <v>-</v>
      </c>
      <c r="P709" s="248">
        <f>IF(O709="-",0,IF(COUNTIF(O709:$O$1021,O709)&gt;1,1,0))</f>
        <v>0</v>
      </c>
    </row>
    <row r="710" spans="1:16">
      <c r="A710" s="205">
        <v>689</v>
      </c>
      <c r="B710" s="177"/>
      <c r="C710" s="178"/>
      <c r="D710" s="177"/>
      <c r="E710" s="178"/>
      <c r="F710" s="179"/>
      <c r="G710" s="179"/>
      <c r="H710" s="248" t="b">
        <f t="shared" si="86"/>
        <v>1</v>
      </c>
      <c r="I710" s="248" t="b">
        <f t="shared" si="87"/>
        <v>1</v>
      </c>
      <c r="J710" s="248">
        <f t="shared" si="82"/>
        <v>0</v>
      </c>
      <c r="K710" s="248">
        <f t="shared" si="83"/>
        <v>0</v>
      </c>
      <c r="L710" s="248">
        <f t="shared" si="84"/>
        <v>0</v>
      </c>
      <c r="M710" s="13" t="b">
        <f t="shared" si="80"/>
        <v>1</v>
      </c>
      <c r="N710" s="13" t="b">
        <f t="shared" si="81"/>
        <v>1</v>
      </c>
      <c r="O710" s="248" t="str">
        <f t="shared" si="85"/>
        <v>-</v>
      </c>
      <c r="P710" s="248">
        <f>IF(O710="-",0,IF(COUNTIF(O710:$O$1021,O710)&gt;1,1,0))</f>
        <v>0</v>
      </c>
    </row>
    <row r="711" spans="1:16">
      <c r="A711" s="205">
        <v>690</v>
      </c>
      <c r="B711" s="177"/>
      <c r="C711" s="178"/>
      <c r="D711" s="177"/>
      <c r="E711" s="178"/>
      <c r="F711" s="179"/>
      <c r="G711" s="179"/>
      <c r="H711" s="248" t="b">
        <f t="shared" si="86"/>
        <v>1</v>
      </c>
      <c r="I711" s="248" t="b">
        <f t="shared" si="87"/>
        <v>1</v>
      </c>
      <c r="J711" s="248">
        <f t="shared" si="82"/>
        <v>0</v>
      </c>
      <c r="K711" s="248">
        <f t="shared" si="83"/>
        <v>0</v>
      </c>
      <c r="L711" s="248">
        <f t="shared" si="84"/>
        <v>0</v>
      </c>
      <c r="M711" s="13" t="b">
        <f t="shared" si="80"/>
        <v>1</v>
      </c>
      <c r="N711" s="13" t="b">
        <f t="shared" si="81"/>
        <v>1</v>
      </c>
      <c r="O711" s="248" t="str">
        <f t="shared" si="85"/>
        <v>-</v>
      </c>
      <c r="P711" s="248">
        <f>IF(O711="-",0,IF(COUNTIF(O711:$O$1021,O711)&gt;1,1,0))</f>
        <v>0</v>
      </c>
    </row>
    <row r="712" spans="1:16">
      <c r="A712" s="205">
        <v>691</v>
      </c>
      <c r="B712" s="177"/>
      <c r="C712" s="178"/>
      <c r="D712" s="177"/>
      <c r="E712" s="178"/>
      <c r="F712" s="179"/>
      <c r="G712" s="179"/>
      <c r="H712" s="248" t="b">
        <f t="shared" si="86"/>
        <v>1</v>
      </c>
      <c r="I712" s="248" t="b">
        <f t="shared" si="87"/>
        <v>1</v>
      </c>
      <c r="J712" s="248">
        <f t="shared" si="82"/>
        <v>0</v>
      </c>
      <c r="K712" s="248">
        <f t="shared" si="83"/>
        <v>0</v>
      </c>
      <c r="L712" s="248">
        <f t="shared" si="84"/>
        <v>0</v>
      </c>
      <c r="M712" s="13" t="b">
        <f t="shared" si="80"/>
        <v>1</v>
      </c>
      <c r="N712" s="13" t="b">
        <f t="shared" si="81"/>
        <v>1</v>
      </c>
      <c r="O712" s="248" t="str">
        <f t="shared" si="85"/>
        <v>-</v>
      </c>
      <c r="P712" s="248">
        <f>IF(O712="-",0,IF(COUNTIF(O712:$O$1021,O712)&gt;1,1,0))</f>
        <v>0</v>
      </c>
    </row>
    <row r="713" spans="1:16">
      <c r="A713" s="205">
        <v>692</v>
      </c>
      <c r="B713" s="177"/>
      <c r="C713" s="178"/>
      <c r="D713" s="177"/>
      <c r="E713" s="178"/>
      <c r="F713" s="179"/>
      <c r="G713" s="179"/>
      <c r="H713" s="248" t="b">
        <f t="shared" si="86"/>
        <v>1</v>
      </c>
      <c r="I713" s="248" t="b">
        <f t="shared" si="87"/>
        <v>1</v>
      </c>
      <c r="J713" s="248">
        <f t="shared" si="82"/>
        <v>0</v>
      </c>
      <c r="K713" s="248">
        <f t="shared" si="83"/>
        <v>0</v>
      </c>
      <c r="L713" s="248">
        <f t="shared" si="84"/>
        <v>0</v>
      </c>
      <c r="M713" s="13" t="b">
        <f t="shared" si="80"/>
        <v>1</v>
      </c>
      <c r="N713" s="13" t="b">
        <f t="shared" si="81"/>
        <v>1</v>
      </c>
      <c r="O713" s="248" t="str">
        <f t="shared" si="85"/>
        <v>-</v>
      </c>
      <c r="P713" s="248">
        <f>IF(O713="-",0,IF(COUNTIF(O713:$O$1021,O713)&gt;1,1,0))</f>
        <v>0</v>
      </c>
    </row>
    <row r="714" spans="1:16">
      <c r="A714" s="205">
        <v>693</v>
      </c>
      <c r="B714" s="177"/>
      <c r="C714" s="178"/>
      <c r="D714" s="177"/>
      <c r="E714" s="178"/>
      <c r="F714" s="179"/>
      <c r="G714" s="179"/>
      <c r="H714" s="248" t="b">
        <f t="shared" si="86"/>
        <v>1</v>
      </c>
      <c r="I714" s="248" t="b">
        <f t="shared" si="87"/>
        <v>1</v>
      </c>
      <c r="J714" s="248">
        <f t="shared" si="82"/>
        <v>0</v>
      </c>
      <c r="K714" s="248">
        <f t="shared" si="83"/>
        <v>0</v>
      </c>
      <c r="L714" s="248">
        <f t="shared" si="84"/>
        <v>0</v>
      </c>
      <c r="M714" s="13" t="b">
        <f t="shared" si="80"/>
        <v>1</v>
      </c>
      <c r="N714" s="13" t="b">
        <f t="shared" si="81"/>
        <v>1</v>
      </c>
      <c r="O714" s="248" t="str">
        <f t="shared" si="85"/>
        <v>-</v>
      </c>
      <c r="P714" s="248">
        <f>IF(O714="-",0,IF(COUNTIF(O714:$O$1021,O714)&gt;1,1,0))</f>
        <v>0</v>
      </c>
    </row>
    <row r="715" spans="1:16">
      <c r="A715" s="205">
        <v>694</v>
      </c>
      <c r="B715" s="177"/>
      <c r="C715" s="178"/>
      <c r="D715" s="177"/>
      <c r="E715" s="178"/>
      <c r="F715" s="179"/>
      <c r="G715" s="179"/>
      <c r="H715" s="248" t="b">
        <f t="shared" si="86"/>
        <v>1</v>
      </c>
      <c r="I715" s="248" t="b">
        <f t="shared" si="87"/>
        <v>1</v>
      </c>
      <c r="J715" s="248">
        <f t="shared" si="82"/>
        <v>0</v>
      </c>
      <c r="K715" s="248">
        <f t="shared" si="83"/>
        <v>0</v>
      </c>
      <c r="L715" s="248">
        <f t="shared" si="84"/>
        <v>0</v>
      </c>
      <c r="M715" s="13" t="b">
        <f t="shared" si="80"/>
        <v>1</v>
      </c>
      <c r="N715" s="13" t="b">
        <f t="shared" si="81"/>
        <v>1</v>
      </c>
      <c r="O715" s="248" t="str">
        <f t="shared" si="85"/>
        <v>-</v>
      </c>
      <c r="P715" s="248">
        <f>IF(O715="-",0,IF(COUNTIF(O715:$O$1021,O715)&gt;1,1,0))</f>
        <v>0</v>
      </c>
    </row>
    <row r="716" spans="1:16">
      <c r="A716" s="205">
        <v>695</v>
      </c>
      <c r="B716" s="177"/>
      <c r="C716" s="178"/>
      <c r="D716" s="177"/>
      <c r="E716" s="178"/>
      <c r="F716" s="179"/>
      <c r="G716" s="179"/>
      <c r="H716" s="248" t="b">
        <f t="shared" si="86"/>
        <v>1</v>
      </c>
      <c r="I716" s="248" t="b">
        <f t="shared" si="87"/>
        <v>1</v>
      </c>
      <c r="J716" s="248">
        <f t="shared" si="82"/>
        <v>0</v>
      </c>
      <c r="K716" s="248">
        <f t="shared" si="83"/>
        <v>0</v>
      </c>
      <c r="L716" s="248">
        <f t="shared" si="84"/>
        <v>0</v>
      </c>
      <c r="M716" s="13" t="b">
        <f t="shared" si="80"/>
        <v>1</v>
      </c>
      <c r="N716" s="13" t="b">
        <f t="shared" si="81"/>
        <v>1</v>
      </c>
      <c r="O716" s="248" t="str">
        <f t="shared" si="85"/>
        <v>-</v>
      </c>
      <c r="P716" s="248">
        <f>IF(O716="-",0,IF(COUNTIF(O716:$O$1021,O716)&gt;1,1,0))</f>
        <v>0</v>
      </c>
    </row>
    <row r="717" spans="1:16">
      <c r="A717" s="205">
        <v>696</v>
      </c>
      <c r="B717" s="177"/>
      <c r="C717" s="178"/>
      <c r="D717" s="177"/>
      <c r="E717" s="178"/>
      <c r="F717" s="179"/>
      <c r="G717" s="179"/>
      <c r="H717" s="248" t="b">
        <f t="shared" si="86"/>
        <v>1</v>
      </c>
      <c r="I717" s="248" t="b">
        <f t="shared" si="87"/>
        <v>1</v>
      </c>
      <c r="J717" s="248">
        <f t="shared" si="82"/>
        <v>0</v>
      </c>
      <c r="K717" s="248">
        <f t="shared" si="83"/>
        <v>0</v>
      </c>
      <c r="L717" s="248">
        <f t="shared" si="84"/>
        <v>0</v>
      </c>
      <c r="M717" s="13" t="b">
        <f t="shared" si="80"/>
        <v>1</v>
      </c>
      <c r="N717" s="13" t="b">
        <f t="shared" si="81"/>
        <v>1</v>
      </c>
      <c r="O717" s="248" t="str">
        <f t="shared" si="85"/>
        <v>-</v>
      </c>
      <c r="P717" s="248">
        <f>IF(O717="-",0,IF(COUNTIF(O717:$O$1021,O717)&gt;1,1,0))</f>
        <v>0</v>
      </c>
    </row>
    <row r="718" spans="1:16">
      <c r="A718" s="205">
        <v>697</v>
      </c>
      <c r="B718" s="177"/>
      <c r="C718" s="178"/>
      <c r="D718" s="177"/>
      <c r="E718" s="178"/>
      <c r="F718" s="179"/>
      <c r="G718" s="179"/>
      <c r="H718" s="248" t="b">
        <f t="shared" si="86"/>
        <v>1</v>
      </c>
      <c r="I718" s="248" t="b">
        <f t="shared" si="87"/>
        <v>1</v>
      </c>
      <c r="J718" s="248">
        <f t="shared" si="82"/>
        <v>0</v>
      </c>
      <c r="K718" s="248">
        <f t="shared" si="83"/>
        <v>0</v>
      </c>
      <c r="L718" s="248">
        <f t="shared" si="84"/>
        <v>0</v>
      </c>
      <c r="M718" s="13" t="b">
        <f t="shared" si="80"/>
        <v>1</v>
      </c>
      <c r="N718" s="13" t="b">
        <f t="shared" si="81"/>
        <v>1</v>
      </c>
      <c r="O718" s="248" t="str">
        <f t="shared" si="85"/>
        <v>-</v>
      </c>
      <c r="P718" s="248">
        <f>IF(O718="-",0,IF(COUNTIF(O718:$O$1021,O718)&gt;1,1,0))</f>
        <v>0</v>
      </c>
    </row>
    <row r="719" spans="1:16">
      <c r="A719" s="205">
        <v>698</v>
      </c>
      <c r="B719" s="177"/>
      <c r="C719" s="178"/>
      <c r="D719" s="177"/>
      <c r="E719" s="178"/>
      <c r="F719" s="179"/>
      <c r="G719" s="179"/>
      <c r="H719" s="248" t="b">
        <f t="shared" si="86"/>
        <v>1</v>
      </c>
      <c r="I719" s="248" t="b">
        <f t="shared" si="87"/>
        <v>1</v>
      </c>
      <c r="J719" s="248">
        <f t="shared" si="82"/>
        <v>0</v>
      </c>
      <c r="K719" s="248">
        <f t="shared" si="83"/>
        <v>0</v>
      </c>
      <c r="L719" s="248">
        <f t="shared" si="84"/>
        <v>0</v>
      </c>
      <c r="M719" s="13" t="b">
        <f t="shared" si="80"/>
        <v>1</v>
      </c>
      <c r="N719" s="13" t="b">
        <f t="shared" si="81"/>
        <v>1</v>
      </c>
      <c r="O719" s="248" t="str">
        <f t="shared" si="85"/>
        <v>-</v>
      </c>
      <c r="P719" s="248">
        <f>IF(O719="-",0,IF(COUNTIF(O719:$O$1021,O719)&gt;1,1,0))</f>
        <v>0</v>
      </c>
    </row>
    <row r="720" spans="1:16">
      <c r="A720" s="205">
        <v>699</v>
      </c>
      <c r="B720" s="177"/>
      <c r="C720" s="178"/>
      <c r="D720" s="177"/>
      <c r="E720" s="178"/>
      <c r="F720" s="179"/>
      <c r="G720" s="179"/>
      <c r="H720" s="248" t="b">
        <f t="shared" si="86"/>
        <v>1</v>
      </c>
      <c r="I720" s="248" t="b">
        <f t="shared" si="87"/>
        <v>1</v>
      </c>
      <c r="J720" s="248">
        <f t="shared" si="82"/>
        <v>0</v>
      </c>
      <c r="K720" s="248">
        <f t="shared" si="83"/>
        <v>0</v>
      </c>
      <c r="L720" s="248">
        <f t="shared" si="84"/>
        <v>0</v>
      </c>
      <c r="M720" s="13" t="b">
        <f t="shared" si="80"/>
        <v>1</v>
      </c>
      <c r="N720" s="13" t="b">
        <f t="shared" si="81"/>
        <v>1</v>
      </c>
      <c r="O720" s="248" t="str">
        <f t="shared" si="85"/>
        <v>-</v>
      </c>
      <c r="P720" s="248">
        <f>IF(O720="-",0,IF(COUNTIF(O720:$O$1021,O720)&gt;1,1,0))</f>
        <v>0</v>
      </c>
    </row>
    <row r="721" spans="1:16">
      <c r="A721" s="205">
        <v>700</v>
      </c>
      <c r="B721" s="177"/>
      <c r="C721" s="178"/>
      <c r="D721" s="177"/>
      <c r="E721" s="178"/>
      <c r="F721" s="179"/>
      <c r="G721" s="179"/>
      <c r="H721" s="248" t="b">
        <f t="shared" si="86"/>
        <v>1</v>
      </c>
      <c r="I721" s="248" t="b">
        <f t="shared" si="87"/>
        <v>1</v>
      </c>
      <c r="J721" s="248">
        <f t="shared" si="82"/>
        <v>0</v>
      </c>
      <c r="K721" s="248">
        <f t="shared" si="83"/>
        <v>0</v>
      </c>
      <c r="L721" s="248">
        <f t="shared" si="84"/>
        <v>0</v>
      </c>
      <c r="M721" s="13" t="b">
        <f t="shared" si="80"/>
        <v>1</v>
      </c>
      <c r="N721" s="13" t="b">
        <f t="shared" si="81"/>
        <v>1</v>
      </c>
      <c r="O721" s="248" t="str">
        <f t="shared" si="85"/>
        <v>-</v>
      </c>
      <c r="P721" s="248">
        <f>IF(O721="-",0,IF(COUNTIF(O721:$O$1021,O721)&gt;1,1,0))</f>
        <v>0</v>
      </c>
    </row>
    <row r="722" spans="1:16">
      <c r="A722" s="205">
        <v>701</v>
      </c>
      <c r="B722" s="177"/>
      <c r="C722" s="178"/>
      <c r="D722" s="177"/>
      <c r="E722" s="178"/>
      <c r="F722" s="179"/>
      <c r="G722" s="179"/>
      <c r="H722" s="248" t="b">
        <f t="shared" si="86"/>
        <v>1</v>
      </c>
      <c r="I722" s="248" t="b">
        <f t="shared" si="87"/>
        <v>1</v>
      </c>
      <c r="J722" s="248">
        <f t="shared" si="82"/>
        <v>0</v>
      </c>
      <c r="K722" s="248">
        <f t="shared" si="83"/>
        <v>0</v>
      </c>
      <c r="L722" s="248">
        <f t="shared" si="84"/>
        <v>0</v>
      </c>
      <c r="M722" s="13" t="b">
        <f t="shared" si="80"/>
        <v>1</v>
      </c>
      <c r="N722" s="13" t="b">
        <f t="shared" si="81"/>
        <v>1</v>
      </c>
      <c r="O722" s="248" t="str">
        <f t="shared" si="85"/>
        <v>-</v>
      </c>
      <c r="P722" s="248">
        <f>IF(O722="-",0,IF(COUNTIF(O722:$O$1021,O722)&gt;1,1,0))</f>
        <v>0</v>
      </c>
    </row>
    <row r="723" spans="1:16">
      <c r="A723" s="205">
        <v>702</v>
      </c>
      <c r="B723" s="177"/>
      <c r="C723" s="178"/>
      <c r="D723" s="177"/>
      <c r="E723" s="178"/>
      <c r="F723" s="179"/>
      <c r="G723" s="179"/>
      <c r="H723" s="248" t="b">
        <f t="shared" si="86"/>
        <v>1</v>
      </c>
      <c r="I723" s="248" t="b">
        <f t="shared" si="87"/>
        <v>1</v>
      </c>
      <c r="J723" s="248">
        <f t="shared" si="82"/>
        <v>0</v>
      </c>
      <c r="K723" s="248">
        <f t="shared" si="83"/>
        <v>0</v>
      </c>
      <c r="L723" s="248">
        <f t="shared" si="84"/>
        <v>0</v>
      </c>
      <c r="M723" s="13" t="b">
        <f t="shared" si="80"/>
        <v>1</v>
      </c>
      <c r="N723" s="13" t="b">
        <f t="shared" si="81"/>
        <v>1</v>
      </c>
      <c r="O723" s="248" t="str">
        <f t="shared" si="85"/>
        <v>-</v>
      </c>
      <c r="P723" s="248">
        <f>IF(O723="-",0,IF(COUNTIF(O723:$O$1021,O723)&gt;1,1,0))</f>
        <v>0</v>
      </c>
    </row>
    <row r="724" spans="1:16">
      <c r="A724" s="205">
        <v>703</v>
      </c>
      <c r="B724" s="177"/>
      <c r="C724" s="178"/>
      <c r="D724" s="177"/>
      <c r="E724" s="178"/>
      <c r="F724" s="179"/>
      <c r="G724" s="179"/>
      <c r="H724" s="248" t="b">
        <f t="shared" si="86"/>
        <v>1</v>
      </c>
      <c r="I724" s="248" t="b">
        <f t="shared" si="87"/>
        <v>1</v>
      </c>
      <c r="J724" s="248">
        <f t="shared" si="82"/>
        <v>0</v>
      </c>
      <c r="K724" s="248">
        <f t="shared" si="83"/>
        <v>0</v>
      </c>
      <c r="L724" s="248">
        <f t="shared" si="84"/>
        <v>0</v>
      </c>
      <c r="M724" s="13" t="b">
        <f t="shared" si="80"/>
        <v>1</v>
      </c>
      <c r="N724" s="13" t="b">
        <f t="shared" si="81"/>
        <v>1</v>
      </c>
      <c r="O724" s="248" t="str">
        <f t="shared" si="85"/>
        <v>-</v>
      </c>
      <c r="P724" s="248">
        <f>IF(O724="-",0,IF(COUNTIF(O724:$O$1021,O724)&gt;1,1,0))</f>
        <v>0</v>
      </c>
    </row>
    <row r="725" spans="1:16">
      <c r="A725" s="205">
        <v>704</v>
      </c>
      <c r="B725" s="177"/>
      <c r="C725" s="178"/>
      <c r="D725" s="177"/>
      <c r="E725" s="178"/>
      <c r="F725" s="179"/>
      <c r="G725" s="179"/>
      <c r="H725" s="248" t="b">
        <f t="shared" si="86"/>
        <v>1</v>
      </c>
      <c r="I725" s="248" t="b">
        <f t="shared" si="87"/>
        <v>1</v>
      </c>
      <c r="J725" s="248">
        <f t="shared" si="82"/>
        <v>0</v>
      </c>
      <c r="K725" s="248">
        <f t="shared" si="83"/>
        <v>0</v>
      </c>
      <c r="L725" s="248">
        <f t="shared" si="84"/>
        <v>0</v>
      </c>
      <c r="M725" s="13" t="b">
        <f t="shared" si="80"/>
        <v>1</v>
      </c>
      <c r="N725" s="13" t="b">
        <f t="shared" si="81"/>
        <v>1</v>
      </c>
      <c r="O725" s="248" t="str">
        <f t="shared" si="85"/>
        <v>-</v>
      </c>
      <c r="P725" s="248">
        <f>IF(O725="-",0,IF(COUNTIF(O725:$O$1021,O725)&gt;1,1,0))</f>
        <v>0</v>
      </c>
    </row>
    <row r="726" spans="1:16">
      <c r="A726" s="205">
        <v>705</v>
      </c>
      <c r="B726" s="177"/>
      <c r="C726" s="178"/>
      <c r="D726" s="177"/>
      <c r="E726" s="178"/>
      <c r="F726" s="179"/>
      <c r="G726" s="179"/>
      <c r="H726" s="248" t="b">
        <f t="shared" si="86"/>
        <v>1</v>
      </c>
      <c r="I726" s="248" t="b">
        <f t="shared" si="87"/>
        <v>1</v>
      </c>
      <c r="J726" s="248">
        <f t="shared" si="82"/>
        <v>0</v>
      </c>
      <c r="K726" s="248">
        <f t="shared" si="83"/>
        <v>0</v>
      </c>
      <c r="L726" s="248">
        <f t="shared" si="84"/>
        <v>0</v>
      </c>
      <c r="M726" s="13" t="b">
        <f t="shared" ref="M726:M789" si="88">IF(B726="",TRUE,(IF(ISNUMBER(MATCH(B726,CountriesList,0)),TRUE,FALSE)))</f>
        <v>1</v>
      </c>
      <c r="N726" s="13" t="b">
        <f t="shared" ref="N726:N789" si="89">IF(D726="",TRUE,(IF(ISNUMBER(MATCH(D726,ClientCategorisationList,0)),TRUE,FALSE)))</f>
        <v>1</v>
      </c>
      <c r="O726" s="248" t="str">
        <f t="shared" si="85"/>
        <v>-</v>
      </c>
      <c r="P726" s="248">
        <f>IF(O726="-",0,IF(COUNTIF(O726:$O$1021,O726)&gt;1,1,0))</f>
        <v>0</v>
      </c>
    </row>
    <row r="727" spans="1:16">
      <c r="A727" s="205">
        <v>706</v>
      </c>
      <c r="B727" s="177"/>
      <c r="C727" s="178"/>
      <c r="D727" s="177"/>
      <c r="E727" s="178"/>
      <c r="F727" s="179"/>
      <c r="G727" s="179"/>
      <c r="H727" s="248" t="b">
        <f t="shared" si="86"/>
        <v>1</v>
      </c>
      <c r="I727" s="248" t="b">
        <f t="shared" si="87"/>
        <v>1</v>
      </c>
      <c r="J727" s="248">
        <f t="shared" ref="J727:J790" si="90">IF(B727="Cyprus,CY",E727,0)</f>
        <v>0</v>
      </c>
      <c r="K727" s="248">
        <f t="shared" ref="K727:K790" si="91">IF(B727="Cyprus,CY",F727,0)</f>
        <v>0</v>
      </c>
      <c r="L727" s="248">
        <f t="shared" ref="L727:L790" si="92">IF(B727="Cyprus,CY",G727,0)</f>
        <v>0</v>
      </c>
      <c r="M727" s="13" t="b">
        <f t="shared" si="88"/>
        <v>1</v>
      </c>
      <c r="N727" s="13" t="b">
        <f t="shared" si="89"/>
        <v>1</v>
      </c>
      <c r="O727" s="248" t="str">
        <f t="shared" ref="O727:O790" si="93">CONCATENATE(B727,"-",D727)</f>
        <v>-</v>
      </c>
      <c r="P727" s="248">
        <f>IF(O727="-",0,IF(COUNTIF(O727:$O$1021,O727)&gt;1,1,0))</f>
        <v>0</v>
      </c>
    </row>
    <row r="728" spans="1:16">
      <c r="A728" s="205">
        <v>707</v>
      </c>
      <c r="B728" s="177"/>
      <c r="C728" s="178"/>
      <c r="D728" s="177"/>
      <c r="E728" s="178"/>
      <c r="F728" s="179"/>
      <c r="G728" s="179"/>
      <c r="H728" s="248" t="b">
        <f t="shared" ref="H728:H791" si="94">IF(ISBLANK(B728),TRUE,IF(OR(ISBLANK(C728),ISBLANK(D728),ISBLANK(E728),ISBLANK(F728),ISBLANK(G728)),FALSE,TRUE))</f>
        <v>1</v>
      </c>
      <c r="I728" s="248" t="b">
        <f t="shared" ref="I728:I791" si="95">IF(OR(AND(B728="N/A",D728="N/A",C728=0,E728=0),AND(ISBLANK(B728),ISBLANK(D728),ISBLANK(C728),ISBLANK(E728)),AND(AND(B728&lt;&gt;"N/A",NOT(ISBLANK(B728))),AND(D728&lt;&gt;"N/A",NOT(ISBLANK(D728))),C728&lt;&gt;0,E728&lt;&gt;0)),TRUE,FALSE)</f>
        <v>1</v>
      </c>
      <c r="J728" s="248">
        <f t="shared" si="90"/>
        <v>0</v>
      </c>
      <c r="K728" s="248">
        <f t="shared" si="91"/>
        <v>0</v>
      </c>
      <c r="L728" s="248">
        <f t="shared" si="92"/>
        <v>0</v>
      </c>
      <c r="M728" s="13" t="b">
        <f t="shared" si="88"/>
        <v>1</v>
      </c>
      <c r="N728" s="13" t="b">
        <f t="shared" si="89"/>
        <v>1</v>
      </c>
      <c r="O728" s="248" t="str">
        <f t="shared" si="93"/>
        <v>-</v>
      </c>
      <c r="P728" s="248">
        <f>IF(O728="-",0,IF(COUNTIF(O728:$O$1021,O728)&gt;1,1,0))</f>
        <v>0</v>
      </c>
    </row>
    <row r="729" spans="1:16">
      <c r="A729" s="205">
        <v>708</v>
      </c>
      <c r="B729" s="177"/>
      <c r="C729" s="178"/>
      <c r="D729" s="177"/>
      <c r="E729" s="178"/>
      <c r="F729" s="179"/>
      <c r="G729" s="179"/>
      <c r="H729" s="248" t="b">
        <f t="shared" si="94"/>
        <v>1</v>
      </c>
      <c r="I729" s="248" t="b">
        <f t="shared" si="95"/>
        <v>1</v>
      </c>
      <c r="J729" s="248">
        <f t="shared" si="90"/>
        <v>0</v>
      </c>
      <c r="K729" s="248">
        <f t="shared" si="91"/>
        <v>0</v>
      </c>
      <c r="L729" s="248">
        <f t="shared" si="92"/>
        <v>0</v>
      </c>
      <c r="M729" s="13" t="b">
        <f t="shared" si="88"/>
        <v>1</v>
      </c>
      <c r="N729" s="13" t="b">
        <f t="shared" si="89"/>
        <v>1</v>
      </c>
      <c r="O729" s="248" t="str">
        <f t="shared" si="93"/>
        <v>-</v>
      </c>
      <c r="P729" s="248">
        <f>IF(O729="-",0,IF(COUNTIF(O729:$O$1021,O729)&gt;1,1,0))</f>
        <v>0</v>
      </c>
    </row>
    <row r="730" spans="1:16">
      <c r="A730" s="205">
        <v>709</v>
      </c>
      <c r="B730" s="177"/>
      <c r="C730" s="178"/>
      <c r="D730" s="177"/>
      <c r="E730" s="178"/>
      <c r="F730" s="179"/>
      <c r="G730" s="179"/>
      <c r="H730" s="248" t="b">
        <f t="shared" si="94"/>
        <v>1</v>
      </c>
      <c r="I730" s="248" t="b">
        <f t="shared" si="95"/>
        <v>1</v>
      </c>
      <c r="J730" s="248">
        <f t="shared" si="90"/>
        <v>0</v>
      </c>
      <c r="K730" s="248">
        <f t="shared" si="91"/>
        <v>0</v>
      </c>
      <c r="L730" s="248">
        <f t="shared" si="92"/>
        <v>0</v>
      </c>
      <c r="M730" s="13" t="b">
        <f t="shared" si="88"/>
        <v>1</v>
      </c>
      <c r="N730" s="13" t="b">
        <f t="shared" si="89"/>
        <v>1</v>
      </c>
      <c r="O730" s="248" t="str">
        <f t="shared" si="93"/>
        <v>-</v>
      </c>
      <c r="P730" s="248">
        <f>IF(O730="-",0,IF(COUNTIF(O730:$O$1021,O730)&gt;1,1,0))</f>
        <v>0</v>
      </c>
    </row>
    <row r="731" spans="1:16">
      <c r="A731" s="205">
        <v>710</v>
      </c>
      <c r="B731" s="177"/>
      <c r="C731" s="178"/>
      <c r="D731" s="177"/>
      <c r="E731" s="178"/>
      <c r="F731" s="179"/>
      <c r="G731" s="179"/>
      <c r="H731" s="248" t="b">
        <f t="shared" si="94"/>
        <v>1</v>
      </c>
      <c r="I731" s="248" t="b">
        <f t="shared" si="95"/>
        <v>1</v>
      </c>
      <c r="J731" s="248">
        <f t="shared" si="90"/>
        <v>0</v>
      </c>
      <c r="K731" s="248">
        <f t="shared" si="91"/>
        <v>0</v>
      </c>
      <c r="L731" s="248">
        <f t="shared" si="92"/>
        <v>0</v>
      </c>
      <c r="M731" s="13" t="b">
        <f t="shared" si="88"/>
        <v>1</v>
      </c>
      <c r="N731" s="13" t="b">
        <f t="shared" si="89"/>
        <v>1</v>
      </c>
      <c r="O731" s="248" t="str">
        <f t="shared" si="93"/>
        <v>-</v>
      </c>
      <c r="P731" s="248">
        <f>IF(O731="-",0,IF(COUNTIF(O731:$O$1021,O731)&gt;1,1,0))</f>
        <v>0</v>
      </c>
    </row>
    <row r="732" spans="1:16">
      <c r="A732" s="205">
        <v>711</v>
      </c>
      <c r="B732" s="177"/>
      <c r="C732" s="178"/>
      <c r="D732" s="177"/>
      <c r="E732" s="178"/>
      <c r="F732" s="179"/>
      <c r="G732" s="179"/>
      <c r="H732" s="248" t="b">
        <f t="shared" si="94"/>
        <v>1</v>
      </c>
      <c r="I732" s="248" t="b">
        <f t="shared" si="95"/>
        <v>1</v>
      </c>
      <c r="J732" s="248">
        <f t="shared" si="90"/>
        <v>0</v>
      </c>
      <c r="K732" s="248">
        <f t="shared" si="91"/>
        <v>0</v>
      </c>
      <c r="L732" s="248">
        <f t="shared" si="92"/>
        <v>0</v>
      </c>
      <c r="M732" s="13" t="b">
        <f t="shared" si="88"/>
        <v>1</v>
      </c>
      <c r="N732" s="13" t="b">
        <f t="shared" si="89"/>
        <v>1</v>
      </c>
      <c r="O732" s="248" t="str">
        <f t="shared" si="93"/>
        <v>-</v>
      </c>
      <c r="P732" s="248">
        <f>IF(O732="-",0,IF(COUNTIF(O732:$O$1021,O732)&gt;1,1,0))</f>
        <v>0</v>
      </c>
    </row>
    <row r="733" spans="1:16">
      <c r="A733" s="205">
        <v>712</v>
      </c>
      <c r="B733" s="177"/>
      <c r="C733" s="178"/>
      <c r="D733" s="177"/>
      <c r="E733" s="178"/>
      <c r="F733" s="179"/>
      <c r="G733" s="179"/>
      <c r="H733" s="248" t="b">
        <f t="shared" si="94"/>
        <v>1</v>
      </c>
      <c r="I733" s="248" t="b">
        <f t="shared" si="95"/>
        <v>1</v>
      </c>
      <c r="J733" s="248">
        <f t="shared" si="90"/>
        <v>0</v>
      </c>
      <c r="K733" s="248">
        <f t="shared" si="91"/>
        <v>0</v>
      </c>
      <c r="L733" s="248">
        <f t="shared" si="92"/>
        <v>0</v>
      </c>
      <c r="M733" s="13" t="b">
        <f t="shared" si="88"/>
        <v>1</v>
      </c>
      <c r="N733" s="13" t="b">
        <f t="shared" si="89"/>
        <v>1</v>
      </c>
      <c r="O733" s="248" t="str">
        <f t="shared" si="93"/>
        <v>-</v>
      </c>
      <c r="P733" s="248">
        <f>IF(O733="-",0,IF(COUNTIF(O733:$O$1021,O733)&gt;1,1,0))</f>
        <v>0</v>
      </c>
    </row>
    <row r="734" spans="1:16">
      <c r="A734" s="205">
        <v>713</v>
      </c>
      <c r="B734" s="177"/>
      <c r="C734" s="178"/>
      <c r="D734" s="177"/>
      <c r="E734" s="178"/>
      <c r="F734" s="179"/>
      <c r="G734" s="179"/>
      <c r="H734" s="248" t="b">
        <f t="shared" si="94"/>
        <v>1</v>
      </c>
      <c r="I734" s="248" t="b">
        <f t="shared" si="95"/>
        <v>1</v>
      </c>
      <c r="J734" s="248">
        <f t="shared" si="90"/>
        <v>0</v>
      </c>
      <c r="K734" s="248">
        <f t="shared" si="91"/>
        <v>0</v>
      </c>
      <c r="L734" s="248">
        <f t="shared" si="92"/>
        <v>0</v>
      </c>
      <c r="M734" s="13" t="b">
        <f t="shared" si="88"/>
        <v>1</v>
      </c>
      <c r="N734" s="13" t="b">
        <f t="shared" si="89"/>
        <v>1</v>
      </c>
      <c r="O734" s="248" t="str">
        <f t="shared" si="93"/>
        <v>-</v>
      </c>
      <c r="P734" s="248">
        <f>IF(O734="-",0,IF(COUNTIF(O734:$O$1021,O734)&gt;1,1,0))</f>
        <v>0</v>
      </c>
    </row>
    <row r="735" spans="1:16">
      <c r="A735" s="205">
        <v>714</v>
      </c>
      <c r="B735" s="177"/>
      <c r="C735" s="178"/>
      <c r="D735" s="177"/>
      <c r="E735" s="178"/>
      <c r="F735" s="179"/>
      <c r="G735" s="179"/>
      <c r="H735" s="248" t="b">
        <f t="shared" si="94"/>
        <v>1</v>
      </c>
      <c r="I735" s="248" t="b">
        <f t="shared" si="95"/>
        <v>1</v>
      </c>
      <c r="J735" s="248">
        <f t="shared" si="90"/>
        <v>0</v>
      </c>
      <c r="K735" s="248">
        <f t="shared" si="91"/>
        <v>0</v>
      </c>
      <c r="L735" s="248">
        <f t="shared" si="92"/>
        <v>0</v>
      </c>
      <c r="M735" s="13" t="b">
        <f t="shared" si="88"/>
        <v>1</v>
      </c>
      <c r="N735" s="13" t="b">
        <f t="shared" si="89"/>
        <v>1</v>
      </c>
      <c r="O735" s="248" t="str">
        <f t="shared" si="93"/>
        <v>-</v>
      </c>
      <c r="P735" s="248">
        <f>IF(O735="-",0,IF(COUNTIF(O735:$O$1021,O735)&gt;1,1,0))</f>
        <v>0</v>
      </c>
    </row>
    <row r="736" spans="1:16">
      <c r="A736" s="205">
        <v>715</v>
      </c>
      <c r="B736" s="177"/>
      <c r="C736" s="178"/>
      <c r="D736" s="177"/>
      <c r="E736" s="178"/>
      <c r="F736" s="179"/>
      <c r="G736" s="179"/>
      <c r="H736" s="248" t="b">
        <f t="shared" si="94"/>
        <v>1</v>
      </c>
      <c r="I736" s="248" t="b">
        <f t="shared" si="95"/>
        <v>1</v>
      </c>
      <c r="J736" s="248">
        <f t="shared" si="90"/>
        <v>0</v>
      </c>
      <c r="K736" s="248">
        <f t="shared" si="91"/>
        <v>0</v>
      </c>
      <c r="L736" s="248">
        <f t="shared" si="92"/>
        <v>0</v>
      </c>
      <c r="M736" s="13" t="b">
        <f t="shared" si="88"/>
        <v>1</v>
      </c>
      <c r="N736" s="13" t="b">
        <f t="shared" si="89"/>
        <v>1</v>
      </c>
      <c r="O736" s="248" t="str">
        <f t="shared" si="93"/>
        <v>-</v>
      </c>
      <c r="P736" s="248">
        <f>IF(O736="-",0,IF(COUNTIF(O736:$O$1021,O736)&gt;1,1,0))</f>
        <v>0</v>
      </c>
    </row>
    <row r="737" spans="1:16">
      <c r="A737" s="205">
        <v>716</v>
      </c>
      <c r="B737" s="177"/>
      <c r="C737" s="178"/>
      <c r="D737" s="177"/>
      <c r="E737" s="178"/>
      <c r="F737" s="179"/>
      <c r="G737" s="179"/>
      <c r="H737" s="248" t="b">
        <f t="shared" si="94"/>
        <v>1</v>
      </c>
      <c r="I737" s="248" t="b">
        <f t="shared" si="95"/>
        <v>1</v>
      </c>
      <c r="J737" s="248">
        <f t="shared" si="90"/>
        <v>0</v>
      </c>
      <c r="K737" s="248">
        <f t="shared" si="91"/>
        <v>0</v>
      </c>
      <c r="L737" s="248">
        <f t="shared" si="92"/>
        <v>0</v>
      </c>
      <c r="M737" s="13" t="b">
        <f t="shared" si="88"/>
        <v>1</v>
      </c>
      <c r="N737" s="13" t="b">
        <f t="shared" si="89"/>
        <v>1</v>
      </c>
      <c r="O737" s="248" t="str">
        <f t="shared" si="93"/>
        <v>-</v>
      </c>
      <c r="P737" s="248">
        <f>IF(O737="-",0,IF(COUNTIF(O737:$O$1021,O737)&gt;1,1,0))</f>
        <v>0</v>
      </c>
    </row>
    <row r="738" spans="1:16">
      <c r="A738" s="205">
        <v>717</v>
      </c>
      <c r="B738" s="177"/>
      <c r="C738" s="178"/>
      <c r="D738" s="177"/>
      <c r="E738" s="178"/>
      <c r="F738" s="179"/>
      <c r="G738" s="179"/>
      <c r="H738" s="248" t="b">
        <f t="shared" si="94"/>
        <v>1</v>
      </c>
      <c r="I738" s="248" t="b">
        <f t="shared" si="95"/>
        <v>1</v>
      </c>
      <c r="J738" s="248">
        <f t="shared" si="90"/>
        <v>0</v>
      </c>
      <c r="K738" s="248">
        <f t="shared" si="91"/>
        <v>0</v>
      </c>
      <c r="L738" s="248">
        <f t="shared" si="92"/>
        <v>0</v>
      </c>
      <c r="M738" s="13" t="b">
        <f t="shared" si="88"/>
        <v>1</v>
      </c>
      <c r="N738" s="13" t="b">
        <f t="shared" si="89"/>
        <v>1</v>
      </c>
      <c r="O738" s="248" t="str">
        <f t="shared" si="93"/>
        <v>-</v>
      </c>
      <c r="P738" s="248">
        <f>IF(O738="-",0,IF(COUNTIF(O738:$O$1021,O738)&gt;1,1,0))</f>
        <v>0</v>
      </c>
    </row>
    <row r="739" spans="1:16">
      <c r="A739" s="205">
        <v>718</v>
      </c>
      <c r="B739" s="177"/>
      <c r="C739" s="178"/>
      <c r="D739" s="177"/>
      <c r="E739" s="178"/>
      <c r="F739" s="179"/>
      <c r="G739" s="179"/>
      <c r="H739" s="248" t="b">
        <f t="shared" si="94"/>
        <v>1</v>
      </c>
      <c r="I739" s="248" t="b">
        <f t="shared" si="95"/>
        <v>1</v>
      </c>
      <c r="J739" s="248">
        <f t="shared" si="90"/>
        <v>0</v>
      </c>
      <c r="K739" s="248">
        <f t="shared" si="91"/>
        <v>0</v>
      </c>
      <c r="L739" s="248">
        <f t="shared" si="92"/>
        <v>0</v>
      </c>
      <c r="M739" s="13" t="b">
        <f t="shared" si="88"/>
        <v>1</v>
      </c>
      <c r="N739" s="13" t="b">
        <f t="shared" si="89"/>
        <v>1</v>
      </c>
      <c r="O739" s="248" t="str">
        <f t="shared" si="93"/>
        <v>-</v>
      </c>
      <c r="P739" s="248">
        <f>IF(O739="-",0,IF(COUNTIF(O739:$O$1021,O739)&gt;1,1,0))</f>
        <v>0</v>
      </c>
    </row>
    <row r="740" spans="1:16">
      <c r="A740" s="205">
        <v>719</v>
      </c>
      <c r="B740" s="177"/>
      <c r="C740" s="178"/>
      <c r="D740" s="177"/>
      <c r="E740" s="178"/>
      <c r="F740" s="179"/>
      <c r="G740" s="179"/>
      <c r="H740" s="248" t="b">
        <f t="shared" si="94"/>
        <v>1</v>
      </c>
      <c r="I740" s="248" t="b">
        <f t="shared" si="95"/>
        <v>1</v>
      </c>
      <c r="J740" s="248">
        <f t="shared" si="90"/>
        <v>0</v>
      </c>
      <c r="K740" s="248">
        <f t="shared" si="91"/>
        <v>0</v>
      </c>
      <c r="L740" s="248">
        <f t="shared" si="92"/>
        <v>0</v>
      </c>
      <c r="M740" s="13" t="b">
        <f t="shared" si="88"/>
        <v>1</v>
      </c>
      <c r="N740" s="13" t="b">
        <f t="shared" si="89"/>
        <v>1</v>
      </c>
      <c r="O740" s="248" t="str">
        <f t="shared" si="93"/>
        <v>-</v>
      </c>
      <c r="P740" s="248">
        <f>IF(O740="-",0,IF(COUNTIF(O740:$O$1021,O740)&gt;1,1,0))</f>
        <v>0</v>
      </c>
    </row>
    <row r="741" spans="1:16">
      <c r="A741" s="205">
        <v>720</v>
      </c>
      <c r="B741" s="177"/>
      <c r="C741" s="178"/>
      <c r="D741" s="177"/>
      <c r="E741" s="178"/>
      <c r="F741" s="179"/>
      <c r="G741" s="179"/>
      <c r="H741" s="248" t="b">
        <f t="shared" si="94"/>
        <v>1</v>
      </c>
      <c r="I741" s="248" t="b">
        <f t="shared" si="95"/>
        <v>1</v>
      </c>
      <c r="J741" s="248">
        <f t="shared" si="90"/>
        <v>0</v>
      </c>
      <c r="K741" s="248">
        <f t="shared" si="91"/>
        <v>0</v>
      </c>
      <c r="L741" s="248">
        <f t="shared" si="92"/>
        <v>0</v>
      </c>
      <c r="M741" s="13" t="b">
        <f t="shared" si="88"/>
        <v>1</v>
      </c>
      <c r="N741" s="13" t="b">
        <f t="shared" si="89"/>
        <v>1</v>
      </c>
      <c r="O741" s="248" t="str">
        <f t="shared" si="93"/>
        <v>-</v>
      </c>
      <c r="P741" s="248">
        <f>IF(O741="-",0,IF(COUNTIF(O741:$O$1021,O741)&gt;1,1,0))</f>
        <v>0</v>
      </c>
    </row>
    <row r="742" spans="1:16">
      <c r="A742" s="205">
        <v>721</v>
      </c>
      <c r="B742" s="177"/>
      <c r="C742" s="178"/>
      <c r="D742" s="177"/>
      <c r="E742" s="178"/>
      <c r="F742" s="179"/>
      <c r="G742" s="179"/>
      <c r="H742" s="248" t="b">
        <f t="shared" si="94"/>
        <v>1</v>
      </c>
      <c r="I742" s="248" t="b">
        <f t="shared" si="95"/>
        <v>1</v>
      </c>
      <c r="J742" s="248">
        <f t="shared" si="90"/>
        <v>0</v>
      </c>
      <c r="K742" s="248">
        <f t="shared" si="91"/>
        <v>0</v>
      </c>
      <c r="L742" s="248">
        <f t="shared" si="92"/>
        <v>0</v>
      </c>
      <c r="M742" s="13" t="b">
        <f t="shared" si="88"/>
        <v>1</v>
      </c>
      <c r="N742" s="13" t="b">
        <f t="shared" si="89"/>
        <v>1</v>
      </c>
      <c r="O742" s="248" t="str">
        <f t="shared" si="93"/>
        <v>-</v>
      </c>
      <c r="P742" s="248">
        <f>IF(O742="-",0,IF(COUNTIF(O742:$O$1021,O742)&gt;1,1,0))</f>
        <v>0</v>
      </c>
    </row>
    <row r="743" spans="1:16">
      <c r="A743" s="205">
        <v>722</v>
      </c>
      <c r="B743" s="177"/>
      <c r="C743" s="178"/>
      <c r="D743" s="177"/>
      <c r="E743" s="178"/>
      <c r="F743" s="179"/>
      <c r="G743" s="179"/>
      <c r="H743" s="248" t="b">
        <f t="shared" si="94"/>
        <v>1</v>
      </c>
      <c r="I743" s="248" t="b">
        <f t="shared" si="95"/>
        <v>1</v>
      </c>
      <c r="J743" s="248">
        <f t="shared" si="90"/>
        <v>0</v>
      </c>
      <c r="K743" s="248">
        <f t="shared" si="91"/>
        <v>0</v>
      </c>
      <c r="L743" s="248">
        <f t="shared" si="92"/>
        <v>0</v>
      </c>
      <c r="M743" s="13" t="b">
        <f t="shared" si="88"/>
        <v>1</v>
      </c>
      <c r="N743" s="13" t="b">
        <f t="shared" si="89"/>
        <v>1</v>
      </c>
      <c r="O743" s="248" t="str">
        <f t="shared" si="93"/>
        <v>-</v>
      </c>
      <c r="P743" s="248">
        <f>IF(O743="-",0,IF(COUNTIF(O743:$O$1021,O743)&gt;1,1,0))</f>
        <v>0</v>
      </c>
    </row>
    <row r="744" spans="1:16">
      <c r="A744" s="205">
        <v>723</v>
      </c>
      <c r="B744" s="177"/>
      <c r="C744" s="178"/>
      <c r="D744" s="177"/>
      <c r="E744" s="178"/>
      <c r="F744" s="179"/>
      <c r="G744" s="179"/>
      <c r="H744" s="248" t="b">
        <f t="shared" si="94"/>
        <v>1</v>
      </c>
      <c r="I744" s="248" t="b">
        <f t="shared" si="95"/>
        <v>1</v>
      </c>
      <c r="J744" s="248">
        <f t="shared" si="90"/>
        <v>0</v>
      </c>
      <c r="K744" s="248">
        <f t="shared" si="91"/>
        <v>0</v>
      </c>
      <c r="L744" s="248">
        <f t="shared" si="92"/>
        <v>0</v>
      </c>
      <c r="M744" s="13" t="b">
        <f t="shared" si="88"/>
        <v>1</v>
      </c>
      <c r="N744" s="13" t="b">
        <f t="shared" si="89"/>
        <v>1</v>
      </c>
      <c r="O744" s="248" t="str">
        <f t="shared" si="93"/>
        <v>-</v>
      </c>
      <c r="P744" s="248">
        <f>IF(O744="-",0,IF(COUNTIF(O744:$O$1021,O744)&gt;1,1,0))</f>
        <v>0</v>
      </c>
    </row>
    <row r="745" spans="1:16">
      <c r="A745" s="205">
        <v>724</v>
      </c>
      <c r="B745" s="177"/>
      <c r="C745" s="178"/>
      <c r="D745" s="177"/>
      <c r="E745" s="178"/>
      <c r="F745" s="179"/>
      <c r="G745" s="179"/>
      <c r="H745" s="248" t="b">
        <f t="shared" si="94"/>
        <v>1</v>
      </c>
      <c r="I745" s="248" t="b">
        <f t="shared" si="95"/>
        <v>1</v>
      </c>
      <c r="J745" s="248">
        <f t="shared" si="90"/>
        <v>0</v>
      </c>
      <c r="K745" s="248">
        <f t="shared" si="91"/>
        <v>0</v>
      </c>
      <c r="L745" s="248">
        <f t="shared" si="92"/>
        <v>0</v>
      </c>
      <c r="M745" s="13" t="b">
        <f t="shared" si="88"/>
        <v>1</v>
      </c>
      <c r="N745" s="13" t="b">
        <f t="shared" si="89"/>
        <v>1</v>
      </c>
      <c r="O745" s="248" t="str">
        <f t="shared" si="93"/>
        <v>-</v>
      </c>
      <c r="P745" s="248">
        <f>IF(O745="-",0,IF(COUNTIF(O745:$O$1021,O745)&gt;1,1,0))</f>
        <v>0</v>
      </c>
    </row>
    <row r="746" spans="1:16">
      <c r="A746" s="205">
        <v>725</v>
      </c>
      <c r="B746" s="177"/>
      <c r="C746" s="178"/>
      <c r="D746" s="177"/>
      <c r="E746" s="178"/>
      <c r="F746" s="179"/>
      <c r="G746" s="179"/>
      <c r="H746" s="248" t="b">
        <f t="shared" si="94"/>
        <v>1</v>
      </c>
      <c r="I746" s="248" t="b">
        <f t="shared" si="95"/>
        <v>1</v>
      </c>
      <c r="J746" s="248">
        <f t="shared" si="90"/>
        <v>0</v>
      </c>
      <c r="K746" s="248">
        <f t="shared" si="91"/>
        <v>0</v>
      </c>
      <c r="L746" s="248">
        <f t="shared" si="92"/>
        <v>0</v>
      </c>
      <c r="M746" s="13" t="b">
        <f t="shared" si="88"/>
        <v>1</v>
      </c>
      <c r="N746" s="13" t="b">
        <f t="shared" si="89"/>
        <v>1</v>
      </c>
      <c r="O746" s="248" t="str">
        <f t="shared" si="93"/>
        <v>-</v>
      </c>
      <c r="P746" s="248">
        <f>IF(O746="-",0,IF(COUNTIF(O746:$O$1021,O746)&gt;1,1,0))</f>
        <v>0</v>
      </c>
    </row>
    <row r="747" spans="1:16">
      <c r="A747" s="205">
        <v>726</v>
      </c>
      <c r="B747" s="177"/>
      <c r="C747" s="178"/>
      <c r="D747" s="177"/>
      <c r="E747" s="178"/>
      <c r="F747" s="179"/>
      <c r="G747" s="179"/>
      <c r="H747" s="248" t="b">
        <f t="shared" si="94"/>
        <v>1</v>
      </c>
      <c r="I747" s="248" t="b">
        <f t="shared" si="95"/>
        <v>1</v>
      </c>
      <c r="J747" s="248">
        <f t="shared" si="90"/>
        <v>0</v>
      </c>
      <c r="K747" s="248">
        <f t="shared" si="91"/>
        <v>0</v>
      </c>
      <c r="L747" s="248">
        <f t="shared" si="92"/>
        <v>0</v>
      </c>
      <c r="M747" s="13" t="b">
        <f t="shared" si="88"/>
        <v>1</v>
      </c>
      <c r="N747" s="13" t="b">
        <f t="shared" si="89"/>
        <v>1</v>
      </c>
      <c r="O747" s="248" t="str">
        <f t="shared" si="93"/>
        <v>-</v>
      </c>
      <c r="P747" s="248">
        <f>IF(O747="-",0,IF(COUNTIF(O747:$O$1021,O747)&gt;1,1,0))</f>
        <v>0</v>
      </c>
    </row>
    <row r="748" spans="1:16">
      <c r="A748" s="205">
        <v>727</v>
      </c>
      <c r="B748" s="177"/>
      <c r="C748" s="178"/>
      <c r="D748" s="177"/>
      <c r="E748" s="178"/>
      <c r="F748" s="179"/>
      <c r="G748" s="179"/>
      <c r="H748" s="248" t="b">
        <f t="shared" si="94"/>
        <v>1</v>
      </c>
      <c r="I748" s="248" t="b">
        <f t="shared" si="95"/>
        <v>1</v>
      </c>
      <c r="J748" s="248">
        <f t="shared" si="90"/>
        <v>0</v>
      </c>
      <c r="K748" s="248">
        <f t="shared" si="91"/>
        <v>0</v>
      </c>
      <c r="L748" s="248">
        <f t="shared" si="92"/>
        <v>0</v>
      </c>
      <c r="M748" s="13" t="b">
        <f t="shared" si="88"/>
        <v>1</v>
      </c>
      <c r="N748" s="13" t="b">
        <f t="shared" si="89"/>
        <v>1</v>
      </c>
      <c r="O748" s="248" t="str">
        <f t="shared" si="93"/>
        <v>-</v>
      </c>
      <c r="P748" s="248">
        <f>IF(O748="-",0,IF(COUNTIF(O748:$O$1021,O748)&gt;1,1,0))</f>
        <v>0</v>
      </c>
    </row>
    <row r="749" spans="1:16">
      <c r="A749" s="205">
        <v>728</v>
      </c>
      <c r="B749" s="177"/>
      <c r="C749" s="178"/>
      <c r="D749" s="177"/>
      <c r="E749" s="178"/>
      <c r="F749" s="179"/>
      <c r="G749" s="179"/>
      <c r="H749" s="248" t="b">
        <f t="shared" si="94"/>
        <v>1</v>
      </c>
      <c r="I749" s="248" t="b">
        <f t="shared" si="95"/>
        <v>1</v>
      </c>
      <c r="J749" s="248">
        <f t="shared" si="90"/>
        <v>0</v>
      </c>
      <c r="K749" s="248">
        <f t="shared" si="91"/>
        <v>0</v>
      </c>
      <c r="L749" s="248">
        <f t="shared" si="92"/>
        <v>0</v>
      </c>
      <c r="M749" s="13" t="b">
        <f t="shared" si="88"/>
        <v>1</v>
      </c>
      <c r="N749" s="13" t="b">
        <f t="shared" si="89"/>
        <v>1</v>
      </c>
      <c r="O749" s="248" t="str">
        <f t="shared" si="93"/>
        <v>-</v>
      </c>
      <c r="P749" s="248">
        <f>IF(O749="-",0,IF(COUNTIF(O749:$O$1021,O749)&gt;1,1,0))</f>
        <v>0</v>
      </c>
    </row>
    <row r="750" spans="1:16">
      <c r="A750" s="205">
        <v>729</v>
      </c>
      <c r="B750" s="177"/>
      <c r="C750" s="178"/>
      <c r="D750" s="177"/>
      <c r="E750" s="178"/>
      <c r="F750" s="179"/>
      <c r="G750" s="179"/>
      <c r="H750" s="248" t="b">
        <f t="shared" si="94"/>
        <v>1</v>
      </c>
      <c r="I750" s="248" t="b">
        <f t="shared" si="95"/>
        <v>1</v>
      </c>
      <c r="J750" s="248">
        <f t="shared" si="90"/>
        <v>0</v>
      </c>
      <c r="K750" s="248">
        <f t="shared" si="91"/>
        <v>0</v>
      </c>
      <c r="L750" s="248">
        <f t="shared" si="92"/>
        <v>0</v>
      </c>
      <c r="M750" s="13" t="b">
        <f t="shared" si="88"/>
        <v>1</v>
      </c>
      <c r="N750" s="13" t="b">
        <f t="shared" si="89"/>
        <v>1</v>
      </c>
      <c r="O750" s="248" t="str">
        <f t="shared" si="93"/>
        <v>-</v>
      </c>
      <c r="P750" s="248">
        <f>IF(O750="-",0,IF(COUNTIF(O750:$O$1021,O750)&gt;1,1,0))</f>
        <v>0</v>
      </c>
    </row>
    <row r="751" spans="1:16">
      <c r="A751" s="205">
        <v>730</v>
      </c>
      <c r="B751" s="177"/>
      <c r="C751" s="178"/>
      <c r="D751" s="177"/>
      <c r="E751" s="178"/>
      <c r="F751" s="179"/>
      <c r="G751" s="179"/>
      <c r="H751" s="248" t="b">
        <f t="shared" si="94"/>
        <v>1</v>
      </c>
      <c r="I751" s="248" t="b">
        <f t="shared" si="95"/>
        <v>1</v>
      </c>
      <c r="J751" s="248">
        <f t="shared" si="90"/>
        <v>0</v>
      </c>
      <c r="K751" s="248">
        <f t="shared" si="91"/>
        <v>0</v>
      </c>
      <c r="L751" s="248">
        <f t="shared" si="92"/>
        <v>0</v>
      </c>
      <c r="M751" s="13" t="b">
        <f t="shared" si="88"/>
        <v>1</v>
      </c>
      <c r="N751" s="13" t="b">
        <f t="shared" si="89"/>
        <v>1</v>
      </c>
      <c r="O751" s="248" t="str">
        <f t="shared" si="93"/>
        <v>-</v>
      </c>
      <c r="P751" s="248">
        <f>IF(O751="-",0,IF(COUNTIF(O751:$O$1021,O751)&gt;1,1,0))</f>
        <v>0</v>
      </c>
    </row>
    <row r="752" spans="1:16">
      <c r="A752" s="205">
        <v>731</v>
      </c>
      <c r="B752" s="177"/>
      <c r="C752" s="178"/>
      <c r="D752" s="177"/>
      <c r="E752" s="178"/>
      <c r="F752" s="179"/>
      <c r="G752" s="179"/>
      <c r="H752" s="248" t="b">
        <f t="shared" si="94"/>
        <v>1</v>
      </c>
      <c r="I752" s="248" t="b">
        <f t="shared" si="95"/>
        <v>1</v>
      </c>
      <c r="J752" s="248">
        <f t="shared" si="90"/>
        <v>0</v>
      </c>
      <c r="K752" s="248">
        <f t="shared" si="91"/>
        <v>0</v>
      </c>
      <c r="L752" s="248">
        <f t="shared" si="92"/>
        <v>0</v>
      </c>
      <c r="M752" s="13" t="b">
        <f t="shared" si="88"/>
        <v>1</v>
      </c>
      <c r="N752" s="13" t="b">
        <f t="shared" si="89"/>
        <v>1</v>
      </c>
      <c r="O752" s="248" t="str">
        <f t="shared" si="93"/>
        <v>-</v>
      </c>
      <c r="P752" s="248">
        <f>IF(O752="-",0,IF(COUNTIF(O752:$O$1021,O752)&gt;1,1,0))</f>
        <v>0</v>
      </c>
    </row>
    <row r="753" spans="1:16">
      <c r="A753" s="205">
        <v>732</v>
      </c>
      <c r="B753" s="177"/>
      <c r="C753" s="178"/>
      <c r="D753" s="177"/>
      <c r="E753" s="178"/>
      <c r="F753" s="179"/>
      <c r="G753" s="179"/>
      <c r="H753" s="248" t="b">
        <f t="shared" si="94"/>
        <v>1</v>
      </c>
      <c r="I753" s="248" t="b">
        <f t="shared" si="95"/>
        <v>1</v>
      </c>
      <c r="J753" s="248">
        <f t="shared" si="90"/>
        <v>0</v>
      </c>
      <c r="K753" s="248">
        <f t="shared" si="91"/>
        <v>0</v>
      </c>
      <c r="L753" s="248">
        <f t="shared" si="92"/>
        <v>0</v>
      </c>
      <c r="M753" s="13" t="b">
        <f t="shared" si="88"/>
        <v>1</v>
      </c>
      <c r="N753" s="13" t="b">
        <f t="shared" si="89"/>
        <v>1</v>
      </c>
      <c r="O753" s="248" t="str">
        <f t="shared" si="93"/>
        <v>-</v>
      </c>
      <c r="P753" s="248">
        <f>IF(O753="-",0,IF(COUNTIF(O753:$O$1021,O753)&gt;1,1,0))</f>
        <v>0</v>
      </c>
    </row>
    <row r="754" spans="1:16">
      <c r="A754" s="205">
        <v>733</v>
      </c>
      <c r="B754" s="177"/>
      <c r="C754" s="178"/>
      <c r="D754" s="177"/>
      <c r="E754" s="178"/>
      <c r="F754" s="179"/>
      <c r="G754" s="179"/>
      <c r="H754" s="248" t="b">
        <f t="shared" si="94"/>
        <v>1</v>
      </c>
      <c r="I754" s="248" t="b">
        <f t="shared" si="95"/>
        <v>1</v>
      </c>
      <c r="J754" s="248">
        <f t="shared" si="90"/>
        <v>0</v>
      </c>
      <c r="K754" s="248">
        <f t="shared" si="91"/>
        <v>0</v>
      </c>
      <c r="L754" s="248">
        <f t="shared" si="92"/>
        <v>0</v>
      </c>
      <c r="M754" s="13" t="b">
        <f t="shared" si="88"/>
        <v>1</v>
      </c>
      <c r="N754" s="13" t="b">
        <f t="shared" si="89"/>
        <v>1</v>
      </c>
      <c r="O754" s="248" t="str">
        <f t="shared" si="93"/>
        <v>-</v>
      </c>
      <c r="P754" s="248">
        <f>IF(O754="-",0,IF(COUNTIF(O754:$O$1021,O754)&gt;1,1,0))</f>
        <v>0</v>
      </c>
    </row>
    <row r="755" spans="1:16">
      <c r="A755" s="205">
        <v>734</v>
      </c>
      <c r="B755" s="177"/>
      <c r="C755" s="178"/>
      <c r="D755" s="177"/>
      <c r="E755" s="178"/>
      <c r="F755" s="179"/>
      <c r="G755" s="179"/>
      <c r="H755" s="248" t="b">
        <f t="shared" si="94"/>
        <v>1</v>
      </c>
      <c r="I755" s="248" t="b">
        <f t="shared" si="95"/>
        <v>1</v>
      </c>
      <c r="J755" s="248">
        <f t="shared" si="90"/>
        <v>0</v>
      </c>
      <c r="K755" s="248">
        <f t="shared" si="91"/>
        <v>0</v>
      </c>
      <c r="L755" s="248">
        <f t="shared" si="92"/>
        <v>0</v>
      </c>
      <c r="M755" s="13" t="b">
        <f t="shared" si="88"/>
        <v>1</v>
      </c>
      <c r="N755" s="13" t="b">
        <f t="shared" si="89"/>
        <v>1</v>
      </c>
      <c r="O755" s="248" t="str">
        <f t="shared" si="93"/>
        <v>-</v>
      </c>
      <c r="P755" s="248">
        <f>IF(O755="-",0,IF(COUNTIF(O755:$O$1021,O755)&gt;1,1,0))</f>
        <v>0</v>
      </c>
    </row>
    <row r="756" spans="1:16">
      <c r="A756" s="205">
        <v>735</v>
      </c>
      <c r="B756" s="177"/>
      <c r="C756" s="178"/>
      <c r="D756" s="177"/>
      <c r="E756" s="178"/>
      <c r="F756" s="179"/>
      <c r="G756" s="179"/>
      <c r="H756" s="248" t="b">
        <f t="shared" si="94"/>
        <v>1</v>
      </c>
      <c r="I756" s="248" t="b">
        <f t="shared" si="95"/>
        <v>1</v>
      </c>
      <c r="J756" s="248">
        <f t="shared" si="90"/>
        <v>0</v>
      </c>
      <c r="K756" s="248">
        <f t="shared" si="91"/>
        <v>0</v>
      </c>
      <c r="L756" s="248">
        <f t="shared" si="92"/>
        <v>0</v>
      </c>
      <c r="M756" s="13" t="b">
        <f t="shared" si="88"/>
        <v>1</v>
      </c>
      <c r="N756" s="13" t="b">
        <f t="shared" si="89"/>
        <v>1</v>
      </c>
      <c r="O756" s="248" t="str">
        <f t="shared" si="93"/>
        <v>-</v>
      </c>
      <c r="P756" s="248">
        <f>IF(O756="-",0,IF(COUNTIF(O756:$O$1021,O756)&gt;1,1,0))</f>
        <v>0</v>
      </c>
    </row>
    <row r="757" spans="1:16">
      <c r="A757" s="205">
        <v>736</v>
      </c>
      <c r="B757" s="177"/>
      <c r="C757" s="178"/>
      <c r="D757" s="177"/>
      <c r="E757" s="178"/>
      <c r="F757" s="179"/>
      <c r="G757" s="179"/>
      <c r="H757" s="248" t="b">
        <f t="shared" si="94"/>
        <v>1</v>
      </c>
      <c r="I757" s="248" t="b">
        <f t="shared" si="95"/>
        <v>1</v>
      </c>
      <c r="J757" s="248">
        <f t="shared" si="90"/>
        <v>0</v>
      </c>
      <c r="K757" s="248">
        <f t="shared" si="91"/>
        <v>0</v>
      </c>
      <c r="L757" s="248">
        <f t="shared" si="92"/>
        <v>0</v>
      </c>
      <c r="M757" s="13" t="b">
        <f t="shared" si="88"/>
        <v>1</v>
      </c>
      <c r="N757" s="13" t="b">
        <f t="shared" si="89"/>
        <v>1</v>
      </c>
      <c r="O757" s="248" t="str">
        <f t="shared" si="93"/>
        <v>-</v>
      </c>
      <c r="P757" s="248">
        <f>IF(O757="-",0,IF(COUNTIF(O757:$O$1021,O757)&gt;1,1,0))</f>
        <v>0</v>
      </c>
    </row>
    <row r="758" spans="1:16">
      <c r="A758" s="205">
        <v>737</v>
      </c>
      <c r="B758" s="177"/>
      <c r="C758" s="178"/>
      <c r="D758" s="177"/>
      <c r="E758" s="178"/>
      <c r="F758" s="179"/>
      <c r="G758" s="179"/>
      <c r="H758" s="248" t="b">
        <f t="shared" si="94"/>
        <v>1</v>
      </c>
      <c r="I758" s="248" t="b">
        <f t="shared" si="95"/>
        <v>1</v>
      </c>
      <c r="J758" s="248">
        <f t="shared" si="90"/>
        <v>0</v>
      </c>
      <c r="K758" s="248">
        <f t="shared" si="91"/>
        <v>0</v>
      </c>
      <c r="L758" s="248">
        <f t="shared" si="92"/>
        <v>0</v>
      </c>
      <c r="M758" s="13" t="b">
        <f t="shared" si="88"/>
        <v>1</v>
      </c>
      <c r="N758" s="13" t="b">
        <f t="shared" si="89"/>
        <v>1</v>
      </c>
      <c r="O758" s="248" t="str">
        <f t="shared" si="93"/>
        <v>-</v>
      </c>
      <c r="P758" s="248">
        <f>IF(O758="-",0,IF(COUNTIF(O758:$O$1021,O758)&gt;1,1,0))</f>
        <v>0</v>
      </c>
    </row>
    <row r="759" spans="1:16">
      <c r="A759" s="205">
        <v>738</v>
      </c>
      <c r="B759" s="177"/>
      <c r="C759" s="178"/>
      <c r="D759" s="177"/>
      <c r="E759" s="178"/>
      <c r="F759" s="179"/>
      <c r="G759" s="179"/>
      <c r="H759" s="248" t="b">
        <f t="shared" si="94"/>
        <v>1</v>
      </c>
      <c r="I759" s="248" t="b">
        <f t="shared" si="95"/>
        <v>1</v>
      </c>
      <c r="J759" s="248">
        <f t="shared" si="90"/>
        <v>0</v>
      </c>
      <c r="K759" s="248">
        <f t="shared" si="91"/>
        <v>0</v>
      </c>
      <c r="L759" s="248">
        <f t="shared" si="92"/>
        <v>0</v>
      </c>
      <c r="M759" s="13" t="b">
        <f t="shared" si="88"/>
        <v>1</v>
      </c>
      <c r="N759" s="13" t="b">
        <f t="shared" si="89"/>
        <v>1</v>
      </c>
      <c r="O759" s="248" t="str">
        <f t="shared" si="93"/>
        <v>-</v>
      </c>
      <c r="P759" s="248">
        <f>IF(O759="-",0,IF(COUNTIF(O759:$O$1021,O759)&gt;1,1,0))</f>
        <v>0</v>
      </c>
    </row>
    <row r="760" spans="1:16">
      <c r="A760" s="205">
        <v>739</v>
      </c>
      <c r="B760" s="177"/>
      <c r="C760" s="178"/>
      <c r="D760" s="177"/>
      <c r="E760" s="178"/>
      <c r="F760" s="179"/>
      <c r="G760" s="179"/>
      <c r="H760" s="248" t="b">
        <f t="shared" si="94"/>
        <v>1</v>
      </c>
      <c r="I760" s="248" t="b">
        <f t="shared" si="95"/>
        <v>1</v>
      </c>
      <c r="J760" s="248">
        <f t="shared" si="90"/>
        <v>0</v>
      </c>
      <c r="K760" s="248">
        <f t="shared" si="91"/>
        <v>0</v>
      </c>
      <c r="L760" s="248">
        <f t="shared" si="92"/>
        <v>0</v>
      </c>
      <c r="M760" s="13" t="b">
        <f t="shared" si="88"/>
        <v>1</v>
      </c>
      <c r="N760" s="13" t="b">
        <f t="shared" si="89"/>
        <v>1</v>
      </c>
      <c r="O760" s="248" t="str">
        <f t="shared" si="93"/>
        <v>-</v>
      </c>
      <c r="P760" s="248">
        <f>IF(O760="-",0,IF(COUNTIF(O760:$O$1021,O760)&gt;1,1,0))</f>
        <v>0</v>
      </c>
    </row>
    <row r="761" spans="1:16">
      <c r="A761" s="205">
        <v>740</v>
      </c>
      <c r="B761" s="177"/>
      <c r="C761" s="178"/>
      <c r="D761" s="177"/>
      <c r="E761" s="178"/>
      <c r="F761" s="179"/>
      <c r="G761" s="179"/>
      <c r="H761" s="248" t="b">
        <f t="shared" si="94"/>
        <v>1</v>
      </c>
      <c r="I761" s="248" t="b">
        <f t="shared" si="95"/>
        <v>1</v>
      </c>
      <c r="J761" s="248">
        <f t="shared" si="90"/>
        <v>0</v>
      </c>
      <c r="K761" s="248">
        <f t="shared" si="91"/>
        <v>0</v>
      </c>
      <c r="L761" s="248">
        <f t="shared" si="92"/>
        <v>0</v>
      </c>
      <c r="M761" s="13" t="b">
        <f t="shared" si="88"/>
        <v>1</v>
      </c>
      <c r="N761" s="13" t="b">
        <f t="shared" si="89"/>
        <v>1</v>
      </c>
      <c r="O761" s="248" t="str">
        <f t="shared" si="93"/>
        <v>-</v>
      </c>
      <c r="P761" s="248">
        <f>IF(O761="-",0,IF(COUNTIF(O761:$O$1021,O761)&gt;1,1,0))</f>
        <v>0</v>
      </c>
    </row>
    <row r="762" spans="1:16">
      <c r="A762" s="205">
        <v>741</v>
      </c>
      <c r="B762" s="177"/>
      <c r="C762" s="178"/>
      <c r="D762" s="177"/>
      <c r="E762" s="178"/>
      <c r="F762" s="179"/>
      <c r="G762" s="179"/>
      <c r="H762" s="248" t="b">
        <f t="shared" si="94"/>
        <v>1</v>
      </c>
      <c r="I762" s="248" t="b">
        <f t="shared" si="95"/>
        <v>1</v>
      </c>
      <c r="J762" s="248">
        <f t="shared" si="90"/>
        <v>0</v>
      </c>
      <c r="K762" s="248">
        <f t="shared" si="91"/>
        <v>0</v>
      </c>
      <c r="L762" s="248">
        <f t="shared" si="92"/>
        <v>0</v>
      </c>
      <c r="M762" s="13" t="b">
        <f t="shared" si="88"/>
        <v>1</v>
      </c>
      <c r="N762" s="13" t="b">
        <f t="shared" si="89"/>
        <v>1</v>
      </c>
      <c r="O762" s="248" t="str">
        <f t="shared" si="93"/>
        <v>-</v>
      </c>
      <c r="P762" s="248">
        <f>IF(O762="-",0,IF(COUNTIF(O762:$O$1021,O762)&gt;1,1,0))</f>
        <v>0</v>
      </c>
    </row>
    <row r="763" spans="1:16">
      <c r="A763" s="205">
        <v>742</v>
      </c>
      <c r="B763" s="177"/>
      <c r="C763" s="178"/>
      <c r="D763" s="177"/>
      <c r="E763" s="178"/>
      <c r="F763" s="179"/>
      <c r="G763" s="179"/>
      <c r="H763" s="248" t="b">
        <f t="shared" si="94"/>
        <v>1</v>
      </c>
      <c r="I763" s="248" t="b">
        <f t="shared" si="95"/>
        <v>1</v>
      </c>
      <c r="J763" s="248">
        <f t="shared" si="90"/>
        <v>0</v>
      </c>
      <c r="K763" s="248">
        <f t="shared" si="91"/>
        <v>0</v>
      </c>
      <c r="L763" s="248">
        <f t="shared" si="92"/>
        <v>0</v>
      </c>
      <c r="M763" s="13" t="b">
        <f t="shared" si="88"/>
        <v>1</v>
      </c>
      <c r="N763" s="13" t="b">
        <f t="shared" si="89"/>
        <v>1</v>
      </c>
      <c r="O763" s="248" t="str">
        <f t="shared" si="93"/>
        <v>-</v>
      </c>
      <c r="P763" s="248">
        <f>IF(O763="-",0,IF(COUNTIF(O763:$O$1021,O763)&gt;1,1,0))</f>
        <v>0</v>
      </c>
    </row>
    <row r="764" spans="1:16">
      <c r="A764" s="205">
        <v>743</v>
      </c>
      <c r="B764" s="177"/>
      <c r="C764" s="178"/>
      <c r="D764" s="177"/>
      <c r="E764" s="178"/>
      <c r="F764" s="179"/>
      <c r="G764" s="179"/>
      <c r="H764" s="248" t="b">
        <f t="shared" si="94"/>
        <v>1</v>
      </c>
      <c r="I764" s="248" t="b">
        <f t="shared" si="95"/>
        <v>1</v>
      </c>
      <c r="J764" s="248">
        <f t="shared" si="90"/>
        <v>0</v>
      </c>
      <c r="K764" s="248">
        <f t="shared" si="91"/>
        <v>0</v>
      </c>
      <c r="L764" s="248">
        <f t="shared" si="92"/>
        <v>0</v>
      </c>
      <c r="M764" s="13" t="b">
        <f t="shared" si="88"/>
        <v>1</v>
      </c>
      <c r="N764" s="13" t="b">
        <f t="shared" si="89"/>
        <v>1</v>
      </c>
      <c r="O764" s="248" t="str">
        <f t="shared" si="93"/>
        <v>-</v>
      </c>
      <c r="P764" s="248">
        <f>IF(O764="-",0,IF(COUNTIF(O764:$O$1021,O764)&gt;1,1,0))</f>
        <v>0</v>
      </c>
    </row>
    <row r="765" spans="1:16">
      <c r="A765" s="205">
        <v>744</v>
      </c>
      <c r="B765" s="177"/>
      <c r="C765" s="178"/>
      <c r="D765" s="177"/>
      <c r="E765" s="178"/>
      <c r="F765" s="179"/>
      <c r="G765" s="179"/>
      <c r="H765" s="248" t="b">
        <f t="shared" si="94"/>
        <v>1</v>
      </c>
      <c r="I765" s="248" t="b">
        <f t="shared" si="95"/>
        <v>1</v>
      </c>
      <c r="J765" s="248">
        <f t="shared" si="90"/>
        <v>0</v>
      </c>
      <c r="K765" s="248">
        <f t="shared" si="91"/>
        <v>0</v>
      </c>
      <c r="L765" s="248">
        <f t="shared" si="92"/>
        <v>0</v>
      </c>
      <c r="M765" s="13" t="b">
        <f t="shared" si="88"/>
        <v>1</v>
      </c>
      <c r="N765" s="13" t="b">
        <f t="shared" si="89"/>
        <v>1</v>
      </c>
      <c r="O765" s="248" t="str">
        <f t="shared" si="93"/>
        <v>-</v>
      </c>
      <c r="P765" s="248">
        <f>IF(O765="-",0,IF(COUNTIF(O765:$O$1021,O765)&gt;1,1,0))</f>
        <v>0</v>
      </c>
    </row>
    <row r="766" spans="1:16">
      <c r="A766" s="205">
        <v>745</v>
      </c>
      <c r="B766" s="177"/>
      <c r="C766" s="178"/>
      <c r="D766" s="177"/>
      <c r="E766" s="178"/>
      <c r="F766" s="179"/>
      <c r="G766" s="179"/>
      <c r="H766" s="248" t="b">
        <f t="shared" si="94"/>
        <v>1</v>
      </c>
      <c r="I766" s="248" t="b">
        <f t="shared" si="95"/>
        <v>1</v>
      </c>
      <c r="J766" s="248">
        <f t="shared" si="90"/>
        <v>0</v>
      </c>
      <c r="K766" s="248">
        <f t="shared" si="91"/>
        <v>0</v>
      </c>
      <c r="L766" s="248">
        <f t="shared" si="92"/>
        <v>0</v>
      </c>
      <c r="M766" s="13" t="b">
        <f t="shared" si="88"/>
        <v>1</v>
      </c>
      <c r="N766" s="13" t="b">
        <f t="shared" si="89"/>
        <v>1</v>
      </c>
      <c r="O766" s="248" t="str">
        <f t="shared" si="93"/>
        <v>-</v>
      </c>
      <c r="P766" s="248">
        <f>IF(O766="-",0,IF(COUNTIF(O766:$O$1021,O766)&gt;1,1,0))</f>
        <v>0</v>
      </c>
    </row>
    <row r="767" spans="1:16">
      <c r="A767" s="205">
        <v>746</v>
      </c>
      <c r="B767" s="177"/>
      <c r="C767" s="178"/>
      <c r="D767" s="177"/>
      <c r="E767" s="178"/>
      <c r="F767" s="179"/>
      <c r="G767" s="179"/>
      <c r="H767" s="248" t="b">
        <f t="shared" si="94"/>
        <v>1</v>
      </c>
      <c r="I767" s="248" t="b">
        <f t="shared" si="95"/>
        <v>1</v>
      </c>
      <c r="J767" s="248">
        <f t="shared" si="90"/>
        <v>0</v>
      </c>
      <c r="K767" s="248">
        <f t="shared" si="91"/>
        <v>0</v>
      </c>
      <c r="L767" s="248">
        <f t="shared" si="92"/>
        <v>0</v>
      </c>
      <c r="M767" s="13" t="b">
        <f t="shared" si="88"/>
        <v>1</v>
      </c>
      <c r="N767" s="13" t="b">
        <f t="shared" si="89"/>
        <v>1</v>
      </c>
      <c r="O767" s="248" t="str">
        <f t="shared" si="93"/>
        <v>-</v>
      </c>
      <c r="P767" s="248">
        <f>IF(O767="-",0,IF(COUNTIF(O767:$O$1021,O767)&gt;1,1,0))</f>
        <v>0</v>
      </c>
    </row>
    <row r="768" spans="1:16">
      <c r="A768" s="205">
        <v>747</v>
      </c>
      <c r="B768" s="177"/>
      <c r="C768" s="178"/>
      <c r="D768" s="177"/>
      <c r="E768" s="178"/>
      <c r="F768" s="179"/>
      <c r="G768" s="179"/>
      <c r="H768" s="248" t="b">
        <f t="shared" si="94"/>
        <v>1</v>
      </c>
      <c r="I768" s="248" t="b">
        <f t="shared" si="95"/>
        <v>1</v>
      </c>
      <c r="J768" s="248">
        <f t="shared" si="90"/>
        <v>0</v>
      </c>
      <c r="K768" s="248">
        <f t="shared" si="91"/>
        <v>0</v>
      </c>
      <c r="L768" s="248">
        <f t="shared" si="92"/>
        <v>0</v>
      </c>
      <c r="M768" s="13" t="b">
        <f t="shared" si="88"/>
        <v>1</v>
      </c>
      <c r="N768" s="13" t="b">
        <f t="shared" si="89"/>
        <v>1</v>
      </c>
      <c r="O768" s="248" t="str">
        <f t="shared" si="93"/>
        <v>-</v>
      </c>
      <c r="P768" s="248">
        <f>IF(O768="-",0,IF(COUNTIF(O768:$O$1021,O768)&gt;1,1,0))</f>
        <v>0</v>
      </c>
    </row>
    <row r="769" spans="1:16">
      <c r="A769" s="205">
        <v>748</v>
      </c>
      <c r="B769" s="177"/>
      <c r="C769" s="178"/>
      <c r="D769" s="177"/>
      <c r="E769" s="178"/>
      <c r="F769" s="179"/>
      <c r="G769" s="179"/>
      <c r="H769" s="248" t="b">
        <f t="shared" si="94"/>
        <v>1</v>
      </c>
      <c r="I769" s="248" t="b">
        <f t="shared" si="95"/>
        <v>1</v>
      </c>
      <c r="J769" s="248">
        <f t="shared" si="90"/>
        <v>0</v>
      </c>
      <c r="K769" s="248">
        <f t="shared" si="91"/>
        <v>0</v>
      </c>
      <c r="L769" s="248">
        <f t="shared" si="92"/>
        <v>0</v>
      </c>
      <c r="M769" s="13" t="b">
        <f t="shared" si="88"/>
        <v>1</v>
      </c>
      <c r="N769" s="13" t="b">
        <f t="shared" si="89"/>
        <v>1</v>
      </c>
      <c r="O769" s="248" t="str">
        <f t="shared" si="93"/>
        <v>-</v>
      </c>
      <c r="P769" s="248">
        <f>IF(O769="-",0,IF(COUNTIF(O769:$O$1021,O769)&gt;1,1,0))</f>
        <v>0</v>
      </c>
    </row>
    <row r="770" spans="1:16">
      <c r="A770" s="205">
        <v>749</v>
      </c>
      <c r="B770" s="177"/>
      <c r="C770" s="178"/>
      <c r="D770" s="177"/>
      <c r="E770" s="178"/>
      <c r="F770" s="179"/>
      <c r="G770" s="179"/>
      <c r="H770" s="248" t="b">
        <f t="shared" si="94"/>
        <v>1</v>
      </c>
      <c r="I770" s="248" t="b">
        <f t="shared" si="95"/>
        <v>1</v>
      </c>
      <c r="J770" s="248">
        <f t="shared" si="90"/>
        <v>0</v>
      </c>
      <c r="K770" s="248">
        <f t="shared" si="91"/>
        <v>0</v>
      </c>
      <c r="L770" s="248">
        <f t="shared" si="92"/>
        <v>0</v>
      </c>
      <c r="M770" s="13" t="b">
        <f t="shared" si="88"/>
        <v>1</v>
      </c>
      <c r="N770" s="13" t="b">
        <f t="shared" si="89"/>
        <v>1</v>
      </c>
      <c r="O770" s="248" t="str">
        <f t="shared" si="93"/>
        <v>-</v>
      </c>
      <c r="P770" s="248">
        <f>IF(O770="-",0,IF(COUNTIF(O770:$O$1021,O770)&gt;1,1,0))</f>
        <v>0</v>
      </c>
    </row>
    <row r="771" spans="1:16">
      <c r="A771" s="205">
        <v>750</v>
      </c>
      <c r="B771" s="177"/>
      <c r="C771" s="178"/>
      <c r="D771" s="177"/>
      <c r="E771" s="178"/>
      <c r="F771" s="179"/>
      <c r="G771" s="179"/>
      <c r="H771" s="248" t="b">
        <f t="shared" si="94"/>
        <v>1</v>
      </c>
      <c r="I771" s="248" t="b">
        <f t="shared" si="95"/>
        <v>1</v>
      </c>
      <c r="J771" s="248">
        <f t="shared" si="90"/>
        <v>0</v>
      </c>
      <c r="K771" s="248">
        <f t="shared" si="91"/>
        <v>0</v>
      </c>
      <c r="L771" s="248">
        <f t="shared" si="92"/>
        <v>0</v>
      </c>
      <c r="M771" s="13" t="b">
        <f t="shared" si="88"/>
        <v>1</v>
      </c>
      <c r="N771" s="13" t="b">
        <f t="shared" si="89"/>
        <v>1</v>
      </c>
      <c r="O771" s="248" t="str">
        <f t="shared" si="93"/>
        <v>-</v>
      </c>
      <c r="P771" s="248">
        <f>IF(O771="-",0,IF(COUNTIF(O771:$O$1021,O771)&gt;1,1,0))</f>
        <v>0</v>
      </c>
    </row>
    <row r="772" spans="1:16">
      <c r="A772" s="205">
        <v>751</v>
      </c>
      <c r="B772" s="177"/>
      <c r="C772" s="178"/>
      <c r="D772" s="177"/>
      <c r="E772" s="178"/>
      <c r="F772" s="179"/>
      <c r="G772" s="179"/>
      <c r="H772" s="248" t="b">
        <f t="shared" si="94"/>
        <v>1</v>
      </c>
      <c r="I772" s="248" t="b">
        <f t="shared" si="95"/>
        <v>1</v>
      </c>
      <c r="J772" s="248">
        <f t="shared" si="90"/>
        <v>0</v>
      </c>
      <c r="K772" s="248">
        <f t="shared" si="91"/>
        <v>0</v>
      </c>
      <c r="L772" s="248">
        <f t="shared" si="92"/>
        <v>0</v>
      </c>
      <c r="M772" s="13" t="b">
        <f t="shared" si="88"/>
        <v>1</v>
      </c>
      <c r="N772" s="13" t="b">
        <f t="shared" si="89"/>
        <v>1</v>
      </c>
      <c r="O772" s="248" t="str">
        <f t="shared" si="93"/>
        <v>-</v>
      </c>
      <c r="P772" s="248">
        <f>IF(O772="-",0,IF(COUNTIF(O772:$O$1021,O772)&gt;1,1,0))</f>
        <v>0</v>
      </c>
    </row>
    <row r="773" spans="1:16">
      <c r="A773" s="205">
        <v>752</v>
      </c>
      <c r="B773" s="177"/>
      <c r="C773" s="178"/>
      <c r="D773" s="177"/>
      <c r="E773" s="178"/>
      <c r="F773" s="179"/>
      <c r="G773" s="179"/>
      <c r="H773" s="248" t="b">
        <f t="shared" si="94"/>
        <v>1</v>
      </c>
      <c r="I773" s="248" t="b">
        <f t="shared" si="95"/>
        <v>1</v>
      </c>
      <c r="J773" s="248">
        <f t="shared" si="90"/>
        <v>0</v>
      </c>
      <c r="K773" s="248">
        <f t="shared" si="91"/>
        <v>0</v>
      </c>
      <c r="L773" s="248">
        <f t="shared" si="92"/>
        <v>0</v>
      </c>
      <c r="M773" s="13" t="b">
        <f t="shared" si="88"/>
        <v>1</v>
      </c>
      <c r="N773" s="13" t="b">
        <f t="shared" si="89"/>
        <v>1</v>
      </c>
      <c r="O773" s="248" t="str">
        <f t="shared" si="93"/>
        <v>-</v>
      </c>
      <c r="P773" s="248">
        <f>IF(O773="-",0,IF(COUNTIF(O773:$O$1021,O773)&gt;1,1,0))</f>
        <v>0</v>
      </c>
    </row>
    <row r="774" spans="1:16">
      <c r="A774" s="205">
        <v>753</v>
      </c>
      <c r="B774" s="177"/>
      <c r="C774" s="178"/>
      <c r="D774" s="177"/>
      <c r="E774" s="178"/>
      <c r="F774" s="179"/>
      <c r="G774" s="179"/>
      <c r="H774" s="248" t="b">
        <f t="shared" si="94"/>
        <v>1</v>
      </c>
      <c r="I774" s="248" t="b">
        <f t="shared" si="95"/>
        <v>1</v>
      </c>
      <c r="J774" s="248">
        <f t="shared" si="90"/>
        <v>0</v>
      </c>
      <c r="K774" s="248">
        <f t="shared" si="91"/>
        <v>0</v>
      </c>
      <c r="L774" s="248">
        <f t="shared" si="92"/>
        <v>0</v>
      </c>
      <c r="M774" s="13" t="b">
        <f t="shared" si="88"/>
        <v>1</v>
      </c>
      <c r="N774" s="13" t="b">
        <f t="shared" si="89"/>
        <v>1</v>
      </c>
      <c r="O774" s="248" t="str">
        <f t="shared" si="93"/>
        <v>-</v>
      </c>
      <c r="P774" s="248">
        <f>IF(O774="-",0,IF(COUNTIF(O774:$O$1021,O774)&gt;1,1,0))</f>
        <v>0</v>
      </c>
    </row>
    <row r="775" spans="1:16">
      <c r="A775" s="205">
        <v>754</v>
      </c>
      <c r="B775" s="177"/>
      <c r="C775" s="178"/>
      <c r="D775" s="177"/>
      <c r="E775" s="178"/>
      <c r="F775" s="179"/>
      <c r="G775" s="179"/>
      <c r="H775" s="248" t="b">
        <f t="shared" si="94"/>
        <v>1</v>
      </c>
      <c r="I775" s="248" t="b">
        <f t="shared" si="95"/>
        <v>1</v>
      </c>
      <c r="J775" s="248">
        <f t="shared" si="90"/>
        <v>0</v>
      </c>
      <c r="K775" s="248">
        <f t="shared" si="91"/>
        <v>0</v>
      </c>
      <c r="L775" s="248">
        <f t="shared" si="92"/>
        <v>0</v>
      </c>
      <c r="M775" s="13" t="b">
        <f t="shared" si="88"/>
        <v>1</v>
      </c>
      <c r="N775" s="13" t="b">
        <f t="shared" si="89"/>
        <v>1</v>
      </c>
      <c r="O775" s="248" t="str">
        <f t="shared" si="93"/>
        <v>-</v>
      </c>
      <c r="P775" s="248">
        <f>IF(O775="-",0,IF(COUNTIF(O775:$O$1021,O775)&gt;1,1,0))</f>
        <v>0</v>
      </c>
    </row>
    <row r="776" spans="1:16">
      <c r="A776" s="205">
        <v>755</v>
      </c>
      <c r="B776" s="177"/>
      <c r="C776" s="178"/>
      <c r="D776" s="177"/>
      <c r="E776" s="178"/>
      <c r="F776" s="179"/>
      <c r="G776" s="179"/>
      <c r="H776" s="248" t="b">
        <f t="shared" si="94"/>
        <v>1</v>
      </c>
      <c r="I776" s="248" t="b">
        <f t="shared" si="95"/>
        <v>1</v>
      </c>
      <c r="J776" s="248">
        <f t="shared" si="90"/>
        <v>0</v>
      </c>
      <c r="K776" s="248">
        <f t="shared" si="91"/>
        <v>0</v>
      </c>
      <c r="L776" s="248">
        <f t="shared" si="92"/>
        <v>0</v>
      </c>
      <c r="M776" s="13" t="b">
        <f t="shared" si="88"/>
        <v>1</v>
      </c>
      <c r="N776" s="13" t="b">
        <f t="shared" si="89"/>
        <v>1</v>
      </c>
      <c r="O776" s="248" t="str">
        <f t="shared" si="93"/>
        <v>-</v>
      </c>
      <c r="P776" s="248">
        <f>IF(O776="-",0,IF(COUNTIF(O776:$O$1021,O776)&gt;1,1,0))</f>
        <v>0</v>
      </c>
    </row>
    <row r="777" spans="1:16">
      <c r="A777" s="205">
        <v>756</v>
      </c>
      <c r="B777" s="177"/>
      <c r="C777" s="178"/>
      <c r="D777" s="177"/>
      <c r="E777" s="178"/>
      <c r="F777" s="179"/>
      <c r="G777" s="179"/>
      <c r="H777" s="248" t="b">
        <f t="shared" si="94"/>
        <v>1</v>
      </c>
      <c r="I777" s="248" t="b">
        <f t="shared" si="95"/>
        <v>1</v>
      </c>
      <c r="J777" s="248">
        <f t="shared" si="90"/>
        <v>0</v>
      </c>
      <c r="K777" s="248">
        <f t="shared" si="91"/>
        <v>0</v>
      </c>
      <c r="L777" s="248">
        <f t="shared" si="92"/>
        <v>0</v>
      </c>
      <c r="M777" s="13" t="b">
        <f t="shared" si="88"/>
        <v>1</v>
      </c>
      <c r="N777" s="13" t="b">
        <f t="shared" si="89"/>
        <v>1</v>
      </c>
      <c r="O777" s="248" t="str">
        <f t="shared" si="93"/>
        <v>-</v>
      </c>
      <c r="P777" s="248">
        <f>IF(O777="-",0,IF(COUNTIF(O777:$O$1021,O777)&gt;1,1,0))</f>
        <v>0</v>
      </c>
    </row>
    <row r="778" spans="1:16">
      <c r="A778" s="205">
        <v>757</v>
      </c>
      <c r="B778" s="177"/>
      <c r="C778" s="178"/>
      <c r="D778" s="177"/>
      <c r="E778" s="178"/>
      <c r="F778" s="179"/>
      <c r="G778" s="179"/>
      <c r="H778" s="248" t="b">
        <f t="shared" si="94"/>
        <v>1</v>
      </c>
      <c r="I778" s="248" t="b">
        <f t="shared" si="95"/>
        <v>1</v>
      </c>
      <c r="J778" s="248">
        <f t="shared" si="90"/>
        <v>0</v>
      </c>
      <c r="K778" s="248">
        <f t="shared" si="91"/>
        <v>0</v>
      </c>
      <c r="L778" s="248">
        <f t="shared" si="92"/>
        <v>0</v>
      </c>
      <c r="M778" s="13" t="b">
        <f t="shared" si="88"/>
        <v>1</v>
      </c>
      <c r="N778" s="13" t="b">
        <f t="shared" si="89"/>
        <v>1</v>
      </c>
      <c r="O778" s="248" t="str">
        <f t="shared" si="93"/>
        <v>-</v>
      </c>
      <c r="P778" s="248">
        <f>IF(O778="-",0,IF(COUNTIF(O778:$O$1021,O778)&gt;1,1,0))</f>
        <v>0</v>
      </c>
    </row>
    <row r="779" spans="1:16">
      <c r="A779" s="205">
        <v>758</v>
      </c>
      <c r="B779" s="177"/>
      <c r="C779" s="178"/>
      <c r="D779" s="177"/>
      <c r="E779" s="178"/>
      <c r="F779" s="179"/>
      <c r="G779" s="179"/>
      <c r="H779" s="248" t="b">
        <f t="shared" si="94"/>
        <v>1</v>
      </c>
      <c r="I779" s="248" t="b">
        <f t="shared" si="95"/>
        <v>1</v>
      </c>
      <c r="J779" s="248">
        <f t="shared" si="90"/>
        <v>0</v>
      </c>
      <c r="K779" s="248">
        <f t="shared" si="91"/>
        <v>0</v>
      </c>
      <c r="L779" s="248">
        <f t="shared" si="92"/>
        <v>0</v>
      </c>
      <c r="M779" s="13" t="b">
        <f t="shared" si="88"/>
        <v>1</v>
      </c>
      <c r="N779" s="13" t="b">
        <f t="shared" si="89"/>
        <v>1</v>
      </c>
      <c r="O779" s="248" t="str">
        <f t="shared" si="93"/>
        <v>-</v>
      </c>
      <c r="P779" s="248">
        <f>IF(O779="-",0,IF(COUNTIF(O779:$O$1021,O779)&gt;1,1,0))</f>
        <v>0</v>
      </c>
    </row>
    <row r="780" spans="1:16">
      <c r="A780" s="205">
        <v>759</v>
      </c>
      <c r="B780" s="177"/>
      <c r="C780" s="178"/>
      <c r="D780" s="177"/>
      <c r="E780" s="178"/>
      <c r="F780" s="179"/>
      <c r="G780" s="179"/>
      <c r="H780" s="248" t="b">
        <f t="shared" si="94"/>
        <v>1</v>
      </c>
      <c r="I780" s="248" t="b">
        <f t="shared" si="95"/>
        <v>1</v>
      </c>
      <c r="J780" s="248">
        <f t="shared" si="90"/>
        <v>0</v>
      </c>
      <c r="K780" s="248">
        <f t="shared" si="91"/>
        <v>0</v>
      </c>
      <c r="L780" s="248">
        <f t="shared" si="92"/>
        <v>0</v>
      </c>
      <c r="M780" s="13" t="b">
        <f t="shared" si="88"/>
        <v>1</v>
      </c>
      <c r="N780" s="13" t="b">
        <f t="shared" si="89"/>
        <v>1</v>
      </c>
      <c r="O780" s="248" t="str">
        <f t="shared" si="93"/>
        <v>-</v>
      </c>
      <c r="P780" s="248">
        <f>IF(O780="-",0,IF(COUNTIF(O780:$O$1021,O780)&gt;1,1,0))</f>
        <v>0</v>
      </c>
    </row>
    <row r="781" spans="1:16">
      <c r="A781" s="205">
        <v>760</v>
      </c>
      <c r="B781" s="177"/>
      <c r="C781" s="178"/>
      <c r="D781" s="177"/>
      <c r="E781" s="178"/>
      <c r="F781" s="179"/>
      <c r="G781" s="179"/>
      <c r="H781" s="248" t="b">
        <f t="shared" si="94"/>
        <v>1</v>
      </c>
      <c r="I781" s="248" t="b">
        <f t="shared" si="95"/>
        <v>1</v>
      </c>
      <c r="J781" s="248">
        <f t="shared" si="90"/>
        <v>0</v>
      </c>
      <c r="K781" s="248">
        <f t="shared" si="91"/>
        <v>0</v>
      </c>
      <c r="L781" s="248">
        <f t="shared" si="92"/>
        <v>0</v>
      </c>
      <c r="M781" s="13" t="b">
        <f t="shared" si="88"/>
        <v>1</v>
      </c>
      <c r="N781" s="13" t="b">
        <f t="shared" si="89"/>
        <v>1</v>
      </c>
      <c r="O781" s="248" t="str">
        <f t="shared" si="93"/>
        <v>-</v>
      </c>
      <c r="P781" s="248">
        <f>IF(O781="-",0,IF(COUNTIF(O781:$O$1021,O781)&gt;1,1,0))</f>
        <v>0</v>
      </c>
    </row>
    <row r="782" spans="1:16">
      <c r="A782" s="205">
        <v>761</v>
      </c>
      <c r="B782" s="177"/>
      <c r="C782" s="178"/>
      <c r="D782" s="177"/>
      <c r="E782" s="178"/>
      <c r="F782" s="179"/>
      <c r="G782" s="179"/>
      <c r="H782" s="248" t="b">
        <f t="shared" si="94"/>
        <v>1</v>
      </c>
      <c r="I782" s="248" t="b">
        <f t="shared" si="95"/>
        <v>1</v>
      </c>
      <c r="J782" s="248">
        <f t="shared" si="90"/>
        <v>0</v>
      </c>
      <c r="K782" s="248">
        <f t="shared" si="91"/>
        <v>0</v>
      </c>
      <c r="L782" s="248">
        <f t="shared" si="92"/>
        <v>0</v>
      </c>
      <c r="M782" s="13" t="b">
        <f t="shared" si="88"/>
        <v>1</v>
      </c>
      <c r="N782" s="13" t="b">
        <f t="shared" si="89"/>
        <v>1</v>
      </c>
      <c r="O782" s="248" t="str">
        <f t="shared" si="93"/>
        <v>-</v>
      </c>
      <c r="P782" s="248">
        <f>IF(O782="-",0,IF(COUNTIF(O782:$O$1021,O782)&gt;1,1,0))</f>
        <v>0</v>
      </c>
    </row>
    <row r="783" spans="1:16">
      <c r="A783" s="205">
        <v>762</v>
      </c>
      <c r="B783" s="177"/>
      <c r="C783" s="178"/>
      <c r="D783" s="177"/>
      <c r="E783" s="178"/>
      <c r="F783" s="179"/>
      <c r="G783" s="179"/>
      <c r="H783" s="248" t="b">
        <f t="shared" si="94"/>
        <v>1</v>
      </c>
      <c r="I783" s="248" t="b">
        <f t="shared" si="95"/>
        <v>1</v>
      </c>
      <c r="J783" s="248">
        <f t="shared" si="90"/>
        <v>0</v>
      </c>
      <c r="K783" s="248">
        <f t="shared" si="91"/>
        <v>0</v>
      </c>
      <c r="L783" s="248">
        <f t="shared" si="92"/>
        <v>0</v>
      </c>
      <c r="M783" s="13" t="b">
        <f t="shared" si="88"/>
        <v>1</v>
      </c>
      <c r="N783" s="13" t="b">
        <f t="shared" si="89"/>
        <v>1</v>
      </c>
      <c r="O783" s="248" t="str">
        <f t="shared" si="93"/>
        <v>-</v>
      </c>
      <c r="P783" s="248">
        <f>IF(O783="-",0,IF(COUNTIF(O783:$O$1021,O783)&gt;1,1,0))</f>
        <v>0</v>
      </c>
    </row>
    <row r="784" spans="1:16">
      <c r="A784" s="205">
        <v>763</v>
      </c>
      <c r="B784" s="177"/>
      <c r="C784" s="178"/>
      <c r="D784" s="177"/>
      <c r="E784" s="178"/>
      <c r="F784" s="179"/>
      <c r="G784" s="179"/>
      <c r="H784" s="248" t="b">
        <f t="shared" si="94"/>
        <v>1</v>
      </c>
      <c r="I784" s="248" t="b">
        <f t="shared" si="95"/>
        <v>1</v>
      </c>
      <c r="J784" s="248">
        <f t="shared" si="90"/>
        <v>0</v>
      </c>
      <c r="K784" s="248">
        <f t="shared" si="91"/>
        <v>0</v>
      </c>
      <c r="L784" s="248">
        <f t="shared" si="92"/>
        <v>0</v>
      </c>
      <c r="M784" s="13" t="b">
        <f t="shared" si="88"/>
        <v>1</v>
      </c>
      <c r="N784" s="13" t="b">
        <f t="shared" si="89"/>
        <v>1</v>
      </c>
      <c r="O784" s="248" t="str">
        <f t="shared" si="93"/>
        <v>-</v>
      </c>
      <c r="P784" s="248">
        <f>IF(O784="-",0,IF(COUNTIF(O784:$O$1021,O784)&gt;1,1,0))</f>
        <v>0</v>
      </c>
    </row>
    <row r="785" spans="1:16">
      <c r="A785" s="205">
        <v>764</v>
      </c>
      <c r="B785" s="177"/>
      <c r="C785" s="178"/>
      <c r="D785" s="177"/>
      <c r="E785" s="178"/>
      <c r="F785" s="179"/>
      <c r="G785" s="179"/>
      <c r="H785" s="248" t="b">
        <f t="shared" si="94"/>
        <v>1</v>
      </c>
      <c r="I785" s="248" t="b">
        <f t="shared" si="95"/>
        <v>1</v>
      </c>
      <c r="J785" s="248">
        <f t="shared" si="90"/>
        <v>0</v>
      </c>
      <c r="K785" s="248">
        <f t="shared" si="91"/>
        <v>0</v>
      </c>
      <c r="L785" s="248">
        <f t="shared" si="92"/>
        <v>0</v>
      </c>
      <c r="M785" s="13" t="b">
        <f t="shared" si="88"/>
        <v>1</v>
      </c>
      <c r="N785" s="13" t="b">
        <f t="shared" si="89"/>
        <v>1</v>
      </c>
      <c r="O785" s="248" t="str">
        <f t="shared" si="93"/>
        <v>-</v>
      </c>
      <c r="P785" s="248">
        <f>IF(O785="-",0,IF(COUNTIF(O785:$O$1021,O785)&gt;1,1,0))</f>
        <v>0</v>
      </c>
    </row>
    <row r="786" spans="1:16">
      <c r="A786" s="205">
        <v>765</v>
      </c>
      <c r="B786" s="177"/>
      <c r="C786" s="178"/>
      <c r="D786" s="177"/>
      <c r="E786" s="178"/>
      <c r="F786" s="179"/>
      <c r="G786" s="179"/>
      <c r="H786" s="248" t="b">
        <f t="shared" si="94"/>
        <v>1</v>
      </c>
      <c r="I786" s="248" t="b">
        <f t="shared" si="95"/>
        <v>1</v>
      </c>
      <c r="J786" s="248">
        <f t="shared" si="90"/>
        <v>0</v>
      </c>
      <c r="K786" s="248">
        <f t="shared" si="91"/>
        <v>0</v>
      </c>
      <c r="L786" s="248">
        <f t="shared" si="92"/>
        <v>0</v>
      </c>
      <c r="M786" s="13" t="b">
        <f t="shared" si="88"/>
        <v>1</v>
      </c>
      <c r="N786" s="13" t="b">
        <f t="shared" si="89"/>
        <v>1</v>
      </c>
      <c r="O786" s="248" t="str">
        <f t="shared" si="93"/>
        <v>-</v>
      </c>
      <c r="P786" s="248">
        <f>IF(O786="-",0,IF(COUNTIF(O786:$O$1021,O786)&gt;1,1,0))</f>
        <v>0</v>
      </c>
    </row>
    <row r="787" spans="1:16">
      <c r="A787" s="205">
        <v>766</v>
      </c>
      <c r="B787" s="177"/>
      <c r="C787" s="178"/>
      <c r="D787" s="177"/>
      <c r="E787" s="178"/>
      <c r="F787" s="179"/>
      <c r="G787" s="179"/>
      <c r="H787" s="248" t="b">
        <f t="shared" si="94"/>
        <v>1</v>
      </c>
      <c r="I787" s="248" t="b">
        <f t="shared" si="95"/>
        <v>1</v>
      </c>
      <c r="J787" s="248">
        <f t="shared" si="90"/>
        <v>0</v>
      </c>
      <c r="K787" s="248">
        <f t="shared" si="91"/>
        <v>0</v>
      </c>
      <c r="L787" s="248">
        <f t="shared" si="92"/>
        <v>0</v>
      </c>
      <c r="M787" s="13" t="b">
        <f t="shared" si="88"/>
        <v>1</v>
      </c>
      <c r="N787" s="13" t="b">
        <f t="shared" si="89"/>
        <v>1</v>
      </c>
      <c r="O787" s="248" t="str">
        <f t="shared" si="93"/>
        <v>-</v>
      </c>
      <c r="P787" s="248">
        <f>IF(O787="-",0,IF(COUNTIF(O787:$O$1021,O787)&gt;1,1,0))</f>
        <v>0</v>
      </c>
    </row>
    <row r="788" spans="1:16">
      <c r="A788" s="205">
        <v>767</v>
      </c>
      <c r="B788" s="177"/>
      <c r="C788" s="178"/>
      <c r="D788" s="177"/>
      <c r="E788" s="178"/>
      <c r="F788" s="179"/>
      <c r="G788" s="179"/>
      <c r="H788" s="248" t="b">
        <f t="shared" si="94"/>
        <v>1</v>
      </c>
      <c r="I788" s="248" t="b">
        <f t="shared" si="95"/>
        <v>1</v>
      </c>
      <c r="J788" s="248">
        <f t="shared" si="90"/>
        <v>0</v>
      </c>
      <c r="K788" s="248">
        <f t="shared" si="91"/>
        <v>0</v>
      </c>
      <c r="L788" s="248">
        <f t="shared" si="92"/>
        <v>0</v>
      </c>
      <c r="M788" s="13" t="b">
        <f t="shared" si="88"/>
        <v>1</v>
      </c>
      <c r="N788" s="13" t="b">
        <f t="shared" si="89"/>
        <v>1</v>
      </c>
      <c r="O788" s="248" t="str">
        <f t="shared" si="93"/>
        <v>-</v>
      </c>
      <c r="P788" s="248">
        <f>IF(O788="-",0,IF(COUNTIF(O788:$O$1021,O788)&gt;1,1,0))</f>
        <v>0</v>
      </c>
    </row>
    <row r="789" spans="1:16">
      <c r="A789" s="205">
        <v>768</v>
      </c>
      <c r="B789" s="177"/>
      <c r="C789" s="178"/>
      <c r="D789" s="177"/>
      <c r="E789" s="178"/>
      <c r="F789" s="179"/>
      <c r="G789" s="179"/>
      <c r="H789" s="248" t="b">
        <f t="shared" si="94"/>
        <v>1</v>
      </c>
      <c r="I789" s="248" t="b">
        <f t="shared" si="95"/>
        <v>1</v>
      </c>
      <c r="J789" s="248">
        <f t="shared" si="90"/>
        <v>0</v>
      </c>
      <c r="K789" s="248">
        <f t="shared" si="91"/>
        <v>0</v>
      </c>
      <c r="L789" s="248">
        <f t="shared" si="92"/>
        <v>0</v>
      </c>
      <c r="M789" s="13" t="b">
        <f t="shared" si="88"/>
        <v>1</v>
      </c>
      <c r="N789" s="13" t="b">
        <f t="shared" si="89"/>
        <v>1</v>
      </c>
      <c r="O789" s="248" t="str">
        <f t="shared" si="93"/>
        <v>-</v>
      </c>
      <c r="P789" s="248">
        <f>IF(O789="-",0,IF(COUNTIF(O789:$O$1021,O789)&gt;1,1,0))</f>
        <v>0</v>
      </c>
    </row>
    <row r="790" spans="1:16">
      <c r="A790" s="205">
        <v>769</v>
      </c>
      <c r="B790" s="177"/>
      <c r="C790" s="178"/>
      <c r="D790" s="177"/>
      <c r="E790" s="178"/>
      <c r="F790" s="179"/>
      <c r="G790" s="179"/>
      <c r="H790" s="248" t="b">
        <f t="shared" si="94"/>
        <v>1</v>
      </c>
      <c r="I790" s="248" t="b">
        <f t="shared" si="95"/>
        <v>1</v>
      </c>
      <c r="J790" s="248">
        <f t="shared" si="90"/>
        <v>0</v>
      </c>
      <c r="K790" s="248">
        <f t="shared" si="91"/>
        <v>0</v>
      </c>
      <c r="L790" s="248">
        <f t="shared" si="92"/>
        <v>0</v>
      </c>
      <c r="M790" s="13" t="b">
        <f t="shared" ref="M790:M853" si="96">IF(B790="",TRUE,(IF(ISNUMBER(MATCH(B790,CountriesList,0)),TRUE,FALSE)))</f>
        <v>1</v>
      </c>
      <c r="N790" s="13" t="b">
        <f t="shared" ref="N790:N853" si="97">IF(D790="",TRUE,(IF(ISNUMBER(MATCH(D790,ClientCategorisationList,0)),TRUE,FALSE)))</f>
        <v>1</v>
      </c>
      <c r="O790" s="248" t="str">
        <f t="shared" si="93"/>
        <v>-</v>
      </c>
      <c r="P790" s="248">
        <f>IF(O790="-",0,IF(COUNTIF(O790:$O$1021,O790)&gt;1,1,0))</f>
        <v>0</v>
      </c>
    </row>
    <row r="791" spans="1:16">
      <c r="A791" s="205">
        <v>770</v>
      </c>
      <c r="B791" s="177"/>
      <c r="C791" s="178"/>
      <c r="D791" s="177"/>
      <c r="E791" s="178"/>
      <c r="F791" s="179"/>
      <c r="G791" s="179"/>
      <c r="H791" s="248" t="b">
        <f t="shared" si="94"/>
        <v>1</v>
      </c>
      <c r="I791" s="248" t="b">
        <f t="shared" si="95"/>
        <v>1</v>
      </c>
      <c r="J791" s="248">
        <f t="shared" ref="J791:J854" si="98">IF(B791="Cyprus,CY",E791,0)</f>
        <v>0</v>
      </c>
      <c r="K791" s="248">
        <f t="shared" ref="K791:K854" si="99">IF(B791="Cyprus,CY",F791,0)</f>
        <v>0</v>
      </c>
      <c r="L791" s="248">
        <f t="shared" ref="L791:L854" si="100">IF(B791="Cyprus,CY",G791,0)</f>
        <v>0</v>
      </c>
      <c r="M791" s="13" t="b">
        <f t="shared" si="96"/>
        <v>1</v>
      </c>
      <c r="N791" s="13" t="b">
        <f t="shared" si="97"/>
        <v>1</v>
      </c>
      <c r="O791" s="248" t="str">
        <f t="shared" ref="O791:O854" si="101">CONCATENATE(B791,"-",D791)</f>
        <v>-</v>
      </c>
      <c r="P791" s="248">
        <f>IF(O791="-",0,IF(COUNTIF(O791:$O$1021,O791)&gt;1,1,0))</f>
        <v>0</v>
      </c>
    </row>
    <row r="792" spans="1:16">
      <c r="A792" s="205">
        <v>771</v>
      </c>
      <c r="B792" s="177"/>
      <c r="C792" s="178"/>
      <c r="D792" s="177"/>
      <c r="E792" s="178"/>
      <c r="F792" s="179"/>
      <c r="G792" s="179"/>
      <c r="H792" s="248" t="b">
        <f t="shared" ref="H792:H855" si="102">IF(ISBLANK(B792),TRUE,IF(OR(ISBLANK(C792),ISBLANK(D792),ISBLANK(E792),ISBLANK(F792),ISBLANK(G792)),FALSE,TRUE))</f>
        <v>1</v>
      </c>
      <c r="I792" s="248" t="b">
        <f t="shared" ref="I792:I855" si="103">IF(OR(AND(B792="N/A",D792="N/A",C792=0,E792=0),AND(ISBLANK(B792),ISBLANK(D792),ISBLANK(C792),ISBLANK(E792)),AND(AND(B792&lt;&gt;"N/A",NOT(ISBLANK(B792))),AND(D792&lt;&gt;"N/A",NOT(ISBLANK(D792))),C792&lt;&gt;0,E792&lt;&gt;0)),TRUE,FALSE)</f>
        <v>1</v>
      </c>
      <c r="J792" s="248">
        <f t="shared" si="98"/>
        <v>0</v>
      </c>
      <c r="K792" s="248">
        <f t="shared" si="99"/>
        <v>0</v>
      </c>
      <c r="L792" s="248">
        <f t="shared" si="100"/>
        <v>0</v>
      </c>
      <c r="M792" s="13" t="b">
        <f t="shared" si="96"/>
        <v>1</v>
      </c>
      <c r="N792" s="13" t="b">
        <f t="shared" si="97"/>
        <v>1</v>
      </c>
      <c r="O792" s="248" t="str">
        <f t="shared" si="101"/>
        <v>-</v>
      </c>
      <c r="P792" s="248">
        <f>IF(O792="-",0,IF(COUNTIF(O792:$O$1021,O792)&gt;1,1,0))</f>
        <v>0</v>
      </c>
    </row>
    <row r="793" spans="1:16">
      <c r="A793" s="205">
        <v>772</v>
      </c>
      <c r="B793" s="177"/>
      <c r="C793" s="178"/>
      <c r="D793" s="177"/>
      <c r="E793" s="178"/>
      <c r="F793" s="179"/>
      <c r="G793" s="179"/>
      <c r="H793" s="248" t="b">
        <f t="shared" si="102"/>
        <v>1</v>
      </c>
      <c r="I793" s="248" t="b">
        <f t="shared" si="103"/>
        <v>1</v>
      </c>
      <c r="J793" s="248">
        <f t="shared" si="98"/>
        <v>0</v>
      </c>
      <c r="K793" s="248">
        <f t="shared" si="99"/>
        <v>0</v>
      </c>
      <c r="L793" s="248">
        <f t="shared" si="100"/>
        <v>0</v>
      </c>
      <c r="M793" s="13" t="b">
        <f t="shared" si="96"/>
        <v>1</v>
      </c>
      <c r="N793" s="13" t="b">
        <f t="shared" si="97"/>
        <v>1</v>
      </c>
      <c r="O793" s="248" t="str">
        <f t="shared" si="101"/>
        <v>-</v>
      </c>
      <c r="P793" s="248">
        <f>IF(O793="-",0,IF(COUNTIF(O793:$O$1021,O793)&gt;1,1,0))</f>
        <v>0</v>
      </c>
    </row>
    <row r="794" spans="1:16">
      <c r="A794" s="205">
        <v>773</v>
      </c>
      <c r="B794" s="177"/>
      <c r="C794" s="178"/>
      <c r="D794" s="177"/>
      <c r="E794" s="178"/>
      <c r="F794" s="179"/>
      <c r="G794" s="179"/>
      <c r="H794" s="248" t="b">
        <f t="shared" si="102"/>
        <v>1</v>
      </c>
      <c r="I794" s="248" t="b">
        <f t="shared" si="103"/>
        <v>1</v>
      </c>
      <c r="J794" s="248">
        <f t="shared" si="98"/>
        <v>0</v>
      </c>
      <c r="K794" s="248">
        <f t="shared" si="99"/>
        <v>0</v>
      </c>
      <c r="L794" s="248">
        <f t="shared" si="100"/>
        <v>0</v>
      </c>
      <c r="M794" s="13" t="b">
        <f t="shared" si="96"/>
        <v>1</v>
      </c>
      <c r="N794" s="13" t="b">
        <f t="shared" si="97"/>
        <v>1</v>
      </c>
      <c r="O794" s="248" t="str">
        <f t="shared" si="101"/>
        <v>-</v>
      </c>
      <c r="P794" s="248">
        <f>IF(O794="-",0,IF(COUNTIF(O794:$O$1021,O794)&gt;1,1,0))</f>
        <v>0</v>
      </c>
    </row>
    <row r="795" spans="1:16">
      <c r="A795" s="205">
        <v>774</v>
      </c>
      <c r="B795" s="177"/>
      <c r="C795" s="178"/>
      <c r="D795" s="177"/>
      <c r="E795" s="178"/>
      <c r="F795" s="179"/>
      <c r="G795" s="179"/>
      <c r="H795" s="248" t="b">
        <f t="shared" si="102"/>
        <v>1</v>
      </c>
      <c r="I795" s="248" t="b">
        <f t="shared" si="103"/>
        <v>1</v>
      </c>
      <c r="J795" s="248">
        <f t="shared" si="98"/>
        <v>0</v>
      </c>
      <c r="K795" s="248">
        <f t="shared" si="99"/>
        <v>0</v>
      </c>
      <c r="L795" s="248">
        <f t="shared" si="100"/>
        <v>0</v>
      </c>
      <c r="M795" s="13" t="b">
        <f t="shared" si="96"/>
        <v>1</v>
      </c>
      <c r="N795" s="13" t="b">
        <f t="shared" si="97"/>
        <v>1</v>
      </c>
      <c r="O795" s="248" t="str">
        <f t="shared" si="101"/>
        <v>-</v>
      </c>
      <c r="P795" s="248">
        <f>IF(O795="-",0,IF(COUNTIF(O795:$O$1021,O795)&gt;1,1,0))</f>
        <v>0</v>
      </c>
    </row>
    <row r="796" spans="1:16">
      <c r="A796" s="205">
        <v>775</v>
      </c>
      <c r="B796" s="177"/>
      <c r="C796" s="178"/>
      <c r="D796" s="177"/>
      <c r="E796" s="178"/>
      <c r="F796" s="179"/>
      <c r="G796" s="179"/>
      <c r="H796" s="248" t="b">
        <f t="shared" si="102"/>
        <v>1</v>
      </c>
      <c r="I796" s="248" t="b">
        <f t="shared" si="103"/>
        <v>1</v>
      </c>
      <c r="J796" s="248">
        <f t="shared" si="98"/>
        <v>0</v>
      </c>
      <c r="K796" s="248">
        <f t="shared" si="99"/>
        <v>0</v>
      </c>
      <c r="L796" s="248">
        <f t="shared" si="100"/>
        <v>0</v>
      </c>
      <c r="M796" s="13" t="b">
        <f t="shared" si="96"/>
        <v>1</v>
      </c>
      <c r="N796" s="13" t="b">
        <f t="shared" si="97"/>
        <v>1</v>
      </c>
      <c r="O796" s="248" t="str">
        <f t="shared" si="101"/>
        <v>-</v>
      </c>
      <c r="P796" s="248">
        <f>IF(O796="-",0,IF(COUNTIF(O796:$O$1021,O796)&gt;1,1,0))</f>
        <v>0</v>
      </c>
    </row>
    <row r="797" spans="1:16">
      <c r="A797" s="205">
        <v>776</v>
      </c>
      <c r="B797" s="177"/>
      <c r="C797" s="178"/>
      <c r="D797" s="177"/>
      <c r="E797" s="178"/>
      <c r="F797" s="179"/>
      <c r="G797" s="179"/>
      <c r="H797" s="248" t="b">
        <f t="shared" si="102"/>
        <v>1</v>
      </c>
      <c r="I797" s="248" t="b">
        <f t="shared" si="103"/>
        <v>1</v>
      </c>
      <c r="J797" s="248">
        <f t="shared" si="98"/>
        <v>0</v>
      </c>
      <c r="K797" s="248">
        <f t="shared" si="99"/>
        <v>0</v>
      </c>
      <c r="L797" s="248">
        <f t="shared" si="100"/>
        <v>0</v>
      </c>
      <c r="M797" s="13" t="b">
        <f t="shared" si="96"/>
        <v>1</v>
      </c>
      <c r="N797" s="13" t="b">
        <f t="shared" si="97"/>
        <v>1</v>
      </c>
      <c r="O797" s="248" t="str">
        <f t="shared" si="101"/>
        <v>-</v>
      </c>
      <c r="P797" s="248">
        <f>IF(O797="-",0,IF(COUNTIF(O797:$O$1021,O797)&gt;1,1,0))</f>
        <v>0</v>
      </c>
    </row>
    <row r="798" spans="1:16">
      <c r="A798" s="205">
        <v>777</v>
      </c>
      <c r="B798" s="177"/>
      <c r="C798" s="178"/>
      <c r="D798" s="177"/>
      <c r="E798" s="178"/>
      <c r="F798" s="179"/>
      <c r="G798" s="179"/>
      <c r="H798" s="248" t="b">
        <f t="shared" si="102"/>
        <v>1</v>
      </c>
      <c r="I798" s="248" t="b">
        <f t="shared" si="103"/>
        <v>1</v>
      </c>
      <c r="J798" s="248">
        <f t="shared" si="98"/>
        <v>0</v>
      </c>
      <c r="K798" s="248">
        <f t="shared" si="99"/>
        <v>0</v>
      </c>
      <c r="L798" s="248">
        <f t="shared" si="100"/>
        <v>0</v>
      </c>
      <c r="M798" s="13" t="b">
        <f t="shared" si="96"/>
        <v>1</v>
      </c>
      <c r="N798" s="13" t="b">
        <f t="shared" si="97"/>
        <v>1</v>
      </c>
      <c r="O798" s="248" t="str">
        <f t="shared" si="101"/>
        <v>-</v>
      </c>
      <c r="P798" s="248">
        <f>IF(O798="-",0,IF(COUNTIF(O798:$O$1021,O798)&gt;1,1,0))</f>
        <v>0</v>
      </c>
    </row>
    <row r="799" spans="1:16">
      <c r="A799" s="205">
        <v>778</v>
      </c>
      <c r="B799" s="177"/>
      <c r="C799" s="178"/>
      <c r="D799" s="177"/>
      <c r="E799" s="178"/>
      <c r="F799" s="179"/>
      <c r="G799" s="179"/>
      <c r="H799" s="248" t="b">
        <f t="shared" si="102"/>
        <v>1</v>
      </c>
      <c r="I799" s="248" t="b">
        <f t="shared" si="103"/>
        <v>1</v>
      </c>
      <c r="J799" s="248">
        <f t="shared" si="98"/>
        <v>0</v>
      </c>
      <c r="K799" s="248">
        <f t="shared" si="99"/>
        <v>0</v>
      </c>
      <c r="L799" s="248">
        <f t="shared" si="100"/>
        <v>0</v>
      </c>
      <c r="M799" s="13" t="b">
        <f t="shared" si="96"/>
        <v>1</v>
      </c>
      <c r="N799" s="13" t="b">
        <f t="shared" si="97"/>
        <v>1</v>
      </c>
      <c r="O799" s="248" t="str">
        <f t="shared" si="101"/>
        <v>-</v>
      </c>
      <c r="P799" s="248">
        <f>IF(O799="-",0,IF(COUNTIF(O799:$O$1021,O799)&gt;1,1,0))</f>
        <v>0</v>
      </c>
    </row>
    <row r="800" spans="1:16">
      <c r="A800" s="205">
        <v>779</v>
      </c>
      <c r="B800" s="177"/>
      <c r="C800" s="178"/>
      <c r="D800" s="177"/>
      <c r="E800" s="178"/>
      <c r="F800" s="179"/>
      <c r="G800" s="179"/>
      <c r="H800" s="248" t="b">
        <f t="shared" si="102"/>
        <v>1</v>
      </c>
      <c r="I800" s="248" t="b">
        <f t="shared" si="103"/>
        <v>1</v>
      </c>
      <c r="J800" s="248">
        <f t="shared" si="98"/>
        <v>0</v>
      </c>
      <c r="K800" s="248">
        <f t="shared" si="99"/>
        <v>0</v>
      </c>
      <c r="L800" s="248">
        <f t="shared" si="100"/>
        <v>0</v>
      </c>
      <c r="M800" s="13" t="b">
        <f t="shared" si="96"/>
        <v>1</v>
      </c>
      <c r="N800" s="13" t="b">
        <f t="shared" si="97"/>
        <v>1</v>
      </c>
      <c r="O800" s="248" t="str">
        <f t="shared" si="101"/>
        <v>-</v>
      </c>
      <c r="P800" s="248">
        <f>IF(O800="-",0,IF(COUNTIF(O800:$O$1021,O800)&gt;1,1,0))</f>
        <v>0</v>
      </c>
    </row>
    <row r="801" spans="1:16">
      <c r="A801" s="205">
        <v>780</v>
      </c>
      <c r="B801" s="177"/>
      <c r="C801" s="178"/>
      <c r="D801" s="177"/>
      <c r="E801" s="178"/>
      <c r="F801" s="179"/>
      <c r="G801" s="179"/>
      <c r="H801" s="248" t="b">
        <f t="shared" si="102"/>
        <v>1</v>
      </c>
      <c r="I801" s="248" t="b">
        <f t="shared" si="103"/>
        <v>1</v>
      </c>
      <c r="J801" s="248">
        <f t="shared" si="98"/>
        <v>0</v>
      </c>
      <c r="K801" s="248">
        <f t="shared" si="99"/>
        <v>0</v>
      </c>
      <c r="L801" s="248">
        <f t="shared" si="100"/>
        <v>0</v>
      </c>
      <c r="M801" s="13" t="b">
        <f t="shared" si="96"/>
        <v>1</v>
      </c>
      <c r="N801" s="13" t="b">
        <f t="shared" si="97"/>
        <v>1</v>
      </c>
      <c r="O801" s="248" t="str">
        <f t="shared" si="101"/>
        <v>-</v>
      </c>
      <c r="P801" s="248">
        <f>IF(O801="-",0,IF(COUNTIF(O801:$O$1021,O801)&gt;1,1,0))</f>
        <v>0</v>
      </c>
    </row>
    <row r="802" spans="1:16">
      <c r="A802" s="205">
        <v>781</v>
      </c>
      <c r="B802" s="177"/>
      <c r="C802" s="178"/>
      <c r="D802" s="177"/>
      <c r="E802" s="178"/>
      <c r="F802" s="179"/>
      <c r="G802" s="179"/>
      <c r="H802" s="248" t="b">
        <f t="shared" si="102"/>
        <v>1</v>
      </c>
      <c r="I802" s="248" t="b">
        <f t="shared" si="103"/>
        <v>1</v>
      </c>
      <c r="J802" s="248">
        <f t="shared" si="98"/>
        <v>0</v>
      </c>
      <c r="K802" s="248">
        <f t="shared" si="99"/>
        <v>0</v>
      </c>
      <c r="L802" s="248">
        <f t="shared" si="100"/>
        <v>0</v>
      </c>
      <c r="M802" s="13" t="b">
        <f t="shared" si="96"/>
        <v>1</v>
      </c>
      <c r="N802" s="13" t="b">
        <f t="shared" si="97"/>
        <v>1</v>
      </c>
      <c r="O802" s="248" t="str">
        <f t="shared" si="101"/>
        <v>-</v>
      </c>
      <c r="P802" s="248">
        <f>IF(O802="-",0,IF(COUNTIF(O802:$O$1021,O802)&gt;1,1,0))</f>
        <v>0</v>
      </c>
    </row>
    <row r="803" spans="1:16">
      <c r="A803" s="205">
        <v>782</v>
      </c>
      <c r="B803" s="177"/>
      <c r="C803" s="178"/>
      <c r="D803" s="177"/>
      <c r="E803" s="178"/>
      <c r="F803" s="179"/>
      <c r="G803" s="179"/>
      <c r="H803" s="248" t="b">
        <f t="shared" si="102"/>
        <v>1</v>
      </c>
      <c r="I803" s="248" t="b">
        <f t="shared" si="103"/>
        <v>1</v>
      </c>
      <c r="J803" s="248">
        <f t="shared" si="98"/>
        <v>0</v>
      </c>
      <c r="K803" s="248">
        <f t="shared" si="99"/>
        <v>0</v>
      </c>
      <c r="L803" s="248">
        <f t="shared" si="100"/>
        <v>0</v>
      </c>
      <c r="M803" s="13" t="b">
        <f t="shared" si="96"/>
        <v>1</v>
      </c>
      <c r="N803" s="13" t="b">
        <f t="shared" si="97"/>
        <v>1</v>
      </c>
      <c r="O803" s="248" t="str">
        <f t="shared" si="101"/>
        <v>-</v>
      </c>
      <c r="P803" s="248">
        <f>IF(O803="-",0,IF(COUNTIF(O803:$O$1021,O803)&gt;1,1,0))</f>
        <v>0</v>
      </c>
    </row>
    <row r="804" spans="1:16">
      <c r="A804" s="205">
        <v>783</v>
      </c>
      <c r="B804" s="177"/>
      <c r="C804" s="178"/>
      <c r="D804" s="177"/>
      <c r="E804" s="178"/>
      <c r="F804" s="179"/>
      <c r="G804" s="179"/>
      <c r="H804" s="248" t="b">
        <f t="shared" si="102"/>
        <v>1</v>
      </c>
      <c r="I804" s="248" t="b">
        <f t="shared" si="103"/>
        <v>1</v>
      </c>
      <c r="J804" s="248">
        <f t="shared" si="98"/>
        <v>0</v>
      </c>
      <c r="K804" s="248">
        <f t="shared" si="99"/>
        <v>0</v>
      </c>
      <c r="L804" s="248">
        <f t="shared" si="100"/>
        <v>0</v>
      </c>
      <c r="M804" s="13" t="b">
        <f t="shared" si="96"/>
        <v>1</v>
      </c>
      <c r="N804" s="13" t="b">
        <f t="shared" si="97"/>
        <v>1</v>
      </c>
      <c r="O804" s="248" t="str">
        <f t="shared" si="101"/>
        <v>-</v>
      </c>
      <c r="P804" s="248">
        <f>IF(O804="-",0,IF(COUNTIF(O804:$O$1021,O804)&gt;1,1,0))</f>
        <v>0</v>
      </c>
    </row>
    <row r="805" spans="1:16">
      <c r="A805" s="205">
        <v>784</v>
      </c>
      <c r="B805" s="177"/>
      <c r="C805" s="178"/>
      <c r="D805" s="177"/>
      <c r="E805" s="178"/>
      <c r="F805" s="179"/>
      <c r="G805" s="179"/>
      <c r="H805" s="248" t="b">
        <f t="shared" si="102"/>
        <v>1</v>
      </c>
      <c r="I805" s="248" t="b">
        <f t="shared" si="103"/>
        <v>1</v>
      </c>
      <c r="J805" s="248">
        <f t="shared" si="98"/>
        <v>0</v>
      </c>
      <c r="K805" s="248">
        <f t="shared" si="99"/>
        <v>0</v>
      </c>
      <c r="L805" s="248">
        <f t="shared" si="100"/>
        <v>0</v>
      </c>
      <c r="M805" s="13" t="b">
        <f t="shared" si="96"/>
        <v>1</v>
      </c>
      <c r="N805" s="13" t="b">
        <f t="shared" si="97"/>
        <v>1</v>
      </c>
      <c r="O805" s="248" t="str">
        <f t="shared" si="101"/>
        <v>-</v>
      </c>
      <c r="P805" s="248">
        <f>IF(O805="-",0,IF(COUNTIF(O805:$O$1021,O805)&gt;1,1,0))</f>
        <v>0</v>
      </c>
    </row>
    <row r="806" spans="1:16">
      <c r="A806" s="205">
        <v>785</v>
      </c>
      <c r="B806" s="177"/>
      <c r="C806" s="178"/>
      <c r="D806" s="177"/>
      <c r="E806" s="178"/>
      <c r="F806" s="179"/>
      <c r="G806" s="179"/>
      <c r="H806" s="248" t="b">
        <f t="shared" si="102"/>
        <v>1</v>
      </c>
      <c r="I806" s="248" t="b">
        <f t="shared" si="103"/>
        <v>1</v>
      </c>
      <c r="J806" s="248">
        <f t="shared" si="98"/>
        <v>0</v>
      </c>
      <c r="K806" s="248">
        <f t="shared" si="99"/>
        <v>0</v>
      </c>
      <c r="L806" s="248">
        <f t="shared" si="100"/>
        <v>0</v>
      </c>
      <c r="M806" s="13" t="b">
        <f t="shared" si="96"/>
        <v>1</v>
      </c>
      <c r="N806" s="13" t="b">
        <f t="shared" si="97"/>
        <v>1</v>
      </c>
      <c r="O806" s="248" t="str">
        <f t="shared" si="101"/>
        <v>-</v>
      </c>
      <c r="P806" s="248">
        <f>IF(O806="-",0,IF(COUNTIF(O806:$O$1021,O806)&gt;1,1,0))</f>
        <v>0</v>
      </c>
    </row>
    <row r="807" spans="1:16">
      <c r="A807" s="205">
        <v>786</v>
      </c>
      <c r="B807" s="177"/>
      <c r="C807" s="178"/>
      <c r="D807" s="177"/>
      <c r="E807" s="178"/>
      <c r="F807" s="179"/>
      <c r="G807" s="179"/>
      <c r="H807" s="248" t="b">
        <f t="shared" si="102"/>
        <v>1</v>
      </c>
      <c r="I807" s="248" t="b">
        <f t="shared" si="103"/>
        <v>1</v>
      </c>
      <c r="J807" s="248">
        <f t="shared" si="98"/>
        <v>0</v>
      </c>
      <c r="K807" s="248">
        <f t="shared" si="99"/>
        <v>0</v>
      </c>
      <c r="L807" s="248">
        <f t="shared" si="100"/>
        <v>0</v>
      </c>
      <c r="M807" s="13" t="b">
        <f t="shared" si="96"/>
        <v>1</v>
      </c>
      <c r="N807" s="13" t="b">
        <f t="shared" si="97"/>
        <v>1</v>
      </c>
      <c r="O807" s="248" t="str">
        <f t="shared" si="101"/>
        <v>-</v>
      </c>
      <c r="P807" s="248">
        <f>IF(O807="-",0,IF(COUNTIF(O807:$O$1021,O807)&gt;1,1,0))</f>
        <v>0</v>
      </c>
    </row>
    <row r="808" spans="1:16">
      <c r="A808" s="205">
        <v>787</v>
      </c>
      <c r="B808" s="177"/>
      <c r="C808" s="178"/>
      <c r="D808" s="177"/>
      <c r="E808" s="178"/>
      <c r="F808" s="179"/>
      <c r="G808" s="179"/>
      <c r="H808" s="248" t="b">
        <f t="shared" si="102"/>
        <v>1</v>
      </c>
      <c r="I808" s="248" t="b">
        <f t="shared" si="103"/>
        <v>1</v>
      </c>
      <c r="J808" s="248">
        <f t="shared" si="98"/>
        <v>0</v>
      </c>
      <c r="K808" s="248">
        <f t="shared" si="99"/>
        <v>0</v>
      </c>
      <c r="L808" s="248">
        <f t="shared" si="100"/>
        <v>0</v>
      </c>
      <c r="M808" s="13" t="b">
        <f t="shared" si="96"/>
        <v>1</v>
      </c>
      <c r="N808" s="13" t="b">
        <f t="shared" si="97"/>
        <v>1</v>
      </c>
      <c r="O808" s="248" t="str">
        <f t="shared" si="101"/>
        <v>-</v>
      </c>
      <c r="P808" s="248">
        <f>IF(O808="-",0,IF(COUNTIF(O808:$O$1021,O808)&gt;1,1,0))</f>
        <v>0</v>
      </c>
    </row>
    <row r="809" spans="1:16">
      <c r="A809" s="205">
        <v>788</v>
      </c>
      <c r="B809" s="177"/>
      <c r="C809" s="178"/>
      <c r="D809" s="177"/>
      <c r="E809" s="178"/>
      <c r="F809" s="179"/>
      <c r="G809" s="179"/>
      <c r="H809" s="248" t="b">
        <f t="shared" si="102"/>
        <v>1</v>
      </c>
      <c r="I809" s="248" t="b">
        <f t="shared" si="103"/>
        <v>1</v>
      </c>
      <c r="J809" s="248">
        <f t="shared" si="98"/>
        <v>0</v>
      </c>
      <c r="K809" s="248">
        <f t="shared" si="99"/>
        <v>0</v>
      </c>
      <c r="L809" s="248">
        <f t="shared" si="100"/>
        <v>0</v>
      </c>
      <c r="M809" s="13" t="b">
        <f t="shared" si="96"/>
        <v>1</v>
      </c>
      <c r="N809" s="13" t="b">
        <f t="shared" si="97"/>
        <v>1</v>
      </c>
      <c r="O809" s="248" t="str">
        <f t="shared" si="101"/>
        <v>-</v>
      </c>
      <c r="P809" s="248">
        <f>IF(O809="-",0,IF(COUNTIF(O809:$O$1021,O809)&gt;1,1,0))</f>
        <v>0</v>
      </c>
    </row>
    <row r="810" spans="1:16">
      <c r="A810" s="205">
        <v>789</v>
      </c>
      <c r="B810" s="177"/>
      <c r="C810" s="178"/>
      <c r="D810" s="177"/>
      <c r="E810" s="178"/>
      <c r="F810" s="179"/>
      <c r="G810" s="179"/>
      <c r="H810" s="248" t="b">
        <f t="shared" si="102"/>
        <v>1</v>
      </c>
      <c r="I810" s="248" t="b">
        <f t="shared" si="103"/>
        <v>1</v>
      </c>
      <c r="J810" s="248">
        <f t="shared" si="98"/>
        <v>0</v>
      </c>
      <c r="K810" s="248">
        <f t="shared" si="99"/>
        <v>0</v>
      </c>
      <c r="L810" s="248">
        <f t="shared" si="100"/>
        <v>0</v>
      </c>
      <c r="M810" s="13" t="b">
        <f t="shared" si="96"/>
        <v>1</v>
      </c>
      <c r="N810" s="13" t="b">
        <f t="shared" si="97"/>
        <v>1</v>
      </c>
      <c r="O810" s="248" t="str">
        <f t="shared" si="101"/>
        <v>-</v>
      </c>
      <c r="P810" s="248">
        <f>IF(O810="-",0,IF(COUNTIF(O810:$O$1021,O810)&gt;1,1,0))</f>
        <v>0</v>
      </c>
    </row>
    <row r="811" spans="1:16">
      <c r="A811" s="205">
        <v>790</v>
      </c>
      <c r="B811" s="177"/>
      <c r="C811" s="178"/>
      <c r="D811" s="177"/>
      <c r="E811" s="178"/>
      <c r="F811" s="179"/>
      <c r="G811" s="179"/>
      <c r="H811" s="248" t="b">
        <f t="shared" si="102"/>
        <v>1</v>
      </c>
      <c r="I811" s="248" t="b">
        <f t="shared" si="103"/>
        <v>1</v>
      </c>
      <c r="J811" s="248">
        <f t="shared" si="98"/>
        <v>0</v>
      </c>
      <c r="K811" s="248">
        <f t="shared" si="99"/>
        <v>0</v>
      </c>
      <c r="L811" s="248">
        <f t="shared" si="100"/>
        <v>0</v>
      </c>
      <c r="M811" s="13" t="b">
        <f t="shared" si="96"/>
        <v>1</v>
      </c>
      <c r="N811" s="13" t="b">
        <f t="shared" si="97"/>
        <v>1</v>
      </c>
      <c r="O811" s="248" t="str">
        <f t="shared" si="101"/>
        <v>-</v>
      </c>
      <c r="P811" s="248">
        <f>IF(O811="-",0,IF(COUNTIF(O811:$O$1021,O811)&gt;1,1,0))</f>
        <v>0</v>
      </c>
    </row>
    <row r="812" spans="1:16">
      <c r="A812" s="205">
        <v>791</v>
      </c>
      <c r="B812" s="177"/>
      <c r="C812" s="178"/>
      <c r="D812" s="177"/>
      <c r="E812" s="178"/>
      <c r="F812" s="179"/>
      <c r="G812" s="179"/>
      <c r="H812" s="248" t="b">
        <f t="shared" si="102"/>
        <v>1</v>
      </c>
      <c r="I812" s="248" t="b">
        <f t="shared" si="103"/>
        <v>1</v>
      </c>
      <c r="J812" s="248">
        <f t="shared" si="98"/>
        <v>0</v>
      </c>
      <c r="K812" s="248">
        <f t="shared" si="99"/>
        <v>0</v>
      </c>
      <c r="L812" s="248">
        <f t="shared" si="100"/>
        <v>0</v>
      </c>
      <c r="M812" s="13" t="b">
        <f t="shared" si="96"/>
        <v>1</v>
      </c>
      <c r="N812" s="13" t="b">
        <f t="shared" si="97"/>
        <v>1</v>
      </c>
      <c r="O812" s="248" t="str">
        <f t="shared" si="101"/>
        <v>-</v>
      </c>
      <c r="P812" s="248">
        <f>IF(O812="-",0,IF(COUNTIF(O812:$O$1021,O812)&gt;1,1,0))</f>
        <v>0</v>
      </c>
    </row>
    <row r="813" spans="1:16">
      <c r="A813" s="205">
        <v>792</v>
      </c>
      <c r="B813" s="177"/>
      <c r="C813" s="178"/>
      <c r="D813" s="177"/>
      <c r="E813" s="178"/>
      <c r="F813" s="179"/>
      <c r="G813" s="179"/>
      <c r="H813" s="248" t="b">
        <f t="shared" si="102"/>
        <v>1</v>
      </c>
      <c r="I813" s="248" t="b">
        <f t="shared" si="103"/>
        <v>1</v>
      </c>
      <c r="J813" s="248">
        <f t="shared" si="98"/>
        <v>0</v>
      </c>
      <c r="K813" s="248">
        <f t="shared" si="99"/>
        <v>0</v>
      </c>
      <c r="L813" s="248">
        <f t="shared" si="100"/>
        <v>0</v>
      </c>
      <c r="M813" s="13" t="b">
        <f t="shared" si="96"/>
        <v>1</v>
      </c>
      <c r="N813" s="13" t="b">
        <f t="shared" si="97"/>
        <v>1</v>
      </c>
      <c r="O813" s="248" t="str">
        <f t="shared" si="101"/>
        <v>-</v>
      </c>
      <c r="P813" s="248">
        <f>IF(O813="-",0,IF(COUNTIF(O813:$O$1021,O813)&gt;1,1,0))</f>
        <v>0</v>
      </c>
    </row>
    <row r="814" spans="1:16">
      <c r="A814" s="205">
        <v>793</v>
      </c>
      <c r="B814" s="177"/>
      <c r="C814" s="178"/>
      <c r="D814" s="177"/>
      <c r="E814" s="178"/>
      <c r="F814" s="179"/>
      <c r="G814" s="179"/>
      <c r="H814" s="248" t="b">
        <f t="shared" si="102"/>
        <v>1</v>
      </c>
      <c r="I814" s="248" t="b">
        <f t="shared" si="103"/>
        <v>1</v>
      </c>
      <c r="J814" s="248">
        <f t="shared" si="98"/>
        <v>0</v>
      </c>
      <c r="K814" s="248">
        <f t="shared" si="99"/>
        <v>0</v>
      </c>
      <c r="L814" s="248">
        <f t="shared" si="100"/>
        <v>0</v>
      </c>
      <c r="M814" s="13" t="b">
        <f t="shared" si="96"/>
        <v>1</v>
      </c>
      <c r="N814" s="13" t="b">
        <f t="shared" si="97"/>
        <v>1</v>
      </c>
      <c r="O814" s="248" t="str">
        <f t="shared" si="101"/>
        <v>-</v>
      </c>
      <c r="P814" s="248">
        <f>IF(O814="-",0,IF(COUNTIF(O814:$O$1021,O814)&gt;1,1,0))</f>
        <v>0</v>
      </c>
    </row>
    <row r="815" spans="1:16">
      <c r="A815" s="205">
        <v>794</v>
      </c>
      <c r="B815" s="177"/>
      <c r="C815" s="178"/>
      <c r="D815" s="177"/>
      <c r="E815" s="178"/>
      <c r="F815" s="179"/>
      <c r="G815" s="179"/>
      <c r="H815" s="248" t="b">
        <f t="shared" si="102"/>
        <v>1</v>
      </c>
      <c r="I815" s="248" t="b">
        <f t="shared" si="103"/>
        <v>1</v>
      </c>
      <c r="J815" s="248">
        <f t="shared" si="98"/>
        <v>0</v>
      </c>
      <c r="K815" s="248">
        <f t="shared" si="99"/>
        <v>0</v>
      </c>
      <c r="L815" s="248">
        <f t="shared" si="100"/>
        <v>0</v>
      </c>
      <c r="M815" s="13" t="b">
        <f t="shared" si="96"/>
        <v>1</v>
      </c>
      <c r="N815" s="13" t="b">
        <f t="shared" si="97"/>
        <v>1</v>
      </c>
      <c r="O815" s="248" t="str">
        <f t="shared" si="101"/>
        <v>-</v>
      </c>
      <c r="P815" s="248">
        <f>IF(O815="-",0,IF(COUNTIF(O815:$O$1021,O815)&gt;1,1,0))</f>
        <v>0</v>
      </c>
    </row>
    <row r="816" spans="1:16">
      <c r="A816" s="205">
        <v>795</v>
      </c>
      <c r="B816" s="177"/>
      <c r="C816" s="178"/>
      <c r="D816" s="177"/>
      <c r="E816" s="178"/>
      <c r="F816" s="179"/>
      <c r="G816" s="179"/>
      <c r="H816" s="248" t="b">
        <f t="shared" si="102"/>
        <v>1</v>
      </c>
      <c r="I816" s="248" t="b">
        <f t="shared" si="103"/>
        <v>1</v>
      </c>
      <c r="J816" s="248">
        <f t="shared" si="98"/>
        <v>0</v>
      </c>
      <c r="K816" s="248">
        <f t="shared" si="99"/>
        <v>0</v>
      </c>
      <c r="L816" s="248">
        <f t="shared" si="100"/>
        <v>0</v>
      </c>
      <c r="M816" s="13" t="b">
        <f t="shared" si="96"/>
        <v>1</v>
      </c>
      <c r="N816" s="13" t="b">
        <f t="shared" si="97"/>
        <v>1</v>
      </c>
      <c r="O816" s="248" t="str">
        <f t="shared" si="101"/>
        <v>-</v>
      </c>
      <c r="P816" s="248">
        <f>IF(O816="-",0,IF(COUNTIF(O816:$O$1021,O816)&gt;1,1,0))</f>
        <v>0</v>
      </c>
    </row>
    <row r="817" spans="1:16">
      <c r="A817" s="205">
        <v>796</v>
      </c>
      <c r="B817" s="177"/>
      <c r="C817" s="178"/>
      <c r="D817" s="177"/>
      <c r="E817" s="178"/>
      <c r="F817" s="179"/>
      <c r="G817" s="179"/>
      <c r="H817" s="248" t="b">
        <f t="shared" si="102"/>
        <v>1</v>
      </c>
      <c r="I817" s="248" t="b">
        <f t="shared" si="103"/>
        <v>1</v>
      </c>
      <c r="J817" s="248">
        <f t="shared" si="98"/>
        <v>0</v>
      </c>
      <c r="K817" s="248">
        <f t="shared" si="99"/>
        <v>0</v>
      </c>
      <c r="L817" s="248">
        <f t="shared" si="100"/>
        <v>0</v>
      </c>
      <c r="M817" s="13" t="b">
        <f t="shared" si="96"/>
        <v>1</v>
      </c>
      <c r="N817" s="13" t="b">
        <f t="shared" si="97"/>
        <v>1</v>
      </c>
      <c r="O817" s="248" t="str">
        <f t="shared" si="101"/>
        <v>-</v>
      </c>
      <c r="P817" s="248">
        <f>IF(O817="-",0,IF(COUNTIF(O817:$O$1021,O817)&gt;1,1,0))</f>
        <v>0</v>
      </c>
    </row>
    <row r="818" spans="1:16">
      <c r="A818" s="205">
        <v>797</v>
      </c>
      <c r="B818" s="177"/>
      <c r="C818" s="178"/>
      <c r="D818" s="177"/>
      <c r="E818" s="178"/>
      <c r="F818" s="179"/>
      <c r="G818" s="179"/>
      <c r="H818" s="248" t="b">
        <f t="shared" si="102"/>
        <v>1</v>
      </c>
      <c r="I818" s="248" t="b">
        <f t="shared" si="103"/>
        <v>1</v>
      </c>
      <c r="J818" s="248">
        <f t="shared" si="98"/>
        <v>0</v>
      </c>
      <c r="K818" s="248">
        <f t="shared" si="99"/>
        <v>0</v>
      </c>
      <c r="L818" s="248">
        <f t="shared" si="100"/>
        <v>0</v>
      </c>
      <c r="M818" s="13" t="b">
        <f t="shared" si="96"/>
        <v>1</v>
      </c>
      <c r="N818" s="13" t="b">
        <f t="shared" si="97"/>
        <v>1</v>
      </c>
      <c r="O818" s="248" t="str">
        <f t="shared" si="101"/>
        <v>-</v>
      </c>
      <c r="P818" s="248">
        <f>IF(O818="-",0,IF(COUNTIF(O818:$O$1021,O818)&gt;1,1,0))</f>
        <v>0</v>
      </c>
    </row>
    <row r="819" spans="1:16">
      <c r="A819" s="205">
        <v>798</v>
      </c>
      <c r="B819" s="177"/>
      <c r="C819" s="178"/>
      <c r="D819" s="177"/>
      <c r="E819" s="178"/>
      <c r="F819" s="179"/>
      <c r="G819" s="179"/>
      <c r="H819" s="248" t="b">
        <f t="shared" si="102"/>
        <v>1</v>
      </c>
      <c r="I819" s="248" t="b">
        <f t="shared" si="103"/>
        <v>1</v>
      </c>
      <c r="J819" s="248">
        <f t="shared" si="98"/>
        <v>0</v>
      </c>
      <c r="K819" s="248">
        <f t="shared" si="99"/>
        <v>0</v>
      </c>
      <c r="L819" s="248">
        <f t="shared" si="100"/>
        <v>0</v>
      </c>
      <c r="M819" s="13" t="b">
        <f t="shared" si="96"/>
        <v>1</v>
      </c>
      <c r="N819" s="13" t="b">
        <f t="shared" si="97"/>
        <v>1</v>
      </c>
      <c r="O819" s="248" t="str">
        <f t="shared" si="101"/>
        <v>-</v>
      </c>
      <c r="P819" s="248">
        <f>IF(O819="-",0,IF(COUNTIF(O819:$O$1021,O819)&gt;1,1,0))</f>
        <v>0</v>
      </c>
    </row>
    <row r="820" spans="1:16">
      <c r="A820" s="205">
        <v>799</v>
      </c>
      <c r="B820" s="177"/>
      <c r="C820" s="178"/>
      <c r="D820" s="177"/>
      <c r="E820" s="178"/>
      <c r="F820" s="179"/>
      <c r="G820" s="179"/>
      <c r="H820" s="248" t="b">
        <f t="shared" si="102"/>
        <v>1</v>
      </c>
      <c r="I820" s="248" t="b">
        <f t="shared" si="103"/>
        <v>1</v>
      </c>
      <c r="J820" s="248">
        <f t="shared" si="98"/>
        <v>0</v>
      </c>
      <c r="K820" s="248">
        <f t="shared" si="99"/>
        <v>0</v>
      </c>
      <c r="L820" s="248">
        <f t="shared" si="100"/>
        <v>0</v>
      </c>
      <c r="M820" s="13" t="b">
        <f t="shared" si="96"/>
        <v>1</v>
      </c>
      <c r="N820" s="13" t="b">
        <f t="shared" si="97"/>
        <v>1</v>
      </c>
      <c r="O820" s="248" t="str">
        <f t="shared" si="101"/>
        <v>-</v>
      </c>
      <c r="P820" s="248">
        <f>IF(O820="-",0,IF(COUNTIF(O820:$O$1021,O820)&gt;1,1,0))</f>
        <v>0</v>
      </c>
    </row>
    <row r="821" spans="1:16">
      <c r="A821" s="205">
        <v>800</v>
      </c>
      <c r="B821" s="177"/>
      <c r="C821" s="178"/>
      <c r="D821" s="177"/>
      <c r="E821" s="178"/>
      <c r="F821" s="179"/>
      <c r="G821" s="179"/>
      <c r="H821" s="248" t="b">
        <f t="shared" si="102"/>
        <v>1</v>
      </c>
      <c r="I821" s="248" t="b">
        <f t="shared" si="103"/>
        <v>1</v>
      </c>
      <c r="J821" s="248">
        <f t="shared" si="98"/>
        <v>0</v>
      </c>
      <c r="K821" s="248">
        <f t="shared" si="99"/>
        <v>0</v>
      </c>
      <c r="L821" s="248">
        <f t="shared" si="100"/>
        <v>0</v>
      </c>
      <c r="M821" s="13" t="b">
        <f t="shared" si="96"/>
        <v>1</v>
      </c>
      <c r="N821" s="13" t="b">
        <f t="shared" si="97"/>
        <v>1</v>
      </c>
      <c r="O821" s="248" t="str">
        <f t="shared" si="101"/>
        <v>-</v>
      </c>
      <c r="P821" s="248">
        <f>IF(O821="-",0,IF(COUNTIF(O821:$O$1021,O821)&gt;1,1,0))</f>
        <v>0</v>
      </c>
    </row>
    <row r="822" spans="1:16">
      <c r="A822" s="205">
        <v>801</v>
      </c>
      <c r="B822" s="177"/>
      <c r="C822" s="178"/>
      <c r="D822" s="177"/>
      <c r="E822" s="178"/>
      <c r="F822" s="179"/>
      <c r="G822" s="179"/>
      <c r="H822" s="248" t="b">
        <f t="shared" si="102"/>
        <v>1</v>
      </c>
      <c r="I822" s="248" t="b">
        <f t="shared" si="103"/>
        <v>1</v>
      </c>
      <c r="J822" s="248">
        <f t="shared" si="98"/>
        <v>0</v>
      </c>
      <c r="K822" s="248">
        <f t="shared" si="99"/>
        <v>0</v>
      </c>
      <c r="L822" s="248">
        <f t="shared" si="100"/>
        <v>0</v>
      </c>
      <c r="M822" s="13" t="b">
        <f t="shared" si="96"/>
        <v>1</v>
      </c>
      <c r="N822" s="13" t="b">
        <f t="shared" si="97"/>
        <v>1</v>
      </c>
      <c r="O822" s="248" t="str">
        <f t="shared" si="101"/>
        <v>-</v>
      </c>
      <c r="P822" s="248">
        <f>IF(O822="-",0,IF(COUNTIF(O822:$O$1021,O822)&gt;1,1,0))</f>
        <v>0</v>
      </c>
    </row>
    <row r="823" spans="1:16">
      <c r="A823" s="205">
        <v>802</v>
      </c>
      <c r="B823" s="177"/>
      <c r="C823" s="178"/>
      <c r="D823" s="177"/>
      <c r="E823" s="178"/>
      <c r="F823" s="179"/>
      <c r="G823" s="179"/>
      <c r="H823" s="248" t="b">
        <f t="shared" si="102"/>
        <v>1</v>
      </c>
      <c r="I823" s="248" t="b">
        <f t="shared" si="103"/>
        <v>1</v>
      </c>
      <c r="J823" s="248">
        <f t="shared" si="98"/>
        <v>0</v>
      </c>
      <c r="K823" s="248">
        <f t="shared" si="99"/>
        <v>0</v>
      </c>
      <c r="L823" s="248">
        <f t="shared" si="100"/>
        <v>0</v>
      </c>
      <c r="M823" s="13" t="b">
        <f t="shared" si="96"/>
        <v>1</v>
      </c>
      <c r="N823" s="13" t="b">
        <f t="shared" si="97"/>
        <v>1</v>
      </c>
      <c r="O823" s="248" t="str">
        <f t="shared" si="101"/>
        <v>-</v>
      </c>
      <c r="P823" s="248">
        <f>IF(O823="-",0,IF(COUNTIF(O823:$O$1021,O823)&gt;1,1,0))</f>
        <v>0</v>
      </c>
    </row>
    <row r="824" spans="1:16">
      <c r="A824" s="205">
        <v>803</v>
      </c>
      <c r="B824" s="177"/>
      <c r="C824" s="178"/>
      <c r="D824" s="177"/>
      <c r="E824" s="178"/>
      <c r="F824" s="179"/>
      <c r="G824" s="179"/>
      <c r="H824" s="248" t="b">
        <f t="shared" si="102"/>
        <v>1</v>
      </c>
      <c r="I824" s="248" t="b">
        <f t="shared" si="103"/>
        <v>1</v>
      </c>
      <c r="J824" s="248">
        <f t="shared" si="98"/>
        <v>0</v>
      </c>
      <c r="K824" s="248">
        <f t="shared" si="99"/>
        <v>0</v>
      </c>
      <c r="L824" s="248">
        <f t="shared" si="100"/>
        <v>0</v>
      </c>
      <c r="M824" s="13" t="b">
        <f t="shared" si="96"/>
        <v>1</v>
      </c>
      <c r="N824" s="13" t="b">
        <f t="shared" si="97"/>
        <v>1</v>
      </c>
      <c r="O824" s="248" t="str">
        <f t="shared" si="101"/>
        <v>-</v>
      </c>
      <c r="P824" s="248">
        <f>IF(O824="-",0,IF(COUNTIF(O824:$O$1021,O824)&gt;1,1,0))</f>
        <v>0</v>
      </c>
    </row>
    <row r="825" spans="1:16">
      <c r="A825" s="205">
        <v>804</v>
      </c>
      <c r="B825" s="177"/>
      <c r="C825" s="178"/>
      <c r="D825" s="177"/>
      <c r="E825" s="178"/>
      <c r="F825" s="179"/>
      <c r="G825" s="179"/>
      <c r="H825" s="248" t="b">
        <f t="shared" si="102"/>
        <v>1</v>
      </c>
      <c r="I825" s="248" t="b">
        <f t="shared" si="103"/>
        <v>1</v>
      </c>
      <c r="J825" s="248">
        <f t="shared" si="98"/>
        <v>0</v>
      </c>
      <c r="K825" s="248">
        <f t="shared" si="99"/>
        <v>0</v>
      </c>
      <c r="L825" s="248">
        <f t="shared" si="100"/>
        <v>0</v>
      </c>
      <c r="M825" s="13" t="b">
        <f t="shared" si="96"/>
        <v>1</v>
      </c>
      <c r="N825" s="13" t="b">
        <f t="shared" si="97"/>
        <v>1</v>
      </c>
      <c r="O825" s="248" t="str">
        <f t="shared" si="101"/>
        <v>-</v>
      </c>
      <c r="P825" s="248">
        <f>IF(O825="-",0,IF(COUNTIF(O825:$O$1021,O825)&gt;1,1,0))</f>
        <v>0</v>
      </c>
    </row>
    <row r="826" spans="1:16">
      <c r="A826" s="205">
        <v>805</v>
      </c>
      <c r="B826" s="177"/>
      <c r="C826" s="178"/>
      <c r="D826" s="177"/>
      <c r="E826" s="178"/>
      <c r="F826" s="179"/>
      <c r="G826" s="179"/>
      <c r="H826" s="248" t="b">
        <f t="shared" si="102"/>
        <v>1</v>
      </c>
      <c r="I826" s="248" t="b">
        <f t="shared" si="103"/>
        <v>1</v>
      </c>
      <c r="J826" s="248">
        <f t="shared" si="98"/>
        <v>0</v>
      </c>
      <c r="K826" s="248">
        <f t="shared" si="99"/>
        <v>0</v>
      </c>
      <c r="L826" s="248">
        <f t="shared" si="100"/>
        <v>0</v>
      </c>
      <c r="M826" s="13" t="b">
        <f t="shared" si="96"/>
        <v>1</v>
      </c>
      <c r="N826" s="13" t="b">
        <f t="shared" si="97"/>
        <v>1</v>
      </c>
      <c r="O826" s="248" t="str">
        <f t="shared" si="101"/>
        <v>-</v>
      </c>
      <c r="P826" s="248">
        <f>IF(O826="-",0,IF(COUNTIF(O826:$O$1021,O826)&gt;1,1,0))</f>
        <v>0</v>
      </c>
    </row>
    <row r="827" spans="1:16">
      <c r="A827" s="205">
        <v>806</v>
      </c>
      <c r="B827" s="177"/>
      <c r="C827" s="178"/>
      <c r="D827" s="177"/>
      <c r="E827" s="178"/>
      <c r="F827" s="179"/>
      <c r="G827" s="179"/>
      <c r="H827" s="248" t="b">
        <f t="shared" si="102"/>
        <v>1</v>
      </c>
      <c r="I827" s="248" t="b">
        <f t="shared" si="103"/>
        <v>1</v>
      </c>
      <c r="J827" s="248">
        <f t="shared" si="98"/>
        <v>0</v>
      </c>
      <c r="K827" s="248">
        <f t="shared" si="99"/>
        <v>0</v>
      </c>
      <c r="L827" s="248">
        <f t="shared" si="100"/>
        <v>0</v>
      </c>
      <c r="M827" s="13" t="b">
        <f t="shared" si="96"/>
        <v>1</v>
      </c>
      <c r="N827" s="13" t="b">
        <f t="shared" si="97"/>
        <v>1</v>
      </c>
      <c r="O827" s="248" t="str">
        <f t="shared" si="101"/>
        <v>-</v>
      </c>
      <c r="P827" s="248">
        <f>IF(O827="-",0,IF(COUNTIF(O827:$O$1021,O827)&gt;1,1,0))</f>
        <v>0</v>
      </c>
    </row>
    <row r="828" spans="1:16">
      <c r="A828" s="205">
        <v>807</v>
      </c>
      <c r="B828" s="177"/>
      <c r="C828" s="178"/>
      <c r="D828" s="177"/>
      <c r="E828" s="178"/>
      <c r="F828" s="179"/>
      <c r="G828" s="179"/>
      <c r="H828" s="248" t="b">
        <f t="shared" si="102"/>
        <v>1</v>
      </c>
      <c r="I828" s="248" t="b">
        <f t="shared" si="103"/>
        <v>1</v>
      </c>
      <c r="J828" s="248">
        <f t="shared" si="98"/>
        <v>0</v>
      </c>
      <c r="K828" s="248">
        <f t="shared" si="99"/>
        <v>0</v>
      </c>
      <c r="L828" s="248">
        <f t="shared" si="100"/>
        <v>0</v>
      </c>
      <c r="M828" s="13" t="b">
        <f t="shared" si="96"/>
        <v>1</v>
      </c>
      <c r="N828" s="13" t="b">
        <f t="shared" si="97"/>
        <v>1</v>
      </c>
      <c r="O828" s="248" t="str">
        <f t="shared" si="101"/>
        <v>-</v>
      </c>
      <c r="P828" s="248">
        <f>IF(O828="-",0,IF(COUNTIF(O828:$O$1021,O828)&gt;1,1,0))</f>
        <v>0</v>
      </c>
    </row>
    <row r="829" spans="1:16">
      <c r="A829" s="205">
        <v>808</v>
      </c>
      <c r="B829" s="177"/>
      <c r="C829" s="178"/>
      <c r="D829" s="177"/>
      <c r="E829" s="178"/>
      <c r="F829" s="179"/>
      <c r="G829" s="179"/>
      <c r="H829" s="248" t="b">
        <f t="shared" si="102"/>
        <v>1</v>
      </c>
      <c r="I829" s="248" t="b">
        <f t="shared" si="103"/>
        <v>1</v>
      </c>
      <c r="J829" s="248">
        <f t="shared" si="98"/>
        <v>0</v>
      </c>
      <c r="K829" s="248">
        <f t="shared" si="99"/>
        <v>0</v>
      </c>
      <c r="L829" s="248">
        <f t="shared" si="100"/>
        <v>0</v>
      </c>
      <c r="M829" s="13" t="b">
        <f t="shared" si="96"/>
        <v>1</v>
      </c>
      <c r="N829" s="13" t="b">
        <f t="shared" si="97"/>
        <v>1</v>
      </c>
      <c r="O829" s="248" t="str">
        <f t="shared" si="101"/>
        <v>-</v>
      </c>
      <c r="P829" s="248">
        <f>IF(O829="-",0,IF(COUNTIF(O829:$O$1021,O829)&gt;1,1,0))</f>
        <v>0</v>
      </c>
    </row>
    <row r="830" spans="1:16">
      <c r="A830" s="205">
        <v>809</v>
      </c>
      <c r="B830" s="177"/>
      <c r="C830" s="178"/>
      <c r="D830" s="177"/>
      <c r="E830" s="178"/>
      <c r="F830" s="179"/>
      <c r="G830" s="179"/>
      <c r="H830" s="248" t="b">
        <f t="shared" si="102"/>
        <v>1</v>
      </c>
      <c r="I830" s="248" t="b">
        <f t="shared" si="103"/>
        <v>1</v>
      </c>
      <c r="J830" s="248">
        <f t="shared" si="98"/>
        <v>0</v>
      </c>
      <c r="K830" s="248">
        <f t="shared" si="99"/>
        <v>0</v>
      </c>
      <c r="L830" s="248">
        <f t="shared" si="100"/>
        <v>0</v>
      </c>
      <c r="M830" s="13" t="b">
        <f t="shared" si="96"/>
        <v>1</v>
      </c>
      <c r="N830" s="13" t="b">
        <f t="shared" si="97"/>
        <v>1</v>
      </c>
      <c r="O830" s="248" t="str">
        <f t="shared" si="101"/>
        <v>-</v>
      </c>
      <c r="P830" s="248">
        <f>IF(O830="-",0,IF(COUNTIF(O830:$O$1021,O830)&gt;1,1,0))</f>
        <v>0</v>
      </c>
    </row>
    <row r="831" spans="1:16">
      <c r="A831" s="205">
        <v>810</v>
      </c>
      <c r="B831" s="177"/>
      <c r="C831" s="178"/>
      <c r="D831" s="177"/>
      <c r="E831" s="178"/>
      <c r="F831" s="179"/>
      <c r="G831" s="179"/>
      <c r="H831" s="248" t="b">
        <f t="shared" si="102"/>
        <v>1</v>
      </c>
      <c r="I831" s="248" t="b">
        <f t="shared" si="103"/>
        <v>1</v>
      </c>
      <c r="J831" s="248">
        <f t="shared" si="98"/>
        <v>0</v>
      </c>
      <c r="K831" s="248">
        <f t="shared" si="99"/>
        <v>0</v>
      </c>
      <c r="L831" s="248">
        <f t="shared" si="100"/>
        <v>0</v>
      </c>
      <c r="M831" s="13" t="b">
        <f t="shared" si="96"/>
        <v>1</v>
      </c>
      <c r="N831" s="13" t="b">
        <f t="shared" si="97"/>
        <v>1</v>
      </c>
      <c r="O831" s="248" t="str">
        <f t="shared" si="101"/>
        <v>-</v>
      </c>
      <c r="P831" s="248">
        <f>IF(O831="-",0,IF(COUNTIF(O831:$O$1021,O831)&gt;1,1,0))</f>
        <v>0</v>
      </c>
    </row>
    <row r="832" spans="1:16">
      <c r="A832" s="205">
        <v>811</v>
      </c>
      <c r="B832" s="177"/>
      <c r="C832" s="178"/>
      <c r="D832" s="177"/>
      <c r="E832" s="178"/>
      <c r="F832" s="179"/>
      <c r="G832" s="179"/>
      <c r="H832" s="248" t="b">
        <f t="shared" si="102"/>
        <v>1</v>
      </c>
      <c r="I832" s="248" t="b">
        <f t="shared" si="103"/>
        <v>1</v>
      </c>
      <c r="J832" s="248">
        <f t="shared" si="98"/>
        <v>0</v>
      </c>
      <c r="K832" s="248">
        <f t="shared" si="99"/>
        <v>0</v>
      </c>
      <c r="L832" s="248">
        <f t="shared" si="100"/>
        <v>0</v>
      </c>
      <c r="M832" s="13" t="b">
        <f t="shared" si="96"/>
        <v>1</v>
      </c>
      <c r="N832" s="13" t="b">
        <f t="shared" si="97"/>
        <v>1</v>
      </c>
      <c r="O832" s="248" t="str">
        <f t="shared" si="101"/>
        <v>-</v>
      </c>
      <c r="P832" s="248">
        <f>IF(O832="-",0,IF(COUNTIF(O832:$O$1021,O832)&gt;1,1,0))</f>
        <v>0</v>
      </c>
    </row>
    <row r="833" spans="1:16">
      <c r="A833" s="205">
        <v>812</v>
      </c>
      <c r="B833" s="177"/>
      <c r="C833" s="178"/>
      <c r="D833" s="177"/>
      <c r="E833" s="178"/>
      <c r="F833" s="179"/>
      <c r="G833" s="179"/>
      <c r="H833" s="248" t="b">
        <f t="shared" si="102"/>
        <v>1</v>
      </c>
      <c r="I833" s="248" t="b">
        <f t="shared" si="103"/>
        <v>1</v>
      </c>
      <c r="J833" s="248">
        <f t="shared" si="98"/>
        <v>0</v>
      </c>
      <c r="K833" s="248">
        <f t="shared" si="99"/>
        <v>0</v>
      </c>
      <c r="L833" s="248">
        <f t="shared" si="100"/>
        <v>0</v>
      </c>
      <c r="M833" s="13" t="b">
        <f t="shared" si="96"/>
        <v>1</v>
      </c>
      <c r="N833" s="13" t="b">
        <f t="shared" si="97"/>
        <v>1</v>
      </c>
      <c r="O833" s="248" t="str">
        <f t="shared" si="101"/>
        <v>-</v>
      </c>
      <c r="P833" s="248">
        <f>IF(O833="-",0,IF(COUNTIF(O833:$O$1021,O833)&gt;1,1,0))</f>
        <v>0</v>
      </c>
    </row>
    <row r="834" spans="1:16">
      <c r="A834" s="205">
        <v>813</v>
      </c>
      <c r="B834" s="177"/>
      <c r="C834" s="178"/>
      <c r="D834" s="177"/>
      <c r="E834" s="178"/>
      <c r="F834" s="179"/>
      <c r="G834" s="179"/>
      <c r="H834" s="248" t="b">
        <f t="shared" si="102"/>
        <v>1</v>
      </c>
      <c r="I834" s="248" t="b">
        <f t="shared" si="103"/>
        <v>1</v>
      </c>
      <c r="J834" s="248">
        <f t="shared" si="98"/>
        <v>0</v>
      </c>
      <c r="K834" s="248">
        <f t="shared" si="99"/>
        <v>0</v>
      </c>
      <c r="L834" s="248">
        <f t="shared" si="100"/>
        <v>0</v>
      </c>
      <c r="M834" s="13" t="b">
        <f t="shared" si="96"/>
        <v>1</v>
      </c>
      <c r="N834" s="13" t="b">
        <f t="shared" si="97"/>
        <v>1</v>
      </c>
      <c r="O834" s="248" t="str">
        <f t="shared" si="101"/>
        <v>-</v>
      </c>
      <c r="P834" s="248">
        <f>IF(O834="-",0,IF(COUNTIF(O834:$O$1021,O834)&gt;1,1,0))</f>
        <v>0</v>
      </c>
    </row>
    <row r="835" spans="1:16">
      <c r="A835" s="205">
        <v>814</v>
      </c>
      <c r="B835" s="177"/>
      <c r="C835" s="178"/>
      <c r="D835" s="177"/>
      <c r="E835" s="178"/>
      <c r="F835" s="179"/>
      <c r="G835" s="179"/>
      <c r="H835" s="248" t="b">
        <f t="shared" si="102"/>
        <v>1</v>
      </c>
      <c r="I835" s="248" t="b">
        <f t="shared" si="103"/>
        <v>1</v>
      </c>
      <c r="J835" s="248">
        <f t="shared" si="98"/>
        <v>0</v>
      </c>
      <c r="K835" s="248">
        <f t="shared" si="99"/>
        <v>0</v>
      </c>
      <c r="L835" s="248">
        <f t="shared" si="100"/>
        <v>0</v>
      </c>
      <c r="M835" s="13" t="b">
        <f t="shared" si="96"/>
        <v>1</v>
      </c>
      <c r="N835" s="13" t="b">
        <f t="shared" si="97"/>
        <v>1</v>
      </c>
      <c r="O835" s="248" t="str">
        <f t="shared" si="101"/>
        <v>-</v>
      </c>
      <c r="P835" s="248">
        <f>IF(O835="-",0,IF(COUNTIF(O835:$O$1021,O835)&gt;1,1,0))</f>
        <v>0</v>
      </c>
    </row>
    <row r="836" spans="1:16">
      <c r="A836" s="205">
        <v>815</v>
      </c>
      <c r="B836" s="177"/>
      <c r="C836" s="178"/>
      <c r="D836" s="177"/>
      <c r="E836" s="178"/>
      <c r="F836" s="179"/>
      <c r="G836" s="179"/>
      <c r="H836" s="248" t="b">
        <f t="shared" si="102"/>
        <v>1</v>
      </c>
      <c r="I836" s="248" t="b">
        <f t="shared" si="103"/>
        <v>1</v>
      </c>
      <c r="J836" s="248">
        <f t="shared" si="98"/>
        <v>0</v>
      </c>
      <c r="K836" s="248">
        <f t="shared" si="99"/>
        <v>0</v>
      </c>
      <c r="L836" s="248">
        <f t="shared" si="100"/>
        <v>0</v>
      </c>
      <c r="M836" s="13" t="b">
        <f t="shared" si="96"/>
        <v>1</v>
      </c>
      <c r="N836" s="13" t="b">
        <f t="shared" si="97"/>
        <v>1</v>
      </c>
      <c r="O836" s="248" t="str">
        <f t="shared" si="101"/>
        <v>-</v>
      </c>
      <c r="P836" s="248">
        <f>IF(O836="-",0,IF(COUNTIF(O836:$O$1021,O836)&gt;1,1,0))</f>
        <v>0</v>
      </c>
    </row>
    <row r="837" spans="1:16">
      <c r="A837" s="205">
        <v>816</v>
      </c>
      <c r="B837" s="177"/>
      <c r="C837" s="178"/>
      <c r="D837" s="177"/>
      <c r="E837" s="178"/>
      <c r="F837" s="179"/>
      <c r="G837" s="179"/>
      <c r="H837" s="248" t="b">
        <f t="shared" si="102"/>
        <v>1</v>
      </c>
      <c r="I837" s="248" t="b">
        <f t="shared" si="103"/>
        <v>1</v>
      </c>
      <c r="J837" s="248">
        <f t="shared" si="98"/>
        <v>0</v>
      </c>
      <c r="K837" s="248">
        <f t="shared" si="99"/>
        <v>0</v>
      </c>
      <c r="L837" s="248">
        <f t="shared" si="100"/>
        <v>0</v>
      </c>
      <c r="M837" s="13" t="b">
        <f t="shared" si="96"/>
        <v>1</v>
      </c>
      <c r="N837" s="13" t="b">
        <f t="shared" si="97"/>
        <v>1</v>
      </c>
      <c r="O837" s="248" t="str">
        <f t="shared" si="101"/>
        <v>-</v>
      </c>
      <c r="P837" s="248">
        <f>IF(O837="-",0,IF(COUNTIF(O837:$O$1021,O837)&gt;1,1,0))</f>
        <v>0</v>
      </c>
    </row>
    <row r="838" spans="1:16">
      <c r="A838" s="205">
        <v>817</v>
      </c>
      <c r="B838" s="177"/>
      <c r="C838" s="178"/>
      <c r="D838" s="177"/>
      <c r="E838" s="178"/>
      <c r="F838" s="179"/>
      <c r="G838" s="179"/>
      <c r="H838" s="248" t="b">
        <f t="shared" si="102"/>
        <v>1</v>
      </c>
      <c r="I838" s="248" t="b">
        <f t="shared" si="103"/>
        <v>1</v>
      </c>
      <c r="J838" s="248">
        <f t="shared" si="98"/>
        <v>0</v>
      </c>
      <c r="K838" s="248">
        <f t="shared" si="99"/>
        <v>0</v>
      </c>
      <c r="L838" s="248">
        <f t="shared" si="100"/>
        <v>0</v>
      </c>
      <c r="M838" s="13" t="b">
        <f t="shared" si="96"/>
        <v>1</v>
      </c>
      <c r="N838" s="13" t="b">
        <f t="shared" si="97"/>
        <v>1</v>
      </c>
      <c r="O838" s="248" t="str">
        <f t="shared" si="101"/>
        <v>-</v>
      </c>
      <c r="P838" s="248">
        <f>IF(O838="-",0,IF(COUNTIF(O838:$O$1021,O838)&gt;1,1,0))</f>
        <v>0</v>
      </c>
    </row>
    <row r="839" spans="1:16">
      <c r="A839" s="205">
        <v>818</v>
      </c>
      <c r="B839" s="177"/>
      <c r="C839" s="178"/>
      <c r="D839" s="177"/>
      <c r="E839" s="178"/>
      <c r="F839" s="179"/>
      <c r="G839" s="179"/>
      <c r="H839" s="248" t="b">
        <f t="shared" si="102"/>
        <v>1</v>
      </c>
      <c r="I839" s="248" t="b">
        <f t="shared" si="103"/>
        <v>1</v>
      </c>
      <c r="J839" s="248">
        <f t="shared" si="98"/>
        <v>0</v>
      </c>
      <c r="K839" s="248">
        <f t="shared" si="99"/>
        <v>0</v>
      </c>
      <c r="L839" s="248">
        <f t="shared" si="100"/>
        <v>0</v>
      </c>
      <c r="M839" s="13" t="b">
        <f t="shared" si="96"/>
        <v>1</v>
      </c>
      <c r="N839" s="13" t="b">
        <f t="shared" si="97"/>
        <v>1</v>
      </c>
      <c r="O839" s="248" t="str">
        <f t="shared" si="101"/>
        <v>-</v>
      </c>
      <c r="P839" s="248">
        <f>IF(O839="-",0,IF(COUNTIF(O839:$O$1021,O839)&gt;1,1,0))</f>
        <v>0</v>
      </c>
    </row>
    <row r="840" spans="1:16">
      <c r="A840" s="205">
        <v>819</v>
      </c>
      <c r="B840" s="177"/>
      <c r="C840" s="178"/>
      <c r="D840" s="177"/>
      <c r="E840" s="178"/>
      <c r="F840" s="179"/>
      <c r="G840" s="179"/>
      <c r="H840" s="248" t="b">
        <f t="shared" si="102"/>
        <v>1</v>
      </c>
      <c r="I840" s="248" t="b">
        <f t="shared" si="103"/>
        <v>1</v>
      </c>
      <c r="J840" s="248">
        <f t="shared" si="98"/>
        <v>0</v>
      </c>
      <c r="K840" s="248">
        <f t="shared" si="99"/>
        <v>0</v>
      </c>
      <c r="L840" s="248">
        <f t="shared" si="100"/>
        <v>0</v>
      </c>
      <c r="M840" s="13" t="b">
        <f t="shared" si="96"/>
        <v>1</v>
      </c>
      <c r="N840" s="13" t="b">
        <f t="shared" si="97"/>
        <v>1</v>
      </c>
      <c r="O840" s="248" t="str">
        <f t="shared" si="101"/>
        <v>-</v>
      </c>
      <c r="P840" s="248">
        <f>IF(O840="-",0,IF(COUNTIF(O840:$O$1021,O840)&gt;1,1,0))</f>
        <v>0</v>
      </c>
    </row>
    <row r="841" spans="1:16">
      <c r="A841" s="205">
        <v>820</v>
      </c>
      <c r="B841" s="177"/>
      <c r="C841" s="178"/>
      <c r="D841" s="177"/>
      <c r="E841" s="178"/>
      <c r="F841" s="179"/>
      <c r="G841" s="179"/>
      <c r="H841" s="248" t="b">
        <f t="shared" si="102"/>
        <v>1</v>
      </c>
      <c r="I841" s="248" t="b">
        <f t="shared" si="103"/>
        <v>1</v>
      </c>
      <c r="J841" s="248">
        <f t="shared" si="98"/>
        <v>0</v>
      </c>
      <c r="K841" s="248">
        <f t="shared" si="99"/>
        <v>0</v>
      </c>
      <c r="L841" s="248">
        <f t="shared" si="100"/>
        <v>0</v>
      </c>
      <c r="M841" s="13" t="b">
        <f t="shared" si="96"/>
        <v>1</v>
      </c>
      <c r="N841" s="13" t="b">
        <f t="shared" si="97"/>
        <v>1</v>
      </c>
      <c r="O841" s="248" t="str">
        <f t="shared" si="101"/>
        <v>-</v>
      </c>
      <c r="P841" s="248">
        <f>IF(O841="-",0,IF(COUNTIF(O841:$O$1021,O841)&gt;1,1,0))</f>
        <v>0</v>
      </c>
    </row>
    <row r="842" spans="1:16">
      <c r="A842" s="205">
        <v>821</v>
      </c>
      <c r="B842" s="177"/>
      <c r="C842" s="178"/>
      <c r="D842" s="177"/>
      <c r="E842" s="178"/>
      <c r="F842" s="179"/>
      <c r="G842" s="179"/>
      <c r="H842" s="248" t="b">
        <f t="shared" si="102"/>
        <v>1</v>
      </c>
      <c r="I842" s="248" t="b">
        <f t="shared" si="103"/>
        <v>1</v>
      </c>
      <c r="J842" s="248">
        <f t="shared" si="98"/>
        <v>0</v>
      </c>
      <c r="K842" s="248">
        <f t="shared" si="99"/>
        <v>0</v>
      </c>
      <c r="L842" s="248">
        <f t="shared" si="100"/>
        <v>0</v>
      </c>
      <c r="M842" s="13" t="b">
        <f t="shared" si="96"/>
        <v>1</v>
      </c>
      <c r="N842" s="13" t="b">
        <f t="shared" si="97"/>
        <v>1</v>
      </c>
      <c r="O842" s="248" t="str">
        <f t="shared" si="101"/>
        <v>-</v>
      </c>
      <c r="P842" s="248">
        <f>IF(O842="-",0,IF(COUNTIF(O842:$O$1021,O842)&gt;1,1,0))</f>
        <v>0</v>
      </c>
    </row>
    <row r="843" spans="1:16">
      <c r="A843" s="205">
        <v>822</v>
      </c>
      <c r="B843" s="177"/>
      <c r="C843" s="178"/>
      <c r="D843" s="177"/>
      <c r="E843" s="178"/>
      <c r="F843" s="179"/>
      <c r="G843" s="179"/>
      <c r="H843" s="248" t="b">
        <f t="shared" si="102"/>
        <v>1</v>
      </c>
      <c r="I843" s="248" t="b">
        <f t="shared" si="103"/>
        <v>1</v>
      </c>
      <c r="J843" s="248">
        <f t="shared" si="98"/>
        <v>0</v>
      </c>
      <c r="K843" s="248">
        <f t="shared" si="99"/>
        <v>0</v>
      </c>
      <c r="L843" s="248">
        <f t="shared" si="100"/>
        <v>0</v>
      </c>
      <c r="M843" s="13" t="b">
        <f t="shared" si="96"/>
        <v>1</v>
      </c>
      <c r="N843" s="13" t="b">
        <f t="shared" si="97"/>
        <v>1</v>
      </c>
      <c r="O843" s="248" t="str">
        <f t="shared" si="101"/>
        <v>-</v>
      </c>
      <c r="P843" s="248">
        <f>IF(O843="-",0,IF(COUNTIF(O843:$O$1021,O843)&gt;1,1,0))</f>
        <v>0</v>
      </c>
    </row>
    <row r="844" spans="1:16">
      <c r="A844" s="205">
        <v>823</v>
      </c>
      <c r="B844" s="177"/>
      <c r="C844" s="178"/>
      <c r="D844" s="177"/>
      <c r="E844" s="178"/>
      <c r="F844" s="179"/>
      <c r="G844" s="179"/>
      <c r="H844" s="248" t="b">
        <f t="shared" si="102"/>
        <v>1</v>
      </c>
      <c r="I844" s="248" t="b">
        <f t="shared" si="103"/>
        <v>1</v>
      </c>
      <c r="J844" s="248">
        <f t="shared" si="98"/>
        <v>0</v>
      </c>
      <c r="K844" s="248">
        <f t="shared" si="99"/>
        <v>0</v>
      </c>
      <c r="L844" s="248">
        <f t="shared" si="100"/>
        <v>0</v>
      </c>
      <c r="M844" s="13" t="b">
        <f t="shared" si="96"/>
        <v>1</v>
      </c>
      <c r="N844" s="13" t="b">
        <f t="shared" si="97"/>
        <v>1</v>
      </c>
      <c r="O844" s="248" t="str">
        <f t="shared" si="101"/>
        <v>-</v>
      </c>
      <c r="P844" s="248">
        <f>IF(O844="-",0,IF(COUNTIF(O844:$O$1021,O844)&gt;1,1,0))</f>
        <v>0</v>
      </c>
    </row>
    <row r="845" spans="1:16">
      <c r="A845" s="205">
        <v>824</v>
      </c>
      <c r="B845" s="177"/>
      <c r="C845" s="178"/>
      <c r="D845" s="177"/>
      <c r="E845" s="178"/>
      <c r="F845" s="179"/>
      <c r="G845" s="179"/>
      <c r="H845" s="248" t="b">
        <f t="shared" si="102"/>
        <v>1</v>
      </c>
      <c r="I845" s="248" t="b">
        <f t="shared" si="103"/>
        <v>1</v>
      </c>
      <c r="J845" s="248">
        <f t="shared" si="98"/>
        <v>0</v>
      </c>
      <c r="K845" s="248">
        <f t="shared" si="99"/>
        <v>0</v>
      </c>
      <c r="L845" s="248">
        <f t="shared" si="100"/>
        <v>0</v>
      </c>
      <c r="M845" s="13" t="b">
        <f t="shared" si="96"/>
        <v>1</v>
      </c>
      <c r="N845" s="13" t="b">
        <f t="shared" si="97"/>
        <v>1</v>
      </c>
      <c r="O845" s="248" t="str">
        <f t="shared" si="101"/>
        <v>-</v>
      </c>
      <c r="P845" s="248">
        <f>IF(O845="-",0,IF(COUNTIF(O845:$O$1021,O845)&gt;1,1,0))</f>
        <v>0</v>
      </c>
    </row>
    <row r="846" spans="1:16">
      <c r="A846" s="205">
        <v>825</v>
      </c>
      <c r="B846" s="177"/>
      <c r="C846" s="178"/>
      <c r="D846" s="177"/>
      <c r="E846" s="178"/>
      <c r="F846" s="179"/>
      <c r="G846" s="179"/>
      <c r="H846" s="248" t="b">
        <f t="shared" si="102"/>
        <v>1</v>
      </c>
      <c r="I846" s="248" t="b">
        <f t="shared" si="103"/>
        <v>1</v>
      </c>
      <c r="J846" s="248">
        <f t="shared" si="98"/>
        <v>0</v>
      </c>
      <c r="K846" s="248">
        <f t="shared" si="99"/>
        <v>0</v>
      </c>
      <c r="L846" s="248">
        <f t="shared" si="100"/>
        <v>0</v>
      </c>
      <c r="M846" s="13" t="b">
        <f t="shared" si="96"/>
        <v>1</v>
      </c>
      <c r="N846" s="13" t="b">
        <f t="shared" si="97"/>
        <v>1</v>
      </c>
      <c r="O846" s="248" t="str">
        <f t="shared" si="101"/>
        <v>-</v>
      </c>
      <c r="P846" s="248">
        <f>IF(O846="-",0,IF(COUNTIF(O846:$O$1021,O846)&gt;1,1,0))</f>
        <v>0</v>
      </c>
    </row>
    <row r="847" spans="1:16">
      <c r="A847" s="205">
        <v>826</v>
      </c>
      <c r="B847" s="177"/>
      <c r="C847" s="178"/>
      <c r="D847" s="177"/>
      <c r="E847" s="178"/>
      <c r="F847" s="179"/>
      <c r="G847" s="179"/>
      <c r="H847" s="248" t="b">
        <f t="shared" si="102"/>
        <v>1</v>
      </c>
      <c r="I847" s="248" t="b">
        <f t="shared" si="103"/>
        <v>1</v>
      </c>
      <c r="J847" s="248">
        <f t="shared" si="98"/>
        <v>0</v>
      </c>
      <c r="K847" s="248">
        <f t="shared" si="99"/>
        <v>0</v>
      </c>
      <c r="L847" s="248">
        <f t="shared" si="100"/>
        <v>0</v>
      </c>
      <c r="M847" s="13" t="b">
        <f t="shared" si="96"/>
        <v>1</v>
      </c>
      <c r="N847" s="13" t="b">
        <f t="shared" si="97"/>
        <v>1</v>
      </c>
      <c r="O847" s="248" t="str">
        <f t="shared" si="101"/>
        <v>-</v>
      </c>
      <c r="P847" s="248">
        <f>IF(O847="-",0,IF(COUNTIF(O847:$O$1021,O847)&gt;1,1,0))</f>
        <v>0</v>
      </c>
    </row>
    <row r="848" spans="1:16">
      <c r="A848" s="205">
        <v>827</v>
      </c>
      <c r="B848" s="177"/>
      <c r="C848" s="178"/>
      <c r="D848" s="177"/>
      <c r="E848" s="178"/>
      <c r="F848" s="179"/>
      <c r="G848" s="179"/>
      <c r="H848" s="248" t="b">
        <f t="shared" si="102"/>
        <v>1</v>
      </c>
      <c r="I848" s="248" t="b">
        <f t="shared" si="103"/>
        <v>1</v>
      </c>
      <c r="J848" s="248">
        <f t="shared" si="98"/>
        <v>0</v>
      </c>
      <c r="K848" s="248">
        <f t="shared" si="99"/>
        <v>0</v>
      </c>
      <c r="L848" s="248">
        <f t="shared" si="100"/>
        <v>0</v>
      </c>
      <c r="M848" s="13" t="b">
        <f t="shared" si="96"/>
        <v>1</v>
      </c>
      <c r="N848" s="13" t="b">
        <f t="shared" si="97"/>
        <v>1</v>
      </c>
      <c r="O848" s="248" t="str">
        <f t="shared" si="101"/>
        <v>-</v>
      </c>
      <c r="P848" s="248">
        <f>IF(O848="-",0,IF(COUNTIF(O848:$O$1021,O848)&gt;1,1,0))</f>
        <v>0</v>
      </c>
    </row>
    <row r="849" spans="1:16">
      <c r="A849" s="205">
        <v>828</v>
      </c>
      <c r="B849" s="177"/>
      <c r="C849" s="178"/>
      <c r="D849" s="177"/>
      <c r="E849" s="178"/>
      <c r="F849" s="179"/>
      <c r="G849" s="179"/>
      <c r="H849" s="248" t="b">
        <f t="shared" si="102"/>
        <v>1</v>
      </c>
      <c r="I849" s="248" t="b">
        <f t="shared" si="103"/>
        <v>1</v>
      </c>
      <c r="J849" s="248">
        <f t="shared" si="98"/>
        <v>0</v>
      </c>
      <c r="K849" s="248">
        <f t="shared" si="99"/>
        <v>0</v>
      </c>
      <c r="L849" s="248">
        <f t="shared" si="100"/>
        <v>0</v>
      </c>
      <c r="M849" s="13" t="b">
        <f t="shared" si="96"/>
        <v>1</v>
      </c>
      <c r="N849" s="13" t="b">
        <f t="shared" si="97"/>
        <v>1</v>
      </c>
      <c r="O849" s="248" t="str">
        <f t="shared" si="101"/>
        <v>-</v>
      </c>
      <c r="P849" s="248">
        <f>IF(O849="-",0,IF(COUNTIF(O849:$O$1021,O849)&gt;1,1,0))</f>
        <v>0</v>
      </c>
    </row>
    <row r="850" spans="1:16">
      <c r="A850" s="205">
        <v>829</v>
      </c>
      <c r="B850" s="177"/>
      <c r="C850" s="178"/>
      <c r="D850" s="177"/>
      <c r="E850" s="178"/>
      <c r="F850" s="179"/>
      <c r="G850" s="179"/>
      <c r="H850" s="248" t="b">
        <f t="shared" si="102"/>
        <v>1</v>
      </c>
      <c r="I850" s="248" t="b">
        <f t="shared" si="103"/>
        <v>1</v>
      </c>
      <c r="J850" s="248">
        <f t="shared" si="98"/>
        <v>0</v>
      </c>
      <c r="K850" s="248">
        <f t="shared" si="99"/>
        <v>0</v>
      </c>
      <c r="L850" s="248">
        <f t="shared" si="100"/>
        <v>0</v>
      </c>
      <c r="M850" s="13" t="b">
        <f t="shared" si="96"/>
        <v>1</v>
      </c>
      <c r="N850" s="13" t="b">
        <f t="shared" si="97"/>
        <v>1</v>
      </c>
      <c r="O850" s="248" t="str">
        <f t="shared" si="101"/>
        <v>-</v>
      </c>
      <c r="P850" s="248">
        <f>IF(O850="-",0,IF(COUNTIF(O850:$O$1021,O850)&gt;1,1,0))</f>
        <v>0</v>
      </c>
    </row>
    <row r="851" spans="1:16">
      <c r="A851" s="205">
        <v>830</v>
      </c>
      <c r="B851" s="177"/>
      <c r="C851" s="178"/>
      <c r="D851" s="177"/>
      <c r="E851" s="178"/>
      <c r="F851" s="179"/>
      <c r="G851" s="179"/>
      <c r="H851" s="248" t="b">
        <f t="shared" si="102"/>
        <v>1</v>
      </c>
      <c r="I851" s="248" t="b">
        <f t="shared" si="103"/>
        <v>1</v>
      </c>
      <c r="J851" s="248">
        <f t="shared" si="98"/>
        <v>0</v>
      </c>
      <c r="K851" s="248">
        <f t="shared" si="99"/>
        <v>0</v>
      </c>
      <c r="L851" s="248">
        <f t="shared" si="100"/>
        <v>0</v>
      </c>
      <c r="M851" s="13" t="b">
        <f t="shared" si="96"/>
        <v>1</v>
      </c>
      <c r="N851" s="13" t="b">
        <f t="shared" si="97"/>
        <v>1</v>
      </c>
      <c r="O851" s="248" t="str">
        <f t="shared" si="101"/>
        <v>-</v>
      </c>
      <c r="P851" s="248">
        <f>IF(O851="-",0,IF(COUNTIF(O851:$O$1021,O851)&gt;1,1,0))</f>
        <v>0</v>
      </c>
    </row>
    <row r="852" spans="1:16">
      <c r="A852" s="205">
        <v>831</v>
      </c>
      <c r="B852" s="177"/>
      <c r="C852" s="178"/>
      <c r="D852" s="177"/>
      <c r="E852" s="178"/>
      <c r="F852" s="179"/>
      <c r="G852" s="179"/>
      <c r="H852" s="248" t="b">
        <f t="shared" si="102"/>
        <v>1</v>
      </c>
      <c r="I852" s="248" t="b">
        <f t="shared" si="103"/>
        <v>1</v>
      </c>
      <c r="J852" s="248">
        <f t="shared" si="98"/>
        <v>0</v>
      </c>
      <c r="K852" s="248">
        <f t="shared" si="99"/>
        <v>0</v>
      </c>
      <c r="L852" s="248">
        <f t="shared" si="100"/>
        <v>0</v>
      </c>
      <c r="M852" s="13" t="b">
        <f t="shared" si="96"/>
        <v>1</v>
      </c>
      <c r="N852" s="13" t="b">
        <f t="shared" si="97"/>
        <v>1</v>
      </c>
      <c r="O852" s="248" t="str">
        <f t="shared" si="101"/>
        <v>-</v>
      </c>
      <c r="P852" s="248">
        <f>IF(O852="-",0,IF(COUNTIF(O852:$O$1021,O852)&gt;1,1,0))</f>
        <v>0</v>
      </c>
    </row>
    <row r="853" spans="1:16">
      <c r="A853" s="205">
        <v>832</v>
      </c>
      <c r="B853" s="177"/>
      <c r="C853" s="178"/>
      <c r="D853" s="177"/>
      <c r="E853" s="178"/>
      <c r="F853" s="179"/>
      <c r="G853" s="179"/>
      <c r="H853" s="248" t="b">
        <f t="shared" si="102"/>
        <v>1</v>
      </c>
      <c r="I853" s="248" t="b">
        <f t="shared" si="103"/>
        <v>1</v>
      </c>
      <c r="J853" s="248">
        <f t="shared" si="98"/>
        <v>0</v>
      </c>
      <c r="K853" s="248">
        <f t="shared" si="99"/>
        <v>0</v>
      </c>
      <c r="L853" s="248">
        <f t="shared" si="100"/>
        <v>0</v>
      </c>
      <c r="M853" s="13" t="b">
        <f t="shared" si="96"/>
        <v>1</v>
      </c>
      <c r="N853" s="13" t="b">
        <f t="shared" si="97"/>
        <v>1</v>
      </c>
      <c r="O853" s="248" t="str">
        <f t="shared" si="101"/>
        <v>-</v>
      </c>
      <c r="P853" s="248">
        <f>IF(O853="-",0,IF(COUNTIF(O853:$O$1021,O853)&gt;1,1,0))</f>
        <v>0</v>
      </c>
    </row>
    <row r="854" spans="1:16">
      <c r="A854" s="205">
        <v>833</v>
      </c>
      <c r="B854" s="177"/>
      <c r="C854" s="178"/>
      <c r="D854" s="177"/>
      <c r="E854" s="178"/>
      <c r="F854" s="179"/>
      <c r="G854" s="179"/>
      <c r="H854" s="248" t="b">
        <f t="shared" si="102"/>
        <v>1</v>
      </c>
      <c r="I854" s="248" t="b">
        <f t="shared" si="103"/>
        <v>1</v>
      </c>
      <c r="J854" s="248">
        <f t="shared" si="98"/>
        <v>0</v>
      </c>
      <c r="K854" s="248">
        <f t="shared" si="99"/>
        <v>0</v>
      </c>
      <c r="L854" s="248">
        <f t="shared" si="100"/>
        <v>0</v>
      </c>
      <c r="M854" s="13" t="b">
        <f t="shared" ref="M854:M917" si="104">IF(B854="",TRUE,(IF(ISNUMBER(MATCH(B854,CountriesList,0)),TRUE,FALSE)))</f>
        <v>1</v>
      </c>
      <c r="N854" s="13" t="b">
        <f t="shared" ref="N854:N917" si="105">IF(D854="",TRUE,(IF(ISNUMBER(MATCH(D854,ClientCategorisationList,0)),TRUE,FALSE)))</f>
        <v>1</v>
      </c>
      <c r="O854" s="248" t="str">
        <f t="shared" si="101"/>
        <v>-</v>
      </c>
      <c r="P854" s="248">
        <f>IF(O854="-",0,IF(COUNTIF(O854:$O$1021,O854)&gt;1,1,0))</f>
        <v>0</v>
      </c>
    </row>
    <row r="855" spans="1:16">
      <c r="A855" s="205">
        <v>834</v>
      </c>
      <c r="B855" s="177"/>
      <c r="C855" s="178"/>
      <c r="D855" s="177"/>
      <c r="E855" s="178"/>
      <c r="F855" s="179"/>
      <c r="G855" s="179"/>
      <c r="H855" s="248" t="b">
        <f t="shared" si="102"/>
        <v>1</v>
      </c>
      <c r="I855" s="248" t="b">
        <f t="shared" si="103"/>
        <v>1</v>
      </c>
      <c r="J855" s="248">
        <f t="shared" ref="J855:J918" si="106">IF(B855="Cyprus,CY",E855,0)</f>
        <v>0</v>
      </c>
      <c r="K855" s="248">
        <f t="shared" ref="K855:K918" si="107">IF(B855="Cyprus,CY",F855,0)</f>
        <v>0</v>
      </c>
      <c r="L855" s="248">
        <f t="shared" ref="L855:L918" si="108">IF(B855="Cyprus,CY",G855,0)</f>
        <v>0</v>
      </c>
      <c r="M855" s="13" t="b">
        <f t="shared" si="104"/>
        <v>1</v>
      </c>
      <c r="N855" s="13" t="b">
        <f t="shared" si="105"/>
        <v>1</v>
      </c>
      <c r="O855" s="248" t="str">
        <f t="shared" ref="O855:O918" si="109">CONCATENATE(B855,"-",D855)</f>
        <v>-</v>
      </c>
      <c r="P855" s="248">
        <f>IF(O855="-",0,IF(COUNTIF(O855:$O$1021,O855)&gt;1,1,0))</f>
        <v>0</v>
      </c>
    </row>
    <row r="856" spans="1:16">
      <c r="A856" s="205">
        <v>835</v>
      </c>
      <c r="B856" s="177"/>
      <c r="C856" s="178"/>
      <c r="D856" s="177"/>
      <c r="E856" s="178"/>
      <c r="F856" s="179"/>
      <c r="G856" s="179"/>
      <c r="H856" s="248" t="b">
        <f t="shared" ref="H856:H919" si="110">IF(ISBLANK(B856),TRUE,IF(OR(ISBLANK(C856),ISBLANK(D856),ISBLANK(E856),ISBLANK(F856),ISBLANK(G856)),FALSE,TRUE))</f>
        <v>1</v>
      </c>
      <c r="I856" s="248" t="b">
        <f t="shared" ref="I856:I919" si="111">IF(OR(AND(B856="N/A",D856="N/A",C856=0,E856=0),AND(ISBLANK(B856),ISBLANK(D856),ISBLANK(C856),ISBLANK(E856)),AND(AND(B856&lt;&gt;"N/A",NOT(ISBLANK(B856))),AND(D856&lt;&gt;"N/A",NOT(ISBLANK(D856))),C856&lt;&gt;0,E856&lt;&gt;0)),TRUE,FALSE)</f>
        <v>1</v>
      </c>
      <c r="J856" s="248">
        <f t="shared" si="106"/>
        <v>0</v>
      </c>
      <c r="K856" s="248">
        <f t="shared" si="107"/>
        <v>0</v>
      </c>
      <c r="L856" s="248">
        <f t="shared" si="108"/>
        <v>0</v>
      </c>
      <c r="M856" s="13" t="b">
        <f t="shared" si="104"/>
        <v>1</v>
      </c>
      <c r="N856" s="13" t="b">
        <f t="shared" si="105"/>
        <v>1</v>
      </c>
      <c r="O856" s="248" t="str">
        <f t="shared" si="109"/>
        <v>-</v>
      </c>
      <c r="P856" s="248">
        <f>IF(O856="-",0,IF(COUNTIF(O856:$O$1021,O856)&gt;1,1,0))</f>
        <v>0</v>
      </c>
    </row>
    <row r="857" spans="1:16">
      <c r="A857" s="205">
        <v>836</v>
      </c>
      <c r="B857" s="177"/>
      <c r="C857" s="178"/>
      <c r="D857" s="177"/>
      <c r="E857" s="178"/>
      <c r="F857" s="179"/>
      <c r="G857" s="179"/>
      <c r="H857" s="248" t="b">
        <f t="shared" si="110"/>
        <v>1</v>
      </c>
      <c r="I857" s="248" t="b">
        <f t="shared" si="111"/>
        <v>1</v>
      </c>
      <c r="J857" s="248">
        <f t="shared" si="106"/>
        <v>0</v>
      </c>
      <c r="K857" s="248">
        <f t="shared" si="107"/>
        <v>0</v>
      </c>
      <c r="L857" s="248">
        <f t="shared" si="108"/>
        <v>0</v>
      </c>
      <c r="M857" s="13" t="b">
        <f t="shared" si="104"/>
        <v>1</v>
      </c>
      <c r="N857" s="13" t="b">
        <f t="shared" si="105"/>
        <v>1</v>
      </c>
      <c r="O857" s="248" t="str">
        <f t="shared" si="109"/>
        <v>-</v>
      </c>
      <c r="P857" s="248">
        <f>IF(O857="-",0,IF(COUNTIF(O857:$O$1021,O857)&gt;1,1,0))</f>
        <v>0</v>
      </c>
    </row>
    <row r="858" spans="1:16">
      <c r="A858" s="205">
        <v>837</v>
      </c>
      <c r="B858" s="177"/>
      <c r="C858" s="178"/>
      <c r="D858" s="177"/>
      <c r="E858" s="178"/>
      <c r="F858" s="179"/>
      <c r="G858" s="179"/>
      <c r="H858" s="248" t="b">
        <f t="shared" si="110"/>
        <v>1</v>
      </c>
      <c r="I858" s="248" t="b">
        <f t="shared" si="111"/>
        <v>1</v>
      </c>
      <c r="J858" s="248">
        <f t="shared" si="106"/>
        <v>0</v>
      </c>
      <c r="K858" s="248">
        <f t="shared" si="107"/>
        <v>0</v>
      </c>
      <c r="L858" s="248">
        <f t="shared" si="108"/>
        <v>0</v>
      </c>
      <c r="M858" s="13" t="b">
        <f t="shared" si="104"/>
        <v>1</v>
      </c>
      <c r="N858" s="13" t="b">
        <f t="shared" si="105"/>
        <v>1</v>
      </c>
      <c r="O858" s="248" t="str">
        <f t="shared" si="109"/>
        <v>-</v>
      </c>
      <c r="P858" s="248">
        <f>IF(O858="-",0,IF(COUNTIF(O858:$O$1021,O858)&gt;1,1,0))</f>
        <v>0</v>
      </c>
    </row>
    <row r="859" spans="1:16">
      <c r="A859" s="205">
        <v>838</v>
      </c>
      <c r="B859" s="177"/>
      <c r="C859" s="178"/>
      <c r="D859" s="177"/>
      <c r="E859" s="178"/>
      <c r="F859" s="179"/>
      <c r="G859" s="179"/>
      <c r="H859" s="248" t="b">
        <f t="shared" si="110"/>
        <v>1</v>
      </c>
      <c r="I859" s="248" t="b">
        <f t="shared" si="111"/>
        <v>1</v>
      </c>
      <c r="J859" s="248">
        <f t="shared" si="106"/>
        <v>0</v>
      </c>
      <c r="K859" s="248">
        <f t="shared" si="107"/>
        <v>0</v>
      </c>
      <c r="L859" s="248">
        <f t="shared" si="108"/>
        <v>0</v>
      </c>
      <c r="M859" s="13" t="b">
        <f t="shared" si="104"/>
        <v>1</v>
      </c>
      <c r="N859" s="13" t="b">
        <f t="shared" si="105"/>
        <v>1</v>
      </c>
      <c r="O859" s="248" t="str">
        <f t="shared" si="109"/>
        <v>-</v>
      </c>
      <c r="P859" s="248">
        <f>IF(O859="-",0,IF(COUNTIF(O859:$O$1021,O859)&gt;1,1,0))</f>
        <v>0</v>
      </c>
    </row>
    <row r="860" spans="1:16">
      <c r="A860" s="205">
        <v>839</v>
      </c>
      <c r="B860" s="177"/>
      <c r="C860" s="178"/>
      <c r="D860" s="177"/>
      <c r="E860" s="178"/>
      <c r="F860" s="179"/>
      <c r="G860" s="179"/>
      <c r="H860" s="248" t="b">
        <f t="shared" si="110"/>
        <v>1</v>
      </c>
      <c r="I860" s="248" t="b">
        <f t="shared" si="111"/>
        <v>1</v>
      </c>
      <c r="J860" s="248">
        <f t="shared" si="106"/>
        <v>0</v>
      </c>
      <c r="K860" s="248">
        <f t="shared" si="107"/>
        <v>0</v>
      </c>
      <c r="L860" s="248">
        <f t="shared" si="108"/>
        <v>0</v>
      </c>
      <c r="M860" s="13" t="b">
        <f t="shared" si="104"/>
        <v>1</v>
      </c>
      <c r="N860" s="13" t="b">
        <f t="shared" si="105"/>
        <v>1</v>
      </c>
      <c r="O860" s="248" t="str">
        <f t="shared" si="109"/>
        <v>-</v>
      </c>
      <c r="P860" s="248">
        <f>IF(O860="-",0,IF(COUNTIF(O860:$O$1021,O860)&gt;1,1,0))</f>
        <v>0</v>
      </c>
    </row>
    <row r="861" spans="1:16">
      <c r="A861" s="205">
        <v>840</v>
      </c>
      <c r="B861" s="177"/>
      <c r="C861" s="178"/>
      <c r="D861" s="177"/>
      <c r="E861" s="178"/>
      <c r="F861" s="179"/>
      <c r="G861" s="179"/>
      <c r="H861" s="248" t="b">
        <f t="shared" si="110"/>
        <v>1</v>
      </c>
      <c r="I861" s="248" t="b">
        <f t="shared" si="111"/>
        <v>1</v>
      </c>
      <c r="J861" s="248">
        <f t="shared" si="106"/>
        <v>0</v>
      </c>
      <c r="K861" s="248">
        <f t="shared" si="107"/>
        <v>0</v>
      </c>
      <c r="L861" s="248">
        <f t="shared" si="108"/>
        <v>0</v>
      </c>
      <c r="M861" s="13" t="b">
        <f t="shared" si="104"/>
        <v>1</v>
      </c>
      <c r="N861" s="13" t="b">
        <f t="shared" si="105"/>
        <v>1</v>
      </c>
      <c r="O861" s="248" t="str">
        <f t="shared" si="109"/>
        <v>-</v>
      </c>
      <c r="P861" s="248">
        <f>IF(O861="-",0,IF(COUNTIF(O861:$O$1021,O861)&gt;1,1,0))</f>
        <v>0</v>
      </c>
    </row>
    <row r="862" spans="1:16">
      <c r="A862" s="205">
        <v>841</v>
      </c>
      <c r="B862" s="177"/>
      <c r="C862" s="178"/>
      <c r="D862" s="177"/>
      <c r="E862" s="178"/>
      <c r="F862" s="179"/>
      <c r="G862" s="179"/>
      <c r="H862" s="248" t="b">
        <f t="shared" si="110"/>
        <v>1</v>
      </c>
      <c r="I862" s="248" t="b">
        <f t="shared" si="111"/>
        <v>1</v>
      </c>
      <c r="J862" s="248">
        <f t="shared" si="106"/>
        <v>0</v>
      </c>
      <c r="K862" s="248">
        <f t="shared" si="107"/>
        <v>0</v>
      </c>
      <c r="L862" s="248">
        <f t="shared" si="108"/>
        <v>0</v>
      </c>
      <c r="M862" s="13" t="b">
        <f t="shared" si="104"/>
        <v>1</v>
      </c>
      <c r="N862" s="13" t="b">
        <f t="shared" si="105"/>
        <v>1</v>
      </c>
      <c r="O862" s="248" t="str">
        <f t="shared" si="109"/>
        <v>-</v>
      </c>
      <c r="P862" s="248">
        <f>IF(O862="-",0,IF(COUNTIF(O862:$O$1021,O862)&gt;1,1,0))</f>
        <v>0</v>
      </c>
    </row>
    <row r="863" spans="1:16">
      <c r="A863" s="205">
        <v>842</v>
      </c>
      <c r="B863" s="177"/>
      <c r="C863" s="178"/>
      <c r="D863" s="177"/>
      <c r="E863" s="178"/>
      <c r="F863" s="179"/>
      <c r="G863" s="179"/>
      <c r="H863" s="248" t="b">
        <f t="shared" si="110"/>
        <v>1</v>
      </c>
      <c r="I863" s="248" t="b">
        <f t="shared" si="111"/>
        <v>1</v>
      </c>
      <c r="J863" s="248">
        <f t="shared" si="106"/>
        <v>0</v>
      </c>
      <c r="K863" s="248">
        <f t="shared" si="107"/>
        <v>0</v>
      </c>
      <c r="L863" s="248">
        <f t="shared" si="108"/>
        <v>0</v>
      </c>
      <c r="M863" s="13" t="b">
        <f t="shared" si="104"/>
        <v>1</v>
      </c>
      <c r="N863" s="13" t="b">
        <f t="shared" si="105"/>
        <v>1</v>
      </c>
      <c r="O863" s="248" t="str">
        <f t="shared" si="109"/>
        <v>-</v>
      </c>
      <c r="P863" s="248">
        <f>IF(O863="-",0,IF(COUNTIF(O863:$O$1021,O863)&gt;1,1,0))</f>
        <v>0</v>
      </c>
    </row>
    <row r="864" spans="1:16">
      <c r="A864" s="205">
        <v>843</v>
      </c>
      <c r="B864" s="177"/>
      <c r="C864" s="178"/>
      <c r="D864" s="177"/>
      <c r="E864" s="178"/>
      <c r="F864" s="179"/>
      <c r="G864" s="179"/>
      <c r="H864" s="248" t="b">
        <f t="shared" si="110"/>
        <v>1</v>
      </c>
      <c r="I864" s="248" t="b">
        <f t="shared" si="111"/>
        <v>1</v>
      </c>
      <c r="J864" s="248">
        <f t="shared" si="106"/>
        <v>0</v>
      </c>
      <c r="K864" s="248">
        <f t="shared" si="107"/>
        <v>0</v>
      </c>
      <c r="L864" s="248">
        <f t="shared" si="108"/>
        <v>0</v>
      </c>
      <c r="M864" s="13" t="b">
        <f t="shared" si="104"/>
        <v>1</v>
      </c>
      <c r="N864" s="13" t="b">
        <f t="shared" si="105"/>
        <v>1</v>
      </c>
      <c r="O864" s="248" t="str">
        <f t="shared" si="109"/>
        <v>-</v>
      </c>
      <c r="P864" s="248">
        <f>IF(O864="-",0,IF(COUNTIF(O864:$O$1021,O864)&gt;1,1,0))</f>
        <v>0</v>
      </c>
    </row>
    <row r="865" spans="1:16">
      <c r="A865" s="205">
        <v>844</v>
      </c>
      <c r="B865" s="177"/>
      <c r="C865" s="178"/>
      <c r="D865" s="177"/>
      <c r="E865" s="178"/>
      <c r="F865" s="179"/>
      <c r="G865" s="179"/>
      <c r="H865" s="248" t="b">
        <f t="shared" si="110"/>
        <v>1</v>
      </c>
      <c r="I865" s="248" t="b">
        <f t="shared" si="111"/>
        <v>1</v>
      </c>
      <c r="J865" s="248">
        <f t="shared" si="106"/>
        <v>0</v>
      </c>
      <c r="K865" s="248">
        <f t="shared" si="107"/>
        <v>0</v>
      </c>
      <c r="L865" s="248">
        <f t="shared" si="108"/>
        <v>0</v>
      </c>
      <c r="M865" s="13" t="b">
        <f t="shared" si="104"/>
        <v>1</v>
      </c>
      <c r="N865" s="13" t="b">
        <f t="shared" si="105"/>
        <v>1</v>
      </c>
      <c r="O865" s="248" t="str">
        <f t="shared" si="109"/>
        <v>-</v>
      </c>
      <c r="P865" s="248">
        <f>IF(O865="-",0,IF(COUNTIF(O865:$O$1021,O865)&gt;1,1,0))</f>
        <v>0</v>
      </c>
    </row>
    <row r="866" spans="1:16">
      <c r="A866" s="205">
        <v>845</v>
      </c>
      <c r="B866" s="177"/>
      <c r="C866" s="178"/>
      <c r="D866" s="177"/>
      <c r="E866" s="178"/>
      <c r="F866" s="179"/>
      <c r="G866" s="179"/>
      <c r="H866" s="248" t="b">
        <f t="shared" si="110"/>
        <v>1</v>
      </c>
      <c r="I866" s="248" t="b">
        <f t="shared" si="111"/>
        <v>1</v>
      </c>
      <c r="J866" s="248">
        <f t="shared" si="106"/>
        <v>0</v>
      </c>
      <c r="K866" s="248">
        <f t="shared" si="107"/>
        <v>0</v>
      </c>
      <c r="L866" s="248">
        <f t="shared" si="108"/>
        <v>0</v>
      </c>
      <c r="M866" s="13" t="b">
        <f t="shared" si="104"/>
        <v>1</v>
      </c>
      <c r="N866" s="13" t="b">
        <f t="shared" si="105"/>
        <v>1</v>
      </c>
      <c r="O866" s="248" t="str">
        <f t="shared" si="109"/>
        <v>-</v>
      </c>
      <c r="P866" s="248">
        <f>IF(O866="-",0,IF(COUNTIF(O866:$O$1021,O866)&gt;1,1,0))</f>
        <v>0</v>
      </c>
    </row>
    <row r="867" spans="1:16">
      <c r="A867" s="205">
        <v>846</v>
      </c>
      <c r="B867" s="177"/>
      <c r="C867" s="178"/>
      <c r="D867" s="177"/>
      <c r="E867" s="178"/>
      <c r="F867" s="179"/>
      <c r="G867" s="179"/>
      <c r="H867" s="248" t="b">
        <f t="shared" si="110"/>
        <v>1</v>
      </c>
      <c r="I867" s="248" t="b">
        <f t="shared" si="111"/>
        <v>1</v>
      </c>
      <c r="J867" s="248">
        <f t="shared" si="106"/>
        <v>0</v>
      </c>
      <c r="K867" s="248">
        <f t="shared" si="107"/>
        <v>0</v>
      </c>
      <c r="L867" s="248">
        <f t="shared" si="108"/>
        <v>0</v>
      </c>
      <c r="M867" s="13" t="b">
        <f t="shared" si="104"/>
        <v>1</v>
      </c>
      <c r="N867" s="13" t="b">
        <f t="shared" si="105"/>
        <v>1</v>
      </c>
      <c r="O867" s="248" t="str">
        <f t="shared" si="109"/>
        <v>-</v>
      </c>
      <c r="P867" s="248">
        <f>IF(O867="-",0,IF(COUNTIF(O867:$O$1021,O867)&gt;1,1,0))</f>
        <v>0</v>
      </c>
    </row>
    <row r="868" spans="1:16">
      <c r="A868" s="205">
        <v>847</v>
      </c>
      <c r="B868" s="177"/>
      <c r="C868" s="178"/>
      <c r="D868" s="177"/>
      <c r="E868" s="178"/>
      <c r="F868" s="179"/>
      <c r="G868" s="179"/>
      <c r="H868" s="248" t="b">
        <f t="shared" si="110"/>
        <v>1</v>
      </c>
      <c r="I868" s="248" t="b">
        <f t="shared" si="111"/>
        <v>1</v>
      </c>
      <c r="J868" s="248">
        <f t="shared" si="106"/>
        <v>0</v>
      </c>
      <c r="K868" s="248">
        <f t="shared" si="107"/>
        <v>0</v>
      </c>
      <c r="L868" s="248">
        <f t="shared" si="108"/>
        <v>0</v>
      </c>
      <c r="M868" s="13" t="b">
        <f t="shared" si="104"/>
        <v>1</v>
      </c>
      <c r="N868" s="13" t="b">
        <f t="shared" si="105"/>
        <v>1</v>
      </c>
      <c r="O868" s="248" t="str">
        <f t="shared" si="109"/>
        <v>-</v>
      </c>
      <c r="P868" s="248">
        <f>IF(O868="-",0,IF(COUNTIF(O868:$O$1021,O868)&gt;1,1,0))</f>
        <v>0</v>
      </c>
    </row>
    <row r="869" spans="1:16">
      <c r="A869" s="205">
        <v>848</v>
      </c>
      <c r="B869" s="177"/>
      <c r="C869" s="178"/>
      <c r="D869" s="177"/>
      <c r="E869" s="178"/>
      <c r="F869" s="179"/>
      <c r="G869" s="179"/>
      <c r="H869" s="248" t="b">
        <f t="shared" si="110"/>
        <v>1</v>
      </c>
      <c r="I869" s="248" t="b">
        <f t="shared" si="111"/>
        <v>1</v>
      </c>
      <c r="J869" s="248">
        <f t="shared" si="106"/>
        <v>0</v>
      </c>
      <c r="K869" s="248">
        <f t="shared" si="107"/>
        <v>0</v>
      </c>
      <c r="L869" s="248">
        <f t="shared" si="108"/>
        <v>0</v>
      </c>
      <c r="M869" s="13" t="b">
        <f t="shared" si="104"/>
        <v>1</v>
      </c>
      <c r="N869" s="13" t="b">
        <f t="shared" si="105"/>
        <v>1</v>
      </c>
      <c r="O869" s="248" t="str">
        <f t="shared" si="109"/>
        <v>-</v>
      </c>
      <c r="P869" s="248">
        <f>IF(O869="-",0,IF(COUNTIF(O869:$O$1021,O869)&gt;1,1,0))</f>
        <v>0</v>
      </c>
    </row>
    <row r="870" spans="1:16">
      <c r="A870" s="205">
        <v>849</v>
      </c>
      <c r="B870" s="177"/>
      <c r="C870" s="178"/>
      <c r="D870" s="177"/>
      <c r="E870" s="178"/>
      <c r="F870" s="179"/>
      <c r="G870" s="179"/>
      <c r="H870" s="248" t="b">
        <f t="shared" si="110"/>
        <v>1</v>
      </c>
      <c r="I870" s="248" t="b">
        <f t="shared" si="111"/>
        <v>1</v>
      </c>
      <c r="J870" s="248">
        <f t="shared" si="106"/>
        <v>0</v>
      </c>
      <c r="K870" s="248">
        <f t="shared" si="107"/>
        <v>0</v>
      </c>
      <c r="L870" s="248">
        <f t="shared" si="108"/>
        <v>0</v>
      </c>
      <c r="M870" s="13" t="b">
        <f t="shared" si="104"/>
        <v>1</v>
      </c>
      <c r="N870" s="13" t="b">
        <f t="shared" si="105"/>
        <v>1</v>
      </c>
      <c r="O870" s="248" t="str">
        <f t="shared" si="109"/>
        <v>-</v>
      </c>
      <c r="P870" s="248">
        <f>IF(O870="-",0,IF(COUNTIF(O870:$O$1021,O870)&gt;1,1,0))</f>
        <v>0</v>
      </c>
    </row>
    <row r="871" spans="1:16">
      <c r="A871" s="205">
        <v>850</v>
      </c>
      <c r="B871" s="177"/>
      <c r="C871" s="178"/>
      <c r="D871" s="177"/>
      <c r="E871" s="178"/>
      <c r="F871" s="179"/>
      <c r="G871" s="179"/>
      <c r="H871" s="248" t="b">
        <f t="shared" si="110"/>
        <v>1</v>
      </c>
      <c r="I871" s="248" t="b">
        <f t="shared" si="111"/>
        <v>1</v>
      </c>
      <c r="J871" s="248">
        <f t="shared" si="106"/>
        <v>0</v>
      </c>
      <c r="K871" s="248">
        <f t="shared" si="107"/>
        <v>0</v>
      </c>
      <c r="L871" s="248">
        <f t="shared" si="108"/>
        <v>0</v>
      </c>
      <c r="M871" s="13" t="b">
        <f t="shared" si="104"/>
        <v>1</v>
      </c>
      <c r="N871" s="13" t="b">
        <f t="shared" si="105"/>
        <v>1</v>
      </c>
      <c r="O871" s="248" t="str">
        <f t="shared" si="109"/>
        <v>-</v>
      </c>
      <c r="P871" s="248">
        <f>IF(O871="-",0,IF(COUNTIF(O871:$O$1021,O871)&gt;1,1,0))</f>
        <v>0</v>
      </c>
    </row>
    <row r="872" spans="1:16">
      <c r="A872" s="205">
        <v>851</v>
      </c>
      <c r="B872" s="177"/>
      <c r="C872" s="178"/>
      <c r="D872" s="177"/>
      <c r="E872" s="178"/>
      <c r="F872" s="179"/>
      <c r="G872" s="179"/>
      <c r="H872" s="248" t="b">
        <f t="shared" si="110"/>
        <v>1</v>
      </c>
      <c r="I872" s="248" t="b">
        <f t="shared" si="111"/>
        <v>1</v>
      </c>
      <c r="J872" s="248">
        <f t="shared" si="106"/>
        <v>0</v>
      </c>
      <c r="K872" s="248">
        <f t="shared" si="107"/>
        <v>0</v>
      </c>
      <c r="L872" s="248">
        <f t="shared" si="108"/>
        <v>0</v>
      </c>
      <c r="M872" s="13" t="b">
        <f t="shared" si="104"/>
        <v>1</v>
      </c>
      <c r="N872" s="13" t="b">
        <f t="shared" si="105"/>
        <v>1</v>
      </c>
      <c r="O872" s="248" t="str">
        <f t="shared" si="109"/>
        <v>-</v>
      </c>
      <c r="P872" s="248">
        <f>IF(O872="-",0,IF(COUNTIF(O872:$O$1021,O872)&gt;1,1,0))</f>
        <v>0</v>
      </c>
    </row>
    <row r="873" spans="1:16">
      <c r="A873" s="205">
        <v>852</v>
      </c>
      <c r="B873" s="177"/>
      <c r="C873" s="178"/>
      <c r="D873" s="177"/>
      <c r="E873" s="178"/>
      <c r="F873" s="179"/>
      <c r="G873" s="179"/>
      <c r="H873" s="248" t="b">
        <f t="shared" si="110"/>
        <v>1</v>
      </c>
      <c r="I873" s="248" t="b">
        <f t="shared" si="111"/>
        <v>1</v>
      </c>
      <c r="J873" s="248">
        <f t="shared" si="106"/>
        <v>0</v>
      </c>
      <c r="K873" s="248">
        <f t="shared" si="107"/>
        <v>0</v>
      </c>
      <c r="L873" s="248">
        <f t="shared" si="108"/>
        <v>0</v>
      </c>
      <c r="M873" s="13" t="b">
        <f t="shared" si="104"/>
        <v>1</v>
      </c>
      <c r="N873" s="13" t="b">
        <f t="shared" si="105"/>
        <v>1</v>
      </c>
      <c r="O873" s="248" t="str">
        <f t="shared" si="109"/>
        <v>-</v>
      </c>
      <c r="P873" s="248">
        <f>IF(O873="-",0,IF(COUNTIF(O873:$O$1021,O873)&gt;1,1,0))</f>
        <v>0</v>
      </c>
    </row>
    <row r="874" spans="1:16">
      <c r="A874" s="205">
        <v>853</v>
      </c>
      <c r="B874" s="177"/>
      <c r="C874" s="178"/>
      <c r="D874" s="177"/>
      <c r="E874" s="178"/>
      <c r="F874" s="179"/>
      <c r="G874" s="179"/>
      <c r="H874" s="248" t="b">
        <f t="shared" si="110"/>
        <v>1</v>
      </c>
      <c r="I874" s="248" t="b">
        <f t="shared" si="111"/>
        <v>1</v>
      </c>
      <c r="J874" s="248">
        <f t="shared" si="106"/>
        <v>0</v>
      </c>
      <c r="K874" s="248">
        <f t="shared" si="107"/>
        <v>0</v>
      </c>
      <c r="L874" s="248">
        <f t="shared" si="108"/>
        <v>0</v>
      </c>
      <c r="M874" s="13" t="b">
        <f t="shared" si="104"/>
        <v>1</v>
      </c>
      <c r="N874" s="13" t="b">
        <f t="shared" si="105"/>
        <v>1</v>
      </c>
      <c r="O874" s="248" t="str">
        <f t="shared" si="109"/>
        <v>-</v>
      </c>
      <c r="P874" s="248">
        <f>IF(O874="-",0,IF(COUNTIF(O874:$O$1021,O874)&gt;1,1,0))</f>
        <v>0</v>
      </c>
    </row>
    <row r="875" spans="1:16">
      <c r="A875" s="205">
        <v>854</v>
      </c>
      <c r="B875" s="177"/>
      <c r="C875" s="178"/>
      <c r="D875" s="177"/>
      <c r="E875" s="178"/>
      <c r="F875" s="179"/>
      <c r="G875" s="179"/>
      <c r="H875" s="248" t="b">
        <f t="shared" si="110"/>
        <v>1</v>
      </c>
      <c r="I875" s="248" t="b">
        <f t="shared" si="111"/>
        <v>1</v>
      </c>
      <c r="J875" s="248">
        <f t="shared" si="106"/>
        <v>0</v>
      </c>
      <c r="K875" s="248">
        <f t="shared" si="107"/>
        <v>0</v>
      </c>
      <c r="L875" s="248">
        <f t="shared" si="108"/>
        <v>0</v>
      </c>
      <c r="M875" s="13" t="b">
        <f t="shared" si="104"/>
        <v>1</v>
      </c>
      <c r="N875" s="13" t="b">
        <f t="shared" si="105"/>
        <v>1</v>
      </c>
      <c r="O875" s="248" t="str">
        <f t="shared" si="109"/>
        <v>-</v>
      </c>
      <c r="P875" s="248">
        <f>IF(O875="-",0,IF(COUNTIF(O875:$O$1021,O875)&gt;1,1,0))</f>
        <v>0</v>
      </c>
    </row>
    <row r="876" spans="1:16">
      <c r="A876" s="205">
        <v>855</v>
      </c>
      <c r="B876" s="177"/>
      <c r="C876" s="178"/>
      <c r="D876" s="177"/>
      <c r="E876" s="178"/>
      <c r="F876" s="179"/>
      <c r="G876" s="179"/>
      <c r="H876" s="248" t="b">
        <f t="shared" si="110"/>
        <v>1</v>
      </c>
      <c r="I876" s="248" t="b">
        <f t="shared" si="111"/>
        <v>1</v>
      </c>
      <c r="J876" s="248">
        <f t="shared" si="106"/>
        <v>0</v>
      </c>
      <c r="K876" s="248">
        <f t="shared" si="107"/>
        <v>0</v>
      </c>
      <c r="L876" s="248">
        <f t="shared" si="108"/>
        <v>0</v>
      </c>
      <c r="M876" s="13" t="b">
        <f t="shared" si="104"/>
        <v>1</v>
      </c>
      <c r="N876" s="13" t="b">
        <f t="shared" si="105"/>
        <v>1</v>
      </c>
      <c r="O876" s="248" t="str">
        <f t="shared" si="109"/>
        <v>-</v>
      </c>
      <c r="P876" s="248">
        <f>IF(O876="-",0,IF(COUNTIF(O876:$O$1021,O876)&gt;1,1,0))</f>
        <v>0</v>
      </c>
    </row>
    <row r="877" spans="1:16">
      <c r="A877" s="205">
        <v>856</v>
      </c>
      <c r="B877" s="177"/>
      <c r="C877" s="178"/>
      <c r="D877" s="177"/>
      <c r="E877" s="178"/>
      <c r="F877" s="179"/>
      <c r="G877" s="179"/>
      <c r="H877" s="248" t="b">
        <f t="shared" si="110"/>
        <v>1</v>
      </c>
      <c r="I877" s="248" t="b">
        <f t="shared" si="111"/>
        <v>1</v>
      </c>
      <c r="J877" s="248">
        <f t="shared" si="106"/>
        <v>0</v>
      </c>
      <c r="K877" s="248">
        <f t="shared" si="107"/>
        <v>0</v>
      </c>
      <c r="L877" s="248">
        <f t="shared" si="108"/>
        <v>0</v>
      </c>
      <c r="M877" s="13" t="b">
        <f t="shared" si="104"/>
        <v>1</v>
      </c>
      <c r="N877" s="13" t="b">
        <f t="shared" si="105"/>
        <v>1</v>
      </c>
      <c r="O877" s="248" t="str">
        <f t="shared" si="109"/>
        <v>-</v>
      </c>
      <c r="P877" s="248">
        <f>IF(O877="-",0,IF(COUNTIF(O877:$O$1021,O877)&gt;1,1,0))</f>
        <v>0</v>
      </c>
    </row>
    <row r="878" spans="1:16">
      <c r="A878" s="205">
        <v>857</v>
      </c>
      <c r="B878" s="177"/>
      <c r="C878" s="178"/>
      <c r="D878" s="177"/>
      <c r="E878" s="178"/>
      <c r="F878" s="179"/>
      <c r="G878" s="179"/>
      <c r="H878" s="248" t="b">
        <f t="shared" si="110"/>
        <v>1</v>
      </c>
      <c r="I878" s="248" t="b">
        <f t="shared" si="111"/>
        <v>1</v>
      </c>
      <c r="J878" s="248">
        <f t="shared" si="106"/>
        <v>0</v>
      </c>
      <c r="K878" s="248">
        <f t="shared" si="107"/>
        <v>0</v>
      </c>
      <c r="L878" s="248">
        <f t="shared" si="108"/>
        <v>0</v>
      </c>
      <c r="M878" s="13" t="b">
        <f t="shared" si="104"/>
        <v>1</v>
      </c>
      <c r="N878" s="13" t="b">
        <f t="shared" si="105"/>
        <v>1</v>
      </c>
      <c r="O878" s="248" t="str">
        <f t="shared" si="109"/>
        <v>-</v>
      </c>
      <c r="P878" s="248">
        <f>IF(O878="-",0,IF(COUNTIF(O878:$O$1021,O878)&gt;1,1,0))</f>
        <v>0</v>
      </c>
    </row>
    <row r="879" spans="1:16">
      <c r="A879" s="205">
        <v>858</v>
      </c>
      <c r="B879" s="177"/>
      <c r="C879" s="178"/>
      <c r="D879" s="177"/>
      <c r="E879" s="178"/>
      <c r="F879" s="179"/>
      <c r="G879" s="179"/>
      <c r="H879" s="248" t="b">
        <f t="shared" si="110"/>
        <v>1</v>
      </c>
      <c r="I879" s="248" t="b">
        <f t="shared" si="111"/>
        <v>1</v>
      </c>
      <c r="J879" s="248">
        <f t="shared" si="106"/>
        <v>0</v>
      </c>
      <c r="K879" s="248">
        <f t="shared" si="107"/>
        <v>0</v>
      </c>
      <c r="L879" s="248">
        <f t="shared" si="108"/>
        <v>0</v>
      </c>
      <c r="M879" s="13" t="b">
        <f t="shared" si="104"/>
        <v>1</v>
      </c>
      <c r="N879" s="13" t="b">
        <f t="shared" si="105"/>
        <v>1</v>
      </c>
      <c r="O879" s="248" t="str">
        <f t="shared" si="109"/>
        <v>-</v>
      </c>
      <c r="P879" s="248">
        <f>IF(O879="-",0,IF(COUNTIF(O879:$O$1021,O879)&gt;1,1,0))</f>
        <v>0</v>
      </c>
    </row>
    <row r="880" spans="1:16">
      <c r="A880" s="205">
        <v>859</v>
      </c>
      <c r="B880" s="177"/>
      <c r="C880" s="178"/>
      <c r="D880" s="177"/>
      <c r="E880" s="178"/>
      <c r="F880" s="179"/>
      <c r="G880" s="179"/>
      <c r="H880" s="248" t="b">
        <f t="shared" si="110"/>
        <v>1</v>
      </c>
      <c r="I880" s="248" t="b">
        <f t="shared" si="111"/>
        <v>1</v>
      </c>
      <c r="J880" s="248">
        <f t="shared" si="106"/>
        <v>0</v>
      </c>
      <c r="K880" s="248">
        <f t="shared" si="107"/>
        <v>0</v>
      </c>
      <c r="L880" s="248">
        <f t="shared" si="108"/>
        <v>0</v>
      </c>
      <c r="M880" s="13" t="b">
        <f t="shared" si="104"/>
        <v>1</v>
      </c>
      <c r="N880" s="13" t="b">
        <f t="shared" si="105"/>
        <v>1</v>
      </c>
      <c r="O880" s="248" t="str">
        <f t="shared" si="109"/>
        <v>-</v>
      </c>
      <c r="P880" s="248">
        <f>IF(O880="-",0,IF(COUNTIF(O880:$O$1021,O880)&gt;1,1,0))</f>
        <v>0</v>
      </c>
    </row>
    <row r="881" spans="1:16">
      <c r="A881" s="205">
        <v>860</v>
      </c>
      <c r="B881" s="177"/>
      <c r="C881" s="178"/>
      <c r="D881" s="177"/>
      <c r="E881" s="178"/>
      <c r="F881" s="179"/>
      <c r="G881" s="179"/>
      <c r="H881" s="248" t="b">
        <f t="shared" si="110"/>
        <v>1</v>
      </c>
      <c r="I881" s="248" t="b">
        <f t="shared" si="111"/>
        <v>1</v>
      </c>
      <c r="J881" s="248">
        <f t="shared" si="106"/>
        <v>0</v>
      </c>
      <c r="K881" s="248">
        <f t="shared" si="107"/>
        <v>0</v>
      </c>
      <c r="L881" s="248">
        <f t="shared" si="108"/>
        <v>0</v>
      </c>
      <c r="M881" s="13" t="b">
        <f t="shared" si="104"/>
        <v>1</v>
      </c>
      <c r="N881" s="13" t="b">
        <f t="shared" si="105"/>
        <v>1</v>
      </c>
      <c r="O881" s="248" t="str">
        <f t="shared" si="109"/>
        <v>-</v>
      </c>
      <c r="P881" s="248">
        <f>IF(O881="-",0,IF(COUNTIF(O881:$O$1021,O881)&gt;1,1,0))</f>
        <v>0</v>
      </c>
    </row>
    <row r="882" spans="1:16">
      <c r="A882" s="205">
        <v>861</v>
      </c>
      <c r="B882" s="177"/>
      <c r="C882" s="178"/>
      <c r="D882" s="177"/>
      <c r="E882" s="178"/>
      <c r="F882" s="179"/>
      <c r="G882" s="179"/>
      <c r="H882" s="248" t="b">
        <f t="shared" si="110"/>
        <v>1</v>
      </c>
      <c r="I882" s="248" t="b">
        <f t="shared" si="111"/>
        <v>1</v>
      </c>
      <c r="J882" s="248">
        <f t="shared" si="106"/>
        <v>0</v>
      </c>
      <c r="K882" s="248">
        <f t="shared" si="107"/>
        <v>0</v>
      </c>
      <c r="L882" s="248">
        <f t="shared" si="108"/>
        <v>0</v>
      </c>
      <c r="M882" s="13" t="b">
        <f t="shared" si="104"/>
        <v>1</v>
      </c>
      <c r="N882" s="13" t="b">
        <f t="shared" si="105"/>
        <v>1</v>
      </c>
      <c r="O882" s="248" t="str">
        <f t="shared" si="109"/>
        <v>-</v>
      </c>
      <c r="P882" s="248">
        <f>IF(O882="-",0,IF(COUNTIF(O882:$O$1021,O882)&gt;1,1,0))</f>
        <v>0</v>
      </c>
    </row>
    <row r="883" spans="1:16">
      <c r="A883" s="205">
        <v>862</v>
      </c>
      <c r="B883" s="177"/>
      <c r="C883" s="178"/>
      <c r="D883" s="177"/>
      <c r="E883" s="178"/>
      <c r="F883" s="179"/>
      <c r="G883" s="179"/>
      <c r="H883" s="248" t="b">
        <f t="shared" si="110"/>
        <v>1</v>
      </c>
      <c r="I883" s="248" t="b">
        <f t="shared" si="111"/>
        <v>1</v>
      </c>
      <c r="J883" s="248">
        <f t="shared" si="106"/>
        <v>0</v>
      </c>
      <c r="K883" s="248">
        <f t="shared" si="107"/>
        <v>0</v>
      </c>
      <c r="L883" s="248">
        <f t="shared" si="108"/>
        <v>0</v>
      </c>
      <c r="M883" s="13" t="b">
        <f t="shared" si="104"/>
        <v>1</v>
      </c>
      <c r="N883" s="13" t="b">
        <f t="shared" si="105"/>
        <v>1</v>
      </c>
      <c r="O883" s="248" t="str">
        <f t="shared" si="109"/>
        <v>-</v>
      </c>
      <c r="P883" s="248">
        <f>IF(O883="-",0,IF(COUNTIF(O883:$O$1021,O883)&gt;1,1,0))</f>
        <v>0</v>
      </c>
    </row>
    <row r="884" spans="1:16">
      <c r="A884" s="205">
        <v>863</v>
      </c>
      <c r="B884" s="177"/>
      <c r="C884" s="178"/>
      <c r="D884" s="177"/>
      <c r="E884" s="178"/>
      <c r="F884" s="179"/>
      <c r="G884" s="179"/>
      <c r="H884" s="248" t="b">
        <f t="shared" si="110"/>
        <v>1</v>
      </c>
      <c r="I884" s="248" t="b">
        <f t="shared" si="111"/>
        <v>1</v>
      </c>
      <c r="J884" s="248">
        <f t="shared" si="106"/>
        <v>0</v>
      </c>
      <c r="K884" s="248">
        <f t="shared" si="107"/>
        <v>0</v>
      </c>
      <c r="L884" s="248">
        <f t="shared" si="108"/>
        <v>0</v>
      </c>
      <c r="M884" s="13" t="b">
        <f t="shared" si="104"/>
        <v>1</v>
      </c>
      <c r="N884" s="13" t="b">
        <f t="shared" si="105"/>
        <v>1</v>
      </c>
      <c r="O884" s="248" t="str">
        <f t="shared" si="109"/>
        <v>-</v>
      </c>
      <c r="P884" s="248">
        <f>IF(O884="-",0,IF(COUNTIF(O884:$O$1021,O884)&gt;1,1,0))</f>
        <v>0</v>
      </c>
    </row>
    <row r="885" spans="1:16">
      <c r="A885" s="205">
        <v>864</v>
      </c>
      <c r="B885" s="177"/>
      <c r="C885" s="178"/>
      <c r="D885" s="177"/>
      <c r="E885" s="178"/>
      <c r="F885" s="179"/>
      <c r="G885" s="179"/>
      <c r="H885" s="248" t="b">
        <f t="shared" si="110"/>
        <v>1</v>
      </c>
      <c r="I885" s="248" t="b">
        <f t="shared" si="111"/>
        <v>1</v>
      </c>
      <c r="J885" s="248">
        <f t="shared" si="106"/>
        <v>0</v>
      </c>
      <c r="K885" s="248">
        <f t="shared" si="107"/>
        <v>0</v>
      </c>
      <c r="L885" s="248">
        <f t="shared" si="108"/>
        <v>0</v>
      </c>
      <c r="M885" s="13" t="b">
        <f t="shared" si="104"/>
        <v>1</v>
      </c>
      <c r="N885" s="13" t="b">
        <f t="shared" si="105"/>
        <v>1</v>
      </c>
      <c r="O885" s="248" t="str">
        <f t="shared" si="109"/>
        <v>-</v>
      </c>
      <c r="P885" s="248">
        <f>IF(O885="-",0,IF(COUNTIF(O885:$O$1021,O885)&gt;1,1,0))</f>
        <v>0</v>
      </c>
    </row>
    <row r="886" spans="1:16">
      <c r="A886" s="205">
        <v>865</v>
      </c>
      <c r="B886" s="177"/>
      <c r="C886" s="178"/>
      <c r="D886" s="177"/>
      <c r="E886" s="178"/>
      <c r="F886" s="179"/>
      <c r="G886" s="179"/>
      <c r="H886" s="248" t="b">
        <f t="shared" si="110"/>
        <v>1</v>
      </c>
      <c r="I886" s="248" t="b">
        <f t="shared" si="111"/>
        <v>1</v>
      </c>
      <c r="J886" s="248">
        <f t="shared" si="106"/>
        <v>0</v>
      </c>
      <c r="K886" s="248">
        <f t="shared" si="107"/>
        <v>0</v>
      </c>
      <c r="L886" s="248">
        <f t="shared" si="108"/>
        <v>0</v>
      </c>
      <c r="M886" s="13" t="b">
        <f t="shared" si="104"/>
        <v>1</v>
      </c>
      <c r="N886" s="13" t="b">
        <f t="shared" si="105"/>
        <v>1</v>
      </c>
      <c r="O886" s="248" t="str">
        <f t="shared" si="109"/>
        <v>-</v>
      </c>
      <c r="P886" s="248">
        <f>IF(O886="-",0,IF(COUNTIF(O886:$O$1021,O886)&gt;1,1,0))</f>
        <v>0</v>
      </c>
    </row>
    <row r="887" spans="1:16">
      <c r="A887" s="205">
        <v>866</v>
      </c>
      <c r="B887" s="177"/>
      <c r="C887" s="178"/>
      <c r="D887" s="177"/>
      <c r="E887" s="178"/>
      <c r="F887" s="179"/>
      <c r="G887" s="179"/>
      <c r="H887" s="248" t="b">
        <f t="shared" si="110"/>
        <v>1</v>
      </c>
      <c r="I887" s="248" t="b">
        <f t="shared" si="111"/>
        <v>1</v>
      </c>
      <c r="J887" s="248">
        <f t="shared" si="106"/>
        <v>0</v>
      </c>
      <c r="K887" s="248">
        <f t="shared" si="107"/>
        <v>0</v>
      </c>
      <c r="L887" s="248">
        <f t="shared" si="108"/>
        <v>0</v>
      </c>
      <c r="M887" s="13" t="b">
        <f t="shared" si="104"/>
        <v>1</v>
      </c>
      <c r="N887" s="13" t="b">
        <f t="shared" si="105"/>
        <v>1</v>
      </c>
      <c r="O887" s="248" t="str">
        <f t="shared" si="109"/>
        <v>-</v>
      </c>
      <c r="P887" s="248">
        <f>IF(O887="-",0,IF(COUNTIF(O887:$O$1021,O887)&gt;1,1,0))</f>
        <v>0</v>
      </c>
    </row>
    <row r="888" spans="1:16">
      <c r="A888" s="205">
        <v>867</v>
      </c>
      <c r="B888" s="177"/>
      <c r="C888" s="178"/>
      <c r="D888" s="177"/>
      <c r="E888" s="178"/>
      <c r="F888" s="179"/>
      <c r="G888" s="179"/>
      <c r="H888" s="248" t="b">
        <f t="shared" si="110"/>
        <v>1</v>
      </c>
      <c r="I888" s="248" t="b">
        <f t="shared" si="111"/>
        <v>1</v>
      </c>
      <c r="J888" s="248">
        <f t="shared" si="106"/>
        <v>0</v>
      </c>
      <c r="K888" s="248">
        <f t="shared" si="107"/>
        <v>0</v>
      </c>
      <c r="L888" s="248">
        <f t="shared" si="108"/>
        <v>0</v>
      </c>
      <c r="M888" s="13" t="b">
        <f t="shared" si="104"/>
        <v>1</v>
      </c>
      <c r="N888" s="13" t="b">
        <f t="shared" si="105"/>
        <v>1</v>
      </c>
      <c r="O888" s="248" t="str">
        <f t="shared" si="109"/>
        <v>-</v>
      </c>
      <c r="P888" s="248">
        <f>IF(O888="-",0,IF(COUNTIF(O888:$O$1021,O888)&gt;1,1,0))</f>
        <v>0</v>
      </c>
    </row>
    <row r="889" spans="1:16">
      <c r="A889" s="205">
        <v>868</v>
      </c>
      <c r="B889" s="177"/>
      <c r="C889" s="178"/>
      <c r="D889" s="177"/>
      <c r="E889" s="178"/>
      <c r="F889" s="179"/>
      <c r="G889" s="179"/>
      <c r="H889" s="248" t="b">
        <f t="shared" si="110"/>
        <v>1</v>
      </c>
      <c r="I889" s="248" t="b">
        <f t="shared" si="111"/>
        <v>1</v>
      </c>
      <c r="J889" s="248">
        <f t="shared" si="106"/>
        <v>0</v>
      </c>
      <c r="K889" s="248">
        <f t="shared" si="107"/>
        <v>0</v>
      </c>
      <c r="L889" s="248">
        <f t="shared" si="108"/>
        <v>0</v>
      </c>
      <c r="M889" s="13" t="b">
        <f t="shared" si="104"/>
        <v>1</v>
      </c>
      <c r="N889" s="13" t="b">
        <f t="shared" si="105"/>
        <v>1</v>
      </c>
      <c r="O889" s="248" t="str">
        <f t="shared" si="109"/>
        <v>-</v>
      </c>
      <c r="P889" s="248">
        <f>IF(O889="-",0,IF(COUNTIF(O889:$O$1021,O889)&gt;1,1,0))</f>
        <v>0</v>
      </c>
    </row>
    <row r="890" spans="1:16">
      <c r="A890" s="205">
        <v>869</v>
      </c>
      <c r="B890" s="177"/>
      <c r="C890" s="178"/>
      <c r="D890" s="177"/>
      <c r="E890" s="178"/>
      <c r="F890" s="179"/>
      <c r="G890" s="179"/>
      <c r="H890" s="248" t="b">
        <f t="shared" si="110"/>
        <v>1</v>
      </c>
      <c r="I890" s="248" t="b">
        <f t="shared" si="111"/>
        <v>1</v>
      </c>
      <c r="J890" s="248">
        <f t="shared" si="106"/>
        <v>0</v>
      </c>
      <c r="K890" s="248">
        <f t="shared" si="107"/>
        <v>0</v>
      </c>
      <c r="L890" s="248">
        <f t="shared" si="108"/>
        <v>0</v>
      </c>
      <c r="M890" s="13" t="b">
        <f t="shared" si="104"/>
        <v>1</v>
      </c>
      <c r="N890" s="13" t="b">
        <f t="shared" si="105"/>
        <v>1</v>
      </c>
      <c r="O890" s="248" t="str">
        <f t="shared" si="109"/>
        <v>-</v>
      </c>
      <c r="P890" s="248">
        <f>IF(O890="-",0,IF(COUNTIF(O890:$O$1021,O890)&gt;1,1,0))</f>
        <v>0</v>
      </c>
    </row>
    <row r="891" spans="1:16">
      <c r="A891" s="205">
        <v>870</v>
      </c>
      <c r="B891" s="177"/>
      <c r="C891" s="178"/>
      <c r="D891" s="177"/>
      <c r="E891" s="178"/>
      <c r="F891" s="179"/>
      <c r="G891" s="179"/>
      <c r="H891" s="248" t="b">
        <f t="shared" si="110"/>
        <v>1</v>
      </c>
      <c r="I891" s="248" t="b">
        <f t="shared" si="111"/>
        <v>1</v>
      </c>
      <c r="J891" s="248">
        <f t="shared" si="106"/>
        <v>0</v>
      </c>
      <c r="K891" s="248">
        <f t="shared" si="107"/>
        <v>0</v>
      </c>
      <c r="L891" s="248">
        <f t="shared" si="108"/>
        <v>0</v>
      </c>
      <c r="M891" s="13" t="b">
        <f t="shared" si="104"/>
        <v>1</v>
      </c>
      <c r="N891" s="13" t="b">
        <f t="shared" si="105"/>
        <v>1</v>
      </c>
      <c r="O891" s="248" t="str">
        <f t="shared" si="109"/>
        <v>-</v>
      </c>
      <c r="P891" s="248">
        <f>IF(O891="-",0,IF(COUNTIF(O891:$O$1021,O891)&gt;1,1,0))</f>
        <v>0</v>
      </c>
    </row>
    <row r="892" spans="1:16">
      <c r="A892" s="205">
        <v>871</v>
      </c>
      <c r="B892" s="177"/>
      <c r="C892" s="178"/>
      <c r="D892" s="177"/>
      <c r="E892" s="178"/>
      <c r="F892" s="179"/>
      <c r="G892" s="179"/>
      <c r="H892" s="248" t="b">
        <f t="shared" si="110"/>
        <v>1</v>
      </c>
      <c r="I892" s="248" t="b">
        <f t="shared" si="111"/>
        <v>1</v>
      </c>
      <c r="J892" s="248">
        <f t="shared" si="106"/>
        <v>0</v>
      </c>
      <c r="K892" s="248">
        <f t="shared" si="107"/>
        <v>0</v>
      </c>
      <c r="L892" s="248">
        <f t="shared" si="108"/>
        <v>0</v>
      </c>
      <c r="M892" s="13" t="b">
        <f t="shared" si="104"/>
        <v>1</v>
      </c>
      <c r="N892" s="13" t="b">
        <f t="shared" si="105"/>
        <v>1</v>
      </c>
      <c r="O892" s="248" t="str">
        <f t="shared" si="109"/>
        <v>-</v>
      </c>
      <c r="P892" s="248">
        <f>IF(O892="-",0,IF(COUNTIF(O892:$O$1021,O892)&gt;1,1,0))</f>
        <v>0</v>
      </c>
    </row>
    <row r="893" spans="1:16">
      <c r="A893" s="205">
        <v>872</v>
      </c>
      <c r="B893" s="177"/>
      <c r="C893" s="178"/>
      <c r="D893" s="177"/>
      <c r="E893" s="178"/>
      <c r="F893" s="179"/>
      <c r="G893" s="179"/>
      <c r="H893" s="248" t="b">
        <f t="shared" si="110"/>
        <v>1</v>
      </c>
      <c r="I893" s="248" t="b">
        <f t="shared" si="111"/>
        <v>1</v>
      </c>
      <c r="J893" s="248">
        <f t="shared" si="106"/>
        <v>0</v>
      </c>
      <c r="K893" s="248">
        <f t="shared" si="107"/>
        <v>0</v>
      </c>
      <c r="L893" s="248">
        <f t="shared" si="108"/>
        <v>0</v>
      </c>
      <c r="M893" s="13" t="b">
        <f t="shared" si="104"/>
        <v>1</v>
      </c>
      <c r="N893" s="13" t="b">
        <f t="shared" si="105"/>
        <v>1</v>
      </c>
      <c r="O893" s="248" t="str">
        <f t="shared" si="109"/>
        <v>-</v>
      </c>
      <c r="P893" s="248">
        <f>IF(O893="-",0,IF(COUNTIF(O893:$O$1021,O893)&gt;1,1,0))</f>
        <v>0</v>
      </c>
    </row>
    <row r="894" spans="1:16">
      <c r="A894" s="205">
        <v>873</v>
      </c>
      <c r="B894" s="177"/>
      <c r="C894" s="178"/>
      <c r="D894" s="177"/>
      <c r="E894" s="178"/>
      <c r="F894" s="179"/>
      <c r="G894" s="179"/>
      <c r="H894" s="248" t="b">
        <f t="shared" si="110"/>
        <v>1</v>
      </c>
      <c r="I894" s="248" t="b">
        <f t="shared" si="111"/>
        <v>1</v>
      </c>
      <c r="J894" s="248">
        <f t="shared" si="106"/>
        <v>0</v>
      </c>
      <c r="K894" s="248">
        <f t="shared" si="107"/>
        <v>0</v>
      </c>
      <c r="L894" s="248">
        <f t="shared" si="108"/>
        <v>0</v>
      </c>
      <c r="M894" s="13" t="b">
        <f t="shared" si="104"/>
        <v>1</v>
      </c>
      <c r="N894" s="13" t="b">
        <f t="shared" si="105"/>
        <v>1</v>
      </c>
      <c r="O894" s="248" t="str">
        <f t="shared" si="109"/>
        <v>-</v>
      </c>
      <c r="P894" s="248">
        <f>IF(O894="-",0,IF(COUNTIF(O894:$O$1021,O894)&gt;1,1,0))</f>
        <v>0</v>
      </c>
    </row>
    <row r="895" spans="1:16">
      <c r="A895" s="205">
        <v>874</v>
      </c>
      <c r="B895" s="177"/>
      <c r="C895" s="178"/>
      <c r="D895" s="177"/>
      <c r="E895" s="178"/>
      <c r="F895" s="179"/>
      <c r="G895" s="179"/>
      <c r="H895" s="248" t="b">
        <f t="shared" si="110"/>
        <v>1</v>
      </c>
      <c r="I895" s="248" t="b">
        <f t="shared" si="111"/>
        <v>1</v>
      </c>
      <c r="J895" s="248">
        <f t="shared" si="106"/>
        <v>0</v>
      </c>
      <c r="K895" s="248">
        <f t="shared" si="107"/>
        <v>0</v>
      </c>
      <c r="L895" s="248">
        <f t="shared" si="108"/>
        <v>0</v>
      </c>
      <c r="M895" s="13" t="b">
        <f t="shared" si="104"/>
        <v>1</v>
      </c>
      <c r="N895" s="13" t="b">
        <f t="shared" si="105"/>
        <v>1</v>
      </c>
      <c r="O895" s="248" t="str">
        <f t="shared" si="109"/>
        <v>-</v>
      </c>
      <c r="P895" s="248">
        <f>IF(O895="-",0,IF(COUNTIF(O895:$O$1021,O895)&gt;1,1,0))</f>
        <v>0</v>
      </c>
    </row>
    <row r="896" spans="1:16">
      <c r="A896" s="205">
        <v>875</v>
      </c>
      <c r="B896" s="177"/>
      <c r="C896" s="178"/>
      <c r="D896" s="177"/>
      <c r="E896" s="178"/>
      <c r="F896" s="179"/>
      <c r="G896" s="179"/>
      <c r="H896" s="248" t="b">
        <f t="shared" si="110"/>
        <v>1</v>
      </c>
      <c r="I896" s="248" t="b">
        <f t="shared" si="111"/>
        <v>1</v>
      </c>
      <c r="J896" s="248">
        <f t="shared" si="106"/>
        <v>0</v>
      </c>
      <c r="K896" s="248">
        <f t="shared" si="107"/>
        <v>0</v>
      </c>
      <c r="L896" s="248">
        <f t="shared" si="108"/>
        <v>0</v>
      </c>
      <c r="M896" s="13" t="b">
        <f t="shared" si="104"/>
        <v>1</v>
      </c>
      <c r="N896" s="13" t="b">
        <f t="shared" si="105"/>
        <v>1</v>
      </c>
      <c r="O896" s="248" t="str">
        <f t="shared" si="109"/>
        <v>-</v>
      </c>
      <c r="P896" s="248">
        <f>IF(O896="-",0,IF(COUNTIF(O896:$O$1021,O896)&gt;1,1,0))</f>
        <v>0</v>
      </c>
    </row>
    <row r="897" spans="1:16">
      <c r="A897" s="205">
        <v>876</v>
      </c>
      <c r="B897" s="177"/>
      <c r="C897" s="178"/>
      <c r="D897" s="177"/>
      <c r="E897" s="178"/>
      <c r="F897" s="179"/>
      <c r="G897" s="179"/>
      <c r="H897" s="248" t="b">
        <f t="shared" si="110"/>
        <v>1</v>
      </c>
      <c r="I897" s="248" t="b">
        <f t="shared" si="111"/>
        <v>1</v>
      </c>
      <c r="J897" s="248">
        <f t="shared" si="106"/>
        <v>0</v>
      </c>
      <c r="K897" s="248">
        <f t="shared" si="107"/>
        <v>0</v>
      </c>
      <c r="L897" s="248">
        <f t="shared" si="108"/>
        <v>0</v>
      </c>
      <c r="M897" s="13" t="b">
        <f t="shared" si="104"/>
        <v>1</v>
      </c>
      <c r="N897" s="13" t="b">
        <f t="shared" si="105"/>
        <v>1</v>
      </c>
      <c r="O897" s="248" t="str">
        <f t="shared" si="109"/>
        <v>-</v>
      </c>
      <c r="P897" s="248">
        <f>IF(O897="-",0,IF(COUNTIF(O897:$O$1021,O897)&gt;1,1,0))</f>
        <v>0</v>
      </c>
    </row>
    <row r="898" spans="1:16">
      <c r="A898" s="205">
        <v>877</v>
      </c>
      <c r="B898" s="177"/>
      <c r="C898" s="178"/>
      <c r="D898" s="177"/>
      <c r="E898" s="178"/>
      <c r="F898" s="179"/>
      <c r="G898" s="179"/>
      <c r="H898" s="248" t="b">
        <f t="shared" si="110"/>
        <v>1</v>
      </c>
      <c r="I898" s="248" t="b">
        <f t="shared" si="111"/>
        <v>1</v>
      </c>
      <c r="J898" s="248">
        <f t="shared" si="106"/>
        <v>0</v>
      </c>
      <c r="K898" s="248">
        <f t="shared" si="107"/>
        <v>0</v>
      </c>
      <c r="L898" s="248">
        <f t="shared" si="108"/>
        <v>0</v>
      </c>
      <c r="M898" s="13" t="b">
        <f t="shared" si="104"/>
        <v>1</v>
      </c>
      <c r="N898" s="13" t="b">
        <f t="shared" si="105"/>
        <v>1</v>
      </c>
      <c r="O898" s="248" t="str">
        <f t="shared" si="109"/>
        <v>-</v>
      </c>
      <c r="P898" s="248">
        <f>IF(O898="-",0,IF(COUNTIF(O898:$O$1021,O898)&gt;1,1,0))</f>
        <v>0</v>
      </c>
    </row>
    <row r="899" spans="1:16">
      <c r="A899" s="205">
        <v>878</v>
      </c>
      <c r="B899" s="177"/>
      <c r="C899" s="178"/>
      <c r="D899" s="177"/>
      <c r="E899" s="178"/>
      <c r="F899" s="179"/>
      <c r="G899" s="179"/>
      <c r="H899" s="248" t="b">
        <f t="shared" si="110"/>
        <v>1</v>
      </c>
      <c r="I899" s="248" t="b">
        <f t="shared" si="111"/>
        <v>1</v>
      </c>
      <c r="J899" s="248">
        <f t="shared" si="106"/>
        <v>0</v>
      </c>
      <c r="K899" s="248">
        <f t="shared" si="107"/>
        <v>0</v>
      </c>
      <c r="L899" s="248">
        <f t="shared" si="108"/>
        <v>0</v>
      </c>
      <c r="M899" s="13" t="b">
        <f t="shared" si="104"/>
        <v>1</v>
      </c>
      <c r="N899" s="13" t="b">
        <f t="shared" si="105"/>
        <v>1</v>
      </c>
      <c r="O899" s="248" t="str">
        <f t="shared" si="109"/>
        <v>-</v>
      </c>
      <c r="P899" s="248">
        <f>IF(O899="-",0,IF(COUNTIF(O899:$O$1021,O899)&gt;1,1,0))</f>
        <v>0</v>
      </c>
    </row>
    <row r="900" spans="1:16">
      <c r="A900" s="205">
        <v>879</v>
      </c>
      <c r="B900" s="177"/>
      <c r="C900" s="178"/>
      <c r="D900" s="177"/>
      <c r="E900" s="178"/>
      <c r="F900" s="179"/>
      <c r="G900" s="179"/>
      <c r="H900" s="248" t="b">
        <f t="shared" si="110"/>
        <v>1</v>
      </c>
      <c r="I900" s="248" t="b">
        <f t="shared" si="111"/>
        <v>1</v>
      </c>
      <c r="J900" s="248">
        <f t="shared" si="106"/>
        <v>0</v>
      </c>
      <c r="K900" s="248">
        <f t="shared" si="107"/>
        <v>0</v>
      </c>
      <c r="L900" s="248">
        <f t="shared" si="108"/>
        <v>0</v>
      </c>
      <c r="M900" s="13" t="b">
        <f t="shared" si="104"/>
        <v>1</v>
      </c>
      <c r="N900" s="13" t="b">
        <f t="shared" si="105"/>
        <v>1</v>
      </c>
      <c r="O900" s="248" t="str">
        <f t="shared" si="109"/>
        <v>-</v>
      </c>
      <c r="P900" s="248">
        <f>IF(O900="-",0,IF(COUNTIF(O900:$O$1021,O900)&gt;1,1,0))</f>
        <v>0</v>
      </c>
    </row>
    <row r="901" spans="1:16">
      <c r="A901" s="205">
        <v>880</v>
      </c>
      <c r="B901" s="177"/>
      <c r="C901" s="178"/>
      <c r="D901" s="177"/>
      <c r="E901" s="178"/>
      <c r="F901" s="179"/>
      <c r="G901" s="179"/>
      <c r="H901" s="248" t="b">
        <f t="shared" si="110"/>
        <v>1</v>
      </c>
      <c r="I901" s="248" t="b">
        <f t="shared" si="111"/>
        <v>1</v>
      </c>
      <c r="J901" s="248">
        <f t="shared" si="106"/>
        <v>0</v>
      </c>
      <c r="K901" s="248">
        <f t="shared" si="107"/>
        <v>0</v>
      </c>
      <c r="L901" s="248">
        <f t="shared" si="108"/>
        <v>0</v>
      </c>
      <c r="M901" s="13" t="b">
        <f t="shared" si="104"/>
        <v>1</v>
      </c>
      <c r="N901" s="13" t="b">
        <f t="shared" si="105"/>
        <v>1</v>
      </c>
      <c r="O901" s="248" t="str">
        <f t="shared" si="109"/>
        <v>-</v>
      </c>
      <c r="P901" s="248">
        <f>IF(O901="-",0,IF(COUNTIF(O901:$O$1021,O901)&gt;1,1,0))</f>
        <v>0</v>
      </c>
    </row>
    <row r="902" spans="1:16">
      <c r="A902" s="205">
        <v>881</v>
      </c>
      <c r="B902" s="177"/>
      <c r="C902" s="178"/>
      <c r="D902" s="177"/>
      <c r="E902" s="178"/>
      <c r="F902" s="179"/>
      <c r="G902" s="179"/>
      <c r="H902" s="248" t="b">
        <f t="shared" si="110"/>
        <v>1</v>
      </c>
      <c r="I902" s="248" t="b">
        <f t="shared" si="111"/>
        <v>1</v>
      </c>
      <c r="J902" s="248">
        <f t="shared" si="106"/>
        <v>0</v>
      </c>
      <c r="K902" s="248">
        <f t="shared" si="107"/>
        <v>0</v>
      </c>
      <c r="L902" s="248">
        <f t="shared" si="108"/>
        <v>0</v>
      </c>
      <c r="M902" s="13" t="b">
        <f t="shared" si="104"/>
        <v>1</v>
      </c>
      <c r="N902" s="13" t="b">
        <f t="shared" si="105"/>
        <v>1</v>
      </c>
      <c r="O902" s="248" t="str">
        <f t="shared" si="109"/>
        <v>-</v>
      </c>
      <c r="P902" s="248">
        <f>IF(O902="-",0,IF(COUNTIF(O902:$O$1021,O902)&gt;1,1,0))</f>
        <v>0</v>
      </c>
    </row>
    <row r="903" spans="1:16">
      <c r="A903" s="205">
        <v>882</v>
      </c>
      <c r="B903" s="177"/>
      <c r="C903" s="178"/>
      <c r="D903" s="177"/>
      <c r="E903" s="178"/>
      <c r="F903" s="179"/>
      <c r="G903" s="179"/>
      <c r="H903" s="248" t="b">
        <f t="shared" si="110"/>
        <v>1</v>
      </c>
      <c r="I903" s="248" t="b">
        <f t="shared" si="111"/>
        <v>1</v>
      </c>
      <c r="J903" s="248">
        <f t="shared" si="106"/>
        <v>0</v>
      </c>
      <c r="K903" s="248">
        <f t="shared" si="107"/>
        <v>0</v>
      </c>
      <c r="L903" s="248">
        <f t="shared" si="108"/>
        <v>0</v>
      </c>
      <c r="M903" s="13" t="b">
        <f t="shared" si="104"/>
        <v>1</v>
      </c>
      <c r="N903" s="13" t="b">
        <f t="shared" si="105"/>
        <v>1</v>
      </c>
      <c r="O903" s="248" t="str">
        <f t="shared" si="109"/>
        <v>-</v>
      </c>
      <c r="P903" s="248">
        <f>IF(O903="-",0,IF(COUNTIF(O903:$O$1021,O903)&gt;1,1,0))</f>
        <v>0</v>
      </c>
    </row>
    <row r="904" spans="1:16">
      <c r="A904" s="205">
        <v>883</v>
      </c>
      <c r="B904" s="177"/>
      <c r="C904" s="178"/>
      <c r="D904" s="177"/>
      <c r="E904" s="178"/>
      <c r="F904" s="179"/>
      <c r="G904" s="179"/>
      <c r="H904" s="248" t="b">
        <f t="shared" si="110"/>
        <v>1</v>
      </c>
      <c r="I904" s="248" t="b">
        <f t="shared" si="111"/>
        <v>1</v>
      </c>
      <c r="J904" s="248">
        <f t="shared" si="106"/>
        <v>0</v>
      </c>
      <c r="K904" s="248">
        <f t="shared" si="107"/>
        <v>0</v>
      </c>
      <c r="L904" s="248">
        <f t="shared" si="108"/>
        <v>0</v>
      </c>
      <c r="M904" s="13" t="b">
        <f t="shared" si="104"/>
        <v>1</v>
      </c>
      <c r="N904" s="13" t="b">
        <f t="shared" si="105"/>
        <v>1</v>
      </c>
      <c r="O904" s="248" t="str">
        <f t="shared" si="109"/>
        <v>-</v>
      </c>
      <c r="P904" s="248">
        <f>IF(O904="-",0,IF(COUNTIF(O904:$O$1021,O904)&gt;1,1,0))</f>
        <v>0</v>
      </c>
    </row>
    <row r="905" spans="1:16">
      <c r="A905" s="205">
        <v>884</v>
      </c>
      <c r="B905" s="177"/>
      <c r="C905" s="178"/>
      <c r="D905" s="177"/>
      <c r="E905" s="178"/>
      <c r="F905" s="179"/>
      <c r="G905" s="179"/>
      <c r="H905" s="248" t="b">
        <f t="shared" si="110"/>
        <v>1</v>
      </c>
      <c r="I905" s="248" t="b">
        <f t="shared" si="111"/>
        <v>1</v>
      </c>
      <c r="J905" s="248">
        <f t="shared" si="106"/>
        <v>0</v>
      </c>
      <c r="K905" s="248">
        <f t="shared" si="107"/>
        <v>0</v>
      </c>
      <c r="L905" s="248">
        <f t="shared" si="108"/>
        <v>0</v>
      </c>
      <c r="M905" s="13" t="b">
        <f t="shared" si="104"/>
        <v>1</v>
      </c>
      <c r="N905" s="13" t="b">
        <f t="shared" si="105"/>
        <v>1</v>
      </c>
      <c r="O905" s="248" t="str">
        <f t="shared" si="109"/>
        <v>-</v>
      </c>
      <c r="P905" s="248">
        <f>IF(O905="-",0,IF(COUNTIF(O905:$O$1021,O905)&gt;1,1,0))</f>
        <v>0</v>
      </c>
    </row>
    <row r="906" spans="1:16">
      <c r="A906" s="205">
        <v>885</v>
      </c>
      <c r="B906" s="177"/>
      <c r="C906" s="178"/>
      <c r="D906" s="177"/>
      <c r="E906" s="178"/>
      <c r="F906" s="179"/>
      <c r="G906" s="179"/>
      <c r="H906" s="248" t="b">
        <f t="shared" si="110"/>
        <v>1</v>
      </c>
      <c r="I906" s="248" t="b">
        <f t="shared" si="111"/>
        <v>1</v>
      </c>
      <c r="J906" s="248">
        <f t="shared" si="106"/>
        <v>0</v>
      </c>
      <c r="K906" s="248">
        <f t="shared" si="107"/>
        <v>0</v>
      </c>
      <c r="L906" s="248">
        <f t="shared" si="108"/>
        <v>0</v>
      </c>
      <c r="M906" s="13" t="b">
        <f t="shared" si="104"/>
        <v>1</v>
      </c>
      <c r="N906" s="13" t="b">
        <f t="shared" si="105"/>
        <v>1</v>
      </c>
      <c r="O906" s="248" t="str">
        <f t="shared" si="109"/>
        <v>-</v>
      </c>
      <c r="P906" s="248">
        <f>IF(O906="-",0,IF(COUNTIF(O906:$O$1021,O906)&gt;1,1,0))</f>
        <v>0</v>
      </c>
    </row>
    <row r="907" spans="1:16">
      <c r="A907" s="205">
        <v>886</v>
      </c>
      <c r="B907" s="177"/>
      <c r="C907" s="178"/>
      <c r="D907" s="177"/>
      <c r="E907" s="178"/>
      <c r="F907" s="179"/>
      <c r="G907" s="179"/>
      <c r="H907" s="248" t="b">
        <f t="shared" si="110"/>
        <v>1</v>
      </c>
      <c r="I907" s="248" t="b">
        <f t="shared" si="111"/>
        <v>1</v>
      </c>
      <c r="J907" s="248">
        <f t="shared" si="106"/>
        <v>0</v>
      </c>
      <c r="K907" s="248">
        <f t="shared" si="107"/>
        <v>0</v>
      </c>
      <c r="L907" s="248">
        <f t="shared" si="108"/>
        <v>0</v>
      </c>
      <c r="M907" s="13" t="b">
        <f t="shared" si="104"/>
        <v>1</v>
      </c>
      <c r="N907" s="13" t="b">
        <f t="shared" si="105"/>
        <v>1</v>
      </c>
      <c r="O907" s="248" t="str">
        <f t="shared" si="109"/>
        <v>-</v>
      </c>
      <c r="P907" s="248">
        <f>IF(O907="-",0,IF(COUNTIF(O907:$O$1021,O907)&gt;1,1,0))</f>
        <v>0</v>
      </c>
    </row>
    <row r="908" spans="1:16">
      <c r="A908" s="205">
        <v>887</v>
      </c>
      <c r="B908" s="177"/>
      <c r="C908" s="178"/>
      <c r="D908" s="177"/>
      <c r="E908" s="178"/>
      <c r="F908" s="179"/>
      <c r="G908" s="179"/>
      <c r="H908" s="248" t="b">
        <f t="shared" si="110"/>
        <v>1</v>
      </c>
      <c r="I908" s="248" t="b">
        <f t="shared" si="111"/>
        <v>1</v>
      </c>
      <c r="J908" s="248">
        <f t="shared" si="106"/>
        <v>0</v>
      </c>
      <c r="K908" s="248">
        <f t="shared" si="107"/>
        <v>0</v>
      </c>
      <c r="L908" s="248">
        <f t="shared" si="108"/>
        <v>0</v>
      </c>
      <c r="M908" s="13" t="b">
        <f t="shared" si="104"/>
        <v>1</v>
      </c>
      <c r="N908" s="13" t="b">
        <f t="shared" si="105"/>
        <v>1</v>
      </c>
      <c r="O908" s="248" t="str">
        <f t="shared" si="109"/>
        <v>-</v>
      </c>
      <c r="P908" s="248">
        <f>IF(O908="-",0,IF(COUNTIF(O908:$O$1021,O908)&gt;1,1,0))</f>
        <v>0</v>
      </c>
    </row>
    <row r="909" spans="1:16">
      <c r="A909" s="205">
        <v>888</v>
      </c>
      <c r="B909" s="177"/>
      <c r="C909" s="178"/>
      <c r="D909" s="177"/>
      <c r="E909" s="178"/>
      <c r="F909" s="179"/>
      <c r="G909" s="179"/>
      <c r="H909" s="248" t="b">
        <f t="shared" si="110"/>
        <v>1</v>
      </c>
      <c r="I909" s="248" t="b">
        <f t="shared" si="111"/>
        <v>1</v>
      </c>
      <c r="J909" s="248">
        <f t="shared" si="106"/>
        <v>0</v>
      </c>
      <c r="K909" s="248">
        <f t="shared" si="107"/>
        <v>0</v>
      </c>
      <c r="L909" s="248">
        <f t="shared" si="108"/>
        <v>0</v>
      </c>
      <c r="M909" s="13" t="b">
        <f t="shared" si="104"/>
        <v>1</v>
      </c>
      <c r="N909" s="13" t="b">
        <f t="shared" si="105"/>
        <v>1</v>
      </c>
      <c r="O909" s="248" t="str">
        <f t="shared" si="109"/>
        <v>-</v>
      </c>
      <c r="P909" s="248">
        <f>IF(O909="-",0,IF(COUNTIF(O909:$O$1021,O909)&gt;1,1,0))</f>
        <v>0</v>
      </c>
    </row>
    <row r="910" spans="1:16">
      <c r="A910" s="205">
        <v>889</v>
      </c>
      <c r="B910" s="177"/>
      <c r="C910" s="178"/>
      <c r="D910" s="177"/>
      <c r="E910" s="178"/>
      <c r="F910" s="179"/>
      <c r="G910" s="179"/>
      <c r="H910" s="248" t="b">
        <f t="shared" si="110"/>
        <v>1</v>
      </c>
      <c r="I910" s="248" t="b">
        <f t="shared" si="111"/>
        <v>1</v>
      </c>
      <c r="J910" s="248">
        <f t="shared" si="106"/>
        <v>0</v>
      </c>
      <c r="K910" s="248">
        <f t="shared" si="107"/>
        <v>0</v>
      </c>
      <c r="L910" s="248">
        <f t="shared" si="108"/>
        <v>0</v>
      </c>
      <c r="M910" s="13" t="b">
        <f t="shared" si="104"/>
        <v>1</v>
      </c>
      <c r="N910" s="13" t="b">
        <f t="shared" si="105"/>
        <v>1</v>
      </c>
      <c r="O910" s="248" t="str">
        <f t="shared" si="109"/>
        <v>-</v>
      </c>
      <c r="P910" s="248">
        <f>IF(O910="-",0,IF(COUNTIF(O910:$O$1021,O910)&gt;1,1,0))</f>
        <v>0</v>
      </c>
    </row>
    <row r="911" spans="1:16">
      <c r="A911" s="205">
        <v>890</v>
      </c>
      <c r="B911" s="177"/>
      <c r="C911" s="178"/>
      <c r="D911" s="177"/>
      <c r="E911" s="178"/>
      <c r="F911" s="179"/>
      <c r="G911" s="179"/>
      <c r="H911" s="248" t="b">
        <f t="shared" si="110"/>
        <v>1</v>
      </c>
      <c r="I911" s="248" t="b">
        <f t="shared" si="111"/>
        <v>1</v>
      </c>
      <c r="J911" s="248">
        <f t="shared" si="106"/>
        <v>0</v>
      </c>
      <c r="K911" s="248">
        <f t="shared" si="107"/>
        <v>0</v>
      </c>
      <c r="L911" s="248">
        <f t="shared" si="108"/>
        <v>0</v>
      </c>
      <c r="M911" s="13" t="b">
        <f t="shared" si="104"/>
        <v>1</v>
      </c>
      <c r="N911" s="13" t="b">
        <f t="shared" si="105"/>
        <v>1</v>
      </c>
      <c r="O911" s="248" t="str">
        <f t="shared" si="109"/>
        <v>-</v>
      </c>
      <c r="P911" s="248">
        <f>IF(O911="-",0,IF(COUNTIF(O911:$O$1021,O911)&gt;1,1,0))</f>
        <v>0</v>
      </c>
    </row>
    <row r="912" spans="1:16">
      <c r="A912" s="205">
        <v>891</v>
      </c>
      <c r="B912" s="177"/>
      <c r="C912" s="178"/>
      <c r="D912" s="177"/>
      <c r="E912" s="178"/>
      <c r="F912" s="179"/>
      <c r="G912" s="179"/>
      <c r="H912" s="248" t="b">
        <f t="shared" si="110"/>
        <v>1</v>
      </c>
      <c r="I912" s="248" t="b">
        <f t="shared" si="111"/>
        <v>1</v>
      </c>
      <c r="J912" s="248">
        <f t="shared" si="106"/>
        <v>0</v>
      </c>
      <c r="K912" s="248">
        <f t="shared" si="107"/>
        <v>0</v>
      </c>
      <c r="L912" s="248">
        <f t="shared" si="108"/>
        <v>0</v>
      </c>
      <c r="M912" s="13" t="b">
        <f t="shared" si="104"/>
        <v>1</v>
      </c>
      <c r="N912" s="13" t="b">
        <f t="shared" si="105"/>
        <v>1</v>
      </c>
      <c r="O912" s="248" t="str">
        <f t="shared" si="109"/>
        <v>-</v>
      </c>
      <c r="P912" s="248">
        <f>IF(O912="-",0,IF(COUNTIF(O912:$O$1021,O912)&gt;1,1,0))</f>
        <v>0</v>
      </c>
    </row>
    <row r="913" spans="1:16">
      <c r="A913" s="205">
        <v>892</v>
      </c>
      <c r="B913" s="177"/>
      <c r="C913" s="178"/>
      <c r="D913" s="177"/>
      <c r="E913" s="178"/>
      <c r="F913" s="179"/>
      <c r="G913" s="179"/>
      <c r="H913" s="248" t="b">
        <f t="shared" si="110"/>
        <v>1</v>
      </c>
      <c r="I913" s="248" t="b">
        <f t="shared" si="111"/>
        <v>1</v>
      </c>
      <c r="J913" s="248">
        <f t="shared" si="106"/>
        <v>0</v>
      </c>
      <c r="K913" s="248">
        <f t="shared" si="107"/>
        <v>0</v>
      </c>
      <c r="L913" s="248">
        <f t="shared" si="108"/>
        <v>0</v>
      </c>
      <c r="M913" s="13" t="b">
        <f t="shared" si="104"/>
        <v>1</v>
      </c>
      <c r="N913" s="13" t="b">
        <f t="shared" si="105"/>
        <v>1</v>
      </c>
      <c r="O913" s="248" t="str">
        <f t="shared" si="109"/>
        <v>-</v>
      </c>
      <c r="P913" s="248">
        <f>IF(O913="-",0,IF(COUNTIF(O913:$O$1021,O913)&gt;1,1,0))</f>
        <v>0</v>
      </c>
    </row>
    <row r="914" spans="1:16">
      <c r="A914" s="205">
        <v>893</v>
      </c>
      <c r="B914" s="177"/>
      <c r="C914" s="178"/>
      <c r="D914" s="177"/>
      <c r="E914" s="178"/>
      <c r="F914" s="179"/>
      <c r="G914" s="179"/>
      <c r="H914" s="248" t="b">
        <f t="shared" si="110"/>
        <v>1</v>
      </c>
      <c r="I914" s="248" t="b">
        <f t="shared" si="111"/>
        <v>1</v>
      </c>
      <c r="J914" s="248">
        <f t="shared" si="106"/>
        <v>0</v>
      </c>
      <c r="K914" s="248">
        <f t="shared" si="107"/>
        <v>0</v>
      </c>
      <c r="L914" s="248">
        <f t="shared" si="108"/>
        <v>0</v>
      </c>
      <c r="M914" s="13" t="b">
        <f t="shared" si="104"/>
        <v>1</v>
      </c>
      <c r="N914" s="13" t="b">
        <f t="shared" si="105"/>
        <v>1</v>
      </c>
      <c r="O914" s="248" t="str">
        <f t="shared" si="109"/>
        <v>-</v>
      </c>
      <c r="P914" s="248">
        <f>IF(O914="-",0,IF(COUNTIF(O914:$O$1021,O914)&gt;1,1,0))</f>
        <v>0</v>
      </c>
    </row>
    <row r="915" spans="1:16">
      <c r="A915" s="205">
        <v>894</v>
      </c>
      <c r="B915" s="177"/>
      <c r="C915" s="178"/>
      <c r="D915" s="177"/>
      <c r="E915" s="178"/>
      <c r="F915" s="179"/>
      <c r="G915" s="179"/>
      <c r="H915" s="248" t="b">
        <f t="shared" si="110"/>
        <v>1</v>
      </c>
      <c r="I915" s="248" t="b">
        <f t="shared" si="111"/>
        <v>1</v>
      </c>
      <c r="J915" s="248">
        <f t="shared" si="106"/>
        <v>0</v>
      </c>
      <c r="K915" s="248">
        <f t="shared" si="107"/>
        <v>0</v>
      </c>
      <c r="L915" s="248">
        <f t="shared" si="108"/>
        <v>0</v>
      </c>
      <c r="M915" s="13" t="b">
        <f t="shared" si="104"/>
        <v>1</v>
      </c>
      <c r="N915" s="13" t="b">
        <f t="shared" si="105"/>
        <v>1</v>
      </c>
      <c r="O915" s="248" t="str">
        <f t="shared" si="109"/>
        <v>-</v>
      </c>
      <c r="P915" s="248">
        <f>IF(O915="-",0,IF(COUNTIF(O915:$O$1021,O915)&gt;1,1,0))</f>
        <v>0</v>
      </c>
    </row>
    <row r="916" spans="1:16">
      <c r="A916" s="205">
        <v>895</v>
      </c>
      <c r="B916" s="177"/>
      <c r="C916" s="178"/>
      <c r="D916" s="177"/>
      <c r="E916" s="178"/>
      <c r="F916" s="179"/>
      <c r="G916" s="179"/>
      <c r="H916" s="248" t="b">
        <f t="shared" si="110"/>
        <v>1</v>
      </c>
      <c r="I916" s="248" t="b">
        <f t="shared" si="111"/>
        <v>1</v>
      </c>
      <c r="J916" s="248">
        <f t="shared" si="106"/>
        <v>0</v>
      </c>
      <c r="K916" s="248">
        <f t="shared" si="107"/>
        <v>0</v>
      </c>
      <c r="L916" s="248">
        <f t="shared" si="108"/>
        <v>0</v>
      </c>
      <c r="M916" s="13" t="b">
        <f t="shared" si="104"/>
        <v>1</v>
      </c>
      <c r="N916" s="13" t="b">
        <f t="shared" si="105"/>
        <v>1</v>
      </c>
      <c r="O916" s="248" t="str">
        <f t="shared" si="109"/>
        <v>-</v>
      </c>
      <c r="P916" s="248">
        <f>IF(O916="-",0,IF(COUNTIF(O916:$O$1021,O916)&gt;1,1,0))</f>
        <v>0</v>
      </c>
    </row>
    <row r="917" spans="1:16">
      <c r="A917" s="205">
        <v>896</v>
      </c>
      <c r="B917" s="177"/>
      <c r="C917" s="178"/>
      <c r="D917" s="177"/>
      <c r="E917" s="178"/>
      <c r="F917" s="179"/>
      <c r="G917" s="179"/>
      <c r="H917" s="248" t="b">
        <f t="shared" si="110"/>
        <v>1</v>
      </c>
      <c r="I917" s="248" t="b">
        <f t="shared" si="111"/>
        <v>1</v>
      </c>
      <c r="J917" s="248">
        <f t="shared" si="106"/>
        <v>0</v>
      </c>
      <c r="K917" s="248">
        <f t="shared" si="107"/>
        <v>0</v>
      </c>
      <c r="L917" s="248">
        <f t="shared" si="108"/>
        <v>0</v>
      </c>
      <c r="M917" s="13" t="b">
        <f t="shared" si="104"/>
        <v>1</v>
      </c>
      <c r="N917" s="13" t="b">
        <f t="shared" si="105"/>
        <v>1</v>
      </c>
      <c r="O917" s="248" t="str">
        <f t="shared" si="109"/>
        <v>-</v>
      </c>
      <c r="P917" s="248">
        <f>IF(O917="-",0,IF(COUNTIF(O917:$O$1021,O917)&gt;1,1,0))</f>
        <v>0</v>
      </c>
    </row>
    <row r="918" spans="1:16">
      <c r="A918" s="205">
        <v>897</v>
      </c>
      <c r="B918" s="177"/>
      <c r="C918" s="178"/>
      <c r="D918" s="177"/>
      <c r="E918" s="178"/>
      <c r="F918" s="179"/>
      <c r="G918" s="179"/>
      <c r="H918" s="248" t="b">
        <f t="shared" si="110"/>
        <v>1</v>
      </c>
      <c r="I918" s="248" t="b">
        <f t="shared" si="111"/>
        <v>1</v>
      </c>
      <c r="J918" s="248">
        <f t="shared" si="106"/>
        <v>0</v>
      </c>
      <c r="K918" s="248">
        <f t="shared" si="107"/>
        <v>0</v>
      </c>
      <c r="L918" s="248">
        <f t="shared" si="108"/>
        <v>0</v>
      </c>
      <c r="M918" s="13" t="b">
        <f t="shared" ref="M918:M981" si="112">IF(B918="",TRUE,(IF(ISNUMBER(MATCH(B918,CountriesList,0)),TRUE,FALSE)))</f>
        <v>1</v>
      </c>
      <c r="N918" s="13" t="b">
        <f t="shared" ref="N918:N981" si="113">IF(D918="",TRUE,(IF(ISNUMBER(MATCH(D918,ClientCategorisationList,0)),TRUE,FALSE)))</f>
        <v>1</v>
      </c>
      <c r="O918" s="248" t="str">
        <f t="shared" si="109"/>
        <v>-</v>
      </c>
      <c r="P918" s="248">
        <f>IF(O918="-",0,IF(COUNTIF(O918:$O$1021,O918)&gt;1,1,0))</f>
        <v>0</v>
      </c>
    </row>
    <row r="919" spans="1:16">
      <c r="A919" s="205">
        <v>898</v>
      </c>
      <c r="B919" s="177"/>
      <c r="C919" s="178"/>
      <c r="D919" s="177"/>
      <c r="E919" s="178"/>
      <c r="F919" s="179"/>
      <c r="G919" s="179"/>
      <c r="H919" s="248" t="b">
        <f t="shared" si="110"/>
        <v>1</v>
      </c>
      <c r="I919" s="248" t="b">
        <f t="shared" si="111"/>
        <v>1</v>
      </c>
      <c r="J919" s="248">
        <f t="shared" ref="J919:J982" si="114">IF(B919="Cyprus,CY",E919,0)</f>
        <v>0</v>
      </c>
      <c r="K919" s="248">
        <f t="shared" ref="K919:K982" si="115">IF(B919="Cyprus,CY",F919,0)</f>
        <v>0</v>
      </c>
      <c r="L919" s="248">
        <f t="shared" ref="L919:L982" si="116">IF(B919="Cyprus,CY",G919,0)</f>
        <v>0</v>
      </c>
      <c r="M919" s="13" t="b">
        <f t="shared" si="112"/>
        <v>1</v>
      </c>
      <c r="N919" s="13" t="b">
        <f t="shared" si="113"/>
        <v>1</v>
      </c>
      <c r="O919" s="248" t="str">
        <f t="shared" ref="O919:O982" si="117">CONCATENATE(B919,"-",D919)</f>
        <v>-</v>
      </c>
      <c r="P919" s="248">
        <f>IF(O919="-",0,IF(COUNTIF(O919:$O$1021,O919)&gt;1,1,0))</f>
        <v>0</v>
      </c>
    </row>
    <row r="920" spans="1:16">
      <c r="A920" s="205">
        <v>899</v>
      </c>
      <c r="B920" s="177"/>
      <c r="C920" s="178"/>
      <c r="D920" s="177"/>
      <c r="E920" s="178"/>
      <c r="F920" s="179"/>
      <c r="G920" s="179"/>
      <c r="H920" s="248" t="b">
        <f t="shared" ref="H920:H983" si="118">IF(ISBLANK(B920),TRUE,IF(OR(ISBLANK(C920),ISBLANK(D920),ISBLANK(E920),ISBLANK(F920),ISBLANK(G920)),FALSE,TRUE))</f>
        <v>1</v>
      </c>
      <c r="I920" s="248" t="b">
        <f t="shared" ref="I920:I983" si="119">IF(OR(AND(B920="N/A",D920="N/A",C920=0,E920=0),AND(ISBLANK(B920),ISBLANK(D920),ISBLANK(C920),ISBLANK(E920)),AND(AND(B920&lt;&gt;"N/A",NOT(ISBLANK(B920))),AND(D920&lt;&gt;"N/A",NOT(ISBLANK(D920))),C920&lt;&gt;0,E920&lt;&gt;0)),TRUE,FALSE)</f>
        <v>1</v>
      </c>
      <c r="J920" s="248">
        <f t="shared" si="114"/>
        <v>0</v>
      </c>
      <c r="K920" s="248">
        <f t="shared" si="115"/>
        <v>0</v>
      </c>
      <c r="L920" s="248">
        <f t="shared" si="116"/>
        <v>0</v>
      </c>
      <c r="M920" s="13" t="b">
        <f t="shared" si="112"/>
        <v>1</v>
      </c>
      <c r="N920" s="13" t="b">
        <f t="shared" si="113"/>
        <v>1</v>
      </c>
      <c r="O920" s="248" t="str">
        <f t="shared" si="117"/>
        <v>-</v>
      </c>
      <c r="P920" s="248">
        <f>IF(O920="-",0,IF(COUNTIF(O920:$O$1021,O920)&gt;1,1,0))</f>
        <v>0</v>
      </c>
    </row>
    <row r="921" spans="1:16">
      <c r="A921" s="205">
        <v>900</v>
      </c>
      <c r="B921" s="177"/>
      <c r="C921" s="178"/>
      <c r="D921" s="177"/>
      <c r="E921" s="178"/>
      <c r="F921" s="179"/>
      <c r="G921" s="179"/>
      <c r="H921" s="248" t="b">
        <f t="shared" si="118"/>
        <v>1</v>
      </c>
      <c r="I921" s="248" t="b">
        <f t="shared" si="119"/>
        <v>1</v>
      </c>
      <c r="J921" s="248">
        <f t="shared" si="114"/>
        <v>0</v>
      </c>
      <c r="K921" s="248">
        <f t="shared" si="115"/>
        <v>0</v>
      </c>
      <c r="L921" s="248">
        <f t="shared" si="116"/>
        <v>0</v>
      </c>
      <c r="M921" s="13" t="b">
        <f t="shared" si="112"/>
        <v>1</v>
      </c>
      <c r="N921" s="13" t="b">
        <f t="shared" si="113"/>
        <v>1</v>
      </c>
      <c r="O921" s="248" t="str">
        <f t="shared" si="117"/>
        <v>-</v>
      </c>
      <c r="P921" s="248">
        <f>IF(O921="-",0,IF(COUNTIF(O921:$O$1021,O921)&gt;1,1,0))</f>
        <v>0</v>
      </c>
    </row>
    <row r="922" spans="1:16">
      <c r="A922" s="205">
        <v>901</v>
      </c>
      <c r="B922" s="177"/>
      <c r="C922" s="178"/>
      <c r="D922" s="177"/>
      <c r="E922" s="178"/>
      <c r="F922" s="179"/>
      <c r="G922" s="179"/>
      <c r="H922" s="248" t="b">
        <f t="shared" si="118"/>
        <v>1</v>
      </c>
      <c r="I922" s="248" t="b">
        <f t="shared" si="119"/>
        <v>1</v>
      </c>
      <c r="J922" s="248">
        <f t="shared" si="114"/>
        <v>0</v>
      </c>
      <c r="K922" s="248">
        <f t="shared" si="115"/>
        <v>0</v>
      </c>
      <c r="L922" s="248">
        <f t="shared" si="116"/>
        <v>0</v>
      </c>
      <c r="M922" s="13" t="b">
        <f t="shared" si="112"/>
        <v>1</v>
      </c>
      <c r="N922" s="13" t="b">
        <f t="shared" si="113"/>
        <v>1</v>
      </c>
      <c r="O922" s="248" t="str">
        <f t="shared" si="117"/>
        <v>-</v>
      </c>
      <c r="P922" s="248">
        <f>IF(O922="-",0,IF(COUNTIF(O922:$O$1021,O922)&gt;1,1,0))</f>
        <v>0</v>
      </c>
    </row>
    <row r="923" spans="1:16">
      <c r="A923" s="205">
        <v>902</v>
      </c>
      <c r="B923" s="177"/>
      <c r="C923" s="178"/>
      <c r="D923" s="177"/>
      <c r="E923" s="178"/>
      <c r="F923" s="179"/>
      <c r="G923" s="179"/>
      <c r="H923" s="248" t="b">
        <f t="shared" si="118"/>
        <v>1</v>
      </c>
      <c r="I923" s="248" t="b">
        <f t="shared" si="119"/>
        <v>1</v>
      </c>
      <c r="J923" s="248">
        <f t="shared" si="114"/>
        <v>0</v>
      </c>
      <c r="K923" s="248">
        <f t="shared" si="115"/>
        <v>0</v>
      </c>
      <c r="L923" s="248">
        <f t="shared" si="116"/>
        <v>0</v>
      </c>
      <c r="M923" s="13" t="b">
        <f t="shared" si="112"/>
        <v>1</v>
      </c>
      <c r="N923" s="13" t="b">
        <f t="shared" si="113"/>
        <v>1</v>
      </c>
      <c r="O923" s="248" t="str">
        <f t="shared" si="117"/>
        <v>-</v>
      </c>
      <c r="P923" s="248">
        <f>IF(O923="-",0,IF(COUNTIF(O923:$O$1021,O923)&gt;1,1,0))</f>
        <v>0</v>
      </c>
    </row>
    <row r="924" spans="1:16">
      <c r="A924" s="205">
        <v>903</v>
      </c>
      <c r="B924" s="177"/>
      <c r="C924" s="178"/>
      <c r="D924" s="177"/>
      <c r="E924" s="178"/>
      <c r="F924" s="179"/>
      <c r="G924" s="179"/>
      <c r="H924" s="248" t="b">
        <f t="shared" si="118"/>
        <v>1</v>
      </c>
      <c r="I924" s="248" t="b">
        <f t="shared" si="119"/>
        <v>1</v>
      </c>
      <c r="J924" s="248">
        <f t="shared" si="114"/>
        <v>0</v>
      </c>
      <c r="K924" s="248">
        <f t="shared" si="115"/>
        <v>0</v>
      </c>
      <c r="L924" s="248">
        <f t="shared" si="116"/>
        <v>0</v>
      </c>
      <c r="M924" s="13" t="b">
        <f t="shared" si="112"/>
        <v>1</v>
      </c>
      <c r="N924" s="13" t="b">
        <f t="shared" si="113"/>
        <v>1</v>
      </c>
      <c r="O924" s="248" t="str">
        <f t="shared" si="117"/>
        <v>-</v>
      </c>
      <c r="P924" s="248">
        <f>IF(O924="-",0,IF(COUNTIF(O924:$O$1021,O924)&gt;1,1,0))</f>
        <v>0</v>
      </c>
    </row>
    <row r="925" spans="1:16">
      <c r="A925" s="205">
        <v>904</v>
      </c>
      <c r="B925" s="177"/>
      <c r="C925" s="178"/>
      <c r="D925" s="177"/>
      <c r="E925" s="178"/>
      <c r="F925" s="179"/>
      <c r="G925" s="179"/>
      <c r="H925" s="248" t="b">
        <f t="shared" si="118"/>
        <v>1</v>
      </c>
      <c r="I925" s="248" t="b">
        <f t="shared" si="119"/>
        <v>1</v>
      </c>
      <c r="J925" s="248">
        <f t="shared" si="114"/>
        <v>0</v>
      </c>
      <c r="K925" s="248">
        <f t="shared" si="115"/>
        <v>0</v>
      </c>
      <c r="L925" s="248">
        <f t="shared" si="116"/>
        <v>0</v>
      </c>
      <c r="M925" s="13" t="b">
        <f t="shared" si="112"/>
        <v>1</v>
      </c>
      <c r="N925" s="13" t="b">
        <f t="shared" si="113"/>
        <v>1</v>
      </c>
      <c r="O925" s="248" t="str">
        <f t="shared" si="117"/>
        <v>-</v>
      </c>
      <c r="P925" s="248">
        <f>IF(O925="-",0,IF(COUNTIF(O925:$O$1021,O925)&gt;1,1,0))</f>
        <v>0</v>
      </c>
    </row>
    <row r="926" spans="1:16">
      <c r="A926" s="205">
        <v>905</v>
      </c>
      <c r="B926" s="177"/>
      <c r="C926" s="178"/>
      <c r="D926" s="177"/>
      <c r="E926" s="178"/>
      <c r="F926" s="179"/>
      <c r="G926" s="179"/>
      <c r="H926" s="248" t="b">
        <f t="shared" si="118"/>
        <v>1</v>
      </c>
      <c r="I926" s="248" t="b">
        <f t="shared" si="119"/>
        <v>1</v>
      </c>
      <c r="J926" s="248">
        <f t="shared" si="114"/>
        <v>0</v>
      </c>
      <c r="K926" s="248">
        <f t="shared" si="115"/>
        <v>0</v>
      </c>
      <c r="L926" s="248">
        <f t="shared" si="116"/>
        <v>0</v>
      </c>
      <c r="M926" s="13" t="b">
        <f t="shared" si="112"/>
        <v>1</v>
      </c>
      <c r="N926" s="13" t="b">
        <f t="shared" si="113"/>
        <v>1</v>
      </c>
      <c r="O926" s="248" t="str">
        <f t="shared" si="117"/>
        <v>-</v>
      </c>
      <c r="P926" s="248">
        <f>IF(O926="-",0,IF(COUNTIF(O926:$O$1021,O926)&gt;1,1,0))</f>
        <v>0</v>
      </c>
    </row>
    <row r="927" spans="1:16">
      <c r="A927" s="205">
        <v>906</v>
      </c>
      <c r="B927" s="177"/>
      <c r="C927" s="178"/>
      <c r="D927" s="177"/>
      <c r="E927" s="178"/>
      <c r="F927" s="179"/>
      <c r="G927" s="179"/>
      <c r="H927" s="248" t="b">
        <f t="shared" si="118"/>
        <v>1</v>
      </c>
      <c r="I927" s="248" t="b">
        <f t="shared" si="119"/>
        <v>1</v>
      </c>
      <c r="J927" s="248">
        <f t="shared" si="114"/>
        <v>0</v>
      </c>
      <c r="K927" s="248">
        <f t="shared" si="115"/>
        <v>0</v>
      </c>
      <c r="L927" s="248">
        <f t="shared" si="116"/>
        <v>0</v>
      </c>
      <c r="M927" s="13" t="b">
        <f t="shared" si="112"/>
        <v>1</v>
      </c>
      <c r="N927" s="13" t="b">
        <f t="shared" si="113"/>
        <v>1</v>
      </c>
      <c r="O927" s="248" t="str">
        <f t="shared" si="117"/>
        <v>-</v>
      </c>
      <c r="P927" s="248">
        <f>IF(O927="-",0,IF(COUNTIF(O927:$O$1021,O927)&gt;1,1,0))</f>
        <v>0</v>
      </c>
    </row>
    <row r="928" spans="1:16">
      <c r="A928" s="205">
        <v>907</v>
      </c>
      <c r="B928" s="177"/>
      <c r="C928" s="178"/>
      <c r="D928" s="177"/>
      <c r="E928" s="178"/>
      <c r="F928" s="179"/>
      <c r="G928" s="179"/>
      <c r="H928" s="248" t="b">
        <f t="shared" si="118"/>
        <v>1</v>
      </c>
      <c r="I928" s="248" t="b">
        <f t="shared" si="119"/>
        <v>1</v>
      </c>
      <c r="J928" s="248">
        <f t="shared" si="114"/>
        <v>0</v>
      </c>
      <c r="K928" s="248">
        <f t="shared" si="115"/>
        <v>0</v>
      </c>
      <c r="L928" s="248">
        <f t="shared" si="116"/>
        <v>0</v>
      </c>
      <c r="M928" s="13" t="b">
        <f t="shared" si="112"/>
        <v>1</v>
      </c>
      <c r="N928" s="13" t="b">
        <f t="shared" si="113"/>
        <v>1</v>
      </c>
      <c r="O928" s="248" t="str">
        <f t="shared" si="117"/>
        <v>-</v>
      </c>
      <c r="P928" s="248">
        <f>IF(O928="-",0,IF(COUNTIF(O928:$O$1021,O928)&gt;1,1,0))</f>
        <v>0</v>
      </c>
    </row>
    <row r="929" spans="1:16">
      <c r="A929" s="205">
        <v>908</v>
      </c>
      <c r="B929" s="177"/>
      <c r="C929" s="178"/>
      <c r="D929" s="177"/>
      <c r="E929" s="178"/>
      <c r="F929" s="179"/>
      <c r="G929" s="179"/>
      <c r="H929" s="248" t="b">
        <f t="shared" si="118"/>
        <v>1</v>
      </c>
      <c r="I929" s="248" t="b">
        <f t="shared" si="119"/>
        <v>1</v>
      </c>
      <c r="J929" s="248">
        <f t="shared" si="114"/>
        <v>0</v>
      </c>
      <c r="K929" s="248">
        <f t="shared" si="115"/>
        <v>0</v>
      </c>
      <c r="L929" s="248">
        <f t="shared" si="116"/>
        <v>0</v>
      </c>
      <c r="M929" s="13" t="b">
        <f t="shared" si="112"/>
        <v>1</v>
      </c>
      <c r="N929" s="13" t="b">
        <f t="shared" si="113"/>
        <v>1</v>
      </c>
      <c r="O929" s="248" t="str">
        <f t="shared" si="117"/>
        <v>-</v>
      </c>
      <c r="P929" s="248">
        <f>IF(O929="-",0,IF(COUNTIF(O929:$O$1021,O929)&gt;1,1,0))</f>
        <v>0</v>
      </c>
    </row>
    <row r="930" spans="1:16">
      <c r="A930" s="205">
        <v>909</v>
      </c>
      <c r="B930" s="177"/>
      <c r="C930" s="178"/>
      <c r="D930" s="177"/>
      <c r="E930" s="178"/>
      <c r="F930" s="179"/>
      <c r="G930" s="179"/>
      <c r="H930" s="248" t="b">
        <f t="shared" si="118"/>
        <v>1</v>
      </c>
      <c r="I930" s="248" t="b">
        <f t="shared" si="119"/>
        <v>1</v>
      </c>
      <c r="J930" s="248">
        <f t="shared" si="114"/>
        <v>0</v>
      </c>
      <c r="K930" s="248">
        <f t="shared" si="115"/>
        <v>0</v>
      </c>
      <c r="L930" s="248">
        <f t="shared" si="116"/>
        <v>0</v>
      </c>
      <c r="M930" s="13" t="b">
        <f t="shared" si="112"/>
        <v>1</v>
      </c>
      <c r="N930" s="13" t="b">
        <f t="shared" si="113"/>
        <v>1</v>
      </c>
      <c r="O930" s="248" t="str">
        <f t="shared" si="117"/>
        <v>-</v>
      </c>
      <c r="P930" s="248">
        <f>IF(O930="-",0,IF(COUNTIF(O930:$O$1021,O930)&gt;1,1,0))</f>
        <v>0</v>
      </c>
    </row>
    <row r="931" spans="1:16">
      <c r="A931" s="205">
        <v>910</v>
      </c>
      <c r="B931" s="177"/>
      <c r="C931" s="178"/>
      <c r="D931" s="177"/>
      <c r="E931" s="178"/>
      <c r="F931" s="179"/>
      <c r="G931" s="179"/>
      <c r="H931" s="248" t="b">
        <f t="shared" si="118"/>
        <v>1</v>
      </c>
      <c r="I931" s="248" t="b">
        <f t="shared" si="119"/>
        <v>1</v>
      </c>
      <c r="J931" s="248">
        <f t="shared" si="114"/>
        <v>0</v>
      </c>
      <c r="K931" s="248">
        <f t="shared" si="115"/>
        <v>0</v>
      </c>
      <c r="L931" s="248">
        <f t="shared" si="116"/>
        <v>0</v>
      </c>
      <c r="M931" s="13" t="b">
        <f t="shared" si="112"/>
        <v>1</v>
      </c>
      <c r="N931" s="13" t="b">
        <f t="shared" si="113"/>
        <v>1</v>
      </c>
      <c r="O931" s="248" t="str">
        <f t="shared" si="117"/>
        <v>-</v>
      </c>
      <c r="P931" s="248">
        <f>IF(O931="-",0,IF(COUNTIF(O931:$O$1021,O931)&gt;1,1,0))</f>
        <v>0</v>
      </c>
    </row>
    <row r="932" spans="1:16">
      <c r="A932" s="205">
        <v>911</v>
      </c>
      <c r="B932" s="177"/>
      <c r="C932" s="178"/>
      <c r="D932" s="177"/>
      <c r="E932" s="178"/>
      <c r="F932" s="179"/>
      <c r="G932" s="179"/>
      <c r="H932" s="248" t="b">
        <f t="shared" si="118"/>
        <v>1</v>
      </c>
      <c r="I932" s="248" t="b">
        <f t="shared" si="119"/>
        <v>1</v>
      </c>
      <c r="J932" s="248">
        <f t="shared" si="114"/>
        <v>0</v>
      </c>
      <c r="K932" s="248">
        <f t="shared" si="115"/>
        <v>0</v>
      </c>
      <c r="L932" s="248">
        <f t="shared" si="116"/>
        <v>0</v>
      </c>
      <c r="M932" s="13" t="b">
        <f t="shared" si="112"/>
        <v>1</v>
      </c>
      <c r="N932" s="13" t="b">
        <f t="shared" si="113"/>
        <v>1</v>
      </c>
      <c r="O932" s="248" t="str">
        <f t="shared" si="117"/>
        <v>-</v>
      </c>
      <c r="P932" s="248">
        <f>IF(O932="-",0,IF(COUNTIF(O932:$O$1021,O932)&gt;1,1,0))</f>
        <v>0</v>
      </c>
    </row>
    <row r="933" spans="1:16">
      <c r="A933" s="205">
        <v>912</v>
      </c>
      <c r="B933" s="177"/>
      <c r="C933" s="178"/>
      <c r="D933" s="177"/>
      <c r="E933" s="178"/>
      <c r="F933" s="179"/>
      <c r="G933" s="179"/>
      <c r="H933" s="248" t="b">
        <f t="shared" si="118"/>
        <v>1</v>
      </c>
      <c r="I933" s="248" t="b">
        <f t="shared" si="119"/>
        <v>1</v>
      </c>
      <c r="J933" s="248">
        <f t="shared" si="114"/>
        <v>0</v>
      </c>
      <c r="K933" s="248">
        <f t="shared" si="115"/>
        <v>0</v>
      </c>
      <c r="L933" s="248">
        <f t="shared" si="116"/>
        <v>0</v>
      </c>
      <c r="M933" s="13" t="b">
        <f t="shared" si="112"/>
        <v>1</v>
      </c>
      <c r="N933" s="13" t="b">
        <f t="shared" si="113"/>
        <v>1</v>
      </c>
      <c r="O933" s="248" t="str">
        <f t="shared" si="117"/>
        <v>-</v>
      </c>
      <c r="P933" s="248">
        <f>IF(O933="-",0,IF(COUNTIF(O933:$O$1021,O933)&gt;1,1,0))</f>
        <v>0</v>
      </c>
    </row>
    <row r="934" spans="1:16">
      <c r="A934" s="205">
        <v>913</v>
      </c>
      <c r="B934" s="177"/>
      <c r="C934" s="178"/>
      <c r="D934" s="177"/>
      <c r="E934" s="178"/>
      <c r="F934" s="179"/>
      <c r="G934" s="179"/>
      <c r="H934" s="248" t="b">
        <f t="shared" si="118"/>
        <v>1</v>
      </c>
      <c r="I934" s="248" t="b">
        <f t="shared" si="119"/>
        <v>1</v>
      </c>
      <c r="J934" s="248">
        <f t="shared" si="114"/>
        <v>0</v>
      </c>
      <c r="K934" s="248">
        <f t="shared" si="115"/>
        <v>0</v>
      </c>
      <c r="L934" s="248">
        <f t="shared" si="116"/>
        <v>0</v>
      </c>
      <c r="M934" s="13" t="b">
        <f t="shared" si="112"/>
        <v>1</v>
      </c>
      <c r="N934" s="13" t="b">
        <f t="shared" si="113"/>
        <v>1</v>
      </c>
      <c r="O934" s="248" t="str">
        <f t="shared" si="117"/>
        <v>-</v>
      </c>
      <c r="P934" s="248">
        <f>IF(O934="-",0,IF(COUNTIF(O934:$O$1021,O934)&gt;1,1,0))</f>
        <v>0</v>
      </c>
    </row>
    <row r="935" spans="1:16">
      <c r="A935" s="205">
        <v>914</v>
      </c>
      <c r="B935" s="177"/>
      <c r="C935" s="178"/>
      <c r="D935" s="177"/>
      <c r="E935" s="178"/>
      <c r="F935" s="179"/>
      <c r="G935" s="179"/>
      <c r="H935" s="248" t="b">
        <f t="shared" si="118"/>
        <v>1</v>
      </c>
      <c r="I935" s="248" t="b">
        <f t="shared" si="119"/>
        <v>1</v>
      </c>
      <c r="J935" s="248">
        <f t="shared" si="114"/>
        <v>0</v>
      </c>
      <c r="K935" s="248">
        <f t="shared" si="115"/>
        <v>0</v>
      </c>
      <c r="L935" s="248">
        <f t="shared" si="116"/>
        <v>0</v>
      </c>
      <c r="M935" s="13" t="b">
        <f t="shared" si="112"/>
        <v>1</v>
      </c>
      <c r="N935" s="13" t="b">
        <f t="shared" si="113"/>
        <v>1</v>
      </c>
      <c r="O935" s="248" t="str">
        <f t="shared" si="117"/>
        <v>-</v>
      </c>
      <c r="P935" s="248">
        <f>IF(O935="-",0,IF(COUNTIF(O935:$O$1021,O935)&gt;1,1,0))</f>
        <v>0</v>
      </c>
    </row>
    <row r="936" spans="1:16">
      <c r="A936" s="205">
        <v>915</v>
      </c>
      <c r="B936" s="177"/>
      <c r="C936" s="178"/>
      <c r="D936" s="177"/>
      <c r="E936" s="178"/>
      <c r="F936" s="179"/>
      <c r="G936" s="179"/>
      <c r="H936" s="248" t="b">
        <f t="shared" si="118"/>
        <v>1</v>
      </c>
      <c r="I936" s="248" t="b">
        <f t="shared" si="119"/>
        <v>1</v>
      </c>
      <c r="J936" s="248">
        <f t="shared" si="114"/>
        <v>0</v>
      </c>
      <c r="K936" s="248">
        <f t="shared" si="115"/>
        <v>0</v>
      </c>
      <c r="L936" s="248">
        <f t="shared" si="116"/>
        <v>0</v>
      </c>
      <c r="M936" s="13" t="b">
        <f t="shared" si="112"/>
        <v>1</v>
      </c>
      <c r="N936" s="13" t="b">
        <f t="shared" si="113"/>
        <v>1</v>
      </c>
      <c r="O936" s="248" t="str">
        <f t="shared" si="117"/>
        <v>-</v>
      </c>
      <c r="P936" s="248">
        <f>IF(O936="-",0,IF(COUNTIF(O936:$O$1021,O936)&gt;1,1,0))</f>
        <v>0</v>
      </c>
    </row>
    <row r="937" spans="1:16">
      <c r="A937" s="205">
        <v>916</v>
      </c>
      <c r="B937" s="177"/>
      <c r="C937" s="178"/>
      <c r="D937" s="177"/>
      <c r="E937" s="178"/>
      <c r="F937" s="179"/>
      <c r="G937" s="179"/>
      <c r="H937" s="248" t="b">
        <f t="shared" si="118"/>
        <v>1</v>
      </c>
      <c r="I937" s="248" t="b">
        <f t="shared" si="119"/>
        <v>1</v>
      </c>
      <c r="J937" s="248">
        <f t="shared" si="114"/>
        <v>0</v>
      </c>
      <c r="K937" s="248">
        <f t="shared" si="115"/>
        <v>0</v>
      </c>
      <c r="L937" s="248">
        <f t="shared" si="116"/>
        <v>0</v>
      </c>
      <c r="M937" s="13" t="b">
        <f t="shared" si="112"/>
        <v>1</v>
      </c>
      <c r="N937" s="13" t="b">
        <f t="shared" si="113"/>
        <v>1</v>
      </c>
      <c r="O937" s="248" t="str">
        <f t="shared" si="117"/>
        <v>-</v>
      </c>
      <c r="P937" s="248">
        <f>IF(O937="-",0,IF(COUNTIF(O937:$O$1021,O937)&gt;1,1,0))</f>
        <v>0</v>
      </c>
    </row>
    <row r="938" spans="1:16">
      <c r="A938" s="205">
        <v>917</v>
      </c>
      <c r="B938" s="177"/>
      <c r="C938" s="178"/>
      <c r="D938" s="177"/>
      <c r="E938" s="178"/>
      <c r="F938" s="179"/>
      <c r="G938" s="179"/>
      <c r="H938" s="248" t="b">
        <f t="shared" si="118"/>
        <v>1</v>
      </c>
      <c r="I938" s="248" t="b">
        <f t="shared" si="119"/>
        <v>1</v>
      </c>
      <c r="J938" s="248">
        <f t="shared" si="114"/>
        <v>0</v>
      </c>
      <c r="K938" s="248">
        <f t="shared" si="115"/>
        <v>0</v>
      </c>
      <c r="L938" s="248">
        <f t="shared" si="116"/>
        <v>0</v>
      </c>
      <c r="M938" s="13" t="b">
        <f t="shared" si="112"/>
        <v>1</v>
      </c>
      <c r="N938" s="13" t="b">
        <f t="shared" si="113"/>
        <v>1</v>
      </c>
      <c r="O938" s="248" t="str">
        <f t="shared" si="117"/>
        <v>-</v>
      </c>
      <c r="P938" s="248">
        <f>IF(O938="-",0,IF(COUNTIF(O938:$O$1021,O938)&gt;1,1,0))</f>
        <v>0</v>
      </c>
    </row>
    <row r="939" spans="1:16">
      <c r="A939" s="205">
        <v>918</v>
      </c>
      <c r="B939" s="177"/>
      <c r="C939" s="178"/>
      <c r="D939" s="177"/>
      <c r="E939" s="178"/>
      <c r="F939" s="179"/>
      <c r="G939" s="179"/>
      <c r="H939" s="248" t="b">
        <f t="shared" si="118"/>
        <v>1</v>
      </c>
      <c r="I939" s="248" t="b">
        <f t="shared" si="119"/>
        <v>1</v>
      </c>
      <c r="J939" s="248">
        <f t="shared" si="114"/>
        <v>0</v>
      </c>
      <c r="K939" s="248">
        <f t="shared" si="115"/>
        <v>0</v>
      </c>
      <c r="L939" s="248">
        <f t="shared" si="116"/>
        <v>0</v>
      </c>
      <c r="M939" s="13" t="b">
        <f t="shared" si="112"/>
        <v>1</v>
      </c>
      <c r="N939" s="13" t="b">
        <f t="shared" si="113"/>
        <v>1</v>
      </c>
      <c r="O939" s="248" t="str">
        <f t="shared" si="117"/>
        <v>-</v>
      </c>
      <c r="P939" s="248">
        <f>IF(O939="-",0,IF(COUNTIF(O939:$O$1021,O939)&gt;1,1,0))</f>
        <v>0</v>
      </c>
    </row>
    <row r="940" spans="1:16">
      <c r="A940" s="205">
        <v>919</v>
      </c>
      <c r="B940" s="177"/>
      <c r="C940" s="178"/>
      <c r="D940" s="177"/>
      <c r="E940" s="178"/>
      <c r="F940" s="179"/>
      <c r="G940" s="179"/>
      <c r="H940" s="248" t="b">
        <f t="shared" si="118"/>
        <v>1</v>
      </c>
      <c r="I940" s="248" t="b">
        <f t="shared" si="119"/>
        <v>1</v>
      </c>
      <c r="J940" s="248">
        <f t="shared" si="114"/>
        <v>0</v>
      </c>
      <c r="K940" s="248">
        <f t="shared" si="115"/>
        <v>0</v>
      </c>
      <c r="L940" s="248">
        <f t="shared" si="116"/>
        <v>0</v>
      </c>
      <c r="M940" s="13" t="b">
        <f t="shared" si="112"/>
        <v>1</v>
      </c>
      <c r="N940" s="13" t="b">
        <f t="shared" si="113"/>
        <v>1</v>
      </c>
      <c r="O940" s="248" t="str">
        <f t="shared" si="117"/>
        <v>-</v>
      </c>
      <c r="P940" s="248">
        <f>IF(O940="-",0,IF(COUNTIF(O940:$O$1021,O940)&gt;1,1,0))</f>
        <v>0</v>
      </c>
    </row>
    <row r="941" spans="1:16">
      <c r="A941" s="205">
        <v>920</v>
      </c>
      <c r="B941" s="177"/>
      <c r="C941" s="178"/>
      <c r="D941" s="177"/>
      <c r="E941" s="178"/>
      <c r="F941" s="179"/>
      <c r="G941" s="179"/>
      <c r="H941" s="248" t="b">
        <f t="shared" si="118"/>
        <v>1</v>
      </c>
      <c r="I941" s="248" t="b">
        <f t="shared" si="119"/>
        <v>1</v>
      </c>
      <c r="J941" s="248">
        <f t="shared" si="114"/>
        <v>0</v>
      </c>
      <c r="K941" s="248">
        <f t="shared" si="115"/>
        <v>0</v>
      </c>
      <c r="L941" s="248">
        <f t="shared" si="116"/>
        <v>0</v>
      </c>
      <c r="M941" s="13" t="b">
        <f t="shared" si="112"/>
        <v>1</v>
      </c>
      <c r="N941" s="13" t="b">
        <f t="shared" si="113"/>
        <v>1</v>
      </c>
      <c r="O941" s="248" t="str">
        <f t="shared" si="117"/>
        <v>-</v>
      </c>
      <c r="P941" s="248">
        <f>IF(O941="-",0,IF(COUNTIF(O941:$O$1021,O941)&gt;1,1,0))</f>
        <v>0</v>
      </c>
    </row>
    <row r="942" spans="1:16">
      <c r="A942" s="205">
        <v>921</v>
      </c>
      <c r="B942" s="177"/>
      <c r="C942" s="178"/>
      <c r="D942" s="177"/>
      <c r="E942" s="178"/>
      <c r="F942" s="179"/>
      <c r="G942" s="179"/>
      <c r="H942" s="248" t="b">
        <f t="shared" si="118"/>
        <v>1</v>
      </c>
      <c r="I942" s="248" t="b">
        <f t="shared" si="119"/>
        <v>1</v>
      </c>
      <c r="J942" s="248">
        <f t="shared" si="114"/>
        <v>0</v>
      </c>
      <c r="K942" s="248">
        <f t="shared" si="115"/>
        <v>0</v>
      </c>
      <c r="L942" s="248">
        <f t="shared" si="116"/>
        <v>0</v>
      </c>
      <c r="M942" s="13" t="b">
        <f t="shared" si="112"/>
        <v>1</v>
      </c>
      <c r="N942" s="13" t="b">
        <f t="shared" si="113"/>
        <v>1</v>
      </c>
      <c r="O942" s="248" t="str">
        <f t="shared" si="117"/>
        <v>-</v>
      </c>
      <c r="P942" s="248">
        <f>IF(O942="-",0,IF(COUNTIF(O942:$O$1021,O942)&gt;1,1,0))</f>
        <v>0</v>
      </c>
    </row>
    <row r="943" spans="1:16">
      <c r="A943" s="205">
        <v>922</v>
      </c>
      <c r="B943" s="177"/>
      <c r="C943" s="178"/>
      <c r="D943" s="177"/>
      <c r="E943" s="178"/>
      <c r="F943" s="179"/>
      <c r="G943" s="179"/>
      <c r="H943" s="248" t="b">
        <f t="shared" si="118"/>
        <v>1</v>
      </c>
      <c r="I943" s="248" t="b">
        <f t="shared" si="119"/>
        <v>1</v>
      </c>
      <c r="J943" s="248">
        <f t="shared" si="114"/>
        <v>0</v>
      </c>
      <c r="K943" s="248">
        <f t="shared" si="115"/>
        <v>0</v>
      </c>
      <c r="L943" s="248">
        <f t="shared" si="116"/>
        <v>0</v>
      </c>
      <c r="M943" s="13" t="b">
        <f t="shared" si="112"/>
        <v>1</v>
      </c>
      <c r="N943" s="13" t="b">
        <f t="shared" si="113"/>
        <v>1</v>
      </c>
      <c r="O943" s="248" t="str">
        <f t="shared" si="117"/>
        <v>-</v>
      </c>
      <c r="P943" s="248">
        <f>IF(O943="-",0,IF(COUNTIF(O943:$O$1021,O943)&gt;1,1,0))</f>
        <v>0</v>
      </c>
    </row>
    <row r="944" spans="1:16">
      <c r="A944" s="205">
        <v>923</v>
      </c>
      <c r="B944" s="177"/>
      <c r="C944" s="178"/>
      <c r="D944" s="177"/>
      <c r="E944" s="178"/>
      <c r="F944" s="179"/>
      <c r="G944" s="179"/>
      <c r="H944" s="248" t="b">
        <f t="shared" si="118"/>
        <v>1</v>
      </c>
      <c r="I944" s="248" t="b">
        <f t="shared" si="119"/>
        <v>1</v>
      </c>
      <c r="J944" s="248">
        <f t="shared" si="114"/>
        <v>0</v>
      </c>
      <c r="K944" s="248">
        <f t="shared" si="115"/>
        <v>0</v>
      </c>
      <c r="L944" s="248">
        <f t="shared" si="116"/>
        <v>0</v>
      </c>
      <c r="M944" s="13" t="b">
        <f t="shared" si="112"/>
        <v>1</v>
      </c>
      <c r="N944" s="13" t="b">
        <f t="shared" si="113"/>
        <v>1</v>
      </c>
      <c r="O944" s="248" t="str">
        <f t="shared" si="117"/>
        <v>-</v>
      </c>
      <c r="P944" s="248">
        <f>IF(O944="-",0,IF(COUNTIF(O944:$O$1021,O944)&gt;1,1,0))</f>
        <v>0</v>
      </c>
    </row>
    <row r="945" spans="1:16">
      <c r="A945" s="205">
        <v>924</v>
      </c>
      <c r="B945" s="177"/>
      <c r="C945" s="178"/>
      <c r="D945" s="177"/>
      <c r="E945" s="178"/>
      <c r="F945" s="179"/>
      <c r="G945" s="179"/>
      <c r="H945" s="248" t="b">
        <f t="shared" si="118"/>
        <v>1</v>
      </c>
      <c r="I945" s="248" t="b">
        <f t="shared" si="119"/>
        <v>1</v>
      </c>
      <c r="J945" s="248">
        <f t="shared" si="114"/>
        <v>0</v>
      </c>
      <c r="K945" s="248">
        <f t="shared" si="115"/>
        <v>0</v>
      </c>
      <c r="L945" s="248">
        <f t="shared" si="116"/>
        <v>0</v>
      </c>
      <c r="M945" s="13" t="b">
        <f t="shared" si="112"/>
        <v>1</v>
      </c>
      <c r="N945" s="13" t="b">
        <f t="shared" si="113"/>
        <v>1</v>
      </c>
      <c r="O945" s="248" t="str">
        <f t="shared" si="117"/>
        <v>-</v>
      </c>
      <c r="P945" s="248">
        <f>IF(O945="-",0,IF(COUNTIF(O945:$O$1021,O945)&gt;1,1,0))</f>
        <v>0</v>
      </c>
    </row>
    <row r="946" spans="1:16">
      <c r="A946" s="205">
        <v>925</v>
      </c>
      <c r="B946" s="177"/>
      <c r="C946" s="178"/>
      <c r="D946" s="177"/>
      <c r="E946" s="178"/>
      <c r="F946" s="179"/>
      <c r="G946" s="179"/>
      <c r="H946" s="248" t="b">
        <f t="shared" si="118"/>
        <v>1</v>
      </c>
      <c r="I946" s="248" t="b">
        <f t="shared" si="119"/>
        <v>1</v>
      </c>
      <c r="J946" s="248">
        <f t="shared" si="114"/>
        <v>0</v>
      </c>
      <c r="K946" s="248">
        <f t="shared" si="115"/>
        <v>0</v>
      </c>
      <c r="L946" s="248">
        <f t="shared" si="116"/>
        <v>0</v>
      </c>
      <c r="M946" s="13" t="b">
        <f t="shared" si="112"/>
        <v>1</v>
      </c>
      <c r="N946" s="13" t="b">
        <f t="shared" si="113"/>
        <v>1</v>
      </c>
      <c r="O946" s="248" t="str">
        <f t="shared" si="117"/>
        <v>-</v>
      </c>
      <c r="P946" s="248">
        <f>IF(O946="-",0,IF(COUNTIF(O946:$O$1021,O946)&gt;1,1,0))</f>
        <v>0</v>
      </c>
    </row>
    <row r="947" spans="1:16">
      <c r="A947" s="205">
        <v>926</v>
      </c>
      <c r="B947" s="177"/>
      <c r="C947" s="178"/>
      <c r="D947" s="177"/>
      <c r="E947" s="178"/>
      <c r="F947" s="179"/>
      <c r="G947" s="179"/>
      <c r="H947" s="248" t="b">
        <f t="shared" si="118"/>
        <v>1</v>
      </c>
      <c r="I947" s="248" t="b">
        <f t="shared" si="119"/>
        <v>1</v>
      </c>
      <c r="J947" s="248">
        <f t="shared" si="114"/>
        <v>0</v>
      </c>
      <c r="K947" s="248">
        <f t="shared" si="115"/>
        <v>0</v>
      </c>
      <c r="L947" s="248">
        <f t="shared" si="116"/>
        <v>0</v>
      </c>
      <c r="M947" s="13" t="b">
        <f t="shared" si="112"/>
        <v>1</v>
      </c>
      <c r="N947" s="13" t="b">
        <f t="shared" si="113"/>
        <v>1</v>
      </c>
      <c r="O947" s="248" t="str">
        <f t="shared" si="117"/>
        <v>-</v>
      </c>
      <c r="P947" s="248">
        <f>IF(O947="-",0,IF(COUNTIF(O947:$O$1021,O947)&gt;1,1,0))</f>
        <v>0</v>
      </c>
    </row>
    <row r="948" spans="1:16">
      <c r="A948" s="205">
        <v>927</v>
      </c>
      <c r="B948" s="177"/>
      <c r="C948" s="178"/>
      <c r="D948" s="177"/>
      <c r="E948" s="178"/>
      <c r="F948" s="179"/>
      <c r="G948" s="179"/>
      <c r="H948" s="248" t="b">
        <f t="shared" si="118"/>
        <v>1</v>
      </c>
      <c r="I948" s="248" t="b">
        <f t="shared" si="119"/>
        <v>1</v>
      </c>
      <c r="J948" s="248">
        <f t="shared" si="114"/>
        <v>0</v>
      </c>
      <c r="K948" s="248">
        <f t="shared" si="115"/>
        <v>0</v>
      </c>
      <c r="L948" s="248">
        <f t="shared" si="116"/>
        <v>0</v>
      </c>
      <c r="M948" s="13" t="b">
        <f t="shared" si="112"/>
        <v>1</v>
      </c>
      <c r="N948" s="13" t="b">
        <f t="shared" si="113"/>
        <v>1</v>
      </c>
      <c r="O948" s="248" t="str">
        <f t="shared" si="117"/>
        <v>-</v>
      </c>
      <c r="P948" s="248">
        <f>IF(O948="-",0,IF(COUNTIF(O948:$O$1021,O948)&gt;1,1,0))</f>
        <v>0</v>
      </c>
    </row>
    <row r="949" spans="1:16">
      <c r="A949" s="205">
        <v>928</v>
      </c>
      <c r="B949" s="177"/>
      <c r="C949" s="178"/>
      <c r="D949" s="177"/>
      <c r="E949" s="178"/>
      <c r="F949" s="179"/>
      <c r="G949" s="179"/>
      <c r="H949" s="248" t="b">
        <f t="shared" si="118"/>
        <v>1</v>
      </c>
      <c r="I949" s="248" t="b">
        <f t="shared" si="119"/>
        <v>1</v>
      </c>
      <c r="J949" s="248">
        <f t="shared" si="114"/>
        <v>0</v>
      </c>
      <c r="K949" s="248">
        <f t="shared" si="115"/>
        <v>0</v>
      </c>
      <c r="L949" s="248">
        <f t="shared" si="116"/>
        <v>0</v>
      </c>
      <c r="M949" s="13" t="b">
        <f t="shared" si="112"/>
        <v>1</v>
      </c>
      <c r="N949" s="13" t="b">
        <f t="shared" si="113"/>
        <v>1</v>
      </c>
      <c r="O949" s="248" t="str">
        <f t="shared" si="117"/>
        <v>-</v>
      </c>
      <c r="P949" s="248">
        <f>IF(O949="-",0,IF(COUNTIF(O949:$O$1021,O949)&gt;1,1,0))</f>
        <v>0</v>
      </c>
    </row>
    <row r="950" spans="1:16">
      <c r="A950" s="205">
        <v>929</v>
      </c>
      <c r="B950" s="177"/>
      <c r="C950" s="178"/>
      <c r="D950" s="177"/>
      <c r="E950" s="178"/>
      <c r="F950" s="179"/>
      <c r="G950" s="179"/>
      <c r="H950" s="248" t="b">
        <f t="shared" si="118"/>
        <v>1</v>
      </c>
      <c r="I950" s="248" t="b">
        <f t="shared" si="119"/>
        <v>1</v>
      </c>
      <c r="J950" s="248">
        <f t="shared" si="114"/>
        <v>0</v>
      </c>
      <c r="K950" s="248">
        <f t="shared" si="115"/>
        <v>0</v>
      </c>
      <c r="L950" s="248">
        <f t="shared" si="116"/>
        <v>0</v>
      </c>
      <c r="M950" s="13" t="b">
        <f t="shared" si="112"/>
        <v>1</v>
      </c>
      <c r="N950" s="13" t="b">
        <f t="shared" si="113"/>
        <v>1</v>
      </c>
      <c r="O950" s="248" t="str">
        <f t="shared" si="117"/>
        <v>-</v>
      </c>
      <c r="P950" s="248">
        <f>IF(O950="-",0,IF(COUNTIF(O950:$O$1021,O950)&gt;1,1,0))</f>
        <v>0</v>
      </c>
    </row>
    <row r="951" spans="1:16">
      <c r="A951" s="205">
        <v>930</v>
      </c>
      <c r="B951" s="177"/>
      <c r="C951" s="178"/>
      <c r="D951" s="177"/>
      <c r="E951" s="178"/>
      <c r="F951" s="179"/>
      <c r="G951" s="179"/>
      <c r="H951" s="248" t="b">
        <f t="shared" si="118"/>
        <v>1</v>
      </c>
      <c r="I951" s="248" t="b">
        <f t="shared" si="119"/>
        <v>1</v>
      </c>
      <c r="J951" s="248">
        <f t="shared" si="114"/>
        <v>0</v>
      </c>
      <c r="K951" s="248">
        <f t="shared" si="115"/>
        <v>0</v>
      </c>
      <c r="L951" s="248">
        <f t="shared" si="116"/>
        <v>0</v>
      </c>
      <c r="M951" s="13" t="b">
        <f t="shared" si="112"/>
        <v>1</v>
      </c>
      <c r="N951" s="13" t="b">
        <f t="shared" si="113"/>
        <v>1</v>
      </c>
      <c r="O951" s="248" t="str">
        <f t="shared" si="117"/>
        <v>-</v>
      </c>
      <c r="P951" s="248">
        <f>IF(O951="-",0,IF(COUNTIF(O951:$O$1021,O951)&gt;1,1,0))</f>
        <v>0</v>
      </c>
    </row>
    <row r="952" spans="1:16">
      <c r="A952" s="205">
        <v>931</v>
      </c>
      <c r="B952" s="177"/>
      <c r="C952" s="178"/>
      <c r="D952" s="177"/>
      <c r="E952" s="178"/>
      <c r="F952" s="179"/>
      <c r="G952" s="179"/>
      <c r="H952" s="248" t="b">
        <f t="shared" si="118"/>
        <v>1</v>
      </c>
      <c r="I952" s="248" t="b">
        <f t="shared" si="119"/>
        <v>1</v>
      </c>
      <c r="J952" s="248">
        <f t="shared" si="114"/>
        <v>0</v>
      </c>
      <c r="K952" s="248">
        <f t="shared" si="115"/>
        <v>0</v>
      </c>
      <c r="L952" s="248">
        <f t="shared" si="116"/>
        <v>0</v>
      </c>
      <c r="M952" s="13" t="b">
        <f t="shared" si="112"/>
        <v>1</v>
      </c>
      <c r="N952" s="13" t="b">
        <f t="shared" si="113"/>
        <v>1</v>
      </c>
      <c r="O952" s="248" t="str">
        <f t="shared" si="117"/>
        <v>-</v>
      </c>
      <c r="P952" s="248">
        <f>IF(O952="-",0,IF(COUNTIF(O952:$O$1021,O952)&gt;1,1,0))</f>
        <v>0</v>
      </c>
    </row>
    <row r="953" spans="1:16">
      <c r="A953" s="205">
        <v>932</v>
      </c>
      <c r="B953" s="177"/>
      <c r="C953" s="178"/>
      <c r="D953" s="177"/>
      <c r="E953" s="178"/>
      <c r="F953" s="179"/>
      <c r="G953" s="179"/>
      <c r="H953" s="248" t="b">
        <f t="shared" si="118"/>
        <v>1</v>
      </c>
      <c r="I953" s="248" t="b">
        <f t="shared" si="119"/>
        <v>1</v>
      </c>
      <c r="J953" s="248">
        <f t="shared" si="114"/>
        <v>0</v>
      </c>
      <c r="K953" s="248">
        <f t="shared" si="115"/>
        <v>0</v>
      </c>
      <c r="L953" s="248">
        <f t="shared" si="116"/>
        <v>0</v>
      </c>
      <c r="M953" s="13" t="b">
        <f t="shared" si="112"/>
        <v>1</v>
      </c>
      <c r="N953" s="13" t="b">
        <f t="shared" si="113"/>
        <v>1</v>
      </c>
      <c r="O953" s="248" t="str">
        <f t="shared" si="117"/>
        <v>-</v>
      </c>
      <c r="P953" s="248">
        <f>IF(O953="-",0,IF(COUNTIF(O953:$O$1021,O953)&gt;1,1,0))</f>
        <v>0</v>
      </c>
    </row>
    <row r="954" spans="1:16">
      <c r="A954" s="205">
        <v>933</v>
      </c>
      <c r="B954" s="177"/>
      <c r="C954" s="178"/>
      <c r="D954" s="177"/>
      <c r="E954" s="178"/>
      <c r="F954" s="179"/>
      <c r="G954" s="179"/>
      <c r="H954" s="248" t="b">
        <f t="shared" si="118"/>
        <v>1</v>
      </c>
      <c r="I954" s="248" t="b">
        <f t="shared" si="119"/>
        <v>1</v>
      </c>
      <c r="J954" s="248">
        <f t="shared" si="114"/>
        <v>0</v>
      </c>
      <c r="K954" s="248">
        <f t="shared" si="115"/>
        <v>0</v>
      </c>
      <c r="L954" s="248">
        <f t="shared" si="116"/>
        <v>0</v>
      </c>
      <c r="M954" s="13" t="b">
        <f t="shared" si="112"/>
        <v>1</v>
      </c>
      <c r="N954" s="13" t="b">
        <f t="shared" si="113"/>
        <v>1</v>
      </c>
      <c r="O954" s="248" t="str">
        <f t="shared" si="117"/>
        <v>-</v>
      </c>
      <c r="P954" s="248">
        <f>IF(O954="-",0,IF(COUNTIF(O954:$O$1021,O954)&gt;1,1,0))</f>
        <v>0</v>
      </c>
    </row>
    <row r="955" spans="1:16">
      <c r="A955" s="205">
        <v>934</v>
      </c>
      <c r="B955" s="177"/>
      <c r="C955" s="178"/>
      <c r="D955" s="177"/>
      <c r="E955" s="178"/>
      <c r="F955" s="179"/>
      <c r="G955" s="179"/>
      <c r="H955" s="248" t="b">
        <f t="shared" si="118"/>
        <v>1</v>
      </c>
      <c r="I955" s="248" t="b">
        <f t="shared" si="119"/>
        <v>1</v>
      </c>
      <c r="J955" s="248">
        <f t="shared" si="114"/>
        <v>0</v>
      </c>
      <c r="K955" s="248">
        <f t="shared" si="115"/>
        <v>0</v>
      </c>
      <c r="L955" s="248">
        <f t="shared" si="116"/>
        <v>0</v>
      </c>
      <c r="M955" s="13" t="b">
        <f t="shared" si="112"/>
        <v>1</v>
      </c>
      <c r="N955" s="13" t="b">
        <f t="shared" si="113"/>
        <v>1</v>
      </c>
      <c r="O955" s="248" t="str">
        <f t="shared" si="117"/>
        <v>-</v>
      </c>
      <c r="P955" s="248">
        <f>IF(O955="-",0,IF(COUNTIF(O955:$O$1021,O955)&gt;1,1,0))</f>
        <v>0</v>
      </c>
    </row>
    <row r="956" spans="1:16">
      <c r="A956" s="205">
        <v>935</v>
      </c>
      <c r="B956" s="177"/>
      <c r="C956" s="178"/>
      <c r="D956" s="177"/>
      <c r="E956" s="178"/>
      <c r="F956" s="179"/>
      <c r="G956" s="179"/>
      <c r="H956" s="248" t="b">
        <f t="shared" si="118"/>
        <v>1</v>
      </c>
      <c r="I956" s="248" t="b">
        <f t="shared" si="119"/>
        <v>1</v>
      </c>
      <c r="J956" s="248">
        <f t="shared" si="114"/>
        <v>0</v>
      </c>
      <c r="K956" s="248">
        <f t="shared" si="115"/>
        <v>0</v>
      </c>
      <c r="L956" s="248">
        <f t="shared" si="116"/>
        <v>0</v>
      </c>
      <c r="M956" s="13" t="b">
        <f t="shared" si="112"/>
        <v>1</v>
      </c>
      <c r="N956" s="13" t="b">
        <f t="shared" si="113"/>
        <v>1</v>
      </c>
      <c r="O956" s="248" t="str">
        <f t="shared" si="117"/>
        <v>-</v>
      </c>
      <c r="P956" s="248">
        <f>IF(O956="-",0,IF(COUNTIF(O956:$O$1021,O956)&gt;1,1,0))</f>
        <v>0</v>
      </c>
    </row>
    <row r="957" spans="1:16">
      <c r="A957" s="205">
        <v>936</v>
      </c>
      <c r="B957" s="177"/>
      <c r="C957" s="178"/>
      <c r="D957" s="177"/>
      <c r="E957" s="178"/>
      <c r="F957" s="179"/>
      <c r="G957" s="179"/>
      <c r="H957" s="248" t="b">
        <f t="shared" si="118"/>
        <v>1</v>
      </c>
      <c r="I957" s="248" t="b">
        <f t="shared" si="119"/>
        <v>1</v>
      </c>
      <c r="J957" s="248">
        <f t="shared" si="114"/>
        <v>0</v>
      </c>
      <c r="K957" s="248">
        <f t="shared" si="115"/>
        <v>0</v>
      </c>
      <c r="L957" s="248">
        <f t="shared" si="116"/>
        <v>0</v>
      </c>
      <c r="M957" s="13" t="b">
        <f t="shared" si="112"/>
        <v>1</v>
      </c>
      <c r="N957" s="13" t="b">
        <f t="shared" si="113"/>
        <v>1</v>
      </c>
      <c r="O957" s="248" t="str">
        <f t="shared" si="117"/>
        <v>-</v>
      </c>
      <c r="P957" s="248">
        <f>IF(O957="-",0,IF(COUNTIF(O957:$O$1021,O957)&gt;1,1,0))</f>
        <v>0</v>
      </c>
    </row>
    <row r="958" spans="1:16">
      <c r="A958" s="205">
        <v>937</v>
      </c>
      <c r="B958" s="177"/>
      <c r="C958" s="178"/>
      <c r="D958" s="177"/>
      <c r="E958" s="178"/>
      <c r="F958" s="179"/>
      <c r="G958" s="179"/>
      <c r="H958" s="248" t="b">
        <f t="shared" si="118"/>
        <v>1</v>
      </c>
      <c r="I958" s="248" t="b">
        <f t="shared" si="119"/>
        <v>1</v>
      </c>
      <c r="J958" s="248">
        <f t="shared" si="114"/>
        <v>0</v>
      </c>
      <c r="K958" s="248">
        <f t="shared" si="115"/>
        <v>0</v>
      </c>
      <c r="L958" s="248">
        <f t="shared" si="116"/>
        <v>0</v>
      </c>
      <c r="M958" s="13" t="b">
        <f t="shared" si="112"/>
        <v>1</v>
      </c>
      <c r="N958" s="13" t="b">
        <f t="shared" si="113"/>
        <v>1</v>
      </c>
      <c r="O958" s="248" t="str">
        <f t="shared" si="117"/>
        <v>-</v>
      </c>
      <c r="P958" s="248">
        <f>IF(O958="-",0,IF(COUNTIF(O958:$O$1021,O958)&gt;1,1,0))</f>
        <v>0</v>
      </c>
    </row>
    <row r="959" spans="1:16">
      <c r="A959" s="205">
        <v>938</v>
      </c>
      <c r="B959" s="177"/>
      <c r="C959" s="178"/>
      <c r="D959" s="177"/>
      <c r="E959" s="178"/>
      <c r="F959" s="179"/>
      <c r="G959" s="179"/>
      <c r="H959" s="248" t="b">
        <f t="shared" si="118"/>
        <v>1</v>
      </c>
      <c r="I959" s="248" t="b">
        <f t="shared" si="119"/>
        <v>1</v>
      </c>
      <c r="J959" s="248">
        <f t="shared" si="114"/>
        <v>0</v>
      </c>
      <c r="K959" s="248">
        <f t="shared" si="115"/>
        <v>0</v>
      </c>
      <c r="L959" s="248">
        <f t="shared" si="116"/>
        <v>0</v>
      </c>
      <c r="M959" s="13" t="b">
        <f t="shared" si="112"/>
        <v>1</v>
      </c>
      <c r="N959" s="13" t="b">
        <f t="shared" si="113"/>
        <v>1</v>
      </c>
      <c r="O959" s="248" t="str">
        <f t="shared" si="117"/>
        <v>-</v>
      </c>
      <c r="P959" s="248">
        <f>IF(O959="-",0,IF(COUNTIF(O959:$O$1021,O959)&gt;1,1,0))</f>
        <v>0</v>
      </c>
    </row>
    <row r="960" spans="1:16">
      <c r="A960" s="205">
        <v>939</v>
      </c>
      <c r="B960" s="177"/>
      <c r="C960" s="178"/>
      <c r="D960" s="177"/>
      <c r="E960" s="178"/>
      <c r="F960" s="179"/>
      <c r="G960" s="179"/>
      <c r="H960" s="248" t="b">
        <f t="shared" si="118"/>
        <v>1</v>
      </c>
      <c r="I960" s="248" t="b">
        <f t="shared" si="119"/>
        <v>1</v>
      </c>
      <c r="J960" s="248">
        <f t="shared" si="114"/>
        <v>0</v>
      </c>
      <c r="K960" s="248">
        <f t="shared" si="115"/>
        <v>0</v>
      </c>
      <c r="L960" s="248">
        <f t="shared" si="116"/>
        <v>0</v>
      </c>
      <c r="M960" s="13" t="b">
        <f t="shared" si="112"/>
        <v>1</v>
      </c>
      <c r="N960" s="13" t="b">
        <f t="shared" si="113"/>
        <v>1</v>
      </c>
      <c r="O960" s="248" t="str">
        <f t="shared" si="117"/>
        <v>-</v>
      </c>
      <c r="P960" s="248">
        <f>IF(O960="-",0,IF(COUNTIF(O960:$O$1021,O960)&gt;1,1,0))</f>
        <v>0</v>
      </c>
    </row>
    <row r="961" spans="1:16">
      <c r="A961" s="205">
        <v>940</v>
      </c>
      <c r="B961" s="177"/>
      <c r="C961" s="178"/>
      <c r="D961" s="177"/>
      <c r="E961" s="178"/>
      <c r="F961" s="179"/>
      <c r="G961" s="179"/>
      <c r="H961" s="248" t="b">
        <f t="shared" si="118"/>
        <v>1</v>
      </c>
      <c r="I961" s="248" t="b">
        <f t="shared" si="119"/>
        <v>1</v>
      </c>
      <c r="J961" s="248">
        <f t="shared" si="114"/>
        <v>0</v>
      </c>
      <c r="K961" s="248">
        <f t="shared" si="115"/>
        <v>0</v>
      </c>
      <c r="L961" s="248">
        <f t="shared" si="116"/>
        <v>0</v>
      </c>
      <c r="M961" s="13" t="b">
        <f t="shared" si="112"/>
        <v>1</v>
      </c>
      <c r="N961" s="13" t="b">
        <f t="shared" si="113"/>
        <v>1</v>
      </c>
      <c r="O961" s="248" t="str">
        <f t="shared" si="117"/>
        <v>-</v>
      </c>
      <c r="P961" s="248">
        <f>IF(O961="-",0,IF(COUNTIF(O961:$O$1021,O961)&gt;1,1,0))</f>
        <v>0</v>
      </c>
    </row>
    <row r="962" spans="1:16">
      <c r="A962" s="205">
        <v>941</v>
      </c>
      <c r="B962" s="177"/>
      <c r="C962" s="178"/>
      <c r="D962" s="177"/>
      <c r="E962" s="178"/>
      <c r="F962" s="179"/>
      <c r="G962" s="179"/>
      <c r="H962" s="248" t="b">
        <f t="shared" si="118"/>
        <v>1</v>
      </c>
      <c r="I962" s="248" t="b">
        <f t="shared" si="119"/>
        <v>1</v>
      </c>
      <c r="J962" s="248">
        <f t="shared" si="114"/>
        <v>0</v>
      </c>
      <c r="K962" s="248">
        <f t="shared" si="115"/>
        <v>0</v>
      </c>
      <c r="L962" s="248">
        <f t="shared" si="116"/>
        <v>0</v>
      </c>
      <c r="M962" s="13" t="b">
        <f t="shared" si="112"/>
        <v>1</v>
      </c>
      <c r="N962" s="13" t="b">
        <f t="shared" si="113"/>
        <v>1</v>
      </c>
      <c r="O962" s="248" t="str">
        <f t="shared" si="117"/>
        <v>-</v>
      </c>
      <c r="P962" s="248">
        <f>IF(O962="-",0,IF(COUNTIF(O962:$O$1021,O962)&gt;1,1,0))</f>
        <v>0</v>
      </c>
    </row>
    <row r="963" spans="1:16">
      <c r="A963" s="205">
        <v>942</v>
      </c>
      <c r="B963" s="177"/>
      <c r="C963" s="178"/>
      <c r="D963" s="177"/>
      <c r="E963" s="178"/>
      <c r="F963" s="179"/>
      <c r="G963" s="179"/>
      <c r="H963" s="248" t="b">
        <f t="shared" si="118"/>
        <v>1</v>
      </c>
      <c r="I963" s="248" t="b">
        <f t="shared" si="119"/>
        <v>1</v>
      </c>
      <c r="J963" s="248">
        <f t="shared" si="114"/>
        <v>0</v>
      </c>
      <c r="K963" s="248">
        <f t="shared" si="115"/>
        <v>0</v>
      </c>
      <c r="L963" s="248">
        <f t="shared" si="116"/>
        <v>0</v>
      </c>
      <c r="M963" s="13" t="b">
        <f t="shared" si="112"/>
        <v>1</v>
      </c>
      <c r="N963" s="13" t="b">
        <f t="shared" si="113"/>
        <v>1</v>
      </c>
      <c r="O963" s="248" t="str">
        <f t="shared" si="117"/>
        <v>-</v>
      </c>
      <c r="P963" s="248">
        <f>IF(O963="-",0,IF(COUNTIF(O963:$O$1021,O963)&gt;1,1,0))</f>
        <v>0</v>
      </c>
    </row>
    <row r="964" spans="1:16">
      <c r="A964" s="205">
        <v>943</v>
      </c>
      <c r="B964" s="177"/>
      <c r="C964" s="178"/>
      <c r="D964" s="177"/>
      <c r="E964" s="178"/>
      <c r="F964" s="179"/>
      <c r="G964" s="179"/>
      <c r="H964" s="248" t="b">
        <f t="shared" si="118"/>
        <v>1</v>
      </c>
      <c r="I964" s="248" t="b">
        <f t="shared" si="119"/>
        <v>1</v>
      </c>
      <c r="J964" s="248">
        <f t="shared" si="114"/>
        <v>0</v>
      </c>
      <c r="K964" s="248">
        <f t="shared" si="115"/>
        <v>0</v>
      </c>
      <c r="L964" s="248">
        <f t="shared" si="116"/>
        <v>0</v>
      </c>
      <c r="M964" s="13" t="b">
        <f t="shared" si="112"/>
        <v>1</v>
      </c>
      <c r="N964" s="13" t="b">
        <f t="shared" si="113"/>
        <v>1</v>
      </c>
      <c r="O964" s="248" t="str">
        <f t="shared" si="117"/>
        <v>-</v>
      </c>
      <c r="P964" s="248">
        <f>IF(O964="-",0,IF(COUNTIF(O964:$O$1021,O964)&gt;1,1,0))</f>
        <v>0</v>
      </c>
    </row>
    <row r="965" spans="1:16">
      <c r="A965" s="205">
        <v>944</v>
      </c>
      <c r="B965" s="177"/>
      <c r="C965" s="178"/>
      <c r="D965" s="177"/>
      <c r="E965" s="178"/>
      <c r="F965" s="179"/>
      <c r="G965" s="179"/>
      <c r="H965" s="248" t="b">
        <f t="shared" si="118"/>
        <v>1</v>
      </c>
      <c r="I965" s="248" t="b">
        <f t="shared" si="119"/>
        <v>1</v>
      </c>
      <c r="J965" s="248">
        <f t="shared" si="114"/>
        <v>0</v>
      </c>
      <c r="K965" s="248">
        <f t="shared" si="115"/>
        <v>0</v>
      </c>
      <c r="L965" s="248">
        <f t="shared" si="116"/>
        <v>0</v>
      </c>
      <c r="M965" s="13" t="b">
        <f t="shared" si="112"/>
        <v>1</v>
      </c>
      <c r="N965" s="13" t="b">
        <f t="shared" si="113"/>
        <v>1</v>
      </c>
      <c r="O965" s="248" t="str">
        <f t="shared" si="117"/>
        <v>-</v>
      </c>
      <c r="P965" s="248">
        <f>IF(O965="-",0,IF(COUNTIF(O965:$O$1021,O965)&gt;1,1,0))</f>
        <v>0</v>
      </c>
    </row>
    <row r="966" spans="1:16">
      <c r="A966" s="205">
        <v>945</v>
      </c>
      <c r="B966" s="177"/>
      <c r="C966" s="178"/>
      <c r="D966" s="177"/>
      <c r="E966" s="178"/>
      <c r="F966" s="179"/>
      <c r="G966" s="179"/>
      <c r="H966" s="248" t="b">
        <f t="shared" si="118"/>
        <v>1</v>
      </c>
      <c r="I966" s="248" t="b">
        <f t="shared" si="119"/>
        <v>1</v>
      </c>
      <c r="J966" s="248">
        <f t="shared" si="114"/>
        <v>0</v>
      </c>
      <c r="K966" s="248">
        <f t="shared" si="115"/>
        <v>0</v>
      </c>
      <c r="L966" s="248">
        <f t="shared" si="116"/>
        <v>0</v>
      </c>
      <c r="M966" s="13" t="b">
        <f t="shared" si="112"/>
        <v>1</v>
      </c>
      <c r="N966" s="13" t="b">
        <f t="shared" si="113"/>
        <v>1</v>
      </c>
      <c r="O966" s="248" t="str">
        <f t="shared" si="117"/>
        <v>-</v>
      </c>
      <c r="P966" s="248">
        <f>IF(O966="-",0,IF(COUNTIF(O966:$O$1021,O966)&gt;1,1,0))</f>
        <v>0</v>
      </c>
    </row>
    <row r="967" spans="1:16">
      <c r="A967" s="205">
        <v>946</v>
      </c>
      <c r="B967" s="177"/>
      <c r="C967" s="178"/>
      <c r="D967" s="177"/>
      <c r="E967" s="178"/>
      <c r="F967" s="179"/>
      <c r="G967" s="179"/>
      <c r="H967" s="248" t="b">
        <f t="shared" si="118"/>
        <v>1</v>
      </c>
      <c r="I967" s="248" t="b">
        <f t="shared" si="119"/>
        <v>1</v>
      </c>
      <c r="J967" s="248">
        <f t="shared" si="114"/>
        <v>0</v>
      </c>
      <c r="K967" s="248">
        <f t="shared" si="115"/>
        <v>0</v>
      </c>
      <c r="L967" s="248">
        <f t="shared" si="116"/>
        <v>0</v>
      </c>
      <c r="M967" s="13" t="b">
        <f t="shared" si="112"/>
        <v>1</v>
      </c>
      <c r="N967" s="13" t="b">
        <f t="shared" si="113"/>
        <v>1</v>
      </c>
      <c r="O967" s="248" t="str">
        <f t="shared" si="117"/>
        <v>-</v>
      </c>
      <c r="P967" s="248">
        <f>IF(O967="-",0,IF(COUNTIF(O967:$O$1021,O967)&gt;1,1,0))</f>
        <v>0</v>
      </c>
    </row>
    <row r="968" spans="1:16">
      <c r="A968" s="205">
        <v>947</v>
      </c>
      <c r="B968" s="177"/>
      <c r="C968" s="178"/>
      <c r="D968" s="177"/>
      <c r="E968" s="178"/>
      <c r="F968" s="179"/>
      <c r="G968" s="179"/>
      <c r="H968" s="248" t="b">
        <f t="shared" si="118"/>
        <v>1</v>
      </c>
      <c r="I968" s="248" t="b">
        <f t="shared" si="119"/>
        <v>1</v>
      </c>
      <c r="J968" s="248">
        <f t="shared" si="114"/>
        <v>0</v>
      </c>
      <c r="K968" s="248">
        <f t="shared" si="115"/>
        <v>0</v>
      </c>
      <c r="L968" s="248">
        <f t="shared" si="116"/>
        <v>0</v>
      </c>
      <c r="M968" s="13" t="b">
        <f t="shared" si="112"/>
        <v>1</v>
      </c>
      <c r="N968" s="13" t="b">
        <f t="shared" si="113"/>
        <v>1</v>
      </c>
      <c r="O968" s="248" t="str">
        <f t="shared" si="117"/>
        <v>-</v>
      </c>
      <c r="P968" s="248">
        <f>IF(O968="-",0,IF(COUNTIF(O968:$O$1021,O968)&gt;1,1,0))</f>
        <v>0</v>
      </c>
    </row>
    <row r="969" spans="1:16">
      <c r="A969" s="205">
        <v>948</v>
      </c>
      <c r="B969" s="177"/>
      <c r="C969" s="178"/>
      <c r="D969" s="177"/>
      <c r="E969" s="178"/>
      <c r="F969" s="179"/>
      <c r="G969" s="179"/>
      <c r="H969" s="248" t="b">
        <f t="shared" si="118"/>
        <v>1</v>
      </c>
      <c r="I969" s="248" t="b">
        <f t="shared" si="119"/>
        <v>1</v>
      </c>
      <c r="J969" s="248">
        <f t="shared" si="114"/>
        <v>0</v>
      </c>
      <c r="K969" s="248">
        <f t="shared" si="115"/>
        <v>0</v>
      </c>
      <c r="L969" s="248">
        <f t="shared" si="116"/>
        <v>0</v>
      </c>
      <c r="M969" s="13" t="b">
        <f t="shared" si="112"/>
        <v>1</v>
      </c>
      <c r="N969" s="13" t="b">
        <f t="shared" si="113"/>
        <v>1</v>
      </c>
      <c r="O969" s="248" t="str">
        <f t="shared" si="117"/>
        <v>-</v>
      </c>
      <c r="P969" s="248">
        <f>IF(O969="-",0,IF(COUNTIF(O969:$O$1021,O969)&gt;1,1,0))</f>
        <v>0</v>
      </c>
    </row>
    <row r="970" spans="1:16">
      <c r="A970" s="205">
        <v>949</v>
      </c>
      <c r="B970" s="177"/>
      <c r="C970" s="178"/>
      <c r="D970" s="177"/>
      <c r="E970" s="178"/>
      <c r="F970" s="179"/>
      <c r="G970" s="179"/>
      <c r="H970" s="248" t="b">
        <f t="shared" si="118"/>
        <v>1</v>
      </c>
      <c r="I970" s="248" t="b">
        <f t="shared" si="119"/>
        <v>1</v>
      </c>
      <c r="J970" s="248">
        <f t="shared" si="114"/>
        <v>0</v>
      </c>
      <c r="K970" s="248">
        <f t="shared" si="115"/>
        <v>0</v>
      </c>
      <c r="L970" s="248">
        <f t="shared" si="116"/>
        <v>0</v>
      </c>
      <c r="M970" s="13" t="b">
        <f t="shared" si="112"/>
        <v>1</v>
      </c>
      <c r="N970" s="13" t="b">
        <f t="shared" si="113"/>
        <v>1</v>
      </c>
      <c r="O970" s="248" t="str">
        <f t="shared" si="117"/>
        <v>-</v>
      </c>
      <c r="P970" s="248">
        <f>IF(O970="-",0,IF(COUNTIF(O970:$O$1021,O970)&gt;1,1,0))</f>
        <v>0</v>
      </c>
    </row>
    <row r="971" spans="1:16">
      <c r="A971" s="205">
        <v>950</v>
      </c>
      <c r="B971" s="177"/>
      <c r="C971" s="178"/>
      <c r="D971" s="177"/>
      <c r="E971" s="178"/>
      <c r="F971" s="179"/>
      <c r="G971" s="179"/>
      <c r="H971" s="248" t="b">
        <f t="shared" si="118"/>
        <v>1</v>
      </c>
      <c r="I971" s="248" t="b">
        <f t="shared" si="119"/>
        <v>1</v>
      </c>
      <c r="J971" s="248">
        <f t="shared" si="114"/>
        <v>0</v>
      </c>
      <c r="K971" s="248">
        <f t="shared" si="115"/>
        <v>0</v>
      </c>
      <c r="L971" s="248">
        <f t="shared" si="116"/>
        <v>0</v>
      </c>
      <c r="M971" s="13" t="b">
        <f t="shared" si="112"/>
        <v>1</v>
      </c>
      <c r="N971" s="13" t="b">
        <f t="shared" si="113"/>
        <v>1</v>
      </c>
      <c r="O971" s="248" t="str">
        <f t="shared" si="117"/>
        <v>-</v>
      </c>
      <c r="P971" s="248">
        <f>IF(O971="-",0,IF(COUNTIF(O971:$O$1021,O971)&gt;1,1,0))</f>
        <v>0</v>
      </c>
    </row>
    <row r="972" spans="1:16">
      <c r="A972" s="205">
        <v>951</v>
      </c>
      <c r="B972" s="177"/>
      <c r="C972" s="178"/>
      <c r="D972" s="177"/>
      <c r="E972" s="178"/>
      <c r="F972" s="179"/>
      <c r="G972" s="179"/>
      <c r="H972" s="248" t="b">
        <f t="shared" si="118"/>
        <v>1</v>
      </c>
      <c r="I972" s="248" t="b">
        <f t="shared" si="119"/>
        <v>1</v>
      </c>
      <c r="J972" s="248">
        <f t="shared" si="114"/>
        <v>0</v>
      </c>
      <c r="K972" s="248">
        <f t="shared" si="115"/>
        <v>0</v>
      </c>
      <c r="L972" s="248">
        <f t="shared" si="116"/>
        <v>0</v>
      </c>
      <c r="M972" s="13" t="b">
        <f t="shared" si="112"/>
        <v>1</v>
      </c>
      <c r="N972" s="13" t="b">
        <f t="shared" si="113"/>
        <v>1</v>
      </c>
      <c r="O972" s="248" t="str">
        <f t="shared" si="117"/>
        <v>-</v>
      </c>
      <c r="P972" s="248">
        <f>IF(O972="-",0,IF(COUNTIF(O972:$O$1021,O972)&gt;1,1,0))</f>
        <v>0</v>
      </c>
    </row>
    <row r="973" spans="1:16">
      <c r="A973" s="205">
        <v>952</v>
      </c>
      <c r="B973" s="177"/>
      <c r="C973" s="178"/>
      <c r="D973" s="177"/>
      <c r="E973" s="178"/>
      <c r="F973" s="179"/>
      <c r="G973" s="179"/>
      <c r="H973" s="248" t="b">
        <f t="shared" si="118"/>
        <v>1</v>
      </c>
      <c r="I973" s="248" t="b">
        <f t="shared" si="119"/>
        <v>1</v>
      </c>
      <c r="J973" s="248">
        <f t="shared" si="114"/>
        <v>0</v>
      </c>
      <c r="K973" s="248">
        <f t="shared" si="115"/>
        <v>0</v>
      </c>
      <c r="L973" s="248">
        <f t="shared" si="116"/>
        <v>0</v>
      </c>
      <c r="M973" s="13" t="b">
        <f t="shared" si="112"/>
        <v>1</v>
      </c>
      <c r="N973" s="13" t="b">
        <f t="shared" si="113"/>
        <v>1</v>
      </c>
      <c r="O973" s="248" t="str">
        <f t="shared" si="117"/>
        <v>-</v>
      </c>
      <c r="P973" s="248">
        <f>IF(O973="-",0,IF(COUNTIF(O973:$O$1021,O973)&gt;1,1,0))</f>
        <v>0</v>
      </c>
    </row>
    <row r="974" spans="1:16">
      <c r="A974" s="205">
        <v>953</v>
      </c>
      <c r="B974" s="177"/>
      <c r="C974" s="178"/>
      <c r="D974" s="177"/>
      <c r="E974" s="178"/>
      <c r="F974" s="179"/>
      <c r="G974" s="179"/>
      <c r="H974" s="248" t="b">
        <f t="shared" si="118"/>
        <v>1</v>
      </c>
      <c r="I974" s="248" t="b">
        <f t="shared" si="119"/>
        <v>1</v>
      </c>
      <c r="J974" s="248">
        <f t="shared" si="114"/>
        <v>0</v>
      </c>
      <c r="K974" s="248">
        <f t="shared" si="115"/>
        <v>0</v>
      </c>
      <c r="L974" s="248">
        <f t="shared" si="116"/>
        <v>0</v>
      </c>
      <c r="M974" s="13" t="b">
        <f t="shared" si="112"/>
        <v>1</v>
      </c>
      <c r="N974" s="13" t="b">
        <f t="shared" si="113"/>
        <v>1</v>
      </c>
      <c r="O974" s="248" t="str">
        <f t="shared" si="117"/>
        <v>-</v>
      </c>
      <c r="P974" s="248">
        <f>IF(O974="-",0,IF(COUNTIF(O974:$O$1021,O974)&gt;1,1,0))</f>
        <v>0</v>
      </c>
    </row>
    <row r="975" spans="1:16">
      <c r="A975" s="205">
        <v>954</v>
      </c>
      <c r="B975" s="177"/>
      <c r="C975" s="178"/>
      <c r="D975" s="177"/>
      <c r="E975" s="178"/>
      <c r="F975" s="179"/>
      <c r="G975" s="179"/>
      <c r="H975" s="248" t="b">
        <f t="shared" si="118"/>
        <v>1</v>
      </c>
      <c r="I975" s="248" t="b">
        <f t="shared" si="119"/>
        <v>1</v>
      </c>
      <c r="J975" s="248">
        <f t="shared" si="114"/>
        <v>0</v>
      </c>
      <c r="K975" s="248">
        <f t="shared" si="115"/>
        <v>0</v>
      </c>
      <c r="L975" s="248">
        <f t="shared" si="116"/>
        <v>0</v>
      </c>
      <c r="M975" s="13" t="b">
        <f t="shared" si="112"/>
        <v>1</v>
      </c>
      <c r="N975" s="13" t="b">
        <f t="shared" si="113"/>
        <v>1</v>
      </c>
      <c r="O975" s="248" t="str">
        <f t="shared" si="117"/>
        <v>-</v>
      </c>
      <c r="P975" s="248">
        <f>IF(O975="-",0,IF(COUNTIF(O975:$O$1021,O975)&gt;1,1,0))</f>
        <v>0</v>
      </c>
    </row>
    <row r="976" spans="1:16">
      <c r="A976" s="205">
        <v>955</v>
      </c>
      <c r="B976" s="177"/>
      <c r="C976" s="178"/>
      <c r="D976" s="177"/>
      <c r="E976" s="178"/>
      <c r="F976" s="179"/>
      <c r="G976" s="179"/>
      <c r="H976" s="248" t="b">
        <f t="shared" si="118"/>
        <v>1</v>
      </c>
      <c r="I976" s="248" t="b">
        <f t="shared" si="119"/>
        <v>1</v>
      </c>
      <c r="J976" s="248">
        <f t="shared" si="114"/>
        <v>0</v>
      </c>
      <c r="K976" s="248">
        <f t="shared" si="115"/>
        <v>0</v>
      </c>
      <c r="L976" s="248">
        <f t="shared" si="116"/>
        <v>0</v>
      </c>
      <c r="M976" s="13" t="b">
        <f t="shared" si="112"/>
        <v>1</v>
      </c>
      <c r="N976" s="13" t="b">
        <f t="shared" si="113"/>
        <v>1</v>
      </c>
      <c r="O976" s="248" t="str">
        <f t="shared" si="117"/>
        <v>-</v>
      </c>
      <c r="P976" s="248">
        <f>IF(O976="-",0,IF(COUNTIF(O976:$O$1021,O976)&gt;1,1,0))</f>
        <v>0</v>
      </c>
    </row>
    <row r="977" spans="1:16">
      <c r="A977" s="205">
        <v>956</v>
      </c>
      <c r="B977" s="177"/>
      <c r="C977" s="178"/>
      <c r="D977" s="177"/>
      <c r="E977" s="178"/>
      <c r="F977" s="179"/>
      <c r="G977" s="179"/>
      <c r="H977" s="248" t="b">
        <f t="shared" si="118"/>
        <v>1</v>
      </c>
      <c r="I977" s="248" t="b">
        <f t="shared" si="119"/>
        <v>1</v>
      </c>
      <c r="J977" s="248">
        <f t="shared" si="114"/>
        <v>0</v>
      </c>
      <c r="K977" s="248">
        <f t="shared" si="115"/>
        <v>0</v>
      </c>
      <c r="L977" s="248">
        <f t="shared" si="116"/>
        <v>0</v>
      </c>
      <c r="M977" s="13" t="b">
        <f t="shared" si="112"/>
        <v>1</v>
      </c>
      <c r="N977" s="13" t="b">
        <f t="shared" si="113"/>
        <v>1</v>
      </c>
      <c r="O977" s="248" t="str">
        <f t="shared" si="117"/>
        <v>-</v>
      </c>
      <c r="P977" s="248">
        <f>IF(O977="-",0,IF(COUNTIF(O977:$O$1021,O977)&gt;1,1,0))</f>
        <v>0</v>
      </c>
    </row>
    <row r="978" spans="1:16">
      <c r="A978" s="205">
        <v>957</v>
      </c>
      <c r="B978" s="177"/>
      <c r="C978" s="178"/>
      <c r="D978" s="177"/>
      <c r="E978" s="178"/>
      <c r="F978" s="179"/>
      <c r="G978" s="179"/>
      <c r="H978" s="248" t="b">
        <f t="shared" si="118"/>
        <v>1</v>
      </c>
      <c r="I978" s="248" t="b">
        <f t="shared" si="119"/>
        <v>1</v>
      </c>
      <c r="J978" s="248">
        <f t="shared" si="114"/>
        <v>0</v>
      </c>
      <c r="K978" s="248">
        <f t="shared" si="115"/>
        <v>0</v>
      </c>
      <c r="L978" s="248">
        <f t="shared" si="116"/>
        <v>0</v>
      </c>
      <c r="M978" s="13" t="b">
        <f t="shared" si="112"/>
        <v>1</v>
      </c>
      <c r="N978" s="13" t="b">
        <f t="shared" si="113"/>
        <v>1</v>
      </c>
      <c r="O978" s="248" t="str">
        <f t="shared" si="117"/>
        <v>-</v>
      </c>
      <c r="P978" s="248">
        <f>IF(O978="-",0,IF(COUNTIF(O978:$O$1021,O978)&gt;1,1,0))</f>
        <v>0</v>
      </c>
    </row>
    <row r="979" spans="1:16">
      <c r="A979" s="205">
        <v>958</v>
      </c>
      <c r="B979" s="177"/>
      <c r="C979" s="178"/>
      <c r="D979" s="177"/>
      <c r="E979" s="178"/>
      <c r="F979" s="179"/>
      <c r="G979" s="179"/>
      <c r="H979" s="248" t="b">
        <f t="shared" si="118"/>
        <v>1</v>
      </c>
      <c r="I979" s="248" t="b">
        <f t="shared" si="119"/>
        <v>1</v>
      </c>
      <c r="J979" s="248">
        <f t="shared" si="114"/>
        <v>0</v>
      </c>
      <c r="K979" s="248">
        <f t="shared" si="115"/>
        <v>0</v>
      </c>
      <c r="L979" s="248">
        <f t="shared" si="116"/>
        <v>0</v>
      </c>
      <c r="M979" s="13" t="b">
        <f t="shared" si="112"/>
        <v>1</v>
      </c>
      <c r="N979" s="13" t="b">
        <f t="shared" si="113"/>
        <v>1</v>
      </c>
      <c r="O979" s="248" t="str">
        <f t="shared" si="117"/>
        <v>-</v>
      </c>
      <c r="P979" s="248">
        <f>IF(O979="-",0,IF(COUNTIF(O979:$O$1021,O979)&gt;1,1,0))</f>
        <v>0</v>
      </c>
    </row>
    <row r="980" spans="1:16">
      <c r="A980" s="205">
        <v>959</v>
      </c>
      <c r="B980" s="177"/>
      <c r="C980" s="178"/>
      <c r="D980" s="177"/>
      <c r="E980" s="178"/>
      <c r="F980" s="179"/>
      <c r="G980" s="179"/>
      <c r="H980" s="248" t="b">
        <f t="shared" si="118"/>
        <v>1</v>
      </c>
      <c r="I980" s="248" t="b">
        <f t="shared" si="119"/>
        <v>1</v>
      </c>
      <c r="J980" s="248">
        <f t="shared" si="114"/>
        <v>0</v>
      </c>
      <c r="K980" s="248">
        <f t="shared" si="115"/>
        <v>0</v>
      </c>
      <c r="L980" s="248">
        <f t="shared" si="116"/>
        <v>0</v>
      </c>
      <c r="M980" s="13" t="b">
        <f t="shared" si="112"/>
        <v>1</v>
      </c>
      <c r="N980" s="13" t="b">
        <f t="shared" si="113"/>
        <v>1</v>
      </c>
      <c r="O980" s="248" t="str">
        <f t="shared" si="117"/>
        <v>-</v>
      </c>
      <c r="P980" s="248">
        <f>IF(O980="-",0,IF(COUNTIF(O980:$O$1021,O980)&gt;1,1,0))</f>
        <v>0</v>
      </c>
    </row>
    <row r="981" spans="1:16">
      <c r="A981" s="205">
        <v>960</v>
      </c>
      <c r="B981" s="177"/>
      <c r="C981" s="178"/>
      <c r="D981" s="177"/>
      <c r="E981" s="178"/>
      <c r="F981" s="179"/>
      <c r="G981" s="179"/>
      <c r="H981" s="248" t="b">
        <f t="shared" si="118"/>
        <v>1</v>
      </c>
      <c r="I981" s="248" t="b">
        <f t="shared" si="119"/>
        <v>1</v>
      </c>
      <c r="J981" s="248">
        <f t="shared" si="114"/>
        <v>0</v>
      </c>
      <c r="K981" s="248">
        <f t="shared" si="115"/>
        <v>0</v>
      </c>
      <c r="L981" s="248">
        <f t="shared" si="116"/>
        <v>0</v>
      </c>
      <c r="M981" s="13" t="b">
        <f t="shared" si="112"/>
        <v>1</v>
      </c>
      <c r="N981" s="13" t="b">
        <f t="shared" si="113"/>
        <v>1</v>
      </c>
      <c r="O981" s="248" t="str">
        <f t="shared" si="117"/>
        <v>-</v>
      </c>
      <c r="P981" s="248">
        <f>IF(O981="-",0,IF(COUNTIF(O981:$O$1021,O981)&gt;1,1,0))</f>
        <v>0</v>
      </c>
    </row>
    <row r="982" spans="1:16">
      <c r="A982" s="205">
        <v>961</v>
      </c>
      <c r="B982" s="177"/>
      <c r="C982" s="178"/>
      <c r="D982" s="177"/>
      <c r="E982" s="178"/>
      <c r="F982" s="179"/>
      <c r="G982" s="179"/>
      <c r="H982" s="248" t="b">
        <f t="shared" si="118"/>
        <v>1</v>
      </c>
      <c r="I982" s="248" t="b">
        <f t="shared" si="119"/>
        <v>1</v>
      </c>
      <c r="J982" s="248">
        <f t="shared" si="114"/>
        <v>0</v>
      </c>
      <c r="K982" s="248">
        <f t="shared" si="115"/>
        <v>0</v>
      </c>
      <c r="L982" s="248">
        <f t="shared" si="116"/>
        <v>0</v>
      </c>
      <c r="M982" s="13" t="b">
        <f t="shared" ref="M982:M1021" si="120">IF(B982="",TRUE,(IF(ISNUMBER(MATCH(B982,CountriesList,0)),TRUE,FALSE)))</f>
        <v>1</v>
      </c>
      <c r="N982" s="13" t="b">
        <f t="shared" ref="N982:N1021" si="121">IF(D982="",TRUE,(IF(ISNUMBER(MATCH(D982,ClientCategorisationList,0)),TRUE,FALSE)))</f>
        <v>1</v>
      </c>
      <c r="O982" s="248" t="str">
        <f t="shared" si="117"/>
        <v>-</v>
      </c>
      <c r="P982" s="248">
        <f>IF(O982="-",0,IF(COUNTIF(O982:$O$1021,O982)&gt;1,1,0))</f>
        <v>0</v>
      </c>
    </row>
    <row r="983" spans="1:16">
      <c r="A983" s="205">
        <v>962</v>
      </c>
      <c r="B983" s="177"/>
      <c r="C983" s="178"/>
      <c r="D983" s="177"/>
      <c r="E983" s="178"/>
      <c r="F983" s="179"/>
      <c r="G983" s="179"/>
      <c r="H983" s="248" t="b">
        <f t="shared" si="118"/>
        <v>1</v>
      </c>
      <c r="I983" s="248" t="b">
        <f t="shared" si="119"/>
        <v>1</v>
      </c>
      <c r="J983" s="248">
        <f t="shared" ref="J983:J1021" si="122">IF(B983="Cyprus,CY",E983,0)</f>
        <v>0</v>
      </c>
      <c r="K983" s="248">
        <f t="shared" ref="K983:K1021" si="123">IF(B983="Cyprus,CY",F983,0)</f>
        <v>0</v>
      </c>
      <c r="L983" s="248">
        <f t="shared" ref="L983:L1021" si="124">IF(B983="Cyprus,CY",G983,0)</f>
        <v>0</v>
      </c>
      <c r="M983" s="13" t="b">
        <f t="shared" si="120"/>
        <v>1</v>
      </c>
      <c r="N983" s="13" t="b">
        <f t="shared" si="121"/>
        <v>1</v>
      </c>
      <c r="O983" s="248" t="str">
        <f t="shared" ref="O983:O1021" si="125">CONCATENATE(B983,"-",D983)</f>
        <v>-</v>
      </c>
      <c r="P983" s="248">
        <f>IF(O983="-",0,IF(COUNTIF(O983:$O$1021,O983)&gt;1,1,0))</f>
        <v>0</v>
      </c>
    </row>
    <row r="984" spans="1:16">
      <c r="A984" s="205">
        <v>963</v>
      </c>
      <c r="B984" s="177"/>
      <c r="C984" s="178"/>
      <c r="D984" s="177"/>
      <c r="E984" s="178"/>
      <c r="F984" s="179"/>
      <c r="G984" s="179"/>
      <c r="H984" s="248" t="b">
        <f t="shared" ref="H984:H1021" si="126">IF(ISBLANK(B984),TRUE,IF(OR(ISBLANK(C984),ISBLANK(D984),ISBLANK(E984),ISBLANK(F984),ISBLANK(G984)),FALSE,TRUE))</f>
        <v>1</v>
      </c>
      <c r="I984" s="248" t="b">
        <f t="shared" ref="I984:I1021" si="127">IF(OR(AND(B984="N/A",D984="N/A",C984=0,E984=0),AND(ISBLANK(B984),ISBLANK(D984),ISBLANK(C984),ISBLANK(E984)),AND(AND(B984&lt;&gt;"N/A",NOT(ISBLANK(B984))),AND(D984&lt;&gt;"N/A",NOT(ISBLANK(D984))),C984&lt;&gt;0,E984&lt;&gt;0)),TRUE,FALSE)</f>
        <v>1</v>
      </c>
      <c r="J984" s="248">
        <f t="shared" si="122"/>
        <v>0</v>
      </c>
      <c r="K984" s="248">
        <f t="shared" si="123"/>
        <v>0</v>
      </c>
      <c r="L984" s="248">
        <f t="shared" si="124"/>
        <v>0</v>
      </c>
      <c r="M984" s="13" t="b">
        <f t="shared" si="120"/>
        <v>1</v>
      </c>
      <c r="N984" s="13" t="b">
        <f t="shared" si="121"/>
        <v>1</v>
      </c>
      <c r="O984" s="248" t="str">
        <f t="shared" si="125"/>
        <v>-</v>
      </c>
      <c r="P984" s="248">
        <f>IF(O984="-",0,IF(COUNTIF(O984:$O$1021,O984)&gt;1,1,0))</f>
        <v>0</v>
      </c>
    </row>
    <row r="985" spans="1:16">
      <c r="A985" s="205">
        <v>964</v>
      </c>
      <c r="B985" s="177"/>
      <c r="C985" s="178"/>
      <c r="D985" s="177"/>
      <c r="E985" s="178"/>
      <c r="F985" s="179"/>
      <c r="G985" s="179"/>
      <c r="H985" s="248" t="b">
        <f t="shared" si="126"/>
        <v>1</v>
      </c>
      <c r="I985" s="248" t="b">
        <f t="shared" si="127"/>
        <v>1</v>
      </c>
      <c r="J985" s="248">
        <f t="shared" si="122"/>
        <v>0</v>
      </c>
      <c r="K985" s="248">
        <f t="shared" si="123"/>
        <v>0</v>
      </c>
      <c r="L985" s="248">
        <f t="shared" si="124"/>
        <v>0</v>
      </c>
      <c r="M985" s="13" t="b">
        <f t="shared" si="120"/>
        <v>1</v>
      </c>
      <c r="N985" s="13" t="b">
        <f t="shared" si="121"/>
        <v>1</v>
      </c>
      <c r="O985" s="248" t="str">
        <f t="shared" si="125"/>
        <v>-</v>
      </c>
      <c r="P985" s="248">
        <f>IF(O985="-",0,IF(COUNTIF(O985:$O$1021,O985)&gt;1,1,0))</f>
        <v>0</v>
      </c>
    </row>
    <row r="986" spans="1:16">
      <c r="A986" s="205">
        <v>965</v>
      </c>
      <c r="B986" s="177"/>
      <c r="C986" s="178"/>
      <c r="D986" s="177"/>
      <c r="E986" s="178"/>
      <c r="F986" s="179"/>
      <c r="G986" s="179"/>
      <c r="H986" s="248" t="b">
        <f t="shared" si="126"/>
        <v>1</v>
      </c>
      <c r="I986" s="248" t="b">
        <f t="shared" si="127"/>
        <v>1</v>
      </c>
      <c r="J986" s="248">
        <f t="shared" si="122"/>
        <v>0</v>
      </c>
      <c r="K986" s="248">
        <f t="shared" si="123"/>
        <v>0</v>
      </c>
      <c r="L986" s="248">
        <f t="shared" si="124"/>
        <v>0</v>
      </c>
      <c r="M986" s="13" t="b">
        <f t="shared" si="120"/>
        <v>1</v>
      </c>
      <c r="N986" s="13" t="b">
        <f t="shared" si="121"/>
        <v>1</v>
      </c>
      <c r="O986" s="248" t="str">
        <f t="shared" si="125"/>
        <v>-</v>
      </c>
      <c r="P986" s="248">
        <f>IF(O986="-",0,IF(COUNTIF(O986:$O$1021,O986)&gt;1,1,0))</f>
        <v>0</v>
      </c>
    </row>
    <row r="987" spans="1:16">
      <c r="A987" s="205">
        <v>966</v>
      </c>
      <c r="B987" s="177"/>
      <c r="C987" s="178"/>
      <c r="D987" s="177"/>
      <c r="E987" s="178"/>
      <c r="F987" s="179"/>
      <c r="G987" s="179"/>
      <c r="H987" s="248" t="b">
        <f t="shared" si="126"/>
        <v>1</v>
      </c>
      <c r="I987" s="248" t="b">
        <f t="shared" si="127"/>
        <v>1</v>
      </c>
      <c r="J987" s="248">
        <f t="shared" si="122"/>
        <v>0</v>
      </c>
      <c r="K987" s="248">
        <f t="shared" si="123"/>
        <v>0</v>
      </c>
      <c r="L987" s="248">
        <f t="shared" si="124"/>
        <v>0</v>
      </c>
      <c r="M987" s="13" t="b">
        <f t="shared" si="120"/>
        <v>1</v>
      </c>
      <c r="N987" s="13" t="b">
        <f t="shared" si="121"/>
        <v>1</v>
      </c>
      <c r="O987" s="248" t="str">
        <f t="shared" si="125"/>
        <v>-</v>
      </c>
      <c r="P987" s="248">
        <f>IF(O987="-",0,IF(COUNTIF(O987:$O$1021,O987)&gt;1,1,0))</f>
        <v>0</v>
      </c>
    </row>
    <row r="988" spans="1:16">
      <c r="A988" s="205">
        <v>967</v>
      </c>
      <c r="B988" s="177"/>
      <c r="C988" s="178"/>
      <c r="D988" s="177"/>
      <c r="E988" s="178"/>
      <c r="F988" s="179"/>
      <c r="G988" s="179"/>
      <c r="H988" s="248" t="b">
        <f t="shared" si="126"/>
        <v>1</v>
      </c>
      <c r="I988" s="248" t="b">
        <f t="shared" si="127"/>
        <v>1</v>
      </c>
      <c r="J988" s="248">
        <f t="shared" si="122"/>
        <v>0</v>
      </c>
      <c r="K988" s="248">
        <f t="shared" si="123"/>
        <v>0</v>
      </c>
      <c r="L988" s="248">
        <f t="shared" si="124"/>
        <v>0</v>
      </c>
      <c r="M988" s="13" t="b">
        <f t="shared" si="120"/>
        <v>1</v>
      </c>
      <c r="N988" s="13" t="b">
        <f t="shared" si="121"/>
        <v>1</v>
      </c>
      <c r="O988" s="248" t="str">
        <f t="shared" si="125"/>
        <v>-</v>
      </c>
      <c r="P988" s="248">
        <f>IF(O988="-",0,IF(COUNTIF(O988:$O$1021,O988)&gt;1,1,0))</f>
        <v>0</v>
      </c>
    </row>
    <row r="989" spans="1:16">
      <c r="A989" s="205">
        <v>968</v>
      </c>
      <c r="B989" s="177"/>
      <c r="C989" s="178"/>
      <c r="D989" s="177"/>
      <c r="E989" s="178"/>
      <c r="F989" s="179"/>
      <c r="G989" s="179"/>
      <c r="H989" s="248" t="b">
        <f t="shared" si="126"/>
        <v>1</v>
      </c>
      <c r="I989" s="248" t="b">
        <f t="shared" si="127"/>
        <v>1</v>
      </c>
      <c r="J989" s="248">
        <f t="shared" si="122"/>
        <v>0</v>
      </c>
      <c r="K989" s="248">
        <f t="shared" si="123"/>
        <v>0</v>
      </c>
      <c r="L989" s="248">
        <f t="shared" si="124"/>
        <v>0</v>
      </c>
      <c r="M989" s="13" t="b">
        <f t="shared" si="120"/>
        <v>1</v>
      </c>
      <c r="N989" s="13" t="b">
        <f t="shared" si="121"/>
        <v>1</v>
      </c>
      <c r="O989" s="248" t="str">
        <f t="shared" si="125"/>
        <v>-</v>
      </c>
      <c r="P989" s="248">
        <f>IF(O989="-",0,IF(COUNTIF(O989:$O$1021,O989)&gt;1,1,0))</f>
        <v>0</v>
      </c>
    </row>
    <row r="990" spans="1:16">
      <c r="A990" s="205">
        <v>969</v>
      </c>
      <c r="B990" s="177"/>
      <c r="C990" s="178"/>
      <c r="D990" s="177"/>
      <c r="E990" s="178"/>
      <c r="F990" s="179"/>
      <c r="G990" s="179"/>
      <c r="H990" s="248" t="b">
        <f t="shared" si="126"/>
        <v>1</v>
      </c>
      <c r="I990" s="248" t="b">
        <f t="shared" si="127"/>
        <v>1</v>
      </c>
      <c r="J990" s="248">
        <f t="shared" si="122"/>
        <v>0</v>
      </c>
      <c r="K990" s="248">
        <f t="shared" si="123"/>
        <v>0</v>
      </c>
      <c r="L990" s="248">
        <f t="shared" si="124"/>
        <v>0</v>
      </c>
      <c r="M990" s="13" t="b">
        <f t="shared" si="120"/>
        <v>1</v>
      </c>
      <c r="N990" s="13" t="b">
        <f t="shared" si="121"/>
        <v>1</v>
      </c>
      <c r="O990" s="248" t="str">
        <f t="shared" si="125"/>
        <v>-</v>
      </c>
      <c r="P990" s="248">
        <f>IF(O990="-",0,IF(COUNTIF(O990:$O$1021,O990)&gt;1,1,0))</f>
        <v>0</v>
      </c>
    </row>
    <row r="991" spans="1:16">
      <c r="A991" s="205">
        <v>970</v>
      </c>
      <c r="B991" s="177"/>
      <c r="C991" s="178"/>
      <c r="D991" s="177"/>
      <c r="E991" s="178"/>
      <c r="F991" s="179"/>
      <c r="G991" s="179"/>
      <c r="H991" s="248" t="b">
        <f t="shared" si="126"/>
        <v>1</v>
      </c>
      <c r="I991" s="248" t="b">
        <f t="shared" si="127"/>
        <v>1</v>
      </c>
      <c r="J991" s="248">
        <f t="shared" si="122"/>
        <v>0</v>
      </c>
      <c r="K991" s="248">
        <f t="shared" si="123"/>
        <v>0</v>
      </c>
      <c r="L991" s="248">
        <f t="shared" si="124"/>
        <v>0</v>
      </c>
      <c r="M991" s="13" t="b">
        <f t="shared" si="120"/>
        <v>1</v>
      </c>
      <c r="N991" s="13" t="b">
        <f t="shared" si="121"/>
        <v>1</v>
      </c>
      <c r="O991" s="248" t="str">
        <f t="shared" si="125"/>
        <v>-</v>
      </c>
      <c r="P991" s="248">
        <f>IF(O991="-",0,IF(COUNTIF(O991:$O$1021,O991)&gt;1,1,0))</f>
        <v>0</v>
      </c>
    </row>
    <row r="992" spans="1:16">
      <c r="A992" s="205">
        <v>971</v>
      </c>
      <c r="B992" s="177"/>
      <c r="C992" s="178"/>
      <c r="D992" s="177"/>
      <c r="E992" s="178"/>
      <c r="F992" s="179"/>
      <c r="G992" s="179"/>
      <c r="H992" s="248" t="b">
        <f t="shared" si="126"/>
        <v>1</v>
      </c>
      <c r="I992" s="248" t="b">
        <f t="shared" si="127"/>
        <v>1</v>
      </c>
      <c r="J992" s="248">
        <f t="shared" si="122"/>
        <v>0</v>
      </c>
      <c r="K992" s="248">
        <f t="shared" si="123"/>
        <v>0</v>
      </c>
      <c r="L992" s="248">
        <f t="shared" si="124"/>
        <v>0</v>
      </c>
      <c r="M992" s="13" t="b">
        <f t="shared" si="120"/>
        <v>1</v>
      </c>
      <c r="N992" s="13" t="b">
        <f t="shared" si="121"/>
        <v>1</v>
      </c>
      <c r="O992" s="248" t="str">
        <f t="shared" si="125"/>
        <v>-</v>
      </c>
      <c r="P992" s="248">
        <f>IF(O992="-",0,IF(COUNTIF(O992:$O$1021,O992)&gt;1,1,0))</f>
        <v>0</v>
      </c>
    </row>
    <row r="993" spans="1:16">
      <c r="A993" s="205">
        <v>972</v>
      </c>
      <c r="B993" s="177"/>
      <c r="C993" s="178"/>
      <c r="D993" s="177"/>
      <c r="E993" s="178"/>
      <c r="F993" s="179"/>
      <c r="G993" s="179"/>
      <c r="H993" s="248" t="b">
        <f t="shared" si="126"/>
        <v>1</v>
      </c>
      <c r="I993" s="248" t="b">
        <f t="shared" si="127"/>
        <v>1</v>
      </c>
      <c r="J993" s="248">
        <f t="shared" si="122"/>
        <v>0</v>
      </c>
      <c r="K993" s="248">
        <f t="shared" si="123"/>
        <v>0</v>
      </c>
      <c r="L993" s="248">
        <f t="shared" si="124"/>
        <v>0</v>
      </c>
      <c r="M993" s="13" t="b">
        <f t="shared" si="120"/>
        <v>1</v>
      </c>
      <c r="N993" s="13" t="b">
        <f t="shared" si="121"/>
        <v>1</v>
      </c>
      <c r="O993" s="248" t="str">
        <f t="shared" si="125"/>
        <v>-</v>
      </c>
      <c r="P993" s="248">
        <f>IF(O993="-",0,IF(COUNTIF(O993:$O$1021,O993)&gt;1,1,0))</f>
        <v>0</v>
      </c>
    </row>
    <row r="994" spans="1:16">
      <c r="A994" s="205">
        <v>973</v>
      </c>
      <c r="B994" s="177"/>
      <c r="C994" s="178"/>
      <c r="D994" s="177"/>
      <c r="E994" s="178"/>
      <c r="F994" s="179"/>
      <c r="G994" s="179"/>
      <c r="H994" s="248" t="b">
        <f t="shared" si="126"/>
        <v>1</v>
      </c>
      <c r="I994" s="248" t="b">
        <f t="shared" si="127"/>
        <v>1</v>
      </c>
      <c r="J994" s="248">
        <f t="shared" si="122"/>
        <v>0</v>
      </c>
      <c r="K994" s="248">
        <f t="shared" si="123"/>
        <v>0</v>
      </c>
      <c r="L994" s="248">
        <f t="shared" si="124"/>
        <v>0</v>
      </c>
      <c r="M994" s="13" t="b">
        <f t="shared" si="120"/>
        <v>1</v>
      </c>
      <c r="N994" s="13" t="b">
        <f t="shared" si="121"/>
        <v>1</v>
      </c>
      <c r="O994" s="248" t="str">
        <f t="shared" si="125"/>
        <v>-</v>
      </c>
      <c r="P994" s="248">
        <f>IF(O994="-",0,IF(COUNTIF(O994:$O$1021,O994)&gt;1,1,0))</f>
        <v>0</v>
      </c>
    </row>
    <row r="995" spans="1:16">
      <c r="A995" s="205">
        <v>974</v>
      </c>
      <c r="B995" s="177"/>
      <c r="C995" s="178"/>
      <c r="D995" s="177"/>
      <c r="E995" s="178"/>
      <c r="F995" s="179"/>
      <c r="G995" s="179"/>
      <c r="H995" s="248" t="b">
        <f t="shared" si="126"/>
        <v>1</v>
      </c>
      <c r="I995" s="248" t="b">
        <f t="shared" si="127"/>
        <v>1</v>
      </c>
      <c r="J995" s="248">
        <f t="shared" si="122"/>
        <v>0</v>
      </c>
      <c r="K995" s="248">
        <f t="shared" si="123"/>
        <v>0</v>
      </c>
      <c r="L995" s="248">
        <f t="shared" si="124"/>
        <v>0</v>
      </c>
      <c r="M995" s="13" t="b">
        <f t="shared" si="120"/>
        <v>1</v>
      </c>
      <c r="N995" s="13" t="b">
        <f t="shared" si="121"/>
        <v>1</v>
      </c>
      <c r="O995" s="248" t="str">
        <f t="shared" si="125"/>
        <v>-</v>
      </c>
      <c r="P995" s="248">
        <f>IF(O995="-",0,IF(COUNTIF(O995:$O$1021,O995)&gt;1,1,0))</f>
        <v>0</v>
      </c>
    </row>
    <row r="996" spans="1:16">
      <c r="A996" s="205">
        <v>975</v>
      </c>
      <c r="B996" s="177"/>
      <c r="C996" s="178"/>
      <c r="D996" s="177"/>
      <c r="E996" s="178"/>
      <c r="F996" s="179"/>
      <c r="G996" s="179"/>
      <c r="H996" s="248" t="b">
        <f t="shared" si="126"/>
        <v>1</v>
      </c>
      <c r="I996" s="248" t="b">
        <f t="shared" si="127"/>
        <v>1</v>
      </c>
      <c r="J996" s="248">
        <f t="shared" si="122"/>
        <v>0</v>
      </c>
      <c r="K996" s="248">
        <f t="shared" si="123"/>
        <v>0</v>
      </c>
      <c r="L996" s="248">
        <f t="shared" si="124"/>
        <v>0</v>
      </c>
      <c r="M996" s="13" t="b">
        <f t="shared" si="120"/>
        <v>1</v>
      </c>
      <c r="N996" s="13" t="b">
        <f t="shared" si="121"/>
        <v>1</v>
      </c>
      <c r="O996" s="248" t="str">
        <f t="shared" si="125"/>
        <v>-</v>
      </c>
      <c r="P996" s="248">
        <f>IF(O996="-",0,IF(COUNTIF(O996:$O$1021,O996)&gt;1,1,0))</f>
        <v>0</v>
      </c>
    </row>
    <row r="997" spans="1:16">
      <c r="A997" s="205">
        <v>976</v>
      </c>
      <c r="B997" s="177"/>
      <c r="C997" s="178"/>
      <c r="D997" s="177"/>
      <c r="E997" s="178"/>
      <c r="F997" s="179"/>
      <c r="G997" s="179"/>
      <c r="H997" s="248" t="b">
        <f t="shared" si="126"/>
        <v>1</v>
      </c>
      <c r="I997" s="248" t="b">
        <f t="shared" si="127"/>
        <v>1</v>
      </c>
      <c r="J997" s="248">
        <f t="shared" si="122"/>
        <v>0</v>
      </c>
      <c r="K997" s="248">
        <f t="shared" si="123"/>
        <v>0</v>
      </c>
      <c r="L997" s="248">
        <f t="shared" si="124"/>
        <v>0</v>
      </c>
      <c r="M997" s="13" t="b">
        <f t="shared" si="120"/>
        <v>1</v>
      </c>
      <c r="N997" s="13" t="b">
        <f t="shared" si="121"/>
        <v>1</v>
      </c>
      <c r="O997" s="248" t="str">
        <f t="shared" si="125"/>
        <v>-</v>
      </c>
      <c r="P997" s="248">
        <f>IF(O997="-",0,IF(COUNTIF(O997:$O$1021,O997)&gt;1,1,0))</f>
        <v>0</v>
      </c>
    </row>
    <row r="998" spans="1:16">
      <c r="A998" s="205">
        <v>977</v>
      </c>
      <c r="B998" s="177"/>
      <c r="C998" s="178"/>
      <c r="D998" s="177"/>
      <c r="E998" s="178"/>
      <c r="F998" s="179"/>
      <c r="G998" s="179"/>
      <c r="H998" s="248" t="b">
        <f t="shared" si="126"/>
        <v>1</v>
      </c>
      <c r="I998" s="248" t="b">
        <f t="shared" si="127"/>
        <v>1</v>
      </c>
      <c r="J998" s="248">
        <f t="shared" si="122"/>
        <v>0</v>
      </c>
      <c r="K998" s="248">
        <f t="shared" si="123"/>
        <v>0</v>
      </c>
      <c r="L998" s="248">
        <f t="shared" si="124"/>
        <v>0</v>
      </c>
      <c r="M998" s="13" t="b">
        <f t="shared" si="120"/>
        <v>1</v>
      </c>
      <c r="N998" s="13" t="b">
        <f t="shared" si="121"/>
        <v>1</v>
      </c>
      <c r="O998" s="248" t="str">
        <f t="shared" si="125"/>
        <v>-</v>
      </c>
      <c r="P998" s="248">
        <f>IF(O998="-",0,IF(COUNTIF(O998:$O$1021,O998)&gt;1,1,0))</f>
        <v>0</v>
      </c>
    </row>
    <row r="999" spans="1:16">
      <c r="A999" s="205">
        <v>978</v>
      </c>
      <c r="B999" s="177"/>
      <c r="C999" s="178"/>
      <c r="D999" s="177"/>
      <c r="E999" s="178"/>
      <c r="F999" s="179"/>
      <c r="G999" s="179"/>
      <c r="H999" s="248" t="b">
        <f t="shared" si="126"/>
        <v>1</v>
      </c>
      <c r="I999" s="248" t="b">
        <f t="shared" si="127"/>
        <v>1</v>
      </c>
      <c r="J999" s="248">
        <f t="shared" si="122"/>
        <v>0</v>
      </c>
      <c r="K999" s="248">
        <f t="shared" si="123"/>
        <v>0</v>
      </c>
      <c r="L999" s="248">
        <f t="shared" si="124"/>
        <v>0</v>
      </c>
      <c r="M999" s="13" t="b">
        <f t="shared" si="120"/>
        <v>1</v>
      </c>
      <c r="N999" s="13" t="b">
        <f t="shared" si="121"/>
        <v>1</v>
      </c>
      <c r="O999" s="248" t="str">
        <f t="shared" si="125"/>
        <v>-</v>
      </c>
      <c r="P999" s="248">
        <f>IF(O999="-",0,IF(COUNTIF(O999:$O$1021,O999)&gt;1,1,0))</f>
        <v>0</v>
      </c>
    </row>
    <row r="1000" spans="1:16">
      <c r="A1000" s="205">
        <v>979</v>
      </c>
      <c r="B1000" s="177"/>
      <c r="C1000" s="178"/>
      <c r="D1000" s="177"/>
      <c r="E1000" s="178"/>
      <c r="F1000" s="179"/>
      <c r="G1000" s="179"/>
      <c r="H1000" s="248" t="b">
        <f t="shared" si="126"/>
        <v>1</v>
      </c>
      <c r="I1000" s="248" t="b">
        <f t="shared" si="127"/>
        <v>1</v>
      </c>
      <c r="J1000" s="248">
        <f t="shared" si="122"/>
        <v>0</v>
      </c>
      <c r="K1000" s="248">
        <f t="shared" si="123"/>
        <v>0</v>
      </c>
      <c r="L1000" s="248">
        <f t="shared" si="124"/>
        <v>0</v>
      </c>
      <c r="M1000" s="13" t="b">
        <f t="shared" si="120"/>
        <v>1</v>
      </c>
      <c r="N1000" s="13" t="b">
        <f t="shared" si="121"/>
        <v>1</v>
      </c>
      <c r="O1000" s="248" t="str">
        <f t="shared" si="125"/>
        <v>-</v>
      </c>
      <c r="P1000" s="248">
        <f>IF(O1000="-",0,IF(COUNTIF(O1000:$O$1021,O1000)&gt;1,1,0))</f>
        <v>0</v>
      </c>
    </row>
    <row r="1001" spans="1:16">
      <c r="A1001" s="205">
        <v>980</v>
      </c>
      <c r="B1001" s="177"/>
      <c r="C1001" s="178"/>
      <c r="D1001" s="177"/>
      <c r="E1001" s="178"/>
      <c r="F1001" s="179"/>
      <c r="G1001" s="179"/>
      <c r="H1001" s="248" t="b">
        <f t="shared" si="126"/>
        <v>1</v>
      </c>
      <c r="I1001" s="248" t="b">
        <f t="shared" si="127"/>
        <v>1</v>
      </c>
      <c r="J1001" s="248">
        <f t="shared" si="122"/>
        <v>0</v>
      </c>
      <c r="K1001" s="248">
        <f t="shared" si="123"/>
        <v>0</v>
      </c>
      <c r="L1001" s="248">
        <f t="shared" si="124"/>
        <v>0</v>
      </c>
      <c r="M1001" s="13" t="b">
        <f t="shared" si="120"/>
        <v>1</v>
      </c>
      <c r="N1001" s="13" t="b">
        <f t="shared" si="121"/>
        <v>1</v>
      </c>
      <c r="O1001" s="248" t="str">
        <f t="shared" si="125"/>
        <v>-</v>
      </c>
      <c r="P1001" s="248">
        <f>IF(O1001="-",0,IF(COUNTIF(O1001:$O$1021,O1001)&gt;1,1,0))</f>
        <v>0</v>
      </c>
    </row>
    <row r="1002" spans="1:16">
      <c r="A1002" s="205">
        <v>981</v>
      </c>
      <c r="B1002" s="177"/>
      <c r="C1002" s="178"/>
      <c r="D1002" s="177"/>
      <c r="E1002" s="178"/>
      <c r="F1002" s="179"/>
      <c r="G1002" s="179"/>
      <c r="H1002" s="248" t="b">
        <f t="shared" si="126"/>
        <v>1</v>
      </c>
      <c r="I1002" s="248" t="b">
        <f t="shared" si="127"/>
        <v>1</v>
      </c>
      <c r="J1002" s="248">
        <f t="shared" si="122"/>
        <v>0</v>
      </c>
      <c r="K1002" s="248">
        <f t="shared" si="123"/>
        <v>0</v>
      </c>
      <c r="L1002" s="248">
        <f t="shared" si="124"/>
        <v>0</v>
      </c>
      <c r="M1002" s="13" t="b">
        <f t="shared" si="120"/>
        <v>1</v>
      </c>
      <c r="N1002" s="13" t="b">
        <f t="shared" si="121"/>
        <v>1</v>
      </c>
      <c r="O1002" s="248" t="str">
        <f t="shared" si="125"/>
        <v>-</v>
      </c>
      <c r="P1002" s="248">
        <f>IF(O1002="-",0,IF(COUNTIF(O1002:$O$1021,O1002)&gt;1,1,0))</f>
        <v>0</v>
      </c>
    </row>
    <row r="1003" spans="1:16">
      <c r="A1003" s="205">
        <v>982</v>
      </c>
      <c r="B1003" s="177"/>
      <c r="C1003" s="178"/>
      <c r="D1003" s="177"/>
      <c r="E1003" s="178"/>
      <c r="F1003" s="179"/>
      <c r="G1003" s="179"/>
      <c r="H1003" s="248" t="b">
        <f t="shared" si="126"/>
        <v>1</v>
      </c>
      <c r="I1003" s="248" t="b">
        <f t="shared" si="127"/>
        <v>1</v>
      </c>
      <c r="J1003" s="248">
        <f t="shared" si="122"/>
        <v>0</v>
      </c>
      <c r="K1003" s="248">
        <f t="shared" si="123"/>
        <v>0</v>
      </c>
      <c r="L1003" s="248">
        <f t="shared" si="124"/>
        <v>0</v>
      </c>
      <c r="M1003" s="13" t="b">
        <f t="shared" si="120"/>
        <v>1</v>
      </c>
      <c r="N1003" s="13" t="b">
        <f t="shared" si="121"/>
        <v>1</v>
      </c>
      <c r="O1003" s="248" t="str">
        <f t="shared" si="125"/>
        <v>-</v>
      </c>
      <c r="P1003" s="248">
        <f>IF(O1003="-",0,IF(COUNTIF(O1003:$O$1021,O1003)&gt;1,1,0))</f>
        <v>0</v>
      </c>
    </row>
    <row r="1004" spans="1:16">
      <c r="A1004" s="205">
        <v>983</v>
      </c>
      <c r="B1004" s="177"/>
      <c r="C1004" s="178"/>
      <c r="D1004" s="177"/>
      <c r="E1004" s="178"/>
      <c r="F1004" s="179"/>
      <c r="G1004" s="179"/>
      <c r="H1004" s="248" t="b">
        <f t="shared" si="126"/>
        <v>1</v>
      </c>
      <c r="I1004" s="248" t="b">
        <f t="shared" si="127"/>
        <v>1</v>
      </c>
      <c r="J1004" s="248">
        <f t="shared" si="122"/>
        <v>0</v>
      </c>
      <c r="K1004" s="248">
        <f t="shared" si="123"/>
        <v>0</v>
      </c>
      <c r="L1004" s="248">
        <f t="shared" si="124"/>
        <v>0</v>
      </c>
      <c r="M1004" s="13" t="b">
        <f t="shared" si="120"/>
        <v>1</v>
      </c>
      <c r="N1004" s="13" t="b">
        <f t="shared" si="121"/>
        <v>1</v>
      </c>
      <c r="O1004" s="248" t="str">
        <f t="shared" si="125"/>
        <v>-</v>
      </c>
      <c r="P1004" s="248">
        <f>IF(O1004="-",0,IF(COUNTIF(O1004:$O$1021,O1004)&gt;1,1,0))</f>
        <v>0</v>
      </c>
    </row>
    <row r="1005" spans="1:16">
      <c r="A1005" s="205">
        <v>984</v>
      </c>
      <c r="B1005" s="177"/>
      <c r="C1005" s="178"/>
      <c r="D1005" s="177"/>
      <c r="E1005" s="178"/>
      <c r="F1005" s="179"/>
      <c r="G1005" s="179"/>
      <c r="H1005" s="248" t="b">
        <f t="shared" si="126"/>
        <v>1</v>
      </c>
      <c r="I1005" s="248" t="b">
        <f t="shared" si="127"/>
        <v>1</v>
      </c>
      <c r="J1005" s="248">
        <f t="shared" si="122"/>
        <v>0</v>
      </c>
      <c r="K1005" s="248">
        <f t="shared" si="123"/>
        <v>0</v>
      </c>
      <c r="L1005" s="248">
        <f t="shared" si="124"/>
        <v>0</v>
      </c>
      <c r="M1005" s="13" t="b">
        <f t="shared" si="120"/>
        <v>1</v>
      </c>
      <c r="N1005" s="13" t="b">
        <f t="shared" si="121"/>
        <v>1</v>
      </c>
      <c r="O1005" s="248" t="str">
        <f t="shared" si="125"/>
        <v>-</v>
      </c>
      <c r="P1005" s="248">
        <f>IF(O1005="-",0,IF(COUNTIF(O1005:$O$1021,O1005)&gt;1,1,0))</f>
        <v>0</v>
      </c>
    </row>
    <row r="1006" spans="1:16">
      <c r="A1006" s="205">
        <v>985</v>
      </c>
      <c r="B1006" s="177"/>
      <c r="C1006" s="178"/>
      <c r="D1006" s="177"/>
      <c r="E1006" s="178"/>
      <c r="F1006" s="179"/>
      <c r="G1006" s="179"/>
      <c r="H1006" s="248" t="b">
        <f t="shared" si="126"/>
        <v>1</v>
      </c>
      <c r="I1006" s="248" t="b">
        <f t="shared" si="127"/>
        <v>1</v>
      </c>
      <c r="J1006" s="248">
        <f t="shared" si="122"/>
        <v>0</v>
      </c>
      <c r="K1006" s="248">
        <f t="shared" si="123"/>
        <v>0</v>
      </c>
      <c r="L1006" s="248">
        <f t="shared" si="124"/>
        <v>0</v>
      </c>
      <c r="M1006" s="13" t="b">
        <f t="shared" si="120"/>
        <v>1</v>
      </c>
      <c r="N1006" s="13" t="b">
        <f t="shared" si="121"/>
        <v>1</v>
      </c>
      <c r="O1006" s="248" t="str">
        <f t="shared" si="125"/>
        <v>-</v>
      </c>
      <c r="P1006" s="248">
        <f>IF(O1006="-",0,IF(COUNTIF(O1006:$O$1021,O1006)&gt;1,1,0))</f>
        <v>0</v>
      </c>
    </row>
    <row r="1007" spans="1:16">
      <c r="A1007" s="205">
        <v>986</v>
      </c>
      <c r="B1007" s="177"/>
      <c r="C1007" s="178"/>
      <c r="D1007" s="177"/>
      <c r="E1007" s="178"/>
      <c r="F1007" s="179"/>
      <c r="G1007" s="179"/>
      <c r="H1007" s="248" t="b">
        <f t="shared" si="126"/>
        <v>1</v>
      </c>
      <c r="I1007" s="248" t="b">
        <f t="shared" si="127"/>
        <v>1</v>
      </c>
      <c r="J1007" s="248">
        <f t="shared" si="122"/>
        <v>0</v>
      </c>
      <c r="K1007" s="248">
        <f t="shared" si="123"/>
        <v>0</v>
      </c>
      <c r="L1007" s="248">
        <f t="shared" si="124"/>
        <v>0</v>
      </c>
      <c r="M1007" s="13" t="b">
        <f t="shared" si="120"/>
        <v>1</v>
      </c>
      <c r="N1007" s="13" t="b">
        <f t="shared" si="121"/>
        <v>1</v>
      </c>
      <c r="O1007" s="248" t="str">
        <f t="shared" si="125"/>
        <v>-</v>
      </c>
      <c r="P1007" s="248">
        <f>IF(O1007="-",0,IF(COUNTIF(O1007:$O$1021,O1007)&gt;1,1,0))</f>
        <v>0</v>
      </c>
    </row>
    <row r="1008" spans="1:16">
      <c r="A1008" s="205">
        <v>987</v>
      </c>
      <c r="B1008" s="177"/>
      <c r="C1008" s="178"/>
      <c r="D1008" s="177"/>
      <c r="E1008" s="178"/>
      <c r="F1008" s="179"/>
      <c r="G1008" s="179"/>
      <c r="H1008" s="248" t="b">
        <f t="shared" si="126"/>
        <v>1</v>
      </c>
      <c r="I1008" s="248" t="b">
        <f t="shared" si="127"/>
        <v>1</v>
      </c>
      <c r="J1008" s="248">
        <f t="shared" si="122"/>
        <v>0</v>
      </c>
      <c r="K1008" s="248">
        <f t="shared" si="123"/>
        <v>0</v>
      </c>
      <c r="L1008" s="248">
        <f t="shared" si="124"/>
        <v>0</v>
      </c>
      <c r="M1008" s="13" t="b">
        <f t="shared" si="120"/>
        <v>1</v>
      </c>
      <c r="N1008" s="13" t="b">
        <f t="shared" si="121"/>
        <v>1</v>
      </c>
      <c r="O1008" s="248" t="str">
        <f t="shared" si="125"/>
        <v>-</v>
      </c>
      <c r="P1008" s="248">
        <f>IF(O1008="-",0,IF(COUNTIF(O1008:$O$1021,O1008)&gt;1,1,0))</f>
        <v>0</v>
      </c>
    </row>
    <row r="1009" spans="1:16">
      <c r="A1009" s="205">
        <v>988</v>
      </c>
      <c r="B1009" s="177"/>
      <c r="C1009" s="178"/>
      <c r="D1009" s="177"/>
      <c r="E1009" s="178"/>
      <c r="F1009" s="179"/>
      <c r="G1009" s="179"/>
      <c r="H1009" s="248" t="b">
        <f t="shared" si="126"/>
        <v>1</v>
      </c>
      <c r="I1009" s="248" t="b">
        <f t="shared" si="127"/>
        <v>1</v>
      </c>
      <c r="J1009" s="248">
        <f t="shared" si="122"/>
        <v>0</v>
      </c>
      <c r="K1009" s="248">
        <f t="shared" si="123"/>
        <v>0</v>
      </c>
      <c r="L1009" s="248">
        <f t="shared" si="124"/>
        <v>0</v>
      </c>
      <c r="M1009" s="13" t="b">
        <f t="shared" si="120"/>
        <v>1</v>
      </c>
      <c r="N1009" s="13" t="b">
        <f t="shared" si="121"/>
        <v>1</v>
      </c>
      <c r="O1009" s="248" t="str">
        <f t="shared" si="125"/>
        <v>-</v>
      </c>
      <c r="P1009" s="248">
        <f>IF(O1009="-",0,IF(COUNTIF(O1009:$O$1021,O1009)&gt;1,1,0))</f>
        <v>0</v>
      </c>
    </row>
    <row r="1010" spans="1:16">
      <c r="A1010" s="205">
        <v>989</v>
      </c>
      <c r="B1010" s="177"/>
      <c r="C1010" s="178"/>
      <c r="D1010" s="177"/>
      <c r="E1010" s="178"/>
      <c r="F1010" s="179"/>
      <c r="G1010" s="179"/>
      <c r="H1010" s="248" t="b">
        <f t="shared" si="126"/>
        <v>1</v>
      </c>
      <c r="I1010" s="248" t="b">
        <f t="shared" si="127"/>
        <v>1</v>
      </c>
      <c r="J1010" s="248">
        <f t="shared" si="122"/>
        <v>0</v>
      </c>
      <c r="K1010" s="248">
        <f t="shared" si="123"/>
        <v>0</v>
      </c>
      <c r="L1010" s="248">
        <f t="shared" si="124"/>
        <v>0</v>
      </c>
      <c r="M1010" s="13" t="b">
        <f t="shared" si="120"/>
        <v>1</v>
      </c>
      <c r="N1010" s="13" t="b">
        <f t="shared" si="121"/>
        <v>1</v>
      </c>
      <c r="O1010" s="248" t="str">
        <f t="shared" si="125"/>
        <v>-</v>
      </c>
      <c r="P1010" s="248">
        <f>IF(O1010="-",0,IF(COUNTIF(O1010:$O$1021,O1010)&gt;1,1,0))</f>
        <v>0</v>
      </c>
    </row>
    <row r="1011" spans="1:16">
      <c r="A1011" s="205">
        <v>990</v>
      </c>
      <c r="B1011" s="177"/>
      <c r="C1011" s="178"/>
      <c r="D1011" s="177"/>
      <c r="E1011" s="178"/>
      <c r="F1011" s="179"/>
      <c r="G1011" s="179"/>
      <c r="H1011" s="248" t="b">
        <f t="shared" si="126"/>
        <v>1</v>
      </c>
      <c r="I1011" s="248" t="b">
        <f t="shared" si="127"/>
        <v>1</v>
      </c>
      <c r="J1011" s="248">
        <f t="shared" si="122"/>
        <v>0</v>
      </c>
      <c r="K1011" s="248">
        <f t="shared" si="123"/>
        <v>0</v>
      </c>
      <c r="L1011" s="248">
        <f t="shared" si="124"/>
        <v>0</v>
      </c>
      <c r="M1011" s="13" t="b">
        <f t="shared" si="120"/>
        <v>1</v>
      </c>
      <c r="N1011" s="13" t="b">
        <f t="shared" si="121"/>
        <v>1</v>
      </c>
      <c r="O1011" s="248" t="str">
        <f t="shared" si="125"/>
        <v>-</v>
      </c>
      <c r="P1011" s="248">
        <f>IF(O1011="-",0,IF(COUNTIF(O1011:$O$1021,O1011)&gt;1,1,0))</f>
        <v>0</v>
      </c>
    </row>
    <row r="1012" spans="1:16">
      <c r="A1012" s="205">
        <v>991</v>
      </c>
      <c r="B1012" s="177"/>
      <c r="C1012" s="178"/>
      <c r="D1012" s="177"/>
      <c r="E1012" s="178"/>
      <c r="F1012" s="179"/>
      <c r="G1012" s="179"/>
      <c r="H1012" s="248" t="b">
        <f t="shared" si="126"/>
        <v>1</v>
      </c>
      <c r="I1012" s="248" t="b">
        <f t="shared" si="127"/>
        <v>1</v>
      </c>
      <c r="J1012" s="248">
        <f t="shared" si="122"/>
        <v>0</v>
      </c>
      <c r="K1012" s="248">
        <f t="shared" si="123"/>
        <v>0</v>
      </c>
      <c r="L1012" s="248">
        <f t="shared" si="124"/>
        <v>0</v>
      </c>
      <c r="M1012" s="13" t="b">
        <f t="shared" si="120"/>
        <v>1</v>
      </c>
      <c r="N1012" s="13" t="b">
        <f t="shared" si="121"/>
        <v>1</v>
      </c>
      <c r="O1012" s="248" t="str">
        <f t="shared" si="125"/>
        <v>-</v>
      </c>
      <c r="P1012" s="248">
        <f>IF(O1012="-",0,IF(COUNTIF(O1012:$O$1021,O1012)&gt;1,1,0))</f>
        <v>0</v>
      </c>
    </row>
    <row r="1013" spans="1:16">
      <c r="A1013" s="205">
        <v>992</v>
      </c>
      <c r="B1013" s="177"/>
      <c r="C1013" s="178"/>
      <c r="D1013" s="177"/>
      <c r="E1013" s="178"/>
      <c r="F1013" s="179"/>
      <c r="G1013" s="179"/>
      <c r="H1013" s="248" t="b">
        <f t="shared" si="126"/>
        <v>1</v>
      </c>
      <c r="I1013" s="248" t="b">
        <f t="shared" si="127"/>
        <v>1</v>
      </c>
      <c r="J1013" s="248">
        <f t="shared" si="122"/>
        <v>0</v>
      </c>
      <c r="K1013" s="248">
        <f t="shared" si="123"/>
        <v>0</v>
      </c>
      <c r="L1013" s="248">
        <f t="shared" si="124"/>
        <v>0</v>
      </c>
      <c r="M1013" s="13" t="b">
        <f t="shared" si="120"/>
        <v>1</v>
      </c>
      <c r="N1013" s="13" t="b">
        <f t="shared" si="121"/>
        <v>1</v>
      </c>
      <c r="O1013" s="248" t="str">
        <f t="shared" si="125"/>
        <v>-</v>
      </c>
      <c r="P1013" s="248">
        <f>IF(O1013="-",0,IF(COUNTIF(O1013:$O$1021,O1013)&gt;1,1,0))</f>
        <v>0</v>
      </c>
    </row>
    <row r="1014" spans="1:16">
      <c r="A1014" s="205">
        <v>993</v>
      </c>
      <c r="B1014" s="177"/>
      <c r="C1014" s="178"/>
      <c r="D1014" s="177"/>
      <c r="E1014" s="178"/>
      <c r="F1014" s="179"/>
      <c r="G1014" s="179"/>
      <c r="H1014" s="248" t="b">
        <f t="shared" si="126"/>
        <v>1</v>
      </c>
      <c r="I1014" s="248" t="b">
        <f t="shared" si="127"/>
        <v>1</v>
      </c>
      <c r="J1014" s="248">
        <f t="shared" si="122"/>
        <v>0</v>
      </c>
      <c r="K1014" s="248">
        <f t="shared" si="123"/>
        <v>0</v>
      </c>
      <c r="L1014" s="248">
        <f t="shared" si="124"/>
        <v>0</v>
      </c>
      <c r="M1014" s="13" t="b">
        <f t="shared" si="120"/>
        <v>1</v>
      </c>
      <c r="N1014" s="13" t="b">
        <f t="shared" si="121"/>
        <v>1</v>
      </c>
      <c r="O1014" s="248" t="str">
        <f t="shared" si="125"/>
        <v>-</v>
      </c>
      <c r="P1014" s="248">
        <f>IF(O1014="-",0,IF(COUNTIF(O1014:$O$1021,O1014)&gt;1,1,0))</f>
        <v>0</v>
      </c>
    </row>
    <row r="1015" spans="1:16">
      <c r="A1015" s="205">
        <v>994</v>
      </c>
      <c r="B1015" s="177"/>
      <c r="C1015" s="178"/>
      <c r="D1015" s="177"/>
      <c r="E1015" s="178"/>
      <c r="F1015" s="179"/>
      <c r="G1015" s="179"/>
      <c r="H1015" s="248" t="b">
        <f t="shared" si="126"/>
        <v>1</v>
      </c>
      <c r="I1015" s="248" t="b">
        <f t="shared" si="127"/>
        <v>1</v>
      </c>
      <c r="J1015" s="248">
        <f t="shared" si="122"/>
        <v>0</v>
      </c>
      <c r="K1015" s="248">
        <f t="shared" si="123"/>
        <v>0</v>
      </c>
      <c r="L1015" s="248">
        <f t="shared" si="124"/>
        <v>0</v>
      </c>
      <c r="M1015" s="13" t="b">
        <f t="shared" si="120"/>
        <v>1</v>
      </c>
      <c r="N1015" s="13" t="b">
        <f t="shared" si="121"/>
        <v>1</v>
      </c>
      <c r="O1015" s="248" t="str">
        <f t="shared" si="125"/>
        <v>-</v>
      </c>
      <c r="P1015" s="248">
        <f>IF(O1015="-",0,IF(COUNTIF(O1015:$O$1021,O1015)&gt;1,1,0))</f>
        <v>0</v>
      </c>
    </row>
    <row r="1016" spans="1:16">
      <c r="A1016" s="205">
        <v>995</v>
      </c>
      <c r="B1016" s="177"/>
      <c r="C1016" s="178"/>
      <c r="D1016" s="177"/>
      <c r="E1016" s="178"/>
      <c r="F1016" s="179"/>
      <c r="G1016" s="179"/>
      <c r="H1016" s="248" t="b">
        <f t="shared" si="126"/>
        <v>1</v>
      </c>
      <c r="I1016" s="248" t="b">
        <f t="shared" si="127"/>
        <v>1</v>
      </c>
      <c r="J1016" s="248">
        <f t="shared" si="122"/>
        <v>0</v>
      </c>
      <c r="K1016" s="248">
        <f t="shared" si="123"/>
        <v>0</v>
      </c>
      <c r="L1016" s="248">
        <f t="shared" si="124"/>
        <v>0</v>
      </c>
      <c r="M1016" s="13" t="b">
        <f t="shared" si="120"/>
        <v>1</v>
      </c>
      <c r="N1016" s="13" t="b">
        <f t="shared" si="121"/>
        <v>1</v>
      </c>
      <c r="O1016" s="248" t="str">
        <f t="shared" si="125"/>
        <v>-</v>
      </c>
      <c r="P1016" s="248">
        <f>IF(O1016="-",0,IF(COUNTIF(O1016:$O$1021,O1016)&gt;1,1,0))</f>
        <v>0</v>
      </c>
    </row>
    <row r="1017" spans="1:16">
      <c r="A1017" s="205">
        <v>996</v>
      </c>
      <c r="B1017" s="177"/>
      <c r="C1017" s="178"/>
      <c r="D1017" s="177"/>
      <c r="E1017" s="178"/>
      <c r="F1017" s="179"/>
      <c r="G1017" s="179"/>
      <c r="H1017" s="248" t="b">
        <f t="shared" si="126"/>
        <v>1</v>
      </c>
      <c r="I1017" s="248" t="b">
        <f t="shared" si="127"/>
        <v>1</v>
      </c>
      <c r="J1017" s="248">
        <f t="shared" si="122"/>
        <v>0</v>
      </c>
      <c r="K1017" s="248">
        <f t="shared" si="123"/>
        <v>0</v>
      </c>
      <c r="L1017" s="248">
        <f t="shared" si="124"/>
        <v>0</v>
      </c>
      <c r="M1017" s="13" t="b">
        <f t="shared" si="120"/>
        <v>1</v>
      </c>
      <c r="N1017" s="13" t="b">
        <f t="shared" si="121"/>
        <v>1</v>
      </c>
      <c r="O1017" s="248" t="str">
        <f t="shared" si="125"/>
        <v>-</v>
      </c>
      <c r="P1017" s="248">
        <f>IF(O1017="-",0,IF(COUNTIF(O1017:$O$1021,O1017)&gt;1,1,0))</f>
        <v>0</v>
      </c>
    </row>
    <row r="1018" spans="1:16">
      <c r="A1018" s="205">
        <v>997</v>
      </c>
      <c r="B1018" s="177"/>
      <c r="C1018" s="178"/>
      <c r="D1018" s="177"/>
      <c r="E1018" s="178"/>
      <c r="F1018" s="179"/>
      <c r="G1018" s="179"/>
      <c r="H1018" s="248" t="b">
        <f t="shared" si="126"/>
        <v>1</v>
      </c>
      <c r="I1018" s="248" t="b">
        <f t="shared" si="127"/>
        <v>1</v>
      </c>
      <c r="J1018" s="248">
        <f t="shared" si="122"/>
        <v>0</v>
      </c>
      <c r="K1018" s="248">
        <f t="shared" si="123"/>
        <v>0</v>
      </c>
      <c r="L1018" s="248">
        <f t="shared" si="124"/>
        <v>0</v>
      </c>
      <c r="M1018" s="13" t="b">
        <f t="shared" si="120"/>
        <v>1</v>
      </c>
      <c r="N1018" s="13" t="b">
        <f t="shared" si="121"/>
        <v>1</v>
      </c>
      <c r="O1018" s="248" t="str">
        <f t="shared" si="125"/>
        <v>-</v>
      </c>
      <c r="P1018" s="248">
        <f>IF(O1018="-",0,IF(COUNTIF(O1018:$O$1021,O1018)&gt;1,1,0))</f>
        <v>0</v>
      </c>
    </row>
    <row r="1019" spans="1:16">
      <c r="A1019" s="205">
        <v>998</v>
      </c>
      <c r="B1019" s="177"/>
      <c r="C1019" s="178"/>
      <c r="D1019" s="177"/>
      <c r="E1019" s="178"/>
      <c r="F1019" s="179"/>
      <c r="G1019" s="179"/>
      <c r="H1019" s="248" t="b">
        <f t="shared" si="126"/>
        <v>1</v>
      </c>
      <c r="I1019" s="248" t="b">
        <f t="shared" si="127"/>
        <v>1</v>
      </c>
      <c r="J1019" s="248">
        <f t="shared" si="122"/>
        <v>0</v>
      </c>
      <c r="K1019" s="248">
        <f t="shared" si="123"/>
        <v>0</v>
      </c>
      <c r="L1019" s="248">
        <f t="shared" si="124"/>
        <v>0</v>
      </c>
      <c r="M1019" s="13" t="b">
        <f t="shared" si="120"/>
        <v>1</v>
      </c>
      <c r="N1019" s="13" t="b">
        <f t="shared" si="121"/>
        <v>1</v>
      </c>
      <c r="O1019" s="248" t="str">
        <f t="shared" si="125"/>
        <v>-</v>
      </c>
      <c r="P1019" s="248">
        <f>IF(O1019="-",0,IF(COUNTIF(O1019:$O$1021,O1019)&gt;1,1,0))</f>
        <v>0</v>
      </c>
    </row>
    <row r="1020" spans="1:16">
      <c r="A1020" s="205">
        <v>999</v>
      </c>
      <c r="B1020" s="177"/>
      <c r="C1020" s="178"/>
      <c r="D1020" s="177"/>
      <c r="E1020" s="178"/>
      <c r="F1020" s="179"/>
      <c r="G1020" s="179"/>
      <c r="H1020" s="248" t="b">
        <f t="shared" si="126"/>
        <v>1</v>
      </c>
      <c r="I1020" s="248" t="b">
        <f t="shared" si="127"/>
        <v>1</v>
      </c>
      <c r="J1020" s="248">
        <f t="shared" si="122"/>
        <v>0</v>
      </c>
      <c r="K1020" s="248">
        <f t="shared" si="123"/>
        <v>0</v>
      </c>
      <c r="L1020" s="248">
        <f t="shared" si="124"/>
        <v>0</v>
      </c>
      <c r="M1020" s="13" t="b">
        <f t="shared" si="120"/>
        <v>1</v>
      </c>
      <c r="N1020" s="13" t="b">
        <f t="shared" si="121"/>
        <v>1</v>
      </c>
      <c r="O1020" s="248" t="str">
        <f t="shared" si="125"/>
        <v>-</v>
      </c>
      <c r="P1020" s="248">
        <f>IF(O1020="-",0,IF(COUNTIF(O1020:$O$1021,O1020)&gt;1,1,0))</f>
        <v>0</v>
      </c>
    </row>
    <row r="1021" spans="1:16" ht="16.5" thickBot="1">
      <c r="A1021" s="206">
        <v>1000</v>
      </c>
      <c r="B1021" s="180"/>
      <c r="C1021" s="181"/>
      <c r="D1021" s="180"/>
      <c r="E1021" s="181"/>
      <c r="F1021" s="182"/>
      <c r="G1021" s="182"/>
      <c r="H1021" s="248" t="b">
        <f t="shared" si="126"/>
        <v>1</v>
      </c>
      <c r="I1021" s="248" t="b">
        <f t="shared" si="127"/>
        <v>1</v>
      </c>
      <c r="J1021" s="248">
        <f t="shared" si="122"/>
        <v>0</v>
      </c>
      <c r="K1021" s="248">
        <f t="shared" si="123"/>
        <v>0</v>
      </c>
      <c r="L1021" s="248">
        <f t="shared" si="124"/>
        <v>0</v>
      </c>
      <c r="M1021" s="13" t="b">
        <f t="shared" si="120"/>
        <v>1</v>
      </c>
      <c r="N1021" s="13" t="b">
        <f t="shared" si="121"/>
        <v>1</v>
      </c>
      <c r="O1021" s="248" t="str">
        <f t="shared" si="125"/>
        <v>-</v>
      </c>
      <c r="P1021" s="248">
        <f>IF(O1021="-",0,IF(COUNTIF(O1021:$O$1021,O1021)&gt;1,1,0))</f>
        <v>0</v>
      </c>
    </row>
  </sheetData>
  <sheetProtection algorithmName="SHA-512" hashValue="ls64Mu6CfWzVD45XqA9ttQcXlsXka7ydruIQd8OJNQf7OHMVkMEOzNWwRTvDgpaJ4hpWMSlNdqICLMrwZN2X/g==" saltValue="fGIy8IKzchYESP0ln/n7hA==" spinCount="100000" sheet="1" objects="1" scenarios="1"/>
  <mergeCells count="7">
    <mergeCell ref="P15:P17"/>
    <mergeCell ref="D1:E1"/>
    <mergeCell ref="A6:G6"/>
    <mergeCell ref="C18:C19"/>
    <mergeCell ref="E18:E19"/>
    <mergeCell ref="F18:F19"/>
    <mergeCell ref="G18:G19"/>
  </mergeCells>
  <conditionalFormatting sqref="F14">
    <cfRule type="cellIs" dxfId="164" priority="5" operator="equal">
      <formula>FALSE</formula>
    </cfRule>
    <cfRule type="cellIs" dxfId="163" priority="6" operator="equal">
      <formula>TRUE</formula>
    </cfRule>
  </conditionalFormatting>
  <dataValidations count="4">
    <dataValidation type="list" allowBlank="1" showInputMessage="1" showErrorMessage="1" sqref="B22:B1021" xr:uid="{00000000-0002-0000-0300-000000000000}">
      <formula1>CountriesList</formula1>
    </dataValidation>
    <dataValidation type="list" allowBlank="1" showInputMessage="1" showErrorMessage="1" sqref="D22:D1021" xr:uid="{00000000-0002-0000-0300-000001000000}">
      <formula1>ClientCategorisationList</formula1>
    </dataValidation>
    <dataValidation type="whole" operator="greaterThanOrEqual" allowBlank="1" showInputMessage="1" showErrorMessage="1" sqref="C22:C1021" xr:uid="{00000000-0002-0000-0300-000002000000}">
      <formula1>0</formula1>
    </dataValidation>
    <dataValidation operator="notBetween" allowBlank="1" showInputMessage="1" showErrorMessage="1" sqref="E22:E1021" xr:uid="{00000000-0002-0000-0300-000003000000}"/>
  </dataValidations>
  <pageMargins left="0.70866141732283472" right="0.70866141732283472" top="0.74803149606299213" bottom="0.74803149606299213" header="0.31496062992125984" footer="0.31496062992125984"/>
  <pageSetup paperSize="9" scale="63" fitToHeight="0" orientation="portrait" r:id="rId1"/>
  <colBreaks count="1" manualBreakCount="1">
    <brk id="7" max="38" man="1"/>
  </colBreaks>
  <ignoredErrors>
    <ignoredError sqref="F18" formula="1"/>
  </ignoredError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'Allowed Values'!$B$263:$B$266</xm:f>
          </x14:formula1>
          <xm:sqref>D22:D40</xm:sqref>
        </x14:dataValidation>
        <x14:dataValidation type="list" allowBlank="1" showInputMessage="1" showErrorMessage="1" xr:uid="{00000000-0002-0000-0300-000005000000}">
          <x14:formula1>
            <xm:f>'Allowed Values'!$B$10:$B$259</xm:f>
          </x14:formula1>
          <xm:sqref>B22:B40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59999389629810485"/>
    <pageSetUpPr fitToPage="1"/>
  </sheetPr>
  <dimension ref="A1:N1019"/>
  <sheetViews>
    <sheetView showGridLines="0" zoomScaleNormal="100" workbookViewId="0"/>
  </sheetViews>
  <sheetFormatPr defaultColWidth="9.140625" defaultRowHeight="15.75"/>
  <cols>
    <col min="1" max="1" width="7.28515625" style="199" customWidth="1"/>
    <col min="2" max="2" width="24.5703125" style="198" customWidth="1"/>
    <col min="3" max="3" width="19.7109375" style="198" customWidth="1"/>
    <col min="4" max="4" width="21.28515625" style="198" customWidth="1"/>
    <col min="5" max="5" width="27.140625" style="198" customWidth="1"/>
    <col min="6" max="6" width="22.140625" style="198" customWidth="1"/>
    <col min="7" max="7" width="22.42578125" style="198" customWidth="1"/>
    <col min="8" max="8" width="22.7109375" style="198" customWidth="1"/>
    <col min="9" max="9" width="9.42578125" style="13" customWidth="1"/>
    <col min="10" max="11" width="9.140625" style="13"/>
    <col min="12" max="12" width="21" style="13" bestFit="1" customWidth="1"/>
    <col min="13" max="13" width="22.42578125" style="13" bestFit="1" customWidth="1"/>
    <col min="14" max="14" width="23.7109375" style="13" bestFit="1" customWidth="1"/>
    <col min="15" max="16384" width="9.140625" style="13"/>
  </cols>
  <sheetData>
    <row r="1" spans="1:14" ht="21">
      <c r="A1" s="1" t="s">
        <v>537</v>
      </c>
      <c r="B1" s="1"/>
      <c r="C1" s="49"/>
      <c r="D1" s="822">
        <f>'General Info'!D22</f>
        <v>0</v>
      </c>
      <c r="E1" s="822"/>
      <c r="F1" s="49"/>
      <c r="G1" s="49"/>
      <c r="H1" s="49"/>
    </row>
    <row r="2" spans="1:14" ht="18" customHeight="1">
      <c r="A2" s="50"/>
      <c r="B2" s="49"/>
      <c r="C2" s="49"/>
      <c r="D2" s="49"/>
      <c r="E2" s="49"/>
      <c r="F2" s="49"/>
      <c r="G2" s="49"/>
      <c r="H2" s="49"/>
    </row>
    <row r="3" spans="1:14" ht="18" customHeight="1">
      <c r="A3" s="50"/>
      <c r="B3" s="49"/>
      <c r="C3" s="49"/>
      <c r="D3" s="49"/>
      <c r="E3" s="49"/>
      <c r="F3" s="49"/>
      <c r="G3" s="49"/>
      <c r="H3" s="49"/>
    </row>
    <row r="4" spans="1:14" ht="18" customHeight="1">
      <c r="A4" s="50"/>
      <c r="B4" s="49"/>
      <c r="C4" s="49"/>
      <c r="D4" s="49"/>
      <c r="E4" s="49"/>
      <c r="F4" s="49"/>
      <c r="G4" s="49"/>
      <c r="H4" s="49"/>
    </row>
    <row r="5" spans="1:14" ht="20.25" customHeight="1">
      <c r="A5" s="50"/>
      <c r="B5" s="49"/>
      <c r="C5" s="49"/>
      <c r="D5" s="49"/>
      <c r="E5" s="49"/>
      <c r="F5" s="49"/>
      <c r="G5" s="49"/>
      <c r="H5" s="49"/>
    </row>
    <row r="6" spans="1:14" ht="18.75" customHeight="1">
      <c r="A6" s="821" t="s">
        <v>1479</v>
      </c>
      <c r="B6" s="821"/>
      <c r="C6" s="821"/>
      <c r="D6" s="821"/>
      <c r="E6" s="821"/>
      <c r="F6" s="821"/>
      <c r="G6" s="821"/>
      <c r="H6" s="821"/>
    </row>
    <row r="7" spans="1:14" ht="18" customHeight="1">
      <c r="A7" s="51"/>
      <c r="B7" s="19" t="s">
        <v>78</v>
      </c>
      <c r="C7" s="49"/>
      <c r="D7" s="49"/>
      <c r="E7" s="52"/>
      <c r="F7" s="52"/>
      <c r="G7" s="52"/>
      <c r="H7" s="49"/>
    </row>
    <row r="8" spans="1:14">
      <c r="A8" s="51"/>
      <c r="B8" s="53" t="s">
        <v>1212</v>
      </c>
      <c r="C8" s="54"/>
      <c r="D8" s="5"/>
      <c r="E8" s="18"/>
      <c r="F8" s="18"/>
      <c r="G8" s="5"/>
      <c r="H8" s="5"/>
    </row>
    <row r="9" spans="1:14">
      <c r="A9" s="51"/>
      <c r="B9" s="53" t="s">
        <v>533</v>
      </c>
      <c r="C9" s="54"/>
      <c r="D9" s="5"/>
      <c r="E9" s="18"/>
      <c r="F9" s="18"/>
      <c r="G9" s="5"/>
      <c r="H9" s="5"/>
    </row>
    <row r="10" spans="1:14" ht="7.5" customHeight="1">
      <c r="A10" s="51"/>
      <c r="B10" s="55"/>
      <c r="C10" s="49"/>
      <c r="D10" s="49"/>
      <c r="E10" s="56"/>
      <c r="F10" s="56"/>
      <c r="G10" s="49"/>
      <c r="H10" s="49"/>
    </row>
    <row r="11" spans="1:14">
      <c r="A11" s="51"/>
      <c r="B11" s="27" t="s">
        <v>79</v>
      </c>
      <c r="C11" s="57"/>
      <c r="D11" s="57"/>
      <c r="E11" s="56"/>
      <c r="F11" s="839" t="s">
        <v>67</v>
      </c>
      <c r="G11" s="839"/>
      <c r="H11" s="49"/>
      <c r="K11" s="255"/>
    </row>
    <row r="12" spans="1:14" ht="18.75">
      <c r="A12" s="51"/>
      <c r="B12" s="31" t="s">
        <v>404</v>
      </c>
      <c r="C12" s="32"/>
      <c r="D12" s="32"/>
      <c r="E12" s="56"/>
      <c r="F12" s="840" t="b">
        <f>IF(AND(I12=TRUE,J12=TRUE,K12=TRUE,L12=TRUE,M12=TRUE,N12=TRUE),TRUE,FALSE)</f>
        <v>0</v>
      </c>
      <c r="G12" s="840"/>
      <c r="H12" s="49"/>
      <c r="I12" s="13" t="b">
        <f t="shared" ref="I12:N12" si="0">IF(ISNA(MATCH(FALSE,I20:I1019,0)),TRUE,FALSE)</f>
        <v>0</v>
      </c>
      <c r="J12" s="13" t="b">
        <f t="shared" si="0"/>
        <v>1</v>
      </c>
      <c r="K12" s="13" t="b">
        <f t="shared" si="0"/>
        <v>0</v>
      </c>
      <c r="L12" s="13" t="b">
        <f t="shared" si="0"/>
        <v>1</v>
      </c>
      <c r="M12" s="13" t="b">
        <f t="shared" si="0"/>
        <v>1</v>
      </c>
      <c r="N12" s="13" t="b">
        <f t="shared" si="0"/>
        <v>1</v>
      </c>
    </row>
    <row r="13" spans="1:14" ht="27.75" customHeight="1">
      <c r="A13" s="51"/>
      <c r="B13" s="33" t="s">
        <v>405</v>
      </c>
      <c r="C13" s="32"/>
      <c r="D13" s="32"/>
      <c r="E13" s="49"/>
      <c r="F13" s="49"/>
      <c r="G13" s="49"/>
      <c r="H13" s="49"/>
    </row>
    <row r="14" spans="1:14" ht="16.5" thickBot="1">
      <c r="A14" s="51"/>
      <c r="B14" s="218" t="s">
        <v>70</v>
      </c>
      <c r="C14" s="218" t="s">
        <v>74</v>
      </c>
      <c r="D14" s="218" t="s">
        <v>75</v>
      </c>
      <c r="E14" s="218" t="s">
        <v>76</v>
      </c>
      <c r="F14" s="218" t="s">
        <v>77</v>
      </c>
      <c r="G14" s="218" t="s">
        <v>329</v>
      </c>
      <c r="H14" s="218" t="s">
        <v>330</v>
      </c>
    </row>
    <row r="15" spans="1:14" ht="16.5" thickBot="1">
      <c r="A15" s="58"/>
      <c r="B15" s="59"/>
      <c r="C15" s="59"/>
      <c r="D15" s="59"/>
      <c r="E15" s="59"/>
      <c r="F15" s="59"/>
      <c r="G15" s="59"/>
      <c r="H15" s="59"/>
    </row>
    <row r="16" spans="1:14" ht="47.25">
      <c r="A16" s="130" t="s">
        <v>403</v>
      </c>
      <c r="B16" s="35" t="s">
        <v>10</v>
      </c>
      <c r="C16" s="207" t="s">
        <v>11</v>
      </c>
      <c r="D16" s="35" t="s">
        <v>17</v>
      </c>
      <c r="E16" s="207" t="s">
        <v>9</v>
      </c>
      <c r="F16" s="35" t="s">
        <v>69</v>
      </c>
      <c r="G16" s="207" t="s">
        <v>12</v>
      </c>
      <c r="H16" s="207" t="s">
        <v>382</v>
      </c>
    </row>
    <row r="17" spans="1:14" ht="24" customHeight="1">
      <c r="A17" s="61"/>
      <c r="B17" s="62"/>
      <c r="C17" s="62"/>
      <c r="D17" s="62"/>
      <c r="E17" s="62"/>
      <c r="F17" s="62"/>
      <c r="G17" s="62"/>
      <c r="H17" s="364">
        <f>'General Info'!D18</f>
        <v>0</v>
      </c>
    </row>
    <row r="18" spans="1:14" ht="21">
      <c r="A18" s="61"/>
      <c r="B18" s="62"/>
      <c r="C18" s="62"/>
      <c r="D18" s="62"/>
      <c r="E18" s="62"/>
      <c r="F18" s="62"/>
      <c r="G18" s="62"/>
      <c r="H18" s="63" t="s">
        <v>65</v>
      </c>
    </row>
    <row r="19" spans="1:14" ht="16.5" thickBot="1">
      <c r="A19" s="45" t="s">
        <v>14</v>
      </c>
      <c r="B19" s="64"/>
      <c r="C19" s="65"/>
      <c r="D19" s="66"/>
      <c r="E19" s="65"/>
      <c r="F19" s="66"/>
      <c r="G19" s="65"/>
      <c r="H19" s="47">
        <f>SUM(H20:H1019)</f>
        <v>0</v>
      </c>
      <c r="L19" s="13" t="s">
        <v>546</v>
      </c>
      <c r="M19" s="13" t="s">
        <v>548</v>
      </c>
      <c r="N19" s="13" t="s">
        <v>549</v>
      </c>
    </row>
    <row r="20" spans="1:14" ht="16.5" thickTop="1">
      <c r="A20" s="67">
        <v>1</v>
      </c>
      <c r="B20" s="183"/>
      <c r="C20" s="183"/>
      <c r="D20" s="177"/>
      <c r="E20" s="177"/>
      <c r="F20" s="183"/>
      <c r="G20" s="177"/>
      <c r="H20" s="178"/>
      <c r="I20" s="13" t="b">
        <f>IF(ISBLANK(B20),FALSE,IF(OR(ISBLANK(C20),ISBLANK(D20),ISBLANK(E20),ISBLANK(F20),ISBLANK(G20),ISBLANK(H20)),FALSE,TRUE))</f>
        <v>0</v>
      </c>
      <c r="J20" s="13" t="b">
        <f>IF(OR(AND(B20="N/A",D20="N/A",E20="N/A",G20="N/A"),(AND(B20&lt;&gt;"N/A",D20&lt;&gt;"N/A",E20&lt;&gt;"N/A",G20&lt;&gt;"N/A"))),TRUE,FALSE)</f>
        <v>1</v>
      </c>
      <c r="K20" s="13" t="b">
        <f>IF(OR(AND(B20="N/A",H20=0),AND(NOT(ISBLANK(B20)),B20&lt;&gt;"N/A",H20&lt;&gt;0)),TRUE,FALSE)</f>
        <v>0</v>
      </c>
      <c r="L20" s="13" t="b">
        <f t="shared" ref="L20:L83" si="1">IF(D20="",TRUE,(IF(ISNUMBER(MATCH(D20,CountriesList,0)),TRUE,FALSE)))</f>
        <v>1</v>
      </c>
      <c r="M20" s="13" t="b">
        <f t="shared" ref="M20:M83" si="2">IF(E20="",TRUE,(IF(ISNUMBER(MATCH(E20,typeofentityList,0)),TRUE,FALSE)))</f>
        <v>1</v>
      </c>
      <c r="N20" s="13" t="b">
        <f t="shared" ref="N20:N83" si="3">IF(G20="",TRUE,(IF(ISNUMBER(MATCH(G20,ShortRelationList,0)),TRUE,FALSE)))</f>
        <v>1</v>
      </c>
    </row>
    <row r="21" spans="1:14">
      <c r="A21" s="67">
        <v>2</v>
      </c>
      <c r="B21" s="183"/>
      <c r="C21" s="183"/>
      <c r="D21" s="177"/>
      <c r="E21" s="177"/>
      <c r="F21" s="183"/>
      <c r="G21" s="177"/>
      <c r="H21" s="178"/>
      <c r="I21" s="13" t="b">
        <f>IF(ISBLANK(B21),TRUE,IF(OR(ISBLANK(C21),ISBLANK(D21),ISBLANK(E21),ISBLANK(F21),ISBLANK(G21),ISBLANK(H21)),FALSE,TRUE))</f>
        <v>1</v>
      </c>
      <c r="J21" s="13" t="b">
        <f>IF(OR(AND(B21="N/A",D21="N/A",E21="N/A",G21="N/A"),AND(ISBLANK(B21),ISBLANK(D21),ISBLANK(E21),ISBLANK(G21)),AND(NOT(ISBLANK(B21)),NOT(ISBLANK(D21)),NOT(ISBLANK(E21)),NOT(ISBLANK(G21)),B21&lt;&gt;"N/A",D21&lt;&gt;"N/A",E21&lt;&gt;"N/A",G21&lt;&gt;"N/A")),TRUE,FALSE)</f>
        <v>1</v>
      </c>
      <c r="K21" s="13" t="b">
        <f>IF(OR(AND(ISBLANK(B21),H21=0),AND(B21="N/A",H21=0),AND(NOT(ISBLANK(B21)),B21&lt;&gt;"N/A",H21&lt;&gt;0)),TRUE,FALSE)</f>
        <v>1</v>
      </c>
      <c r="L21" s="13" t="b">
        <f t="shared" si="1"/>
        <v>1</v>
      </c>
      <c r="M21" s="13" t="b">
        <f t="shared" si="2"/>
        <v>1</v>
      </c>
      <c r="N21" s="13" t="b">
        <f t="shared" si="3"/>
        <v>1</v>
      </c>
    </row>
    <row r="22" spans="1:14">
      <c r="A22" s="67">
        <v>3</v>
      </c>
      <c r="B22" s="183"/>
      <c r="C22" s="183"/>
      <c r="D22" s="177"/>
      <c r="E22" s="177"/>
      <c r="F22" s="183"/>
      <c r="G22" s="177"/>
      <c r="H22" s="178"/>
      <c r="I22" s="13" t="b">
        <f t="shared" ref="I22:I85" si="4">IF(ISBLANK(B22),TRUE,IF(OR(ISBLANK(C22),ISBLANK(D22),ISBLANK(E22),ISBLANK(F22),ISBLANK(G22),ISBLANK(H22)),FALSE,TRUE))</f>
        <v>1</v>
      </c>
      <c r="J22" s="13" t="b">
        <f t="shared" ref="J22:J85" si="5">IF(OR(AND(B22="N/A",D22="N/A",E22="N/A",G22="N/A"),AND(ISBLANK(B22),ISBLANK(D22),ISBLANK(E22),ISBLANK(G22)),AND(NOT(ISBLANK(B22)),NOT(ISBLANK(D22)),NOT(ISBLANK(E22)),NOT(ISBLANK(G22)),B22&lt;&gt;"N/A",D22&lt;&gt;"N/A",E22&lt;&gt;"N/A",G22&lt;&gt;"N/A")),TRUE,FALSE)</f>
        <v>1</v>
      </c>
      <c r="K22" s="13" t="b">
        <f t="shared" ref="K22:K85" si="6">IF(OR(AND(ISBLANK(B22),H22=0),AND(B22="N/A",H22=0),AND(NOT(ISBLANK(B22)),B22&lt;&gt;"N/A",H22&lt;&gt;0)),TRUE,FALSE)</f>
        <v>1</v>
      </c>
      <c r="L22" s="13" t="b">
        <f t="shared" si="1"/>
        <v>1</v>
      </c>
      <c r="M22" s="13" t="b">
        <f t="shared" si="2"/>
        <v>1</v>
      </c>
      <c r="N22" s="13" t="b">
        <f t="shared" si="3"/>
        <v>1</v>
      </c>
    </row>
    <row r="23" spans="1:14">
      <c r="A23" s="67">
        <v>4</v>
      </c>
      <c r="B23" s="183"/>
      <c r="C23" s="183"/>
      <c r="D23" s="177"/>
      <c r="E23" s="177"/>
      <c r="F23" s="183"/>
      <c r="G23" s="177"/>
      <c r="H23" s="178"/>
      <c r="I23" s="13" t="b">
        <f t="shared" si="4"/>
        <v>1</v>
      </c>
      <c r="J23" s="13" t="b">
        <f t="shared" si="5"/>
        <v>1</v>
      </c>
      <c r="K23" s="13" t="b">
        <f t="shared" si="6"/>
        <v>1</v>
      </c>
      <c r="L23" s="13" t="b">
        <f t="shared" si="1"/>
        <v>1</v>
      </c>
      <c r="M23" s="13" t="b">
        <f t="shared" si="2"/>
        <v>1</v>
      </c>
      <c r="N23" s="13" t="b">
        <f t="shared" si="3"/>
        <v>1</v>
      </c>
    </row>
    <row r="24" spans="1:14">
      <c r="A24" s="67">
        <v>5</v>
      </c>
      <c r="B24" s="183"/>
      <c r="C24" s="183"/>
      <c r="D24" s="177"/>
      <c r="E24" s="177"/>
      <c r="F24" s="183"/>
      <c r="G24" s="177"/>
      <c r="H24" s="178"/>
      <c r="I24" s="13" t="b">
        <f t="shared" si="4"/>
        <v>1</v>
      </c>
      <c r="J24" s="13" t="b">
        <f t="shared" si="5"/>
        <v>1</v>
      </c>
      <c r="K24" s="13" t="b">
        <f t="shared" si="6"/>
        <v>1</v>
      </c>
      <c r="L24" s="13" t="b">
        <f t="shared" si="1"/>
        <v>1</v>
      </c>
      <c r="M24" s="13" t="b">
        <f t="shared" si="2"/>
        <v>1</v>
      </c>
      <c r="N24" s="13" t="b">
        <f t="shared" si="3"/>
        <v>1</v>
      </c>
    </row>
    <row r="25" spans="1:14">
      <c r="A25" s="67">
        <v>6</v>
      </c>
      <c r="B25" s="183"/>
      <c r="C25" s="183"/>
      <c r="D25" s="177"/>
      <c r="E25" s="177"/>
      <c r="F25" s="183"/>
      <c r="G25" s="177"/>
      <c r="H25" s="178"/>
      <c r="I25" s="13" t="b">
        <f t="shared" si="4"/>
        <v>1</v>
      </c>
      <c r="J25" s="13" t="b">
        <f t="shared" si="5"/>
        <v>1</v>
      </c>
      <c r="K25" s="13" t="b">
        <f t="shared" si="6"/>
        <v>1</v>
      </c>
      <c r="L25" s="13" t="b">
        <f t="shared" si="1"/>
        <v>1</v>
      </c>
      <c r="M25" s="13" t="b">
        <f t="shared" si="2"/>
        <v>1</v>
      </c>
      <c r="N25" s="13" t="b">
        <f t="shared" si="3"/>
        <v>1</v>
      </c>
    </row>
    <row r="26" spans="1:14">
      <c r="A26" s="67">
        <v>7</v>
      </c>
      <c r="B26" s="183"/>
      <c r="C26" s="183"/>
      <c r="D26" s="177"/>
      <c r="E26" s="177"/>
      <c r="F26" s="183"/>
      <c r="G26" s="177"/>
      <c r="H26" s="178"/>
      <c r="I26" s="13" t="b">
        <f t="shared" si="4"/>
        <v>1</v>
      </c>
      <c r="J26" s="13" t="b">
        <f t="shared" si="5"/>
        <v>1</v>
      </c>
      <c r="K26" s="13" t="b">
        <f t="shared" si="6"/>
        <v>1</v>
      </c>
      <c r="L26" s="13" t="b">
        <f t="shared" si="1"/>
        <v>1</v>
      </c>
      <c r="M26" s="13" t="b">
        <f t="shared" si="2"/>
        <v>1</v>
      </c>
      <c r="N26" s="13" t="b">
        <f t="shared" si="3"/>
        <v>1</v>
      </c>
    </row>
    <row r="27" spans="1:14">
      <c r="A27" s="67">
        <v>8</v>
      </c>
      <c r="B27" s="183"/>
      <c r="C27" s="183"/>
      <c r="D27" s="177"/>
      <c r="E27" s="177"/>
      <c r="F27" s="183"/>
      <c r="G27" s="177"/>
      <c r="H27" s="178"/>
      <c r="I27" s="13" t="b">
        <f t="shared" si="4"/>
        <v>1</v>
      </c>
      <c r="J27" s="13" t="b">
        <f t="shared" si="5"/>
        <v>1</v>
      </c>
      <c r="K27" s="13" t="b">
        <f t="shared" si="6"/>
        <v>1</v>
      </c>
      <c r="L27" s="13" t="b">
        <f t="shared" si="1"/>
        <v>1</v>
      </c>
      <c r="M27" s="13" t="b">
        <f t="shared" si="2"/>
        <v>1</v>
      </c>
      <c r="N27" s="13" t="b">
        <f t="shared" si="3"/>
        <v>1</v>
      </c>
    </row>
    <row r="28" spans="1:14">
      <c r="A28" s="67">
        <v>9</v>
      </c>
      <c r="B28" s="183"/>
      <c r="C28" s="183"/>
      <c r="D28" s="177"/>
      <c r="E28" s="177"/>
      <c r="F28" s="183"/>
      <c r="G28" s="177"/>
      <c r="H28" s="178"/>
      <c r="I28" s="13" t="b">
        <f t="shared" si="4"/>
        <v>1</v>
      </c>
      <c r="J28" s="13" t="b">
        <f t="shared" si="5"/>
        <v>1</v>
      </c>
      <c r="K28" s="13" t="b">
        <f t="shared" si="6"/>
        <v>1</v>
      </c>
      <c r="L28" s="13" t="b">
        <f t="shared" si="1"/>
        <v>1</v>
      </c>
      <c r="M28" s="13" t="b">
        <f t="shared" si="2"/>
        <v>1</v>
      </c>
      <c r="N28" s="13" t="b">
        <f t="shared" si="3"/>
        <v>1</v>
      </c>
    </row>
    <row r="29" spans="1:14">
      <c r="A29" s="67">
        <v>10</v>
      </c>
      <c r="B29" s="183"/>
      <c r="C29" s="183"/>
      <c r="D29" s="177"/>
      <c r="E29" s="177"/>
      <c r="F29" s="183"/>
      <c r="G29" s="177"/>
      <c r="H29" s="178"/>
      <c r="I29" s="13" t="b">
        <f t="shared" si="4"/>
        <v>1</v>
      </c>
      <c r="J29" s="13" t="b">
        <f t="shared" si="5"/>
        <v>1</v>
      </c>
      <c r="K29" s="13" t="b">
        <f t="shared" si="6"/>
        <v>1</v>
      </c>
      <c r="L29" s="13" t="b">
        <f t="shared" si="1"/>
        <v>1</v>
      </c>
      <c r="M29" s="13" t="b">
        <f t="shared" si="2"/>
        <v>1</v>
      </c>
      <c r="N29" s="13" t="b">
        <f t="shared" si="3"/>
        <v>1</v>
      </c>
    </row>
    <row r="30" spans="1:14">
      <c r="A30" s="67">
        <v>11</v>
      </c>
      <c r="B30" s="183"/>
      <c r="C30" s="183"/>
      <c r="D30" s="177"/>
      <c r="E30" s="177"/>
      <c r="F30" s="183"/>
      <c r="G30" s="177"/>
      <c r="H30" s="178"/>
      <c r="I30" s="13" t="b">
        <f t="shared" si="4"/>
        <v>1</v>
      </c>
      <c r="J30" s="13" t="b">
        <f t="shared" si="5"/>
        <v>1</v>
      </c>
      <c r="K30" s="13" t="b">
        <f t="shared" si="6"/>
        <v>1</v>
      </c>
      <c r="L30" s="13" t="b">
        <f t="shared" si="1"/>
        <v>1</v>
      </c>
      <c r="M30" s="13" t="b">
        <f t="shared" si="2"/>
        <v>1</v>
      </c>
      <c r="N30" s="13" t="b">
        <f t="shared" si="3"/>
        <v>1</v>
      </c>
    </row>
    <row r="31" spans="1:14">
      <c r="A31" s="67">
        <v>12</v>
      </c>
      <c r="B31" s="183"/>
      <c r="C31" s="183"/>
      <c r="D31" s="177"/>
      <c r="E31" s="177"/>
      <c r="F31" s="183"/>
      <c r="G31" s="177"/>
      <c r="H31" s="178"/>
      <c r="I31" s="13" t="b">
        <f t="shared" si="4"/>
        <v>1</v>
      </c>
      <c r="J31" s="13" t="b">
        <f t="shared" si="5"/>
        <v>1</v>
      </c>
      <c r="K31" s="13" t="b">
        <f t="shared" si="6"/>
        <v>1</v>
      </c>
      <c r="L31" s="13" t="b">
        <f t="shared" si="1"/>
        <v>1</v>
      </c>
      <c r="M31" s="13" t="b">
        <f t="shared" si="2"/>
        <v>1</v>
      </c>
      <c r="N31" s="13" t="b">
        <f t="shared" si="3"/>
        <v>1</v>
      </c>
    </row>
    <row r="32" spans="1:14">
      <c r="A32" s="67">
        <v>13</v>
      </c>
      <c r="B32" s="183"/>
      <c r="C32" s="183"/>
      <c r="D32" s="177"/>
      <c r="E32" s="177"/>
      <c r="F32" s="183"/>
      <c r="G32" s="177"/>
      <c r="H32" s="178"/>
      <c r="I32" s="13" t="b">
        <f t="shared" si="4"/>
        <v>1</v>
      </c>
      <c r="J32" s="13" t="b">
        <f t="shared" si="5"/>
        <v>1</v>
      </c>
      <c r="K32" s="13" t="b">
        <f t="shared" si="6"/>
        <v>1</v>
      </c>
      <c r="L32" s="13" t="b">
        <f t="shared" si="1"/>
        <v>1</v>
      </c>
      <c r="M32" s="13" t="b">
        <f t="shared" si="2"/>
        <v>1</v>
      </c>
      <c r="N32" s="13" t="b">
        <f t="shared" si="3"/>
        <v>1</v>
      </c>
    </row>
    <row r="33" spans="1:14">
      <c r="A33" s="67">
        <v>14</v>
      </c>
      <c r="B33" s="183"/>
      <c r="C33" s="183"/>
      <c r="D33" s="177"/>
      <c r="E33" s="177"/>
      <c r="F33" s="183"/>
      <c r="G33" s="177"/>
      <c r="H33" s="178"/>
      <c r="I33" s="13" t="b">
        <f t="shared" si="4"/>
        <v>1</v>
      </c>
      <c r="J33" s="13" t="b">
        <f t="shared" si="5"/>
        <v>1</v>
      </c>
      <c r="K33" s="13" t="b">
        <f t="shared" si="6"/>
        <v>1</v>
      </c>
      <c r="L33" s="13" t="b">
        <f t="shared" si="1"/>
        <v>1</v>
      </c>
      <c r="M33" s="13" t="b">
        <f t="shared" si="2"/>
        <v>1</v>
      </c>
      <c r="N33" s="13" t="b">
        <f t="shared" si="3"/>
        <v>1</v>
      </c>
    </row>
    <row r="34" spans="1:14">
      <c r="A34" s="67">
        <v>15</v>
      </c>
      <c r="B34" s="183"/>
      <c r="C34" s="183"/>
      <c r="D34" s="177"/>
      <c r="E34" s="177"/>
      <c r="F34" s="183"/>
      <c r="G34" s="177"/>
      <c r="H34" s="178"/>
      <c r="I34" s="13" t="b">
        <f t="shared" si="4"/>
        <v>1</v>
      </c>
      <c r="J34" s="13" t="b">
        <f t="shared" si="5"/>
        <v>1</v>
      </c>
      <c r="K34" s="13" t="b">
        <f t="shared" si="6"/>
        <v>1</v>
      </c>
      <c r="L34" s="13" t="b">
        <f t="shared" si="1"/>
        <v>1</v>
      </c>
      <c r="M34" s="13" t="b">
        <f t="shared" si="2"/>
        <v>1</v>
      </c>
      <c r="N34" s="13" t="b">
        <f t="shared" si="3"/>
        <v>1</v>
      </c>
    </row>
    <row r="35" spans="1:14">
      <c r="A35" s="67">
        <v>16</v>
      </c>
      <c r="B35" s="183"/>
      <c r="C35" s="183"/>
      <c r="D35" s="177"/>
      <c r="E35" s="177"/>
      <c r="F35" s="183"/>
      <c r="G35" s="177"/>
      <c r="H35" s="178"/>
      <c r="I35" s="13" t="b">
        <f t="shared" si="4"/>
        <v>1</v>
      </c>
      <c r="J35" s="13" t="b">
        <f t="shared" si="5"/>
        <v>1</v>
      </c>
      <c r="K35" s="13" t="b">
        <f t="shared" si="6"/>
        <v>1</v>
      </c>
      <c r="L35" s="13" t="b">
        <f t="shared" si="1"/>
        <v>1</v>
      </c>
      <c r="M35" s="13" t="b">
        <f t="shared" si="2"/>
        <v>1</v>
      </c>
      <c r="N35" s="13" t="b">
        <f t="shared" si="3"/>
        <v>1</v>
      </c>
    </row>
    <row r="36" spans="1:14">
      <c r="A36" s="67">
        <v>17</v>
      </c>
      <c r="B36" s="183"/>
      <c r="C36" s="183"/>
      <c r="D36" s="177"/>
      <c r="E36" s="177"/>
      <c r="F36" s="183"/>
      <c r="G36" s="177"/>
      <c r="H36" s="178"/>
      <c r="I36" s="13" t="b">
        <f t="shared" si="4"/>
        <v>1</v>
      </c>
      <c r="J36" s="13" t="b">
        <f t="shared" si="5"/>
        <v>1</v>
      </c>
      <c r="K36" s="13" t="b">
        <f t="shared" si="6"/>
        <v>1</v>
      </c>
      <c r="L36" s="13" t="b">
        <f t="shared" si="1"/>
        <v>1</v>
      </c>
      <c r="M36" s="13" t="b">
        <f t="shared" si="2"/>
        <v>1</v>
      </c>
      <c r="N36" s="13" t="b">
        <f t="shared" si="3"/>
        <v>1</v>
      </c>
    </row>
    <row r="37" spans="1:14">
      <c r="A37" s="67">
        <v>18</v>
      </c>
      <c r="B37" s="183"/>
      <c r="C37" s="183"/>
      <c r="D37" s="177"/>
      <c r="E37" s="177"/>
      <c r="F37" s="183"/>
      <c r="G37" s="177"/>
      <c r="H37" s="178"/>
      <c r="I37" s="13" t="b">
        <f t="shared" si="4"/>
        <v>1</v>
      </c>
      <c r="J37" s="13" t="b">
        <f t="shared" si="5"/>
        <v>1</v>
      </c>
      <c r="K37" s="13" t="b">
        <f t="shared" si="6"/>
        <v>1</v>
      </c>
      <c r="L37" s="13" t="b">
        <f t="shared" si="1"/>
        <v>1</v>
      </c>
      <c r="M37" s="13" t="b">
        <f t="shared" si="2"/>
        <v>1</v>
      </c>
      <c r="N37" s="13" t="b">
        <f t="shared" si="3"/>
        <v>1</v>
      </c>
    </row>
    <row r="38" spans="1:14">
      <c r="A38" s="67">
        <v>19</v>
      </c>
      <c r="B38" s="183"/>
      <c r="C38" s="183"/>
      <c r="D38" s="177"/>
      <c r="E38" s="177"/>
      <c r="F38" s="183"/>
      <c r="G38" s="177"/>
      <c r="H38" s="178"/>
      <c r="I38" s="13" t="b">
        <f t="shared" si="4"/>
        <v>1</v>
      </c>
      <c r="J38" s="13" t="b">
        <f t="shared" si="5"/>
        <v>1</v>
      </c>
      <c r="K38" s="13" t="b">
        <f t="shared" si="6"/>
        <v>1</v>
      </c>
      <c r="L38" s="13" t="b">
        <f t="shared" si="1"/>
        <v>1</v>
      </c>
      <c r="M38" s="13" t="b">
        <f t="shared" si="2"/>
        <v>1</v>
      </c>
      <c r="N38" s="13" t="b">
        <f t="shared" si="3"/>
        <v>1</v>
      </c>
    </row>
    <row r="39" spans="1:14">
      <c r="A39" s="67">
        <v>20</v>
      </c>
      <c r="B39" s="183"/>
      <c r="C39" s="183"/>
      <c r="D39" s="177"/>
      <c r="E39" s="177"/>
      <c r="F39" s="183"/>
      <c r="G39" s="177"/>
      <c r="H39" s="178"/>
      <c r="I39" s="13" t="b">
        <f t="shared" si="4"/>
        <v>1</v>
      </c>
      <c r="J39" s="13" t="b">
        <f t="shared" si="5"/>
        <v>1</v>
      </c>
      <c r="K39" s="13" t="b">
        <f t="shared" si="6"/>
        <v>1</v>
      </c>
      <c r="L39" s="13" t="b">
        <f t="shared" si="1"/>
        <v>1</v>
      </c>
      <c r="M39" s="13" t="b">
        <f t="shared" si="2"/>
        <v>1</v>
      </c>
      <c r="N39" s="13" t="b">
        <f t="shared" si="3"/>
        <v>1</v>
      </c>
    </row>
    <row r="40" spans="1:14">
      <c r="A40" s="67">
        <v>21</v>
      </c>
      <c r="B40" s="183"/>
      <c r="C40" s="183"/>
      <c r="D40" s="177"/>
      <c r="E40" s="177"/>
      <c r="F40" s="183"/>
      <c r="G40" s="177"/>
      <c r="H40" s="178"/>
      <c r="I40" s="13" t="b">
        <f t="shared" si="4"/>
        <v>1</v>
      </c>
      <c r="J40" s="13" t="b">
        <f t="shared" si="5"/>
        <v>1</v>
      </c>
      <c r="K40" s="13" t="b">
        <f t="shared" si="6"/>
        <v>1</v>
      </c>
      <c r="L40" s="13" t="b">
        <f t="shared" si="1"/>
        <v>1</v>
      </c>
      <c r="M40" s="13" t="b">
        <f t="shared" si="2"/>
        <v>1</v>
      </c>
      <c r="N40" s="13" t="b">
        <f t="shared" si="3"/>
        <v>1</v>
      </c>
    </row>
    <row r="41" spans="1:14">
      <c r="A41" s="67">
        <v>22</v>
      </c>
      <c r="B41" s="183"/>
      <c r="C41" s="183"/>
      <c r="D41" s="177"/>
      <c r="E41" s="177"/>
      <c r="F41" s="183"/>
      <c r="G41" s="177"/>
      <c r="H41" s="178"/>
      <c r="I41" s="13" t="b">
        <f t="shared" si="4"/>
        <v>1</v>
      </c>
      <c r="J41" s="13" t="b">
        <f t="shared" si="5"/>
        <v>1</v>
      </c>
      <c r="K41" s="13" t="b">
        <f t="shared" si="6"/>
        <v>1</v>
      </c>
      <c r="L41" s="13" t="b">
        <f t="shared" si="1"/>
        <v>1</v>
      </c>
      <c r="M41" s="13" t="b">
        <f t="shared" si="2"/>
        <v>1</v>
      </c>
      <c r="N41" s="13" t="b">
        <f t="shared" si="3"/>
        <v>1</v>
      </c>
    </row>
    <row r="42" spans="1:14">
      <c r="A42" s="67">
        <v>23</v>
      </c>
      <c r="B42" s="183"/>
      <c r="C42" s="183"/>
      <c r="D42" s="177"/>
      <c r="E42" s="177"/>
      <c r="F42" s="183"/>
      <c r="G42" s="177"/>
      <c r="H42" s="178"/>
      <c r="I42" s="13" t="b">
        <f t="shared" si="4"/>
        <v>1</v>
      </c>
      <c r="J42" s="13" t="b">
        <f t="shared" si="5"/>
        <v>1</v>
      </c>
      <c r="K42" s="13" t="b">
        <f t="shared" si="6"/>
        <v>1</v>
      </c>
      <c r="L42" s="13" t="b">
        <f t="shared" si="1"/>
        <v>1</v>
      </c>
      <c r="M42" s="13" t="b">
        <f t="shared" si="2"/>
        <v>1</v>
      </c>
      <c r="N42" s="13" t="b">
        <f t="shared" si="3"/>
        <v>1</v>
      </c>
    </row>
    <row r="43" spans="1:14">
      <c r="A43" s="67">
        <v>24</v>
      </c>
      <c r="B43" s="183"/>
      <c r="C43" s="183"/>
      <c r="D43" s="177"/>
      <c r="E43" s="177"/>
      <c r="F43" s="183"/>
      <c r="G43" s="177"/>
      <c r="H43" s="178"/>
      <c r="I43" s="13" t="b">
        <f t="shared" si="4"/>
        <v>1</v>
      </c>
      <c r="J43" s="13" t="b">
        <f t="shared" si="5"/>
        <v>1</v>
      </c>
      <c r="K43" s="13" t="b">
        <f t="shared" si="6"/>
        <v>1</v>
      </c>
      <c r="L43" s="13" t="b">
        <f t="shared" si="1"/>
        <v>1</v>
      </c>
      <c r="M43" s="13" t="b">
        <f t="shared" si="2"/>
        <v>1</v>
      </c>
      <c r="N43" s="13" t="b">
        <f t="shared" si="3"/>
        <v>1</v>
      </c>
    </row>
    <row r="44" spans="1:14">
      <c r="A44" s="67">
        <v>25</v>
      </c>
      <c r="B44" s="183"/>
      <c r="C44" s="183"/>
      <c r="D44" s="177"/>
      <c r="E44" s="177"/>
      <c r="F44" s="183"/>
      <c r="G44" s="177"/>
      <c r="H44" s="178"/>
      <c r="I44" s="13" t="b">
        <f t="shared" si="4"/>
        <v>1</v>
      </c>
      <c r="J44" s="13" t="b">
        <f t="shared" si="5"/>
        <v>1</v>
      </c>
      <c r="K44" s="13" t="b">
        <f t="shared" si="6"/>
        <v>1</v>
      </c>
      <c r="L44" s="13" t="b">
        <f t="shared" si="1"/>
        <v>1</v>
      </c>
      <c r="M44" s="13" t="b">
        <f t="shared" si="2"/>
        <v>1</v>
      </c>
      <c r="N44" s="13" t="b">
        <f t="shared" si="3"/>
        <v>1</v>
      </c>
    </row>
    <row r="45" spans="1:14">
      <c r="A45" s="67">
        <v>26</v>
      </c>
      <c r="B45" s="183"/>
      <c r="C45" s="183"/>
      <c r="D45" s="177"/>
      <c r="E45" s="177"/>
      <c r="F45" s="183"/>
      <c r="G45" s="177"/>
      <c r="H45" s="178"/>
      <c r="I45" s="13" t="b">
        <f t="shared" si="4"/>
        <v>1</v>
      </c>
      <c r="J45" s="13" t="b">
        <f t="shared" si="5"/>
        <v>1</v>
      </c>
      <c r="K45" s="13" t="b">
        <f t="shared" si="6"/>
        <v>1</v>
      </c>
      <c r="L45" s="13" t="b">
        <f t="shared" si="1"/>
        <v>1</v>
      </c>
      <c r="M45" s="13" t="b">
        <f t="shared" si="2"/>
        <v>1</v>
      </c>
      <c r="N45" s="13" t="b">
        <f t="shared" si="3"/>
        <v>1</v>
      </c>
    </row>
    <row r="46" spans="1:14">
      <c r="A46" s="67">
        <v>27</v>
      </c>
      <c r="B46" s="183"/>
      <c r="C46" s="183"/>
      <c r="D46" s="177"/>
      <c r="E46" s="177"/>
      <c r="F46" s="183"/>
      <c r="G46" s="177"/>
      <c r="H46" s="178"/>
      <c r="I46" s="13" t="b">
        <f t="shared" si="4"/>
        <v>1</v>
      </c>
      <c r="J46" s="13" t="b">
        <f t="shared" si="5"/>
        <v>1</v>
      </c>
      <c r="K46" s="13" t="b">
        <f t="shared" si="6"/>
        <v>1</v>
      </c>
      <c r="L46" s="13" t="b">
        <f t="shared" si="1"/>
        <v>1</v>
      </c>
      <c r="M46" s="13" t="b">
        <f t="shared" si="2"/>
        <v>1</v>
      </c>
      <c r="N46" s="13" t="b">
        <f t="shared" si="3"/>
        <v>1</v>
      </c>
    </row>
    <row r="47" spans="1:14">
      <c r="A47" s="67">
        <v>28</v>
      </c>
      <c r="B47" s="183"/>
      <c r="C47" s="183"/>
      <c r="D47" s="177"/>
      <c r="E47" s="177"/>
      <c r="F47" s="183"/>
      <c r="G47" s="177"/>
      <c r="H47" s="178"/>
      <c r="I47" s="13" t="b">
        <f t="shared" si="4"/>
        <v>1</v>
      </c>
      <c r="J47" s="13" t="b">
        <f t="shared" si="5"/>
        <v>1</v>
      </c>
      <c r="K47" s="13" t="b">
        <f t="shared" si="6"/>
        <v>1</v>
      </c>
      <c r="L47" s="13" t="b">
        <f t="shared" si="1"/>
        <v>1</v>
      </c>
      <c r="M47" s="13" t="b">
        <f t="shared" si="2"/>
        <v>1</v>
      </c>
      <c r="N47" s="13" t="b">
        <f t="shared" si="3"/>
        <v>1</v>
      </c>
    </row>
    <row r="48" spans="1:14">
      <c r="A48" s="67">
        <v>29</v>
      </c>
      <c r="B48" s="183"/>
      <c r="C48" s="183"/>
      <c r="D48" s="177"/>
      <c r="E48" s="177"/>
      <c r="F48" s="183"/>
      <c r="G48" s="177"/>
      <c r="H48" s="178"/>
      <c r="I48" s="13" t="b">
        <f t="shared" si="4"/>
        <v>1</v>
      </c>
      <c r="J48" s="13" t="b">
        <f t="shared" si="5"/>
        <v>1</v>
      </c>
      <c r="K48" s="13" t="b">
        <f t="shared" si="6"/>
        <v>1</v>
      </c>
      <c r="L48" s="13" t="b">
        <f t="shared" si="1"/>
        <v>1</v>
      </c>
      <c r="M48" s="13" t="b">
        <f t="shared" si="2"/>
        <v>1</v>
      </c>
      <c r="N48" s="13" t="b">
        <f t="shared" si="3"/>
        <v>1</v>
      </c>
    </row>
    <row r="49" spans="1:14">
      <c r="A49" s="67">
        <v>30</v>
      </c>
      <c r="B49" s="183"/>
      <c r="C49" s="183"/>
      <c r="D49" s="177"/>
      <c r="E49" s="177"/>
      <c r="F49" s="183"/>
      <c r="G49" s="177"/>
      <c r="H49" s="178"/>
      <c r="I49" s="13" t="b">
        <f t="shared" si="4"/>
        <v>1</v>
      </c>
      <c r="J49" s="13" t="b">
        <f t="shared" si="5"/>
        <v>1</v>
      </c>
      <c r="K49" s="13" t="b">
        <f t="shared" si="6"/>
        <v>1</v>
      </c>
      <c r="L49" s="13" t="b">
        <f t="shared" si="1"/>
        <v>1</v>
      </c>
      <c r="M49" s="13" t="b">
        <f t="shared" si="2"/>
        <v>1</v>
      </c>
      <c r="N49" s="13" t="b">
        <f t="shared" si="3"/>
        <v>1</v>
      </c>
    </row>
    <row r="50" spans="1:14">
      <c r="A50" s="67">
        <v>31</v>
      </c>
      <c r="B50" s="183"/>
      <c r="C50" s="183"/>
      <c r="D50" s="177"/>
      <c r="E50" s="177"/>
      <c r="F50" s="183"/>
      <c r="G50" s="177"/>
      <c r="H50" s="178"/>
      <c r="I50" s="13" t="b">
        <f t="shared" si="4"/>
        <v>1</v>
      </c>
      <c r="J50" s="13" t="b">
        <f t="shared" si="5"/>
        <v>1</v>
      </c>
      <c r="K50" s="13" t="b">
        <f t="shared" si="6"/>
        <v>1</v>
      </c>
      <c r="L50" s="13" t="b">
        <f t="shared" si="1"/>
        <v>1</v>
      </c>
      <c r="M50" s="13" t="b">
        <f t="shared" si="2"/>
        <v>1</v>
      </c>
      <c r="N50" s="13" t="b">
        <f t="shared" si="3"/>
        <v>1</v>
      </c>
    </row>
    <row r="51" spans="1:14">
      <c r="A51" s="67">
        <v>32</v>
      </c>
      <c r="B51" s="183"/>
      <c r="C51" s="183"/>
      <c r="D51" s="177"/>
      <c r="E51" s="177"/>
      <c r="F51" s="183"/>
      <c r="G51" s="177"/>
      <c r="H51" s="178"/>
      <c r="I51" s="13" t="b">
        <f t="shared" si="4"/>
        <v>1</v>
      </c>
      <c r="J51" s="13" t="b">
        <f t="shared" si="5"/>
        <v>1</v>
      </c>
      <c r="K51" s="13" t="b">
        <f t="shared" si="6"/>
        <v>1</v>
      </c>
      <c r="L51" s="13" t="b">
        <f t="shared" si="1"/>
        <v>1</v>
      </c>
      <c r="M51" s="13" t="b">
        <f t="shared" si="2"/>
        <v>1</v>
      </c>
      <c r="N51" s="13" t="b">
        <f t="shared" si="3"/>
        <v>1</v>
      </c>
    </row>
    <row r="52" spans="1:14">
      <c r="A52" s="67">
        <v>33</v>
      </c>
      <c r="B52" s="183"/>
      <c r="C52" s="183"/>
      <c r="D52" s="177"/>
      <c r="E52" s="177"/>
      <c r="F52" s="183"/>
      <c r="G52" s="177"/>
      <c r="H52" s="178"/>
      <c r="I52" s="13" t="b">
        <f t="shared" si="4"/>
        <v>1</v>
      </c>
      <c r="J52" s="13" t="b">
        <f t="shared" si="5"/>
        <v>1</v>
      </c>
      <c r="K52" s="13" t="b">
        <f t="shared" si="6"/>
        <v>1</v>
      </c>
      <c r="L52" s="13" t="b">
        <f t="shared" si="1"/>
        <v>1</v>
      </c>
      <c r="M52" s="13" t="b">
        <f t="shared" si="2"/>
        <v>1</v>
      </c>
      <c r="N52" s="13" t="b">
        <f t="shared" si="3"/>
        <v>1</v>
      </c>
    </row>
    <row r="53" spans="1:14">
      <c r="A53" s="67">
        <v>34</v>
      </c>
      <c r="B53" s="183"/>
      <c r="C53" s="183"/>
      <c r="D53" s="177"/>
      <c r="E53" s="177"/>
      <c r="F53" s="183"/>
      <c r="G53" s="177"/>
      <c r="H53" s="178"/>
      <c r="I53" s="13" t="b">
        <f t="shared" si="4"/>
        <v>1</v>
      </c>
      <c r="J53" s="13" t="b">
        <f t="shared" si="5"/>
        <v>1</v>
      </c>
      <c r="K53" s="13" t="b">
        <f t="shared" si="6"/>
        <v>1</v>
      </c>
      <c r="L53" s="13" t="b">
        <f t="shared" si="1"/>
        <v>1</v>
      </c>
      <c r="M53" s="13" t="b">
        <f t="shared" si="2"/>
        <v>1</v>
      </c>
      <c r="N53" s="13" t="b">
        <f t="shared" si="3"/>
        <v>1</v>
      </c>
    </row>
    <row r="54" spans="1:14">
      <c r="A54" s="67">
        <v>35</v>
      </c>
      <c r="B54" s="183"/>
      <c r="C54" s="183"/>
      <c r="D54" s="177"/>
      <c r="E54" s="177"/>
      <c r="F54" s="183"/>
      <c r="G54" s="177"/>
      <c r="H54" s="178"/>
      <c r="I54" s="13" t="b">
        <f t="shared" si="4"/>
        <v>1</v>
      </c>
      <c r="J54" s="13" t="b">
        <f t="shared" si="5"/>
        <v>1</v>
      </c>
      <c r="K54" s="13" t="b">
        <f t="shared" si="6"/>
        <v>1</v>
      </c>
      <c r="L54" s="13" t="b">
        <f t="shared" si="1"/>
        <v>1</v>
      </c>
      <c r="M54" s="13" t="b">
        <f t="shared" si="2"/>
        <v>1</v>
      </c>
      <c r="N54" s="13" t="b">
        <f t="shared" si="3"/>
        <v>1</v>
      </c>
    </row>
    <row r="55" spans="1:14">
      <c r="A55" s="67">
        <v>36</v>
      </c>
      <c r="B55" s="183"/>
      <c r="C55" s="183"/>
      <c r="D55" s="177"/>
      <c r="E55" s="177"/>
      <c r="F55" s="183"/>
      <c r="G55" s="177"/>
      <c r="H55" s="178"/>
      <c r="I55" s="13" t="b">
        <f t="shared" si="4"/>
        <v>1</v>
      </c>
      <c r="J55" s="13" t="b">
        <f t="shared" si="5"/>
        <v>1</v>
      </c>
      <c r="K55" s="13" t="b">
        <f t="shared" si="6"/>
        <v>1</v>
      </c>
      <c r="L55" s="13" t="b">
        <f t="shared" si="1"/>
        <v>1</v>
      </c>
      <c r="M55" s="13" t="b">
        <f t="shared" si="2"/>
        <v>1</v>
      </c>
      <c r="N55" s="13" t="b">
        <f t="shared" si="3"/>
        <v>1</v>
      </c>
    </row>
    <row r="56" spans="1:14">
      <c r="A56" s="67">
        <v>37</v>
      </c>
      <c r="B56" s="183"/>
      <c r="C56" s="183"/>
      <c r="D56" s="177"/>
      <c r="E56" s="177"/>
      <c r="F56" s="183"/>
      <c r="G56" s="177"/>
      <c r="H56" s="178"/>
      <c r="I56" s="13" t="b">
        <f t="shared" si="4"/>
        <v>1</v>
      </c>
      <c r="J56" s="13" t="b">
        <f t="shared" si="5"/>
        <v>1</v>
      </c>
      <c r="K56" s="13" t="b">
        <f t="shared" si="6"/>
        <v>1</v>
      </c>
      <c r="L56" s="13" t="b">
        <f t="shared" si="1"/>
        <v>1</v>
      </c>
      <c r="M56" s="13" t="b">
        <f t="shared" si="2"/>
        <v>1</v>
      </c>
      <c r="N56" s="13" t="b">
        <f t="shared" si="3"/>
        <v>1</v>
      </c>
    </row>
    <row r="57" spans="1:14">
      <c r="A57" s="67">
        <v>38</v>
      </c>
      <c r="B57" s="183"/>
      <c r="C57" s="183"/>
      <c r="D57" s="177"/>
      <c r="E57" s="177"/>
      <c r="F57" s="183"/>
      <c r="G57" s="177"/>
      <c r="H57" s="178"/>
      <c r="I57" s="13" t="b">
        <f t="shared" si="4"/>
        <v>1</v>
      </c>
      <c r="J57" s="13" t="b">
        <f t="shared" si="5"/>
        <v>1</v>
      </c>
      <c r="K57" s="13" t="b">
        <f t="shared" si="6"/>
        <v>1</v>
      </c>
      <c r="L57" s="13" t="b">
        <f t="shared" si="1"/>
        <v>1</v>
      </c>
      <c r="M57" s="13" t="b">
        <f t="shared" si="2"/>
        <v>1</v>
      </c>
      <c r="N57" s="13" t="b">
        <f t="shared" si="3"/>
        <v>1</v>
      </c>
    </row>
    <row r="58" spans="1:14">
      <c r="A58" s="67">
        <v>39</v>
      </c>
      <c r="B58" s="183"/>
      <c r="C58" s="183"/>
      <c r="D58" s="177"/>
      <c r="E58" s="177"/>
      <c r="F58" s="183"/>
      <c r="G58" s="177"/>
      <c r="H58" s="178"/>
      <c r="I58" s="13" t="b">
        <f t="shared" si="4"/>
        <v>1</v>
      </c>
      <c r="J58" s="13" t="b">
        <f t="shared" si="5"/>
        <v>1</v>
      </c>
      <c r="K58" s="13" t="b">
        <f t="shared" si="6"/>
        <v>1</v>
      </c>
      <c r="L58" s="13" t="b">
        <f t="shared" si="1"/>
        <v>1</v>
      </c>
      <c r="M58" s="13" t="b">
        <f t="shared" si="2"/>
        <v>1</v>
      </c>
      <c r="N58" s="13" t="b">
        <f t="shared" si="3"/>
        <v>1</v>
      </c>
    </row>
    <row r="59" spans="1:14">
      <c r="A59" s="67">
        <v>40</v>
      </c>
      <c r="B59" s="183"/>
      <c r="C59" s="183"/>
      <c r="D59" s="177"/>
      <c r="E59" s="177"/>
      <c r="F59" s="183"/>
      <c r="G59" s="177"/>
      <c r="H59" s="178"/>
      <c r="I59" s="13" t="b">
        <f t="shared" si="4"/>
        <v>1</v>
      </c>
      <c r="J59" s="13" t="b">
        <f t="shared" si="5"/>
        <v>1</v>
      </c>
      <c r="K59" s="13" t="b">
        <f t="shared" si="6"/>
        <v>1</v>
      </c>
      <c r="L59" s="13" t="b">
        <f t="shared" si="1"/>
        <v>1</v>
      </c>
      <c r="M59" s="13" t="b">
        <f t="shared" si="2"/>
        <v>1</v>
      </c>
      <c r="N59" s="13" t="b">
        <f t="shared" si="3"/>
        <v>1</v>
      </c>
    </row>
    <row r="60" spans="1:14">
      <c r="A60" s="67">
        <v>41</v>
      </c>
      <c r="B60" s="183"/>
      <c r="C60" s="183"/>
      <c r="D60" s="177"/>
      <c r="E60" s="177"/>
      <c r="F60" s="183"/>
      <c r="G60" s="177"/>
      <c r="H60" s="178"/>
      <c r="I60" s="13" t="b">
        <f t="shared" si="4"/>
        <v>1</v>
      </c>
      <c r="J60" s="13" t="b">
        <f t="shared" si="5"/>
        <v>1</v>
      </c>
      <c r="K60" s="13" t="b">
        <f t="shared" si="6"/>
        <v>1</v>
      </c>
      <c r="L60" s="13" t="b">
        <f t="shared" si="1"/>
        <v>1</v>
      </c>
      <c r="M60" s="13" t="b">
        <f t="shared" si="2"/>
        <v>1</v>
      </c>
      <c r="N60" s="13" t="b">
        <f t="shared" si="3"/>
        <v>1</v>
      </c>
    </row>
    <row r="61" spans="1:14">
      <c r="A61" s="67">
        <v>42</v>
      </c>
      <c r="B61" s="183"/>
      <c r="C61" s="183"/>
      <c r="D61" s="177"/>
      <c r="E61" s="177"/>
      <c r="F61" s="183"/>
      <c r="G61" s="177"/>
      <c r="H61" s="178"/>
      <c r="I61" s="13" t="b">
        <f t="shared" si="4"/>
        <v>1</v>
      </c>
      <c r="J61" s="13" t="b">
        <f t="shared" si="5"/>
        <v>1</v>
      </c>
      <c r="K61" s="13" t="b">
        <f t="shared" si="6"/>
        <v>1</v>
      </c>
      <c r="L61" s="13" t="b">
        <f t="shared" si="1"/>
        <v>1</v>
      </c>
      <c r="M61" s="13" t="b">
        <f t="shared" si="2"/>
        <v>1</v>
      </c>
      <c r="N61" s="13" t="b">
        <f t="shared" si="3"/>
        <v>1</v>
      </c>
    </row>
    <row r="62" spans="1:14">
      <c r="A62" s="67">
        <v>43</v>
      </c>
      <c r="B62" s="183"/>
      <c r="C62" s="183"/>
      <c r="D62" s="177"/>
      <c r="E62" s="177"/>
      <c r="F62" s="183"/>
      <c r="G62" s="177"/>
      <c r="H62" s="178"/>
      <c r="I62" s="13" t="b">
        <f t="shared" si="4"/>
        <v>1</v>
      </c>
      <c r="J62" s="13" t="b">
        <f t="shared" si="5"/>
        <v>1</v>
      </c>
      <c r="K62" s="13" t="b">
        <f t="shared" si="6"/>
        <v>1</v>
      </c>
      <c r="L62" s="13" t="b">
        <f t="shared" si="1"/>
        <v>1</v>
      </c>
      <c r="M62" s="13" t="b">
        <f t="shared" si="2"/>
        <v>1</v>
      </c>
      <c r="N62" s="13" t="b">
        <f t="shared" si="3"/>
        <v>1</v>
      </c>
    </row>
    <row r="63" spans="1:14">
      <c r="A63" s="67">
        <v>44</v>
      </c>
      <c r="B63" s="183"/>
      <c r="C63" s="183"/>
      <c r="D63" s="177"/>
      <c r="E63" s="177"/>
      <c r="F63" s="183"/>
      <c r="G63" s="177"/>
      <c r="H63" s="178"/>
      <c r="I63" s="13" t="b">
        <f t="shared" si="4"/>
        <v>1</v>
      </c>
      <c r="J63" s="13" t="b">
        <f t="shared" si="5"/>
        <v>1</v>
      </c>
      <c r="K63" s="13" t="b">
        <f t="shared" si="6"/>
        <v>1</v>
      </c>
      <c r="L63" s="13" t="b">
        <f t="shared" si="1"/>
        <v>1</v>
      </c>
      <c r="M63" s="13" t="b">
        <f t="shared" si="2"/>
        <v>1</v>
      </c>
      <c r="N63" s="13" t="b">
        <f t="shared" si="3"/>
        <v>1</v>
      </c>
    </row>
    <row r="64" spans="1:14">
      <c r="A64" s="67">
        <v>45</v>
      </c>
      <c r="B64" s="183"/>
      <c r="C64" s="183"/>
      <c r="D64" s="177"/>
      <c r="E64" s="177"/>
      <c r="F64" s="183"/>
      <c r="G64" s="177"/>
      <c r="H64" s="178"/>
      <c r="I64" s="13" t="b">
        <f t="shared" si="4"/>
        <v>1</v>
      </c>
      <c r="J64" s="13" t="b">
        <f t="shared" si="5"/>
        <v>1</v>
      </c>
      <c r="K64" s="13" t="b">
        <f t="shared" si="6"/>
        <v>1</v>
      </c>
      <c r="L64" s="13" t="b">
        <f t="shared" si="1"/>
        <v>1</v>
      </c>
      <c r="M64" s="13" t="b">
        <f t="shared" si="2"/>
        <v>1</v>
      </c>
      <c r="N64" s="13" t="b">
        <f t="shared" si="3"/>
        <v>1</v>
      </c>
    </row>
    <row r="65" spans="1:14">
      <c r="A65" s="67">
        <v>46</v>
      </c>
      <c r="B65" s="183"/>
      <c r="C65" s="183"/>
      <c r="D65" s="177"/>
      <c r="E65" s="177"/>
      <c r="F65" s="183"/>
      <c r="G65" s="177"/>
      <c r="H65" s="178"/>
      <c r="I65" s="13" t="b">
        <f t="shared" si="4"/>
        <v>1</v>
      </c>
      <c r="J65" s="13" t="b">
        <f t="shared" si="5"/>
        <v>1</v>
      </c>
      <c r="K65" s="13" t="b">
        <f t="shared" si="6"/>
        <v>1</v>
      </c>
      <c r="L65" s="13" t="b">
        <f t="shared" si="1"/>
        <v>1</v>
      </c>
      <c r="M65" s="13" t="b">
        <f t="shared" si="2"/>
        <v>1</v>
      </c>
      <c r="N65" s="13" t="b">
        <f t="shared" si="3"/>
        <v>1</v>
      </c>
    </row>
    <row r="66" spans="1:14">
      <c r="A66" s="67">
        <v>47</v>
      </c>
      <c r="B66" s="183"/>
      <c r="C66" s="183"/>
      <c r="D66" s="177"/>
      <c r="E66" s="177"/>
      <c r="F66" s="183"/>
      <c r="G66" s="177"/>
      <c r="H66" s="178"/>
      <c r="I66" s="13" t="b">
        <f t="shared" si="4"/>
        <v>1</v>
      </c>
      <c r="J66" s="13" t="b">
        <f t="shared" si="5"/>
        <v>1</v>
      </c>
      <c r="K66" s="13" t="b">
        <f t="shared" si="6"/>
        <v>1</v>
      </c>
      <c r="L66" s="13" t="b">
        <f t="shared" si="1"/>
        <v>1</v>
      </c>
      <c r="M66" s="13" t="b">
        <f t="shared" si="2"/>
        <v>1</v>
      </c>
      <c r="N66" s="13" t="b">
        <f t="shared" si="3"/>
        <v>1</v>
      </c>
    </row>
    <row r="67" spans="1:14">
      <c r="A67" s="67">
        <v>48</v>
      </c>
      <c r="B67" s="183"/>
      <c r="C67" s="183"/>
      <c r="D67" s="177"/>
      <c r="E67" s="177"/>
      <c r="F67" s="183"/>
      <c r="G67" s="177"/>
      <c r="H67" s="178"/>
      <c r="I67" s="13" t="b">
        <f t="shared" si="4"/>
        <v>1</v>
      </c>
      <c r="J67" s="13" t="b">
        <f t="shared" si="5"/>
        <v>1</v>
      </c>
      <c r="K67" s="13" t="b">
        <f t="shared" si="6"/>
        <v>1</v>
      </c>
      <c r="L67" s="13" t="b">
        <f t="shared" si="1"/>
        <v>1</v>
      </c>
      <c r="M67" s="13" t="b">
        <f t="shared" si="2"/>
        <v>1</v>
      </c>
      <c r="N67" s="13" t="b">
        <f t="shared" si="3"/>
        <v>1</v>
      </c>
    </row>
    <row r="68" spans="1:14">
      <c r="A68" s="67">
        <v>49</v>
      </c>
      <c r="B68" s="183"/>
      <c r="C68" s="183"/>
      <c r="D68" s="177"/>
      <c r="E68" s="177"/>
      <c r="F68" s="183"/>
      <c r="G68" s="177"/>
      <c r="H68" s="178"/>
      <c r="I68" s="13" t="b">
        <f t="shared" si="4"/>
        <v>1</v>
      </c>
      <c r="J68" s="13" t="b">
        <f t="shared" si="5"/>
        <v>1</v>
      </c>
      <c r="K68" s="13" t="b">
        <f t="shared" si="6"/>
        <v>1</v>
      </c>
      <c r="L68" s="13" t="b">
        <f t="shared" si="1"/>
        <v>1</v>
      </c>
      <c r="M68" s="13" t="b">
        <f t="shared" si="2"/>
        <v>1</v>
      </c>
      <c r="N68" s="13" t="b">
        <f t="shared" si="3"/>
        <v>1</v>
      </c>
    </row>
    <row r="69" spans="1:14">
      <c r="A69" s="67">
        <v>50</v>
      </c>
      <c r="B69" s="183"/>
      <c r="C69" s="183"/>
      <c r="D69" s="177"/>
      <c r="E69" s="177"/>
      <c r="F69" s="183"/>
      <c r="G69" s="177"/>
      <c r="H69" s="178"/>
      <c r="I69" s="13" t="b">
        <f t="shared" si="4"/>
        <v>1</v>
      </c>
      <c r="J69" s="13" t="b">
        <f t="shared" si="5"/>
        <v>1</v>
      </c>
      <c r="K69" s="13" t="b">
        <f t="shared" si="6"/>
        <v>1</v>
      </c>
      <c r="L69" s="13" t="b">
        <f t="shared" si="1"/>
        <v>1</v>
      </c>
      <c r="M69" s="13" t="b">
        <f t="shared" si="2"/>
        <v>1</v>
      </c>
      <c r="N69" s="13" t="b">
        <f t="shared" si="3"/>
        <v>1</v>
      </c>
    </row>
    <row r="70" spans="1:14">
      <c r="A70" s="67">
        <v>51</v>
      </c>
      <c r="B70" s="183"/>
      <c r="C70" s="183"/>
      <c r="D70" s="177"/>
      <c r="E70" s="177"/>
      <c r="F70" s="183"/>
      <c r="G70" s="177"/>
      <c r="H70" s="178"/>
      <c r="I70" s="13" t="b">
        <f t="shared" si="4"/>
        <v>1</v>
      </c>
      <c r="J70" s="13" t="b">
        <f t="shared" si="5"/>
        <v>1</v>
      </c>
      <c r="K70" s="13" t="b">
        <f t="shared" si="6"/>
        <v>1</v>
      </c>
      <c r="L70" s="13" t="b">
        <f t="shared" si="1"/>
        <v>1</v>
      </c>
      <c r="M70" s="13" t="b">
        <f t="shared" si="2"/>
        <v>1</v>
      </c>
      <c r="N70" s="13" t="b">
        <f t="shared" si="3"/>
        <v>1</v>
      </c>
    </row>
    <row r="71" spans="1:14">
      <c r="A71" s="67">
        <v>52</v>
      </c>
      <c r="B71" s="183"/>
      <c r="C71" s="183"/>
      <c r="D71" s="177"/>
      <c r="E71" s="177"/>
      <c r="F71" s="183"/>
      <c r="G71" s="177"/>
      <c r="H71" s="178"/>
      <c r="I71" s="13" t="b">
        <f t="shared" si="4"/>
        <v>1</v>
      </c>
      <c r="J71" s="13" t="b">
        <f t="shared" si="5"/>
        <v>1</v>
      </c>
      <c r="K71" s="13" t="b">
        <f t="shared" si="6"/>
        <v>1</v>
      </c>
      <c r="L71" s="13" t="b">
        <f t="shared" si="1"/>
        <v>1</v>
      </c>
      <c r="M71" s="13" t="b">
        <f t="shared" si="2"/>
        <v>1</v>
      </c>
      <c r="N71" s="13" t="b">
        <f t="shared" si="3"/>
        <v>1</v>
      </c>
    </row>
    <row r="72" spans="1:14">
      <c r="A72" s="67">
        <v>53</v>
      </c>
      <c r="B72" s="183"/>
      <c r="C72" s="183"/>
      <c r="D72" s="177"/>
      <c r="E72" s="177"/>
      <c r="F72" s="183"/>
      <c r="G72" s="177"/>
      <c r="H72" s="178"/>
      <c r="I72" s="13" t="b">
        <f t="shared" si="4"/>
        <v>1</v>
      </c>
      <c r="J72" s="13" t="b">
        <f t="shared" si="5"/>
        <v>1</v>
      </c>
      <c r="K72" s="13" t="b">
        <f t="shared" si="6"/>
        <v>1</v>
      </c>
      <c r="L72" s="13" t="b">
        <f t="shared" si="1"/>
        <v>1</v>
      </c>
      <c r="M72" s="13" t="b">
        <f t="shared" si="2"/>
        <v>1</v>
      </c>
      <c r="N72" s="13" t="b">
        <f t="shared" si="3"/>
        <v>1</v>
      </c>
    </row>
    <row r="73" spans="1:14">
      <c r="A73" s="67">
        <v>54</v>
      </c>
      <c r="B73" s="183"/>
      <c r="C73" s="183"/>
      <c r="D73" s="177"/>
      <c r="E73" s="177"/>
      <c r="F73" s="183"/>
      <c r="G73" s="177"/>
      <c r="H73" s="178"/>
      <c r="I73" s="13" t="b">
        <f t="shared" si="4"/>
        <v>1</v>
      </c>
      <c r="J73" s="13" t="b">
        <f t="shared" si="5"/>
        <v>1</v>
      </c>
      <c r="K73" s="13" t="b">
        <f t="shared" si="6"/>
        <v>1</v>
      </c>
      <c r="L73" s="13" t="b">
        <f t="shared" si="1"/>
        <v>1</v>
      </c>
      <c r="M73" s="13" t="b">
        <f t="shared" si="2"/>
        <v>1</v>
      </c>
      <c r="N73" s="13" t="b">
        <f t="shared" si="3"/>
        <v>1</v>
      </c>
    </row>
    <row r="74" spans="1:14">
      <c r="A74" s="67">
        <v>55</v>
      </c>
      <c r="B74" s="183"/>
      <c r="C74" s="183"/>
      <c r="D74" s="177"/>
      <c r="E74" s="177"/>
      <c r="F74" s="183"/>
      <c r="G74" s="177"/>
      <c r="H74" s="178"/>
      <c r="I74" s="13" t="b">
        <f t="shared" si="4"/>
        <v>1</v>
      </c>
      <c r="J74" s="13" t="b">
        <f t="shared" si="5"/>
        <v>1</v>
      </c>
      <c r="K74" s="13" t="b">
        <f t="shared" si="6"/>
        <v>1</v>
      </c>
      <c r="L74" s="13" t="b">
        <f t="shared" si="1"/>
        <v>1</v>
      </c>
      <c r="M74" s="13" t="b">
        <f t="shared" si="2"/>
        <v>1</v>
      </c>
      <c r="N74" s="13" t="b">
        <f t="shared" si="3"/>
        <v>1</v>
      </c>
    </row>
    <row r="75" spans="1:14">
      <c r="A75" s="67">
        <v>56</v>
      </c>
      <c r="B75" s="183"/>
      <c r="C75" s="183"/>
      <c r="D75" s="177"/>
      <c r="E75" s="177"/>
      <c r="F75" s="183"/>
      <c r="G75" s="177"/>
      <c r="H75" s="178"/>
      <c r="I75" s="13" t="b">
        <f t="shared" si="4"/>
        <v>1</v>
      </c>
      <c r="J75" s="13" t="b">
        <f t="shared" si="5"/>
        <v>1</v>
      </c>
      <c r="K75" s="13" t="b">
        <f t="shared" si="6"/>
        <v>1</v>
      </c>
      <c r="L75" s="13" t="b">
        <f t="shared" si="1"/>
        <v>1</v>
      </c>
      <c r="M75" s="13" t="b">
        <f t="shared" si="2"/>
        <v>1</v>
      </c>
      <c r="N75" s="13" t="b">
        <f t="shared" si="3"/>
        <v>1</v>
      </c>
    </row>
    <row r="76" spans="1:14">
      <c r="A76" s="67">
        <v>57</v>
      </c>
      <c r="B76" s="183"/>
      <c r="C76" s="183"/>
      <c r="D76" s="177"/>
      <c r="E76" s="177"/>
      <c r="F76" s="183"/>
      <c r="G76" s="177"/>
      <c r="H76" s="178"/>
      <c r="I76" s="13" t="b">
        <f t="shared" si="4"/>
        <v>1</v>
      </c>
      <c r="J76" s="13" t="b">
        <f t="shared" si="5"/>
        <v>1</v>
      </c>
      <c r="K76" s="13" t="b">
        <f t="shared" si="6"/>
        <v>1</v>
      </c>
      <c r="L76" s="13" t="b">
        <f t="shared" si="1"/>
        <v>1</v>
      </c>
      <c r="M76" s="13" t="b">
        <f t="shared" si="2"/>
        <v>1</v>
      </c>
      <c r="N76" s="13" t="b">
        <f t="shared" si="3"/>
        <v>1</v>
      </c>
    </row>
    <row r="77" spans="1:14">
      <c r="A77" s="67">
        <v>58</v>
      </c>
      <c r="B77" s="183"/>
      <c r="C77" s="183"/>
      <c r="D77" s="177"/>
      <c r="E77" s="177"/>
      <c r="F77" s="183"/>
      <c r="G77" s="177"/>
      <c r="H77" s="178"/>
      <c r="I77" s="13" t="b">
        <f t="shared" si="4"/>
        <v>1</v>
      </c>
      <c r="J77" s="13" t="b">
        <f t="shared" si="5"/>
        <v>1</v>
      </c>
      <c r="K77" s="13" t="b">
        <f t="shared" si="6"/>
        <v>1</v>
      </c>
      <c r="L77" s="13" t="b">
        <f t="shared" si="1"/>
        <v>1</v>
      </c>
      <c r="M77" s="13" t="b">
        <f t="shared" si="2"/>
        <v>1</v>
      </c>
      <c r="N77" s="13" t="b">
        <f t="shared" si="3"/>
        <v>1</v>
      </c>
    </row>
    <row r="78" spans="1:14">
      <c r="A78" s="67">
        <v>59</v>
      </c>
      <c r="B78" s="183"/>
      <c r="C78" s="183"/>
      <c r="D78" s="177"/>
      <c r="E78" s="177"/>
      <c r="F78" s="183"/>
      <c r="G78" s="177"/>
      <c r="H78" s="178"/>
      <c r="I78" s="13" t="b">
        <f t="shared" si="4"/>
        <v>1</v>
      </c>
      <c r="J78" s="13" t="b">
        <f t="shared" si="5"/>
        <v>1</v>
      </c>
      <c r="K78" s="13" t="b">
        <f t="shared" si="6"/>
        <v>1</v>
      </c>
      <c r="L78" s="13" t="b">
        <f t="shared" si="1"/>
        <v>1</v>
      </c>
      <c r="M78" s="13" t="b">
        <f t="shared" si="2"/>
        <v>1</v>
      </c>
      <c r="N78" s="13" t="b">
        <f t="shared" si="3"/>
        <v>1</v>
      </c>
    </row>
    <row r="79" spans="1:14">
      <c r="A79" s="67">
        <v>60</v>
      </c>
      <c r="B79" s="183"/>
      <c r="C79" s="183"/>
      <c r="D79" s="177"/>
      <c r="E79" s="177"/>
      <c r="F79" s="183"/>
      <c r="G79" s="177"/>
      <c r="H79" s="178"/>
      <c r="I79" s="13" t="b">
        <f t="shared" si="4"/>
        <v>1</v>
      </c>
      <c r="J79" s="13" t="b">
        <f t="shared" si="5"/>
        <v>1</v>
      </c>
      <c r="K79" s="13" t="b">
        <f t="shared" si="6"/>
        <v>1</v>
      </c>
      <c r="L79" s="13" t="b">
        <f t="shared" si="1"/>
        <v>1</v>
      </c>
      <c r="M79" s="13" t="b">
        <f t="shared" si="2"/>
        <v>1</v>
      </c>
      <c r="N79" s="13" t="b">
        <f t="shared" si="3"/>
        <v>1</v>
      </c>
    </row>
    <row r="80" spans="1:14">
      <c r="A80" s="67">
        <v>61</v>
      </c>
      <c r="B80" s="183"/>
      <c r="C80" s="183"/>
      <c r="D80" s="177"/>
      <c r="E80" s="177"/>
      <c r="F80" s="183"/>
      <c r="G80" s="177"/>
      <c r="H80" s="178"/>
      <c r="I80" s="13" t="b">
        <f t="shared" si="4"/>
        <v>1</v>
      </c>
      <c r="J80" s="13" t="b">
        <f t="shared" si="5"/>
        <v>1</v>
      </c>
      <c r="K80" s="13" t="b">
        <f t="shared" si="6"/>
        <v>1</v>
      </c>
      <c r="L80" s="13" t="b">
        <f t="shared" si="1"/>
        <v>1</v>
      </c>
      <c r="M80" s="13" t="b">
        <f t="shared" si="2"/>
        <v>1</v>
      </c>
      <c r="N80" s="13" t="b">
        <f t="shared" si="3"/>
        <v>1</v>
      </c>
    </row>
    <row r="81" spans="1:14">
      <c r="A81" s="67">
        <v>62</v>
      </c>
      <c r="B81" s="183"/>
      <c r="C81" s="183"/>
      <c r="D81" s="177"/>
      <c r="E81" s="177"/>
      <c r="F81" s="183"/>
      <c r="G81" s="177"/>
      <c r="H81" s="178"/>
      <c r="I81" s="13" t="b">
        <f t="shared" si="4"/>
        <v>1</v>
      </c>
      <c r="J81" s="13" t="b">
        <f t="shared" si="5"/>
        <v>1</v>
      </c>
      <c r="K81" s="13" t="b">
        <f t="shared" si="6"/>
        <v>1</v>
      </c>
      <c r="L81" s="13" t="b">
        <f t="shared" si="1"/>
        <v>1</v>
      </c>
      <c r="M81" s="13" t="b">
        <f t="shared" si="2"/>
        <v>1</v>
      </c>
      <c r="N81" s="13" t="b">
        <f t="shared" si="3"/>
        <v>1</v>
      </c>
    </row>
    <row r="82" spans="1:14">
      <c r="A82" s="67">
        <v>63</v>
      </c>
      <c r="B82" s="183"/>
      <c r="C82" s="183"/>
      <c r="D82" s="177"/>
      <c r="E82" s="177"/>
      <c r="F82" s="183"/>
      <c r="G82" s="177"/>
      <c r="H82" s="178"/>
      <c r="I82" s="13" t="b">
        <f t="shared" si="4"/>
        <v>1</v>
      </c>
      <c r="J82" s="13" t="b">
        <f t="shared" si="5"/>
        <v>1</v>
      </c>
      <c r="K82" s="13" t="b">
        <f t="shared" si="6"/>
        <v>1</v>
      </c>
      <c r="L82" s="13" t="b">
        <f t="shared" si="1"/>
        <v>1</v>
      </c>
      <c r="M82" s="13" t="b">
        <f t="shared" si="2"/>
        <v>1</v>
      </c>
      <c r="N82" s="13" t="b">
        <f t="shared" si="3"/>
        <v>1</v>
      </c>
    </row>
    <row r="83" spans="1:14">
      <c r="A83" s="67">
        <v>64</v>
      </c>
      <c r="B83" s="183"/>
      <c r="C83" s="183"/>
      <c r="D83" s="177"/>
      <c r="E83" s="177"/>
      <c r="F83" s="183"/>
      <c r="G83" s="177"/>
      <c r="H83" s="178"/>
      <c r="I83" s="13" t="b">
        <f t="shared" si="4"/>
        <v>1</v>
      </c>
      <c r="J83" s="13" t="b">
        <f t="shared" si="5"/>
        <v>1</v>
      </c>
      <c r="K83" s="13" t="b">
        <f t="shared" si="6"/>
        <v>1</v>
      </c>
      <c r="L83" s="13" t="b">
        <f t="shared" si="1"/>
        <v>1</v>
      </c>
      <c r="M83" s="13" t="b">
        <f t="shared" si="2"/>
        <v>1</v>
      </c>
      <c r="N83" s="13" t="b">
        <f t="shared" si="3"/>
        <v>1</v>
      </c>
    </row>
    <row r="84" spans="1:14">
      <c r="A84" s="67">
        <v>65</v>
      </c>
      <c r="B84" s="183"/>
      <c r="C84" s="183"/>
      <c r="D84" s="177"/>
      <c r="E84" s="177"/>
      <c r="F84" s="183"/>
      <c r="G84" s="177"/>
      <c r="H84" s="178"/>
      <c r="I84" s="13" t="b">
        <f t="shared" si="4"/>
        <v>1</v>
      </c>
      <c r="J84" s="13" t="b">
        <f t="shared" si="5"/>
        <v>1</v>
      </c>
      <c r="K84" s="13" t="b">
        <f t="shared" si="6"/>
        <v>1</v>
      </c>
      <c r="L84" s="13" t="b">
        <f t="shared" ref="L84:L147" si="7">IF(D84="",TRUE,(IF(ISNUMBER(MATCH(D84,CountriesList,0)),TRUE,FALSE)))</f>
        <v>1</v>
      </c>
      <c r="M84" s="13" t="b">
        <f t="shared" ref="M84:M147" si="8">IF(E84="",TRUE,(IF(ISNUMBER(MATCH(E84,typeofentityList,0)),TRUE,FALSE)))</f>
        <v>1</v>
      </c>
      <c r="N84" s="13" t="b">
        <f t="shared" ref="N84:N147" si="9">IF(G84="",TRUE,(IF(ISNUMBER(MATCH(G84,ShortRelationList,0)),TRUE,FALSE)))</f>
        <v>1</v>
      </c>
    </row>
    <row r="85" spans="1:14">
      <c r="A85" s="67">
        <v>66</v>
      </c>
      <c r="B85" s="183"/>
      <c r="C85" s="183"/>
      <c r="D85" s="177"/>
      <c r="E85" s="177"/>
      <c r="F85" s="183"/>
      <c r="G85" s="177"/>
      <c r="H85" s="178"/>
      <c r="I85" s="13" t="b">
        <f t="shared" si="4"/>
        <v>1</v>
      </c>
      <c r="J85" s="13" t="b">
        <f t="shared" si="5"/>
        <v>1</v>
      </c>
      <c r="K85" s="13" t="b">
        <f t="shared" si="6"/>
        <v>1</v>
      </c>
      <c r="L85" s="13" t="b">
        <f t="shared" si="7"/>
        <v>1</v>
      </c>
      <c r="M85" s="13" t="b">
        <f t="shared" si="8"/>
        <v>1</v>
      </c>
      <c r="N85" s="13" t="b">
        <f t="shared" si="9"/>
        <v>1</v>
      </c>
    </row>
    <row r="86" spans="1:14">
      <c r="A86" s="67">
        <v>67</v>
      </c>
      <c r="B86" s="183"/>
      <c r="C86" s="183"/>
      <c r="D86" s="177"/>
      <c r="E86" s="177"/>
      <c r="F86" s="183"/>
      <c r="G86" s="177"/>
      <c r="H86" s="178"/>
      <c r="I86" s="13" t="b">
        <f t="shared" ref="I86:I149" si="10">IF(ISBLANK(B86),TRUE,IF(OR(ISBLANK(C86),ISBLANK(D86),ISBLANK(E86),ISBLANK(F86),ISBLANK(G86),ISBLANK(H86)),FALSE,TRUE))</f>
        <v>1</v>
      </c>
      <c r="J86" s="13" t="b">
        <f t="shared" ref="J86:J149" si="11">IF(OR(AND(B86="N/A",D86="N/A",E86="N/A",G86="N/A"),AND(ISBLANK(B86),ISBLANK(D86),ISBLANK(E86),ISBLANK(G86)),AND(NOT(ISBLANK(B86)),NOT(ISBLANK(D86)),NOT(ISBLANK(E86)),NOT(ISBLANK(G86)),B86&lt;&gt;"N/A",D86&lt;&gt;"N/A",E86&lt;&gt;"N/A",G86&lt;&gt;"N/A")),TRUE,FALSE)</f>
        <v>1</v>
      </c>
      <c r="K86" s="13" t="b">
        <f t="shared" ref="K86:K149" si="12">IF(OR(AND(ISBLANK(B86),H86=0),AND(B86="N/A",H86=0),AND(NOT(ISBLANK(B86)),B86&lt;&gt;"N/A",H86&lt;&gt;0)),TRUE,FALSE)</f>
        <v>1</v>
      </c>
      <c r="L86" s="13" t="b">
        <f t="shared" si="7"/>
        <v>1</v>
      </c>
      <c r="M86" s="13" t="b">
        <f t="shared" si="8"/>
        <v>1</v>
      </c>
      <c r="N86" s="13" t="b">
        <f t="shared" si="9"/>
        <v>1</v>
      </c>
    </row>
    <row r="87" spans="1:14">
      <c r="A87" s="67">
        <v>68</v>
      </c>
      <c r="B87" s="183"/>
      <c r="C87" s="183"/>
      <c r="D87" s="177"/>
      <c r="E87" s="177"/>
      <c r="F87" s="183"/>
      <c r="G87" s="177"/>
      <c r="H87" s="178"/>
      <c r="I87" s="13" t="b">
        <f t="shared" si="10"/>
        <v>1</v>
      </c>
      <c r="J87" s="13" t="b">
        <f t="shared" si="11"/>
        <v>1</v>
      </c>
      <c r="K87" s="13" t="b">
        <f t="shared" si="12"/>
        <v>1</v>
      </c>
      <c r="L87" s="13" t="b">
        <f t="shared" si="7"/>
        <v>1</v>
      </c>
      <c r="M87" s="13" t="b">
        <f t="shared" si="8"/>
        <v>1</v>
      </c>
      <c r="N87" s="13" t="b">
        <f t="shared" si="9"/>
        <v>1</v>
      </c>
    </row>
    <row r="88" spans="1:14">
      <c r="A88" s="67">
        <v>69</v>
      </c>
      <c r="B88" s="183"/>
      <c r="C88" s="183"/>
      <c r="D88" s="177"/>
      <c r="E88" s="177"/>
      <c r="F88" s="183"/>
      <c r="G88" s="177"/>
      <c r="H88" s="178"/>
      <c r="I88" s="13" t="b">
        <f t="shared" si="10"/>
        <v>1</v>
      </c>
      <c r="J88" s="13" t="b">
        <f t="shared" si="11"/>
        <v>1</v>
      </c>
      <c r="K88" s="13" t="b">
        <f t="shared" si="12"/>
        <v>1</v>
      </c>
      <c r="L88" s="13" t="b">
        <f t="shared" si="7"/>
        <v>1</v>
      </c>
      <c r="M88" s="13" t="b">
        <f t="shared" si="8"/>
        <v>1</v>
      </c>
      <c r="N88" s="13" t="b">
        <f t="shared" si="9"/>
        <v>1</v>
      </c>
    </row>
    <row r="89" spans="1:14">
      <c r="A89" s="67">
        <v>70</v>
      </c>
      <c r="B89" s="183"/>
      <c r="C89" s="183"/>
      <c r="D89" s="177"/>
      <c r="E89" s="177"/>
      <c r="F89" s="183"/>
      <c r="G89" s="177"/>
      <c r="H89" s="178"/>
      <c r="I89" s="13" t="b">
        <f t="shared" si="10"/>
        <v>1</v>
      </c>
      <c r="J89" s="13" t="b">
        <f t="shared" si="11"/>
        <v>1</v>
      </c>
      <c r="K89" s="13" t="b">
        <f t="shared" si="12"/>
        <v>1</v>
      </c>
      <c r="L89" s="13" t="b">
        <f t="shared" si="7"/>
        <v>1</v>
      </c>
      <c r="M89" s="13" t="b">
        <f t="shared" si="8"/>
        <v>1</v>
      </c>
      <c r="N89" s="13" t="b">
        <f t="shared" si="9"/>
        <v>1</v>
      </c>
    </row>
    <row r="90" spans="1:14">
      <c r="A90" s="67">
        <v>71</v>
      </c>
      <c r="B90" s="183"/>
      <c r="C90" s="183"/>
      <c r="D90" s="177"/>
      <c r="E90" s="177"/>
      <c r="F90" s="183"/>
      <c r="G90" s="177"/>
      <c r="H90" s="178"/>
      <c r="I90" s="13" t="b">
        <f t="shared" si="10"/>
        <v>1</v>
      </c>
      <c r="J90" s="13" t="b">
        <f t="shared" si="11"/>
        <v>1</v>
      </c>
      <c r="K90" s="13" t="b">
        <f t="shared" si="12"/>
        <v>1</v>
      </c>
      <c r="L90" s="13" t="b">
        <f t="shared" si="7"/>
        <v>1</v>
      </c>
      <c r="M90" s="13" t="b">
        <f t="shared" si="8"/>
        <v>1</v>
      </c>
      <c r="N90" s="13" t="b">
        <f t="shared" si="9"/>
        <v>1</v>
      </c>
    </row>
    <row r="91" spans="1:14">
      <c r="A91" s="67">
        <v>72</v>
      </c>
      <c r="B91" s="183"/>
      <c r="C91" s="183"/>
      <c r="D91" s="177"/>
      <c r="E91" s="177"/>
      <c r="F91" s="183"/>
      <c r="G91" s="177"/>
      <c r="H91" s="178"/>
      <c r="I91" s="13" t="b">
        <f t="shared" si="10"/>
        <v>1</v>
      </c>
      <c r="J91" s="13" t="b">
        <f t="shared" si="11"/>
        <v>1</v>
      </c>
      <c r="K91" s="13" t="b">
        <f t="shared" si="12"/>
        <v>1</v>
      </c>
      <c r="L91" s="13" t="b">
        <f t="shared" si="7"/>
        <v>1</v>
      </c>
      <c r="M91" s="13" t="b">
        <f t="shared" si="8"/>
        <v>1</v>
      </c>
      <c r="N91" s="13" t="b">
        <f t="shared" si="9"/>
        <v>1</v>
      </c>
    </row>
    <row r="92" spans="1:14">
      <c r="A92" s="67">
        <v>73</v>
      </c>
      <c r="B92" s="183"/>
      <c r="C92" s="183"/>
      <c r="D92" s="177"/>
      <c r="E92" s="177"/>
      <c r="F92" s="183"/>
      <c r="G92" s="177"/>
      <c r="H92" s="178"/>
      <c r="I92" s="13" t="b">
        <f t="shared" si="10"/>
        <v>1</v>
      </c>
      <c r="J92" s="13" t="b">
        <f t="shared" si="11"/>
        <v>1</v>
      </c>
      <c r="K92" s="13" t="b">
        <f t="shared" si="12"/>
        <v>1</v>
      </c>
      <c r="L92" s="13" t="b">
        <f t="shared" si="7"/>
        <v>1</v>
      </c>
      <c r="M92" s="13" t="b">
        <f t="shared" si="8"/>
        <v>1</v>
      </c>
      <c r="N92" s="13" t="b">
        <f t="shared" si="9"/>
        <v>1</v>
      </c>
    </row>
    <row r="93" spans="1:14">
      <c r="A93" s="67">
        <v>74</v>
      </c>
      <c r="B93" s="183"/>
      <c r="C93" s="183"/>
      <c r="D93" s="177"/>
      <c r="E93" s="177"/>
      <c r="F93" s="183"/>
      <c r="G93" s="177"/>
      <c r="H93" s="178"/>
      <c r="I93" s="13" t="b">
        <f t="shared" si="10"/>
        <v>1</v>
      </c>
      <c r="J93" s="13" t="b">
        <f t="shared" si="11"/>
        <v>1</v>
      </c>
      <c r="K93" s="13" t="b">
        <f t="shared" si="12"/>
        <v>1</v>
      </c>
      <c r="L93" s="13" t="b">
        <f t="shared" si="7"/>
        <v>1</v>
      </c>
      <c r="M93" s="13" t="b">
        <f t="shared" si="8"/>
        <v>1</v>
      </c>
      <c r="N93" s="13" t="b">
        <f t="shared" si="9"/>
        <v>1</v>
      </c>
    </row>
    <row r="94" spans="1:14">
      <c r="A94" s="67">
        <v>75</v>
      </c>
      <c r="B94" s="183"/>
      <c r="C94" s="183"/>
      <c r="D94" s="177"/>
      <c r="E94" s="177"/>
      <c r="F94" s="183"/>
      <c r="G94" s="177"/>
      <c r="H94" s="178"/>
      <c r="I94" s="13" t="b">
        <f t="shared" si="10"/>
        <v>1</v>
      </c>
      <c r="J94" s="13" t="b">
        <f t="shared" si="11"/>
        <v>1</v>
      </c>
      <c r="K94" s="13" t="b">
        <f t="shared" si="12"/>
        <v>1</v>
      </c>
      <c r="L94" s="13" t="b">
        <f t="shared" si="7"/>
        <v>1</v>
      </c>
      <c r="M94" s="13" t="b">
        <f t="shared" si="8"/>
        <v>1</v>
      </c>
      <c r="N94" s="13" t="b">
        <f t="shared" si="9"/>
        <v>1</v>
      </c>
    </row>
    <row r="95" spans="1:14">
      <c r="A95" s="67">
        <v>76</v>
      </c>
      <c r="B95" s="183"/>
      <c r="C95" s="183"/>
      <c r="D95" s="177"/>
      <c r="E95" s="177"/>
      <c r="F95" s="183"/>
      <c r="G95" s="177"/>
      <c r="H95" s="178"/>
      <c r="I95" s="13" t="b">
        <f t="shared" si="10"/>
        <v>1</v>
      </c>
      <c r="J95" s="13" t="b">
        <f t="shared" si="11"/>
        <v>1</v>
      </c>
      <c r="K95" s="13" t="b">
        <f t="shared" si="12"/>
        <v>1</v>
      </c>
      <c r="L95" s="13" t="b">
        <f t="shared" si="7"/>
        <v>1</v>
      </c>
      <c r="M95" s="13" t="b">
        <f t="shared" si="8"/>
        <v>1</v>
      </c>
      <c r="N95" s="13" t="b">
        <f t="shared" si="9"/>
        <v>1</v>
      </c>
    </row>
    <row r="96" spans="1:14">
      <c r="A96" s="67">
        <v>77</v>
      </c>
      <c r="B96" s="183"/>
      <c r="C96" s="183"/>
      <c r="D96" s="177"/>
      <c r="E96" s="177"/>
      <c r="F96" s="183"/>
      <c r="G96" s="177"/>
      <c r="H96" s="178"/>
      <c r="I96" s="13" t="b">
        <f t="shared" si="10"/>
        <v>1</v>
      </c>
      <c r="J96" s="13" t="b">
        <f t="shared" si="11"/>
        <v>1</v>
      </c>
      <c r="K96" s="13" t="b">
        <f t="shared" si="12"/>
        <v>1</v>
      </c>
      <c r="L96" s="13" t="b">
        <f t="shared" si="7"/>
        <v>1</v>
      </c>
      <c r="M96" s="13" t="b">
        <f t="shared" si="8"/>
        <v>1</v>
      </c>
      <c r="N96" s="13" t="b">
        <f t="shared" si="9"/>
        <v>1</v>
      </c>
    </row>
    <row r="97" spans="1:14">
      <c r="A97" s="67">
        <v>78</v>
      </c>
      <c r="B97" s="183"/>
      <c r="C97" s="183"/>
      <c r="D97" s="177"/>
      <c r="E97" s="177"/>
      <c r="F97" s="183"/>
      <c r="G97" s="177"/>
      <c r="H97" s="178"/>
      <c r="I97" s="13" t="b">
        <f t="shared" si="10"/>
        <v>1</v>
      </c>
      <c r="J97" s="13" t="b">
        <f t="shared" si="11"/>
        <v>1</v>
      </c>
      <c r="K97" s="13" t="b">
        <f t="shared" si="12"/>
        <v>1</v>
      </c>
      <c r="L97" s="13" t="b">
        <f t="shared" si="7"/>
        <v>1</v>
      </c>
      <c r="M97" s="13" t="b">
        <f t="shared" si="8"/>
        <v>1</v>
      </c>
      <c r="N97" s="13" t="b">
        <f t="shared" si="9"/>
        <v>1</v>
      </c>
    </row>
    <row r="98" spans="1:14">
      <c r="A98" s="67">
        <v>79</v>
      </c>
      <c r="B98" s="183"/>
      <c r="C98" s="183"/>
      <c r="D98" s="177"/>
      <c r="E98" s="177"/>
      <c r="F98" s="183"/>
      <c r="G98" s="177"/>
      <c r="H98" s="178"/>
      <c r="I98" s="13" t="b">
        <f t="shared" si="10"/>
        <v>1</v>
      </c>
      <c r="J98" s="13" t="b">
        <f t="shared" si="11"/>
        <v>1</v>
      </c>
      <c r="K98" s="13" t="b">
        <f t="shared" si="12"/>
        <v>1</v>
      </c>
      <c r="L98" s="13" t="b">
        <f t="shared" si="7"/>
        <v>1</v>
      </c>
      <c r="M98" s="13" t="b">
        <f t="shared" si="8"/>
        <v>1</v>
      </c>
      <c r="N98" s="13" t="b">
        <f t="shared" si="9"/>
        <v>1</v>
      </c>
    </row>
    <row r="99" spans="1:14">
      <c r="A99" s="67">
        <v>80</v>
      </c>
      <c r="B99" s="183"/>
      <c r="C99" s="183"/>
      <c r="D99" s="177"/>
      <c r="E99" s="177"/>
      <c r="F99" s="183"/>
      <c r="G99" s="177"/>
      <c r="H99" s="178"/>
      <c r="I99" s="13" t="b">
        <f t="shared" si="10"/>
        <v>1</v>
      </c>
      <c r="J99" s="13" t="b">
        <f t="shared" si="11"/>
        <v>1</v>
      </c>
      <c r="K99" s="13" t="b">
        <f t="shared" si="12"/>
        <v>1</v>
      </c>
      <c r="L99" s="13" t="b">
        <f t="shared" si="7"/>
        <v>1</v>
      </c>
      <c r="M99" s="13" t="b">
        <f t="shared" si="8"/>
        <v>1</v>
      </c>
      <c r="N99" s="13" t="b">
        <f t="shared" si="9"/>
        <v>1</v>
      </c>
    </row>
    <row r="100" spans="1:14">
      <c r="A100" s="67">
        <v>81</v>
      </c>
      <c r="B100" s="183"/>
      <c r="C100" s="183"/>
      <c r="D100" s="177"/>
      <c r="E100" s="177"/>
      <c r="F100" s="183"/>
      <c r="G100" s="177"/>
      <c r="H100" s="178"/>
      <c r="I100" s="13" t="b">
        <f t="shared" si="10"/>
        <v>1</v>
      </c>
      <c r="J100" s="13" t="b">
        <f t="shared" si="11"/>
        <v>1</v>
      </c>
      <c r="K100" s="13" t="b">
        <f t="shared" si="12"/>
        <v>1</v>
      </c>
      <c r="L100" s="13" t="b">
        <f t="shared" si="7"/>
        <v>1</v>
      </c>
      <c r="M100" s="13" t="b">
        <f t="shared" si="8"/>
        <v>1</v>
      </c>
      <c r="N100" s="13" t="b">
        <f t="shared" si="9"/>
        <v>1</v>
      </c>
    </row>
    <row r="101" spans="1:14">
      <c r="A101" s="67">
        <v>82</v>
      </c>
      <c r="B101" s="183"/>
      <c r="C101" s="183"/>
      <c r="D101" s="177"/>
      <c r="E101" s="177"/>
      <c r="F101" s="183"/>
      <c r="G101" s="177"/>
      <c r="H101" s="178"/>
      <c r="I101" s="13" t="b">
        <f t="shared" si="10"/>
        <v>1</v>
      </c>
      <c r="J101" s="13" t="b">
        <f t="shared" si="11"/>
        <v>1</v>
      </c>
      <c r="K101" s="13" t="b">
        <f t="shared" si="12"/>
        <v>1</v>
      </c>
      <c r="L101" s="13" t="b">
        <f t="shared" si="7"/>
        <v>1</v>
      </c>
      <c r="M101" s="13" t="b">
        <f t="shared" si="8"/>
        <v>1</v>
      </c>
      <c r="N101" s="13" t="b">
        <f t="shared" si="9"/>
        <v>1</v>
      </c>
    </row>
    <row r="102" spans="1:14">
      <c r="A102" s="67">
        <v>83</v>
      </c>
      <c r="B102" s="183"/>
      <c r="C102" s="183"/>
      <c r="D102" s="177"/>
      <c r="E102" s="177"/>
      <c r="F102" s="183"/>
      <c r="G102" s="177"/>
      <c r="H102" s="178"/>
      <c r="I102" s="13" t="b">
        <f t="shared" si="10"/>
        <v>1</v>
      </c>
      <c r="J102" s="13" t="b">
        <f t="shared" si="11"/>
        <v>1</v>
      </c>
      <c r="K102" s="13" t="b">
        <f t="shared" si="12"/>
        <v>1</v>
      </c>
      <c r="L102" s="13" t="b">
        <f t="shared" si="7"/>
        <v>1</v>
      </c>
      <c r="M102" s="13" t="b">
        <f t="shared" si="8"/>
        <v>1</v>
      </c>
      <c r="N102" s="13" t="b">
        <f t="shared" si="9"/>
        <v>1</v>
      </c>
    </row>
    <row r="103" spans="1:14">
      <c r="A103" s="67">
        <v>84</v>
      </c>
      <c r="B103" s="183"/>
      <c r="C103" s="183"/>
      <c r="D103" s="177"/>
      <c r="E103" s="177"/>
      <c r="F103" s="183"/>
      <c r="G103" s="177"/>
      <c r="H103" s="178"/>
      <c r="I103" s="13" t="b">
        <f t="shared" si="10"/>
        <v>1</v>
      </c>
      <c r="J103" s="13" t="b">
        <f t="shared" si="11"/>
        <v>1</v>
      </c>
      <c r="K103" s="13" t="b">
        <f t="shared" si="12"/>
        <v>1</v>
      </c>
      <c r="L103" s="13" t="b">
        <f t="shared" si="7"/>
        <v>1</v>
      </c>
      <c r="M103" s="13" t="b">
        <f t="shared" si="8"/>
        <v>1</v>
      </c>
      <c r="N103" s="13" t="b">
        <f t="shared" si="9"/>
        <v>1</v>
      </c>
    </row>
    <row r="104" spans="1:14">
      <c r="A104" s="67">
        <v>85</v>
      </c>
      <c r="B104" s="183"/>
      <c r="C104" s="183"/>
      <c r="D104" s="177"/>
      <c r="E104" s="177"/>
      <c r="F104" s="183"/>
      <c r="G104" s="177"/>
      <c r="H104" s="178"/>
      <c r="I104" s="13" t="b">
        <f t="shared" si="10"/>
        <v>1</v>
      </c>
      <c r="J104" s="13" t="b">
        <f t="shared" si="11"/>
        <v>1</v>
      </c>
      <c r="K104" s="13" t="b">
        <f t="shared" si="12"/>
        <v>1</v>
      </c>
      <c r="L104" s="13" t="b">
        <f t="shared" si="7"/>
        <v>1</v>
      </c>
      <c r="M104" s="13" t="b">
        <f t="shared" si="8"/>
        <v>1</v>
      </c>
      <c r="N104" s="13" t="b">
        <f t="shared" si="9"/>
        <v>1</v>
      </c>
    </row>
    <row r="105" spans="1:14">
      <c r="A105" s="67">
        <v>86</v>
      </c>
      <c r="B105" s="183"/>
      <c r="C105" s="183"/>
      <c r="D105" s="177"/>
      <c r="E105" s="177"/>
      <c r="F105" s="183"/>
      <c r="G105" s="177"/>
      <c r="H105" s="178"/>
      <c r="I105" s="13" t="b">
        <f t="shared" si="10"/>
        <v>1</v>
      </c>
      <c r="J105" s="13" t="b">
        <f t="shared" si="11"/>
        <v>1</v>
      </c>
      <c r="K105" s="13" t="b">
        <f t="shared" si="12"/>
        <v>1</v>
      </c>
      <c r="L105" s="13" t="b">
        <f t="shared" si="7"/>
        <v>1</v>
      </c>
      <c r="M105" s="13" t="b">
        <f t="shared" si="8"/>
        <v>1</v>
      </c>
      <c r="N105" s="13" t="b">
        <f t="shared" si="9"/>
        <v>1</v>
      </c>
    </row>
    <row r="106" spans="1:14">
      <c r="A106" s="67">
        <v>87</v>
      </c>
      <c r="B106" s="183"/>
      <c r="C106" s="183"/>
      <c r="D106" s="177"/>
      <c r="E106" s="177"/>
      <c r="F106" s="183"/>
      <c r="G106" s="177"/>
      <c r="H106" s="178"/>
      <c r="I106" s="13" t="b">
        <f t="shared" si="10"/>
        <v>1</v>
      </c>
      <c r="J106" s="13" t="b">
        <f t="shared" si="11"/>
        <v>1</v>
      </c>
      <c r="K106" s="13" t="b">
        <f t="shared" si="12"/>
        <v>1</v>
      </c>
      <c r="L106" s="13" t="b">
        <f t="shared" si="7"/>
        <v>1</v>
      </c>
      <c r="M106" s="13" t="b">
        <f t="shared" si="8"/>
        <v>1</v>
      </c>
      <c r="N106" s="13" t="b">
        <f t="shared" si="9"/>
        <v>1</v>
      </c>
    </row>
    <row r="107" spans="1:14">
      <c r="A107" s="67">
        <v>88</v>
      </c>
      <c r="B107" s="183"/>
      <c r="C107" s="183"/>
      <c r="D107" s="177"/>
      <c r="E107" s="177"/>
      <c r="F107" s="183"/>
      <c r="G107" s="177"/>
      <c r="H107" s="178"/>
      <c r="I107" s="13" t="b">
        <f t="shared" si="10"/>
        <v>1</v>
      </c>
      <c r="J107" s="13" t="b">
        <f t="shared" si="11"/>
        <v>1</v>
      </c>
      <c r="K107" s="13" t="b">
        <f t="shared" si="12"/>
        <v>1</v>
      </c>
      <c r="L107" s="13" t="b">
        <f t="shared" si="7"/>
        <v>1</v>
      </c>
      <c r="M107" s="13" t="b">
        <f t="shared" si="8"/>
        <v>1</v>
      </c>
      <c r="N107" s="13" t="b">
        <f t="shared" si="9"/>
        <v>1</v>
      </c>
    </row>
    <row r="108" spans="1:14">
      <c r="A108" s="67">
        <v>89</v>
      </c>
      <c r="B108" s="183"/>
      <c r="C108" s="183"/>
      <c r="D108" s="177"/>
      <c r="E108" s="177"/>
      <c r="F108" s="183"/>
      <c r="G108" s="177"/>
      <c r="H108" s="178"/>
      <c r="I108" s="13" t="b">
        <f t="shared" si="10"/>
        <v>1</v>
      </c>
      <c r="J108" s="13" t="b">
        <f t="shared" si="11"/>
        <v>1</v>
      </c>
      <c r="K108" s="13" t="b">
        <f t="shared" si="12"/>
        <v>1</v>
      </c>
      <c r="L108" s="13" t="b">
        <f t="shared" si="7"/>
        <v>1</v>
      </c>
      <c r="M108" s="13" t="b">
        <f t="shared" si="8"/>
        <v>1</v>
      </c>
      <c r="N108" s="13" t="b">
        <f t="shared" si="9"/>
        <v>1</v>
      </c>
    </row>
    <row r="109" spans="1:14">
      <c r="A109" s="67">
        <v>90</v>
      </c>
      <c r="B109" s="183"/>
      <c r="C109" s="183"/>
      <c r="D109" s="177"/>
      <c r="E109" s="177"/>
      <c r="F109" s="183"/>
      <c r="G109" s="177"/>
      <c r="H109" s="178"/>
      <c r="I109" s="13" t="b">
        <f t="shared" si="10"/>
        <v>1</v>
      </c>
      <c r="J109" s="13" t="b">
        <f t="shared" si="11"/>
        <v>1</v>
      </c>
      <c r="K109" s="13" t="b">
        <f t="shared" si="12"/>
        <v>1</v>
      </c>
      <c r="L109" s="13" t="b">
        <f t="shared" si="7"/>
        <v>1</v>
      </c>
      <c r="M109" s="13" t="b">
        <f t="shared" si="8"/>
        <v>1</v>
      </c>
      <c r="N109" s="13" t="b">
        <f t="shared" si="9"/>
        <v>1</v>
      </c>
    </row>
    <row r="110" spans="1:14">
      <c r="A110" s="67">
        <v>91</v>
      </c>
      <c r="B110" s="183"/>
      <c r="C110" s="183"/>
      <c r="D110" s="177"/>
      <c r="E110" s="177"/>
      <c r="F110" s="183"/>
      <c r="G110" s="177"/>
      <c r="H110" s="178"/>
      <c r="I110" s="13" t="b">
        <f t="shared" si="10"/>
        <v>1</v>
      </c>
      <c r="J110" s="13" t="b">
        <f t="shared" si="11"/>
        <v>1</v>
      </c>
      <c r="K110" s="13" t="b">
        <f t="shared" si="12"/>
        <v>1</v>
      </c>
      <c r="L110" s="13" t="b">
        <f t="shared" si="7"/>
        <v>1</v>
      </c>
      <c r="M110" s="13" t="b">
        <f t="shared" si="8"/>
        <v>1</v>
      </c>
      <c r="N110" s="13" t="b">
        <f t="shared" si="9"/>
        <v>1</v>
      </c>
    </row>
    <row r="111" spans="1:14">
      <c r="A111" s="67">
        <v>92</v>
      </c>
      <c r="B111" s="183"/>
      <c r="C111" s="183"/>
      <c r="D111" s="177"/>
      <c r="E111" s="177"/>
      <c r="F111" s="183"/>
      <c r="G111" s="177"/>
      <c r="H111" s="178"/>
      <c r="I111" s="13" t="b">
        <f t="shared" si="10"/>
        <v>1</v>
      </c>
      <c r="J111" s="13" t="b">
        <f t="shared" si="11"/>
        <v>1</v>
      </c>
      <c r="K111" s="13" t="b">
        <f t="shared" si="12"/>
        <v>1</v>
      </c>
      <c r="L111" s="13" t="b">
        <f t="shared" si="7"/>
        <v>1</v>
      </c>
      <c r="M111" s="13" t="b">
        <f t="shared" si="8"/>
        <v>1</v>
      </c>
      <c r="N111" s="13" t="b">
        <f t="shared" si="9"/>
        <v>1</v>
      </c>
    </row>
    <row r="112" spans="1:14">
      <c r="A112" s="67">
        <v>93</v>
      </c>
      <c r="B112" s="183"/>
      <c r="C112" s="183"/>
      <c r="D112" s="177"/>
      <c r="E112" s="177"/>
      <c r="F112" s="183"/>
      <c r="G112" s="177"/>
      <c r="H112" s="178"/>
      <c r="I112" s="13" t="b">
        <f t="shared" si="10"/>
        <v>1</v>
      </c>
      <c r="J112" s="13" t="b">
        <f t="shared" si="11"/>
        <v>1</v>
      </c>
      <c r="K112" s="13" t="b">
        <f t="shared" si="12"/>
        <v>1</v>
      </c>
      <c r="L112" s="13" t="b">
        <f t="shared" si="7"/>
        <v>1</v>
      </c>
      <c r="M112" s="13" t="b">
        <f t="shared" si="8"/>
        <v>1</v>
      </c>
      <c r="N112" s="13" t="b">
        <f t="shared" si="9"/>
        <v>1</v>
      </c>
    </row>
    <row r="113" spans="1:14">
      <c r="A113" s="67">
        <v>94</v>
      </c>
      <c r="B113" s="183"/>
      <c r="C113" s="183"/>
      <c r="D113" s="177"/>
      <c r="E113" s="177"/>
      <c r="F113" s="183"/>
      <c r="G113" s="177"/>
      <c r="H113" s="178"/>
      <c r="I113" s="13" t="b">
        <f t="shared" si="10"/>
        <v>1</v>
      </c>
      <c r="J113" s="13" t="b">
        <f t="shared" si="11"/>
        <v>1</v>
      </c>
      <c r="K113" s="13" t="b">
        <f t="shared" si="12"/>
        <v>1</v>
      </c>
      <c r="L113" s="13" t="b">
        <f t="shared" si="7"/>
        <v>1</v>
      </c>
      <c r="M113" s="13" t="b">
        <f t="shared" si="8"/>
        <v>1</v>
      </c>
      <c r="N113" s="13" t="b">
        <f t="shared" si="9"/>
        <v>1</v>
      </c>
    </row>
    <row r="114" spans="1:14">
      <c r="A114" s="67">
        <v>95</v>
      </c>
      <c r="B114" s="183"/>
      <c r="C114" s="183"/>
      <c r="D114" s="177"/>
      <c r="E114" s="177"/>
      <c r="F114" s="183"/>
      <c r="G114" s="177"/>
      <c r="H114" s="178"/>
      <c r="I114" s="13" t="b">
        <f t="shared" si="10"/>
        <v>1</v>
      </c>
      <c r="J114" s="13" t="b">
        <f t="shared" si="11"/>
        <v>1</v>
      </c>
      <c r="K114" s="13" t="b">
        <f t="shared" si="12"/>
        <v>1</v>
      </c>
      <c r="L114" s="13" t="b">
        <f t="shared" si="7"/>
        <v>1</v>
      </c>
      <c r="M114" s="13" t="b">
        <f t="shared" si="8"/>
        <v>1</v>
      </c>
      <c r="N114" s="13" t="b">
        <f t="shared" si="9"/>
        <v>1</v>
      </c>
    </row>
    <row r="115" spans="1:14">
      <c r="A115" s="67">
        <v>96</v>
      </c>
      <c r="B115" s="183"/>
      <c r="C115" s="183"/>
      <c r="D115" s="177"/>
      <c r="E115" s="177"/>
      <c r="F115" s="183"/>
      <c r="G115" s="177"/>
      <c r="H115" s="178"/>
      <c r="I115" s="13" t="b">
        <f t="shared" si="10"/>
        <v>1</v>
      </c>
      <c r="J115" s="13" t="b">
        <f t="shared" si="11"/>
        <v>1</v>
      </c>
      <c r="K115" s="13" t="b">
        <f t="shared" si="12"/>
        <v>1</v>
      </c>
      <c r="L115" s="13" t="b">
        <f t="shared" si="7"/>
        <v>1</v>
      </c>
      <c r="M115" s="13" t="b">
        <f t="shared" si="8"/>
        <v>1</v>
      </c>
      <c r="N115" s="13" t="b">
        <f t="shared" si="9"/>
        <v>1</v>
      </c>
    </row>
    <row r="116" spans="1:14">
      <c r="A116" s="67">
        <v>97</v>
      </c>
      <c r="B116" s="183"/>
      <c r="C116" s="183"/>
      <c r="D116" s="177"/>
      <c r="E116" s="177"/>
      <c r="F116" s="183"/>
      <c r="G116" s="177"/>
      <c r="H116" s="178"/>
      <c r="I116" s="13" t="b">
        <f t="shared" si="10"/>
        <v>1</v>
      </c>
      <c r="J116" s="13" t="b">
        <f t="shared" si="11"/>
        <v>1</v>
      </c>
      <c r="K116" s="13" t="b">
        <f t="shared" si="12"/>
        <v>1</v>
      </c>
      <c r="L116" s="13" t="b">
        <f t="shared" si="7"/>
        <v>1</v>
      </c>
      <c r="M116" s="13" t="b">
        <f t="shared" si="8"/>
        <v>1</v>
      </c>
      <c r="N116" s="13" t="b">
        <f t="shared" si="9"/>
        <v>1</v>
      </c>
    </row>
    <row r="117" spans="1:14">
      <c r="A117" s="67">
        <v>98</v>
      </c>
      <c r="B117" s="183"/>
      <c r="C117" s="183"/>
      <c r="D117" s="177"/>
      <c r="E117" s="177"/>
      <c r="F117" s="183"/>
      <c r="G117" s="177"/>
      <c r="H117" s="178"/>
      <c r="I117" s="13" t="b">
        <f t="shared" si="10"/>
        <v>1</v>
      </c>
      <c r="J117" s="13" t="b">
        <f t="shared" si="11"/>
        <v>1</v>
      </c>
      <c r="K117" s="13" t="b">
        <f t="shared" si="12"/>
        <v>1</v>
      </c>
      <c r="L117" s="13" t="b">
        <f t="shared" si="7"/>
        <v>1</v>
      </c>
      <c r="M117" s="13" t="b">
        <f t="shared" si="8"/>
        <v>1</v>
      </c>
      <c r="N117" s="13" t="b">
        <f t="shared" si="9"/>
        <v>1</v>
      </c>
    </row>
    <row r="118" spans="1:14">
      <c r="A118" s="67">
        <v>99</v>
      </c>
      <c r="B118" s="183"/>
      <c r="C118" s="183"/>
      <c r="D118" s="177"/>
      <c r="E118" s="177"/>
      <c r="F118" s="183"/>
      <c r="G118" s="177"/>
      <c r="H118" s="178"/>
      <c r="I118" s="13" t="b">
        <f t="shared" si="10"/>
        <v>1</v>
      </c>
      <c r="J118" s="13" t="b">
        <f t="shared" si="11"/>
        <v>1</v>
      </c>
      <c r="K118" s="13" t="b">
        <f t="shared" si="12"/>
        <v>1</v>
      </c>
      <c r="L118" s="13" t="b">
        <f t="shared" si="7"/>
        <v>1</v>
      </c>
      <c r="M118" s="13" t="b">
        <f t="shared" si="8"/>
        <v>1</v>
      </c>
      <c r="N118" s="13" t="b">
        <f t="shared" si="9"/>
        <v>1</v>
      </c>
    </row>
    <row r="119" spans="1:14">
      <c r="A119" s="67">
        <v>100</v>
      </c>
      <c r="B119" s="183"/>
      <c r="C119" s="183"/>
      <c r="D119" s="177"/>
      <c r="E119" s="177"/>
      <c r="F119" s="183"/>
      <c r="G119" s="177"/>
      <c r="H119" s="178"/>
      <c r="I119" s="13" t="b">
        <f t="shared" si="10"/>
        <v>1</v>
      </c>
      <c r="J119" s="13" t="b">
        <f t="shared" si="11"/>
        <v>1</v>
      </c>
      <c r="K119" s="13" t="b">
        <f t="shared" si="12"/>
        <v>1</v>
      </c>
      <c r="L119" s="13" t="b">
        <f t="shared" si="7"/>
        <v>1</v>
      </c>
      <c r="M119" s="13" t="b">
        <f t="shared" si="8"/>
        <v>1</v>
      </c>
      <c r="N119" s="13" t="b">
        <f t="shared" si="9"/>
        <v>1</v>
      </c>
    </row>
    <row r="120" spans="1:14">
      <c r="A120" s="67">
        <v>101</v>
      </c>
      <c r="B120" s="183"/>
      <c r="C120" s="183"/>
      <c r="D120" s="177"/>
      <c r="E120" s="177"/>
      <c r="F120" s="183"/>
      <c r="G120" s="177"/>
      <c r="H120" s="178"/>
      <c r="I120" s="13" t="b">
        <f t="shared" si="10"/>
        <v>1</v>
      </c>
      <c r="J120" s="13" t="b">
        <f t="shared" si="11"/>
        <v>1</v>
      </c>
      <c r="K120" s="13" t="b">
        <f t="shared" si="12"/>
        <v>1</v>
      </c>
      <c r="L120" s="13" t="b">
        <f t="shared" si="7"/>
        <v>1</v>
      </c>
      <c r="M120" s="13" t="b">
        <f t="shared" si="8"/>
        <v>1</v>
      </c>
      <c r="N120" s="13" t="b">
        <f t="shared" si="9"/>
        <v>1</v>
      </c>
    </row>
    <row r="121" spans="1:14">
      <c r="A121" s="67">
        <v>102</v>
      </c>
      <c r="B121" s="183"/>
      <c r="C121" s="183"/>
      <c r="D121" s="177"/>
      <c r="E121" s="177"/>
      <c r="F121" s="183"/>
      <c r="G121" s="177"/>
      <c r="H121" s="178"/>
      <c r="I121" s="13" t="b">
        <f t="shared" si="10"/>
        <v>1</v>
      </c>
      <c r="J121" s="13" t="b">
        <f t="shared" si="11"/>
        <v>1</v>
      </c>
      <c r="K121" s="13" t="b">
        <f t="shared" si="12"/>
        <v>1</v>
      </c>
      <c r="L121" s="13" t="b">
        <f t="shared" si="7"/>
        <v>1</v>
      </c>
      <c r="M121" s="13" t="b">
        <f t="shared" si="8"/>
        <v>1</v>
      </c>
      <c r="N121" s="13" t="b">
        <f t="shared" si="9"/>
        <v>1</v>
      </c>
    </row>
    <row r="122" spans="1:14">
      <c r="A122" s="67">
        <v>103</v>
      </c>
      <c r="B122" s="183"/>
      <c r="C122" s="183"/>
      <c r="D122" s="177"/>
      <c r="E122" s="177"/>
      <c r="F122" s="183"/>
      <c r="G122" s="177"/>
      <c r="H122" s="178"/>
      <c r="I122" s="13" t="b">
        <f t="shared" si="10"/>
        <v>1</v>
      </c>
      <c r="J122" s="13" t="b">
        <f t="shared" si="11"/>
        <v>1</v>
      </c>
      <c r="K122" s="13" t="b">
        <f t="shared" si="12"/>
        <v>1</v>
      </c>
      <c r="L122" s="13" t="b">
        <f t="shared" si="7"/>
        <v>1</v>
      </c>
      <c r="M122" s="13" t="b">
        <f t="shared" si="8"/>
        <v>1</v>
      </c>
      <c r="N122" s="13" t="b">
        <f t="shared" si="9"/>
        <v>1</v>
      </c>
    </row>
    <row r="123" spans="1:14">
      <c r="A123" s="67">
        <v>104</v>
      </c>
      <c r="B123" s="183"/>
      <c r="C123" s="183"/>
      <c r="D123" s="177"/>
      <c r="E123" s="177"/>
      <c r="F123" s="183"/>
      <c r="G123" s="177"/>
      <c r="H123" s="178"/>
      <c r="I123" s="13" t="b">
        <f t="shared" si="10"/>
        <v>1</v>
      </c>
      <c r="J123" s="13" t="b">
        <f t="shared" si="11"/>
        <v>1</v>
      </c>
      <c r="K123" s="13" t="b">
        <f t="shared" si="12"/>
        <v>1</v>
      </c>
      <c r="L123" s="13" t="b">
        <f t="shared" si="7"/>
        <v>1</v>
      </c>
      <c r="M123" s="13" t="b">
        <f t="shared" si="8"/>
        <v>1</v>
      </c>
      <c r="N123" s="13" t="b">
        <f t="shared" si="9"/>
        <v>1</v>
      </c>
    </row>
    <row r="124" spans="1:14">
      <c r="A124" s="67">
        <v>105</v>
      </c>
      <c r="B124" s="183"/>
      <c r="C124" s="183"/>
      <c r="D124" s="177"/>
      <c r="E124" s="177"/>
      <c r="F124" s="183"/>
      <c r="G124" s="177"/>
      <c r="H124" s="178"/>
      <c r="I124" s="13" t="b">
        <f t="shared" si="10"/>
        <v>1</v>
      </c>
      <c r="J124" s="13" t="b">
        <f t="shared" si="11"/>
        <v>1</v>
      </c>
      <c r="K124" s="13" t="b">
        <f t="shared" si="12"/>
        <v>1</v>
      </c>
      <c r="L124" s="13" t="b">
        <f t="shared" si="7"/>
        <v>1</v>
      </c>
      <c r="M124" s="13" t="b">
        <f t="shared" si="8"/>
        <v>1</v>
      </c>
      <c r="N124" s="13" t="b">
        <f t="shared" si="9"/>
        <v>1</v>
      </c>
    </row>
    <row r="125" spans="1:14">
      <c r="A125" s="67">
        <v>106</v>
      </c>
      <c r="B125" s="183"/>
      <c r="C125" s="183"/>
      <c r="D125" s="177"/>
      <c r="E125" s="177"/>
      <c r="F125" s="183"/>
      <c r="G125" s="177"/>
      <c r="H125" s="178"/>
      <c r="I125" s="13" t="b">
        <f t="shared" si="10"/>
        <v>1</v>
      </c>
      <c r="J125" s="13" t="b">
        <f t="shared" si="11"/>
        <v>1</v>
      </c>
      <c r="K125" s="13" t="b">
        <f t="shared" si="12"/>
        <v>1</v>
      </c>
      <c r="L125" s="13" t="b">
        <f t="shared" si="7"/>
        <v>1</v>
      </c>
      <c r="M125" s="13" t="b">
        <f t="shared" si="8"/>
        <v>1</v>
      </c>
      <c r="N125" s="13" t="b">
        <f t="shared" si="9"/>
        <v>1</v>
      </c>
    </row>
    <row r="126" spans="1:14">
      <c r="A126" s="67">
        <v>107</v>
      </c>
      <c r="B126" s="183"/>
      <c r="C126" s="183"/>
      <c r="D126" s="177"/>
      <c r="E126" s="177"/>
      <c r="F126" s="183"/>
      <c r="G126" s="177"/>
      <c r="H126" s="178"/>
      <c r="I126" s="13" t="b">
        <f t="shared" si="10"/>
        <v>1</v>
      </c>
      <c r="J126" s="13" t="b">
        <f t="shared" si="11"/>
        <v>1</v>
      </c>
      <c r="K126" s="13" t="b">
        <f t="shared" si="12"/>
        <v>1</v>
      </c>
      <c r="L126" s="13" t="b">
        <f t="shared" si="7"/>
        <v>1</v>
      </c>
      <c r="M126" s="13" t="b">
        <f t="shared" si="8"/>
        <v>1</v>
      </c>
      <c r="N126" s="13" t="b">
        <f t="shared" si="9"/>
        <v>1</v>
      </c>
    </row>
    <row r="127" spans="1:14">
      <c r="A127" s="67">
        <v>108</v>
      </c>
      <c r="B127" s="183"/>
      <c r="C127" s="183"/>
      <c r="D127" s="177"/>
      <c r="E127" s="177"/>
      <c r="F127" s="183"/>
      <c r="G127" s="177"/>
      <c r="H127" s="178"/>
      <c r="I127" s="13" t="b">
        <f t="shared" si="10"/>
        <v>1</v>
      </c>
      <c r="J127" s="13" t="b">
        <f t="shared" si="11"/>
        <v>1</v>
      </c>
      <c r="K127" s="13" t="b">
        <f t="shared" si="12"/>
        <v>1</v>
      </c>
      <c r="L127" s="13" t="b">
        <f t="shared" si="7"/>
        <v>1</v>
      </c>
      <c r="M127" s="13" t="b">
        <f t="shared" si="8"/>
        <v>1</v>
      </c>
      <c r="N127" s="13" t="b">
        <f t="shared" si="9"/>
        <v>1</v>
      </c>
    </row>
    <row r="128" spans="1:14">
      <c r="A128" s="67">
        <v>109</v>
      </c>
      <c r="B128" s="183"/>
      <c r="C128" s="183"/>
      <c r="D128" s="177"/>
      <c r="E128" s="177"/>
      <c r="F128" s="183"/>
      <c r="G128" s="177"/>
      <c r="H128" s="178"/>
      <c r="I128" s="13" t="b">
        <f t="shared" si="10"/>
        <v>1</v>
      </c>
      <c r="J128" s="13" t="b">
        <f t="shared" si="11"/>
        <v>1</v>
      </c>
      <c r="K128" s="13" t="b">
        <f t="shared" si="12"/>
        <v>1</v>
      </c>
      <c r="L128" s="13" t="b">
        <f t="shared" si="7"/>
        <v>1</v>
      </c>
      <c r="M128" s="13" t="b">
        <f t="shared" si="8"/>
        <v>1</v>
      </c>
      <c r="N128" s="13" t="b">
        <f t="shared" si="9"/>
        <v>1</v>
      </c>
    </row>
    <row r="129" spans="1:14">
      <c r="A129" s="67">
        <v>110</v>
      </c>
      <c r="B129" s="183"/>
      <c r="C129" s="183"/>
      <c r="D129" s="177"/>
      <c r="E129" s="177"/>
      <c r="F129" s="183"/>
      <c r="G129" s="177"/>
      <c r="H129" s="178"/>
      <c r="I129" s="13" t="b">
        <f t="shared" si="10"/>
        <v>1</v>
      </c>
      <c r="J129" s="13" t="b">
        <f t="shared" si="11"/>
        <v>1</v>
      </c>
      <c r="K129" s="13" t="b">
        <f t="shared" si="12"/>
        <v>1</v>
      </c>
      <c r="L129" s="13" t="b">
        <f t="shared" si="7"/>
        <v>1</v>
      </c>
      <c r="M129" s="13" t="b">
        <f t="shared" si="8"/>
        <v>1</v>
      </c>
      <c r="N129" s="13" t="b">
        <f t="shared" si="9"/>
        <v>1</v>
      </c>
    </row>
    <row r="130" spans="1:14">
      <c r="A130" s="67">
        <v>111</v>
      </c>
      <c r="B130" s="183"/>
      <c r="C130" s="183"/>
      <c r="D130" s="177"/>
      <c r="E130" s="177"/>
      <c r="F130" s="183"/>
      <c r="G130" s="177"/>
      <c r="H130" s="178"/>
      <c r="I130" s="13" t="b">
        <f t="shared" si="10"/>
        <v>1</v>
      </c>
      <c r="J130" s="13" t="b">
        <f t="shared" si="11"/>
        <v>1</v>
      </c>
      <c r="K130" s="13" t="b">
        <f t="shared" si="12"/>
        <v>1</v>
      </c>
      <c r="L130" s="13" t="b">
        <f t="shared" si="7"/>
        <v>1</v>
      </c>
      <c r="M130" s="13" t="b">
        <f t="shared" si="8"/>
        <v>1</v>
      </c>
      <c r="N130" s="13" t="b">
        <f t="shared" si="9"/>
        <v>1</v>
      </c>
    </row>
    <row r="131" spans="1:14">
      <c r="A131" s="67">
        <v>112</v>
      </c>
      <c r="B131" s="183"/>
      <c r="C131" s="183"/>
      <c r="D131" s="177"/>
      <c r="E131" s="177"/>
      <c r="F131" s="183"/>
      <c r="G131" s="177"/>
      <c r="H131" s="178"/>
      <c r="I131" s="13" t="b">
        <f t="shared" si="10"/>
        <v>1</v>
      </c>
      <c r="J131" s="13" t="b">
        <f t="shared" si="11"/>
        <v>1</v>
      </c>
      <c r="K131" s="13" t="b">
        <f t="shared" si="12"/>
        <v>1</v>
      </c>
      <c r="L131" s="13" t="b">
        <f t="shared" si="7"/>
        <v>1</v>
      </c>
      <c r="M131" s="13" t="b">
        <f t="shared" si="8"/>
        <v>1</v>
      </c>
      <c r="N131" s="13" t="b">
        <f t="shared" si="9"/>
        <v>1</v>
      </c>
    </row>
    <row r="132" spans="1:14">
      <c r="A132" s="67">
        <v>113</v>
      </c>
      <c r="B132" s="183"/>
      <c r="C132" s="183"/>
      <c r="D132" s="177"/>
      <c r="E132" s="177"/>
      <c r="F132" s="183"/>
      <c r="G132" s="177"/>
      <c r="H132" s="178"/>
      <c r="I132" s="13" t="b">
        <f t="shared" si="10"/>
        <v>1</v>
      </c>
      <c r="J132" s="13" t="b">
        <f t="shared" si="11"/>
        <v>1</v>
      </c>
      <c r="K132" s="13" t="b">
        <f t="shared" si="12"/>
        <v>1</v>
      </c>
      <c r="L132" s="13" t="b">
        <f t="shared" si="7"/>
        <v>1</v>
      </c>
      <c r="M132" s="13" t="b">
        <f t="shared" si="8"/>
        <v>1</v>
      </c>
      <c r="N132" s="13" t="b">
        <f t="shared" si="9"/>
        <v>1</v>
      </c>
    </row>
    <row r="133" spans="1:14">
      <c r="A133" s="67">
        <v>114</v>
      </c>
      <c r="B133" s="183"/>
      <c r="C133" s="183"/>
      <c r="D133" s="177"/>
      <c r="E133" s="177"/>
      <c r="F133" s="183"/>
      <c r="G133" s="177"/>
      <c r="H133" s="178"/>
      <c r="I133" s="13" t="b">
        <f t="shared" si="10"/>
        <v>1</v>
      </c>
      <c r="J133" s="13" t="b">
        <f t="shared" si="11"/>
        <v>1</v>
      </c>
      <c r="K133" s="13" t="b">
        <f t="shared" si="12"/>
        <v>1</v>
      </c>
      <c r="L133" s="13" t="b">
        <f t="shared" si="7"/>
        <v>1</v>
      </c>
      <c r="M133" s="13" t="b">
        <f t="shared" si="8"/>
        <v>1</v>
      </c>
      <c r="N133" s="13" t="b">
        <f t="shared" si="9"/>
        <v>1</v>
      </c>
    </row>
    <row r="134" spans="1:14">
      <c r="A134" s="67">
        <v>115</v>
      </c>
      <c r="B134" s="183"/>
      <c r="C134" s="183"/>
      <c r="D134" s="177"/>
      <c r="E134" s="177"/>
      <c r="F134" s="183"/>
      <c r="G134" s="177"/>
      <c r="H134" s="178"/>
      <c r="I134" s="13" t="b">
        <f t="shared" si="10"/>
        <v>1</v>
      </c>
      <c r="J134" s="13" t="b">
        <f t="shared" si="11"/>
        <v>1</v>
      </c>
      <c r="K134" s="13" t="b">
        <f t="shared" si="12"/>
        <v>1</v>
      </c>
      <c r="L134" s="13" t="b">
        <f t="shared" si="7"/>
        <v>1</v>
      </c>
      <c r="M134" s="13" t="b">
        <f t="shared" si="8"/>
        <v>1</v>
      </c>
      <c r="N134" s="13" t="b">
        <f t="shared" si="9"/>
        <v>1</v>
      </c>
    </row>
    <row r="135" spans="1:14">
      <c r="A135" s="67">
        <v>116</v>
      </c>
      <c r="B135" s="183"/>
      <c r="C135" s="183"/>
      <c r="D135" s="177"/>
      <c r="E135" s="177"/>
      <c r="F135" s="183"/>
      <c r="G135" s="177"/>
      <c r="H135" s="178"/>
      <c r="I135" s="13" t="b">
        <f t="shared" si="10"/>
        <v>1</v>
      </c>
      <c r="J135" s="13" t="b">
        <f t="shared" si="11"/>
        <v>1</v>
      </c>
      <c r="K135" s="13" t="b">
        <f t="shared" si="12"/>
        <v>1</v>
      </c>
      <c r="L135" s="13" t="b">
        <f t="shared" si="7"/>
        <v>1</v>
      </c>
      <c r="M135" s="13" t="b">
        <f t="shared" si="8"/>
        <v>1</v>
      </c>
      <c r="N135" s="13" t="b">
        <f t="shared" si="9"/>
        <v>1</v>
      </c>
    </row>
    <row r="136" spans="1:14">
      <c r="A136" s="67">
        <v>117</v>
      </c>
      <c r="B136" s="183"/>
      <c r="C136" s="183"/>
      <c r="D136" s="177"/>
      <c r="E136" s="177"/>
      <c r="F136" s="183"/>
      <c r="G136" s="177"/>
      <c r="H136" s="178"/>
      <c r="I136" s="13" t="b">
        <f t="shared" si="10"/>
        <v>1</v>
      </c>
      <c r="J136" s="13" t="b">
        <f t="shared" si="11"/>
        <v>1</v>
      </c>
      <c r="K136" s="13" t="b">
        <f t="shared" si="12"/>
        <v>1</v>
      </c>
      <c r="L136" s="13" t="b">
        <f t="shared" si="7"/>
        <v>1</v>
      </c>
      <c r="M136" s="13" t="b">
        <f t="shared" si="8"/>
        <v>1</v>
      </c>
      <c r="N136" s="13" t="b">
        <f t="shared" si="9"/>
        <v>1</v>
      </c>
    </row>
    <row r="137" spans="1:14">
      <c r="A137" s="67">
        <v>118</v>
      </c>
      <c r="B137" s="183"/>
      <c r="C137" s="183"/>
      <c r="D137" s="177"/>
      <c r="E137" s="177"/>
      <c r="F137" s="183"/>
      <c r="G137" s="177"/>
      <c r="H137" s="178"/>
      <c r="I137" s="13" t="b">
        <f t="shared" si="10"/>
        <v>1</v>
      </c>
      <c r="J137" s="13" t="b">
        <f t="shared" si="11"/>
        <v>1</v>
      </c>
      <c r="K137" s="13" t="b">
        <f t="shared" si="12"/>
        <v>1</v>
      </c>
      <c r="L137" s="13" t="b">
        <f t="shared" si="7"/>
        <v>1</v>
      </c>
      <c r="M137" s="13" t="b">
        <f t="shared" si="8"/>
        <v>1</v>
      </c>
      <c r="N137" s="13" t="b">
        <f t="shared" si="9"/>
        <v>1</v>
      </c>
    </row>
    <row r="138" spans="1:14">
      <c r="A138" s="67">
        <v>119</v>
      </c>
      <c r="B138" s="183"/>
      <c r="C138" s="183"/>
      <c r="D138" s="177"/>
      <c r="E138" s="177"/>
      <c r="F138" s="183"/>
      <c r="G138" s="177"/>
      <c r="H138" s="178"/>
      <c r="I138" s="13" t="b">
        <f t="shared" si="10"/>
        <v>1</v>
      </c>
      <c r="J138" s="13" t="b">
        <f t="shared" si="11"/>
        <v>1</v>
      </c>
      <c r="K138" s="13" t="b">
        <f t="shared" si="12"/>
        <v>1</v>
      </c>
      <c r="L138" s="13" t="b">
        <f t="shared" si="7"/>
        <v>1</v>
      </c>
      <c r="M138" s="13" t="b">
        <f t="shared" si="8"/>
        <v>1</v>
      </c>
      <c r="N138" s="13" t="b">
        <f t="shared" si="9"/>
        <v>1</v>
      </c>
    </row>
    <row r="139" spans="1:14">
      <c r="A139" s="67">
        <v>120</v>
      </c>
      <c r="B139" s="183"/>
      <c r="C139" s="183"/>
      <c r="D139" s="177"/>
      <c r="E139" s="177"/>
      <c r="F139" s="183"/>
      <c r="G139" s="177"/>
      <c r="H139" s="178"/>
      <c r="I139" s="13" t="b">
        <f t="shared" si="10"/>
        <v>1</v>
      </c>
      <c r="J139" s="13" t="b">
        <f t="shared" si="11"/>
        <v>1</v>
      </c>
      <c r="K139" s="13" t="b">
        <f t="shared" si="12"/>
        <v>1</v>
      </c>
      <c r="L139" s="13" t="b">
        <f t="shared" si="7"/>
        <v>1</v>
      </c>
      <c r="M139" s="13" t="b">
        <f t="shared" si="8"/>
        <v>1</v>
      </c>
      <c r="N139" s="13" t="b">
        <f t="shared" si="9"/>
        <v>1</v>
      </c>
    </row>
    <row r="140" spans="1:14">
      <c r="A140" s="67">
        <v>121</v>
      </c>
      <c r="B140" s="183"/>
      <c r="C140" s="183"/>
      <c r="D140" s="177"/>
      <c r="E140" s="177"/>
      <c r="F140" s="183"/>
      <c r="G140" s="177"/>
      <c r="H140" s="178"/>
      <c r="I140" s="13" t="b">
        <f t="shared" si="10"/>
        <v>1</v>
      </c>
      <c r="J140" s="13" t="b">
        <f t="shared" si="11"/>
        <v>1</v>
      </c>
      <c r="K140" s="13" t="b">
        <f t="shared" si="12"/>
        <v>1</v>
      </c>
      <c r="L140" s="13" t="b">
        <f t="shared" si="7"/>
        <v>1</v>
      </c>
      <c r="M140" s="13" t="b">
        <f t="shared" si="8"/>
        <v>1</v>
      </c>
      <c r="N140" s="13" t="b">
        <f t="shared" si="9"/>
        <v>1</v>
      </c>
    </row>
    <row r="141" spans="1:14">
      <c r="A141" s="67">
        <v>122</v>
      </c>
      <c r="B141" s="183"/>
      <c r="C141" s="183"/>
      <c r="D141" s="177"/>
      <c r="E141" s="177"/>
      <c r="F141" s="183"/>
      <c r="G141" s="177"/>
      <c r="H141" s="178"/>
      <c r="I141" s="13" t="b">
        <f t="shared" si="10"/>
        <v>1</v>
      </c>
      <c r="J141" s="13" t="b">
        <f t="shared" si="11"/>
        <v>1</v>
      </c>
      <c r="K141" s="13" t="b">
        <f t="shared" si="12"/>
        <v>1</v>
      </c>
      <c r="L141" s="13" t="b">
        <f t="shared" si="7"/>
        <v>1</v>
      </c>
      <c r="M141" s="13" t="b">
        <f t="shared" si="8"/>
        <v>1</v>
      </c>
      <c r="N141" s="13" t="b">
        <f t="shared" si="9"/>
        <v>1</v>
      </c>
    </row>
    <row r="142" spans="1:14">
      <c r="A142" s="67">
        <v>123</v>
      </c>
      <c r="B142" s="183"/>
      <c r="C142" s="183"/>
      <c r="D142" s="177"/>
      <c r="E142" s="177"/>
      <c r="F142" s="183"/>
      <c r="G142" s="177"/>
      <c r="H142" s="178"/>
      <c r="I142" s="13" t="b">
        <f t="shared" si="10"/>
        <v>1</v>
      </c>
      <c r="J142" s="13" t="b">
        <f t="shared" si="11"/>
        <v>1</v>
      </c>
      <c r="K142" s="13" t="b">
        <f t="shared" si="12"/>
        <v>1</v>
      </c>
      <c r="L142" s="13" t="b">
        <f t="shared" si="7"/>
        <v>1</v>
      </c>
      <c r="M142" s="13" t="b">
        <f t="shared" si="8"/>
        <v>1</v>
      </c>
      <c r="N142" s="13" t="b">
        <f t="shared" si="9"/>
        <v>1</v>
      </c>
    </row>
    <row r="143" spans="1:14">
      <c r="A143" s="67">
        <v>124</v>
      </c>
      <c r="B143" s="183"/>
      <c r="C143" s="183"/>
      <c r="D143" s="177"/>
      <c r="E143" s="177"/>
      <c r="F143" s="183"/>
      <c r="G143" s="177"/>
      <c r="H143" s="178"/>
      <c r="I143" s="13" t="b">
        <f t="shared" si="10"/>
        <v>1</v>
      </c>
      <c r="J143" s="13" t="b">
        <f t="shared" si="11"/>
        <v>1</v>
      </c>
      <c r="K143" s="13" t="b">
        <f t="shared" si="12"/>
        <v>1</v>
      </c>
      <c r="L143" s="13" t="b">
        <f t="shared" si="7"/>
        <v>1</v>
      </c>
      <c r="M143" s="13" t="b">
        <f t="shared" si="8"/>
        <v>1</v>
      </c>
      <c r="N143" s="13" t="b">
        <f t="shared" si="9"/>
        <v>1</v>
      </c>
    </row>
    <row r="144" spans="1:14">
      <c r="A144" s="67">
        <v>125</v>
      </c>
      <c r="B144" s="183"/>
      <c r="C144" s="183"/>
      <c r="D144" s="177"/>
      <c r="E144" s="177"/>
      <c r="F144" s="183"/>
      <c r="G144" s="177"/>
      <c r="H144" s="178"/>
      <c r="I144" s="13" t="b">
        <f t="shared" si="10"/>
        <v>1</v>
      </c>
      <c r="J144" s="13" t="b">
        <f t="shared" si="11"/>
        <v>1</v>
      </c>
      <c r="K144" s="13" t="b">
        <f t="shared" si="12"/>
        <v>1</v>
      </c>
      <c r="L144" s="13" t="b">
        <f t="shared" si="7"/>
        <v>1</v>
      </c>
      <c r="M144" s="13" t="b">
        <f t="shared" si="8"/>
        <v>1</v>
      </c>
      <c r="N144" s="13" t="b">
        <f t="shared" si="9"/>
        <v>1</v>
      </c>
    </row>
    <row r="145" spans="1:14">
      <c r="A145" s="67">
        <v>126</v>
      </c>
      <c r="B145" s="183"/>
      <c r="C145" s="183"/>
      <c r="D145" s="177"/>
      <c r="E145" s="177"/>
      <c r="F145" s="183"/>
      <c r="G145" s="177"/>
      <c r="H145" s="178"/>
      <c r="I145" s="13" t="b">
        <f t="shared" si="10"/>
        <v>1</v>
      </c>
      <c r="J145" s="13" t="b">
        <f t="shared" si="11"/>
        <v>1</v>
      </c>
      <c r="K145" s="13" t="b">
        <f t="shared" si="12"/>
        <v>1</v>
      </c>
      <c r="L145" s="13" t="b">
        <f t="shared" si="7"/>
        <v>1</v>
      </c>
      <c r="M145" s="13" t="b">
        <f t="shared" si="8"/>
        <v>1</v>
      </c>
      <c r="N145" s="13" t="b">
        <f t="shared" si="9"/>
        <v>1</v>
      </c>
    </row>
    <row r="146" spans="1:14">
      <c r="A146" s="67">
        <v>127</v>
      </c>
      <c r="B146" s="183"/>
      <c r="C146" s="183"/>
      <c r="D146" s="177"/>
      <c r="E146" s="177"/>
      <c r="F146" s="183"/>
      <c r="G146" s="177"/>
      <c r="H146" s="178"/>
      <c r="I146" s="13" t="b">
        <f t="shared" si="10"/>
        <v>1</v>
      </c>
      <c r="J146" s="13" t="b">
        <f t="shared" si="11"/>
        <v>1</v>
      </c>
      <c r="K146" s="13" t="b">
        <f t="shared" si="12"/>
        <v>1</v>
      </c>
      <c r="L146" s="13" t="b">
        <f t="shared" si="7"/>
        <v>1</v>
      </c>
      <c r="M146" s="13" t="b">
        <f t="shared" si="8"/>
        <v>1</v>
      </c>
      <c r="N146" s="13" t="b">
        <f t="shared" si="9"/>
        <v>1</v>
      </c>
    </row>
    <row r="147" spans="1:14">
      <c r="A147" s="67">
        <v>128</v>
      </c>
      <c r="B147" s="183"/>
      <c r="C147" s="183"/>
      <c r="D147" s="177"/>
      <c r="E147" s="177"/>
      <c r="F147" s="183"/>
      <c r="G147" s="177"/>
      <c r="H147" s="178"/>
      <c r="I147" s="13" t="b">
        <f t="shared" si="10"/>
        <v>1</v>
      </c>
      <c r="J147" s="13" t="b">
        <f t="shared" si="11"/>
        <v>1</v>
      </c>
      <c r="K147" s="13" t="b">
        <f t="shared" si="12"/>
        <v>1</v>
      </c>
      <c r="L147" s="13" t="b">
        <f t="shared" si="7"/>
        <v>1</v>
      </c>
      <c r="M147" s="13" t="b">
        <f t="shared" si="8"/>
        <v>1</v>
      </c>
      <c r="N147" s="13" t="b">
        <f t="shared" si="9"/>
        <v>1</v>
      </c>
    </row>
    <row r="148" spans="1:14">
      <c r="A148" s="67">
        <v>129</v>
      </c>
      <c r="B148" s="183"/>
      <c r="C148" s="183"/>
      <c r="D148" s="177"/>
      <c r="E148" s="177"/>
      <c r="F148" s="183"/>
      <c r="G148" s="177"/>
      <c r="H148" s="178"/>
      <c r="I148" s="13" t="b">
        <f t="shared" si="10"/>
        <v>1</v>
      </c>
      <c r="J148" s="13" t="b">
        <f t="shared" si="11"/>
        <v>1</v>
      </c>
      <c r="K148" s="13" t="b">
        <f t="shared" si="12"/>
        <v>1</v>
      </c>
      <c r="L148" s="13" t="b">
        <f t="shared" ref="L148:L211" si="13">IF(D148="",TRUE,(IF(ISNUMBER(MATCH(D148,CountriesList,0)),TRUE,FALSE)))</f>
        <v>1</v>
      </c>
      <c r="M148" s="13" t="b">
        <f t="shared" ref="M148:M211" si="14">IF(E148="",TRUE,(IF(ISNUMBER(MATCH(E148,typeofentityList,0)),TRUE,FALSE)))</f>
        <v>1</v>
      </c>
      <c r="N148" s="13" t="b">
        <f t="shared" ref="N148:N211" si="15">IF(G148="",TRUE,(IF(ISNUMBER(MATCH(G148,ShortRelationList,0)),TRUE,FALSE)))</f>
        <v>1</v>
      </c>
    </row>
    <row r="149" spans="1:14">
      <c r="A149" s="67">
        <v>130</v>
      </c>
      <c r="B149" s="183"/>
      <c r="C149" s="183"/>
      <c r="D149" s="177"/>
      <c r="E149" s="177"/>
      <c r="F149" s="183"/>
      <c r="G149" s="177"/>
      <c r="H149" s="178"/>
      <c r="I149" s="13" t="b">
        <f t="shared" si="10"/>
        <v>1</v>
      </c>
      <c r="J149" s="13" t="b">
        <f t="shared" si="11"/>
        <v>1</v>
      </c>
      <c r="K149" s="13" t="b">
        <f t="shared" si="12"/>
        <v>1</v>
      </c>
      <c r="L149" s="13" t="b">
        <f t="shared" si="13"/>
        <v>1</v>
      </c>
      <c r="M149" s="13" t="b">
        <f t="shared" si="14"/>
        <v>1</v>
      </c>
      <c r="N149" s="13" t="b">
        <f t="shared" si="15"/>
        <v>1</v>
      </c>
    </row>
    <row r="150" spans="1:14">
      <c r="A150" s="67">
        <v>131</v>
      </c>
      <c r="B150" s="183"/>
      <c r="C150" s="183"/>
      <c r="D150" s="177"/>
      <c r="E150" s="177"/>
      <c r="F150" s="183"/>
      <c r="G150" s="177"/>
      <c r="H150" s="178"/>
      <c r="I150" s="13" t="b">
        <f t="shared" ref="I150:I213" si="16">IF(ISBLANK(B150),TRUE,IF(OR(ISBLANK(C150),ISBLANK(D150),ISBLANK(E150),ISBLANK(F150),ISBLANK(G150),ISBLANK(H150)),FALSE,TRUE))</f>
        <v>1</v>
      </c>
      <c r="J150" s="13" t="b">
        <f t="shared" ref="J150:J213" si="17">IF(OR(AND(B150="N/A",D150="N/A",E150="N/A",G150="N/A"),AND(ISBLANK(B150),ISBLANK(D150),ISBLANK(E150),ISBLANK(G150)),AND(NOT(ISBLANK(B150)),NOT(ISBLANK(D150)),NOT(ISBLANK(E150)),NOT(ISBLANK(G150)),B150&lt;&gt;"N/A",D150&lt;&gt;"N/A",E150&lt;&gt;"N/A",G150&lt;&gt;"N/A")),TRUE,FALSE)</f>
        <v>1</v>
      </c>
      <c r="K150" s="13" t="b">
        <f t="shared" ref="K150:K213" si="18">IF(OR(AND(ISBLANK(B150),H150=0),AND(B150="N/A",H150=0),AND(NOT(ISBLANK(B150)),B150&lt;&gt;"N/A",H150&lt;&gt;0)),TRUE,FALSE)</f>
        <v>1</v>
      </c>
      <c r="L150" s="13" t="b">
        <f t="shared" si="13"/>
        <v>1</v>
      </c>
      <c r="M150" s="13" t="b">
        <f t="shared" si="14"/>
        <v>1</v>
      </c>
      <c r="N150" s="13" t="b">
        <f t="shared" si="15"/>
        <v>1</v>
      </c>
    </row>
    <row r="151" spans="1:14">
      <c r="A151" s="67">
        <v>132</v>
      </c>
      <c r="B151" s="183"/>
      <c r="C151" s="183"/>
      <c r="D151" s="177"/>
      <c r="E151" s="177"/>
      <c r="F151" s="183"/>
      <c r="G151" s="177"/>
      <c r="H151" s="178"/>
      <c r="I151" s="13" t="b">
        <f t="shared" si="16"/>
        <v>1</v>
      </c>
      <c r="J151" s="13" t="b">
        <f t="shared" si="17"/>
        <v>1</v>
      </c>
      <c r="K151" s="13" t="b">
        <f t="shared" si="18"/>
        <v>1</v>
      </c>
      <c r="L151" s="13" t="b">
        <f t="shared" si="13"/>
        <v>1</v>
      </c>
      <c r="M151" s="13" t="b">
        <f t="shared" si="14"/>
        <v>1</v>
      </c>
      <c r="N151" s="13" t="b">
        <f t="shared" si="15"/>
        <v>1</v>
      </c>
    </row>
    <row r="152" spans="1:14">
      <c r="A152" s="67">
        <v>133</v>
      </c>
      <c r="B152" s="183"/>
      <c r="C152" s="183"/>
      <c r="D152" s="177"/>
      <c r="E152" s="177"/>
      <c r="F152" s="183"/>
      <c r="G152" s="177"/>
      <c r="H152" s="178"/>
      <c r="I152" s="13" t="b">
        <f t="shared" si="16"/>
        <v>1</v>
      </c>
      <c r="J152" s="13" t="b">
        <f t="shared" si="17"/>
        <v>1</v>
      </c>
      <c r="K152" s="13" t="b">
        <f t="shared" si="18"/>
        <v>1</v>
      </c>
      <c r="L152" s="13" t="b">
        <f t="shared" si="13"/>
        <v>1</v>
      </c>
      <c r="M152" s="13" t="b">
        <f t="shared" si="14"/>
        <v>1</v>
      </c>
      <c r="N152" s="13" t="b">
        <f t="shared" si="15"/>
        <v>1</v>
      </c>
    </row>
    <row r="153" spans="1:14">
      <c r="A153" s="67">
        <v>134</v>
      </c>
      <c r="B153" s="183"/>
      <c r="C153" s="183"/>
      <c r="D153" s="177"/>
      <c r="E153" s="177"/>
      <c r="F153" s="183"/>
      <c r="G153" s="177"/>
      <c r="H153" s="178"/>
      <c r="I153" s="13" t="b">
        <f t="shared" si="16"/>
        <v>1</v>
      </c>
      <c r="J153" s="13" t="b">
        <f t="shared" si="17"/>
        <v>1</v>
      </c>
      <c r="K153" s="13" t="b">
        <f t="shared" si="18"/>
        <v>1</v>
      </c>
      <c r="L153" s="13" t="b">
        <f t="shared" si="13"/>
        <v>1</v>
      </c>
      <c r="M153" s="13" t="b">
        <f t="shared" si="14"/>
        <v>1</v>
      </c>
      <c r="N153" s="13" t="b">
        <f t="shared" si="15"/>
        <v>1</v>
      </c>
    </row>
    <row r="154" spans="1:14">
      <c r="A154" s="67">
        <v>135</v>
      </c>
      <c r="B154" s="183"/>
      <c r="C154" s="183"/>
      <c r="D154" s="177"/>
      <c r="E154" s="177"/>
      <c r="F154" s="183"/>
      <c r="G154" s="177"/>
      <c r="H154" s="178"/>
      <c r="I154" s="13" t="b">
        <f t="shared" si="16"/>
        <v>1</v>
      </c>
      <c r="J154" s="13" t="b">
        <f t="shared" si="17"/>
        <v>1</v>
      </c>
      <c r="K154" s="13" t="b">
        <f t="shared" si="18"/>
        <v>1</v>
      </c>
      <c r="L154" s="13" t="b">
        <f t="shared" si="13"/>
        <v>1</v>
      </c>
      <c r="M154" s="13" t="b">
        <f t="shared" si="14"/>
        <v>1</v>
      </c>
      <c r="N154" s="13" t="b">
        <f t="shared" si="15"/>
        <v>1</v>
      </c>
    </row>
    <row r="155" spans="1:14">
      <c r="A155" s="67">
        <v>136</v>
      </c>
      <c r="B155" s="183"/>
      <c r="C155" s="183"/>
      <c r="D155" s="177"/>
      <c r="E155" s="177"/>
      <c r="F155" s="183"/>
      <c r="G155" s="177"/>
      <c r="H155" s="178"/>
      <c r="I155" s="13" t="b">
        <f t="shared" si="16"/>
        <v>1</v>
      </c>
      <c r="J155" s="13" t="b">
        <f t="shared" si="17"/>
        <v>1</v>
      </c>
      <c r="K155" s="13" t="b">
        <f t="shared" si="18"/>
        <v>1</v>
      </c>
      <c r="L155" s="13" t="b">
        <f t="shared" si="13"/>
        <v>1</v>
      </c>
      <c r="M155" s="13" t="b">
        <f t="shared" si="14"/>
        <v>1</v>
      </c>
      <c r="N155" s="13" t="b">
        <f t="shared" si="15"/>
        <v>1</v>
      </c>
    </row>
    <row r="156" spans="1:14">
      <c r="A156" s="67">
        <v>137</v>
      </c>
      <c r="B156" s="183"/>
      <c r="C156" s="183"/>
      <c r="D156" s="177"/>
      <c r="E156" s="177"/>
      <c r="F156" s="183"/>
      <c r="G156" s="177"/>
      <c r="H156" s="178"/>
      <c r="I156" s="13" t="b">
        <f t="shared" si="16"/>
        <v>1</v>
      </c>
      <c r="J156" s="13" t="b">
        <f t="shared" si="17"/>
        <v>1</v>
      </c>
      <c r="K156" s="13" t="b">
        <f t="shared" si="18"/>
        <v>1</v>
      </c>
      <c r="L156" s="13" t="b">
        <f t="shared" si="13"/>
        <v>1</v>
      </c>
      <c r="M156" s="13" t="b">
        <f t="shared" si="14"/>
        <v>1</v>
      </c>
      <c r="N156" s="13" t="b">
        <f t="shared" si="15"/>
        <v>1</v>
      </c>
    </row>
    <row r="157" spans="1:14">
      <c r="A157" s="67">
        <v>138</v>
      </c>
      <c r="B157" s="183"/>
      <c r="C157" s="183"/>
      <c r="D157" s="177"/>
      <c r="E157" s="177"/>
      <c r="F157" s="183"/>
      <c r="G157" s="177"/>
      <c r="H157" s="178"/>
      <c r="I157" s="13" t="b">
        <f t="shared" si="16"/>
        <v>1</v>
      </c>
      <c r="J157" s="13" t="b">
        <f t="shared" si="17"/>
        <v>1</v>
      </c>
      <c r="K157" s="13" t="b">
        <f t="shared" si="18"/>
        <v>1</v>
      </c>
      <c r="L157" s="13" t="b">
        <f t="shared" si="13"/>
        <v>1</v>
      </c>
      <c r="M157" s="13" t="b">
        <f t="shared" si="14"/>
        <v>1</v>
      </c>
      <c r="N157" s="13" t="b">
        <f t="shared" si="15"/>
        <v>1</v>
      </c>
    </row>
    <row r="158" spans="1:14">
      <c r="A158" s="67">
        <v>139</v>
      </c>
      <c r="B158" s="183"/>
      <c r="C158" s="183"/>
      <c r="D158" s="177"/>
      <c r="E158" s="177"/>
      <c r="F158" s="183"/>
      <c r="G158" s="177"/>
      <c r="H158" s="178"/>
      <c r="I158" s="13" t="b">
        <f t="shared" si="16"/>
        <v>1</v>
      </c>
      <c r="J158" s="13" t="b">
        <f t="shared" si="17"/>
        <v>1</v>
      </c>
      <c r="K158" s="13" t="b">
        <f t="shared" si="18"/>
        <v>1</v>
      </c>
      <c r="L158" s="13" t="b">
        <f t="shared" si="13"/>
        <v>1</v>
      </c>
      <c r="M158" s="13" t="b">
        <f t="shared" si="14"/>
        <v>1</v>
      </c>
      <c r="N158" s="13" t="b">
        <f t="shared" si="15"/>
        <v>1</v>
      </c>
    </row>
    <row r="159" spans="1:14">
      <c r="A159" s="67">
        <v>140</v>
      </c>
      <c r="B159" s="183"/>
      <c r="C159" s="183"/>
      <c r="D159" s="177"/>
      <c r="E159" s="177"/>
      <c r="F159" s="183"/>
      <c r="G159" s="177"/>
      <c r="H159" s="178"/>
      <c r="I159" s="13" t="b">
        <f t="shared" si="16"/>
        <v>1</v>
      </c>
      <c r="J159" s="13" t="b">
        <f t="shared" si="17"/>
        <v>1</v>
      </c>
      <c r="K159" s="13" t="b">
        <f t="shared" si="18"/>
        <v>1</v>
      </c>
      <c r="L159" s="13" t="b">
        <f t="shared" si="13"/>
        <v>1</v>
      </c>
      <c r="M159" s="13" t="b">
        <f t="shared" si="14"/>
        <v>1</v>
      </c>
      <c r="N159" s="13" t="b">
        <f t="shared" si="15"/>
        <v>1</v>
      </c>
    </row>
    <row r="160" spans="1:14">
      <c r="A160" s="67">
        <v>141</v>
      </c>
      <c r="B160" s="183"/>
      <c r="C160" s="183"/>
      <c r="D160" s="177"/>
      <c r="E160" s="177"/>
      <c r="F160" s="183"/>
      <c r="G160" s="177"/>
      <c r="H160" s="178"/>
      <c r="I160" s="13" t="b">
        <f t="shared" si="16"/>
        <v>1</v>
      </c>
      <c r="J160" s="13" t="b">
        <f t="shared" si="17"/>
        <v>1</v>
      </c>
      <c r="K160" s="13" t="b">
        <f t="shared" si="18"/>
        <v>1</v>
      </c>
      <c r="L160" s="13" t="b">
        <f t="shared" si="13"/>
        <v>1</v>
      </c>
      <c r="M160" s="13" t="b">
        <f t="shared" si="14"/>
        <v>1</v>
      </c>
      <c r="N160" s="13" t="b">
        <f t="shared" si="15"/>
        <v>1</v>
      </c>
    </row>
    <row r="161" spans="1:14">
      <c r="A161" s="67">
        <v>142</v>
      </c>
      <c r="B161" s="183"/>
      <c r="C161" s="183"/>
      <c r="D161" s="177"/>
      <c r="E161" s="177"/>
      <c r="F161" s="183"/>
      <c r="G161" s="177"/>
      <c r="H161" s="178"/>
      <c r="I161" s="13" t="b">
        <f t="shared" si="16"/>
        <v>1</v>
      </c>
      <c r="J161" s="13" t="b">
        <f t="shared" si="17"/>
        <v>1</v>
      </c>
      <c r="K161" s="13" t="b">
        <f t="shared" si="18"/>
        <v>1</v>
      </c>
      <c r="L161" s="13" t="b">
        <f t="shared" si="13"/>
        <v>1</v>
      </c>
      <c r="M161" s="13" t="b">
        <f t="shared" si="14"/>
        <v>1</v>
      </c>
      <c r="N161" s="13" t="b">
        <f t="shared" si="15"/>
        <v>1</v>
      </c>
    </row>
    <row r="162" spans="1:14">
      <c r="A162" s="67">
        <v>143</v>
      </c>
      <c r="B162" s="183"/>
      <c r="C162" s="183"/>
      <c r="D162" s="177"/>
      <c r="E162" s="177"/>
      <c r="F162" s="183"/>
      <c r="G162" s="177"/>
      <c r="H162" s="178"/>
      <c r="I162" s="13" t="b">
        <f t="shared" si="16"/>
        <v>1</v>
      </c>
      <c r="J162" s="13" t="b">
        <f t="shared" si="17"/>
        <v>1</v>
      </c>
      <c r="K162" s="13" t="b">
        <f t="shared" si="18"/>
        <v>1</v>
      </c>
      <c r="L162" s="13" t="b">
        <f t="shared" si="13"/>
        <v>1</v>
      </c>
      <c r="M162" s="13" t="b">
        <f t="shared" si="14"/>
        <v>1</v>
      </c>
      <c r="N162" s="13" t="b">
        <f t="shared" si="15"/>
        <v>1</v>
      </c>
    </row>
    <row r="163" spans="1:14">
      <c r="A163" s="67">
        <v>144</v>
      </c>
      <c r="B163" s="183"/>
      <c r="C163" s="183"/>
      <c r="D163" s="177"/>
      <c r="E163" s="177"/>
      <c r="F163" s="183"/>
      <c r="G163" s="177"/>
      <c r="H163" s="178"/>
      <c r="I163" s="13" t="b">
        <f t="shared" si="16"/>
        <v>1</v>
      </c>
      <c r="J163" s="13" t="b">
        <f t="shared" si="17"/>
        <v>1</v>
      </c>
      <c r="K163" s="13" t="b">
        <f t="shared" si="18"/>
        <v>1</v>
      </c>
      <c r="L163" s="13" t="b">
        <f t="shared" si="13"/>
        <v>1</v>
      </c>
      <c r="M163" s="13" t="b">
        <f t="shared" si="14"/>
        <v>1</v>
      </c>
      <c r="N163" s="13" t="b">
        <f t="shared" si="15"/>
        <v>1</v>
      </c>
    </row>
    <row r="164" spans="1:14">
      <c r="A164" s="67">
        <v>145</v>
      </c>
      <c r="B164" s="183"/>
      <c r="C164" s="183"/>
      <c r="D164" s="177"/>
      <c r="E164" s="177"/>
      <c r="F164" s="183"/>
      <c r="G164" s="177"/>
      <c r="H164" s="178"/>
      <c r="I164" s="13" t="b">
        <f t="shared" si="16"/>
        <v>1</v>
      </c>
      <c r="J164" s="13" t="b">
        <f t="shared" si="17"/>
        <v>1</v>
      </c>
      <c r="K164" s="13" t="b">
        <f t="shared" si="18"/>
        <v>1</v>
      </c>
      <c r="L164" s="13" t="b">
        <f t="shared" si="13"/>
        <v>1</v>
      </c>
      <c r="M164" s="13" t="b">
        <f t="shared" si="14"/>
        <v>1</v>
      </c>
      <c r="N164" s="13" t="b">
        <f t="shared" si="15"/>
        <v>1</v>
      </c>
    </row>
    <row r="165" spans="1:14">
      <c r="A165" s="67">
        <v>146</v>
      </c>
      <c r="B165" s="183"/>
      <c r="C165" s="183"/>
      <c r="D165" s="177"/>
      <c r="E165" s="177"/>
      <c r="F165" s="183"/>
      <c r="G165" s="177"/>
      <c r="H165" s="178"/>
      <c r="I165" s="13" t="b">
        <f t="shared" si="16"/>
        <v>1</v>
      </c>
      <c r="J165" s="13" t="b">
        <f t="shared" si="17"/>
        <v>1</v>
      </c>
      <c r="K165" s="13" t="b">
        <f t="shared" si="18"/>
        <v>1</v>
      </c>
      <c r="L165" s="13" t="b">
        <f t="shared" si="13"/>
        <v>1</v>
      </c>
      <c r="M165" s="13" t="b">
        <f t="shared" si="14"/>
        <v>1</v>
      </c>
      <c r="N165" s="13" t="b">
        <f t="shared" si="15"/>
        <v>1</v>
      </c>
    </row>
    <row r="166" spans="1:14">
      <c r="A166" s="67">
        <v>147</v>
      </c>
      <c r="B166" s="183"/>
      <c r="C166" s="183"/>
      <c r="D166" s="177"/>
      <c r="E166" s="177"/>
      <c r="F166" s="183"/>
      <c r="G166" s="177"/>
      <c r="H166" s="178"/>
      <c r="I166" s="13" t="b">
        <f t="shared" si="16"/>
        <v>1</v>
      </c>
      <c r="J166" s="13" t="b">
        <f t="shared" si="17"/>
        <v>1</v>
      </c>
      <c r="K166" s="13" t="b">
        <f t="shared" si="18"/>
        <v>1</v>
      </c>
      <c r="L166" s="13" t="b">
        <f t="shared" si="13"/>
        <v>1</v>
      </c>
      <c r="M166" s="13" t="b">
        <f t="shared" si="14"/>
        <v>1</v>
      </c>
      <c r="N166" s="13" t="b">
        <f t="shared" si="15"/>
        <v>1</v>
      </c>
    </row>
    <row r="167" spans="1:14">
      <c r="A167" s="67">
        <v>148</v>
      </c>
      <c r="B167" s="183"/>
      <c r="C167" s="183"/>
      <c r="D167" s="177"/>
      <c r="E167" s="177"/>
      <c r="F167" s="183"/>
      <c r="G167" s="177"/>
      <c r="H167" s="178"/>
      <c r="I167" s="13" t="b">
        <f t="shared" si="16"/>
        <v>1</v>
      </c>
      <c r="J167" s="13" t="b">
        <f t="shared" si="17"/>
        <v>1</v>
      </c>
      <c r="K167" s="13" t="b">
        <f t="shared" si="18"/>
        <v>1</v>
      </c>
      <c r="L167" s="13" t="b">
        <f t="shared" si="13"/>
        <v>1</v>
      </c>
      <c r="M167" s="13" t="b">
        <f t="shared" si="14"/>
        <v>1</v>
      </c>
      <c r="N167" s="13" t="b">
        <f t="shared" si="15"/>
        <v>1</v>
      </c>
    </row>
    <row r="168" spans="1:14">
      <c r="A168" s="67">
        <v>149</v>
      </c>
      <c r="B168" s="183"/>
      <c r="C168" s="183"/>
      <c r="D168" s="177"/>
      <c r="E168" s="177"/>
      <c r="F168" s="183"/>
      <c r="G168" s="177"/>
      <c r="H168" s="178"/>
      <c r="I168" s="13" t="b">
        <f t="shared" si="16"/>
        <v>1</v>
      </c>
      <c r="J168" s="13" t="b">
        <f t="shared" si="17"/>
        <v>1</v>
      </c>
      <c r="K168" s="13" t="b">
        <f t="shared" si="18"/>
        <v>1</v>
      </c>
      <c r="L168" s="13" t="b">
        <f t="shared" si="13"/>
        <v>1</v>
      </c>
      <c r="M168" s="13" t="b">
        <f t="shared" si="14"/>
        <v>1</v>
      </c>
      <c r="N168" s="13" t="b">
        <f t="shared" si="15"/>
        <v>1</v>
      </c>
    </row>
    <row r="169" spans="1:14">
      <c r="A169" s="67">
        <v>150</v>
      </c>
      <c r="B169" s="183"/>
      <c r="C169" s="183"/>
      <c r="D169" s="177"/>
      <c r="E169" s="177"/>
      <c r="F169" s="183"/>
      <c r="G169" s="177"/>
      <c r="H169" s="178"/>
      <c r="I169" s="13" t="b">
        <f t="shared" si="16"/>
        <v>1</v>
      </c>
      <c r="J169" s="13" t="b">
        <f t="shared" si="17"/>
        <v>1</v>
      </c>
      <c r="K169" s="13" t="b">
        <f t="shared" si="18"/>
        <v>1</v>
      </c>
      <c r="L169" s="13" t="b">
        <f t="shared" si="13"/>
        <v>1</v>
      </c>
      <c r="M169" s="13" t="b">
        <f t="shared" si="14"/>
        <v>1</v>
      </c>
      <c r="N169" s="13" t="b">
        <f t="shared" si="15"/>
        <v>1</v>
      </c>
    </row>
    <row r="170" spans="1:14">
      <c r="A170" s="67">
        <v>151</v>
      </c>
      <c r="B170" s="183"/>
      <c r="C170" s="183"/>
      <c r="D170" s="177"/>
      <c r="E170" s="177"/>
      <c r="F170" s="183"/>
      <c r="G170" s="177"/>
      <c r="H170" s="178"/>
      <c r="I170" s="13" t="b">
        <f t="shared" si="16"/>
        <v>1</v>
      </c>
      <c r="J170" s="13" t="b">
        <f t="shared" si="17"/>
        <v>1</v>
      </c>
      <c r="K170" s="13" t="b">
        <f t="shared" si="18"/>
        <v>1</v>
      </c>
      <c r="L170" s="13" t="b">
        <f t="shared" si="13"/>
        <v>1</v>
      </c>
      <c r="M170" s="13" t="b">
        <f t="shared" si="14"/>
        <v>1</v>
      </c>
      <c r="N170" s="13" t="b">
        <f t="shared" si="15"/>
        <v>1</v>
      </c>
    </row>
    <row r="171" spans="1:14">
      <c r="A171" s="67">
        <v>152</v>
      </c>
      <c r="B171" s="183"/>
      <c r="C171" s="183"/>
      <c r="D171" s="177"/>
      <c r="E171" s="177"/>
      <c r="F171" s="183"/>
      <c r="G171" s="177"/>
      <c r="H171" s="178"/>
      <c r="I171" s="13" t="b">
        <f t="shared" si="16"/>
        <v>1</v>
      </c>
      <c r="J171" s="13" t="b">
        <f t="shared" si="17"/>
        <v>1</v>
      </c>
      <c r="K171" s="13" t="b">
        <f t="shared" si="18"/>
        <v>1</v>
      </c>
      <c r="L171" s="13" t="b">
        <f t="shared" si="13"/>
        <v>1</v>
      </c>
      <c r="M171" s="13" t="b">
        <f t="shared" si="14"/>
        <v>1</v>
      </c>
      <c r="N171" s="13" t="b">
        <f t="shared" si="15"/>
        <v>1</v>
      </c>
    </row>
    <row r="172" spans="1:14">
      <c r="A172" s="67">
        <v>153</v>
      </c>
      <c r="B172" s="183"/>
      <c r="C172" s="183"/>
      <c r="D172" s="177"/>
      <c r="E172" s="177"/>
      <c r="F172" s="183"/>
      <c r="G172" s="177"/>
      <c r="H172" s="178"/>
      <c r="I172" s="13" t="b">
        <f t="shared" si="16"/>
        <v>1</v>
      </c>
      <c r="J172" s="13" t="b">
        <f t="shared" si="17"/>
        <v>1</v>
      </c>
      <c r="K172" s="13" t="b">
        <f t="shared" si="18"/>
        <v>1</v>
      </c>
      <c r="L172" s="13" t="b">
        <f t="shared" si="13"/>
        <v>1</v>
      </c>
      <c r="M172" s="13" t="b">
        <f t="shared" si="14"/>
        <v>1</v>
      </c>
      <c r="N172" s="13" t="b">
        <f t="shared" si="15"/>
        <v>1</v>
      </c>
    </row>
    <row r="173" spans="1:14">
      <c r="A173" s="67">
        <v>154</v>
      </c>
      <c r="B173" s="183"/>
      <c r="C173" s="183"/>
      <c r="D173" s="177"/>
      <c r="E173" s="177"/>
      <c r="F173" s="183"/>
      <c r="G173" s="177"/>
      <c r="H173" s="178"/>
      <c r="I173" s="13" t="b">
        <f t="shared" si="16"/>
        <v>1</v>
      </c>
      <c r="J173" s="13" t="b">
        <f t="shared" si="17"/>
        <v>1</v>
      </c>
      <c r="K173" s="13" t="b">
        <f t="shared" si="18"/>
        <v>1</v>
      </c>
      <c r="L173" s="13" t="b">
        <f t="shared" si="13"/>
        <v>1</v>
      </c>
      <c r="M173" s="13" t="b">
        <f t="shared" si="14"/>
        <v>1</v>
      </c>
      <c r="N173" s="13" t="b">
        <f t="shared" si="15"/>
        <v>1</v>
      </c>
    </row>
    <row r="174" spans="1:14">
      <c r="A174" s="67">
        <v>155</v>
      </c>
      <c r="B174" s="183"/>
      <c r="C174" s="183"/>
      <c r="D174" s="177"/>
      <c r="E174" s="177"/>
      <c r="F174" s="183"/>
      <c r="G174" s="177"/>
      <c r="H174" s="178"/>
      <c r="I174" s="13" t="b">
        <f t="shared" si="16"/>
        <v>1</v>
      </c>
      <c r="J174" s="13" t="b">
        <f t="shared" si="17"/>
        <v>1</v>
      </c>
      <c r="K174" s="13" t="b">
        <f t="shared" si="18"/>
        <v>1</v>
      </c>
      <c r="L174" s="13" t="b">
        <f t="shared" si="13"/>
        <v>1</v>
      </c>
      <c r="M174" s="13" t="b">
        <f t="shared" si="14"/>
        <v>1</v>
      </c>
      <c r="N174" s="13" t="b">
        <f t="shared" si="15"/>
        <v>1</v>
      </c>
    </row>
    <row r="175" spans="1:14">
      <c r="A175" s="67">
        <v>156</v>
      </c>
      <c r="B175" s="183"/>
      <c r="C175" s="183"/>
      <c r="D175" s="177"/>
      <c r="E175" s="177"/>
      <c r="F175" s="183"/>
      <c r="G175" s="177"/>
      <c r="H175" s="178"/>
      <c r="I175" s="13" t="b">
        <f t="shared" si="16"/>
        <v>1</v>
      </c>
      <c r="J175" s="13" t="b">
        <f t="shared" si="17"/>
        <v>1</v>
      </c>
      <c r="K175" s="13" t="b">
        <f t="shared" si="18"/>
        <v>1</v>
      </c>
      <c r="L175" s="13" t="b">
        <f t="shared" si="13"/>
        <v>1</v>
      </c>
      <c r="M175" s="13" t="b">
        <f t="shared" si="14"/>
        <v>1</v>
      </c>
      <c r="N175" s="13" t="b">
        <f t="shared" si="15"/>
        <v>1</v>
      </c>
    </row>
    <row r="176" spans="1:14">
      <c r="A176" s="67">
        <v>157</v>
      </c>
      <c r="B176" s="183"/>
      <c r="C176" s="183"/>
      <c r="D176" s="177"/>
      <c r="E176" s="177"/>
      <c r="F176" s="183"/>
      <c r="G176" s="177"/>
      <c r="H176" s="178"/>
      <c r="I176" s="13" t="b">
        <f t="shared" si="16"/>
        <v>1</v>
      </c>
      <c r="J176" s="13" t="b">
        <f t="shared" si="17"/>
        <v>1</v>
      </c>
      <c r="K176" s="13" t="b">
        <f t="shared" si="18"/>
        <v>1</v>
      </c>
      <c r="L176" s="13" t="b">
        <f t="shared" si="13"/>
        <v>1</v>
      </c>
      <c r="M176" s="13" t="b">
        <f t="shared" si="14"/>
        <v>1</v>
      </c>
      <c r="N176" s="13" t="b">
        <f t="shared" si="15"/>
        <v>1</v>
      </c>
    </row>
    <row r="177" spans="1:14">
      <c r="A177" s="67">
        <v>158</v>
      </c>
      <c r="B177" s="183"/>
      <c r="C177" s="183"/>
      <c r="D177" s="177"/>
      <c r="E177" s="177"/>
      <c r="F177" s="183"/>
      <c r="G177" s="177"/>
      <c r="H177" s="178"/>
      <c r="I177" s="13" t="b">
        <f t="shared" si="16"/>
        <v>1</v>
      </c>
      <c r="J177" s="13" t="b">
        <f t="shared" si="17"/>
        <v>1</v>
      </c>
      <c r="K177" s="13" t="b">
        <f t="shared" si="18"/>
        <v>1</v>
      </c>
      <c r="L177" s="13" t="b">
        <f t="shared" si="13"/>
        <v>1</v>
      </c>
      <c r="M177" s="13" t="b">
        <f t="shared" si="14"/>
        <v>1</v>
      </c>
      <c r="N177" s="13" t="b">
        <f t="shared" si="15"/>
        <v>1</v>
      </c>
    </row>
    <row r="178" spans="1:14">
      <c r="A178" s="67">
        <v>159</v>
      </c>
      <c r="B178" s="183"/>
      <c r="C178" s="183"/>
      <c r="D178" s="177"/>
      <c r="E178" s="177"/>
      <c r="F178" s="183"/>
      <c r="G178" s="177"/>
      <c r="H178" s="178"/>
      <c r="I178" s="13" t="b">
        <f t="shared" si="16"/>
        <v>1</v>
      </c>
      <c r="J178" s="13" t="b">
        <f t="shared" si="17"/>
        <v>1</v>
      </c>
      <c r="K178" s="13" t="b">
        <f t="shared" si="18"/>
        <v>1</v>
      </c>
      <c r="L178" s="13" t="b">
        <f t="shared" si="13"/>
        <v>1</v>
      </c>
      <c r="M178" s="13" t="b">
        <f t="shared" si="14"/>
        <v>1</v>
      </c>
      <c r="N178" s="13" t="b">
        <f t="shared" si="15"/>
        <v>1</v>
      </c>
    </row>
    <row r="179" spans="1:14">
      <c r="A179" s="67">
        <v>160</v>
      </c>
      <c r="B179" s="183"/>
      <c r="C179" s="183"/>
      <c r="D179" s="177"/>
      <c r="E179" s="177"/>
      <c r="F179" s="183"/>
      <c r="G179" s="177"/>
      <c r="H179" s="178"/>
      <c r="I179" s="13" t="b">
        <f t="shared" si="16"/>
        <v>1</v>
      </c>
      <c r="J179" s="13" t="b">
        <f t="shared" si="17"/>
        <v>1</v>
      </c>
      <c r="K179" s="13" t="b">
        <f t="shared" si="18"/>
        <v>1</v>
      </c>
      <c r="L179" s="13" t="b">
        <f t="shared" si="13"/>
        <v>1</v>
      </c>
      <c r="M179" s="13" t="b">
        <f t="shared" si="14"/>
        <v>1</v>
      </c>
      <c r="N179" s="13" t="b">
        <f t="shared" si="15"/>
        <v>1</v>
      </c>
    </row>
    <row r="180" spans="1:14">
      <c r="A180" s="67">
        <v>161</v>
      </c>
      <c r="B180" s="183"/>
      <c r="C180" s="183"/>
      <c r="D180" s="177"/>
      <c r="E180" s="177"/>
      <c r="F180" s="183"/>
      <c r="G180" s="177"/>
      <c r="H180" s="178"/>
      <c r="I180" s="13" t="b">
        <f t="shared" si="16"/>
        <v>1</v>
      </c>
      <c r="J180" s="13" t="b">
        <f t="shared" si="17"/>
        <v>1</v>
      </c>
      <c r="K180" s="13" t="b">
        <f t="shared" si="18"/>
        <v>1</v>
      </c>
      <c r="L180" s="13" t="b">
        <f t="shared" si="13"/>
        <v>1</v>
      </c>
      <c r="M180" s="13" t="b">
        <f t="shared" si="14"/>
        <v>1</v>
      </c>
      <c r="N180" s="13" t="b">
        <f t="shared" si="15"/>
        <v>1</v>
      </c>
    </row>
    <row r="181" spans="1:14">
      <c r="A181" s="67">
        <v>162</v>
      </c>
      <c r="B181" s="183"/>
      <c r="C181" s="183"/>
      <c r="D181" s="177"/>
      <c r="E181" s="177"/>
      <c r="F181" s="183"/>
      <c r="G181" s="177"/>
      <c r="H181" s="178"/>
      <c r="I181" s="13" t="b">
        <f t="shared" si="16"/>
        <v>1</v>
      </c>
      <c r="J181" s="13" t="b">
        <f t="shared" si="17"/>
        <v>1</v>
      </c>
      <c r="K181" s="13" t="b">
        <f t="shared" si="18"/>
        <v>1</v>
      </c>
      <c r="L181" s="13" t="b">
        <f t="shared" si="13"/>
        <v>1</v>
      </c>
      <c r="M181" s="13" t="b">
        <f t="shared" si="14"/>
        <v>1</v>
      </c>
      <c r="N181" s="13" t="b">
        <f t="shared" si="15"/>
        <v>1</v>
      </c>
    </row>
    <row r="182" spans="1:14">
      <c r="A182" s="67">
        <v>163</v>
      </c>
      <c r="B182" s="183"/>
      <c r="C182" s="183"/>
      <c r="D182" s="177"/>
      <c r="E182" s="177"/>
      <c r="F182" s="183"/>
      <c r="G182" s="177"/>
      <c r="H182" s="178"/>
      <c r="I182" s="13" t="b">
        <f t="shared" si="16"/>
        <v>1</v>
      </c>
      <c r="J182" s="13" t="b">
        <f t="shared" si="17"/>
        <v>1</v>
      </c>
      <c r="K182" s="13" t="b">
        <f t="shared" si="18"/>
        <v>1</v>
      </c>
      <c r="L182" s="13" t="b">
        <f t="shared" si="13"/>
        <v>1</v>
      </c>
      <c r="M182" s="13" t="b">
        <f t="shared" si="14"/>
        <v>1</v>
      </c>
      <c r="N182" s="13" t="b">
        <f t="shared" si="15"/>
        <v>1</v>
      </c>
    </row>
    <row r="183" spans="1:14">
      <c r="A183" s="67">
        <v>164</v>
      </c>
      <c r="B183" s="183"/>
      <c r="C183" s="183"/>
      <c r="D183" s="177"/>
      <c r="E183" s="177"/>
      <c r="F183" s="183"/>
      <c r="G183" s="177"/>
      <c r="H183" s="178"/>
      <c r="I183" s="13" t="b">
        <f t="shared" si="16"/>
        <v>1</v>
      </c>
      <c r="J183" s="13" t="b">
        <f t="shared" si="17"/>
        <v>1</v>
      </c>
      <c r="K183" s="13" t="b">
        <f t="shared" si="18"/>
        <v>1</v>
      </c>
      <c r="L183" s="13" t="b">
        <f t="shared" si="13"/>
        <v>1</v>
      </c>
      <c r="M183" s="13" t="b">
        <f t="shared" si="14"/>
        <v>1</v>
      </c>
      <c r="N183" s="13" t="b">
        <f t="shared" si="15"/>
        <v>1</v>
      </c>
    </row>
    <row r="184" spans="1:14">
      <c r="A184" s="67">
        <v>165</v>
      </c>
      <c r="B184" s="183"/>
      <c r="C184" s="183"/>
      <c r="D184" s="177"/>
      <c r="E184" s="177"/>
      <c r="F184" s="183"/>
      <c r="G184" s="177"/>
      <c r="H184" s="178"/>
      <c r="I184" s="13" t="b">
        <f t="shared" si="16"/>
        <v>1</v>
      </c>
      <c r="J184" s="13" t="b">
        <f t="shared" si="17"/>
        <v>1</v>
      </c>
      <c r="K184" s="13" t="b">
        <f t="shared" si="18"/>
        <v>1</v>
      </c>
      <c r="L184" s="13" t="b">
        <f t="shared" si="13"/>
        <v>1</v>
      </c>
      <c r="M184" s="13" t="b">
        <f t="shared" si="14"/>
        <v>1</v>
      </c>
      <c r="N184" s="13" t="b">
        <f t="shared" si="15"/>
        <v>1</v>
      </c>
    </row>
    <row r="185" spans="1:14">
      <c r="A185" s="67">
        <v>166</v>
      </c>
      <c r="B185" s="183"/>
      <c r="C185" s="183"/>
      <c r="D185" s="177"/>
      <c r="E185" s="177"/>
      <c r="F185" s="183"/>
      <c r="G185" s="177"/>
      <c r="H185" s="178"/>
      <c r="I185" s="13" t="b">
        <f t="shared" si="16"/>
        <v>1</v>
      </c>
      <c r="J185" s="13" t="b">
        <f t="shared" si="17"/>
        <v>1</v>
      </c>
      <c r="K185" s="13" t="b">
        <f t="shared" si="18"/>
        <v>1</v>
      </c>
      <c r="L185" s="13" t="b">
        <f t="shared" si="13"/>
        <v>1</v>
      </c>
      <c r="M185" s="13" t="b">
        <f t="shared" si="14"/>
        <v>1</v>
      </c>
      <c r="N185" s="13" t="b">
        <f t="shared" si="15"/>
        <v>1</v>
      </c>
    </row>
    <row r="186" spans="1:14">
      <c r="A186" s="67">
        <v>167</v>
      </c>
      <c r="B186" s="183"/>
      <c r="C186" s="183"/>
      <c r="D186" s="177"/>
      <c r="E186" s="177"/>
      <c r="F186" s="183"/>
      <c r="G186" s="177"/>
      <c r="H186" s="178"/>
      <c r="I186" s="13" t="b">
        <f t="shared" si="16"/>
        <v>1</v>
      </c>
      <c r="J186" s="13" t="b">
        <f t="shared" si="17"/>
        <v>1</v>
      </c>
      <c r="K186" s="13" t="b">
        <f t="shared" si="18"/>
        <v>1</v>
      </c>
      <c r="L186" s="13" t="b">
        <f t="shared" si="13"/>
        <v>1</v>
      </c>
      <c r="M186" s="13" t="b">
        <f t="shared" si="14"/>
        <v>1</v>
      </c>
      <c r="N186" s="13" t="b">
        <f t="shared" si="15"/>
        <v>1</v>
      </c>
    </row>
    <row r="187" spans="1:14">
      <c r="A187" s="67">
        <v>168</v>
      </c>
      <c r="B187" s="183"/>
      <c r="C187" s="183"/>
      <c r="D187" s="177"/>
      <c r="E187" s="177"/>
      <c r="F187" s="183"/>
      <c r="G187" s="177"/>
      <c r="H187" s="178"/>
      <c r="I187" s="13" t="b">
        <f t="shared" si="16"/>
        <v>1</v>
      </c>
      <c r="J187" s="13" t="b">
        <f t="shared" si="17"/>
        <v>1</v>
      </c>
      <c r="K187" s="13" t="b">
        <f t="shared" si="18"/>
        <v>1</v>
      </c>
      <c r="L187" s="13" t="b">
        <f t="shared" si="13"/>
        <v>1</v>
      </c>
      <c r="M187" s="13" t="b">
        <f t="shared" si="14"/>
        <v>1</v>
      </c>
      <c r="N187" s="13" t="b">
        <f t="shared" si="15"/>
        <v>1</v>
      </c>
    </row>
    <row r="188" spans="1:14">
      <c r="A188" s="67">
        <v>169</v>
      </c>
      <c r="B188" s="183"/>
      <c r="C188" s="183"/>
      <c r="D188" s="177"/>
      <c r="E188" s="177"/>
      <c r="F188" s="183"/>
      <c r="G188" s="177"/>
      <c r="H188" s="178"/>
      <c r="I188" s="13" t="b">
        <f t="shared" si="16"/>
        <v>1</v>
      </c>
      <c r="J188" s="13" t="b">
        <f t="shared" si="17"/>
        <v>1</v>
      </c>
      <c r="K188" s="13" t="b">
        <f t="shared" si="18"/>
        <v>1</v>
      </c>
      <c r="L188" s="13" t="b">
        <f t="shared" si="13"/>
        <v>1</v>
      </c>
      <c r="M188" s="13" t="b">
        <f t="shared" si="14"/>
        <v>1</v>
      </c>
      <c r="N188" s="13" t="b">
        <f t="shared" si="15"/>
        <v>1</v>
      </c>
    </row>
    <row r="189" spans="1:14">
      <c r="A189" s="67">
        <v>170</v>
      </c>
      <c r="B189" s="183"/>
      <c r="C189" s="183"/>
      <c r="D189" s="177"/>
      <c r="E189" s="177"/>
      <c r="F189" s="183"/>
      <c r="G189" s="177"/>
      <c r="H189" s="178"/>
      <c r="I189" s="13" t="b">
        <f t="shared" si="16"/>
        <v>1</v>
      </c>
      <c r="J189" s="13" t="b">
        <f t="shared" si="17"/>
        <v>1</v>
      </c>
      <c r="K189" s="13" t="b">
        <f t="shared" si="18"/>
        <v>1</v>
      </c>
      <c r="L189" s="13" t="b">
        <f t="shared" si="13"/>
        <v>1</v>
      </c>
      <c r="M189" s="13" t="b">
        <f t="shared" si="14"/>
        <v>1</v>
      </c>
      <c r="N189" s="13" t="b">
        <f t="shared" si="15"/>
        <v>1</v>
      </c>
    </row>
    <row r="190" spans="1:14">
      <c r="A190" s="67">
        <v>171</v>
      </c>
      <c r="B190" s="183"/>
      <c r="C190" s="183"/>
      <c r="D190" s="177"/>
      <c r="E190" s="177"/>
      <c r="F190" s="183"/>
      <c r="G190" s="177"/>
      <c r="H190" s="178"/>
      <c r="I190" s="13" t="b">
        <f t="shared" si="16"/>
        <v>1</v>
      </c>
      <c r="J190" s="13" t="b">
        <f t="shared" si="17"/>
        <v>1</v>
      </c>
      <c r="K190" s="13" t="b">
        <f t="shared" si="18"/>
        <v>1</v>
      </c>
      <c r="L190" s="13" t="b">
        <f t="shared" si="13"/>
        <v>1</v>
      </c>
      <c r="M190" s="13" t="b">
        <f t="shared" si="14"/>
        <v>1</v>
      </c>
      <c r="N190" s="13" t="b">
        <f t="shared" si="15"/>
        <v>1</v>
      </c>
    </row>
    <row r="191" spans="1:14">
      <c r="A191" s="67">
        <v>172</v>
      </c>
      <c r="B191" s="183"/>
      <c r="C191" s="183"/>
      <c r="D191" s="177"/>
      <c r="E191" s="177"/>
      <c r="F191" s="183"/>
      <c r="G191" s="177"/>
      <c r="H191" s="178"/>
      <c r="I191" s="13" t="b">
        <f t="shared" si="16"/>
        <v>1</v>
      </c>
      <c r="J191" s="13" t="b">
        <f t="shared" si="17"/>
        <v>1</v>
      </c>
      <c r="K191" s="13" t="b">
        <f t="shared" si="18"/>
        <v>1</v>
      </c>
      <c r="L191" s="13" t="b">
        <f t="shared" si="13"/>
        <v>1</v>
      </c>
      <c r="M191" s="13" t="b">
        <f t="shared" si="14"/>
        <v>1</v>
      </c>
      <c r="N191" s="13" t="b">
        <f t="shared" si="15"/>
        <v>1</v>
      </c>
    </row>
    <row r="192" spans="1:14">
      <c r="A192" s="67">
        <v>173</v>
      </c>
      <c r="B192" s="183"/>
      <c r="C192" s="183"/>
      <c r="D192" s="177"/>
      <c r="E192" s="177"/>
      <c r="F192" s="183"/>
      <c r="G192" s="177"/>
      <c r="H192" s="178"/>
      <c r="I192" s="13" t="b">
        <f t="shared" si="16"/>
        <v>1</v>
      </c>
      <c r="J192" s="13" t="b">
        <f t="shared" si="17"/>
        <v>1</v>
      </c>
      <c r="K192" s="13" t="b">
        <f t="shared" si="18"/>
        <v>1</v>
      </c>
      <c r="L192" s="13" t="b">
        <f t="shared" si="13"/>
        <v>1</v>
      </c>
      <c r="M192" s="13" t="b">
        <f t="shared" si="14"/>
        <v>1</v>
      </c>
      <c r="N192" s="13" t="b">
        <f t="shared" si="15"/>
        <v>1</v>
      </c>
    </row>
    <row r="193" spans="1:14">
      <c r="A193" s="67">
        <v>174</v>
      </c>
      <c r="B193" s="183"/>
      <c r="C193" s="183"/>
      <c r="D193" s="177"/>
      <c r="E193" s="177"/>
      <c r="F193" s="183"/>
      <c r="G193" s="177"/>
      <c r="H193" s="178"/>
      <c r="I193" s="13" t="b">
        <f t="shared" si="16"/>
        <v>1</v>
      </c>
      <c r="J193" s="13" t="b">
        <f t="shared" si="17"/>
        <v>1</v>
      </c>
      <c r="K193" s="13" t="b">
        <f t="shared" si="18"/>
        <v>1</v>
      </c>
      <c r="L193" s="13" t="b">
        <f t="shared" si="13"/>
        <v>1</v>
      </c>
      <c r="M193" s="13" t="b">
        <f t="shared" si="14"/>
        <v>1</v>
      </c>
      <c r="N193" s="13" t="b">
        <f t="shared" si="15"/>
        <v>1</v>
      </c>
    </row>
    <row r="194" spans="1:14">
      <c r="A194" s="67">
        <v>175</v>
      </c>
      <c r="B194" s="183"/>
      <c r="C194" s="183"/>
      <c r="D194" s="177"/>
      <c r="E194" s="177"/>
      <c r="F194" s="183"/>
      <c r="G194" s="177"/>
      <c r="H194" s="178"/>
      <c r="I194" s="13" t="b">
        <f t="shared" si="16"/>
        <v>1</v>
      </c>
      <c r="J194" s="13" t="b">
        <f t="shared" si="17"/>
        <v>1</v>
      </c>
      <c r="K194" s="13" t="b">
        <f t="shared" si="18"/>
        <v>1</v>
      </c>
      <c r="L194" s="13" t="b">
        <f t="shared" si="13"/>
        <v>1</v>
      </c>
      <c r="M194" s="13" t="b">
        <f t="shared" si="14"/>
        <v>1</v>
      </c>
      <c r="N194" s="13" t="b">
        <f t="shared" si="15"/>
        <v>1</v>
      </c>
    </row>
    <row r="195" spans="1:14">
      <c r="A195" s="67">
        <v>176</v>
      </c>
      <c r="B195" s="183"/>
      <c r="C195" s="183"/>
      <c r="D195" s="177"/>
      <c r="E195" s="177"/>
      <c r="F195" s="183"/>
      <c r="G195" s="177"/>
      <c r="H195" s="178"/>
      <c r="I195" s="13" t="b">
        <f t="shared" si="16"/>
        <v>1</v>
      </c>
      <c r="J195" s="13" t="b">
        <f t="shared" si="17"/>
        <v>1</v>
      </c>
      <c r="K195" s="13" t="b">
        <f t="shared" si="18"/>
        <v>1</v>
      </c>
      <c r="L195" s="13" t="b">
        <f t="shared" si="13"/>
        <v>1</v>
      </c>
      <c r="M195" s="13" t="b">
        <f t="shared" si="14"/>
        <v>1</v>
      </c>
      <c r="N195" s="13" t="b">
        <f t="shared" si="15"/>
        <v>1</v>
      </c>
    </row>
    <row r="196" spans="1:14">
      <c r="A196" s="67">
        <v>177</v>
      </c>
      <c r="B196" s="183"/>
      <c r="C196" s="183"/>
      <c r="D196" s="177"/>
      <c r="E196" s="177"/>
      <c r="F196" s="183"/>
      <c r="G196" s="177"/>
      <c r="H196" s="178"/>
      <c r="I196" s="13" t="b">
        <f t="shared" si="16"/>
        <v>1</v>
      </c>
      <c r="J196" s="13" t="b">
        <f t="shared" si="17"/>
        <v>1</v>
      </c>
      <c r="K196" s="13" t="b">
        <f t="shared" si="18"/>
        <v>1</v>
      </c>
      <c r="L196" s="13" t="b">
        <f t="shared" si="13"/>
        <v>1</v>
      </c>
      <c r="M196" s="13" t="b">
        <f t="shared" si="14"/>
        <v>1</v>
      </c>
      <c r="N196" s="13" t="b">
        <f t="shared" si="15"/>
        <v>1</v>
      </c>
    </row>
    <row r="197" spans="1:14">
      <c r="A197" s="67">
        <v>178</v>
      </c>
      <c r="B197" s="183"/>
      <c r="C197" s="183"/>
      <c r="D197" s="177"/>
      <c r="E197" s="177"/>
      <c r="F197" s="183"/>
      <c r="G197" s="177"/>
      <c r="H197" s="178"/>
      <c r="I197" s="13" t="b">
        <f t="shared" si="16"/>
        <v>1</v>
      </c>
      <c r="J197" s="13" t="b">
        <f t="shared" si="17"/>
        <v>1</v>
      </c>
      <c r="K197" s="13" t="b">
        <f t="shared" si="18"/>
        <v>1</v>
      </c>
      <c r="L197" s="13" t="b">
        <f t="shared" si="13"/>
        <v>1</v>
      </c>
      <c r="M197" s="13" t="b">
        <f t="shared" si="14"/>
        <v>1</v>
      </c>
      <c r="N197" s="13" t="b">
        <f t="shared" si="15"/>
        <v>1</v>
      </c>
    </row>
    <row r="198" spans="1:14">
      <c r="A198" s="67">
        <v>179</v>
      </c>
      <c r="B198" s="183"/>
      <c r="C198" s="183"/>
      <c r="D198" s="177"/>
      <c r="E198" s="177"/>
      <c r="F198" s="183"/>
      <c r="G198" s="177"/>
      <c r="H198" s="178"/>
      <c r="I198" s="13" t="b">
        <f t="shared" si="16"/>
        <v>1</v>
      </c>
      <c r="J198" s="13" t="b">
        <f t="shared" si="17"/>
        <v>1</v>
      </c>
      <c r="K198" s="13" t="b">
        <f t="shared" si="18"/>
        <v>1</v>
      </c>
      <c r="L198" s="13" t="b">
        <f t="shared" si="13"/>
        <v>1</v>
      </c>
      <c r="M198" s="13" t="b">
        <f t="shared" si="14"/>
        <v>1</v>
      </c>
      <c r="N198" s="13" t="b">
        <f t="shared" si="15"/>
        <v>1</v>
      </c>
    </row>
    <row r="199" spans="1:14">
      <c r="A199" s="67">
        <v>180</v>
      </c>
      <c r="B199" s="183"/>
      <c r="C199" s="183"/>
      <c r="D199" s="177"/>
      <c r="E199" s="177"/>
      <c r="F199" s="183"/>
      <c r="G199" s="177"/>
      <c r="H199" s="178"/>
      <c r="I199" s="13" t="b">
        <f t="shared" si="16"/>
        <v>1</v>
      </c>
      <c r="J199" s="13" t="b">
        <f t="shared" si="17"/>
        <v>1</v>
      </c>
      <c r="K199" s="13" t="b">
        <f t="shared" si="18"/>
        <v>1</v>
      </c>
      <c r="L199" s="13" t="b">
        <f t="shared" si="13"/>
        <v>1</v>
      </c>
      <c r="M199" s="13" t="b">
        <f t="shared" si="14"/>
        <v>1</v>
      </c>
      <c r="N199" s="13" t="b">
        <f t="shared" si="15"/>
        <v>1</v>
      </c>
    </row>
    <row r="200" spans="1:14">
      <c r="A200" s="67">
        <v>181</v>
      </c>
      <c r="B200" s="183"/>
      <c r="C200" s="183"/>
      <c r="D200" s="177"/>
      <c r="E200" s="177"/>
      <c r="F200" s="183"/>
      <c r="G200" s="177"/>
      <c r="H200" s="178"/>
      <c r="I200" s="13" t="b">
        <f t="shared" si="16"/>
        <v>1</v>
      </c>
      <c r="J200" s="13" t="b">
        <f t="shared" si="17"/>
        <v>1</v>
      </c>
      <c r="K200" s="13" t="b">
        <f t="shared" si="18"/>
        <v>1</v>
      </c>
      <c r="L200" s="13" t="b">
        <f t="shared" si="13"/>
        <v>1</v>
      </c>
      <c r="M200" s="13" t="b">
        <f t="shared" si="14"/>
        <v>1</v>
      </c>
      <c r="N200" s="13" t="b">
        <f t="shared" si="15"/>
        <v>1</v>
      </c>
    </row>
    <row r="201" spans="1:14">
      <c r="A201" s="67">
        <v>182</v>
      </c>
      <c r="B201" s="183"/>
      <c r="C201" s="183"/>
      <c r="D201" s="177"/>
      <c r="E201" s="177"/>
      <c r="F201" s="183"/>
      <c r="G201" s="177"/>
      <c r="H201" s="178"/>
      <c r="I201" s="13" t="b">
        <f t="shared" si="16"/>
        <v>1</v>
      </c>
      <c r="J201" s="13" t="b">
        <f t="shared" si="17"/>
        <v>1</v>
      </c>
      <c r="K201" s="13" t="b">
        <f t="shared" si="18"/>
        <v>1</v>
      </c>
      <c r="L201" s="13" t="b">
        <f t="shared" si="13"/>
        <v>1</v>
      </c>
      <c r="M201" s="13" t="b">
        <f t="shared" si="14"/>
        <v>1</v>
      </c>
      <c r="N201" s="13" t="b">
        <f t="shared" si="15"/>
        <v>1</v>
      </c>
    </row>
    <row r="202" spans="1:14">
      <c r="A202" s="67">
        <v>183</v>
      </c>
      <c r="B202" s="183"/>
      <c r="C202" s="183"/>
      <c r="D202" s="177"/>
      <c r="E202" s="177"/>
      <c r="F202" s="183"/>
      <c r="G202" s="177"/>
      <c r="H202" s="178"/>
      <c r="I202" s="13" t="b">
        <f t="shared" si="16"/>
        <v>1</v>
      </c>
      <c r="J202" s="13" t="b">
        <f t="shared" si="17"/>
        <v>1</v>
      </c>
      <c r="K202" s="13" t="b">
        <f t="shared" si="18"/>
        <v>1</v>
      </c>
      <c r="L202" s="13" t="b">
        <f t="shared" si="13"/>
        <v>1</v>
      </c>
      <c r="M202" s="13" t="b">
        <f t="shared" si="14"/>
        <v>1</v>
      </c>
      <c r="N202" s="13" t="b">
        <f t="shared" si="15"/>
        <v>1</v>
      </c>
    </row>
    <row r="203" spans="1:14">
      <c r="A203" s="67">
        <v>184</v>
      </c>
      <c r="B203" s="183"/>
      <c r="C203" s="183"/>
      <c r="D203" s="177"/>
      <c r="E203" s="177"/>
      <c r="F203" s="183"/>
      <c r="G203" s="177"/>
      <c r="H203" s="178"/>
      <c r="I203" s="13" t="b">
        <f t="shared" si="16"/>
        <v>1</v>
      </c>
      <c r="J203" s="13" t="b">
        <f t="shared" si="17"/>
        <v>1</v>
      </c>
      <c r="K203" s="13" t="b">
        <f t="shared" si="18"/>
        <v>1</v>
      </c>
      <c r="L203" s="13" t="b">
        <f t="shared" si="13"/>
        <v>1</v>
      </c>
      <c r="M203" s="13" t="b">
        <f t="shared" si="14"/>
        <v>1</v>
      </c>
      <c r="N203" s="13" t="b">
        <f t="shared" si="15"/>
        <v>1</v>
      </c>
    </row>
    <row r="204" spans="1:14">
      <c r="A204" s="67">
        <v>185</v>
      </c>
      <c r="B204" s="183"/>
      <c r="C204" s="183"/>
      <c r="D204" s="177"/>
      <c r="E204" s="177"/>
      <c r="F204" s="183"/>
      <c r="G204" s="177"/>
      <c r="H204" s="178"/>
      <c r="I204" s="13" t="b">
        <f t="shared" si="16"/>
        <v>1</v>
      </c>
      <c r="J204" s="13" t="b">
        <f t="shared" si="17"/>
        <v>1</v>
      </c>
      <c r="K204" s="13" t="b">
        <f t="shared" si="18"/>
        <v>1</v>
      </c>
      <c r="L204" s="13" t="b">
        <f t="shared" si="13"/>
        <v>1</v>
      </c>
      <c r="M204" s="13" t="b">
        <f t="shared" si="14"/>
        <v>1</v>
      </c>
      <c r="N204" s="13" t="b">
        <f t="shared" si="15"/>
        <v>1</v>
      </c>
    </row>
    <row r="205" spans="1:14">
      <c r="A205" s="67">
        <v>186</v>
      </c>
      <c r="B205" s="183"/>
      <c r="C205" s="183"/>
      <c r="D205" s="177"/>
      <c r="E205" s="177"/>
      <c r="F205" s="183"/>
      <c r="G205" s="177"/>
      <c r="H205" s="178"/>
      <c r="I205" s="13" t="b">
        <f t="shared" si="16"/>
        <v>1</v>
      </c>
      <c r="J205" s="13" t="b">
        <f t="shared" si="17"/>
        <v>1</v>
      </c>
      <c r="K205" s="13" t="b">
        <f t="shared" si="18"/>
        <v>1</v>
      </c>
      <c r="L205" s="13" t="b">
        <f t="shared" si="13"/>
        <v>1</v>
      </c>
      <c r="M205" s="13" t="b">
        <f t="shared" si="14"/>
        <v>1</v>
      </c>
      <c r="N205" s="13" t="b">
        <f t="shared" si="15"/>
        <v>1</v>
      </c>
    </row>
    <row r="206" spans="1:14">
      <c r="A206" s="67">
        <v>187</v>
      </c>
      <c r="B206" s="183"/>
      <c r="C206" s="183"/>
      <c r="D206" s="177"/>
      <c r="E206" s="177"/>
      <c r="F206" s="183"/>
      <c r="G206" s="177"/>
      <c r="H206" s="178"/>
      <c r="I206" s="13" t="b">
        <f t="shared" si="16"/>
        <v>1</v>
      </c>
      <c r="J206" s="13" t="b">
        <f t="shared" si="17"/>
        <v>1</v>
      </c>
      <c r="K206" s="13" t="b">
        <f t="shared" si="18"/>
        <v>1</v>
      </c>
      <c r="L206" s="13" t="b">
        <f t="shared" si="13"/>
        <v>1</v>
      </c>
      <c r="M206" s="13" t="b">
        <f t="shared" si="14"/>
        <v>1</v>
      </c>
      <c r="N206" s="13" t="b">
        <f t="shared" si="15"/>
        <v>1</v>
      </c>
    </row>
    <row r="207" spans="1:14">
      <c r="A207" s="67">
        <v>188</v>
      </c>
      <c r="B207" s="183"/>
      <c r="C207" s="183"/>
      <c r="D207" s="177"/>
      <c r="E207" s="177"/>
      <c r="F207" s="183"/>
      <c r="G207" s="177"/>
      <c r="H207" s="178"/>
      <c r="I207" s="13" t="b">
        <f t="shared" si="16"/>
        <v>1</v>
      </c>
      <c r="J207" s="13" t="b">
        <f t="shared" si="17"/>
        <v>1</v>
      </c>
      <c r="K207" s="13" t="b">
        <f t="shared" si="18"/>
        <v>1</v>
      </c>
      <c r="L207" s="13" t="b">
        <f t="shared" si="13"/>
        <v>1</v>
      </c>
      <c r="M207" s="13" t="b">
        <f t="shared" si="14"/>
        <v>1</v>
      </c>
      <c r="N207" s="13" t="b">
        <f t="shared" si="15"/>
        <v>1</v>
      </c>
    </row>
    <row r="208" spans="1:14">
      <c r="A208" s="67">
        <v>189</v>
      </c>
      <c r="B208" s="183"/>
      <c r="C208" s="183"/>
      <c r="D208" s="177"/>
      <c r="E208" s="177"/>
      <c r="F208" s="183"/>
      <c r="G208" s="177"/>
      <c r="H208" s="178"/>
      <c r="I208" s="13" t="b">
        <f t="shared" si="16"/>
        <v>1</v>
      </c>
      <c r="J208" s="13" t="b">
        <f t="shared" si="17"/>
        <v>1</v>
      </c>
      <c r="K208" s="13" t="b">
        <f t="shared" si="18"/>
        <v>1</v>
      </c>
      <c r="L208" s="13" t="b">
        <f t="shared" si="13"/>
        <v>1</v>
      </c>
      <c r="M208" s="13" t="b">
        <f t="shared" si="14"/>
        <v>1</v>
      </c>
      <c r="N208" s="13" t="b">
        <f t="shared" si="15"/>
        <v>1</v>
      </c>
    </row>
    <row r="209" spans="1:14">
      <c r="A209" s="67">
        <v>190</v>
      </c>
      <c r="B209" s="183"/>
      <c r="C209" s="183"/>
      <c r="D209" s="177"/>
      <c r="E209" s="177"/>
      <c r="F209" s="183"/>
      <c r="G209" s="177"/>
      <c r="H209" s="178"/>
      <c r="I209" s="13" t="b">
        <f t="shared" si="16"/>
        <v>1</v>
      </c>
      <c r="J209" s="13" t="b">
        <f t="shared" si="17"/>
        <v>1</v>
      </c>
      <c r="K209" s="13" t="b">
        <f t="shared" si="18"/>
        <v>1</v>
      </c>
      <c r="L209" s="13" t="b">
        <f t="shared" si="13"/>
        <v>1</v>
      </c>
      <c r="M209" s="13" t="b">
        <f t="shared" si="14"/>
        <v>1</v>
      </c>
      <c r="N209" s="13" t="b">
        <f t="shared" si="15"/>
        <v>1</v>
      </c>
    </row>
    <row r="210" spans="1:14">
      <c r="A210" s="67">
        <v>191</v>
      </c>
      <c r="B210" s="183"/>
      <c r="C210" s="183"/>
      <c r="D210" s="177"/>
      <c r="E210" s="177"/>
      <c r="F210" s="183"/>
      <c r="G210" s="177"/>
      <c r="H210" s="178"/>
      <c r="I210" s="13" t="b">
        <f t="shared" si="16"/>
        <v>1</v>
      </c>
      <c r="J210" s="13" t="b">
        <f t="shared" si="17"/>
        <v>1</v>
      </c>
      <c r="K210" s="13" t="b">
        <f t="shared" si="18"/>
        <v>1</v>
      </c>
      <c r="L210" s="13" t="b">
        <f t="shared" si="13"/>
        <v>1</v>
      </c>
      <c r="M210" s="13" t="b">
        <f t="shared" si="14"/>
        <v>1</v>
      </c>
      <c r="N210" s="13" t="b">
        <f t="shared" si="15"/>
        <v>1</v>
      </c>
    </row>
    <row r="211" spans="1:14">
      <c r="A211" s="67">
        <v>192</v>
      </c>
      <c r="B211" s="183"/>
      <c r="C211" s="183"/>
      <c r="D211" s="177"/>
      <c r="E211" s="177"/>
      <c r="F211" s="183"/>
      <c r="G211" s="177"/>
      <c r="H211" s="178"/>
      <c r="I211" s="13" t="b">
        <f t="shared" si="16"/>
        <v>1</v>
      </c>
      <c r="J211" s="13" t="b">
        <f t="shared" si="17"/>
        <v>1</v>
      </c>
      <c r="K211" s="13" t="b">
        <f t="shared" si="18"/>
        <v>1</v>
      </c>
      <c r="L211" s="13" t="b">
        <f t="shared" si="13"/>
        <v>1</v>
      </c>
      <c r="M211" s="13" t="b">
        <f t="shared" si="14"/>
        <v>1</v>
      </c>
      <c r="N211" s="13" t="b">
        <f t="shared" si="15"/>
        <v>1</v>
      </c>
    </row>
    <row r="212" spans="1:14">
      <c r="A212" s="67">
        <v>193</v>
      </c>
      <c r="B212" s="183"/>
      <c r="C212" s="183"/>
      <c r="D212" s="177"/>
      <c r="E212" s="177"/>
      <c r="F212" s="183"/>
      <c r="G212" s="177"/>
      <c r="H212" s="178"/>
      <c r="I212" s="13" t="b">
        <f t="shared" si="16"/>
        <v>1</v>
      </c>
      <c r="J212" s="13" t="b">
        <f t="shared" si="17"/>
        <v>1</v>
      </c>
      <c r="K212" s="13" t="b">
        <f t="shared" si="18"/>
        <v>1</v>
      </c>
      <c r="L212" s="13" t="b">
        <f t="shared" ref="L212:L275" si="19">IF(D212="",TRUE,(IF(ISNUMBER(MATCH(D212,CountriesList,0)),TRUE,FALSE)))</f>
        <v>1</v>
      </c>
      <c r="M212" s="13" t="b">
        <f t="shared" ref="M212:M275" si="20">IF(E212="",TRUE,(IF(ISNUMBER(MATCH(E212,typeofentityList,0)),TRUE,FALSE)))</f>
        <v>1</v>
      </c>
      <c r="N212" s="13" t="b">
        <f t="shared" ref="N212:N275" si="21">IF(G212="",TRUE,(IF(ISNUMBER(MATCH(G212,ShortRelationList,0)),TRUE,FALSE)))</f>
        <v>1</v>
      </c>
    </row>
    <row r="213" spans="1:14">
      <c r="A213" s="67">
        <v>194</v>
      </c>
      <c r="B213" s="183"/>
      <c r="C213" s="183"/>
      <c r="D213" s="177"/>
      <c r="E213" s="177"/>
      <c r="F213" s="183"/>
      <c r="G213" s="177"/>
      <c r="H213" s="178"/>
      <c r="I213" s="13" t="b">
        <f t="shared" si="16"/>
        <v>1</v>
      </c>
      <c r="J213" s="13" t="b">
        <f t="shared" si="17"/>
        <v>1</v>
      </c>
      <c r="K213" s="13" t="b">
        <f t="shared" si="18"/>
        <v>1</v>
      </c>
      <c r="L213" s="13" t="b">
        <f t="shared" si="19"/>
        <v>1</v>
      </c>
      <c r="M213" s="13" t="b">
        <f t="shared" si="20"/>
        <v>1</v>
      </c>
      <c r="N213" s="13" t="b">
        <f t="shared" si="21"/>
        <v>1</v>
      </c>
    </row>
    <row r="214" spans="1:14">
      <c r="A214" s="67">
        <v>195</v>
      </c>
      <c r="B214" s="183"/>
      <c r="C214" s="183"/>
      <c r="D214" s="177"/>
      <c r="E214" s="177"/>
      <c r="F214" s="183"/>
      <c r="G214" s="177"/>
      <c r="H214" s="178"/>
      <c r="I214" s="13" t="b">
        <f t="shared" ref="I214:I277" si="22">IF(ISBLANK(B214),TRUE,IF(OR(ISBLANK(C214),ISBLANK(D214),ISBLANK(E214),ISBLANK(F214),ISBLANK(G214),ISBLANK(H214)),FALSE,TRUE))</f>
        <v>1</v>
      </c>
      <c r="J214" s="13" t="b">
        <f t="shared" ref="J214:J277" si="23">IF(OR(AND(B214="N/A",D214="N/A",E214="N/A",G214="N/A"),AND(ISBLANK(B214),ISBLANK(D214),ISBLANK(E214),ISBLANK(G214)),AND(NOT(ISBLANK(B214)),NOT(ISBLANK(D214)),NOT(ISBLANK(E214)),NOT(ISBLANK(G214)),B214&lt;&gt;"N/A",D214&lt;&gt;"N/A",E214&lt;&gt;"N/A",G214&lt;&gt;"N/A")),TRUE,FALSE)</f>
        <v>1</v>
      </c>
      <c r="K214" s="13" t="b">
        <f t="shared" ref="K214:K277" si="24">IF(OR(AND(ISBLANK(B214),H214=0),AND(B214="N/A",H214=0),AND(NOT(ISBLANK(B214)),B214&lt;&gt;"N/A",H214&lt;&gt;0)),TRUE,FALSE)</f>
        <v>1</v>
      </c>
      <c r="L214" s="13" t="b">
        <f t="shared" si="19"/>
        <v>1</v>
      </c>
      <c r="M214" s="13" t="b">
        <f t="shared" si="20"/>
        <v>1</v>
      </c>
      <c r="N214" s="13" t="b">
        <f t="shared" si="21"/>
        <v>1</v>
      </c>
    </row>
    <row r="215" spans="1:14">
      <c r="A215" s="67">
        <v>196</v>
      </c>
      <c r="B215" s="183"/>
      <c r="C215" s="183"/>
      <c r="D215" s="177"/>
      <c r="E215" s="177"/>
      <c r="F215" s="183"/>
      <c r="G215" s="177"/>
      <c r="H215" s="178"/>
      <c r="I215" s="13" t="b">
        <f t="shared" si="22"/>
        <v>1</v>
      </c>
      <c r="J215" s="13" t="b">
        <f t="shared" si="23"/>
        <v>1</v>
      </c>
      <c r="K215" s="13" t="b">
        <f t="shared" si="24"/>
        <v>1</v>
      </c>
      <c r="L215" s="13" t="b">
        <f t="shared" si="19"/>
        <v>1</v>
      </c>
      <c r="M215" s="13" t="b">
        <f t="shared" si="20"/>
        <v>1</v>
      </c>
      <c r="N215" s="13" t="b">
        <f t="shared" si="21"/>
        <v>1</v>
      </c>
    </row>
    <row r="216" spans="1:14">
      <c r="A216" s="67">
        <v>197</v>
      </c>
      <c r="B216" s="183"/>
      <c r="C216" s="183"/>
      <c r="D216" s="177"/>
      <c r="E216" s="177"/>
      <c r="F216" s="183"/>
      <c r="G216" s="177"/>
      <c r="H216" s="178"/>
      <c r="I216" s="13" t="b">
        <f t="shared" si="22"/>
        <v>1</v>
      </c>
      <c r="J216" s="13" t="b">
        <f t="shared" si="23"/>
        <v>1</v>
      </c>
      <c r="K216" s="13" t="b">
        <f t="shared" si="24"/>
        <v>1</v>
      </c>
      <c r="L216" s="13" t="b">
        <f t="shared" si="19"/>
        <v>1</v>
      </c>
      <c r="M216" s="13" t="b">
        <f t="shared" si="20"/>
        <v>1</v>
      </c>
      <c r="N216" s="13" t="b">
        <f t="shared" si="21"/>
        <v>1</v>
      </c>
    </row>
    <row r="217" spans="1:14">
      <c r="A217" s="67">
        <v>198</v>
      </c>
      <c r="B217" s="183"/>
      <c r="C217" s="183"/>
      <c r="D217" s="177"/>
      <c r="E217" s="177"/>
      <c r="F217" s="183"/>
      <c r="G217" s="177"/>
      <c r="H217" s="178"/>
      <c r="I217" s="13" t="b">
        <f t="shared" si="22"/>
        <v>1</v>
      </c>
      <c r="J217" s="13" t="b">
        <f t="shared" si="23"/>
        <v>1</v>
      </c>
      <c r="K217" s="13" t="b">
        <f t="shared" si="24"/>
        <v>1</v>
      </c>
      <c r="L217" s="13" t="b">
        <f t="shared" si="19"/>
        <v>1</v>
      </c>
      <c r="M217" s="13" t="b">
        <f t="shared" si="20"/>
        <v>1</v>
      </c>
      <c r="N217" s="13" t="b">
        <f t="shared" si="21"/>
        <v>1</v>
      </c>
    </row>
    <row r="218" spans="1:14">
      <c r="A218" s="67">
        <v>199</v>
      </c>
      <c r="B218" s="183"/>
      <c r="C218" s="183"/>
      <c r="D218" s="177"/>
      <c r="E218" s="177"/>
      <c r="F218" s="183"/>
      <c r="G218" s="177"/>
      <c r="H218" s="178"/>
      <c r="I218" s="13" t="b">
        <f t="shared" si="22"/>
        <v>1</v>
      </c>
      <c r="J218" s="13" t="b">
        <f t="shared" si="23"/>
        <v>1</v>
      </c>
      <c r="K218" s="13" t="b">
        <f t="shared" si="24"/>
        <v>1</v>
      </c>
      <c r="L218" s="13" t="b">
        <f t="shared" si="19"/>
        <v>1</v>
      </c>
      <c r="M218" s="13" t="b">
        <f t="shared" si="20"/>
        <v>1</v>
      </c>
      <c r="N218" s="13" t="b">
        <f t="shared" si="21"/>
        <v>1</v>
      </c>
    </row>
    <row r="219" spans="1:14">
      <c r="A219" s="67">
        <v>200</v>
      </c>
      <c r="B219" s="183"/>
      <c r="C219" s="183"/>
      <c r="D219" s="177"/>
      <c r="E219" s="177"/>
      <c r="F219" s="183"/>
      <c r="G219" s="177"/>
      <c r="H219" s="178"/>
      <c r="I219" s="13" t="b">
        <f t="shared" si="22"/>
        <v>1</v>
      </c>
      <c r="J219" s="13" t="b">
        <f t="shared" si="23"/>
        <v>1</v>
      </c>
      <c r="K219" s="13" t="b">
        <f t="shared" si="24"/>
        <v>1</v>
      </c>
      <c r="L219" s="13" t="b">
        <f t="shared" si="19"/>
        <v>1</v>
      </c>
      <c r="M219" s="13" t="b">
        <f t="shared" si="20"/>
        <v>1</v>
      </c>
      <c r="N219" s="13" t="b">
        <f t="shared" si="21"/>
        <v>1</v>
      </c>
    </row>
    <row r="220" spans="1:14">
      <c r="A220" s="67">
        <v>201</v>
      </c>
      <c r="B220" s="183"/>
      <c r="C220" s="183"/>
      <c r="D220" s="177"/>
      <c r="E220" s="177"/>
      <c r="F220" s="183"/>
      <c r="G220" s="177"/>
      <c r="H220" s="178"/>
      <c r="I220" s="13" t="b">
        <f t="shared" si="22"/>
        <v>1</v>
      </c>
      <c r="J220" s="13" t="b">
        <f t="shared" si="23"/>
        <v>1</v>
      </c>
      <c r="K220" s="13" t="b">
        <f t="shared" si="24"/>
        <v>1</v>
      </c>
      <c r="L220" s="13" t="b">
        <f t="shared" si="19"/>
        <v>1</v>
      </c>
      <c r="M220" s="13" t="b">
        <f t="shared" si="20"/>
        <v>1</v>
      </c>
      <c r="N220" s="13" t="b">
        <f t="shared" si="21"/>
        <v>1</v>
      </c>
    </row>
    <row r="221" spans="1:14">
      <c r="A221" s="67">
        <v>202</v>
      </c>
      <c r="B221" s="183"/>
      <c r="C221" s="183"/>
      <c r="D221" s="177"/>
      <c r="E221" s="177"/>
      <c r="F221" s="183"/>
      <c r="G221" s="177"/>
      <c r="H221" s="178"/>
      <c r="I221" s="13" t="b">
        <f t="shared" si="22"/>
        <v>1</v>
      </c>
      <c r="J221" s="13" t="b">
        <f t="shared" si="23"/>
        <v>1</v>
      </c>
      <c r="K221" s="13" t="b">
        <f t="shared" si="24"/>
        <v>1</v>
      </c>
      <c r="L221" s="13" t="b">
        <f t="shared" si="19"/>
        <v>1</v>
      </c>
      <c r="M221" s="13" t="b">
        <f t="shared" si="20"/>
        <v>1</v>
      </c>
      <c r="N221" s="13" t="b">
        <f t="shared" si="21"/>
        <v>1</v>
      </c>
    </row>
    <row r="222" spans="1:14">
      <c r="A222" s="67">
        <v>203</v>
      </c>
      <c r="B222" s="183"/>
      <c r="C222" s="183"/>
      <c r="D222" s="177"/>
      <c r="E222" s="177"/>
      <c r="F222" s="183"/>
      <c r="G222" s="177"/>
      <c r="H222" s="178"/>
      <c r="I222" s="13" t="b">
        <f t="shared" si="22"/>
        <v>1</v>
      </c>
      <c r="J222" s="13" t="b">
        <f t="shared" si="23"/>
        <v>1</v>
      </c>
      <c r="K222" s="13" t="b">
        <f t="shared" si="24"/>
        <v>1</v>
      </c>
      <c r="L222" s="13" t="b">
        <f t="shared" si="19"/>
        <v>1</v>
      </c>
      <c r="M222" s="13" t="b">
        <f t="shared" si="20"/>
        <v>1</v>
      </c>
      <c r="N222" s="13" t="b">
        <f t="shared" si="21"/>
        <v>1</v>
      </c>
    </row>
    <row r="223" spans="1:14">
      <c r="A223" s="67">
        <v>204</v>
      </c>
      <c r="B223" s="183"/>
      <c r="C223" s="183"/>
      <c r="D223" s="177"/>
      <c r="E223" s="177"/>
      <c r="F223" s="183"/>
      <c r="G223" s="177"/>
      <c r="H223" s="178"/>
      <c r="I223" s="13" t="b">
        <f t="shared" si="22"/>
        <v>1</v>
      </c>
      <c r="J223" s="13" t="b">
        <f t="shared" si="23"/>
        <v>1</v>
      </c>
      <c r="K223" s="13" t="b">
        <f t="shared" si="24"/>
        <v>1</v>
      </c>
      <c r="L223" s="13" t="b">
        <f t="shared" si="19"/>
        <v>1</v>
      </c>
      <c r="M223" s="13" t="b">
        <f t="shared" si="20"/>
        <v>1</v>
      </c>
      <c r="N223" s="13" t="b">
        <f t="shared" si="21"/>
        <v>1</v>
      </c>
    </row>
    <row r="224" spans="1:14">
      <c r="A224" s="67">
        <v>205</v>
      </c>
      <c r="B224" s="183"/>
      <c r="C224" s="183"/>
      <c r="D224" s="177"/>
      <c r="E224" s="177"/>
      <c r="F224" s="183"/>
      <c r="G224" s="177"/>
      <c r="H224" s="178"/>
      <c r="I224" s="13" t="b">
        <f t="shared" si="22"/>
        <v>1</v>
      </c>
      <c r="J224" s="13" t="b">
        <f t="shared" si="23"/>
        <v>1</v>
      </c>
      <c r="K224" s="13" t="b">
        <f t="shared" si="24"/>
        <v>1</v>
      </c>
      <c r="L224" s="13" t="b">
        <f t="shared" si="19"/>
        <v>1</v>
      </c>
      <c r="M224" s="13" t="b">
        <f t="shared" si="20"/>
        <v>1</v>
      </c>
      <c r="N224" s="13" t="b">
        <f t="shared" si="21"/>
        <v>1</v>
      </c>
    </row>
    <row r="225" spans="1:14">
      <c r="A225" s="67">
        <v>206</v>
      </c>
      <c r="B225" s="183"/>
      <c r="C225" s="183"/>
      <c r="D225" s="177"/>
      <c r="E225" s="177"/>
      <c r="F225" s="183"/>
      <c r="G225" s="177"/>
      <c r="H225" s="178"/>
      <c r="I225" s="13" t="b">
        <f t="shared" si="22"/>
        <v>1</v>
      </c>
      <c r="J225" s="13" t="b">
        <f t="shared" si="23"/>
        <v>1</v>
      </c>
      <c r="K225" s="13" t="b">
        <f t="shared" si="24"/>
        <v>1</v>
      </c>
      <c r="L225" s="13" t="b">
        <f t="shared" si="19"/>
        <v>1</v>
      </c>
      <c r="M225" s="13" t="b">
        <f t="shared" si="20"/>
        <v>1</v>
      </c>
      <c r="N225" s="13" t="b">
        <f t="shared" si="21"/>
        <v>1</v>
      </c>
    </row>
    <row r="226" spans="1:14">
      <c r="A226" s="67">
        <v>207</v>
      </c>
      <c r="B226" s="183"/>
      <c r="C226" s="183"/>
      <c r="D226" s="177"/>
      <c r="E226" s="177"/>
      <c r="F226" s="183"/>
      <c r="G226" s="177"/>
      <c r="H226" s="178"/>
      <c r="I226" s="13" t="b">
        <f t="shared" si="22"/>
        <v>1</v>
      </c>
      <c r="J226" s="13" t="b">
        <f t="shared" si="23"/>
        <v>1</v>
      </c>
      <c r="K226" s="13" t="b">
        <f t="shared" si="24"/>
        <v>1</v>
      </c>
      <c r="L226" s="13" t="b">
        <f t="shared" si="19"/>
        <v>1</v>
      </c>
      <c r="M226" s="13" t="b">
        <f t="shared" si="20"/>
        <v>1</v>
      </c>
      <c r="N226" s="13" t="b">
        <f t="shared" si="21"/>
        <v>1</v>
      </c>
    </row>
    <row r="227" spans="1:14">
      <c r="A227" s="67">
        <v>208</v>
      </c>
      <c r="B227" s="183"/>
      <c r="C227" s="183"/>
      <c r="D227" s="177"/>
      <c r="E227" s="177"/>
      <c r="F227" s="183"/>
      <c r="G227" s="177"/>
      <c r="H227" s="178"/>
      <c r="I227" s="13" t="b">
        <f t="shared" si="22"/>
        <v>1</v>
      </c>
      <c r="J227" s="13" t="b">
        <f t="shared" si="23"/>
        <v>1</v>
      </c>
      <c r="K227" s="13" t="b">
        <f t="shared" si="24"/>
        <v>1</v>
      </c>
      <c r="L227" s="13" t="b">
        <f t="shared" si="19"/>
        <v>1</v>
      </c>
      <c r="M227" s="13" t="b">
        <f t="shared" si="20"/>
        <v>1</v>
      </c>
      <c r="N227" s="13" t="b">
        <f t="shared" si="21"/>
        <v>1</v>
      </c>
    </row>
    <row r="228" spans="1:14">
      <c r="A228" s="67">
        <v>209</v>
      </c>
      <c r="B228" s="183"/>
      <c r="C228" s="183"/>
      <c r="D228" s="177"/>
      <c r="E228" s="177"/>
      <c r="F228" s="183"/>
      <c r="G228" s="177"/>
      <c r="H228" s="178"/>
      <c r="I228" s="13" t="b">
        <f t="shared" si="22"/>
        <v>1</v>
      </c>
      <c r="J228" s="13" t="b">
        <f t="shared" si="23"/>
        <v>1</v>
      </c>
      <c r="K228" s="13" t="b">
        <f t="shared" si="24"/>
        <v>1</v>
      </c>
      <c r="L228" s="13" t="b">
        <f t="shared" si="19"/>
        <v>1</v>
      </c>
      <c r="M228" s="13" t="b">
        <f t="shared" si="20"/>
        <v>1</v>
      </c>
      <c r="N228" s="13" t="b">
        <f t="shared" si="21"/>
        <v>1</v>
      </c>
    </row>
    <row r="229" spans="1:14">
      <c r="A229" s="67">
        <v>210</v>
      </c>
      <c r="B229" s="183"/>
      <c r="C229" s="183"/>
      <c r="D229" s="177"/>
      <c r="E229" s="177"/>
      <c r="F229" s="183"/>
      <c r="G229" s="177"/>
      <c r="H229" s="178"/>
      <c r="I229" s="13" t="b">
        <f t="shared" si="22"/>
        <v>1</v>
      </c>
      <c r="J229" s="13" t="b">
        <f t="shared" si="23"/>
        <v>1</v>
      </c>
      <c r="K229" s="13" t="b">
        <f t="shared" si="24"/>
        <v>1</v>
      </c>
      <c r="L229" s="13" t="b">
        <f t="shared" si="19"/>
        <v>1</v>
      </c>
      <c r="M229" s="13" t="b">
        <f t="shared" si="20"/>
        <v>1</v>
      </c>
      <c r="N229" s="13" t="b">
        <f t="shared" si="21"/>
        <v>1</v>
      </c>
    </row>
    <row r="230" spans="1:14">
      <c r="A230" s="67">
        <v>211</v>
      </c>
      <c r="B230" s="183"/>
      <c r="C230" s="183"/>
      <c r="D230" s="177"/>
      <c r="E230" s="177"/>
      <c r="F230" s="183"/>
      <c r="G230" s="177"/>
      <c r="H230" s="178"/>
      <c r="I230" s="13" t="b">
        <f t="shared" si="22"/>
        <v>1</v>
      </c>
      <c r="J230" s="13" t="b">
        <f t="shared" si="23"/>
        <v>1</v>
      </c>
      <c r="K230" s="13" t="b">
        <f t="shared" si="24"/>
        <v>1</v>
      </c>
      <c r="L230" s="13" t="b">
        <f t="shared" si="19"/>
        <v>1</v>
      </c>
      <c r="M230" s="13" t="b">
        <f t="shared" si="20"/>
        <v>1</v>
      </c>
      <c r="N230" s="13" t="b">
        <f t="shared" si="21"/>
        <v>1</v>
      </c>
    </row>
    <row r="231" spans="1:14">
      <c r="A231" s="67">
        <v>212</v>
      </c>
      <c r="B231" s="183"/>
      <c r="C231" s="183"/>
      <c r="D231" s="177"/>
      <c r="E231" s="177"/>
      <c r="F231" s="183"/>
      <c r="G231" s="177"/>
      <c r="H231" s="178"/>
      <c r="I231" s="13" t="b">
        <f t="shared" si="22"/>
        <v>1</v>
      </c>
      <c r="J231" s="13" t="b">
        <f t="shared" si="23"/>
        <v>1</v>
      </c>
      <c r="K231" s="13" t="b">
        <f t="shared" si="24"/>
        <v>1</v>
      </c>
      <c r="L231" s="13" t="b">
        <f t="shared" si="19"/>
        <v>1</v>
      </c>
      <c r="M231" s="13" t="b">
        <f t="shared" si="20"/>
        <v>1</v>
      </c>
      <c r="N231" s="13" t="b">
        <f t="shared" si="21"/>
        <v>1</v>
      </c>
    </row>
    <row r="232" spans="1:14">
      <c r="A232" s="67">
        <v>213</v>
      </c>
      <c r="B232" s="183"/>
      <c r="C232" s="183"/>
      <c r="D232" s="177"/>
      <c r="E232" s="177"/>
      <c r="F232" s="183"/>
      <c r="G232" s="177"/>
      <c r="H232" s="178"/>
      <c r="I232" s="13" t="b">
        <f t="shared" si="22"/>
        <v>1</v>
      </c>
      <c r="J232" s="13" t="b">
        <f t="shared" si="23"/>
        <v>1</v>
      </c>
      <c r="K232" s="13" t="b">
        <f t="shared" si="24"/>
        <v>1</v>
      </c>
      <c r="L232" s="13" t="b">
        <f t="shared" si="19"/>
        <v>1</v>
      </c>
      <c r="M232" s="13" t="b">
        <f t="shared" si="20"/>
        <v>1</v>
      </c>
      <c r="N232" s="13" t="b">
        <f t="shared" si="21"/>
        <v>1</v>
      </c>
    </row>
    <row r="233" spans="1:14">
      <c r="A233" s="67">
        <v>214</v>
      </c>
      <c r="B233" s="183"/>
      <c r="C233" s="183"/>
      <c r="D233" s="177"/>
      <c r="E233" s="177"/>
      <c r="F233" s="183"/>
      <c r="G233" s="177"/>
      <c r="H233" s="178"/>
      <c r="I233" s="13" t="b">
        <f t="shared" si="22"/>
        <v>1</v>
      </c>
      <c r="J233" s="13" t="b">
        <f t="shared" si="23"/>
        <v>1</v>
      </c>
      <c r="K233" s="13" t="b">
        <f t="shared" si="24"/>
        <v>1</v>
      </c>
      <c r="L233" s="13" t="b">
        <f t="shared" si="19"/>
        <v>1</v>
      </c>
      <c r="M233" s="13" t="b">
        <f t="shared" si="20"/>
        <v>1</v>
      </c>
      <c r="N233" s="13" t="b">
        <f t="shared" si="21"/>
        <v>1</v>
      </c>
    </row>
    <row r="234" spans="1:14">
      <c r="A234" s="67">
        <v>215</v>
      </c>
      <c r="B234" s="183"/>
      <c r="C234" s="183"/>
      <c r="D234" s="177"/>
      <c r="E234" s="177"/>
      <c r="F234" s="183"/>
      <c r="G234" s="177"/>
      <c r="H234" s="178"/>
      <c r="I234" s="13" t="b">
        <f t="shared" si="22"/>
        <v>1</v>
      </c>
      <c r="J234" s="13" t="b">
        <f t="shared" si="23"/>
        <v>1</v>
      </c>
      <c r="K234" s="13" t="b">
        <f t="shared" si="24"/>
        <v>1</v>
      </c>
      <c r="L234" s="13" t="b">
        <f t="shared" si="19"/>
        <v>1</v>
      </c>
      <c r="M234" s="13" t="b">
        <f t="shared" si="20"/>
        <v>1</v>
      </c>
      <c r="N234" s="13" t="b">
        <f t="shared" si="21"/>
        <v>1</v>
      </c>
    </row>
    <row r="235" spans="1:14">
      <c r="A235" s="67">
        <v>216</v>
      </c>
      <c r="B235" s="183"/>
      <c r="C235" s="183"/>
      <c r="D235" s="177"/>
      <c r="E235" s="177"/>
      <c r="F235" s="183"/>
      <c r="G235" s="177"/>
      <c r="H235" s="178"/>
      <c r="I235" s="13" t="b">
        <f t="shared" si="22"/>
        <v>1</v>
      </c>
      <c r="J235" s="13" t="b">
        <f t="shared" si="23"/>
        <v>1</v>
      </c>
      <c r="K235" s="13" t="b">
        <f t="shared" si="24"/>
        <v>1</v>
      </c>
      <c r="L235" s="13" t="b">
        <f t="shared" si="19"/>
        <v>1</v>
      </c>
      <c r="M235" s="13" t="b">
        <f t="shared" si="20"/>
        <v>1</v>
      </c>
      <c r="N235" s="13" t="b">
        <f t="shared" si="21"/>
        <v>1</v>
      </c>
    </row>
    <row r="236" spans="1:14">
      <c r="A236" s="67">
        <v>217</v>
      </c>
      <c r="B236" s="183"/>
      <c r="C236" s="183"/>
      <c r="D236" s="177"/>
      <c r="E236" s="177"/>
      <c r="F236" s="183"/>
      <c r="G236" s="177"/>
      <c r="H236" s="178"/>
      <c r="I236" s="13" t="b">
        <f t="shared" si="22"/>
        <v>1</v>
      </c>
      <c r="J236" s="13" t="b">
        <f t="shared" si="23"/>
        <v>1</v>
      </c>
      <c r="K236" s="13" t="b">
        <f t="shared" si="24"/>
        <v>1</v>
      </c>
      <c r="L236" s="13" t="b">
        <f t="shared" si="19"/>
        <v>1</v>
      </c>
      <c r="M236" s="13" t="b">
        <f t="shared" si="20"/>
        <v>1</v>
      </c>
      <c r="N236" s="13" t="b">
        <f t="shared" si="21"/>
        <v>1</v>
      </c>
    </row>
    <row r="237" spans="1:14">
      <c r="A237" s="67">
        <v>218</v>
      </c>
      <c r="B237" s="183"/>
      <c r="C237" s="183"/>
      <c r="D237" s="177"/>
      <c r="E237" s="177"/>
      <c r="F237" s="183"/>
      <c r="G237" s="177"/>
      <c r="H237" s="178"/>
      <c r="I237" s="13" t="b">
        <f t="shared" si="22"/>
        <v>1</v>
      </c>
      <c r="J237" s="13" t="b">
        <f t="shared" si="23"/>
        <v>1</v>
      </c>
      <c r="K237" s="13" t="b">
        <f t="shared" si="24"/>
        <v>1</v>
      </c>
      <c r="L237" s="13" t="b">
        <f t="shared" si="19"/>
        <v>1</v>
      </c>
      <c r="M237" s="13" t="b">
        <f t="shared" si="20"/>
        <v>1</v>
      </c>
      <c r="N237" s="13" t="b">
        <f t="shared" si="21"/>
        <v>1</v>
      </c>
    </row>
    <row r="238" spans="1:14">
      <c r="A238" s="67">
        <v>219</v>
      </c>
      <c r="B238" s="183"/>
      <c r="C238" s="183"/>
      <c r="D238" s="177"/>
      <c r="E238" s="177"/>
      <c r="F238" s="183"/>
      <c r="G238" s="177"/>
      <c r="H238" s="178"/>
      <c r="I238" s="13" t="b">
        <f t="shared" si="22"/>
        <v>1</v>
      </c>
      <c r="J238" s="13" t="b">
        <f t="shared" si="23"/>
        <v>1</v>
      </c>
      <c r="K238" s="13" t="b">
        <f t="shared" si="24"/>
        <v>1</v>
      </c>
      <c r="L238" s="13" t="b">
        <f t="shared" si="19"/>
        <v>1</v>
      </c>
      <c r="M238" s="13" t="b">
        <f t="shared" si="20"/>
        <v>1</v>
      </c>
      <c r="N238" s="13" t="b">
        <f t="shared" si="21"/>
        <v>1</v>
      </c>
    </row>
    <row r="239" spans="1:14">
      <c r="A239" s="67">
        <v>220</v>
      </c>
      <c r="B239" s="183"/>
      <c r="C239" s="183"/>
      <c r="D239" s="177"/>
      <c r="E239" s="177"/>
      <c r="F239" s="183"/>
      <c r="G239" s="177"/>
      <c r="H239" s="178"/>
      <c r="I239" s="13" t="b">
        <f t="shared" si="22"/>
        <v>1</v>
      </c>
      <c r="J239" s="13" t="b">
        <f t="shared" si="23"/>
        <v>1</v>
      </c>
      <c r="K239" s="13" t="b">
        <f t="shared" si="24"/>
        <v>1</v>
      </c>
      <c r="L239" s="13" t="b">
        <f t="shared" si="19"/>
        <v>1</v>
      </c>
      <c r="M239" s="13" t="b">
        <f t="shared" si="20"/>
        <v>1</v>
      </c>
      <c r="N239" s="13" t="b">
        <f t="shared" si="21"/>
        <v>1</v>
      </c>
    </row>
    <row r="240" spans="1:14">
      <c r="A240" s="67">
        <v>221</v>
      </c>
      <c r="B240" s="183"/>
      <c r="C240" s="183"/>
      <c r="D240" s="177"/>
      <c r="E240" s="177"/>
      <c r="F240" s="183"/>
      <c r="G240" s="177"/>
      <c r="H240" s="178"/>
      <c r="I240" s="13" t="b">
        <f t="shared" si="22"/>
        <v>1</v>
      </c>
      <c r="J240" s="13" t="b">
        <f t="shared" si="23"/>
        <v>1</v>
      </c>
      <c r="K240" s="13" t="b">
        <f t="shared" si="24"/>
        <v>1</v>
      </c>
      <c r="L240" s="13" t="b">
        <f t="shared" si="19"/>
        <v>1</v>
      </c>
      <c r="M240" s="13" t="b">
        <f t="shared" si="20"/>
        <v>1</v>
      </c>
      <c r="N240" s="13" t="b">
        <f t="shared" si="21"/>
        <v>1</v>
      </c>
    </row>
    <row r="241" spans="1:14">
      <c r="A241" s="67">
        <v>222</v>
      </c>
      <c r="B241" s="183"/>
      <c r="C241" s="183"/>
      <c r="D241" s="177"/>
      <c r="E241" s="177"/>
      <c r="F241" s="183"/>
      <c r="G241" s="177"/>
      <c r="H241" s="178"/>
      <c r="I241" s="13" t="b">
        <f t="shared" si="22"/>
        <v>1</v>
      </c>
      <c r="J241" s="13" t="b">
        <f t="shared" si="23"/>
        <v>1</v>
      </c>
      <c r="K241" s="13" t="b">
        <f t="shared" si="24"/>
        <v>1</v>
      </c>
      <c r="L241" s="13" t="b">
        <f t="shared" si="19"/>
        <v>1</v>
      </c>
      <c r="M241" s="13" t="b">
        <f t="shared" si="20"/>
        <v>1</v>
      </c>
      <c r="N241" s="13" t="b">
        <f t="shared" si="21"/>
        <v>1</v>
      </c>
    </row>
    <row r="242" spans="1:14">
      <c r="A242" s="67">
        <v>223</v>
      </c>
      <c r="B242" s="183"/>
      <c r="C242" s="183"/>
      <c r="D242" s="177"/>
      <c r="E242" s="177"/>
      <c r="F242" s="183"/>
      <c r="G242" s="177"/>
      <c r="H242" s="178"/>
      <c r="I242" s="13" t="b">
        <f t="shared" si="22"/>
        <v>1</v>
      </c>
      <c r="J242" s="13" t="b">
        <f t="shared" si="23"/>
        <v>1</v>
      </c>
      <c r="K242" s="13" t="b">
        <f t="shared" si="24"/>
        <v>1</v>
      </c>
      <c r="L242" s="13" t="b">
        <f t="shared" si="19"/>
        <v>1</v>
      </c>
      <c r="M242" s="13" t="b">
        <f t="shared" si="20"/>
        <v>1</v>
      </c>
      <c r="N242" s="13" t="b">
        <f t="shared" si="21"/>
        <v>1</v>
      </c>
    </row>
    <row r="243" spans="1:14">
      <c r="A243" s="67">
        <v>224</v>
      </c>
      <c r="B243" s="183"/>
      <c r="C243" s="183"/>
      <c r="D243" s="177"/>
      <c r="E243" s="177"/>
      <c r="F243" s="183"/>
      <c r="G243" s="177"/>
      <c r="H243" s="178"/>
      <c r="I243" s="13" t="b">
        <f t="shared" si="22"/>
        <v>1</v>
      </c>
      <c r="J243" s="13" t="b">
        <f t="shared" si="23"/>
        <v>1</v>
      </c>
      <c r="K243" s="13" t="b">
        <f t="shared" si="24"/>
        <v>1</v>
      </c>
      <c r="L243" s="13" t="b">
        <f t="shared" si="19"/>
        <v>1</v>
      </c>
      <c r="M243" s="13" t="b">
        <f t="shared" si="20"/>
        <v>1</v>
      </c>
      <c r="N243" s="13" t="b">
        <f t="shared" si="21"/>
        <v>1</v>
      </c>
    </row>
    <row r="244" spans="1:14">
      <c r="A244" s="67">
        <v>225</v>
      </c>
      <c r="B244" s="183"/>
      <c r="C244" s="183"/>
      <c r="D244" s="177"/>
      <c r="E244" s="177"/>
      <c r="F244" s="183"/>
      <c r="G244" s="177"/>
      <c r="H244" s="178"/>
      <c r="I244" s="13" t="b">
        <f t="shared" si="22"/>
        <v>1</v>
      </c>
      <c r="J244" s="13" t="b">
        <f t="shared" si="23"/>
        <v>1</v>
      </c>
      <c r="K244" s="13" t="b">
        <f t="shared" si="24"/>
        <v>1</v>
      </c>
      <c r="L244" s="13" t="b">
        <f t="shared" si="19"/>
        <v>1</v>
      </c>
      <c r="M244" s="13" t="b">
        <f t="shared" si="20"/>
        <v>1</v>
      </c>
      <c r="N244" s="13" t="b">
        <f t="shared" si="21"/>
        <v>1</v>
      </c>
    </row>
    <row r="245" spans="1:14">
      <c r="A245" s="67">
        <v>226</v>
      </c>
      <c r="B245" s="183"/>
      <c r="C245" s="183"/>
      <c r="D245" s="177"/>
      <c r="E245" s="177"/>
      <c r="F245" s="183"/>
      <c r="G245" s="177"/>
      <c r="H245" s="178"/>
      <c r="I245" s="13" t="b">
        <f t="shared" si="22"/>
        <v>1</v>
      </c>
      <c r="J245" s="13" t="b">
        <f t="shared" si="23"/>
        <v>1</v>
      </c>
      <c r="K245" s="13" t="b">
        <f t="shared" si="24"/>
        <v>1</v>
      </c>
      <c r="L245" s="13" t="b">
        <f t="shared" si="19"/>
        <v>1</v>
      </c>
      <c r="M245" s="13" t="b">
        <f t="shared" si="20"/>
        <v>1</v>
      </c>
      <c r="N245" s="13" t="b">
        <f t="shared" si="21"/>
        <v>1</v>
      </c>
    </row>
    <row r="246" spans="1:14">
      <c r="A246" s="67">
        <v>227</v>
      </c>
      <c r="B246" s="183"/>
      <c r="C246" s="183"/>
      <c r="D246" s="177"/>
      <c r="E246" s="177"/>
      <c r="F246" s="183"/>
      <c r="G246" s="177"/>
      <c r="H246" s="178"/>
      <c r="I246" s="13" t="b">
        <f t="shared" si="22"/>
        <v>1</v>
      </c>
      <c r="J246" s="13" t="b">
        <f t="shared" si="23"/>
        <v>1</v>
      </c>
      <c r="K246" s="13" t="b">
        <f t="shared" si="24"/>
        <v>1</v>
      </c>
      <c r="L246" s="13" t="b">
        <f t="shared" si="19"/>
        <v>1</v>
      </c>
      <c r="M246" s="13" t="b">
        <f t="shared" si="20"/>
        <v>1</v>
      </c>
      <c r="N246" s="13" t="b">
        <f t="shared" si="21"/>
        <v>1</v>
      </c>
    </row>
    <row r="247" spans="1:14">
      <c r="A247" s="67">
        <v>228</v>
      </c>
      <c r="B247" s="183"/>
      <c r="C247" s="183"/>
      <c r="D247" s="177"/>
      <c r="E247" s="177"/>
      <c r="F247" s="183"/>
      <c r="G247" s="177"/>
      <c r="H247" s="178"/>
      <c r="I247" s="13" t="b">
        <f t="shared" si="22"/>
        <v>1</v>
      </c>
      <c r="J247" s="13" t="b">
        <f t="shared" si="23"/>
        <v>1</v>
      </c>
      <c r="K247" s="13" t="b">
        <f t="shared" si="24"/>
        <v>1</v>
      </c>
      <c r="L247" s="13" t="b">
        <f t="shared" si="19"/>
        <v>1</v>
      </c>
      <c r="M247" s="13" t="b">
        <f t="shared" si="20"/>
        <v>1</v>
      </c>
      <c r="N247" s="13" t="b">
        <f t="shared" si="21"/>
        <v>1</v>
      </c>
    </row>
    <row r="248" spans="1:14">
      <c r="A248" s="67">
        <v>229</v>
      </c>
      <c r="B248" s="183"/>
      <c r="C248" s="183"/>
      <c r="D248" s="177"/>
      <c r="E248" s="177"/>
      <c r="F248" s="183"/>
      <c r="G248" s="177"/>
      <c r="H248" s="178"/>
      <c r="I248" s="13" t="b">
        <f t="shared" si="22"/>
        <v>1</v>
      </c>
      <c r="J248" s="13" t="b">
        <f t="shared" si="23"/>
        <v>1</v>
      </c>
      <c r="K248" s="13" t="b">
        <f t="shared" si="24"/>
        <v>1</v>
      </c>
      <c r="L248" s="13" t="b">
        <f t="shared" si="19"/>
        <v>1</v>
      </c>
      <c r="M248" s="13" t="b">
        <f t="shared" si="20"/>
        <v>1</v>
      </c>
      <c r="N248" s="13" t="b">
        <f t="shared" si="21"/>
        <v>1</v>
      </c>
    </row>
    <row r="249" spans="1:14">
      <c r="A249" s="67">
        <v>230</v>
      </c>
      <c r="B249" s="183"/>
      <c r="C249" s="183"/>
      <c r="D249" s="177"/>
      <c r="E249" s="177"/>
      <c r="F249" s="183"/>
      <c r="G249" s="177"/>
      <c r="H249" s="178"/>
      <c r="I249" s="13" t="b">
        <f t="shared" si="22"/>
        <v>1</v>
      </c>
      <c r="J249" s="13" t="b">
        <f t="shared" si="23"/>
        <v>1</v>
      </c>
      <c r="K249" s="13" t="b">
        <f t="shared" si="24"/>
        <v>1</v>
      </c>
      <c r="L249" s="13" t="b">
        <f t="shared" si="19"/>
        <v>1</v>
      </c>
      <c r="M249" s="13" t="b">
        <f t="shared" si="20"/>
        <v>1</v>
      </c>
      <c r="N249" s="13" t="b">
        <f t="shared" si="21"/>
        <v>1</v>
      </c>
    </row>
    <row r="250" spans="1:14">
      <c r="A250" s="67">
        <v>231</v>
      </c>
      <c r="B250" s="183"/>
      <c r="C250" s="183"/>
      <c r="D250" s="177"/>
      <c r="E250" s="177"/>
      <c r="F250" s="183"/>
      <c r="G250" s="177"/>
      <c r="H250" s="178"/>
      <c r="I250" s="13" t="b">
        <f t="shared" si="22"/>
        <v>1</v>
      </c>
      <c r="J250" s="13" t="b">
        <f t="shared" si="23"/>
        <v>1</v>
      </c>
      <c r="K250" s="13" t="b">
        <f t="shared" si="24"/>
        <v>1</v>
      </c>
      <c r="L250" s="13" t="b">
        <f t="shared" si="19"/>
        <v>1</v>
      </c>
      <c r="M250" s="13" t="b">
        <f t="shared" si="20"/>
        <v>1</v>
      </c>
      <c r="N250" s="13" t="b">
        <f t="shared" si="21"/>
        <v>1</v>
      </c>
    </row>
    <row r="251" spans="1:14">
      <c r="A251" s="67">
        <v>232</v>
      </c>
      <c r="B251" s="183"/>
      <c r="C251" s="183"/>
      <c r="D251" s="177"/>
      <c r="E251" s="177"/>
      <c r="F251" s="183"/>
      <c r="G251" s="177"/>
      <c r="H251" s="178"/>
      <c r="I251" s="13" t="b">
        <f t="shared" si="22"/>
        <v>1</v>
      </c>
      <c r="J251" s="13" t="b">
        <f t="shared" si="23"/>
        <v>1</v>
      </c>
      <c r="K251" s="13" t="b">
        <f t="shared" si="24"/>
        <v>1</v>
      </c>
      <c r="L251" s="13" t="b">
        <f t="shared" si="19"/>
        <v>1</v>
      </c>
      <c r="M251" s="13" t="b">
        <f t="shared" si="20"/>
        <v>1</v>
      </c>
      <c r="N251" s="13" t="b">
        <f t="shared" si="21"/>
        <v>1</v>
      </c>
    </row>
    <row r="252" spans="1:14">
      <c r="A252" s="67">
        <v>233</v>
      </c>
      <c r="B252" s="183"/>
      <c r="C252" s="183"/>
      <c r="D252" s="177"/>
      <c r="E252" s="177"/>
      <c r="F252" s="183"/>
      <c r="G252" s="177"/>
      <c r="H252" s="178"/>
      <c r="I252" s="13" t="b">
        <f t="shared" si="22"/>
        <v>1</v>
      </c>
      <c r="J252" s="13" t="b">
        <f t="shared" si="23"/>
        <v>1</v>
      </c>
      <c r="K252" s="13" t="b">
        <f t="shared" si="24"/>
        <v>1</v>
      </c>
      <c r="L252" s="13" t="b">
        <f t="shared" si="19"/>
        <v>1</v>
      </c>
      <c r="M252" s="13" t="b">
        <f t="shared" si="20"/>
        <v>1</v>
      </c>
      <c r="N252" s="13" t="b">
        <f t="shared" si="21"/>
        <v>1</v>
      </c>
    </row>
    <row r="253" spans="1:14">
      <c r="A253" s="67">
        <v>234</v>
      </c>
      <c r="B253" s="183"/>
      <c r="C253" s="183"/>
      <c r="D253" s="177"/>
      <c r="E253" s="177"/>
      <c r="F253" s="183"/>
      <c r="G253" s="177"/>
      <c r="H253" s="178"/>
      <c r="I253" s="13" t="b">
        <f t="shared" si="22"/>
        <v>1</v>
      </c>
      <c r="J253" s="13" t="b">
        <f t="shared" si="23"/>
        <v>1</v>
      </c>
      <c r="K253" s="13" t="b">
        <f t="shared" si="24"/>
        <v>1</v>
      </c>
      <c r="L253" s="13" t="b">
        <f t="shared" si="19"/>
        <v>1</v>
      </c>
      <c r="M253" s="13" t="b">
        <f t="shared" si="20"/>
        <v>1</v>
      </c>
      <c r="N253" s="13" t="b">
        <f t="shared" si="21"/>
        <v>1</v>
      </c>
    </row>
    <row r="254" spans="1:14">
      <c r="A254" s="67">
        <v>235</v>
      </c>
      <c r="B254" s="183"/>
      <c r="C254" s="183"/>
      <c r="D254" s="177"/>
      <c r="E254" s="177"/>
      <c r="F254" s="183"/>
      <c r="G254" s="177"/>
      <c r="H254" s="178"/>
      <c r="I254" s="13" t="b">
        <f t="shared" si="22"/>
        <v>1</v>
      </c>
      <c r="J254" s="13" t="b">
        <f t="shared" si="23"/>
        <v>1</v>
      </c>
      <c r="K254" s="13" t="b">
        <f t="shared" si="24"/>
        <v>1</v>
      </c>
      <c r="L254" s="13" t="b">
        <f t="shared" si="19"/>
        <v>1</v>
      </c>
      <c r="M254" s="13" t="b">
        <f t="shared" si="20"/>
        <v>1</v>
      </c>
      <c r="N254" s="13" t="b">
        <f t="shared" si="21"/>
        <v>1</v>
      </c>
    </row>
    <row r="255" spans="1:14">
      <c r="A255" s="67">
        <v>236</v>
      </c>
      <c r="B255" s="183"/>
      <c r="C255" s="183"/>
      <c r="D255" s="177"/>
      <c r="E255" s="177"/>
      <c r="F255" s="183"/>
      <c r="G255" s="177"/>
      <c r="H255" s="178"/>
      <c r="I255" s="13" t="b">
        <f t="shared" si="22"/>
        <v>1</v>
      </c>
      <c r="J255" s="13" t="b">
        <f t="shared" si="23"/>
        <v>1</v>
      </c>
      <c r="K255" s="13" t="b">
        <f t="shared" si="24"/>
        <v>1</v>
      </c>
      <c r="L255" s="13" t="b">
        <f t="shared" si="19"/>
        <v>1</v>
      </c>
      <c r="M255" s="13" t="b">
        <f t="shared" si="20"/>
        <v>1</v>
      </c>
      <c r="N255" s="13" t="b">
        <f t="shared" si="21"/>
        <v>1</v>
      </c>
    </row>
    <row r="256" spans="1:14">
      <c r="A256" s="67">
        <v>237</v>
      </c>
      <c r="B256" s="183"/>
      <c r="C256" s="183"/>
      <c r="D256" s="177"/>
      <c r="E256" s="177"/>
      <c r="F256" s="183"/>
      <c r="G256" s="177"/>
      <c r="H256" s="178"/>
      <c r="I256" s="13" t="b">
        <f t="shared" si="22"/>
        <v>1</v>
      </c>
      <c r="J256" s="13" t="b">
        <f t="shared" si="23"/>
        <v>1</v>
      </c>
      <c r="K256" s="13" t="b">
        <f t="shared" si="24"/>
        <v>1</v>
      </c>
      <c r="L256" s="13" t="b">
        <f t="shared" si="19"/>
        <v>1</v>
      </c>
      <c r="M256" s="13" t="b">
        <f t="shared" si="20"/>
        <v>1</v>
      </c>
      <c r="N256" s="13" t="b">
        <f t="shared" si="21"/>
        <v>1</v>
      </c>
    </row>
    <row r="257" spans="1:14">
      <c r="A257" s="67">
        <v>238</v>
      </c>
      <c r="B257" s="183"/>
      <c r="C257" s="183"/>
      <c r="D257" s="177"/>
      <c r="E257" s="177"/>
      <c r="F257" s="183"/>
      <c r="G257" s="177"/>
      <c r="H257" s="178"/>
      <c r="I257" s="13" t="b">
        <f t="shared" si="22"/>
        <v>1</v>
      </c>
      <c r="J257" s="13" t="b">
        <f t="shared" si="23"/>
        <v>1</v>
      </c>
      <c r="K257" s="13" t="b">
        <f t="shared" si="24"/>
        <v>1</v>
      </c>
      <c r="L257" s="13" t="b">
        <f t="shared" si="19"/>
        <v>1</v>
      </c>
      <c r="M257" s="13" t="b">
        <f t="shared" si="20"/>
        <v>1</v>
      </c>
      <c r="N257" s="13" t="b">
        <f t="shared" si="21"/>
        <v>1</v>
      </c>
    </row>
    <row r="258" spans="1:14">
      <c r="A258" s="67">
        <v>239</v>
      </c>
      <c r="B258" s="183"/>
      <c r="C258" s="183"/>
      <c r="D258" s="177"/>
      <c r="E258" s="177"/>
      <c r="F258" s="183"/>
      <c r="G258" s="177"/>
      <c r="H258" s="178"/>
      <c r="I258" s="13" t="b">
        <f t="shared" si="22"/>
        <v>1</v>
      </c>
      <c r="J258" s="13" t="b">
        <f t="shared" si="23"/>
        <v>1</v>
      </c>
      <c r="K258" s="13" t="b">
        <f t="shared" si="24"/>
        <v>1</v>
      </c>
      <c r="L258" s="13" t="b">
        <f t="shared" si="19"/>
        <v>1</v>
      </c>
      <c r="M258" s="13" t="b">
        <f t="shared" si="20"/>
        <v>1</v>
      </c>
      <c r="N258" s="13" t="b">
        <f t="shared" si="21"/>
        <v>1</v>
      </c>
    </row>
    <row r="259" spans="1:14">
      <c r="A259" s="67">
        <v>240</v>
      </c>
      <c r="B259" s="183"/>
      <c r="C259" s="183"/>
      <c r="D259" s="177"/>
      <c r="E259" s="177"/>
      <c r="F259" s="183"/>
      <c r="G259" s="177"/>
      <c r="H259" s="178"/>
      <c r="I259" s="13" t="b">
        <f t="shared" si="22"/>
        <v>1</v>
      </c>
      <c r="J259" s="13" t="b">
        <f t="shared" si="23"/>
        <v>1</v>
      </c>
      <c r="K259" s="13" t="b">
        <f t="shared" si="24"/>
        <v>1</v>
      </c>
      <c r="L259" s="13" t="b">
        <f t="shared" si="19"/>
        <v>1</v>
      </c>
      <c r="M259" s="13" t="b">
        <f t="shared" si="20"/>
        <v>1</v>
      </c>
      <c r="N259" s="13" t="b">
        <f t="shared" si="21"/>
        <v>1</v>
      </c>
    </row>
    <row r="260" spans="1:14">
      <c r="A260" s="67">
        <v>241</v>
      </c>
      <c r="B260" s="183"/>
      <c r="C260" s="183"/>
      <c r="D260" s="177"/>
      <c r="E260" s="177"/>
      <c r="F260" s="183"/>
      <c r="G260" s="177"/>
      <c r="H260" s="178"/>
      <c r="I260" s="13" t="b">
        <f t="shared" si="22"/>
        <v>1</v>
      </c>
      <c r="J260" s="13" t="b">
        <f t="shared" si="23"/>
        <v>1</v>
      </c>
      <c r="K260" s="13" t="b">
        <f t="shared" si="24"/>
        <v>1</v>
      </c>
      <c r="L260" s="13" t="b">
        <f t="shared" si="19"/>
        <v>1</v>
      </c>
      <c r="M260" s="13" t="b">
        <f t="shared" si="20"/>
        <v>1</v>
      </c>
      <c r="N260" s="13" t="b">
        <f t="shared" si="21"/>
        <v>1</v>
      </c>
    </row>
    <row r="261" spans="1:14">
      <c r="A261" s="67">
        <v>242</v>
      </c>
      <c r="B261" s="183"/>
      <c r="C261" s="183"/>
      <c r="D261" s="177"/>
      <c r="E261" s="177"/>
      <c r="F261" s="183"/>
      <c r="G261" s="177"/>
      <c r="H261" s="178"/>
      <c r="I261" s="13" t="b">
        <f t="shared" si="22"/>
        <v>1</v>
      </c>
      <c r="J261" s="13" t="b">
        <f t="shared" si="23"/>
        <v>1</v>
      </c>
      <c r="K261" s="13" t="b">
        <f t="shared" si="24"/>
        <v>1</v>
      </c>
      <c r="L261" s="13" t="b">
        <f t="shared" si="19"/>
        <v>1</v>
      </c>
      <c r="M261" s="13" t="b">
        <f t="shared" si="20"/>
        <v>1</v>
      </c>
      <c r="N261" s="13" t="b">
        <f t="shared" si="21"/>
        <v>1</v>
      </c>
    </row>
    <row r="262" spans="1:14">
      <c r="A262" s="67">
        <v>243</v>
      </c>
      <c r="B262" s="183"/>
      <c r="C262" s="183"/>
      <c r="D262" s="177"/>
      <c r="E262" s="177"/>
      <c r="F262" s="183"/>
      <c r="G262" s="177"/>
      <c r="H262" s="178"/>
      <c r="I262" s="13" t="b">
        <f t="shared" si="22"/>
        <v>1</v>
      </c>
      <c r="J262" s="13" t="b">
        <f t="shared" si="23"/>
        <v>1</v>
      </c>
      <c r="K262" s="13" t="b">
        <f t="shared" si="24"/>
        <v>1</v>
      </c>
      <c r="L262" s="13" t="b">
        <f t="shared" si="19"/>
        <v>1</v>
      </c>
      <c r="M262" s="13" t="b">
        <f t="shared" si="20"/>
        <v>1</v>
      </c>
      <c r="N262" s="13" t="b">
        <f t="shared" si="21"/>
        <v>1</v>
      </c>
    </row>
    <row r="263" spans="1:14">
      <c r="A263" s="67">
        <v>244</v>
      </c>
      <c r="B263" s="183"/>
      <c r="C263" s="183"/>
      <c r="D263" s="177"/>
      <c r="E263" s="177"/>
      <c r="F263" s="183"/>
      <c r="G263" s="177"/>
      <c r="H263" s="178"/>
      <c r="I263" s="13" t="b">
        <f t="shared" si="22"/>
        <v>1</v>
      </c>
      <c r="J263" s="13" t="b">
        <f t="shared" si="23"/>
        <v>1</v>
      </c>
      <c r="K263" s="13" t="b">
        <f t="shared" si="24"/>
        <v>1</v>
      </c>
      <c r="L263" s="13" t="b">
        <f t="shared" si="19"/>
        <v>1</v>
      </c>
      <c r="M263" s="13" t="b">
        <f t="shared" si="20"/>
        <v>1</v>
      </c>
      <c r="N263" s="13" t="b">
        <f t="shared" si="21"/>
        <v>1</v>
      </c>
    </row>
    <row r="264" spans="1:14">
      <c r="A264" s="67">
        <v>245</v>
      </c>
      <c r="B264" s="183"/>
      <c r="C264" s="183"/>
      <c r="D264" s="177"/>
      <c r="E264" s="177"/>
      <c r="F264" s="183"/>
      <c r="G264" s="177"/>
      <c r="H264" s="178"/>
      <c r="I264" s="13" t="b">
        <f t="shared" si="22"/>
        <v>1</v>
      </c>
      <c r="J264" s="13" t="b">
        <f t="shared" si="23"/>
        <v>1</v>
      </c>
      <c r="K264" s="13" t="b">
        <f t="shared" si="24"/>
        <v>1</v>
      </c>
      <c r="L264" s="13" t="b">
        <f t="shared" si="19"/>
        <v>1</v>
      </c>
      <c r="M264" s="13" t="b">
        <f t="shared" si="20"/>
        <v>1</v>
      </c>
      <c r="N264" s="13" t="b">
        <f t="shared" si="21"/>
        <v>1</v>
      </c>
    </row>
    <row r="265" spans="1:14">
      <c r="A265" s="67">
        <v>246</v>
      </c>
      <c r="B265" s="183"/>
      <c r="C265" s="183"/>
      <c r="D265" s="177"/>
      <c r="E265" s="177"/>
      <c r="F265" s="183"/>
      <c r="G265" s="177"/>
      <c r="H265" s="178"/>
      <c r="I265" s="13" t="b">
        <f t="shared" si="22"/>
        <v>1</v>
      </c>
      <c r="J265" s="13" t="b">
        <f t="shared" si="23"/>
        <v>1</v>
      </c>
      <c r="K265" s="13" t="b">
        <f t="shared" si="24"/>
        <v>1</v>
      </c>
      <c r="L265" s="13" t="b">
        <f t="shared" si="19"/>
        <v>1</v>
      </c>
      <c r="M265" s="13" t="b">
        <f t="shared" si="20"/>
        <v>1</v>
      </c>
      <c r="N265" s="13" t="b">
        <f t="shared" si="21"/>
        <v>1</v>
      </c>
    </row>
    <row r="266" spans="1:14">
      <c r="A266" s="67">
        <v>247</v>
      </c>
      <c r="B266" s="183"/>
      <c r="C266" s="183"/>
      <c r="D266" s="177"/>
      <c r="E266" s="177"/>
      <c r="F266" s="183"/>
      <c r="G266" s="177"/>
      <c r="H266" s="178"/>
      <c r="I266" s="13" t="b">
        <f t="shared" si="22"/>
        <v>1</v>
      </c>
      <c r="J266" s="13" t="b">
        <f t="shared" si="23"/>
        <v>1</v>
      </c>
      <c r="K266" s="13" t="b">
        <f t="shared" si="24"/>
        <v>1</v>
      </c>
      <c r="L266" s="13" t="b">
        <f t="shared" si="19"/>
        <v>1</v>
      </c>
      <c r="M266" s="13" t="b">
        <f t="shared" si="20"/>
        <v>1</v>
      </c>
      <c r="N266" s="13" t="b">
        <f t="shared" si="21"/>
        <v>1</v>
      </c>
    </row>
    <row r="267" spans="1:14">
      <c r="A267" s="67">
        <v>248</v>
      </c>
      <c r="B267" s="183"/>
      <c r="C267" s="183"/>
      <c r="D267" s="177"/>
      <c r="E267" s="177"/>
      <c r="F267" s="183"/>
      <c r="G267" s="177"/>
      <c r="H267" s="178"/>
      <c r="I267" s="13" t="b">
        <f t="shared" si="22"/>
        <v>1</v>
      </c>
      <c r="J267" s="13" t="b">
        <f t="shared" si="23"/>
        <v>1</v>
      </c>
      <c r="K267" s="13" t="b">
        <f t="shared" si="24"/>
        <v>1</v>
      </c>
      <c r="L267" s="13" t="b">
        <f t="shared" si="19"/>
        <v>1</v>
      </c>
      <c r="M267" s="13" t="b">
        <f t="shared" si="20"/>
        <v>1</v>
      </c>
      <c r="N267" s="13" t="b">
        <f t="shared" si="21"/>
        <v>1</v>
      </c>
    </row>
    <row r="268" spans="1:14">
      <c r="A268" s="67">
        <v>249</v>
      </c>
      <c r="B268" s="183"/>
      <c r="C268" s="183"/>
      <c r="D268" s="177"/>
      <c r="E268" s="177"/>
      <c r="F268" s="183"/>
      <c r="G268" s="177"/>
      <c r="H268" s="178"/>
      <c r="I268" s="13" t="b">
        <f t="shared" si="22"/>
        <v>1</v>
      </c>
      <c r="J268" s="13" t="b">
        <f t="shared" si="23"/>
        <v>1</v>
      </c>
      <c r="K268" s="13" t="b">
        <f t="shared" si="24"/>
        <v>1</v>
      </c>
      <c r="L268" s="13" t="b">
        <f t="shared" si="19"/>
        <v>1</v>
      </c>
      <c r="M268" s="13" t="b">
        <f t="shared" si="20"/>
        <v>1</v>
      </c>
      <c r="N268" s="13" t="b">
        <f t="shared" si="21"/>
        <v>1</v>
      </c>
    </row>
    <row r="269" spans="1:14">
      <c r="A269" s="67">
        <v>250</v>
      </c>
      <c r="B269" s="183"/>
      <c r="C269" s="183"/>
      <c r="D269" s="177"/>
      <c r="E269" s="177"/>
      <c r="F269" s="183"/>
      <c r="G269" s="177"/>
      <c r="H269" s="178"/>
      <c r="I269" s="13" t="b">
        <f t="shared" si="22"/>
        <v>1</v>
      </c>
      <c r="J269" s="13" t="b">
        <f t="shared" si="23"/>
        <v>1</v>
      </c>
      <c r="K269" s="13" t="b">
        <f t="shared" si="24"/>
        <v>1</v>
      </c>
      <c r="L269" s="13" t="b">
        <f t="shared" si="19"/>
        <v>1</v>
      </c>
      <c r="M269" s="13" t="b">
        <f t="shared" si="20"/>
        <v>1</v>
      </c>
      <c r="N269" s="13" t="b">
        <f t="shared" si="21"/>
        <v>1</v>
      </c>
    </row>
    <row r="270" spans="1:14">
      <c r="A270" s="67">
        <v>251</v>
      </c>
      <c r="B270" s="183"/>
      <c r="C270" s="183"/>
      <c r="D270" s="177"/>
      <c r="E270" s="177"/>
      <c r="F270" s="183"/>
      <c r="G270" s="177"/>
      <c r="H270" s="178"/>
      <c r="I270" s="13" t="b">
        <f t="shared" si="22"/>
        <v>1</v>
      </c>
      <c r="J270" s="13" t="b">
        <f t="shared" si="23"/>
        <v>1</v>
      </c>
      <c r="K270" s="13" t="b">
        <f t="shared" si="24"/>
        <v>1</v>
      </c>
      <c r="L270" s="13" t="b">
        <f t="shared" si="19"/>
        <v>1</v>
      </c>
      <c r="M270" s="13" t="b">
        <f t="shared" si="20"/>
        <v>1</v>
      </c>
      <c r="N270" s="13" t="b">
        <f t="shared" si="21"/>
        <v>1</v>
      </c>
    </row>
    <row r="271" spans="1:14">
      <c r="A271" s="67">
        <v>252</v>
      </c>
      <c r="B271" s="183"/>
      <c r="C271" s="183"/>
      <c r="D271" s="177"/>
      <c r="E271" s="177"/>
      <c r="F271" s="183"/>
      <c r="G271" s="177"/>
      <c r="H271" s="178"/>
      <c r="I271" s="13" t="b">
        <f t="shared" si="22"/>
        <v>1</v>
      </c>
      <c r="J271" s="13" t="b">
        <f t="shared" si="23"/>
        <v>1</v>
      </c>
      <c r="K271" s="13" t="b">
        <f t="shared" si="24"/>
        <v>1</v>
      </c>
      <c r="L271" s="13" t="b">
        <f t="shared" si="19"/>
        <v>1</v>
      </c>
      <c r="M271" s="13" t="b">
        <f t="shared" si="20"/>
        <v>1</v>
      </c>
      <c r="N271" s="13" t="b">
        <f t="shared" si="21"/>
        <v>1</v>
      </c>
    </row>
    <row r="272" spans="1:14">
      <c r="A272" s="67">
        <v>253</v>
      </c>
      <c r="B272" s="183"/>
      <c r="C272" s="183"/>
      <c r="D272" s="177"/>
      <c r="E272" s="177"/>
      <c r="F272" s="183"/>
      <c r="G272" s="177"/>
      <c r="H272" s="178"/>
      <c r="I272" s="13" t="b">
        <f t="shared" si="22"/>
        <v>1</v>
      </c>
      <c r="J272" s="13" t="b">
        <f t="shared" si="23"/>
        <v>1</v>
      </c>
      <c r="K272" s="13" t="b">
        <f t="shared" si="24"/>
        <v>1</v>
      </c>
      <c r="L272" s="13" t="b">
        <f t="shared" si="19"/>
        <v>1</v>
      </c>
      <c r="M272" s="13" t="b">
        <f t="shared" si="20"/>
        <v>1</v>
      </c>
      <c r="N272" s="13" t="b">
        <f t="shared" si="21"/>
        <v>1</v>
      </c>
    </row>
    <row r="273" spans="1:14">
      <c r="A273" s="67">
        <v>254</v>
      </c>
      <c r="B273" s="183"/>
      <c r="C273" s="183"/>
      <c r="D273" s="177"/>
      <c r="E273" s="177"/>
      <c r="F273" s="183"/>
      <c r="G273" s="177"/>
      <c r="H273" s="178"/>
      <c r="I273" s="13" t="b">
        <f t="shared" si="22"/>
        <v>1</v>
      </c>
      <c r="J273" s="13" t="b">
        <f t="shared" si="23"/>
        <v>1</v>
      </c>
      <c r="K273" s="13" t="b">
        <f t="shared" si="24"/>
        <v>1</v>
      </c>
      <c r="L273" s="13" t="b">
        <f t="shared" si="19"/>
        <v>1</v>
      </c>
      <c r="M273" s="13" t="b">
        <f t="shared" si="20"/>
        <v>1</v>
      </c>
      <c r="N273" s="13" t="b">
        <f t="shared" si="21"/>
        <v>1</v>
      </c>
    </row>
    <row r="274" spans="1:14">
      <c r="A274" s="67">
        <v>255</v>
      </c>
      <c r="B274" s="183"/>
      <c r="C274" s="183"/>
      <c r="D274" s="177"/>
      <c r="E274" s="177"/>
      <c r="F274" s="183"/>
      <c r="G274" s="177"/>
      <c r="H274" s="178"/>
      <c r="I274" s="13" t="b">
        <f t="shared" si="22"/>
        <v>1</v>
      </c>
      <c r="J274" s="13" t="b">
        <f t="shared" si="23"/>
        <v>1</v>
      </c>
      <c r="K274" s="13" t="b">
        <f t="shared" si="24"/>
        <v>1</v>
      </c>
      <c r="L274" s="13" t="b">
        <f t="shared" si="19"/>
        <v>1</v>
      </c>
      <c r="M274" s="13" t="b">
        <f t="shared" si="20"/>
        <v>1</v>
      </c>
      <c r="N274" s="13" t="b">
        <f t="shared" si="21"/>
        <v>1</v>
      </c>
    </row>
    <row r="275" spans="1:14">
      <c r="A275" s="67">
        <v>256</v>
      </c>
      <c r="B275" s="183"/>
      <c r="C275" s="183"/>
      <c r="D275" s="177"/>
      <c r="E275" s="177"/>
      <c r="F275" s="183"/>
      <c r="G275" s="177"/>
      <c r="H275" s="178"/>
      <c r="I275" s="13" t="b">
        <f t="shared" si="22"/>
        <v>1</v>
      </c>
      <c r="J275" s="13" t="b">
        <f t="shared" si="23"/>
        <v>1</v>
      </c>
      <c r="K275" s="13" t="b">
        <f t="shared" si="24"/>
        <v>1</v>
      </c>
      <c r="L275" s="13" t="b">
        <f t="shared" si="19"/>
        <v>1</v>
      </c>
      <c r="M275" s="13" t="b">
        <f t="shared" si="20"/>
        <v>1</v>
      </c>
      <c r="N275" s="13" t="b">
        <f t="shared" si="21"/>
        <v>1</v>
      </c>
    </row>
    <row r="276" spans="1:14">
      <c r="A276" s="67">
        <v>257</v>
      </c>
      <c r="B276" s="183"/>
      <c r="C276" s="183"/>
      <c r="D276" s="177"/>
      <c r="E276" s="177"/>
      <c r="F276" s="183"/>
      <c r="G276" s="177"/>
      <c r="H276" s="178"/>
      <c r="I276" s="13" t="b">
        <f t="shared" si="22"/>
        <v>1</v>
      </c>
      <c r="J276" s="13" t="b">
        <f t="shared" si="23"/>
        <v>1</v>
      </c>
      <c r="K276" s="13" t="b">
        <f t="shared" si="24"/>
        <v>1</v>
      </c>
      <c r="L276" s="13" t="b">
        <f t="shared" ref="L276:L339" si="25">IF(D276="",TRUE,(IF(ISNUMBER(MATCH(D276,CountriesList,0)),TRUE,FALSE)))</f>
        <v>1</v>
      </c>
      <c r="M276" s="13" t="b">
        <f t="shared" ref="M276:M339" si="26">IF(E276="",TRUE,(IF(ISNUMBER(MATCH(E276,typeofentityList,0)),TRUE,FALSE)))</f>
        <v>1</v>
      </c>
      <c r="N276" s="13" t="b">
        <f t="shared" ref="N276:N339" si="27">IF(G276="",TRUE,(IF(ISNUMBER(MATCH(G276,ShortRelationList,0)),TRUE,FALSE)))</f>
        <v>1</v>
      </c>
    </row>
    <row r="277" spans="1:14">
      <c r="A277" s="67">
        <v>258</v>
      </c>
      <c r="B277" s="183"/>
      <c r="C277" s="183"/>
      <c r="D277" s="177"/>
      <c r="E277" s="177"/>
      <c r="F277" s="183"/>
      <c r="G277" s="177"/>
      <c r="H277" s="178"/>
      <c r="I277" s="13" t="b">
        <f t="shared" si="22"/>
        <v>1</v>
      </c>
      <c r="J277" s="13" t="b">
        <f t="shared" si="23"/>
        <v>1</v>
      </c>
      <c r="K277" s="13" t="b">
        <f t="shared" si="24"/>
        <v>1</v>
      </c>
      <c r="L277" s="13" t="b">
        <f t="shared" si="25"/>
        <v>1</v>
      </c>
      <c r="M277" s="13" t="b">
        <f t="shared" si="26"/>
        <v>1</v>
      </c>
      <c r="N277" s="13" t="b">
        <f t="shared" si="27"/>
        <v>1</v>
      </c>
    </row>
    <row r="278" spans="1:14">
      <c r="A278" s="67">
        <v>259</v>
      </c>
      <c r="B278" s="183"/>
      <c r="C278" s="183"/>
      <c r="D278" s="177"/>
      <c r="E278" s="177"/>
      <c r="F278" s="183"/>
      <c r="G278" s="177"/>
      <c r="H278" s="178"/>
      <c r="I278" s="13" t="b">
        <f t="shared" ref="I278:I341" si="28">IF(ISBLANK(B278),TRUE,IF(OR(ISBLANK(C278),ISBLANK(D278),ISBLANK(E278),ISBLANK(F278),ISBLANK(G278),ISBLANK(H278)),FALSE,TRUE))</f>
        <v>1</v>
      </c>
      <c r="J278" s="13" t="b">
        <f t="shared" ref="J278:J341" si="29">IF(OR(AND(B278="N/A",D278="N/A",E278="N/A",G278="N/A"),AND(ISBLANK(B278),ISBLANK(D278),ISBLANK(E278),ISBLANK(G278)),AND(NOT(ISBLANK(B278)),NOT(ISBLANK(D278)),NOT(ISBLANK(E278)),NOT(ISBLANK(G278)),B278&lt;&gt;"N/A",D278&lt;&gt;"N/A",E278&lt;&gt;"N/A",G278&lt;&gt;"N/A")),TRUE,FALSE)</f>
        <v>1</v>
      </c>
      <c r="K278" s="13" t="b">
        <f t="shared" ref="K278:K341" si="30">IF(OR(AND(ISBLANK(B278),H278=0),AND(B278="N/A",H278=0),AND(NOT(ISBLANK(B278)),B278&lt;&gt;"N/A",H278&lt;&gt;0)),TRUE,FALSE)</f>
        <v>1</v>
      </c>
      <c r="L278" s="13" t="b">
        <f t="shared" si="25"/>
        <v>1</v>
      </c>
      <c r="M278" s="13" t="b">
        <f t="shared" si="26"/>
        <v>1</v>
      </c>
      <c r="N278" s="13" t="b">
        <f t="shared" si="27"/>
        <v>1</v>
      </c>
    </row>
    <row r="279" spans="1:14">
      <c r="A279" s="67">
        <v>260</v>
      </c>
      <c r="B279" s="183"/>
      <c r="C279" s="183"/>
      <c r="D279" s="177"/>
      <c r="E279" s="177"/>
      <c r="F279" s="183"/>
      <c r="G279" s="177"/>
      <c r="H279" s="178"/>
      <c r="I279" s="13" t="b">
        <f t="shared" si="28"/>
        <v>1</v>
      </c>
      <c r="J279" s="13" t="b">
        <f t="shared" si="29"/>
        <v>1</v>
      </c>
      <c r="K279" s="13" t="b">
        <f t="shared" si="30"/>
        <v>1</v>
      </c>
      <c r="L279" s="13" t="b">
        <f t="shared" si="25"/>
        <v>1</v>
      </c>
      <c r="M279" s="13" t="b">
        <f t="shared" si="26"/>
        <v>1</v>
      </c>
      <c r="N279" s="13" t="b">
        <f t="shared" si="27"/>
        <v>1</v>
      </c>
    </row>
    <row r="280" spans="1:14">
      <c r="A280" s="67">
        <v>261</v>
      </c>
      <c r="B280" s="183"/>
      <c r="C280" s="183"/>
      <c r="D280" s="177"/>
      <c r="E280" s="177"/>
      <c r="F280" s="183"/>
      <c r="G280" s="177"/>
      <c r="H280" s="178"/>
      <c r="I280" s="13" t="b">
        <f t="shared" si="28"/>
        <v>1</v>
      </c>
      <c r="J280" s="13" t="b">
        <f t="shared" si="29"/>
        <v>1</v>
      </c>
      <c r="K280" s="13" t="b">
        <f t="shared" si="30"/>
        <v>1</v>
      </c>
      <c r="L280" s="13" t="b">
        <f t="shared" si="25"/>
        <v>1</v>
      </c>
      <c r="M280" s="13" t="b">
        <f t="shared" si="26"/>
        <v>1</v>
      </c>
      <c r="N280" s="13" t="b">
        <f t="shared" si="27"/>
        <v>1</v>
      </c>
    </row>
    <row r="281" spans="1:14">
      <c r="A281" s="67">
        <v>262</v>
      </c>
      <c r="B281" s="183"/>
      <c r="C281" s="183"/>
      <c r="D281" s="177"/>
      <c r="E281" s="177"/>
      <c r="F281" s="183"/>
      <c r="G281" s="177"/>
      <c r="H281" s="178"/>
      <c r="I281" s="13" t="b">
        <f t="shared" si="28"/>
        <v>1</v>
      </c>
      <c r="J281" s="13" t="b">
        <f t="shared" si="29"/>
        <v>1</v>
      </c>
      <c r="K281" s="13" t="b">
        <f t="shared" si="30"/>
        <v>1</v>
      </c>
      <c r="L281" s="13" t="b">
        <f t="shared" si="25"/>
        <v>1</v>
      </c>
      <c r="M281" s="13" t="b">
        <f t="shared" si="26"/>
        <v>1</v>
      </c>
      <c r="N281" s="13" t="b">
        <f t="shared" si="27"/>
        <v>1</v>
      </c>
    </row>
    <row r="282" spans="1:14">
      <c r="A282" s="67">
        <v>263</v>
      </c>
      <c r="B282" s="183"/>
      <c r="C282" s="183"/>
      <c r="D282" s="177"/>
      <c r="E282" s="177"/>
      <c r="F282" s="183"/>
      <c r="G282" s="177"/>
      <c r="H282" s="178"/>
      <c r="I282" s="13" t="b">
        <f t="shared" si="28"/>
        <v>1</v>
      </c>
      <c r="J282" s="13" t="b">
        <f t="shared" si="29"/>
        <v>1</v>
      </c>
      <c r="K282" s="13" t="b">
        <f t="shared" si="30"/>
        <v>1</v>
      </c>
      <c r="L282" s="13" t="b">
        <f t="shared" si="25"/>
        <v>1</v>
      </c>
      <c r="M282" s="13" t="b">
        <f t="shared" si="26"/>
        <v>1</v>
      </c>
      <c r="N282" s="13" t="b">
        <f t="shared" si="27"/>
        <v>1</v>
      </c>
    </row>
    <row r="283" spans="1:14">
      <c r="A283" s="67">
        <v>264</v>
      </c>
      <c r="B283" s="183"/>
      <c r="C283" s="183"/>
      <c r="D283" s="177"/>
      <c r="E283" s="177"/>
      <c r="F283" s="183"/>
      <c r="G283" s="177"/>
      <c r="H283" s="178"/>
      <c r="I283" s="13" t="b">
        <f t="shared" si="28"/>
        <v>1</v>
      </c>
      <c r="J283" s="13" t="b">
        <f t="shared" si="29"/>
        <v>1</v>
      </c>
      <c r="K283" s="13" t="b">
        <f t="shared" si="30"/>
        <v>1</v>
      </c>
      <c r="L283" s="13" t="b">
        <f t="shared" si="25"/>
        <v>1</v>
      </c>
      <c r="M283" s="13" t="b">
        <f t="shared" si="26"/>
        <v>1</v>
      </c>
      <c r="N283" s="13" t="b">
        <f t="shared" si="27"/>
        <v>1</v>
      </c>
    </row>
    <row r="284" spans="1:14">
      <c r="A284" s="67">
        <v>265</v>
      </c>
      <c r="B284" s="183"/>
      <c r="C284" s="183"/>
      <c r="D284" s="177"/>
      <c r="E284" s="177"/>
      <c r="F284" s="183"/>
      <c r="G284" s="177"/>
      <c r="H284" s="178"/>
      <c r="I284" s="13" t="b">
        <f t="shared" si="28"/>
        <v>1</v>
      </c>
      <c r="J284" s="13" t="b">
        <f t="shared" si="29"/>
        <v>1</v>
      </c>
      <c r="K284" s="13" t="b">
        <f t="shared" si="30"/>
        <v>1</v>
      </c>
      <c r="L284" s="13" t="b">
        <f t="shared" si="25"/>
        <v>1</v>
      </c>
      <c r="M284" s="13" t="b">
        <f t="shared" si="26"/>
        <v>1</v>
      </c>
      <c r="N284" s="13" t="b">
        <f t="shared" si="27"/>
        <v>1</v>
      </c>
    </row>
    <row r="285" spans="1:14">
      <c r="A285" s="67">
        <v>266</v>
      </c>
      <c r="B285" s="183"/>
      <c r="C285" s="183"/>
      <c r="D285" s="177"/>
      <c r="E285" s="177"/>
      <c r="F285" s="183"/>
      <c r="G285" s="177"/>
      <c r="H285" s="178"/>
      <c r="I285" s="13" t="b">
        <f t="shared" si="28"/>
        <v>1</v>
      </c>
      <c r="J285" s="13" t="b">
        <f t="shared" si="29"/>
        <v>1</v>
      </c>
      <c r="K285" s="13" t="b">
        <f t="shared" si="30"/>
        <v>1</v>
      </c>
      <c r="L285" s="13" t="b">
        <f t="shared" si="25"/>
        <v>1</v>
      </c>
      <c r="M285" s="13" t="b">
        <f t="shared" si="26"/>
        <v>1</v>
      </c>
      <c r="N285" s="13" t="b">
        <f t="shared" si="27"/>
        <v>1</v>
      </c>
    </row>
    <row r="286" spans="1:14">
      <c r="A286" s="67">
        <v>267</v>
      </c>
      <c r="B286" s="183"/>
      <c r="C286" s="183"/>
      <c r="D286" s="177"/>
      <c r="E286" s="177"/>
      <c r="F286" s="183"/>
      <c r="G286" s="177"/>
      <c r="H286" s="178"/>
      <c r="I286" s="13" t="b">
        <f t="shared" si="28"/>
        <v>1</v>
      </c>
      <c r="J286" s="13" t="b">
        <f t="shared" si="29"/>
        <v>1</v>
      </c>
      <c r="K286" s="13" t="b">
        <f t="shared" si="30"/>
        <v>1</v>
      </c>
      <c r="L286" s="13" t="b">
        <f t="shared" si="25"/>
        <v>1</v>
      </c>
      <c r="M286" s="13" t="b">
        <f t="shared" si="26"/>
        <v>1</v>
      </c>
      <c r="N286" s="13" t="b">
        <f t="shared" si="27"/>
        <v>1</v>
      </c>
    </row>
    <row r="287" spans="1:14">
      <c r="A287" s="67">
        <v>268</v>
      </c>
      <c r="B287" s="183"/>
      <c r="C287" s="183"/>
      <c r="D287" s="177"/>
      <c r="E287" s="177"/>
      <c r="F287" s="183"/>
      <c r="G287" s="177"/>
      <c r="H287" s="178"/>
      <c r="I287" s="13" t="b">
        <f t="shared" si="28"/>
        <v>1</v>
      </c>
      <c r="J287" s="13" t="b">
        <f t="shared" si="29"/>
        <v>1</v>
      </c>
      <c r="K287" s="13" t="b">
        <f t="shared" si="30"/>
        <v>1</v>
      </c>
      <c r="L287" s="13" t="b">
        <f t="shared" si="25"/>
        <v>1</v>
      </c>
      <c r="M287" s="13" t="b">
        <f t="shared" si="26"/>
        <v>1</v>
      </c>
      <c r="N287" s="13" t="b">
        <f t="shared" si="27"/>
        <v>1</v>
      </c>
    </row>
    <row r="288" spans="1:14">
      <c r="A288" s="67">
        <v>269</v>
      </c>
      <c r="B288" s="183"/>
      <c r="C288" s="183"/>
      <c r="D288" s="177"/>
      <c r="E288" s="177"/>
      <c r="F288" s="183"/>
      <c r="G288" s="177"/>
      <c r="H288" s="178"/>
      <c r="I288" s="13" t="b">
        <f t="shared" si="28"/>
        <v>1</v>
      </c>
      <c r="J288" s="13" t="b">
        <f t="shared" si="29"/>
        <v>1</v>
      </c>
      <c r="K288" s="13" t="b">
        <f t="shared" si="30"/>
        <v>1</v>
      </c>
      <c r="L288" s="13" t="b">
        <f t="shared" si="25"/>
        <v>1</v>
      </c>
      <c r="M288" s="13" t="b">
        <f t="shared" si="26"/>
        <v>1</v>
      </c>
      <c r="N288" s="13" t="b">
        <f t="shared" si="27"/>
        <v>1</v>
      </c>
    </row>
    <row r="289" spans="1:14">
      <c r="A289" s="67">
        <v>270</v>
      </c>
      <c r="B289" s="183"/>
      <c r="C289" s="183"/>
      <c r="D289" s="177"/>
      <c r="E289" s="177"/>
      <c r="F289" s="183"/>
      <c r="G289" s="177"/>
      <c r="H289" s="178"/>
      <c r="I289" s="13" t="b">
        <f t="shared" si="28"/>
        <v>1</v>
      </c>
      <c r="J289" s="13" t="b">
        <f t="shared" si="29"/>
        <v>1</v>
      </c>
      <c r="K289" s="13" t="b">
        <f t="shared" si="30"/>
        <v>1</v>
      </c>
      <c r="L289" s="13" t="b">
        <f t="shared" si="25"/>
        <v>1</v>
      </c>
      <c r="M289" s="13" t="b">
        <f t="shared" si="26"/>
        <v>1</v>
      </c>
      <c r="N289" s="13" t="b">
        <f t="shared" si="27"/>
        <v>1</v>
      </c>
    </row>
    <row r="290" spans="1:14">
      <c r="A290" s="67">
        <v>271</v>
      </c>
      <c r="B290" s="183"/>
      <c r="C290" s="183"/>
      <c r="D290" s="177"/>
      <c r="E290" s="177"/>
      <c r="F290" s="183"/>
      <c r="G290" s="177"/>
      <c r="H290" s="178"/>
      <c r="I290" s="13" t="b">
        <f t="shared" si="28"/>
        <v>1</v>
      </c>
      <c r="J290" s="13" t="b">
        <f t="shared" si="29"/>
        <v>1</v>
      </c>
      <c r="K290" s="13" t="b">
        <f t="shared" si="30"/>
        <v>1</v>
      </c>
      <c r="L290" s="13" t="b">
        <f t="shared" si="25"/>
        <v>1</v>
      </c>
      <c r="M290" s="13" t="b">
        <f t="shared" si="26"/>
        <v>1</v>
      </c>
      <c r="N290" s="13" t="b">
        <f t="shared" si="27"/>
        <v>1</v>
      </c>
    </row>
    <row r="291" spans="1:14">
      <c r="A291" s="67">
        <v>272</v>
      </c>
      <c r="B291" s="183"/>
      <c r="C291" s="183"/>
      <c r="D291" s="177"/>
      <c r="E291" s="177"/>
      <c r="F291" s="183"/>
      <c r="G291" s="177"/>
      <c r="H291" s="178"/>
      <c r="I291" s="13" t="b">
        <f t="shared" si="28"/>
        <v>1</v>
      </c>
      <c r="J291" s="13" t="b">
        <f t="shared" si="29"/>
        <v>1</v>
      </c>
      <c r="K291" s="13" t="b">
        <f t="shared" si="30"/>
        <v>1</v>
      </c>
      <c r="L291" s="13" t="b">
        <f t="shared" si="25"/>
        <v>1</v>
      </c>
      <c r="M291" s="13" t="b">
        <f t="shared" si="26"/>
        <v>1</v>
      </c>
      <c r="N291" s="13" t="b">
        <f t="shared" si="27"/>
        <v>1</v>
      </c>
    </row>
    <row r="292" spans="1:14">
      <c r="A292" s="67">
        <v>273</v>
      </c>
      <c r="B292" s="183"/>
      <c r="C292" s="183"/>
      <c r="D292" s="177"/>
      <c r="E292" s="177"/>
      <c r="F292" s="183"/>
      <c r="G292" s="177"/>
      <c r="H292" s="178"/>
      <c r="I292" s="13" t="b">
        <f t="shared" si="28"/>
        <v>1</v>
      </c>
      <c r="J292" s="13" t="b">
        <f t="shared" si="29"/>
        <v>1</v>
      </c>
      <c r="K292" s="13" t="b">
        <f t="shared" si="30"/>
        <v>1</v>
      </c>
      <c r="L292" s="13" t="b">
        <f t="shared" si="25"/>
        <v>1</v>
      </c>
      <c r="M292" s="13" t="b">
        <f t="shared" si="26"/>
        <v>1</v>
      </c>
      <c r="N292" s="13" t="b">
        <f t="shared" si="27"/>
        <v>1</v>
      </c>
    </row>
    <row r="293" spans="1:14">
      <c r="A293" s="67">
        <v>274</v>
      </c>
      <c r="B293" s="183"/>
      <c r="C293" s="183"/>
      <c r="D293" s="177"/>
      <c r="E293" s="177"/>
      <c r="F293" s="183"/>
      <c r="G293" s="177"/>
      <c r="H293" s="178"/>
      <c r="I293" s="13" t="b">
        <f t="shared" si="28"/>
        <v>1</v>
      </c>
      <c r="J293" s="13" t="b">
        <f t="shared" si="29"/>
        <v>1</v>
      </c>
      <c r="K293" s="13" t="b">
        <f t="shared" si="30"/>
        <v>1</v>
      </c>
      <c r="L293" s="13" t="b">
        <f t="shared" si="25"/>
        <v>1</v>
      </c>
      <c r="M293" s="13" t="b">
        <f t="shared" si="26"/>
        <v>1</v>
      </c>
      <c r="N293" s="13" t="b">
        <f t="shared" si="27"/>
        <v>1</v>
      </c>
    </row>
    <row r="294" spans="1:14">
      <c r="A294" s="67">
        <v>275</v>
      </c>
      <c r="B294" s="183"/>
      <c r="C294" s="183"/>
      <c r="D294" s="177"/>
      <c r="E294" s="177"/>
      <c r="F294" s="183"/>
      <c r="G294" s="177"/>
      <c r="H294" s="178"/>
      <c r="I294" s="13" t="b">
        <f t="shared" si="28"/>
        <v>1</v>
      </c>
      <c r="J294" s="13" t="b">
        <f t="shared" si="29"/>
        <v>1</v>
      </c>
      <c r="K294" s="13" t="b">
        <f t="shared" si="30"/>
        <v>1</v>
      </c>
      <c r="L294" s="13" t="b">
        <f t="shared" si="25"/>
        <v>1</v>
      </c>
      <c r="M294" s="13" t="b">
        <f t="shared" si="26"/>
        <v>1</v>
      </c>
      <c r="N294" s="13" t="b">
        <f t="shared" si="27"/>
        <v>1</v>
      </c>
    </row>
    <row r="295" spans="1:14">
      <c r="A295" s="67">
        <v>276</v>
      </c>
      <c r="B295" s="183"/>
      <c r="C295" s="183"/>
      <c r="D295" s="177"/>
      <c r="E295" s="177"/>
      <c r="F295" s="183"/>
      <c r="G295" s="177"/>
      <c r="H295" s="178"/>
      <c r="I295" s="13" t="b">
        <f t="shared" si="28"/>
        <v>1</v>
      </c>
      <c r="J295" s="13" t="b">
        <f t="shared" si="29"/>
        <v>1</v>
      </c>
      <c r="K295" s="13" t="b">
        <f t="shared" si="30"/>
        <v>1</v>
      </c>
      <c r="L295" s="13" t="b">
        <f t="shared" si="25"/>
        <v>1</v>
      </c>
      <c r="M295" s="13" t="b">
        <f t="shared" si="26"/>
        <v>1</v>
      </c>
      <c r="N295" s="13" t="b">
        <f t="shared" si="27"/>
        <v>1</v>
      </c>
    </row>
    <row r="296" spans="1:14">
      <c r="A296" s="67">
        <v>277</v>
      </c>
      <c r="B296" s="183"/>
      <c r="C296" s="183"/>
      <c r="D296" s="177"/>
      <c r="E296" s="177"/>
      <c r="F296" s="183"/>
      <c r="G296" s="177"/>
      <c r="H296" s="178"/>
      <c r="I296" s="13" t="b">
        <f t="shared" si="28"/>
        <v>1</v>
      </c>
      <c r="J296" s="13" t="b">
        <f t="shared" si="29"/>
        <v>1</v>
      </c>
      <c r="K296" s="13" t="b">
        <f t="shared" si="30"/>
        <v>1</v>
      </c>
      <c r="L296" s="13" t="b">
        <f t="shared" si="25"/>
        <v>1</v>
      </c>
      <c r="M296" s="13" t="b">
        <f t="shared" si="26"/>
        <v>1</v>
      </c>
      <c r="N296" s="13" t="b">
        <f t="shared" si="27"/>
        <v>1</v>
      </c>
    </row>
    <row r="297" spans="1:14">
      <c r="A297" s="67">
        <v>278</v>
      </c>
      <c r="B297" s="183"/>
      <c r="C297" s="183"/>
      <c r="D297" s="177"/>
      <c r="E297" s="177"/>
      <c r="F297" s="183"/>
      <c r="G297" s="177"/>
      <c r="H297" s="178"/>
      <c r="I297" s="13" t="b">
        <f t="shared" si="28"/>
        <v>1</v>
      </c>
      <c r="J297" s="13" t="b">
        <f t="shared" si="29"/>
        <v>1</v>
      </c>
      <c r="K297" s="13" t="b">
        <f t="shared" si="30"/>
        <v>1</v>
      </c>
      <c r="L297" s="13" t="b">
        <f t="shared" si="25"/>
        <v>1</v>
      </c>
      <c r="M297" s="13" t="b">
        <f t="shared" si="26"/>
        <v>1</v>
      </c>
      <c r="N297" s="13" t="b">
        <f t="shared" si="27"/>
        <v>1</v>
      </c>
    </row>
    <row r="298" spans="1:14">
      <c r="A298" s="67">
        <v>279</v>
      </c>
      <c r="B298" s="183"/>
      <c r="C298" s="183"/>
      <c r="D298" s="177"/>
      <c r="E298" s="177"/>
      <c r="F298" s="183"/>
      <c r="G298" s="177"/>
      <c r="H298" s="178"/>
      <c r="I298" s="13" t="b">
        <f t="shared" si="28"/>
        <v>1</v>
      </c>
      <c r="J298" s="13" t="b">
        <f t="shared" si="29"/>
        <v>1</v>
      </c>
      <c r="K298" s="13" t="b">
        <f t="shared" si="30"/>
        <v>1</v>
      </c>
      <c r="L298" s="13" t="b">
        <f t="shared" si="25"/>
        <v>1</v>
      </c>
      <c r="M298" s="13" t="b">
        <f t="shared" si="26"/>
        <v>1</v>
      </c>
      <c r="N298" s="13" t="b">
        <f t="shared" si="27"/>
        <v>1</v>
      </c>
    </row>
    <row r="299" spans="1:14">
      <c r="A299" s="67">
        <v>280</v>
      </c>
      <c r="B299" s="183"/>
      <c r="C299" s="183"/>
      <c r="D299" s="177"/>
      <c r="E299" s="177"/>
      <c r="F299" s="183"/>
      <c r="G299" s="177"/>
      <c r="H299" s="178"/>
      <c r="I299" s="13" t="b">
        <f t="shared" si="28"/>
        <v>1</v>
      </c>
      <c r="J299" s="13" t="b">
        <f t="shared" si="29"/>
        <v>1</v>
      </c>
      <c r="K299" s="13" t="b">
        <f t="shared" si="30"/>
        <v>1</v>
      </c>
      <c r="L299" s="13" t="b">
        <f t="shared" si="25"/>
        <v>1</v>
      </c>
      <c r="M299" s="13" t="b">
        <f t="shared" si="26"/>
        <v>1</v>
      </c>
      <c r="N299" s="13" t="b">
        <f t="shared" si="27"/>
        <v>1</v>
      </c>
    </row>
    <row r="300" spans="1:14">
      <c r="A300" s="67">
        <v>281</v>
      </c>
      <c r="B300" s="183"/>
      <c r="C300" s="183"/>
      <c r="D300" s="177"/>
      <c r="E300" s="177"/>
      <c r="F300" s="183"/>
      <c r="G300" s="177"/>
      <c r="H300" s="178"/>
      <c r="I300" s="13" t="b">
        <f t="shared" si="28"/>
        <v>1</v>
      </c>
      <c r="J300" s="13" t="b">
        <f t="shared" si="29"/>
        <v>1</v>
      </c>
      <c r="K300" s="13" t="b">
        <f t="shared" si="30"/>
        <v>1</v>
      </c>
      <c r="L300" s="13" t="b">
        <f t="shared" si="25"/>
        <v>1</v>
      </c>
      <c r="M300" s="13" t="b">
        <f t="shared" si="26"/>
        <v>1</v>
      </c>
      <c r="N300" s="13" t="b">
        <f t="shared" si="27"/>
        <v>1</v>
      </c>
    </row>
    <row r="301" spans="1:14">
      <c r="A301" s="67">
        <v>282</v>
      </c>
      <c r="B301" s="183"/>
      <c r="C301" s="183"/>
      <c r="D301" s="177"/>
      <c r="E301" s="177"/>
      <c r="F301" s="183"/>
      <c r="G301" s="177"/>
      <c r="H301" s="178"/>
      <c r="I301" s="13" t="b">
        <f t="shared" si="28"/>
        <v>1</v>
      </c>
      <c r="J301" s="13" t="b">
        <f t="shared" si="29"/>
        <v>1</v>
      </c>
      <c r="K301" s="13" t="b">
        <f t="shared" si="30"/>
        <v>1</v>
      </c>
      <c r="L301" s="13" t="b">
        <f t="shared" si="25"/>
        <v>1</v>
      </c>
      <c r="M301" s="13" t="b">
        <f t="shared" si="26"/>
        <v>1</v>
      </c>
      <c r="N301" s="13" t="b">
        <f t="shared" si="27"/>
        <v>1</v>
      </c>
    </row>
    <row r="302" spans="1:14">
      <c r="A302" s="67">
        <v>283</v>
      </c>
      <c r="B302" s="183"/>
      <c r="C302" s="183"/>
      <c r="D302" s="177"/>
      <c r="E302" s="177"/>
      <c r="F302" s="183"/>
      <c r="G302" s="177"/>
      <c r="H302" s="178"/>
      <c r="I302" s="13" t="b">
        <f t="shared" si="28"/>
        <v>1</v>
      </c>
      <c r="J302" s="13" t="b">
        <f t="shared" si="29"/>
        <v>1</v>
      </c>
      <c r="K302" s="13" t="b">
        <f t="shared" si="30"/>
        <v>1</v>
      </c>
      <c r="L302" s="13" t="b">
        <f t="shared" si="25"/>
        <v>1</v>
      </c>
      <c r="M302" s="13" t="b">
        <f t="shared" si="26"/>
        <v>1</v>
      </c>
      <c r="N302" s="13" t="b">
        <f t="shared" si="27"/>
        <v>1</v>
      </c>
    </row>
    <row r="303" spans="1:14">
      <c r="A303" s="67">
        <v>284</v>
      </c>
      <c r="B303" s="183"/>
      <c r="C303" s="183"/>
      <c r="D303" s="177"/>
      <c r="E303" s="177"/>
      <c r="F303" s="183"/>
      <c r="G303" s="177"/>
      <c r="H303" s="178"/>
      <c r="I303" s="13" t="b">
        <f t="shared" si="28"/>
        <v>1</v>
      </c>
      <c r="J303" s="13" t="b">
        <f t="shared" si="29"/>
        <v>1</v>
      </c>
      <c r="K303" s="13" t="b">
        <f t="shared" si="30"/>
        <v>1</v>
      </c>
      <c r="L303" s="13" t="b">
        <f t="shared" si="25"/>
        <v>1</v>
      </c>
      <c r="M303" s="13" t="b">
        <f t="shared" si="26"/>
        <v>1</v>
      </c>
      <c r="N303" s="13" t="b">
        <f t="shared" si="27"/>
        <v>1</v>
      </c>
    </row>
    <row r="304" spans="1:14">
      <c r="A304" s="67">
        <v>285</v>
      </c>
      <c r="B304" s="183"/>
      <c r="C304" s="183"/>
      <c r="D304" s="177"/>
      <c r="E304" s="177"/>
      <c r="F304" s="183"/>
      <c r="G304" s="177"/>
      <c r="H304" s="178"/>
      <c r="I304" s="13" t="b">
        <f t="shared" si="28"/>
        <v>1</v>
      </c>
      <c r="J304" s="13" t="b">
        <f t="shared" si="29"/>
        <v>1</v>
      </c>
      <c r="K304" s="13" t="b">
        <f t="shared" si="30"/>
        <v>1</v>
      </c>
      <c r="L304" s="13" t="b">
        <f t="shared" si="25"/>
        <v>1</v>
      </c>
      <c r="M304" s="13" t="b">
        <f t="shared" si="26"/>
        <v>1</v>
      </c>
      <c r="N304" s="13" t="b">
        <f t="shared" si="27"/>
        <v>1</v>
      </c>
    </row>
    <row r="305" spans="1:14">
      <c r="A305" s="67">
        <v>286</v>
      </c>
      <c r="B305" s="183"/>
      <c r="C305" s="183"/>
      <c r="D305" s="177"/>
      <c r="E305" s="177"/>
      <c r="F305" s="183"/>
      <c r="G305" s="177"/>
      <c r="H305" s="178"/>
      <c r="I305" s="13" t="b">
        <f t="shared" si="28"/>
        <v>1</v>
      </c>
      <c r="J305" s="13" t="b">
        <f t="shared" si="29"/>
        <v>1</v>
      </c>
      <c r="K305" s="13" t="b">
        <f t="shared" si="30"/>
        <v>1</v>
      </c>
      <c r="L305" s="13" t="b">
        <f t="shared" si="25"/>
        <v>1</v>
      </c>
      <c r="M305" s="13" t="b">
        <f t="shared" si="26"/>
        <v>1</v>
      </c>
      <c r="N305" s="13" t="b">
        <f t="shared" si="27"/>
        <v>1</v>
      </c>
    </row>
    <row r="306" spans="1:14">
      <c r="A306" s="67">
        <v>287</v>
      </c>
      <c r="B306" s="183"/>
      <c r="C306" s="183"/>
      <c r="D306" s="177"/>
      <c r="E306" s="177"/>
      <c r="F306" s="183"/>
      <c r="G306" s="177"/>
      <c r="H306" s="178"/>
      <c r="I306" s="13" t="b">
        <f t="shared" si="28"/>
        <v>1</v>
      </c>
      <c r="J306" s="13" t="b">
        <f t="shared" si="29"/>
        <v>1</v>
      </c>
      <c r="K306" s="13" t="b">
        <f t="shared" si="30"/>
        <v>1</v>
      </c>
      <c r="L306" s="13" t="b">
        <f t="shared" si="25"/>
        <v>1</v>
      </c>
      <c r="M306" s="13" t="b">
        <f t="shared" si="26"/>
        <v>1</v>
      </c>
      <c r="N306" s="13" t="b">
        <f t="shared" si="27"/>
        <v>1</v>
      </c>
    </row>
    <row r="307" spans="1:14">
      <c r="A307" s="67">
        <v>288</v>
      </c>
      <c r="B307" s="183"/>
      <c r="C307" s="183"/>
      <c r="D307" s="177"/>
      <c r="E307" s="177"/>
      <c r="F307" s="183"/>
      <c r="G307" s="177"/>
      <c r="H307" s="178"/>
      <c r="I307" s="13" t="b">
        <f t="shared" si="28"/>
        <v>1</v>
      </c>
      <c r="J307" s="13" t="b">
        <f t="shared" si="29"/>
        <v>1</v>
      </c>
      <c r="K307" s="13" t="b">
        <f t="shared" si="30"/>
        <v>1</v>
      </c>
      <c r="L307" s="13" t="b">
        <f t="shared" si="25"/>
        <v>1</v>
      </c>
      <c r="M307" s="13" t="b">
        <f t="shared" si="26"/>
        <v>1</v>
      </c>
      <c r="N307" s="13" t="b">
        <f t="shared" si="27"/>
        <v>1</v>
      </c>
    </row>
    <row r="308" spans="1:14">
      <c r="A308" s="67">
        <v>289</v>
      </c>
      <c r="B308" s="183"/>
      <c r="C308" s="183"/>
      <c r="D308" s="177"/>
      <c r="E308" s="177"/>
      <c r="F308" s="183"/>
      <c r="G308" s="177"/>
      <c r="H308" s="178"/>
      <c r="I308" s="13" t="b">
        <f t="shared" si="28"/>
        <v>1</v>
      </c>
      <c r="J308" s="13" t="b">
        <f t="shared" si="29"/>
        <v>1</v>
      </c>
      <c r="K308" s="13" t="b">
        <f t="shared" si="30"/>
        <v>1</v>
      </c>
      <c r="L308" s="13" t="b">
        <f t="shared" si="25"/>
        <v>1</v>
      </c>
      <c r="M308" s="13" t="b">
        <f t="shared" si="26"/>
        <v>1</v>
      </c>
      <c r="N308" s="13" t="b">
        <f t="shared" si="27"/>
        <v>1</v>
      </c>
    </row>
    <row r="309" spans="1:14">
      <c r="A309" s="67">
        <v>290</v>
      </c>
      <c r="B309" s="183"/>
      <c r="C309" s="183"/>
      <c r="D309" s="177"/>
      <c r="E309" s="177"/>
      <c r="F309" s="183"/>
      <c r="G309" s="177"/>
      <c r="H309" s="178"/>
      <c r="I309" s="13" t="b">
        <f t="shared" si="28"/>
        <v>1</v>
      </c>
      <c r="J309" s="13" t="b">
        <f t="shared" si="29"/>
        <v>1</v>
      </c>
      <c r="K309" s="13" t="b">
        <f t="shared" si="30"/>
        <v>1</v>
      </c>
      <c r="L309" s="13" t="b">
        <f t="shared" si="25"/>
        <v>1</v>
      </c>
      <c r="M309" s="13" t="b">
        <f t="shared" si="26"/>
        <v>1</v>
      </c>
      <c r="N309" s="13" t="b">
        <f t="shared" si="27"/>
        <v>1</v>
      </c>
    </row>
    <row r="310" spans="1:14">
      <c r="A310" s="67">
        <v>291</v>
      </c>
      <c r="B310" s="183"/>
      <c r="C310" s="183"/>
      <c r="D310" s="177"/>
      <c r="E310" s="177"/>
      <c r="F310" s="183"/>
      <c r="G310" s="177"/>
      <c r="H310" s="178"/>
      <c r="I310" s="13" t="b">
        <f t="shared" si="28"/>
        <v>1</v>
      </c>
      <c r="J310" s="13" t="b">
        <f t="shared" si="29"/>
        <v>1</v>
      </c>
      <c r="K310" s="13" t="b">
        <f t="shared" si="30"/>
        <v>1</v>
      </c>
      <c r="L310" s="13" t="b">
        <f t="shared" si="25"/>
        <v>1</v>
      </c>
      <c r="M310" s="13" t="b">
        <f t="shared" si="26"/>
        <v>1</v>
      </c>
      <c r="N310" s="13" t="b">
        <f t="shared" si="27"/>
        <v>1</v>
      </c>
    </row>
    <row r="311" spans="1:14">
      <c r="A311" s="67">
        <v>292</v>
      </c>
      <c r="B311" s="183"/>
      <c r="C311" s="183"/>
      <c r="D311" s="177"/>
      <c r="E311" s="177"/>
      <c r="F311" s="183"/>
      <c r="G311" s="177"/>
      <c r="H311" s="178"/>
      <c r="I311" s="13" t="b">
        <f t="shared" si="28"/>
        <v>1</v>
      </c>
      <c r="J311" s="13" t="b">
        <f t="shared" si="29"/>
        <v>1</v>
      </c>
      <c r="K311" s="13" t="b">
        <f t="shared" si="30"/>
        <v>1</v>
      </c>
      <c r="L311" s="13" t="b">
        <f t="shared" si="25"/>
        <v>1</v>
      </c>
      <c r="M311" s="13" t="b">
        <f t="shared" si="26"/>
        <v>1</v>
      </c>
      <c r="N311" s="13" t="b">
        <f t="shared" si="27"/>
        <v>1</v>
      </c>
    </row>
    <row r="312" spans="1:14">
      <c r="A312" s="67">
        <v>293</v>
      </c>
      <c r="B312" s="183"/>
      <c r="C312" s="183"/>
      <c r="D312" s="177"/>
      <c r="E312" s="177"/>
      <c r="F312" s="183"/>
      <c r="G312" s="177"/>
      <c r="H312" s="178"/>
      <c r="I312" s="13" t="b">
        <f t="shared" si="28"/>
        <v>1</v>
      </c>
      <c r="J312" s="13" t="b">
        <f t="shared" si="29"/>
        <v>1</v>
      </c>
      <c r="K312" s="13" t="b">
        <f t="shared" si="30"/>
        <v>1</v>
      </c>
      <c r="L312" s="13" t="b">
        <f t="shared" si="25"/>
        <v>1</v>
      </c>
      <c r="M312" s="13" t="b">
        <f t="shared" si="26"/>
        <v>1</v>
      </c>
      <c r="N312" s="13" t="b">
        <f t="shared" si="27"/>
        <v>1</v>
      </c>
    </row>
    <row r="313" spans="1:14">
      <c r="A313" s="67">
        <v>294</v>
      </c>
      <c r="B313" s="183"/>
      <c r="C313" s="183"/>
      <c r="D313" s="177"/>
      <c r="E313" s="177"/>
      <c r="F313" s="183"/>
      <c r="G313" s="177"/>
      <c r="H313" s="178"/>
      <c r="I313" s="13" t="b">
        <f t="shared" si="28"/>
        <v>1</v>
      </c>
      <c r="J313" s="13" t="b">
        <f t="shared" si="29"/>
        <v>1</v>
      </c>
      <c r="K313" s="13" t="b">
        <f t="shared" si="30"/>
        <v>1</v>
      </c>
      <c r="L313" s="13" t="b">
        <f t="shared" si="25"/>
        <v>1</v>
      </c>
      <c r="M313" s="13" t="b">
        <f t="shared" si="26"/>
        <v>1</v>
      </c>
      <c r="N313" s="13" t="b">
        <f t="shared" si="27"/>
        <v>1</v>
      </c>
    </row>
    <row r="314" spans="1:14">
      <c r="A314" s="67">
        <v>295</v>
      </c>
      <c r="B314" s="183"/>
      <c r="C314" s="183"/>
      <c r="D314" s="177"/>
      <c r="E314" s="177"/>
      <c r="F314" s="183"/>
      <c r="G314" s="177"/>
      <c r="H314" s="178"/>
      <c r="I314" s="13" t="b">
        <f t="shared" si="28"/>
        <v>1</v>
      </c>
      <c r="J314" s="13" t="b">
        <f t="shared" si="29"/>
        <v>1</v>
      </c>
      <c r="K314" s="13" t="b">
        <f t="shared" si="30"/>
        <v>1</v>
      </c>
      <c r="L314" s="13" t="b">
        <f t="shared" si="25"/>
        <v>1</v>
      </c>
      <c r="M314" s="13" t="b">
        <f t="shared" si="26"/>
        <v>1</v>
      </c>
      <c r="N314" s="13" t="b">
        <f t="shared" si="27"/>
        <v>1</v>
      </c>
    </row>
    <row r="315" spans="1:14">
      <c r="A315" s="67">
        <v>296</v>
      </c>
      <c r="B315" s="183"/>
      <c r="C315" s="183"/>
      <c r="D315" s="177"/>
      <c r="E315" s="177"/>
      <c r="F315" s="183"/>
      <c r="G315" s="177"/>
      <c r="H315" s="178"/>
      <c r="I315" s="13" t="b">
        <f t="shared" si="28"/>
        <v>1</v>
      </c>
      <c r="J315" s="13" t="b">
        <f t="shared" si="29"/>
        <v>1</v>
      </c>
      <c r="K315" s="13" t="b">
        <f t="shared" si="30"/>
        <v>1</v>
      </c>
      <c r="L315" s="13" t="b">
        <f t="shared" si="25"/>
        <v>1</v>
      </c>
      <c r="M315" s="13" t="b">
        <f t="shared" si="26"/>
        <v>1</v>
      </c>
      <c r="N315" s="13" t="b">
        <f t="shared" si="27"/>
        <v>1</v>
      </c>
    </row>
    <row r="316" spans="1:14">
      <c r="A316" s="67">
        <v>297</v>
      </c>
      <c r="B316" s="183"/>
      <c r="C316" s="183"/>
      <c r="D316" s="177"/>
      <c r="E316" s="177"/>
      <c r="F316" s="183"/>
      <c r="G316" s="177"/>
      <c r="H316" s="178"/>
      <c r="I316" s="13" t="b">
        <f t="shared" si="28"/>
        <v>1</v>
      </c>
      <c r="J316" s="13" t="b">
        <f t="shared" si="29"/>
        <v>1</v>
      </c>
      <c r="K316" s="13" t="b">
        <f t="shared" si="30"/>
        <v>1</v>
      </c>
      <c r="L316" s="13" t="b">
        <f t="shared" si="25"/>
        <v>1</v>
      </c>
      <c r="M316" s="13" t="b">
        <f t="shared" si="26"/>
        <v>1</v>
      </c>
      <c r="N316" s="13" t="b">
        <f t="shared" si="27"/>
        <v>1</v>
      </c>
    </row>
    <row r="317" spans="1:14">
      <c r="A317" s="67">
        <v>298</v>
      </c>
      <c r="B317" s="183"/>
      <c r="C317" s="183"/>
      <c r="D317" s="177"/>
      <c r="E317" s="177"/>
      <c r="F317" s="183"/>
      <c r="G317" s="177"/>
      <c r="H317" s="178"/>
      <c r="I317" s="13" t="b">
        <f t="shared" si="28"/>
        <v>1</v>
      </c>
      <c r="J317" s="13" t="b">
        <f t="shared" si="29"/>
        <v>1</v>
      </c>
      <c r="K317" s="13" t="b">
        <f t="shared" si="30"/>
        <v>1</v>
      </c>
      <c r="L317" s="13" t="b">
        <f t="shared" si="25"/>
        <v>1</v>
      </c>
      <c r="M317" s="13" t="b">
        <f t="shared" si="26"/>
        <v>1</v>
      </c>
      <c r="N317" s="13" t="b">
        <f t="shared" si="27"/>
        <v>1</v>
      </c>
    </row>
    <row r="318" spans="1:14">
      <c r="A318" s="67">
        <v>299</v>
      </c>
      <c r="B318" s="183"/>
      <c r="C318" s="183"/>
      <c r="D318" s="177"/>
      <c r="E318" s="177"/>
      <c r="F318" s="183"/>
      <c r="G318" s="177"/>
      <c r="H318" s="178"/>
      <c r="I318" s="13" t="b">
        <f t="shared" si="28"/>
        <v>1</v>
      </c>
      <c r="J318" s="13" t="b">
        <f t="shared" si="29"/>
        <v>1</v>
      </c>
      <c r="K318" s="13" t="b">
        <f t="shared" si="30"/>
        <v>1</v>
      </c>
      <c r="L318" s="13" t="b">
        <f t="shared" si="25"/>
        <v>1</v>
      </c>
      <c r="M318" s="13" t="b">
        <f t="shared" si="26"/>
        <v>1</v>
      </c>
      <c r="N318" s="13" t="b">
        <f t="shared" si="27"/>
        <v>1</v>
      </c>
    </row>
    <row r="319" spans="1:14">
      <c r="A319" s="67">
        <v>300</v>
      </c>
      <c r="B319" s="183"/>
      <c r="C319" s="183"/>
      <c r="D319" s="177"/>
      <c r="E319" s="177"/>
      <c r="F319" s="183"/>
      <c r="G319" s="177"/>
      <c r="H319" s="178"/>
      <c r="I319" s="13" t="b">
        <f t="shared" si="28"/>
        <v>1</v>
      </c>
      <c r="J319" s="13" t="b">
        <f t="shared" si="29"/>
        <v>1</v>
      </c>
      <c r="K319" s="13" t="b">
        <f t="shared" si="30"/>
        <v>1</v>
      </c>
      <c r="L319" s="13" t="b">
        <f t="shared" si="25"/>
        <v>1</v>
      </c>
      <c r="M319" s="13" t="b">
        <f t="shared" si="26"/>
        <v>1</v>
      </c>
      <c r="N319" s="13" t="b">
        <f t="shared" si="27"/>
        <v>1</v>
      </c>
    </row>
    <row r="320" spans="1:14">
      <c r="A320" s="67">
        <v>301</v>
      </c>
      <c r="B320" s="183"/>
      <c r="C320" s="183"/>
      <c r="D320" s="177"/>
      <c r="E320" s="177"/>
      <c r="F320" s="183"/>
      <c r="G320" s="177"/>
      <c r="H320" s="178"/>
      <c r="I320" s="13" t="b">
        <f t="shared" si="28"/>
        <v>1</v>
      </c>
      <c r="J320" s="13" t="b">
        <f t="shared" si="29"/>
        <v>1</v>
      </c>
      <c r="K320" s="13" t="b">
        <f t="shared" si="30"/>
        <v>1</v>
      </c>
      <c r="L320" s="13" t="b">
        <f t="shared" si="25"/>
        <v>1</v>
      </c>
      <c r="M320" s="13" t="b">
        <f t="shared" si="26"/>
        <v>1</v>
      </c>
      <c r="N320" s="13" t="b">
        <f t="shared" si="27"/>
        <v>1</v>
      </c>
    </row>
    <row r="321" spans="1:14">
      <c r="A321" s="67">
        <v>302</v>
      </c>
      <c r="B321" s="183"/>
      <c r="C321" s="183"/>
      <c r="D321" s="177"/>
      <c r="E321" s="177"/>
      <c r="F321" s="183"/>
      <c r="G321" s="177"/>
      <c r="H321" s="178"/>
      <c r="I321" s="13" t="b">
        <f t="shared" si="28"/>
        <v>1</v>
      </c>
      <c r="J321" s="13" t="b">
        <f t="shared" si="29"/>
        <v>1</v>
      </c>
      <c r="K321" s="13" t="b">
        <f t="shared" si="30"/>
        <v>1</v>
      </c>
      <c r="L321" s="13" t="b">
        <f t="shared" si="25"/>
        <v>1</v>
      </c>
      <c r="M321" s="13" t="b">
        <f t="shared" si="26"/>
        <v>1</v>
      </c>
      <c r="N321" s="13" t="b">
        <f t="shared" si="27"/>
        <v>1</v>
      </c>
    </row>
    <row r="322" spans="1:14">
      <c r="A322" s="67">
        <v>303</v>
      </c>
      <c r="B322" s="183"/>
      <c r="C322" s="183"/>
      <c r="D322" s="177"/>
      <c r="E322" s="177"/>
      <c r="F322" s="183"/>
      <c r="G322" s="177"/>
      <c r="H322" s="178"/>
      <c r="I322" s="13" t="b">
        <f t="shared" si="28"/>
        <v>1</v>
      </c>
      <c r="J322" s="13" t="b">
        <f t="shared" si="29"/>
        <v>1</v>
      </c>
      <c r="K322" s="13" t="b">
        <f t="shared" si="30"/>
        <v>1</v>
      </c>
      <c r="L322" s="13" t="b">
        <f t="shared" si="25"/>
        <v>1</v>
      </c>
      <c r="M322" s="13" t="b">
        <f t="shared" si="26"/>
        <v>1</v>
      </c>
      <c r="N322" s="13" t="b">
        <f t="shared" si="27"/>
        <v>1</v>
      </c>
    </row>
    <row r="323" spans="1:14">
      <c r="A323" s="67">
        <v>304</v>
      </c>
      <c r="B323" s="183"/>
      <c r="C323" s="183"/>
      <c r="D323" s="177"/>
      <c r="E323" s="177"/>
      <c r="F323" s="183"/>
      <c r="G323" s="177"/>
      <c r="H323" s="178"/>
      <c r="I323" s="13" t="b">
        <f t="shared" si="28"/>
        <v>1</v>
      </c>
      <c r="J323" s="13" t="b">
        <f t="shared" si="29"/>
        <v>1</v>
      </c>
      <c r="K323" s="13" t="b">
        <f t="shared" si="30"/>
        <v>1</v>
      </c>
      <c r="L323" s="13" t="b">
        <f t="shared" si="25"/>
        <v>1</v>
      </c>
      <c r="M323" s="13" t="b">
        <f t="shared" si="26"/>
        <v>1</v>
      </c>
      <c r="N323" s="13" t="b">
        <f t="shared" si="27"/>
        <v>1</v>
      </c>
    </row>
    <row r="324" spans="1:14">
      <c r="A324" s="67">
        <v>305</v>
      </c>
      <c r="B324" s="183"/>
      <c r="C324" s="183"/>
      <c r="D324" s="177"/>
      <c r="E324" s="177"/>
      <c r="F324" s="183"/>
      <c r="G324" s="177"/>
      <c r="H324" s="178"/>
      <c r="I324" s="13" t="b">
        <f t="shared" si="28"/>
        <v>1</v>
      </c>
      <c r="J324" s="13" t="b">
        <f t="shared" si="29"/>
        <v>1</v>
      </c>
      <c r="K324" s="13" t="b">
        <f t="shared" si="30"/>
        <v>1</v>
      </c>
      <c r="L324" s="13" t="b">
        <f t="shared" si="25"/>
        <v>1</v>
      </c>
      <c r="M324" s="13" t="b">
        <f t="shared" si="26"/>
        <v>1</v>
      </c>
      <c r="N324" s="13" t="b">
        <f t="shared" si="27"/>
        <v>1</v>
      </c>
    </row>
    <row r="325" spans="1:14">
      <c r="A325" s="67">
        <v>306</v>
      </c>
      <c r="B325" s="183"/>
      <c r="C325" s="183"/>
      <c r="D325" s="177"/>
      <c r="E325" s="177"/>
      <c r="F325" s="183"/>
      <c r="G325" s="177"/>
      <c r="H325" s="178"/>
      <c r="I325" s="13" t="b">
        <f t="shared" si="28"/>
        <v>1</v>
      </c>
      <c r="J325" s="13" t="b">
        <f t="shared" si="29"/>
        <v>1</v>
      </c>
      <c r="K325" s="13" t="b">
        <f t="shared" si="30"/>
        <v>1</v>
      </c>
      <c r="L325" s="13" t="b">
        <f t="shared" si="25"/>
        <v>1</v>
      </c>
      <c r="M325" s="13" t="b">
        <f t="shared" si="26"/>
        <v>1</v>
      </c>
      <c r="N325" s="13" t="b">
        <f t="shared" si="27"/>
        <v>1</v>
      </c>
    </row>
    <row r="326" spans="1:14">
      <c r="A326" s="67">
        <v>307</v>
      </c>
      <c r="B326" s="183"/>
      <c r="C326" s="183"/>
      <c r="D326" s="177"/>
      <c r="E326" s="177"/>
      <c r="F326" s="183"/>
      <c r="G326" s="177"/>
      <c r="H326" s="178"/>
      <c r="I326" s="13" t="b">
        <f t="shared" si="28"/>
        <v>1</v>
      </c>
      <c r="J326" s="13" t="b">
        <f t="shared" si="29"/>
        <v>1</v>
      </c>
      <c r="K326" s="13" t="b">
        <f t="shared" si="30"/>
        <v>1</v>
      </c>
      <c r="L326" s="13" t="b">
        <f t="shared" si="25"/>
        <v>1</v>
      </c>
      <c r="M326" s="13" t="b">
        <f t="shared" si="26"/>
        <v>1</v>
      </c>
      <c r="N326" s="13" t="b">
        <f t="shared" si="27"/>
        <v>1</v>
      </c>
    </row>
    <row r="327" spans="1:14">
      <c r="A327" s="67">
        <v>308</v>
      </c>
      <c r="B327" s="183"/>
      <c r="C327" s="183"/>
      <c r="D327" s="177"/>
      <c r="E327" s="177"/>
      <c r="F327" s="183"/>
      <c r="G327" s="177"/>
      <c r="H327" s="178"/>
      <c r="I327" s="13" t="b">
        <f t="shared" si="28"/>
        <v>1</v>
      </c>
      <c r="J327" s="13" t="b">
        <f t="shared" si="29"/>
        <v>1</v>
      </c>
      <c r="K327" s="13" t="b">
        <f t="shared" si="30"/>
        <v>1</v>
      </c>
      <c r="L327" s="13" t="b">
        <f t="shared" si="25"/>
        <v>1</v>
      </c>
      <c r="M327" s="13" t="b">
        <f t="shared" si="26"/>
        <v>1</v>
      </c>
      <c r="N327" s="13" t="b">
        <f t="shared" si="27"/>
        <v>1</v>
      </c>
    </row>
    <row r="328" spans="1:14">
      <c r="A328" s="67">
        <v>309</v>
      </c>
      <c r="B328" s="183"/>
      <c r="C328" s="183"/>
      <c r="D328" s="177"/>
      <c r="E328" s="177"/>
      <c r="F328" s="183"/>
      <c r="G328" s="177"/>
      <c r="H328" s="178"/>
      <c r="I328" s="13" t="b">
        <f t="shared" si="28"/>
        <v>1</v>
      </c>
      <c r="J328" s="13" t="b">
        <f t="shared" si="29"/>
        <v>1</v>
      </c>
      <c r="K328" s="13" t="b">
        <f t="shared" si="30"/>
        <v>1</v>
      </c>
      <c r="L328" s="13" t="b">
        <f t="shared" si="25"/>
        <v>1</v>
      </c>
      <c r="M328" s="13" t="b">
        <f t="shared" si="26"/>
        <v>1</v>
      </c>
      <c r="N328" s="13" t="b">
        <f t="shared" si="27"/>
        <v>1</v>
      </c>
    </row>
    <row r="329" spans="1:14">
      <c r="A329" s="67">
        <v>310</v>
      </c>
      <c r="B329" s="183"/>
      <c r="C329" s="183"/>
      <c r="D329" s="177"/>
      <c r="E329" s="177"/>
      <c r="F329" s="183"/>
      <c r="G329" s="177"/>
      <c r="H329" s="178"/>
      <c r="I329" s="13" t="b">
        <f t="shared" si="28"/>
        <v>1</v>
      </c>
      <c r="J329" s="13" t="b">
        <f t="shared" si="29"/>
        <v>1</v>
      </c>
      <c r="K329" s="13" t="b">
        <f t="shared" si="30"/>
        <v>1</v>
      </c>
      <c r="L329" s="13" t="b">
        <f t="shared" si="25"/>
        <v>1</v>
      </c>
      <c r="M329" s="13" t="b">
        <f t="shared" si="26"/>
        <v>1</v>
      </c>
      <c r="N329" s="13" t="b">
        <f t="shared" si="27"/>
        <v>1</v>
      </c>
    </row>
    <row r="330" spans="1:14">
      <c r="A330" s="67">
        <v>311</v>
      </c>
      <c r="B330" s="183"/>
      <c r="C330" s="183"/>
      <c r="D330" s="177"/>
      <c r="E330" s="177"/>
      <c r="F330" s="183"/>
      <c r="G330" s="177"/>
      <c r="H330" s="178"/>
      <c r="I330" s="13" t="b">
        <f t="shared" si="28"/>
        <v>1</v>
      </c>
      <c r="J330" s="13" t="b">
        <f t="shared" si="29"/>
        <v>1</v>
      </c>
      <c r="K330" s="13" t="b">
        <f t="shared" si="30"/>
        <v>1</v>
      </c>
      <c r="L330" s="13" t="b">
        <f t="shared" si="25"/>
        <v>1</v>
      </c>
      <c r="M330" s="13" t="b">
        <f t="shared" si="26"/>
        <v>1</v>
      </c>
      <c r="N330" s="13" t="b">
        <f t="shared" si="27"/>
        <v>1</v>
      </c>
    </row>
    <row r="331" spans="1:14">
      <c r="A331" s="67">
        <v>312</v>
      </c>
      <c r="B331" s="183"/>
      <c r="C331" s="183"/>
      <c r="D331" s="177"/>
      <c r="E331" s="177"/>
      <c r="F331" s="183"/>
      <c r="G331" s="177"/>
      <c r="H331" s="178"/>
      <c r="I331" s="13" t="b">
        <f t="shared" si="28"/>
        <v>1</v>
      </c>
      <c r="J331" s="13" t="b">
        <f t="shared" si="29"/>
        <v>1</v>
      </c>
      <c r="K331" s="13" t="b">
        <f t="shared" si="30"/>
        <v>1</v>
      </c>
      <c r="L331" s="13" t="b">
        <f t="shared" si="25"/>
        <v>1</v>
      </c>
      <c r="M331" s="13" t="b">
        <f t="shared" si="26"/>
        <v>1</v>
      </c>
      <c r="N331" s="13" t="b">
        <f t="shared" si="27"/>
        <v>1</v>
      </c>
    </row>
    <row r="332" spans="1:14">
      <c r="A332" s="67">
        <v>313</v>
      </c>
      <c r="B332" s="183"/>
      <c r="C332" s="183"/>
      <c r="D332" s="177"/>
      <c r="E332" s="177"/>
      <c r="F332" s="183"/>
      <c r="G332" s="177"/>
      <c r="H332" s="178"/>
      <c r="I332" s="13" t="b">
        <f t="shared" si="28"/>
        <v>1</v>
      </c>
      <c r="J332" s="13" t="b">
        <f t="shared" si="29"/>
        <v>1</v>
      </c>
      <c r="K332" s="13" t="b">
        <f t="shared" si="30"/>
        <v>1</v>
      </c>
      <c r="L332" s="13" t="b">
        <f t="shared" si="25"/>
        <v>1</v>
      </c>
      <c r="M332" s="13" t="b">
        <f t="shared" si="26"/>
        <v>1</v>
      </c>
      <c r="N332" s="13" t="b">
        <f t="shared" si="27"/>
        <v>1</v>
      </c>
    </row>
    <row r="333" spans="1:14">
      <c r="A333" s="67">
        <v>314</v>
      </c>
      <c r="B333" s="183"/>
      <c r="C333" s="183"/>
      <c r="D333" s="177"/>
      <c r="E333" s="177"/>
      <c r="F333" s="183"/>
      <c r="G333" s="177"/>
      <c r="H333" s="178"/>
      <c r="I333" s="13" t="b">
        <f t="shared" si="28"/>
        <v>1</v>
      </c>
      <c r="J333" s="13" t="b">
        <f t="shared" si="29"/>
        <v>1</v>
      </c>
      <c r="K333" s="13" t="b">
        <f t="shared" si="30"/>
        <v>1</v>
      </c>
      <c r="L333" s="13" t="b">
        <f t="shared" si="25"/>
        <v>1</v>
      </c>
      <c r="M333" s="13" t="b">
        <f t="shared" si="26"/>
        <v>1</v>
      </c>
      <c r="N333" s="13" t="b">
        <f t="shared" si="27"/>
        <v>1</v>
      </c>
    </row>
    <row r="334" spans="1:14">
      <c r="A334" s="67">
        <v>315</v>
      </c>
      <c r="B334" s="183"/>
      <c r="C334" s="183"/>
      <c r="D334" s="177"/>
      <c r="E334" s="177"/>
      <c r="F334" s="183"/>
      <c r="G334" s="177"/>
      <c r="H334" s="178"/>
      <c r="I334" s="13" t="b">
        <f t="shared" si="28"/>
        <v>1</v>
      </c>
      <c r="J334" s="13" t="b">
        <f t="shared" si="29"/>
        <v>1</v>
      </c>
      <c r="K334" s="13" t="b">
        <f t="shared" si="30"/>
        <v>1</v>
      </c>
      <c r="L334" s="13" t="b">
        <f t="shared" si="25"/>
        <v>1</v>
      </c>
      <c r="M334" s="13" t="b">
        <f t="shared" si="26"/>
        <v>1</v>
      </c>
      <c r="N334" s="13" t="b">
        <f t="shared" si="27"/>
        <v>1</v>
      </c>
    </row>
    <row r="335" spans="1:14">
      <c r="A335" s="67">
        <v>316</v>
      </c>
      <c r="B335" s="183"/>
      <c r="C335" s="183"/>
      <c r="D335" s="177"/>
      <c r="E335" s="177"/>
      <c r="F335" s="183"/>
      <c r="G335" s="177"/>
      <c r="H335" s="178"/>
      <c r="I335" s="13" t="b">
        <f t="shared" si="28"/>
        <v>1</v>
      </c>
      <c r="J335" s="13" t="b">
        <f t="shared" si="29"/>
        <v>1</v>
      </c>
      <c r="K335" s="13" t="b">
        <f t="shared" si="30"/>
        <v>1</v>
      </c>
      <c r="L335" s="13" t="b">
        <f t="shared" si="25"/>
        <v>1</v>
      </c>
      <c r="M335" s="13" t="b">
        <f t="shared" si="26"/>
        <v>1</v>
      </c>
      <c r="N335" s="13" t="b">
        <f t="shared" si="27"/>
        <v>1</v>
      </c>
    </row>
    <row r="336" spans="1:14">
      <c r="A336" s="67">
        <v>317</v>
      </c>
      <c r="B336" s="183"/>
      <c r="C336" s="183"/>
      <c r="D336" s="177"/>
      <c r="E336" s="177"/>
      <c r="F336" s="183"/>
      <c r="G336" s="177"/>
      <c r="H336" s="178"/>
      <c r="I336" s="13" t="b">
        <f t="shared" si="28"/>
        <v>1</v>
      </c>
      <c r="J336" s="13" t="b">
        <f t="shared" si="29"/>
        <v>1</v>
      </c>
      <c r="K336" s="13" t="b">
        <f t="shared" si="30"/>
        <v>1</v>
      </c>
      <c r="L336" s="13" t="b">
        <f t="shared" si="25"/>
        <v>1</v>
      </c>
      <c r="M336" s="13" t="b">
        <f t="shared" si="26"/>
        <v>1</v>
      </c>
      <c r="N336" s="13" t="b">
        <f t="shared" si="27"/>
        <v>1</v>
      </c>
    </row>
    <row r="337" spans="1:14">
      <c r="A337" s="67">
        <v>318</v>
      </c>
      <c r="B337" s="183"/>
      <c r="C337" s="183"/>
      <c r="D337" s="177"/>
      <c r="E337" s="177"/>
      <c r="F337" s="183"/>
      <c r="G337" s="177"/>
      <c r="H337" s="178"/>
      <c r="I337" s="13" t="b">
        <f t="shared" si="28"/>
        <v>1</v>
      </c>
      <c r="J337" s="13" t="b">
        <f t="shared" si="29"/>
        <v>1</v>
      </c>
      <c r="K337" s="13" t="b">
        <f t="shared" si="30"/>
        <v>1</v>
      </c>
      <c r="L337" s="13" t="b">
        <f t="shared" si="25"/>
        <v>1</v>
      </c>
      <c r="M337" s="13" t="b">
        <f t="shared" si="26"/>
        <v>1</v>
      </c>
      <c r="N337" s="13" t="b">
        <f t="shared" si="27"/>
        <v>1</v>
      </c>
    </row>
    <row r="338" spans="1:14">
      <c r="A338" s="67">
        <v>319</v>
      </c>
      <c r="B338" s="183"/>
      <c r="C338" s="183"/>
      <c r="D338" s="177"/>
      <c r="E338" s="177"/>
      <c r="F338" s="183"/>
      <c r="G338" s="177"/>
      <c r="H338" s="178"/>
      <c r="I338" s="13" t="b">
        <f t="shared" si="28"/>
        <v>1</v>
      </c>
      <c r="J338" s="13" t="b">
        <f t="shared" si="29"/>
        <v>1</v>
      </c>
      <c r="K338" s="13" t="b">
        <f t="shared" si="30"/>
        <v>1</v>
      </c>
      <c r="L338" s="13" t="b">
        <f t="shared" si="25"/>
        <v>1</v>
      </c>
      <c r="M338" s="13" t="b">
        <f t="shared" si="26"/>
        <v>1</v>
      </c>
      <c r="N338" s="13" t="b">
        <f t="shared" si="27"/>
        <v>1</v>
      </c>
    </row>
    <row r="339" spans="1:14">
      <c r="A339" s="67">
        <v>320</v>
      </c>
      <c r="B339" s="183"/>
      <c r="C339" s="183"/>
      <c r="D339" s="177"/>
      <c r="E339" s="177"/>
      <c r="F339" s="183"/>
      <c r="G339" s="177"/>
      <c r="H339" s="178"/>
      <c r="I339" s="13" t="b">
        <f t="shared" si="28"/>
        <v>1</v>
      </c>
      <c r="J339" s="13" t="b">
        <f t="shared" si="29"/>
        <v>1</v>
      </c>
      <c r="K339" s="13" t="b">
        <f t="shared" si="30"/>
        <v>1</v>
      </c>
      <c r="L339" s="13" t="b">
        <f t="shared" si="25"/>
        <v>1</v>
      </c>
      <c r="M339" s="13" t="b">
        <f t="shared" si="26"/>
        <v>1</v>
      </c>
      <c r="N339" s="13" t="b">
        <f t="shared" si="27"/>
        <v>1</v>
      </c>
    </row>
    <row r="340" spans="1:14">
      <c r="A340" s="67">
        <v>321</v>
      </c>
      <c r="B340" s="183"/>
      <c r="C340" s="183"/>
      <c r="D340" s="177"/>
      <c r="E340" s="177"/>
      <c r="F340" s="183"/>
      <c r="G340" s="177"/>
      <c r="H340" s="178"/>
      <c r="I340" s="13" t="b">
        <f t="shared" si="28"/>
        <v>1</v>
      </c>
      <c r="J340" s="13" t="b">
        <f t="shared" si="29"/>
        <v>1</v>
      </c>
      <c r="K340" s="13" t="b">
        <f t="shared" si="30"/>
        <v>1</v>
      </c>
      <c r="L340" s="13" t="b">
        <f t="shared" ref="L340:L403" si="31">IF(D340="",TRUE,(IF(ISNUMBER(MATCH(D340,CountriesList,0)),TRUE,FALSE)))</f>
        <v>1</v>
      </c>
      <c r="M340" s="13" t="b">
        <f t="shared" ref="M340:M403" si="32">IF(E340="",TRUE,(IF(ISNUMBER(MATCH(E340,typeofentityList,0)),TRUE,FALSE)))</f>
        <v>1</v>
      </c>
      <c r="N340" s="13" t="b">
        <f t="shared" ref="N340:N403" si="33">IF(G340="",TRUE,(IF(ISNUMBER(MATCH(G340,ShortRelationList,0)),TRUE,FALSE)))</f>
        <v>1</v>
      </c>
    </row>
    <row r="341" spans="1:14">
      <c r="A341" s="67">
        <v>322</v>
      </c>
      <c r="B341" s="183"/>
      <c r="C341" s="183"/>
      <c r="D341" s="177"/>
      <c r="E341" s="177"/>
      <c r="F341" s="183"/>
      <c r="G341" s="177"/>
      <c r="H341" s="178"/>
      <c r="I341" s="13" t="b">
        <f t="shared" si="28"/>
        <v>1</v>
      </c>
      <c r="J341" s="13" t="b">
        <f t="shared" si="29"/>
        <v>1</v>
      </c>
      <c r="K341" s="13" t="b">
        <f t="shared" si="30"/>
        <v>1</v>
      </c>
      <c r="L341" s="13" t="b">
        <f t="shared" si="31"/>
        <v>1</v>
      </c>
      <c r="M341" s="13" t="b">
        <f t="shared" si="32"/>
        <v>1</v>
      </c>
      <c r="N341" s="13" t="b">
        <f t="shared" si="33"/>
        <v>1</v>
      </c>
    </row>
    <row r="342" spans="1:14">
      <c r="A342" s="67">
        <v>323</v>
      </c>
      <c r="B342" s="183"/>
      <c r="C342" s="183"/>
      <c r="D342" s="177"/>
      <c r="E342" s="177"/>
      <c r="F342" s="183"/>
      <c r="G342" s="177"/>
      <c r="H342" s="178"/>
      <c r="I342" s="13" t="b">
        <f t="shared" ref="I342:I405" si="34">IF(ISBLANK(B342),TRUE,IF(OR(ISBLANK(C342),ISBLANK(D342),ISBLANK(E342),ISBLANK(F342),ISBLANK(G342),ISBLANK(H342)),FALSE,TRUE))</f>
        <v>1</v>
      </c>
      <c r="J342" s="13" t="b">
        <f t="shared" ref="J342:J405" si="35">IF(OR(AND(B342="N/A",D342="N/A",E342="N/A",G342="N/A"),AND(ISBLANK(B342),ISBLANK(D342),ISBLANK(E342),ISBLANK(G342)),AND(NOT(ISBLANK(B342)),NOT(ISBLANK(D342)),NOT(ISBLANK(E342)),NOT(ISBLANK(G342)),B342&lt;&gt;"N/A",D342&lt;&gt;"N/A",E342&lt;&gt;"N/A",G342&lt;&gt;"N/A")),TRUE,FALSE)</f>
        <v>1</v>
      </c>
      <c r="K342" s="13" t="b">
        <f t="shared" ref="K342:K405" si="36">IF(OR(AND(ISBLANK(B342),H342=0),AND(B342="N/A",H342=0),AND(NOT(ISBLANK(B342)),B342&lt;&gt;"N/A",H342&lt;&gt;0)),TRUE,FALSE)</f>
        <v>1</v>
      </c>
      <c r="L342" s="13" t="b">
        <f t="shared" si="31"/>
        <v>1</v>
      </c>
      <c r="M342" s="13" t="b">
        <f t="shared" si="32"/>
        <v>1</v>
      </c>
      <c r="N342" s="13" t="b">
        <f t="shared" si="33"/>
        <v>1</v>
      </c>
    </row>
    <row r="343" spans="1:14">
      <c r="A343" s="67">
        <v>324</v>
      </c>
      <c r="B343" s="183"/>
      <c r="C343" s="183"/>
      <c r="D343" s="177"/>
      <c r="E343" s="177"/>
      <c r="F343" s="183"/>
      <c r="G343" s="177"/>
      <c r="H343" s="178"/>
      <c r="I343" s="13" t="b">
        <f t="shared" si="34"/>
        <v>1</v>
      </c>
      <c r="J343" s="13" t="b">
        <f t="shared" si="35"/>
        <v>1</v>
      </c>
      <c r="K343" s="13" t="b">
        <f t="shared" si="36"/>
        <v>1</v>
      </c>
      <c r="L343" s="13" t="b">
        <f t="shared" si="31"/>
        <v>1</v>
      </c>
      <c r="M343" s="13" t="b">
        <f t="shared" si="32"/>
        <v>1</v>
      </c>
      <c r="N343" s="13" t="b">
        <f t="shared" si="33"/>
        <v>1</v>
      </c>
    </row>
    <row r="344" spans="1:14">
      <c r="A344" s="67">
        <v>325</v>
      </c>
      <c r="B344" s="183"/>
      <c r="C344" s="183"/>
      <c r="D344" s="177"/>
      <c r="E344" s="177"/>
      <c r="F344" s="183"/>
      <c r="G344" s="177"/>
      <c r="H344" s="178"/>
      <c r="I344" s="13" t="b">
        <f t="shared" si="34"/>
        <v>1</v>
      </c>
      <c r="J344" s="13" t="b">
        <f t="shared" si="35"/>
        <v>1</v>
      </c>
      <c r="K344" s="13" t="b">
        <f t="shared" si="36"/>
        <v>1</v>
      </c>
      <c r="L344" s="13" t="b">
        <f t="shared" si="31"/>
        <v>1</v>
      </c>
      <c r="M344" s="13" t="b">
        <f t="shared" si="32"/>
        <v>1</v>
      </c>
      <c r="N344" s="13" t="b">
        <f t="shared" si="33"/>
        <v>1</v>
      </c>
    </row>
    <row r="345" spans="1:14">
      <c r="A345" s="67">
        <v>326</v>
      </c>
      <c r="B345" s="183"/>
      <c r="C345" s="183"/>
      <c r="D345" s="177"/>
      <c r="E345" s="177"/>
      <c r="F345" s="183"/>
      <c r="G345" s="177"/>
      <c r="H345" s="178"/>
      <c r="I345" s="13" t="b">
        <f t="shared" si="34"/>
        <v>1</v>
      </c>
      <c r="J345" s="13" t="b">
        <f t="shared" si="35"/>
        <v>1</v>
      </c>
      <c r="K345" s="13" t="b">
        <f t="shared" si="36"/>
        <v>1</v>
      </c>
      <c r="L345" s="13" t="b">
        <f t="shared" si="31"/>
        <v>1</v>
      </c>
      <c r="M345" s="13" t="b">
        <f t="shared" si="32"/>
        <v>1</v>
      </c>
      <c r="N345" s="13" t="b">
        <f t="shared" si="33"/>
        <v>1</v>
      </c>
    </row>
    <row r="346" spans="1:14">
      <c r="A346" s="67">
        <v>327</v>
      </c>
      <c r="B346" s="183"/>
      <c r="C346" s="183"/>
      <c r="D346" s="177"/>
      <c r="E346" s="177"/>
      <c r="F346" s="183"/>
      <c r="G346" s="177"/>
      <c r="H346" s="178"/>
      <c r="I346" s="13" t="b">
        <f t="shared" si="34"/>
        <v>1</v>
      </c>
      <c r="J346" s="13" t="b">
        <f t="shared" si="35"/>
        <v>1</v>
      </c>
      <c r="K346" s="13" t="b">
        <f t="shared" si="36"/>
        <v>1</v>
      </c>
      <c r="L346" s="13" t="b">
        <f t="shared" si="31"/>
        <v>1</v>
      </c>
      <c r="M346" s="13" t="b">
        <f t="shared" si="32"/>
        <v>1</v>
      </c>
      <c r="N346" s="13" t="b">
        <f t="shared" si="33"/>
        <v>1</v>
      </c>
    </row>
    <row r="347" spans="1:14">
      <c r="A347" s="67">
        <v>328</v>
      </c>
      <c r="B347" s="183"/>
      <c r="C347" s="183"/>
      <c r="D347" s="177"/>
      <c r="E347" s="177"/>
      <c r="F347" s="183"/>
      <c r="G347" s="177"/>
      <c r="H347" s="178"/>
      <c r="I347" s="13" t="b">
        <f t="shared" si="34"/>
        <v>1</v>
      </c>
      <c r="J347" s="13" t="b">
        <f t="shared" si="35"/>
        <v>1</v>
      </c>
      <c r="K347" s="13" t="b">
        <f t="shared" si="36"/>
        <v>1</v>
      </c>
      <c r="L347" s="13" t="b">
        <f t="shared" si="31"/>
        <v>1</v>
      </c>
      <c r="M347" s="13" t="b">
        <f t="shared" si="32"/>
        <v>1</v>
      </c>
      <c r="N347" s="13" t="b">
        <f t="shared" si="33"/>
        <v>1</v>
      </c>
    </row>
    <row r="348" spans="1:14">
      <c r="A348" s="67">
        <v>329</v>
      </c>
      <c r="B348" s="183"/>
      <c r="C348" s="183"/>
      <c r="D348" s="177"/>
      <c r="E348" s="177"/>
      <c r="F348" s="183"/>
      <c r="G348" s="177"/>
      <c r="H348" s="178"/>
      <c r="I348" s="13" t="b">
        <f t="shared" si="34"/>
        <v>1</v>
      </c>
      <c r="J348" s="13" t="b">
        <f t="shared" si="35"/>
        <v>1</v>
      </c>
      <c r="K348" s="13" t="b">
        <f t="shared" si="36"/>
        <v>1</v>
      </c>
      <c r="L348" s="13" t="b">
        <f t="shared" si="31"/>
        <v>1</v>
      </c>
      <c r="M348" s="13" t="b">
        <f t="shared" si="32"/>
        <v>1</v>
      </c>
      <c r="N348" s="13" t="b">
        <f t="shared" si="33"/>
        <v>1</v>
      </c>
    </row>
    <row r="349" spans="1:14">
      <c r="A349" s="67">
        <v>330</v>
      </c>
      <c r="B349" s="183"/>
      <c r="C349" s="183"/>
      <c r="D349" s="177"/>
      <c r="E349" s="177"/>
      <c r="F349" s="183"/>
      <c r="G349" s="177"/>
      <c r="H349" s="178"/>
      <c r="I349" s="13" t="b">
        <f t="shared" si="34"/>
        <v>1</v>
      </c>
      <c r="J349" s="13" t="b">
        <f t="shared" si="35"/>
        <v>1</v>
      </c>
      <c r="K349" s="13" t="b">
        <f t="shared" si="36"/>
        <v>1</v>
      </c>
      <c r="L349" s="13" t="b">
        <f t="shared" si="31"/>
        <v>1</v>
      </c>
      <c r="M349" s="13" t="b">
        <f t="shared" si="32"/>
        <v>1</v>
      </c>
      <c r="N349" s="13" t="b">
        <f t="shared" si="33"/>
        <v>1</v>
      </c>
    </row>
    <row r="350" spans="1:14">
      <c r="A350" s="67">
        <v>331</v>
      </c>
      <c r="B350" s="183"/>
      <c r="C350" s="183"/>
      <c r="D350" s="177"/>
      <c r="E350" s="177"/>
      <c r="F350" s="183"/>
      <c r="G350" s="177"/>
      <c r="H350" s="178"/>
      <c r="I350" s="13" t="b">
        <f t="shared" si="34"/>
        <v>1</v>
      </c>
      <c r="J350" s="13" t="b">
        <f t="shared" si="35"/>
        <v>1</v>
      </c>
      <c r="K350" s="13" t="b">
        <f t="shared" si="36"/>
        <v>1</v>
      </c>
      <c r="L350" s="13" t="b">
        <f t="shared" si="31"/>
        <v>1</v>
      </c>
      <c r="M350" s="13" t="b">
        <f t="shared" si="32"/>
        <v>1</v>
      </c>
      <c r="N350" s="13" t="b">
        <f t="shared" si="33"/>
        <v>1</v>
      </c>
    </row>
    <row r="351" spans="1:14">
      <c r="A351" s="67">
        <v>332</v>
      </c>
      <c r="B351" s="183"/>
      <c r="C351" s="183"/>
      <c r="D351" s="177"/>
      <c r="E351" s="177"/>
      <c r="F351" s="183"/>
      <c r="G351" s="177"/>
      <c r="H351" s="178"/>
      <c r="I351" s="13" t="b">
        <f t="shared" si="34"/>
        <v>1</v>
      </c>
      <c r="J351" s="13" t="b">
        <f t="shared" si="35"/>
        <v>1</v>
      </c>
      <c r="K351" s="13" t="b">
        <f t="shared" si="36"/>
        <v>1</v>
      </c>
      <c r="L351" s="13" t="b">
        <f t="shared" si="31"/>
        <v>1</v>
      </c>
      <c r="M351" s="13" t="b">
        <f t="shared" si="32"/>
        <v>1</v>
      </c>
      <c r="N351" s="13" t="b">
        <f t="shared" si="33"/>
        <v>1</v>
      </c>
    </row>
    <row r="352" spans="1:14">
      <c r="A352" s="67">
        <v>333</v>
      </c>
      <c r="B352" s="183"/>
      <c r="C352" s="183"/>
      <c r="D352" s="177"/>
      <c r="E352" s="177"/>
      <c r="F352" s="183"/>
      <c r="G352" s="177"/>
      <c r="H352" s="178"/>
      <c r="I352" s="13" t="b">
        <f t="shared" si="34"/>
        <v>1</v>
      </c>
      <c r="J352" s="13" t="b">
        <f t="shared" si="35"/>
        <v>1</v>
      </c>
      <c r="K352" s="13" t="b">
        <f t="shared" si="36"/>
        <v>1</v>
      </c>
      <c r="L352" s="13" t="b">
        <f t="shared" si="31"/>
        <v>1</v>
      </c>
      <c r="M352" s="13" t="b">
        <f t="shared" si="32"/>
        <v>1</v>
      </c>
      <c r="N352" s="13" t="b">
        <f t="shared" si="33"/>
        <v>1</v>
      </c>
    </row>
    <row r="353" spans="1:14">
      <c r="A353" s="67">
        <v>334</v>
      </c>
      <c r="B353" s="183"/>
      <c r="C353" s="183"/>
      <c r="D353" s="177"/>
      <c r="E353" s="177"/>
      <c r="F353" s="183"/>
      <c r="G353" s="177"/>
      <c r="H353" s="178"/>
      <c r="I353" s="13" t="b">
        <f t="shared" si="34"/>
        <v>1</v>
      </c>
      <c r="J353" s="13" t="b">
        <f t="shared" si="35"/>
        <v>1</v>
      </c>
      <c r="K353" s="13" t="b">
        <f t="shared" si="36"/>
        <v>1</v>
      </c>
      <c r="L353" s="13" t="b">
        <f t="shared" si="31"/>
        <v>1</v>
      </c>
      <c r="M353" s="13" t="b">
        <f t="shared" si="32"/>
        <v>1</v>
      </c>
      <c r="N353" s="13" t="b">
        <f t="shared" si="33"/>
        <v>1</v>
      </c>
    </row>
    <row r="354" spans="1:14">
      <c r="A354" s="67">
        <v>335</v>
      </c>
      <c r="B354" s="183"/>
      <c r="C354" s="183"/>
      <c r="D354" s="177"/>
      <c r="E354" s="177"/>
      <c r="F354" s="183"/>
      <c r="G354" s="177"/>
      <c r="H354" s="178"/>
      <c r="I354" s="13" t="b">
        <f t="shared" si="34"/>
        <v>1</v>
      </c>
      <c r="J354" s="13" t="b">
        <f t="shared" si="35"/>
        <v>1</v>
      </c>
      <c r="K354" s="13" t="b">
        <f t="shared" si="36"/>
        <v>1</v>
      </c>
      <c r="L354" s="13" t="b">
        <f t="shared" si="31"/>
        <v>1</v>
      </c>
      <c r="M354" s="13" t="b">
        <f t="shared" si="32"/>
        <v>1</v>
      </c>
      <c r="N354" s="13" t="b">
        <f t="shared" si="33"/>
        <v>1</v>
      </c>
    </row>
    <row r="355" spans="1:14">
      <c r="A355" s="67">
        <v>336</v>
      </c>
      <c r="B355" s="183"/>
      <c r="C355" s="183"/>
      <c r="D355" s="177"/>
      <c r="E355" s="177"/>
      <c r="F355" s="183"/>
      <c r="G355" s="177"/>
      <c r="H355" s="178"/>
      <c r="I355" s="13" t="b">
        <f t="shared" si="34"/>
        <v>1</v>
      </c>
      <c r="J355" s="13" t="b">
        <f t="shared" si="35"/>
        <v>1</v>
      </c>
      <c r="K355" s="13" t="b">
        <f t="shared" si="36"/>
        <v>1</v>
      </c>
      <c r="L355" s="13" t="b">
        <f t="shared" si="31"/>
        <v>1</v>
      </c>
      <c r="M355" s="13" t="b">
        <f t="shared" si="32"/>
        <v>1</v>
      </c>
      <c r="N355" s="13" t="b">
        <f t="shared" si="33"/>
        <v>1</v>
      </c>
    </row>
    <row r="356" spans="1:14">
      <c r="A356" s="67">
        <v>337</v>
      </c>
      <c r="B356" s="183"/>
      <c r="C356" s="183"/>
      <c r="D356" s="177"/>
      <c r="E356" s="177"/>
      <c r="F356" s="183"/>
      <c r="G356" s="177"/>
      <c r="H356" s="178"/>
      <c r="I356" s="13" t="b">
        <f t="shared" si="34"/>
        <v>1</v>
      </c>
      <c r="J356" s="13" t="b">
        <f t="shared" si="35"/>
        <v>1</v>
      </c>
      <c r="K356" s="13" t="b">
        <f t="shared" si="36"/>
        <v>1</v>
      </c>
      <c r="L356" s="13" t="b">
        <f t="shared" si="31"/>
        <v>1</v>
      </c>
      <c r="M356" s="13" t="b">
        <f t="shared" si="32"/>
        <v>1</v>
      </c>
      <c r="N356" s="13" t="b">
        <f t="shared" si="33"/>
        <v>1</v>
      </c>
    </row>
    <row r="357" spans="1:14">
      <c r="A357" s="67">
        <v>338</v>
      </c>
      <c r="B357" s="183"/>
      <c r="C357" s="183"/>
      <c r="D357" s="177"/>
      <c r="E357" s="177"/>
      <c r="F357" s="183"/>
      <c r="G357" s="177"/>
      <c r="H357" s="178"/>
      <c r="I357" s="13" t="b">
        <f t="shared" si="34"/>
        <v>1</v>
      </c>
      <c r="J357" s="13" t="b">
        <f t="shared" si="35"/>
        <v>1</v>
      </c>
      <c r="K357" s="13" t="b">
        <f t="shared" si="36"/>
        <v>1</v>
      </c>
      <c r="L357" s="13" t="b">
        <f t="shared" si="31"/>
        <v>1</v>
      </c>
      <c r="M357" s="13" t="b">
        <f t="shared" si="32"/>
        <v>1</v>
      </c>
      <c r="N357" s="13" t="b">
        <f t="shared" si="33"/>
        <v>1</v>
      </c>
    </row>
    <row r="358" spans="1:14">
      <c r="A358" s="67">
        <v>339</v>
      </c>
      <c r="B358" s="183"/>
      <c r="C358" s="183"/>
      <c r="D358" s="177"/>
      <c r="E358" s="177"/>
      <c r="F358" s="183"/>
      <c r="G358" s="177"/>
      <c r="H358" s="178"/>
      <c r="I358" s="13" t="b">
        <f t="shared" si="34"/>
        <v>1</v>
      </c>
      <c r="J358" s="13" t="b">
        <f t="shared" si="35"/>
        <v>1</v>
      </c>
      <c r="K358" s="13" t="b">
        <f t="shared" si="36"/>
        <v>1</v>
      </c>
      <c r="L358" s="13" t="b">
        <f t="shared" si="31"/>
        <v>1</v>
      </c>
      <c r="M358" s="13" t="b">
        <f t="shared" si="32"/>
        <v>1</v>
      </c>
      <c r="N358" s="13" t="b">
        <f t="shared" si="33"/>
        <v>1</v>
      </c>
    </row>
    <row r="359" spans="1:14">
      <c r="A359" s="67">
        <v>340</v>
      </c>
      <c r="B359" s="183"/>
      <c r="C359" s="183"/>
      <c r="D359" s="177"/>
      <c r="E359" s="177"/>
      <c r="F359" s="183"/>
      <c r="G359" s="177"/>
      <c r="H359" s="178"/>
      <c r="I359" s="13" t="b">
        <f t="shared" si="34"/>
        <v>1</v>
      </c>
      <c r="J359" s="13" t="b">
        <f t="shared" si="35"/>
        <v>1</v>
      </c>
      <c r="K359" s="13" t="b">
        <f t="shared" si="36"/>
        <v>1</v>
      </c>
      <c r="L359" s="13" t="b">
        <f t="shared" si="31"/>
        <v>1</v>
      </c>
      <c r="M359" s="13" t="b">
        <f t="shared" si="32"/>
        <v>1</v>
      </c>
      <c r="N359" s="13" t="b">
        <f t="shared" si="33"/>
        <v>1</v>
      </c>
    </row>
    <row r="360" spans="1:14">
      <c r="A360" s="67">
        <v>341</v>
      </c>
      <c r="B360" s="183"/>
      <c r="C360" s="183"/>
      <c r="D360" s="177"/>
      <c r="E360" s="177"/>
      <c r="F360" s="183"/>
      <c r="G360" s="177"/>
      <c r="H360" s="178"/>
      <c r="I360" s="13" t="b">
        <f t="shared" si="34"/>
        <v>1</v>
      </c>
      <c r="J360" s="13" t="b">
        <f t="shared" si="35"/>
        <v>1</v>
      </c>
      <c r="K360" s="13" t="b">
        <f t="shared" si="36"/>
        <v>1</v>
      </c>
      <c r="L360" s="13" t="b">
        <f t="shared" si="31"/>
        <v>1</v>
      </c>
      <c r="M360" s="13" t="b">
        <f t="shared" si="32"/>
        <v>1</v>
      </c>
      <c r="N360" s="13" t="b">
        <f t="shared" si="33"/>
        <v>1</v>
      </c>
    </row>
    <row r="361" spans="1:14">
      <c r="A361" s="67">
        <v>342</v>
      </c>
      <c r="B361" s="183"/>
      <c r="C361" s="183"/>
      <c r="D361" s="177"/>
      <c r="E361" s="177"/>
      <c r="F361" s="183"/>
      <c r="G361" s="177"/>
      <c r="H361" s="178"/>
      <c r="I361" s="13" t="b">
        <f t="shared" si="34"/>
        <v>1</v>
      </c>
      <c r="J361" s="13" t="b">
        <f t="shared" si="35"/>
        <v>1</v>
      </c>
      <c r="K361" s="13" t="b">
        <f t="shared" si="36"/>
        <v>1</v>
      </c>
      <c r="L361" s="13" t="b">
        <f t="shared" si="31"/>
        <v>1</v>
      </c>
      <c r="M361" s="13" t="b">
        <f t="shared" si="32"/>
        <v>1</v>
      </c>
      <c r="N361" s="13" t="b">
        <f t="shared" si="33"/>
        <v>1</v>
      </c>
    </row>
    <row r="362" spans="1:14">
      <c r="A362" s="67">
        <v>343</v>
      </c>
      <c r="B362" s="183"/>
      <c r="C362" s="183"/>
      <c r="D362" s="177"/>
      <c r="E362" s="177"/>
      <c r="F362" s="183"/>
      <c r="G362" s="177"/>
      <c r="H362" s="178"/>
      <c r="I362" s="13" t="b">
        <f t="shared" si="34"/>
        <v>1</v>
      </c>
      <c r="J362" s="13" t="b">
        <f t="shared" si="35"/>
        <v>1</v>
      </c>
      <c r="K362" s="13" t="b">
        <f t="shared" si="36"/>
        <v>1</v>
      </c>
      <c r="L362" s="13" t="b">
        <f t="shared" si="31"/>
        <v>1</v>
      </c>
      <c r="M362" s="13" t="b">
        <f t="shared" si="32"/>
        <v>1</v>
      </c>
      <c r="N362" s="13" t="b">
        <f t="shared" si="33"/>
        <v>1</v>
      </c>
    </row>
    <row r="363" spans="1:14">
      <c r="A363" s="67">
        <v>344</v>
      </c>
      <c r="B363" s="183"/>
      <c r="C363" s="183"/>
      <c r="D363" s="177"/>
      <c r="E363" s="177"/>
      <c r="F363" s="183"/>
      <c r="G363" s="177"/>
      <c r="H363" s="178"/>
      <c r="I363" s="13" t="b">
        <f t="shared" si="34"/>
        <v>1</v>
      </c>
      <c r="J363" s="13" t="b">
        <f t="shared" si="35"/>
        <v>1</v>
      </c>
      <c r="K363" s="13" t="b">
        <f t="shared" si="36"/>
        <v>1</v>
      </c>
      <c r="L363" s="13" t="b">
        <f t="shared" si="31"/>
        <v>1</v>
      </c>
      <c r="M363" s="13" t="b">
        <f t="shared" si="32"/>
        <v>1</v>
      </c>
      <c r="N363" s="13" t="b">
        <f t="shared" si="33"/>
        <v>1</v>
      </c>
    </row>
    <row r="364" spans="1:14">
      <c r="A364" s="67">
        <v>345</v>
      </c>
      <c r="B364" s="183"/>
      <c r="C364" s="183"/>
      <c r="D364" s="177"/>
      <c r="E364" s="177"/>
      <c r="F364" s="183"/>
      <c r="G364" s="177"/>
      <c r="H364" s="178"/>
      <c r="I364" s="13" t="b">
        <f t="shared" si="34"/>
        <v>1</v>
      </c>
      <c r="J364" s="13" t="b">
        <f t="shared" si="35"/>
        <v>1</v>
      </c>
      <c r="K364" s="13" t="b">
        <f t="shared" si="36"/>
        <v>1</v>
      </c>
      <c r="L364" s="13" t="b">
        <f t="shared" si="31"/>
        <v>1</v>
      </c>
      <c r="M364" s="13" t="b">
        <f t="shared" si="32"/>
        <v>1</v>
      </c>
      <c r="N364" s="13" t="b">
        <f t="shared" si="33"/>
        <v>1</v>
      </c>
    </row>
    <row r="365" spans="1:14">
      <c r="A365" s="67">
        <v>346</v>
      </c>
      <c r="B365" s="183"/>
      <c r="C365" s="183"/>
      <c r="D365" s="177"/>
      <c r="E365" s="177"/>
      <c r="F365" s="183"/>
      <c r="G365" s="177"/>
      <c r="H365" s="178"/>
      <c r="I365" s="13" t="b">
        <f t="shared" si="34"/>
        <v>1</v>
      </c>
      <c r="J365" s="13" t="b">
        <f t="shared" si="35"/>
        <v>1</v>
      </c>
      <c r="K365" s="13" t="b">
        <f t="shared" si="36"/>
        <v>1</v>
      </c>
      <c r="L365" s="13" t="b">
        <f t="shared" si="31"/>
        <v>1</v>
      </c>
      <c r="M365" s="13" t="b">
        <f t="shared" si="32"/>
        <v>1</v>
      </c>
      <c r="N365" s="13" t="b">
        <f t="shared" si="33"/>
        <v>1</v>
      </c>
    </row>
    <row r="366" spans="1:14">
      <c r="A366" s="67">
        <v>347</v>
      </c>
      <c r="B366" s="183"/>
      <c r="C366" s="183"/>
      <c r="D366" s="177"/>
      <c r="E366" s="177"/>
      <c r="F366" s="183"/>
      <c r="G366" s="177"/>
      <c r="H366" s="178"/>
      <c r="I366" s="13" t="b">
        <f t="shared" si="34"/>
        <v>1</v>
      </c>
      <c r="J366" s="13" t="b">
        <f t="shared" si="35"/>
        <v>1</v>
      </c>
      <c r="K366" s="13" t="b">
        <f t="shared" si="36"/>
        <v>1</v>
      </c>
      <c r="L366" s="13" t="b">
        <f t="shared" si="31"/>
        <v>1</v>
      </c>
      <c r="M366" s="13" t="b">
        <f t="shared" si="32"/>
        <v>1</v>
      </c>
      <c r="N366" s="13" t="b">
        <f t="shared" si="33"/>
        <v>1</v>
      </c>
    </row>
    <row r="367" spans="1:14">
      <c r="A367" s="67">
        <v>348</v>
      </c>
      <c r="B367" s="183"/>
      <c r="C367" s="183"/>
      <c r="D367" s="177"/>
      <c r="E367" s="177"/>
      <c r="F367" s="183"/>
      <c r="G367" s="177"/>
      <c r="H367" s="178"/>
      <c r="I367" s="13" t="b">
        <f t="shared" si="34"/>
        <v>1</v>
      </c>
      <c r="J367" s="13" t="b">
        <f t="shared" si="35"/>
        <v>1</v>
      </c>
      <c r="K367" s="13" t="b">
        <f t="shared" si="36"/>
        <v>1</v>
      </c>
      <c r="L367" s="13" t="b">
        <f t="shared" si="31"/>
        <v>1</v>
      </c>
      <c r="M367" s="13" t="b">
        <f t="shared" si="32"/>
        <v>1</v>
      </c>
      <c r="N367" s="13" t="b">
        <f t="shared" si="33"/>
        <v>1</v>
      </c>
    </row>
    <row r="368" spans="1:14">
      <c r="A368" s="67">
        <v>349</v>
      </c>
      <c r="B368" s="183"/>
      <c r="C368" s="183"/>
      <c r="D368" s="177"/>
      <c r="E368" s="177"/>
      <c r="F368" s="183"/>
      <c r="G368" s="177"/>
      <c r="H368" s="178"/>
      <c r="I368" s="13" t="b">
        <f t="shared" si="34"/>
        <v>1</v>
      </c>
      <c r="J368" s="13" t="b">
        <f t="shared" si="35"/>
        <v>1</v>
      </c>
      <c r="K368" s="13" t="b">
        <f t="shared" si="36"/>
        <v>1</v>
      </c>
      <c r="L368" s="13" t="b">
        <f t="shared" si="31"/>
        <v>1</v>
      </c>
      <c r="M368" s="13" t="b">
        <f t="shared" si="32"/>
        <v>1</v>
      </c>
      <c r="N368" s="13" t="b">
        <f t="shared" si="33"/>
        <v>1</v>
      </c>
    </row>
    <row r="369" spans="1:14">
      <c r="A369" s="67">
        <v>350</v>
      </c>
      <c r="B369" s="183"/>
      <c r="C369" s="183"/>
      <c r="D369" s="177"/>
      <c r="E369" s="177"/>
      <c r="F369" s="183"/>
      <c r="G369" s="177"/>
      <c r="H369" s="178"/>
      <c r="I369" s="13" t="b">
        <f t="shared" si="34"/>
        <v>1</v>
      </c>
      <c r="J369" s="13" t="b">
        <f t="shared" si="35"/>
        <v>1</v>
      </c>
      <c r="K369" s="13" t="b">
        <f t="shared" si="36"/>
        <v>1</v>
      </c>
      <c r="L369" s="13" t="b">
        <f t="shared" si="31"/>
        <v>1</v>
      </c>
      <c r="M369" s="13" t="b">
        <f t="shared" si="32"/>
        <v>1</v>
      </c>
      <c r="N369" s="13" t="b">
        <f t="shared" si="33"/>
        <v>1</v>
      </c>
    </row>
    <row r="370" spans="1:14">
      <c r="A370" s="67">
        <v>351</v>
      </c>
      <c r="B370" s="183"/>
      <c r="C370" s="183"/>
      <c r="D370" s="177"/>
      <c r="E370" s="177"/>
      <c r="F370" s="183"/>
      <c r="G370" s="177"/>
      <c r="H370" s="178"/>
      <c r="I370" s="13" t="b">
        <f t="shared" si="34"/>
        <v>1</v>
      </c>
      <c r="J370" s="13" t="b">
        <f t="shared" si="35"/>
        <v>1</v>
      </c>
      <c r="K370" s="13" t="b">
        <f t="shared" si="36"/>
        <v>1</v>
      </c>
      <c r="L370" s="13" t="b">
        <f t="shared" si="31"/>
        <v>1</v>
      </c>
      <c r="M370" s="13" t="b">
        <f t="shared" si="32"/>
        <v>1</v>
      </c>
      <c r="N370" s="13" t="b">
        <f t="shared" si="33"/>
        <v>1</v>
      </c>
    </row>
    <row r="371" spans="1:14">
      <c r="A371" s="67">
        <v>352</v>
      </c>
      <c r="B371" s="183"/>
      <c r="C371" s="183"/>
      <c r="D371" s="177"/>
      <c r="E371" s="177"/>
      <c r="F371" s="183"/>
      <c r="G371" s="177"/>
      <c r="H371" s="178"/>
      <c r="I371" s="13" t="b">
        <f t="shared" si="34"/>
        <v>1</v>
      </c>
      <c r="J371" s="13" t="b">
        <f t="shared" si="35"/>
        <v>1</v>
      </c>
      <c r="K371" s="13" t="b">
        <f t="shared" si="36"/>
        <v>1</v>
      </c>
      <c r="L371" s="13" t="b">
        <f t="shared" si="31"/>
        <v>1</v>
      </c>
      <c r="M371" s="13" t="b">
        <f t="shared" si="32"/>
        <v>1</v>
      </c>
      <c r="N371" s="13" t="b">
        <f t="shared" si="33"/>
        <v>1</v>
      </c>
    </row>
    <row r="372" spans="1:14">
      <c r="A372" s="67">
        <v>353</v>
      </c>
      <c r="B372" s="183"/>
      <c r="C372" s="183"/>
      <c r="D372" s="177"/>
      <c r="E372" s="177"/>
      <c r="F372" s="183"/>
      <c r="G372" s="177"/>
      <c r="H372" s="178"/>
      <c r="I372" s="13" t="b">
        <f t="shared" si="34"/>
        <v>1</v>
      </c>
      <c r="J372" s="13" t="b">
        <f t="shared" si="35"/>
        <v>1</v>
      </c>
      <c r="K372" s="13" t="b">
        <f t="shared" si="36"/>
        <v>1</v>
      </c>
      <c r="L372" s="13" t="b">
        <f t="shared" si="31"/>
        <v>1</v>
      </c>
      <c r="M372" s="13" t="b">
        <f t="shared" si="32"/>
        <v>1</v>
      </c>
      <c r="N372" s="13" t="b">
        <f t="shared" si="33"/>
        <v>1</v>
      </c>
    </row>
    <row r="373" spans="1:14">
      <c r="A373" s="67">
        <v>354</v>
      </c>
      <c r="B373" s="183"/>
      <c r="C373" s="183"/>
      <c r="D373" s="177"/>
      <c r="E373" s="177"/>
      <c r="F373" s="183"/>
      <c r="G373" s="177"/>
      <c r="H373" s="178"/>
      <c r="I373" s="13" t="b">
        <f t="shared" si="34"/>
        <v>1</v>
      </c>
      <c r="J373" s="13" t="b">
        <f t="shared" si="35"/>
        <v>1</v>
      </c>
      <c r="K373" s="13" t="b">
        <f t="shared" si="36"/>
        <v>1</v>
      </c>
      <c r="L373" s="13" t="b">
        <f t="shared" si="31"/>
        <v>1</v>
      </c>
      <c r="M373" s="13" t="b">
        <f t="shared" si="32"/>
        <v>1</v>
      </c>
      <c r="N373" s="13" t="b">
        <f t="shared" si="33"/>
        <v>1</v>
      </c>
    </row>
    <row r="374" spans="1:14">
      <c r="A374" s="67">
        <v>355</v>
      </c>
      <c r="B374" s="183"/>
      <c r="C374" s="183"/>
      <c r="D374" s="177"/>
      <c r="E374" s="177"/>
      <c r="F374" s="183"/>
      <c r="G374" s="177"/>
      <c r="H374" s="178"/>
      <c r="I374" s="13" t="b">
        <f t="shared" si="34"/>
        <v>1</v>
      </c>
      <c r="J374" s="13" t="b">
        <f t="shared" si="35"/>
        <v>1</v>
      </c>
      <c r="K374" s="13" t="b">
        <f t="shared" si="36"/>
        <v>1</v>
      </c>
      <c r="L374" s="13" t="b">
        <f t="shared" si="31"/>
        <v>1</v>
      </c>
      <c r="M374" s="13" t="b">
        <f t="shared" si="32"/>
        <v>1</v>
      </c>
      <c r="N374" s="13" t="b">
        <f t="shared" si="33"/>
        <v>1</v>
      </c>
    </row>
    <row r="375" spans="1:14">
      <c r="A375" s="67">
        <v>356</v>
      </c>
      <c r="B375" s="183"/>
      <c r="C375" s="183"/>
      <c r="D375" s="177"/>
      <c r="E375" s="177"/>
      <c r="F375" s="183"/>
      <c r="G375" s="177"/>
      <c r="H375" s="178"/>
      <c r="I375" s="13" t="b">
        <f t="shared" si="34"/>
        <v>1</v>
      </c>
      <c r="J375" s="13" t="b">
        <f t="shared" si="35"/>
        <v>1</v>
      </c>
      <c r="K375" s="13" t="b">
        <f t="shared" si="36"/>
        <v>1</v>
      </c>
      <c r="L375" s="13" t="b">
        <f t="shared" si="31"/>
        <v>1</v>
      </c>
      <c r="M375" s="13" t="b">
        <f t="shared" si="32"/>
        <v>1</v>
      </c>
      <c r="N375" s="13" t="b">
        <f t="shared" si="33"/>
        <v>1</v>
      </c>
    </row>
    <row r="376" spans="1:14">
      <c r="A376" s="67">
        <v>357</v>
      </c>
      <c r="B376" s="183"/>
      <c r="C376" s="183"/>
      <c r="D376" s="177"/>
      <c r="E376" s="177"/>
      <c r="F376" s="183"/>
      <c r="G376" s="177"/>
      <c r="H376" s="178"/>
      <c r="I376" s="13" t="b">
        <f t="shared" si="34"/>
        <v>1</v>
      </c>
      <c r="J376" s="13" t="b">
        <f t="shared" si="35"/>
        <v>1</v>
      </c>
      <c r="K376" s="13" t="b">
        <f t="shared" si="36"/>
        <v>1</v>
      </c>
      <c r="L376" s="13" t="b">
        <f t="shared" si="31"/>
        <v>1</v>
      </c>
      <c r="M376" s="13" t="b">
        <f t="shared" si="32"/>
        <v>1</v>
      </c>
      <c r="N376" s="13" t="b">
        <f t="shared" si="33"/>
        <v>1</v>
      </c>
    </row>
    <row r="377" spans="1:14">
      <c r="A377" s="67">
        <v>358</v>
      </c>
      <c r="B377" s="183"/>
      <c r="C377" s="183"/>
      <c r="D377" s="177"/>
      <c r="E377" s="177"/>
      <c r="F377" s="183"/>
      <c r="G377" s="177"/>
      <c r="H377" s="178"/>
      <c r="I377" s="13" t="b">
        <f t="shared" si="34"/>
        <v>1</v>
      </c>
      <c r="J377" s="13" t="b">
        <f t="shared" si="35"/>
        <v>1</v>
      </c>
      <c r="K377" s="13" t="b">
        <f t="shared" si="36"/>
        <v>1</v>
      </c>
      <c r="L377" s="13" t="b">
        <f t="shared" si="31"/>
        <v>1</v>
      </c>
      <c r="M377" s="13" t="b">
        <f t="shared" si="32"/>
        <v>1</v>
      </c>
      <c r="N377" s="13" t="b">
        <f t="shared" si="33"/>
        <v>1</v>
      </c>
    </row>
    <row r="378" spans="1:14">
      <c r="A378" s="67">
        <v>359</v>
      </c>
      <c r="B378" s="183"/>
      <c r="C378" s="183"/>
      <c r="D378" s="177"/>
      <c r="E378" s="177"/>
      <c r="F378" s="183"/>
      <c r="G378" s="177"/>
      <c r="H378" s="178"/>
      <c r="I378" s="13" t="b">
        <f t="shared" si="34"/>
        <v>1</v>
      </c>
      <c r="J378" s="13" t="b">
        <f t="shared" si="35"/>
        <v>1</v>
      </c>
      <c r="K378" s="13" t="b">
        <f t="shared" si="36"/>
        <v>1</v>
      </c>
      <c r="L378" s="13" t="b">
        <f t="shared" si="31"/>
        <v>1</v>
      </c>
      <c r="M378" s="13" t="b">
        <f t="shared" si="32"/>
        <v>1</v>
      </c>
      <c r="N378" s="13" t="b">
        <f t="shared" si="33"/>
        <v>1</v>
      </c>
    </row>
    <row r="379" spans="1:14">
      <c r="A379" s="67">
        <v>360</v>
      </c>
      <c r="B379" s="183"/>
      <c r="C379" s="183"/>
      <c r="D379" s="177"/>
      <c r="E379" s="177"/>
      <c r="F379" s="183"/>
      <c r="G379" s="177"/>
      <c r="H379" s="178"/>
      <c r="I379" s="13" t="b">
        <f t="shared" si="34"/>
        <v>1</v>
      </c>
      <c r="J379" s="13" t="b">
        <f t="shared" si="35"/>
        <v>1</v>
      </c>
      <c r="K379" s="13" t="b">
        <f t="shared" si="36"/>
        <v>1</v>
      </c>
      <c r="L379" s="13" t="b">
        <f t="shared" si="31"/>
        <v>1</v>
      </c>
      <c r="M379" s="13" t="b">
        <f t="shared" si="32"/>
        <v>1</v>
      </c>
      <c r="N379" s="13" t="b">
        <f t="shared" si="33"/>
        <v>1</v>
      </c>
    </row>
    <row r="380" spans="1:14">
      <c r="A380" s="67">
        <v>361</v>
      </c>
      <c r="B380" s="183"/>
      <c r="C380" s="183"/>
      <c r="D380" s="177"/>
      <c r="E380" s="177"/>
      <c r="F380" s="183"/>
      <c r="G380" s="177"/>
      <c r="H380" s="178"/>
      <c r="I380" s="13" t="b">
        <f t="shared" si="34"/>
        <v>1</v>
      </c>
      <c r="J380" s="13" t="b">
        <f t="shared" si="35"/>
        <v>1</v>
      </c>
      <c r="K380" s="13" t="b">
        <f t="shared" si="36"/>
        <v>1</v>
      </c>
      <c r="L380" s="13" t="b">
        <f t="shared" si="31"/>
        <v>1</v>
      </c>
      <c r="M380" s="13" t="b">
        <f t="shared" si="32"/>
        <v>1</v>
      </c>
      <c r="N380" s="13" t="b">
        <f t="shared" si="33"/>
        <v>1</v>
      </c>
    </row>
    <row r="381" spans="1:14">
      <c r="A381" s="67">
        <v>362</v>
      </c>
      <c r="B381" s="183"/>
      <c r="C381" s="183"/>
      <c r="D381" s="177"/>
      <c r="E381" s="177"/>
      <c r="F381" s="183"/>
      <c r="G381" s="177"/>
      <c r="H381" s="178"/>
      <c r="I381" s="13" t="b">
        <f t="shared" si="34"/>
        <v>1</v>
      </c>
      <c r="J381" s="13" t="b">
        <f t="shared" si="35"/>
        <v>1</v>
      </c>
      <c r="K381" s="13" t="b">
        <f t="shared" si="36"/>
        <v>1</v>
      </c>
      <c r="L381" s="13" t="b">
        <f t="shared" si="31"/>
        <v>1</v>
      </c>
      <c r="M381" s="13" t="b">
        <f t="shared" si="32"/>
        <v>1</v>
      </c>
      <c r="N381" s="13" t="b">
        <f t="shared" si="33"/>
        <v>1</v>
      </c>
    </row>
    <row r="382" spans="1:14">
      <c r="A382" s="67">
        <v>363</v>
      </c>
      <c r="B382" s="183"/>
      <c r="C382" s="183"/>
      <c r="D382" s="177"/>
      <c r="E382" s="177"/>
      <c r="F382" s="183"/>
      <c r="G382" s="177"/>
      <c r="H382" s="178"/>
      <c r="I382" s="13" t="b">
        <f t="shared" si="34"/>
        <v>1</v>
      </c>
      <c r="J382" s="13" t="b">
        <f t="shared" si="35"/>
        <v>1</v>
      </c>
      <c r="K382" s="13" t="b">
        <f t="shared" si="36"/>
        <v>1</v>
      </c>
      <c r="L382" s="13" t="b">
        <f t="shared" si="31"/>
        <v>1</v>
      </c>
      <c r="M382" s="13" t="b">
        <f t="shared" si="32"/>
        <v>1</v>
      </c>
      <c r="N382" s="13" t="b">
        <f t="shared" si="33"/>
        <v>1</v>
      </c>
    </row>
    <row r="383" spans="1:14">
      <c r="A383" s="67">
        <v>364</v>
      </c>
      <c r="B383" s="183"/>
      <c r="C383" s="183"/>
      <c r="D383" s="177"/>
      <c r="E383" s="177"/>
      <c r="F383" s="183"/>
      <c r="G383" s="177"/>
      <c r="H383" s="178"/>
      <c r="I383" s="13" t="b">
        <f t="shared" si="34"/>
        <v>1</v>
      </c>
      <c r="J383" s="13" t="b">
        <f t="shared" si="35"/>
        <v>1</v>
      </c>
      <c r="K383" s="13" t="b">
        <f t="shared" si="36"/>
        <v>1</v>
      </c>
      <c r="L383" s="13" t="b">
        <f t="shared" si="31"/>
        <v>1</v>
      </c>
      <c r="M383" s="13" t="b">
        <f t="shared" si="32"/>
        <v>1</v>
      </c>
      <c r="N383" s="13" t="b">
        <f t="shared" si="33"/>
        <v>1</v>
      </c>
    </row>
    <row r="384" spans="1:14">
      <c r="A384" s="67">
        <v>365</v>
      </c>
      <c r="B384" s="183"/>
      <c r="C384" s="183"/>
      <c r="D384" s="177"/>
      <c r="E384" s="177"/>
      <c r="F384" s="183"/>
      <c r="G384" s="177"/>
      <c r="H384" s="178"/>
      <c r="I384" s="13" t="b">
        <f t="shared" si="34"/>
        <v>1</v>
      </c>
      <c r="J384" s="13" t="b">
        <f t="shared" si="35"/>
        <v>1</v>
      </c>
      <c r="K384" s="13" t="b">
        <f t="shared" si="36"/>
        <v>1</v>
      </c>
      <c r="L384" s="13" t="b">
        <f t="shared" si="31"/>
        <v>1</v>
      </c>
      <c r="M384" s="13" t="b">
        <f t="shared" si="32"/>
        <v>1</v>
      </c>
      <c r="N384" s="13" t="b">
        <f t="shared" si="33"/>
        <v>1</v>
      </c>
    </row>
    <row r="385" spans="1:14">
      <c r="A385" s="67">
        <v>366</v>
      </c>
      <c r="B385" s="183"/>
      <c r="C385" s="183"/>
      <c r="D385" s="177"/>
      <c r="E385" s="177"/>
      <c r="F385" s="183"/>
      <c r="G385" s="177"/>
      <c r="H385" s="178"/>
      <c r="I385" s="13" t="b">
        <f t="shared" si="34"/>
        <v>1</v>
      </c>
      <c r="J385" s="13" t="b">
        <f t="shared" si="35"/>
        <v>1</v>
      </c>
      <c r="K385" s="13" t="b">
        <f t="shared" si="36"/>
        <v>1</v>
      </c>
      <c r="L385" s="13" t="b">
        <f t="shared" si="31"/>
        <v>1</v>
      </c>
      <c r="M385" s="13" t="b">
        <f t="shared" si="32"/>
        <v>1</v>
      </c>
      <c r="N385" s="13" t="b">
        <f t="shared" si="33"/>
        <v>1</v>
      </c>
    </row>
    <row r="386" spans="1:14">
      <c r="A386" s="67">
        <v>367</v>
      </c>
      <c r="B386" s="183"/>
      <c r="C386" s="183"/>
      <c r="D386" s="177"/>
      <c r="E386" s="177"/>
      <c r="F386" s="183"/>
      <c r="G386" s="177"/>
      <c r="H386" s="178"/>
      <c r="I386" s="13" t="b">
        <f t="shared" si="34"/>
        <v>1</v>
      </c>
      <c r="J386" s="13" t="b">
        <f t="shared" si="35"/>
        <v>1</v>
      </c>
      <c r="K386" s="13" t="b">
        <f t="shared" si="36"/>
        <v>1</v>
      </c>
      <c r="L386" s="13" t="b">
        <f t="shared" si="31"/>
        <v>1</v>
      </c>
      <c r="M386" s="13" t="b">
        <f t="shared" si="32"/>
        <v>1</v>
      </c>
      <c r="N386" s="13" t="b">
        <f t="shared" si="33"/>
        <v>1</v>
      </c>
    </row>
    <row r="387" spans="1:14">
      <c r="A387" s="67">
        <v>368</v>
      </c>
      <c r="B387" s="183"/>
      <c r="C387" s="183"/>
      <c r="D387" s="177"/>
      <c r="E387" s="177"/>
      <c r="F387" s="183"/>
      <c r="G387" s="177"/>
      <c r="H387" s="178"/>
      <c r="I387" s="13" t="b">
        <f t="shared" si="34"/>
        <v>1</v>
      </c>
      <c r="J387" s="13" t="b">
        <f t="shared" si="35"/>
        <v>1</v>
      </c>
      <c r="K387" s="13" t="b">
        <f t="shared" si="36"/>
        <v>1</v>
      </c>
      <c r="L387" s="13" t="b">
        <f t="shared" si="31"/>
        <v>1</v>
      </c>
      <c r="M387" s="13" t="b">
        <f t="shared" si="32"/>
        <v>1</v>
      </c>
      <c r="N387" s="13" t="b">
        <f t="shared" si="33"/>
        <v>1</v>
      </c>
    </row>
    <row r="388" spans="1:14">
      <c r="A388" s="67">
        <v>369</v>
      </c>
      <c r="B388" s="183"/>
      <c r="C388" s="183"/>
      <c r="D388" s="177"/>
      <c r="E388" s="177"/>
      <c r="F388" s="183"/>
      <c r="G388" s="177"/>
      <c r="H388" s="178"/>
      <c r="I388" s="13" t="b">
        <f t="shared" si="34"/>
        <v>1</v>
      </c>
      <c r="J388" s="13" t="b">
        <f t="shared" si="35"/>
        <v>1</v>
      </c>
      <c r="K388" s="13" t="b">
        <f t="shared" si="36"/>
        <v>1</v>
      </c>
      <c r="L388" s="13" t="b">
        <f t="shared" si="31"/>
        <v>1</v>
      </c>
      <c r="M388" s="13" t="b">
        <f t="shared" si="32"/>
        <v>1</v>
      </c>
      <c r="N388" s="13" t="b">
        <f t="shared" si="33"/>
        <v>1</v>
      </c>
    </row>
    <row r="389" spans="1:14">
      <c r="A389" s="67">
        <v>370</v>
      </c>
      <c r="B389" s="183"/>
      <c r="C389" s="183"/>
      <c r="D389" s="177"/>
      <c r="E389" s="177"/>
      <c r="F389" s="183"/>
      <c r="G389" s="177"/>
      <c r="H389" s="178"/>
      <c r="I389" s="13" t="b">
        <f t="shared" si="34"/>
        <v>1</v>
      </c>
      <c r="J389" s="13" t="b">
        <f t="shared" si="35"/>
        <v>1</v>
      </c>
      <c r="K389" s="13" t="b">
        <f t="shared" si="36"/>
        <v>1</v>
      </c>
      <c r="L389" s="13" t="b">
        <f t="shared" si="31"/>
        <v>1</v>
      </c>
      <c r="M389" s="13" t="b">
        <f t="shared" si="32"/>
        <v>1</v>
      </c>
      <c r="N389" s="13" t="b">
        <f t="shared" si="33"/>
        <v>1</v>
      </c>
    </row>
    <row r="390" spans="1:14">
      <c r="A390" s="67">
        <v>371</v>
      </c>
      <c r="B390" s="183"/>
      <c r="C390" s="183"/>
      <c r="D390" s="177"/>
      <c r="E390" s="177"/>
      <c r="F390" s="183"/>
      <c r="G390" s="177"/>
      <c r="H390" s="178"/>
      <c r="I390" s="13" t="b">
        <f t="shared" si="34"/>
        <v>1</v>
      </c>
      <c r="J390" s="13" t="b">
        <f t="shared" si="35"/>
        <v>1</v>
      </c>
      <c r="K390" s="13" t="b">
        <f t="shared" si="36"/>
        <v>1</v>
      </c>
      <c r="L390" s="13" t="b">
        <f t="shared" si="31"/>
        <v>1</v>
      </c>
      <c r="M390" s="13" t="b">
        <f t="shared" si="32"/>
        <v>1</v>
      </c>
      <c r="N390" s="13" t="b">
        <f t="shared" si="33"/>
        <v>1</v>
      </c>
    </row>
    <row r="391" spans="1:14">
      <c r="A391" s="67">
        <v>372</v>
      </c>
      <c r="B391" s="183"/>
      <c r="C391" s="183"/>
      <c r="D391" s="177"/>
      <c r="E391" s="177"/>
      <c r="F391" s="183"/>
      <c r="G391" s="177"/>
      <c r="H391" s="178"/>
      <c r="I391" s="13" t="b">
        <f t="shared" si="34"/>
        <v>1</v>
      </c>
      <c r="J391" s="13" t="b">
        <f t="shared" si="35"/>
        <v>1</v>
      </c>
      <c r="K391" s="13" t="b">
        <f t="shared" si="36"/>
        <v>1</v>
      </c>
      <c r="L391" s="13" t="b">
        <f t="shared" si="31"/>
        <v>1</v>
      </c>
      <c r="M391" s="13" t="b">
        <f t="shared" si="32"/>
        <v>1</v>
      </c>
      <c r="N391" s="13" t="b">
        <f t="shared" si="33"/>
        <v>1</v>
      </c>
    </row>
    <row r="392" spans="1:14">
      <c r="A392" s="67">
        <v>373</v>
      </c>
      <c r="B392" s="183"/>
      <c r="C392" s="183"/>
      <c r="D392" s="177"/>
      <c r="E392" s="177"/>
      <c r="F392" s="183"/>
      <c r="G392" s="177"/>
      <c r="H392" s="178"/>
      <c r="I392" s="13" t="b">
        <f t="shared" si="34"/>
        <v>1</v>
      </c>
      <c r="J392" s="13" t="b">
        <f t="shared" si="35"/>
        <v>1</v>
      </c>
      <c r="K392" s="13" t="b">
        <f t="shared" si="36"/>
        <v>1</v>
      </c>
      <c r="L392" s="13" t="b">
        <f t="shared" si="31"/>
        <v>1</v>
      </c>
      <c r="M392" s="13" t="b">
        <f t="shared" si="32"/>
        <v>1</v>
      </c>
      <c r="N392" s="13" t="b">
        <f t="shared" si="33"/>
        <v>1</v>
      </c>
    </row>
    <row r="393" spans="1:14">
      <c r="A393" s="67">
        <v>374</v>
      </c>
      <c r="B393" s="183"/>
      <c r="C393" s="183"/>
      <c r="D393" s="177"/>
      <c r="E393" s="177"/>
      <c r="F393" s="183"/>
      <c r="G393" s="177"/>
      <c r="H393" s="178"/>
      <c r="I393" s="13" t="b">
        <f t="shared" si="34"/>
        <v>1</v>
      </c>
      <c r="J393" s="13" t="b">
        <f t="shared" si="35"/>
        <v>1</v>
      </c>
      <c r="K393" s="13" t="b">
        <f t="shared" si="36"/>
        <v>1</v>
      </c>
      <c r="L393" s="13" t="b">
        <f t="shared" si="31"/>
        <v>1</v>
      </c>
      <c r="M393" s="13" t="b">
        <f t="shared" si="32"/>
        <v>1</v>
      </c>
      <c r="N393" s="13" t="b">
        <f t="shared" si="33"/>
        <v>1</v>
      </c>
    </row>
    <row r="394" spans="1:14">
      <c r="A394" s="67">
        <v>375</v>
      </c>
      <c r="B394" s="183"/>
      <c r="C394" s="183"/>
      <c r="D394" s="177"/>
      <c r="E394" s="177"/>
      <c r="F394" s="183"/>
      <c r="G394" s="177"/>
      <c r="H394" s="178"/>
      <c r="I394" s="13" t="b">
        <f t="shared" si="34"/>
        <v>1</v>
      </c>
      <c r="J394" s="13" t="b">
        <f t="shared" si="35"/>
        <v>1</v>
      </c>
      <c r="K394" s="13" t="b">
        <f t="shared" si="36"/>
        <v>1</v>
      </c>
      <c r="L394" s="13" t="b">
        <f t="shared" si="31"/>
        <v>1</v>
      </c>
      <c r="M394" s="13" t="b">
        <f t="shared" si="32"/>
        <v>1</v>
      </c>
      <c r="N394" s="13" t="b">
        <f t="shared" si="33"/>
        <v>1</v>
      </c>
    </row>
    <row r="395" spans="1:14">
      <c r="A395" s="67">
        <v>376</v>
      </c>
      <c r="B395" s="183"/>
      <c r="C395" s="183"/>
      <c r="D395" s="177"/>
      <c r="E395" s="177"/>
      <c r="F395" s="183"/>
      <c r="G395" s="177"/>
      <c r="H395" s="178"/>
      <c r="I395" s="13" t="b">
        <f t="shared" si="34"/>
        <v>1</v>
      </c>
      <c r="J395" s="13" t="b">
        <f t="shared" si="35"/>
        <v>1</v>
      </c>
      <c r="K395" s="13" t="b">
        <f t="shared" si="36"/>
        <v>1</v>
      </c>
      <c r="L395" s="13" t="b">
        <f t="shared" si="31"/>
        <v>1</v>
      </c>
      <c r="M395" s="13" t="b">
        <f t="shared" si="32"/>
        <v>1</v>
      </c>
      <c r="N395" s="13" t="b">
        <f t="shared" si="33"/>
        <v>1</v>
      </c>
    </row>
    <row r="396" spans="1:14">
      <c r="A396" s="67">
        <v>377</v>
      </c>
      <c r="B396" s="183"/>
      <c r="C396" s="183"/>
      <c r="D396" s="177"/>
      <c r="E396" s="177"/>
      <c r="F396" s="183"/>
      <c r="G396" s="177"/>
      <c r="H396" s="178"/>
      <c r="I396" s="13" t="b">
        <f t="shared" si="34"/>
        <v>1</v>
      </c>
      <c r="J396" s="13" t="b">
        <f t="shared" si="35"/>
        <v>1</v>
      </c>
      <c r="K396" s="13" t="b">
        <f t="shared" si="36"/>
        <v>1</v>
      </c>
      <c r="L396" s="13" t="b">
        <f t="shared" si="31"/>
        <v>1</v>
      </c>
      <c r="M396" s="13" t="b">
        <f t="shared" si="32"/>
        <v>1</v>
      </c>
      <c r="N396" s="13" t="b">
        <f t="shared" si="33"/>
        <v>1</v>
      </c>
    </row>
    <row r="397" spans="1:14">
      <c r="A397" s="67">
        <v>378</v>
      </c>
      <c r="B397" s="183"/>
      <c r="C397" s="183"/>
      <c r="D397" s="177"/>
      <c r="E397" s="177"/>
      <c r="F397" s="183"/>
      <c r="G397" s="177"/>
      <c r="H397" s="178"/>
      <c r="I397" s="13" t="b">
        <f t="shared" si="34"/>
        <v>1</v>
      </c>
      <c r="J397" s="13" t="b">
        <f t="shared" si="35"/>
        <v>1</v>
      </c>
      <c r="K397" s="13" t="b">
        <f t="shared" si="36"/>
        <v>1</v>
      </c>
      <c r="L397" s="13" t="b">
        <f t="shared" si="31"/>
        <v>1</v>
      </c>
      <c r="M397" s="13" t="b">
        <f t="shared" si="32"/>
        <v>1</v>
      </c>
      <c r="N397" s="13" t="b">
        <f t="shared" si="33"/>
        <v>1</v>
      </c>
    </row>
    <row r="398" spans="1:14">
      <c r="A398" s="67">
        <v>379</v>
      </c>
      <c r="B398" s="183"/>
      <c r="C398" s="183"/>
      <c r="D398" s="177"/>
      <c r="E398" s="177"/>
      <c r="F398" s="183"/>
      <c r="G398" s="177"/>
      <c r="H398" s="178"/>
      <c r="I398" s="13" t="b">
        <f t="shared" si="34"/>
        <v>1</v>
      </c>
      <c r="J398" s="13" t="b">
        <f t="shared" si="35"/>
        <v>1</v>
      </c>
      <c r="K398" s="13" t="b">
        <f t="shared" si="36"/>
        <v>1</v>
      </c>
      <c r="L398" s="13" t="b">
        <f t="shared" si="31"/>
        <v>1</v>
      </c>
      <c r="M398" s="13" t="b">
        <f t="shared" si="32"/>
        <v>1</v>
      </c>
      <c r="N398" s="13" t="b">
        <f t="shared" si="33"/>
        <v>1</v>
      </c>
    </row>
    <row r="399" spans="1:14">
      <c r="A399" s="67">
        <v>380</v>
      </c>
      <c r="B399" s="183"/>
      <c r="C399" s="183"/>
      <c r="D399" s="177"/>
      <c r="E399" s="177"/>
      <c r="F399" s="183"/>
      <c r="G399" s="177"/>
      <c r="H399" s="178"/>
      <c r="I399" s="13" t="b">
        <f t="shared" si="34"/>
        <v>1</v>
      </c>
      <c r="J399" s="13" t="b">
        <f t="shared" si="35"/>
        <v>1</v>
      </c>
      <c r="K399" s="13" t="b">
        <f t="shared" si="36"/>
        <v>1</v>
      </c>
      <c r="L399" s="13" t="b">
        <f t="shared" si="31"/>
        <v>1</v>
      </c>
      <c r="M399" s="13" t="b">
        <f t="shared" si="32"/>
        <v>1</v>
      </c>
      <c r="N399" s="13" t="b">
        <f t="shared" si="33"/>
        <v>1</v>
      </c>
    </row>
    <row r="400" spans="1:14">
      <c r="A400" s="67">
        <v>381</v>
      </c>
      <c r="B400" s="183"/>
      <c r="C400" s="183"/>
      <c r="D400" s="177"/>
      <c r="E400" s="177"/>
      <c r="F400" s="183"/>
      <c r="G400" s="177"/>
      <c r="H400" s="178"/>
      <c r="I400" s="13" t="b">
        <f t="shared" si="34"/>
        <v>1</v>
      </c>
      <c r="J400" s="13" t="b">
        <f t="shared" si="35"/>
        <v>1</v>
      </c>
      <c r="K400" s="13" t="b">
        <f t="shared" si="36"/>
        <v>1</v>
      </c>
      <c r="L400" s="13" t="b">
        <f t="shared" si="31"/>
        <v>1</v>
      </c>
      <c r="M400" s="13" t="b">
        <f t="shared" si="32"/>
        <v>1</v>
      </c>
      <c r="N400" s="13" t="b">
        <f t="shared" si="33"/>
        <v>1</v>
      </c>
    </row>
    <row r="401" spans="1:14">
      <c r="A401" s="67">
        <v>382</v>
      </c>
      <c r="B401" s="183"/>
      <c r="C401" s="183"/>
      <c r="D401" s="177"/>
      <c r="E401" s="177"/>
      <c r="F401" s="183"/>
      <c r="G401" s="177"/>
      <c r="H401" s="178"/>
      <c r="I401" s="13" t="b">
        <f t="shared" si="34"/>
        <v>1</v>
      </c>
      <c r="J401" s="13" t="b">
        <f t="shared" si="35"/>
        <v>1</v>
      </c>
      <c r="K401" s="13" t="b">
        <f t="shared" si="36"/>
        <v>1</v>
      </c>
      <c r="L401" s="13" t="b">
        <f t="shared" si="31"/>
        <v>1</v>
      </c>
      <c r="M401" s="13" t="b">
        <f t="shared" si="32"/>
        <v>1</v>
      </c>
      <c r="N401" s="13" t="b">
        <f t="shared" si="33"/>
        <v>1</v>
      </c>
    </row>
    <row r="402" spans="1:14">
      <c r="A402" s="67">
        <v>383</v>
      </c>
      <c r="B402" s="183"/>
      <c r="C402" s="183"/>
      <c r="D402" s="177"/>
      <c r="E402" s="177"/>
      <c r="F402" s="183"/>
      <c r="G402" s="177"/>
      <c r="H402" s="178"/>
      <c r="I402" s="13" t="b">
        <f t="shared" si="34"/>
        <v>1</v>
      </c>
      <c r="J402" s="13" t="b">
        <f t="shared" si="35"/>
        <v>1</v>
      </c>
      <c r="K402" s="13" t="b">
        <f t="shared" si="36"/>
        <v>1</v>
      </c>
      <c r="L402" s="13" t="b">
        <f t="shared" si="31"/>
        <v>1</v>
      </c>
      <c r="M402" s="13" t="b">
        <f t="shared" si="32"/>
        <v>1</v>
      </c>
      <c r="N402" s="13" t="b">
        <f t="shared" si="33"/>
        <v>1</v>
      </c>
    </row>
    <row r="403" spans="1:14">
      <c r="A403" s="67">
        <v>384</v>
      </c>
      <c r="B403" s="183"/>
      <c r="C403" s="183"/>
      <c r="D403" s="177"/>
      <c r="E403" s="177"/>
      <c r="F403" s="183"/>
      <c r="G403" s="177"/>
      <c r="H403" s="178"/>
      <c r="I403" s="13" t="b">
        <f t="shared" si="34"/>
        <v>1</v>
      </c>
      <c r="J403" s="13" t="b">
        <f t="shared" si="35"/>
        <v>1</v>
      </c>
      <c r="K403" s="13" t="b">
        <f t="shared" si="36"/>
        <v>1</v>
      </c>
      <c r="L403" s="13" t="b">
        <f t="shared" si="31"/>
        <v>1</v>
      </c>
      <c r="M403" s="13" t="b">
        <f t="shared" si="32"/>
        <v>1</v>
      </c>
      <c r="N403" s="13" t="b">
        <f t="shared" si="33"/>
        <v>1</v>
      </c>
    </row>
    <row r="404" spans="1:14">
      <c r="A404" s="67">
        <v>385</v>
      </c>
      <c r="B404" s="183"/>
      <c r="C404" s="183"/>
      <c r="D404" s="177"/>
      <c r="E404" s="177"/>
      <c r="F404" s="183"/>
      <c r="G404" s="177"/>
      <c r="H404" s="178"/>
      <c r="I404" s="13" t="b">
        <f t="shared" si="34"/>
        <v>1</v>
      </c>
      <c r="J404" s="13" t="b">
        <f t="shared" si="35"/>
        <v>1</v>
      </c>
      <c r="K404" s="13" t="b">
        <f t="shared" si="36"/>
        <v>1</v>
      </c>
      <c r="L404" s="13" t="b">
        <f t="shared" ref="L404:L467" si="37">IF(D404="",TRUE,(IF(ISNUMBER(MATCH(D404,CountriesList,0)),TRUE,FALSE)))</f>
        <v>1</v>
      </c>
      <c r="M404" s="13" t="b">
        <f t="shared" ref="M404:M467" si="38">IF(E404="",TRUE,(IF(ISNUMBER(MATCH(E404,typeofentityList,0)),TRUE,FALSE)))</f>
        <v>1</v>
      </c>
      <c r="N404" s="13" t="b">
        <f t="shared" ref="N404:N467" si="39">IF(G404="",TRUE,(IF(ISNUMBER(MATCH(G404,ShortRelationList,0)),TRUE,FALSE)))</f>
        <v>1</v>
      </c>
    </row>
    <row r="405" spans="1:14">
      <c r="A405" s="67">
        <v>386</v>
      </c>
      <c r="B405" s="183"/>
      <c r="C405" s="183"/>
      <c r="D405" s="177"/>
      <c r="E405" s="177"/>
      <c r="F405" s="183"/>
      <c r="G405" s="177"/>
      <c r="H405" s="178"/>
      <c r="I405" s="13" t="b">
        <f t="shared" si="34"/>
        <v>1</v>
      </c>
      <c r="J405" s="13" t="b">
        <f t="shared" si="35"/>
        <v>1</v>
      </c>
      <c r="K405" s="13" t="b">
        <f t="shared" si="36"/>
        <v>1</v>
      </c>
      <c r="L405" s="13" t="b">
        <f t="shared" si="37"/>
        <v>1</v>
      </c>
      <c r="M405" s="13" t="b">
        <f t="shared" si="38"/>
        <v>1</v>
      </c>
      <c r="N405" s="13" t="b">
        <f t="shared" si="39"/>
        <v>1</v>
      </c>
    </row>
    <row r="406" spans="1:14">
      <c r="A406" s="67">
        <v>387</v>
      </c>
      <c r="B406" s="183"/>
      <c r="C406" s="183"/>
      <c r="D406" s="177"/>
      <c r="E406" s="177"/>
      <c r="F406" s="183"/>
      <c r="G406" s="177"/>
      <c r="H406" s="178"/>
      <c r="I406" s="13" t="b">
        <f t="shared" ref="I406:I469" si="40">IF(ISBLANK(B406),TRUE,IF(OR(ISBLANK(C406),ISBLANK(D406),ISBLANK(E406),ISBLANK(F406),ISBLANK(G406),ISBLANK(H406)),FALSE,TRUE))</f>
        <v>1</v>
      </c>
      <c r="J406" s="13" t="b">
        <f t="shared" ref="J406:J469" si="41">IF(OR(AND(B406="N/A",D406="N/A",E406="N/A",G406="N/A"),AND(ISBLANK(B406),ISBLANK(D406),ISBLANK(E406),ISBLANK(G406)),AND(NOT(ISBLANK(B406)),NOT(ISBLANK(D406)),NOT(ISBLANK(E406)),NOT(ISBLANK(G406)),B406&lt;&gt;"N/A",D406&lt;&gt;"N/A",E406&lt;&gt;"N/A",G406&lt;&gt;"N/A")),TRUE,FALSE)</f>
        <v>1</v>
      </c>
      <c r="K406" s="13" t="b">
        <f t="shared" ref="K406:K469" si="42">IF(OR(AND(ISBLANK(B406),H406=0),AND(B406="N/A",H406=0),AND(NOT(ISBLANK(B406)),B406&lt;&gt;"N/A",H406&lt;&gt;0)),TRUE,FALSE)</f>
        <v>1</v>
      </c>
      <c r="L406" s="13" t="b">
        <f t="shared" si="37"/>
        <v>1</v>
      </c>
      <c r="M406" s="13" t="b">
        <f t="shared" si="38"/>
        <v>1</v>
      </c>
      <c r="N406" s="13" t="b">
        <f t="shared" si="39"/>
        <v>1</v>
      </c>
    </row>
    <row r="407" spans="1:14">
      <c r="A407" s="67">
        <v>388</v>
      </c>
      <c r="B407" s="183"/>
      <c r="C407" s="183"/>
      <c r="D407" s="177"/>
      <c r="E407" s="177"/>
      <c r="F407" s="183"/>
      <c r="G407" s="177"/>
      <c r="H407" s="178"/>
      <c r="I407" s="13" t="b">
        <f t="shared" si="40"/>
        <v>1</v>
      </c>
      <c r="J407" s="13" t="b">
        <f t="shared" si="41"/>
        <v>1</v>
      </c>
      <c r="K407" s="13" t="b">
        <f t="shared" si="42"/>
        <v>1</v>
      </c>
      <c r="L407" s="13" t="b">
        <f t="shared" si="37"/>
        <v>1</v>
      </c>
      <c r="M407" s="13" t="b">
        <f t="shared" si="38"/>
        <v>1</v>
      </c>
      <c r="N407" s="13" t="b">
        <f t="shared" si="39"/>
        <v>1</v>
      </c>
    </row>
    <row r="408" spans="1:14">
      <c r="A408" s="67">
        <v>389</v>
      </c>
      <c r="B408" s="183"/>
      <c r="C408" s="183"/>
      <c r="D408" s="177"/>
      <c r="E408" s="177"/>
      <c r="F408" s="183"/>
      <c r="G408" s="177"/>
      <c r="H408" s="178"/>
      <c r="I408" s="13" t="b">
        <f t="shared" si="40"/>
        <v>1</v>
      </c>
      <c r="J408" s="13" t="b">
        <f t="shared" si="41"/>
        <v>1</v>
      </c>
      <c r="K408" s="13" t="b">
        <f t="shared" si="42"/>
        <v>1</v>
      </c>
      <c r="L408" s="13" t="b">
        <f t="shared" si="37"/>
        <v>1</v>
      </c>
      <c r="M408" s="13" t="b">
        <f t="shared" si="38"/>
        <v>1</v>
      </c>
      <c r="N408" s="13" t="b">
        <f t="shared" si="39"/>
        <v>1</v>
      </c>
    </row>
    <row r="409" spans="1:14">
      <c r="A409" s="67">
        <v>390</v>
      </c>
      <c r="B409" s="183"/>
      <c r="C409" s="183"/>
      <c r="D409" s="177"/>
      <c r="E409" s="177"/>
      <c r="F409" s="183"/>
      <c r="G409" s="177"/>
      <c r="H409" s="178"/>
      <c r="I409" s="13" t="b">
        <f t="shared" si="40"/>
        <v>1</v>
      </c>
      <c r="J409" s="13" t="b">
        <f t="shared" si="41"/>
        <v>1</v>
      </c>
      <c r="K409" s="13" t="b">
        <f t="shared" si="42"/>
        <v>1</v>
      </c>
      <c r="L409" s="13" t="b">
        <f t="shared" si="37"/>
        <v>1</v>
      </c>
      <c r="M409" s="13" t="b">
        <f t="shared" si="38"/>
        <v>1</v>
      </c>
      <c r="N409" s="13" t="b">
        <f t="shared" si="39"/>
        <v>1</v>
      </c>
    </row>
    <row r="410" spans="1:14">
      <c r="A410" s="67">
        <v>391</v>
      </c>
      <c r="B410" s="183"/>
      <c r="C410" s="183"/>
      <c r="D410" s="177"/>
      <c r="E410" s="177"/>
      <c r="F410" s="183"/>
      <c r="G410" s="177"/>
      <c r="H410" s="178"/>
      <c r="I410" s="13" t="b">
        <f t="shared" si="40"/>
        <v>1</v>
      </c>
      <c r="J410" s="13" t="b">
        <f t="shared" si="41"/>
        <v>1</v>
      </c>
      <c r="K410" s="13" t="b">
        <f t="shared" si="42"/>
        <v>1</v>
      </c>
      <c r="L410" s="13" t="b">
        <f t="shared" si="37"/>
        <v>1</v>
      </c>
      <c r="M410" s="13" t="b">
        <f t="shared" si="38"/>
        <v>1</v>
      </c>
      <c r="N410" s="13" t="b">
        <f t="shared" si="39"/>
        <v>1</v>
      </c>
    </row>
    <row r="411" spans="1:14">
      <c r="A411" s="67">
        <v>392</v>
      </c>
      <c r="B411" s="183"/>
      <c r="C411" s="183"/>
      <c r="D411" s="177"/>
      <c r="E411" s="177"/>
      <c r="F411" s="183"/>
      <c r="G411" s="177"/>
      <c r="H411" s="178"/>
      <c r="I411" s="13" t="b">
        <f t="shared" si="40"/>
        <v>1</v>
      </c>
      <c r="J411" s="13" t="b">
        <f t="shared" si="41"/>
        <v>1</v>
      </c>
      <c r="K411" s="13" t="b">
        <f t="shared" si="42"/>
        <v>1</v>
      </c>
      <c r="L411" s="13" t="b">
        <f t="shared" si="37"/>
        <v>1</v>
      </c>
      <c r="M411" s="13" t="b">
        <f t="shared" si="38"/>
        <v>1</v>
      </c>
      <c r="N411" s="13" t="b">
        <f t="shared" si="39"/>
        <v>1</v>
      </c>
    </row>
    <row r="412" spans="1:14">
      <c r="A412" s="67">
        <v>393</v>
      </c>
      <c r="B412" s="183"/>
      <c r="C412" s="183"/>
      <c r="D412" s="177"/>
      <c r="E412" s="177"/>
      <c r="F412" s="183"/>
      <c r="G412" s="177"/>
      <c r="H412" s="178"/>
      <c r="I412" s="13" t="b">
        <f t="shared" si="40"/>
        <v>1</v>
      </c>
      <c r="J412" s="13" t="b">
        <f t="shared" si="41"/>
        <v>1</v>
      </c>
      <c r="K412" s="13" t="b">
        <f t="shared" si="42"/>
        <v>1</v>
      </c>
      <c r="L412" s="13" t="b">
        <f t="shared" si="37"/>
        <v>1</v>
      </c>
      <c r="M412" s="13" t="b">
        <f t="shared" si="38"/>
        <v>1</v>
      </c>
      <c r="N412" s="13" t="b">
        <f t="shared" si="39"/>
        <v>1</v>
      </c>
    </row>
    <row r="413" spans="1:14">
      <c r="A413" s="67">
        <v>394</v>
      </c>
      <c r="B413" s="183"/>
      <c r="C413" s="183"/>
      <c r="D413" s="177"/>
      <c r="E413" s="177"/>
      <c r="F413" s="183"/>
      <c r="G413" s="177"/>
      <c r="H413" s="178"/>
      <c r="I413" s="13" t="b">
        <f t="shared" si="40"/>
        <v>1</v>
      </c>
      <c r="J413" s="13" t="b">
        <f t="shared" si="41"/>
        <v>1</v>
      </c>
      <c r="K413" s="13" t="b">
        <f t="shared" si="42"/>
        <v>1</v>
      </c>
      <c r="L413" s="13" t="b">
        <f t="shared" si="37"/>
        <v>1</v>
      </c>
      <c r="M413" s="13" t="b">
        <f t="shared" si="38"/>
        <v>1</v>
      </c>
      <c r="N413" s="13" t="b">
        <f t="shared" si="39"/>
        <v>1</v>
      </c>
    </row>
    <row r="414" spans="1:14">
      <c r="A414" s="67">
        <v>395</v>
      </c>
      <c r="B414" s="183"/>
      <c r="C414" s="183"/>
      <c r="D414" s="177"/>
      <c r="E414" s="177"/>
      <c r="F414" s="183"/>
      <c r="G414" s="177"/>
      <c r="H414" s="178"/>
      <c r="I414" s="13" t="b">
        <f t="shared" si="40"/>
        <v>1</v>
      </c>
      <c r="J414" s="13" t="b">
        <f t="shared" si="41"/>
        <v>1</v>
      </c>
      <c r="K414" s="13" t="b">
        <f t="shared" si="42"/>
        <v>1</v>
      </c>
      <c r="L414" s="13" t="b">
        <f t="shared" si="37"/>
        <v>1</v>
      </c>
      <c r="M414" s="13" t="b">
        <f t="shared" si="38"/>
        <v>1</v>
      </c>
      <c r="N414" s="13" t="b">
        <f t="shared" si="39"/>
        <v>1</v>
      </c>
    </row>
    <row r="415" spans="1:14">
      <c r="A415" s="67">
        <v>396</v>
      </c>
      <c r="B415" s="183"/>
      <c r="C415" s="183"/>
      <c r="D415" s="177"/>
      <c r="E415" s="177"/>
      <c r="F415" s="183"/>
      <c r="G415" s="177"/>
      <c r="H415" s="178"/>
      <c r="I415" s="13" t="b">
        <f t="shared" si="40"/>
        <v>1</v>
      </c>
      <c r="J415" s="13" t="b">
        <f t="shared" si="41"/>
        <v>1</v>
      </c>
      <c r="K415" s="13" t="b">
        <f t="shared" si="42"/>
        <v>1</v>
      </c>
      <c r="L415" s="13" t="b">
        <f t="shared" si="37"/>
        <v>1</v>
      </c>
      <c r="M415" s="13" t="b">
        <f t="shared" si="38"/>
        <v>1</v>
      </c>
      <c r="N415" s="13" t="b">
        <f t="shared" si="39"/>
        <v>1</v>
      </c>
    </row>
    <row r="416" spans="1:14">
      <c r="A416" s="67">
        <v>397</v>
      </c>
      <c r="B416" s="183"/>
      <c r="C416" s="183"/>
      <c r="D416" s="177"/>
      <c r="E416" s="177"/>
      <c r="F416" s="183"/>
      <c r="G416" s="177"/>
      <c r="H416" s="178"/>
      <c r="I416" s="13" t="b">
        <f t="shared" si="40"/>
        <v>1</v>
      </c>
      <c r="J416" s="13" t="b">
        <f t="shared" si="41"/>
        <v>1</v>
      </c>
      <c r="K416" s="13" t="b">
        <f t="shared" si="42"/>
        <v>1</v>
      </c>
      <c r="L416" s="13" t="b">
        <f t="shared" si="37"/>
        <v>1</v>
      </c>
      <c r="M416" s="13" t="b">
        <f t="shared" si="38"/>
        <v>1</v>
      </c>
      <c r="N416" s="13" t="b">
        <f t="shared" si="39"/>
        <v>1</v>
      </c>
    </row>
    <row r="417" spans="1:14">
      <c r="A417" s="67">
        <v>398</v>
      </c>
      <c r="B417" s="183"/>
      <c r="C417" s="183"/>
      <c r="D417" s="177"/>
      <c r="E417" s="177"/>
      <c r="F417" s="183"/>
      <c r="G417" s="177"/>
      <c r="H417" s="178"/>
      <c r="I417" s="13" t="b">
        <f t="shared" si="40"/>
        <v>1</v>
      </c>
      <c r="J417" s="13" t="b">
        <f t="shared" si="41"/>
        <v>1</v>
      </c>
      <c r="K417" s="13" t="b">
        <f t="shared" si="42"/>
        <v>1</v>
      </c>
      <c r="L417" s="13" t="b">
        <f t="shared" si="37"/>
        <v>1</v>
      </c>
      <c r="M417" s="13" t="b">
        <f t="shared" si="38"/>
        <v>1</v>
      </c>
      <c r="N417" s="13" t="b">
        <f t="shared" si="39"/>
        <v>1</v>
      </c>
    </row>
    <row r="418" spans="1:14">
      <c r="A418" s="67">
        <v>399</v>
      </c>
      <c r="B418" s="183"/>
      <c r="C418" s="183"/>
      <c r="D418" s="177"/>
      <c r="E418" s="177"/>
      <c r="F418" s="183"/>
      <c r="G418" s="177"/>
      <c r="H418" s="178"/>
      <c r="I418" s="13" t="b">
        <f t="shared" si="40"/>
        <v>1</v>
      </c>
      <c r="J418" s="13" t="b">
        <f t="shared" si="41"/>
        <v>1</v>
      </c>
      <c r="K418" s="13" t="b">
        <f t="shared" si="42"/>
        <v>1</v>
      </c>
      <c r="L418" s="13" t="b">
        <f t="shared" si="37"/>
        <v>1</v>
      </c>
      <c r="M418" s="13" t="b">
        <f t="shared" si="38"/>
        <v>1</v>
      </c>
      <c r="N418" s="13" t="b">
        <f t="shared" si="39"/>
        <v>1</v>
      </c>
    </row>
    <row r="419" spans="1:14">
      <c r="A419" s="67">
        <v>400</v>
      </c>
      <c r="B419" s="183"/>
      <c r="C419" s="183"/>
      <c r="D419" s="177"/>
      <c r="E419" s="177"/>
      <c r="F419" s="183"/>
      <c r="G419" s="177"/>
      <c r="H419" s="178"/>
      <c r="I419" s="13" t="b">
        <f t="shared" si="40"/>
        <v>1</v>
      </c>
      <c r="J419" s="13" t="b">
        <f t="shared" si="41"/>
        <v>1</v>
      </c>
      <c r="K419" s="13" t="b">
        <f t="shared" si="42"/>
        <v>1</v>
      </c>
      <c r="L419" s="13" t="b">
        <f t="shared" si="37"/>
        <v>1</v>
      </c>
      <c r="M419" s="13" t="b">
        <f t="shared" si="38"/>
        <v>1</v>
      </c>
      <c r="N419" s="13" t="b">
        <f t="shared" si="39"/>
        <v>1</v>
      </c>
    </row>
    <row r="420" spans="1:14">
      <c r="A420" s="67">
        <v>401</v>
      </c>
      <c r="B420" s="183"/>
      <c r="C420" s="183"/>
      <c r="D420" s="177"/>
      <c r="E420" s="177"/>
      <c r="F420" s="183"/>
      <c r="G420" s="177"/>
      <c r="H420" s="178"/>
      <c r="I420" s="13" t="b">
        <f t="shared" si="40"/>
        <v>1</v>
      </c>
      <c r="J420" s="13" t="b">
        <f t="shared" si="41"/>
        <v>1</v>
      </c>
      <c r="K420" s="13" t="b">
        <f t="shared" si="42"/>
        <v>1</v>
      </c>
      <c r="L420" s="13" t="b">
        <f t="shared" si="37"/>
        <v>1</v>
      </c>
      <c r="M420" s="13" t="b">
        <f t="shared" si="38"/>
        <v>1</v>
      </c>
      <c r="N420" s="13" t="b">
        <f t="shared" si="39"/>
        <v>1</v>
      </c>
    </row>
    <row r="421" spans="1:14">
      <c r="A421" s="67">
        <v>402</v>
      </c>
      <c r="B421" s="183"/>
      <c r="C421" s="183"/>
      <c r="D421" s="177"/>
      <c r="E421" s="177"/>
      <c r="F421" s="183"/>
      <c r="G421" s="177"/>
      <c r="H421" s="178"/>
      <c r="I421" s="13" t="b">
        <f t="shared" si="40"/>
        <v>1</v>
      </c>
      <c r="J421" s="13" t="b">
        <f t="shared" si="41"/>
        <v>1</v>
      </c>
      <c r="K421" s="13" t="b">
        <f t="shared" si="42"/>
        <v>1</v>
      </c>
      <c r="L421" s="13" t="b">
        <f t="shared" si="37"/>
        <v>1</v>
      </c>
      <c r="M421" s="13" t="b">
        <f t="shared" si="38"/>
        <v>1</v>
      </c>
      <c r="N421" s="13" t="b">
        <f t="shared" si="39"/>
        <v>1</v>
      </c>
    </row>
    <row r="422" spans="1:14">
      <c r="A422" s="67">
        <v>403</v>
      </c>
      <c r="B422" s="183"/>
      <c r="C422" s="183"/>
      <c r="D422" s="177"/>
      <c r="E422" s="177"/>
      <c r="F422" s="183"/>
      <c r="G422" s="177"/>
      <c r="H422" s="178"/>
      <c r="I422" s="13" t="b">
        <f t="shared" si="40"/>
        <v>1</v>
      </c>
      <c r="J422" s="13" t="b">
        <f t="shared" si="41"/>
        <v>1</v>
      </c>
      <c r="K422" s="13" t="b">
        <f t="shared" si="42"/>
        <v>1</v>
      </c>
      <c r="L422" s="13" t="b">
        <f t="shared" si="37"/>
        <v>1</v>
      </c>
      <c r="M422" s="13" t="b">
        <f t="shared" si="38"/>
        <v>1</v>
      </c>
      <c r="N422" s="13" t="b">
        <f t="shared" si="39"/>
        <v>1</v>
      </c>
    </row>
    <row r="423" spans="1:14">
      <c r="A423" s="67">
        <v>404</v>
      </c>
      <c r="B423" s="183"/>
      <c r="C423" s="183"/>
      <c r="D423" s="177"/>
      <c r="E423" s="177"/>
      <c r="F423" s="183"/>
      <c r="G423" s="177"/>
      <c r="H423" s="178"/>
      <c r="I423" s="13" t="b">
        <f t="shared" si="40"/>
        <v>1</v>
      </c>
      <c r="J423" s="13" t="b">
        <f t="shared" si="41"/>
        <v>1</v>
      </c>
      <c r="K423" s="13" t="b">
        <f t="shared" si="42"/>
        <v>1</v>
      </c>
      <c r="L423" s="13" t="b">
        <f t="shared" si="37"/>
        <v>1</v>
      </c>
      <c r="M423" s="13" t="b">
        <f t="shared" si="38"/>
        <v>1</v>
      </c>
      <c r="N423" s="13" t="b">
        <f t="shared" si="39"/>
        <v>1</v>
      </c>
    </row>
    <row r="424" spans="1:14">
      <c r="A424" s="67">
        <v>405</v>
      </c>
      <c r="B424" s="183"/>
      <c r="C424" s="183"/>
      <c r="D424" s="177"/>
      <c r="E424" s="177"/>
      <c r="F424" s="183"/>
      <c r="G424" s="177"/>
      <c r="H424" s="178"/>
      <c r="I424" s="13" t="b">
        <f t="shared" si="40"/>
        <v>1</v>
      </c>
      <c r="J424" s="13" t="b">
        <f t="shared" si="41"/>
        <v>1</v>
      </c>
      <c r="K424" s="13" t="b">
        <f t="shared" si="42"/>
        <v>1</v>
      </c>
      <c r="L424" s="13" t="b">
        <f t="shared" si="37"/>
        <v>1</v>
      </c>
      <c r="M424" s="13" t="b">
        <f t="shared" si="38"/>
        <v>1</v>
      </c>
      <c r="N424" s="13" t="b">
        <f t="shared" si="39"/>
        <v>1</v>
      </c>
    </row>
    <row r="425" spans="1:14">
      <c r="A425" s="67">
        <v>406</v>
      </c>
      <c r="B425" s="183"/>
      <c r="C425" s="183"/>
      <c r="D425" s="177"/>
      <c r="E425" s="177"/>
      <c r="F425" s="183"/>
      <c r="G425" s="177"/>
      <c r="H425" s="178"/>
      <c r="I425" s="13" t="b">
        <f t="shared" si="40"/>
        <v>1</v>
      </c>
      <c r="J425" s="13" t="b">
        <f t="shared" si="41"/>
        <v>1</v>
      </c>
      <c r="K425" s="13" t="b">
        <f t="shared" si="42"/>
        <v>1</v>
      </c>
      <c r="L425" s="13" t="b">
        <f t="shared" si="37"/>
        <v>1</v>
      </c>
      <c r="M425" s="13" t="b">
        <f t="shared" si="38"/>
        <v>1</v>
      </c>
      <c r="N425" s="13" t="b">
        <f t="shared" si="39"/>
        <v>1</v>
      </c>
    </row>
    <row r="426" spans="1:14">
      <c r="A426" s="67">
        <v>407</v>
      </c>
      <c r="B426" s="183"/>
      <c r="C426" s="183"/>
      <c r="D426" s="177"/>
      <c r="E426" s="177"/>
      <c r="F426" s="183"/>
      <c r="G426" s="177"/>
      <c r="H426" s="178"/>
      <c r="I426" s="13" t="b">
        <f t="shared" si="40"/>
        <v>1</v>
      </c>
      <c r="J426" s="13" t="b">
        <f t="shared" si="41"/>
        <v>1</v>
      </c>
      <c r="K426" s="13" t="b">
        <f t="shared" si="42"/>
        <v>1</v>
      </c>
      <c r="L426" s="13" t="b">
        <f t="shared" si="37"/>
        <v>1</v>
      </c>
      <c r="M426" s="13" t="b">
        <f t="shared" si="38"/>
        <v>1</v>
      </c>
      <c r="N426" s="13" t="b">
        <f t="shared" si="39"/>
        <v>1</v>
      </c>
    </row>
    <row r="427" spans="1:14">
      <c r="A427" s="67">
        <v>408</v>
      </c>
      <c r="B427" s="183"/>
      <c r="C427" s="183"/>
      <c r="D427" s="177"/>
      <c r="E427" s="177"/>
      <c r="F427" s="183"/>
      <c r="G427" s="177"/>
      <c r="H427" s="178"/>
      <c r="I427" s="13" t="b">
        <f t="shared" si="40"/>
        <v>1</v>
      </c>
      <c r="J427" s="13" t="b">
        <f t="shared" si="41"/>
        <v>1</v>
      </c>
      <c r="K427" s="13" t="b">
        <f t="shared" si="42"/>
        <v>1</v>
      </c>
      <c r="L427" s="13" t="b">
        <f t="shared" si="37"/>
        <v>1</v>
      </c>
      <c r="M427" s="13" t="b">
        <f t="shared" si="38"/>
        <v>1</v>
      </c>
      <c r="N427" s="13" t="b">
        <f t="shared" si="39"/>
        <v>1</v>
      </c>
    </row>
    <row r="428" spans="1:14">
      <c r="A428" s="67">
        <v>409</v>
      </c>
      <c r="B428" s="183"/>
      <c r="C428" s="183"/>
      <c r="D428" s="177"/>
      <c r="E428" s="177"/>
      <c r="F428" s="183"/>
      <c r="G428" s="177"/>
      <c r="H428" s="178"/>
      <c r="I428" s="13" t="b">
        <f t="shared" si="40"/>
        <v>1</v>
      </c>
      <c r="J428" s="13" t="b">
        <f t="shared" si="41"/>
        <v>1</v>
      </c>
      <c r="K428" s="13" t="b">
        <f t="shared" si="42"/>
        <v>1</v>
      </c>
      <c r="L428" s="13" t="b">
        <f t="shared" si="37"/>
        <v>1</v>
      </c>
      <c r="M428" s="13" t="b">
        <f t="shared" si="38"/>
        <v>1</v>
      </c>
      <c r="N428" s="13" t="b">
        <f t="shared" si="39"/>
        <v>1</v>
      </c>
    </row>
    <row r="429" spans="1:14">
      <c r="A429" s="67">
        <v>410</v>
      </c>
      <c r="B429" s="183"/>
      <c r="C429" s="183"/>
      <c r="D429" s="177"/>
      <c r="E429" s="177"/>
      <c r="F429" s="183"/>
      <c r="G429" s="177"/>
      <c r="H429" s="178"/>
      <c r="I429" s="13" t="b">
        <f t="shared" si="40"/>
        <v>1</v>
      </c>
      <c r="J429" s="13" t="b">
        <f t="shared" si="41"/>
        <v>1</v>
      </c>
      <c r="K429" s="13" t="b">
        <f t="shared" si="42"/>
        <v>1</v>
      </c>
      <c r="L429" s="13" t="b">
        <f t="shared" si="37"/>
        <v>1</v>
      </c>
      <c r="M429" s="13" t="b">
        <f t="shared" si="38"/>
        <v>1</v>
      </c>
      <c r="N429" s="13" t="b">
        <f t="shared" si="39"/>
        <v>1</v>
      </c>
    </row>
    <row r="430" spans="1:14">
      <c r="A430" s="67">
        <v>411</v>
      </c>
      <c r="B430" s="183"/>
      <c r="C430" s="183"/>
      <c r="D430" s="177"/>
      <c r="E430" s="177"/>
      <c r="F430" s="183"/>
      <c r="G430" s="177"/>
      <c r="H430" s="178"/>
      <c r="I430" s="13" t="b">
        <f t="shared" si="40"/>
        <v>1</v>
      </c>
      <c r="J430" s="13" t="b">
        <f t="shared" si="41"/>
        <v>1</v>
      </c>
      <c r="K430" s="13" t="b">
        <f t="shared" si="42"/>
        <v>1</v>
      </c>
      <c r="L430" s="13" t="b">
        <f t="shared" si="37"/>
        <v>1</v>
      </c>
      <c r="M430" s="13" t="b">
        <f t="shared" si="38"/>
        <v>1</v>
      </c>
      <c r="N430" s="13" t="b">
        <f t="shared" si="39"/>
        <v>1</v>
      </c>
    </row>
    <row r="431" spans="1:14">
      <c r="A431" s="67">
        <v>412</v>
      </c>
      <c r="B431" s="183"/>
      <c r="C431" s="183"/>
      <c r="D431" s="177"/>
      <c r="E431" s="177"/>
      <c r="F431" s="183"/>
      <c r="G431" s="177"/>
      <c r="H431" s="178"/>
      <c r="I431" s="13" t="b">
        <f t="shared" si="40"/>
        <v>1</v>
      </c>
      <c r="J431" s="13" t="b">
        <f t="shared" si="41"/>
        <v>1</v>
      </c>
      <c r="K431" s="13" t="b">
        <f t="shared" si="42"/>
        <v>1</v>
      </c>
      <c r="L431" s="13" t="b">
        <f t="shared" si="37"/>
        <v>1</v>
      </c>
      <c r="M431" s="13" t="b">
        <f t="shared" si="38"/>
        <v>1</v>
      </c>
      <c r="N431" s="13" t="b">
        <f t="shared" si="39"/>
        <v>1</v>
      </c>
    </row>
    <row r="432" spans="1:14">
      <c r="A432" s="67">
        <v>413</v>
      </c>
      <c r="B432" s="183"/>
      <c r="C432" s="183"/>
      <c r="D432" s="177"/>
      <c r="E432" s="177"/>
      <c r="F432" s="183"/>
      <c r="G432" s="177"/>
      <c r="H432" s="178"/>
      <c r="I432" s="13" t="b">
        <f t="shared" si="40"/>
        <v>1</v>
      </c>
      <c r="J432" s="13" t="b">
        <f t="shared" si="41"/>
        <v>1</v>
      </c>
      <c r="K432" s="13" t="b">
        <f t="shared" si="42"/>
        <v>1</v>
      </c>
      <c r="L432" s="13" t="b">
        <f t="shared" si="37"/>
        <v>1</v>
      </c>
      <c r="M432" s="13" t="b">
        <f t="shared" si="38"/>
        <v>1</v>
      </c>
      <c r="N432" s="13" t="b">
        <f t="shared" si="39"/>
        <v>1</v>
      </c>
    </row>
    <row r="433" spans="1:14">
      <c r="A433" s="67">
        <v>414</v>
      </c>
      <c r="B433" s="183"/>
      <c r="C433" s="183"/>
      <c r="D433" s="177"/>
      <c r="E433" s="177"/>
      <c r="F433" s="183"/>
      <c r="G433" s="177"/>
      <c r="H433" s="178"/>
      <c r="I433" s="13" t="b">
        <f t="shared" si="40"/>
        <v>1</v>
      </c>
      <c r="J433" s="13" t="b">
        <f t="shared" si="41"/>
        <v>1</v>
      </c>
      <c r="K433" s="13" t="b">
        <f t="shared" si="42"/>
        <v>1</v>
      </c>
      <c r="L433" s="13" t="b">
        <f t="shared" si="37"/>
        <v>1</v>
      </c>
      <c r="M433" s="13" t="b">
        <f t="shared" si="38"/>
        <v>1</v>
      </c>
      <c r="N433" s="13" t="b">
        <f t="shared" si="39"/>
        <v>1</v>
      </c>
    </row>
    <row r="434" spans="1:14">
      <c r="A434" s="67">
        <v>415</v>
      </c>
      <c r="B434" s="183"/>
      <c r="C434" s="183"/>
      <c r="D434" s="177"/>
      <c r="E434" s="177"/>
      <c r="F434" s="183"/>
      <c r="G434" s="177"/>
      <c r="H434" s="178"/>
      <c r="I434" s="13" t="b">
        <f t="shared" si="40"/>
        <v>1</v>
      </c>
      <c r="J434" s="13" t="b">
        <f t="shared" si="41"/>
        <v>1</v>
      </c>
      <c r="K434" s="13" t="b">
        <f t="shared" si="42"/>
        <v>1</v>
      </c>
      <c r="L434" s="13" t="b">
        <f t="shared" si="37"/>
        <v>1</v>
      </c>
      <c r="M434" s="13" t="b">
        <f t="shared" si="38"/>
        <v>1</v>
      </c>
      <c r="N434" s="13" t="b">
        <f t="shared" si="39"/>
        <v>1</v>
      </c>
    </row>
    <row r="435" spans="1:14">
      <c r="A435" s="67">
        <v>416</v>
      </c>
      <c r="B435" s="183"/>
      <c r="C435" s="183"/>
      <c r="D435" s="177"/>
      <c r="E435" s="177"/>
      <c r="F435" s="183"/>
      <c r="G435" s="177"/>
      <c r="H435" s="178"/>
      <c r="I435" s="13" t="b">
        <f t="shared" si="40"/>
        <v>1</v>
      </c>
      <c r="J435" s="13" t="b">
        <f t="shared" si="41"/>
        <v>1</v>
      </c>
      <c r="K435" s="13" t="b">
        <f t="shared" si="42"/>
        <v>1</v>
      </c>
      <c r="L435" s="13" t="b">
        <f t="shared" si="37"/>
        <v>1</v>
      </c>
      <c r="M435" s="13" t="b">
        <f t="shared" si="38"/>
        <v>1</v>
      </c>
      <c r="N435" s="13" t="b">
        <f t="shared" si="39"/>
        <v>1</v>
      </c>
    </row>
    <row r="436" spans="1:14">
      <c r="A436" s="67">
        <v>417</v>
      </c>
      <c r="B436" s="183"/>
      <c r="C436" s="183"/>
      <c r="D436" s="177"/>
      <c r="E436" s="177"/>
      <c r="F436" s="183"/>
      <c r="G436" s="177"/>
      <c r="H436" s="178"/>
      <c r="I436" s="13" t="b">
        <f t="shared" si="40"/>
        <v>1</v>
      </c>
      <c r="J436" s="13" t="b">
        <f t="shared" si="41"/>
        <v>1</v>
      </c>
      <c r="K436" s="13" t="b">
        <f t="shared" si="42"/>
        <v>1</v>
      </c>
      <c r="L436" s="13" t="b">
        <f t="shared" si="37"/>
        <v>1</v>
      </c>
      <c r="M436" s="13" t="b">
        <f t="shared" si="38"/>
        <v>1</v>
      </c>
      <c r="N436" s="13" t="b">
        <f t="shared" si="39"/>
        <v>1</v>
      </c>
    </row>
    <row r="437" spans="1:14">
      <c r="A437" s="67">
        <v>418</v>
      </c>
      <c r="B437" s="183"/>
      <c r="C437" s="183"/>
      <c r="D437" s="177"/>
      <c r="E437" s="177"/>
      <c r="F437" s="183"/>
      <c r="G437" s="177"/>
      <c r="H437" s="178"/>
      <c r="I437" s="13" t="b">
        <f t="shared" si="40"/>
        <v>1</v>
      </c>
      <c r="J437" s="13" t="b">
        <f t="shared" si="41"/>
        <v>1</v>
      </c>
      <c r="K437" s="13" t="b">
        <f t="shared" si="42"/>
        <v>1</v>
      </c>
      <c r="L437" s="13" t="b">
        <f t="shared" si="37"/>
        <v>1</v>
      </c>
      <c r="M437" s="13" t="b">
        <f t="shared" si="38"/>
        <v>1</v>
      </c>
      <c r="N437" s="13" t="b">
        <f t="shared" si="39"/>
        <v>1</v>
      </c>
    </row>
    <row r="438" spans="1:14">
      <c r="A438" s="67">
        <v>419</v>
      </c>
      <c r="B438" s="183"/>
      <c r="C438" s="183"/>
      <c r="D438" s="177"/>
      <c r="E438" s="177"/>
      <c r="F438" s="183"/>
      <c r="G438" s="177"/>
      <c r="H438" s="178"/>
      <c r="I438" s="13" t="b">
        <f t="shared" si="40"/>
        <v>1</v>
      </c>
      <c r="J438" s="13" t="b">
        <f t="shared" si="41"/>
        <v>1</v>
      </c>
      <c r="K438" s="13" t="b">
        <f t="shared" si="42"/>
        <v>1</v>
      </c>
      <c r="L438" s="13" t="b">
        <f t="shared" si="37"/>
        <v>1</v>
      </c>
      <c r="M438" s="13" t="b">
        <f t="shared" si="38"/>
        <v>1</v>
      </c>
      <c r="N438" s="13" t="b">
        <f t="shared" si="39"/>
        <v>1</v>
      </c>
    </row>
    <row r="439" spans="1:14">
      <c r="A439" s="67">
        <v>420</v>
      </c>
      <c r="B439" s="183"/>
      <c r="C439" s="183"/>
      <c r="D439" s="177"/>
      <c r="E439" s="177"/>
      <c r="F439" s="183"/>
      <c r="G439" s="177"/>
      <c r="H439" s="178"/>
      <c r="I439" s="13" t="b">
        <f t="shared" si="40"/>
        <v>1</v>
      </c>
      <c r="J439" s="13" t="b">
        <f t="shared" si="41"/>
        <v>1</v>
      </c>
      <c r="K439" s="13" t="b">
        <f t="shared" si="42"/>
        <v>1</v>
      </c>
      <c r="L439" s="13" t="b">
        <f t="shared" si="37"/>
        <v>1</v>
      </c>
      <c r="M439" s="13" t="b">
        <f t="shared" si="38"/>
        <v>1</v>
      </c>
      <c r="N439" s="13" t="b">
        <f t="shared" si="39"/>
        <v>1</v>
      </c>
    </row>
    <row r="440" spans="1:14">
      <c r="A440" s="67">
        <v>421</v>
      </c>
      <c r="B440" s="183"/>
      <c r="C440" s="183"/>
      <c r="D440" s="177"/>
      <c r="E440" s="177"/>
      <c r="F440" s="183"/>
      <c r="G440" s="177"/>
      <c r="H440" s="178"/>
      <c r="I440" s="13" t="b">
        <f t="shared" si="40"/>
        <v>1</v>
      </c>
      <c r="J440" s="13" t="b">
        <f t="shared" si="41"/>
        <v>1</v>
      </c>
      <c r="K440" s="13" t="b">
        <f t="shared" si="42"/>
        <v>1</v>
      </c>
      <c r="L440" s="13" t="b">
        <f t="shared" si="37"/>
        <v>1</v>
      </c>
      <c r="M440" s="13" t="b">
        <f t="shared" si="38"/>
        <v>1</v>
      </c>
      <c r="N440" s="13" t="b">
        <f t="shared" si="39"/>
        <v>1</v>
      </c>
    </row>
    <row r="441" spans="1:14">
      <c r="A441" s="67">
        <v>422</v>
      </c>
      <c r="B441" s="183"/>
      <c r="C441" s="183"/>
      <c r="D441" s="177"/>
      <c r="E441" s="177"/>
      <c r="F441" s="183"/>
      <c r="G441" s="177"/>
      <c r="H441" s="178"/>
      <c r="I441" s="13" t="b">
        <f t="shared" si="40"/>
        <v>1</v>
      </c>
      <c r="J441" s="13" t="b">
        <f t="shared" si="41"/>
        <v>1</v>
      </c>
      <c r="K441" s="13" t="b">
        <f t="shared" si="42"/>
        <v>1</v>
      </c>
      <c r="L441" s="13" t="b">
        <f t="shared" si="37"/>
        <v>1</v>
      </c>
      <c r="M441" s="13" t="b">
        <f t="shared" si="38"/>
        <v>1</v>
      </c>
      <c r="N441" s="13" t="b">
        <f t="shared" si="39"/>
        <v>1</v>
      </c>
    </row>
    <row r="442" spans="1:14">
      <c r="A442" s="67">
        <v>423</v>
      </c>
      <c r="B442" s="183"/>
      <c r="C442" s="183"/>
      <c r="D442" s="177"/>
      <c r="E442" s="177"/>
      <c r="F442" s="183"/>
      <c r="G442" s="177"/>
      <c r="H442" s="178"/>
      <c r="I442" s="13" t="b">
        <f t="shared" si="40"/>
        <v>1</v>
      </c>
      <c r="J442" s="13" t="b">
        <f t="shared" si="41"/>
        <v>1</v>
      </c>
      <c r="K442" s="13" t="b">
        <f t="shared" si="42"/>
        <v>1</v>
      </c>
      <c r="L442" s="13" t="b">
        <f t="shared" si="37"/>
        <v>1</v>
      </c>
      <c r="M442" s="13" t="b">
        <f t="shared" si="38"/>
        <v>1</v>
      </c>
      <c r="N442" s="13" t="b">
        <f t="shared" si="39"/>
        <v>1</v>
      </c>
    </row>
    <row r="443" spans="1:14">
      <c r="A443" s="67">
        <v>424</v>
      </c>
      <c r="B443" s="183"/>
      <c r="C443" s="183"/>
      <c r="D443" s="177"/>
      <c r="E443" s="177"/>
      <c r="F443" s="183"/>
      <c r="G443" s="177"/>
      <c r="H443" s="178"/>
      <c r="I443" s="13" t="b">
        <f t="shared" si="40"/>
        <v>1</v>
      </c>
      <c r="J443" s="13" t="b">
        <f t="shared" si="41"/>
        <v>1</v>
      </c>
      <c r="K443" s="13" t="b">
        <f t="shared" si="42"/>
        <v>1</v>
      </c>
      <c r="L443" s="13" t="b">
        <f t="shared" si="37"/>
        <v>1</v>
      </c>
      <c r="M443" s="13" t="b">
        <f t="shared" si="38"/>
        <v>1</v>
      </c>
      <c r="N443" s="13" t="b">
        <f t="shared" si="39"/>
        <v>1</v>
      </c>
    </row>
    <row r="444" spans="1:14">
      <c r="A444" s="67">
        <v>425</v>
      </c>
      <c r="B444" s="183"/>
      <c r="C444" s="183"/>
      <c r="D444" s="177"/>
      <c r="E444" s="177"/>
      <c r="F444" s="183"/>
      <c r="G444" s="177"/>
      <c r="H444" s="178"/>
      <c r="I444" s="13" t="b">
        <f t="shared" si="40"/>
        <v>1</v>
      </c>
      <c r="J444" s="13" t="b">
        <f t="shared" si="41"/>
        <v>1</v>
      </c>
      <c r="K444" s="13" t="b">
        <f t="shared" si="42"/>
        <v>1</v>
      </c>
      <c r="L444" s="13" t="b">
        <f t="shared" si="37"/>
        <v>1</v>
      </c>
      <c r="M444" s="13" t="b">
        <f t="shared" si="38"/>
        <v>1</v>
      </c>
      <c r="N444" s="13" t="b">
        <f t="shared" si="39"/>
        <v>1</v>
      </c>
    </row>
    <row r="445" spans="1:14">
      <c r="A445" s="67">
        <v>426</v>
      </c>
      <c r="B445" s="183"/>
      <c r="C445" s="183"/>
      <c r="D445" s="177"/>
      <c r="E445" s="177"/>
      <c r="F445" s="183"/>
      <c r="G445" s="177"/>
      <c r="H445" s="178"/>
      <c r="I445" s="13" t="b">
        <f t="shared" si="40"/>
        <v>1</v>
      </c>
      <c r="J445" s="13" t="b">
        <f t="shared" si="41"/>
        <v>1</v>
      </c>
      <c r="K445" s="13" t="b">
        <f t="shared" si="42"/>
        <v>1</v>
      </c>
      <c r="L445" s="13" t="b">
        <f t="shared" si="37"/>
        <v>1</v>
      </c>
      <c r="M445" s="13" t="b">
        <f t="shared" si="38"/>
        <v>1</v>
      </c>
      <c r="N445" s="13" t="b">
        <f t="shared" si="39"/>
        <v>1</v>
      </c>
    </row>
    <row r="446" spans="1:14">
      <c r="A446" s="67">
        <v>427</v>
      </c>
      <c r="B446" s="183"/>
      <c r="C446" s="183"/>
      <c r="D446" s="177"/>
      <c r="E446" s="177"/>
      <c r="F446" s="183"/>
      <c r="G446" s="177"/>
      <c r="H446" s="178"/>
      <c r="I446" s="13" t="b">
        <f t="shared" si="40"/>
        <v>1</v>
      </c>
      <c r="J446" s="13" t="b">
        <f t="shared" si="41"/>
        <v>1</v>
      </c>
      <c r="K446" s="13" t="b">
        <f t="shared" si="42"/>
        <v>1</v>
      </c>
      <c r="L446" s="13" t="b">
        <f t="shared" si="37"/>
        <v>1</v>
      </c>
      <c r="M446" s="13" t="b">
        <f t="shared" si="38"/>
        <v>1</v>
      </c>
      <c r="N446" s="13" t="b">
        <f t="shared" si="39"/>
        <v>1</v>
      </c>
    </row>
    <row r="447" spans="1:14">
      <c r="A447" s="67">
        <v>428</v>
      </c>
      <c r="B447" s="183"/>
      <c r="C447" s="183"/>
      <c r="D447" s="177"/>
      <c r="E447" s="177"/>
      <c r="F447" s="183"/>
      <c r="G447" s="177"/>
      <c r="H447" s="178"/>
      <c r="I447" s="13" t="b">
        <f t="shared" si="40"/>
        <v>1</v>
      </c>
      <c r="J447" s="13" t="b">
        <f t="shared" si="41"/>
        <v>1</v>
      </c>
      <c r="K447" s="13" t="b">
        <f t="shared" si="42"/>
        <v>1</v>
      </c>
      <c r="L447" s="13" t="b">
        <f t="shared" si="37"/>
        <v>1</v>
      </c>
      <c r="M447" s="13" t="b">
        <f t="shared" si="38"/>
        <v>1</v>
      </c>
      <c r="N447" s="13" t="b">
        <f t="shared" si="39"/>
        <v>1</v>
      </c>
    </row>
    <row r="448" spans="1:14">
      <c r="A448" s="67">
        <v>429</v>
      </c>
      <c r="B448" s="183"/>
      <c r="C448" s="183"/>
      <c r="D448" s="177"/>
      <c r="E448" s="177"/>
      <c r="F448" s="183"/>
      <c r="G448" s="177"/>
      <c r="H448" s="178"/>
      <c r="I448" s="13" t="b">
        <f t="shared" si="40"/>
        <v>1</v>
      </c>
      <c r="J448" s="13" t="b">
        <f t="shared" si="41"/>
        <v>1</v>
      </c>
      <c r="K448" s="13" t="b">
        <f t="shared" si="42"/>
        <v>1</v>
      </c>
      <c r="L448" s="13" t="b">
        <f t="shared" si="37"/>
        <v>1</v>
      </c>
      <c r="M448" s="13" t="b">
        <f t="shared" si="38"/>
        <v>1</v>
      </c>
      <c r="N448" s="13" t="b">
        <f t="shared" si="39"/>
        <v>1</v>
      </c>
    </row>
    <row r="449" spans="1:14">
      <c r="A449" s="67">
        <v>430</v>
      </c>
      <c r="B449" s="183"/>
      <c r="C449" s="183"/>
      <c r="D449" s="177"/>
      <c r="E449" s="177"/>
      <c r="F449" s="183"/>
      <c r="G449" s="177"/>
      <c r="H449" s="178"/>
      <c r="I449" s="13" t="b">
        <f t="shared" si="40"/>
        <v>1</v>
      </c>
      <c r="J449" s="13" t="b">
        <f t="shared" si="41"/>
        <v>1</v>
      </c>
      <c r="K449" s="13" t="b">
        <f t="shared" si="42"/>
        <v>1</v>
      </c>
      <c r="L449" s="13" t="b">
        <f t="shared" si="37"/>
        <v>1</v>
      </c>
      <c r="M449" s="13" t="b">
        <f t="shared" si="38"/>
        <v>1</v>
      </c>
      <c r="N449" s="13" t="b">
        <f t="shared" si="39"/>
        <v>1</v>
      </c>
    </row>
    <row r="450" spans="1:14">
      <c r="A450" s="67">
        <v>431</v>
      </c>
      <c r="B450" s="183"/>
      <c r="C450" s="183"/>
      <c r="D450" s="177"/>
      <c r="E450" s="177"/>
      <c r="F450" s="183"/>
      <c r="G450" s="177"/>
      <c r="H450" s="178"/>
      <c r="I450" s="13" t="b">
        <f t="shared" si="40"/>
        <v>1</v>
      </c>
      <c r="J450" s="13" t="b">
        <f t="shared" si="41"/>
        <v>1</v>
      </c>
      <c r="K450" s="13" t="b">
        <f t="shared" si="42"/>
        <v>1</v>
      </c>
      <c r="L450" s="13" t="b">
        <f t="shared" si="37"/>
        <v>1</v>
      </c>
      <c r="M450" s="13" t="b">
        <f t="shared" si="38"/>
        <v>1</v>
      </c>
      <c r="N450" s="13" t="b">
        <f t="shared" si="39"/>
        <v>1</v>
      </c>
    </row>
    <row r="451" spans="1:14">
      <c r="A451" s="67">
        <v>432</v>
      </c>
      <c r="B451" s="183"/>
      <c r="C451" s="183"/>
      <c r="D451" s="177"/>
      <c r="E451" s="177"/>
      <c r="F451" s="183"/>
      <c r="G451" s="177"/>
      <c r="H451" s="178"/>
      <c r="I451" s="13" t="b">
        <f t="shared" si="40"/>
        <v>1</v>
      </c>
      <c r="J451" s="13" t="b">
        <f t="shared" si="41"/>
        <v>1</v>
      </c>
      <c r="K451" s="13" t="b">
        <f t="shared" si="42"/>
        <v>1</v>
      </c>
      <c r="L451" s="13" t="b">
        <f t="shared" si="37"/>
        <v>1</v>
      </c>
      <c r="M451" s="13" t="b">
        <f t="shared" si="38"/>
        <v>1</v>
      </c>
      <c r="N451" s="13" t="b">
        <f t="shared" si="39"/>
        <v>1</v>
      </c>
    </row>
    <row r="452" spans="1:14">
      <c r="A452" s="67">
        <v>433</v>
      </c>
      <c r="B452" s="183"/>
      <c r="C452" s="183"/>
      <c r="D452" s="177"/>
      <c r="E452" s="177"/>
      <c r="F452" s="183"/>
      <c r="G452" s="177"/>
      <c r="H452" s="178"/>
      <c r="I452" s="13" t="b">
        <f t="shared" si="40"/>
        <v>1</v>
      </c>
      <c r="J452" s="13" t="b">
        <f t="shared" si="41"/>
        <v>1</v>
      </c>
      <c r="K452" s="13" t="b">
        <f t="shared" si="42"/>
        <v>1</v>
      </c>
      <c r="L452" s="13" t="b">
        <f t="shared" si="37"/>
        <v>1</v>
      </c>
      <c r="M452" s="13" t="b">
        <f t="shared" si="38"/>
        <v>1</v>
      </c>
      <c r="N452" s="13" t="b">
        <f t="shared" si="39"/>
        <v>1</v>
      </c>
    </row>
    <row r="453" spans="1:14">
      <c r="A453" s="67">
        <v>434</v>
      </c>
      <c r="B453" s="183"/>
      <c r="C453" s="183"/>
      <c r="D453" s="177"/>
      <c r="E453" s="177"/>
      <c r="F453" s="183"/>
      <c r="G453" s="177"/>
      <c r="H453" s="178"/>
      <c r="I453" s="13" t="b">
        <f t="shared" si="40"/>
        <v>1</v>
      </c>
      <c r="J453" s="13" t="b">
        <f t="shared" si="41"/>
        <v>1</v>
      </c>
      <c r="K453" s="13" t="b">
        <f t="shared" si="42"/>
        <v>1</v>
      </c>
      <c r="L453" s="13" t="b">
        <f t="shared" si="37"/>
        <v>1</v>
      </c>
      <c r="M453" s="13" t="b">
        <f t="shared" si="38"/>
        <v>1</v>
      </c>
      <c r="N453" s="13" t="b">
        <f t="shared" si="39"/>
        <v>1</v>
      </c>
    </row>
    <row r="454" spans="1:14">
      <c r="A454" s="67">
        <v>435</v>
      </c>
      <c r="B454" s="183"/>
      <c r="C454" s="183"/>
      <c r="D454" s="177"/>
      <c r="E454" s="177"/>
      <c r="F454" s="183"/>
      <c r="G454" s="177"/>
      <c r="H454" s="178"/>
      <c r="I454" s="13" t="b">
        <f t="shared" si="40"/>
        <v>1</v>
      </c>
      <c r="J454" s="13" t="b">
        <f t="shared" si="41"/>
        <v>1</v>
      </c>
      <c r="K454" s="13" t="b">
        <f t="shared" si="42"/>
        <v>1</v>
      </c>
      <c r="L454" s="13" t="b">
        <f t="shared" si="37"/>
        <v>1</v>
      </c>
      <c r="M454" s="13" t="b">
        <f t="shared" si="38"/>
        <v>1</v>
      </c>
      <c r="N454" s="13" t="b">
        <f t="shared" si="39"/>
        <v>1</v>
      </c>
    </row>
    <row r="455" spans="1:14">
      <c r="A455" s="67">
        <v>436</v>
      </c>
      <c r="B455" s="183"/>
      <c r="C455" s="183"/>
      <c r="D455" s="177"/>
      <c r="E455" s="177"/>
      <c r="F455" s="183"/>
      <c r="G455" s="177"/>
      <c r="H455" s="178"/>
      <c r="I455" s="13" t="b">
        <f t="shared" si="40"/>
        <v>1</v>
      </c>
      <c r="J455" s="13" t="b">
        <f t="shared" si="41"/>
        <v>1</v>
      </c>
      <c r="K455" s="13" t="b">
        <f t="shared" si="42"/>
        <v>1</v>
      </c>
      <c r="L455" s="13" t="b">
        <f t="shared" si="37"/>
        <v>1</v>
      </c>
      <c r="M455" s="13" t="b">
        <f t="shared" si="38"/>
        <v>1</v>
      </c>
      <c r="N455" s="13" t="b">
        <f t="shared" si="39"/>
        <v>1</v>
      </c>
    </row>
    <row r="456" spans="1:14">
      <c r="A456" s="67">
        <v>437</v>
      </c>
      <c r="B456" s="183"/>
      <c r="C456" s="183"/>
      <c r="D456" s="177"/>
      <c r="E456" s="177"/>
      <c r="F456" s="183"/>
      <c r="G456" s="177"/>
      <c r="H456" s="178"/>
      <c r="I456" s="13" t="b">
        <f t="shared" si="40"/>
        <v>1</v>
      </c>
      <c r="J456" s="13" t="b">
        <f t="shared" si="41"/>
        <v>1</v>
      </c>
      <c r="K456" s="13" t="b">
        <f t="shared" si="42"/>
        <v>1</v>
      </c>
      <c r="L456" s="13" t="b">
        <f t="shared" si="37"/>
        <v>1</v>
      </c>
      <c r="M456" s="13" t="b">
        <f t="shared" si="38"/>
        <v>1</v>
      </c>
      <c r="N456" s="13" t="b">
        <f t="shared" si="39"/>
        <v>1</v>
      </c>
    </row>
    <row r="457" spans="1:14">
      <c r="A457" s="67">
        <v>438</v>
      </c>
      <c r="B457" s="183"/>
      <c r="C457" s="183"/>
      <c r="D457" s="177"/>
      <c r="E457" s="177"/>
      <c r="F457" s="183"/>
      <c r="G457" s="177"/>
      <c r="H457" s="178"/>
      <c r="I457" s="13" t="b">
        <f t="shared" si="40"/>
        <v>1</v>
      </c>
      <c r="J457" s="13" t="b">
        <f t="shared" si="41"/>
        <v>1</v>
      </c>
      <c r="K457" s="13" t="b">
        <f t="shared" si="42"/>
        <v>1</v>
      </c>
      <c r="L457" s="13" t="b">
        <f t="shared" si="37"/>
        <v>1</v>
      </c>
      <c r="M457" s="13" t="b">
        <f t="shared" si="38"/>
        <v>1</v>
      </c>
      <c r="N457" s="13" t="b">
        <f t="shared" si="39"/>
        <v>1</v>
      </c>
    </row>
    <row r="458" spans="1:14">
      <c r="A458" s="67">
        <v>439</v>
      </c>
      <c r="B458" s="183"/>
      <c r="C458" s="183"/>
      <c r="D458" s="177"/>
      <c r="E458" s="177"/>
      <c r="F458" s="183"/>
      <c r="G458" s="177"/>
      <c r="H458" s="178"/>
      <c r="I458" s="13" t="b">
        <f t="shared" si="40"/>
        <v>1</v>
      </c>
      <c r="J458" s="13" t="b">
        <f t="shared" si="41"/>
        <v>1</v>
      </c>
      <c r="K458" s="13" t="b">
        <f t="shared" si="42"/>
        <v>1</v>
      </c>
      <c r="L458" s="13" t="b">
        <f t="shared" si="37"/>
        <v>1</v>
      </c>
      <c r="M458" s="13" t="b">
        <f t="shared" si="38"/>
        <v>1</v>
      </c>
      <c r="N458" s="13" t="b">
        <f t="shared" si="39"/>
        <v>1</v>
      </c>
    </row>
    <row r="459" spans="1:14">
      <c r="A459" s="67">
        <v>440</v>
      </c>
      <c r="B459" s="183"/>
      <c r="C459" s="183"/>
      <c r="D459" s="177"/>
      <c r="E459" s="177"/>
      <c r="F459" s="183"/>
      <c r="G459" s="177"/>
      <c r="H459" s="178"/>
      <c r="I459" s="13" t="b">
        <f t="shared" si="40"/>
        <v>1</v>
      </c>
      <c r="J459" s="13" t="b">
        <f t="shared" si="41"/>
        <v>1</v>
      </c>
      <c r="K459" s="13" t="b">
        <f t="shared" si="42"/>
        <v>1</v>
      </c>
      <c r="L459" s="13" t="b">
        <f t="shared" si="37"/>
        <v>1</v>
      </c>
      <c r="M459" s="13" t="b">
        <f t="shared" si="38"/>
        <v>1</v>
      </c>
      <c r="N459" s="13" t="b">
        <f t="shared" si="39"/>
        <v>1</v>
      </c>
    </row>
    <row r="460" spans="1:14">
      <c r="A460" s="67">
        <v>441</v>
      </c>
      <c r="B460" s="183"/>
      <c r="C460" s="183"/>
      <c r="D460" s="177"/>
      <c r="E460" s="177"/>
      <c r="F460" s="183"/>
      <c r="G460" s="177"/>
      <c r="H460" s="178"/>
      <c r="I460" s="13" t="b">
        <f t="shared" si="40"/>
        <v>1</v>
      </c>
      <c r="J460" s="13" t="b">
        <f t="shared" si="41"/>
        <v>1</v>
      </c>
      <c r="K460" s="13" t="b">
        <f t="shared" si="42"/>
        <v>1</v>
      </c>
      <c r="L460" s="13" t="b">
        <f t="shared" si="37"/>
        <v>1</v>
      </c>
      <c r="M460" s="13" t="b">
        <f t="shared" si="38"/>
        <v>1</v>
      </c>
      <c r="N460" s="13" t="b">
        <f t="shared" si="39"/>
        <v>1</v>
      </c>
    </row>
    <row r="461" spans="1:14">
      <c r="A461" s="67">
        <v>442</v>
      </c>
      <c r="B461" s="183"/>
      <c r="C461" s="183"/>
      <c r="D461" s="177"/>
      <c r="E461" s="177"/>
      <c r="F461" s="183"/>
      <c r="G461" s="177"/>
      <c r="H461" s="178"/>
      <c r="I461" s="13" t="b">
        <f t="shared" si="40"/>
        <v>1</v>
      </c>
      <c r="J461" s="13" t="b">
        <f t="shared" si="41"/>
        <v>1</v>
      </c>
      <c r="K461" s="13" t="b">
        <f t="shared" si="42"/>
        <v>1</v>
      </c>
      <c r="L461" s="13" t="b">
        <f t="shared" si="37"/>
        <v>1</v>
      </c>
      <c r="M461" s="13" t="b">
        <f t="shared" si="38"/>
        <v>1</v>
      </c>
      <c r="N461" s="13" t="b">
        <f t="shared" si="39"/>
        <v>1</v>
      </c>
    </row>
    <row r="462" spans="1:14">
      <c r="A462" s="67">
        <v>443</v>
      </c>
      <c r="B462" s="183"/>
      <c r="C462" s="183"/>
      <c r="D462" s="177"/>
      <c r="E462" s="177"/>
      <c r="F462" s="183"/>
      <c r="G462" s="177"/>
      <c r="H462" s="178"/>
      <c r="I462" s="13" t="b">
        <f t="shared" si="40"/>
        <v>1</v>
      </c>
      <c r="J462" s="13" t="b">
        <f t="shared" si="41"/>
        <v>1</v>
      </c>
      <c r="K462" s="13" t="b">
        <f t="shared" si="42"/>
        <v>1</v>
      </c>
      <c r="L462" s="13" t="b">
        <f t="shared" si="37"/>
        <v>1</v>
      </c>
      <c r="M462" s="13" t="b">
        <f t="shared" si="38"/>
        <v>1</v>
      </c>
      <c r="N462" s="13" t="b">
        <f t="shared" si="39"/>
        <v>1</v>
      </c>
    </row>
    <row r="463" spans="1:14">
      <c r="A463" s="67">
        <v>444</v>
      </c>
      <c r="B463" s="183"/>
      <c r="C463" s="183"/>
      <c r="D463" s="177"/>
      <c r="E463" s="177"/>
      <c r="F463" s="183"/>
      <c r="G463" s="177"/>
      <c r="H463" s="178"/>
      <c r="I463" s="13" t="b">
        <f t="shared" si="40"/>
        <v>1</v>
      </c>
      <c r="J463" s="13" t="b">
        <f t="shared" si="41"/>
        <v>1</v>
      </c>
      <c r="K463" s="13" t="b">
        <f t="shared" si="42"/>
        <v>1</v>
      </c>
      <c r="L463" s="13" t="b">
        <f t="shared" si="37"/>
        <v>1</v>
      </c>
      <c r="M463" s="13" t="b">
        <f t="shared" si="38"/>
        <v>1</v>
      </c>
      <c r="N463" s="13" t="b">
        <f t="shared" si="39"/>
        <v>1</v>
      </c>
    </row>
    <row r="464" spans="1:14">
      <c r="A464" s="67">
        <v>445</v>
      </c>
      <c r="B464" s="183"/>
      <c r="C464" s="183"/>
      <c r="D464" s="177"/>
      <c r="E464" s="177"/>
      <c r="F464" s="183"/>
      <c r="G464" s="177"/>
      <c r="H464" s="178"/>
      <c r="I464" s="13" t="b">
        <f t="shared" si="40"/>
        <v>1</v>
      </c>
      <c r="J464" s="13" t="b">
        <f t="shared" si="41"/>
        <v>1</v>
      </c>
      <c r="K464" s="13" t="b">
        <f t="shared" si="42"/>
        <v>1</v>
      </c>
      <c r="L464" s="13" t="b">
        <f t="shared" si="37"/>
        <v>1</v>
      </c>
      <c r="M464" s="13" t="b">
        <f t="shared" si="38"/>
        <v>1</v>
      </c>
      <c r="N464" s="13" t="b">
        <f t="shared" si="39"/>
        <v>1</v>
      </c>
    </row>
    <row r="465" spans="1:14">
      <c r="A465" s="67">
        <v>446</v>
      </c>
      <c r="B465" s="183"/>
      <c r="C465" s="183"/>
      <c r="D465" s="177"/>
      <c r="E465" s="177"/>
      <c r="F465" s="183"/>
      <c r="G465" s="177"/>
      <c r="H465" s="178"/>
      <c r="I465" s="13" t="b">
        <f t="shared" si="40"/>
        <v>1</v>
      </c>
      <c r="J465" s="13" t="b">
        <f t="shared" si="41"/>
        <v>1</v>
      </c>
      <c r="K465" s="13" t="b">
        <f t="shared" si="42"/>
        <v>1</v>
      </c>
      <c r="L465" s="13" t="b">
        <f t="shared" si="37"/>
        <v>1</v>
      </c>
      <c r="M465" s="13" t="b">
        <f t="shared" si="38"/>
        <v>1</v>
      </c>
      <c r="N465" s="13" t="b">
        <f t="shared" si="39"/>
        <v>1</v>
      </c>
    </row>
    <row r="466" spans="1:14">
      <c r="A466" s="67">
        <v>447</v>
      </c>
      <c r="B466" s="183"/>
      <c r="C466" s="183"/>
      <c r="D466" s="177"/>
      <c r="E466" s="177"/>
      <c r="F466" s="183"/>
      <c r="G466" s="177"/>
      <c r="H466" s="178"/>
      <c r="I466" s="13" t="b">
        <f t="shared" si="40"/>
        <v>1</v>
      </c>
      <c r="J466" s="13" t="b">
        <f t="shared" si="41"/>
        <v>1</v>
      </c>
      <c r="K466" s="13" t="b">
        <f t="shared" si="42"/>
        <v>1</v>
      </c>
      <c r="L466" s="13" t="b">
        <f t="shared" si="37"/>
        <v>1</v>
      </c>
      <c r="M466" s="13" t="b">
        <f t="shared" si="38"/>
        <v>1</v>
      </c>
      <c r="N466" s="13" t="b">
        <f t="shared" si="39"/>
        <v>1</v>
      </c>
    </row>
    <row r="467" spans="1:14">
      <c r="A467" s="67">
        <v>448</v>
      </c>
      <c r="B467" s="183"/>
      <c r="C467" s="183"/>
      <c r="D467" s="177"/>
      <c r="E467" s="177"/>
      <c r="F467" s="183"/>
      <c r="G467" s="177"/>
      <c r="H467" s="178"/>
      <c r="I467" s="13" t="b">
        <f t="shared" si="40"/>
        <v>1</v>
      </c>
      <c r="J467" s="13" t="b">
        <f t="shared" si="41"/>
        <v>1</v>
      </c>
      <c r="K467" s="13" t="b">
        <f t="shared" si="42"/>
        <v>1</v>
      </c>
      <c r="L467" s="13" t="b">
        <f t="shared" si="37"/>
        <v>1</v>
      </c>
      <c r="M467" s="13" t="b">
        <f t="shared" si="38"/>
        <v>1</v>
      </c>
      <c r="N467" s="13" t="b">
        <f t="shared" si="39"/>
        <v>1</v>
      </c>
    </row>
    <row r="468" spans="1:14">
      <c r="A468" s="67">
        <v>449</v>
      </c>
      <c r="B468" s="183"/>
      <c r="C468" s="183"/>
      <c r="D468" s="177"/>
      <c r="E468" s="177"/>
      <c r="F468" s="183"/>
      <c r="G468" s="177"/>
      <c r="H468" s="178"/>
      <c r="I468" s="13" t="b">
        <f t="shared" si="40"/>
        <v>1</v>
      </c>
      <c r="J468" s="13" t="b">
        <f t="shared" si="41"/>
        <v>1</v>
      </c>
      <c r="K468" s="13" t="b">
        <f t="shared" si="42"/>
        <v>1</v>
      </c>
      <c r="L468" s="13" t="b">
        <f t="shared" ref="L468:L531" si="43">IF(D468="",TRUE,(IF(ISNUMBER(MATCH(D468,CountriesList,0)),TRUE,FALSE)))</f>
        <v>1</v>
      </c>
      <c r="M468" s="13" t="b">
        <f t="shared" ref="M468:M531" si="44">IF(E468="",TRUE,(IF(ISNUMBER(MATCH(E468,typeofentityList,0)),TRUE,FALSE)))</f>
        <v>1</v>
      </c>
      <c r="N468" s="13" t="b">
        <f t="shared" ref="N468:N531" si="45">IF(G468="",TRUE,(IF(ISNUMBER(MATCH(G468,ShortRelationList,0)),TRUE,FALSE)))</f>
        <v>1</v>
      </c>
    </row>
    <row r="469" spans="1:14">
      <c r="A469" s="67">
        <v>450</v>
      </c>
      <c r="B469" s="183"/>
      <c r="C469" s="183"/>
      <c r="D469" s="177"/>
      <c r="E469" s="177"/>
      <c r="F469" s="183"/>
      <c r="G469" s="177"/>
      <c r="H469" s="178"/>
      <c r="I469" s="13" t="b">
        <f t="shared" si="40"/>
        <v>1</v>
      </c>
      <c r="J469" s="13" t="b">
        <f t="shared" si="41"/>
        <v>1</v>
      </c>
      <c r="K469" s="13" t="b">
        <f t="shared" si="42"/>
        <v>1</v>
      </c>
      <c r="L469" s="13" t="b">
        <f t="shared" si="43"/>
        <v>1</v>
      </c>
      <c r="M469" s="13" t="b">
        <f t="shared" si="44"/>
        <v>1</v>
      </c>
      <c r="N469" s="13" t="b">
        <f t="shared" si="45"/>
        <v>1</v>
      </c>
    </row>
    <row r="470" spans="1:14">
      <c r="A470" s="67">
        <v>451</v>
      </c>
      <c r="B470" s="183"/>
      <c r="C470" s="183"/>
      <c r="D470" s="177"/>
      <c r="E470" s="177"/>
      <c r="F470" s="183"/>
      <c r="G470" s="177"/>
      <c r="H470" s="178"/>
      <c r="I470" s="13" t="b">
        <f t="shared" ref="I470:I533" si="46">IF(ISBLANK(B470),TRUE,IF(OR(ISBLANK(C470),ISBLANK(D470),ISBLANK(E470),ISBLANK(F470),ISBLANK(G470),ISBLANK(H470)),FALSE,TRUE))</f>
        <v>1</v>
      </c>
      <c r="J470" s="13" t="b">
        <f t="shared" ref="J470:J533" si="47">IF(OR(AND(B470="N/A",D470="N/A",E470="N/A",G470="N/A"),AND(ISBLANK(B470),ISBLANK(D470),ISBLANK(E470),ISBLANK(G470)),AND(NOT(ISBLANK(B470)),NOT(ISBLANK(D470)),NOT(ISBLANK(E470)),NOT(ISBLANK(G470)),B470&lt;&gt;"N/A",D470&lt;&gt;"N/A",E470&lt;&gt;"N/A",G470&lt;&gt;"N/A")),TRUE,FALSE)</f>
        <v>1</v>
      </c>
      <c r="K470" s="13" t="b">
        <f t="shared" ref="K470:K533" si="48">IF(OR(AND(ISBLANK(B470),H470=0),AND(B470="N/A",H470=0),AND(NOT(ISBLANK(B470)),B470&lt;&gt;"N/A",H470&lt;&gt;0)),TRUE,FALSE)</f>
        <v>1</v>
      </c>
      <c r="L470" s="13" t="b">
        <f t="shared" si="43"/>
        <v>1</v>
      </c>
      <c r="M470" s="13" t="b">
        <f t="shared" si="44"/>
        <v>1</v>
      </c>
      <c r="N470" s="13" t="b">
        <f t="shared" si="45"/>
        <v>1</v>
      </c>
    </row>
    <row r="471" spans="1:14">
      <c r="A471" s="67">
        <v>452</v>
      </c>
      <c r="B471" s="183"/>
      <c r="C471" s="183"/>
      <c r="D471" s="177"/>
      <c r="E471" s="177"/>
      <c r="F471" s="183"/>
      <c r="G471" s="177"/>
      <c r="H471" s="178"/>
      <c r="I471" s="13" t="b">
        <f t="shared" si="46"/>
        <v>1</v>
      </c>
      <c r="J471" s="13" t="b">
        <f t="shared" si="47"/>
        <v>1</v>
      </c>
      <c r="K471" s="13" t="b">
        <f t="shared" si="48"/>
        <v>1</v>
      </c>
      <c r="L471" s="13" t="b">
        <f t="shared" si="43"/>
        <v>1</v>
      </c>
      <c r="M471" s="13" t="b">
        <f t="shared" si="44"/>
        <v>1</v>
      </c>
      <c r="N471" s="13" t="b">
        <f t="shared" si="45"/>
        <v>1</v>
      </c>
    </row>
    <row r="472" spans="1:14">
      <c r="A472" s="67">
        <v>453</v>
      </c>
      <c r="B472" s="183"/>
      <c r="C472" s="183"/>
      <c r="D472" s="177"/>
      <c r="E472" s="177"/>
      <c r="F472" s="183"/>
      <c r="G472" s="177"/>
      <c r="H472" s="178"/>
      <c r="I472" s="13" t="b">
        <f t="shared" si="46"/>
        <v>1</v>
      </c>
      <c r="J472" s="13" t="b">
        <f t="shared" si="47"/>
        <v>1</v>
      </c>
      <c r="K472" s="13" t="b">
        <f t="shared" si="48"/>
        <v>1</v>
      </c>
      <c r="L472" s="13" t="b">
        <f t="shared" si="43"/>
        <v>1</v>
      </c>
      <c r="M472" s="13" t="b">
        <f t="shared" si="44"/>
        <v>1</v>
      </c>
      <c r="N472" s="13" t="b">
        <f t="shared" si="45"/>
        <v>1</v>
      </c>
    </row>
    <row r="473" spans="1:14">
      <c r="A473" s="67">
        <v>454</v>
      </c>
      <c r="B473" s="183"/>
      <c r="C473" s="183"/>
      <c r="D473" s="177"/>
      <c r="E473" s="177"/>
      <c r="F473" s="183"/>
      <c r="G473" s="177"/>
      <c r="H473" s="178"/>
      <c r="I473" s="13" t="b">
        <f t="shared" si="46"/>
        <v>1</v>
      </c>
      <c r="J473" s="13" t="b">
        <f t="shared" si="47"/>
        <v>1</v>
      </c>
      <c r="K473" s="13" t="b">
        <f t="shared" si="48"/>
        <v>1</v>
      </c>
      <c r="L473" s="13" t="b">
        <f t="shared" si="43"/>
        <v>1</v>
      </c>
      <c r="M473" s="13" t="b">
        <f t="shared" si="44"/>
        <v>1</v>
      </c>
      <c r="N473" s="13" t="b">
        <f t="shared" si="45"/>
        <v>1</v>
      </c>
    </row>
    <row r="474" spans="1:14">
      <c r="A474" s="67">
        <v>455</v>
      </c>
      <c r="B474" s="183"/>
      <c r="C474" s="183"/>
      <c r="D474" s="177"/>
      <c r="E474" s="177"/>
      <c r="F474" s="183"/>
      <c r="G474" s="177"/>
      <c r="H474" s="178"/>
      <c r="I474" s="13" t="b">
        <f t="shared" si="46"/>
        <v>1</v>
      </c>
      <c r="J474" s="13" t="b">
        <f t="shared" si="47"/>
        <v>1</v>
      </c>
      <c r="K474" s="13" t="b">
        <f t="shared" si="48"/>
        <v>1</v>
      </c>
      <c r="L474" s="13" t="b">
        <f t="shared" si="43"/>
        <v>1</v>
      </c>
      <c r="M474" s="13" t="b">
        <f t="shared" si="44"/>
        <v>1</v>
      </c>
      <c r="N474" s="13" t="b">
        <f t="shared" si="45"/>
        <v>1</v>
      </c>
    </row>
    <row r="475" spans="1:14">
      <c r="A475" s="67">
        <v>456</v>
      </c>
      <c r="B475" s="183"/>
      <c r="C475" s="183"/>
      <c r="D475" s="177"/>
      <c r="E475" s="177"/>
      <c r="F475" s="183"/>
      <c r="G475" s="177"/>
      <c r="H475" s="178"/>
      <c r="I475" s="13" t="b">
        <f t="shared" si="46"/>
        <v>1</v>
      </c>
      <c r="J475" s="13" t="b">
        <f t="shared" si="47"/>
        <v>1</v>
      </c>
      <c r="K475" s="13" t="b">
        <f t="shared" si="48"/>
        <v>1</v>
      </c>
      <c r="L475" s="13" t="b">
        <f t="shared" si="43"/>
        <v>1</v>
      </c>
      <c r="M475" s="13" t="b">
        <f t="shared" si="44"/>
        <v>1</v>
      </c>
      <c r="N475" s="13" t="b">
        <f t="shared" si="45"/>
        <v>1</v>
      </c>
    </row>
    <row r="476" spans="1:14">
      <c r="A476" s="67">
        <v>457</v>
      </c>
      <c r="B476" s="183"/>
      <c r="C476" s="183"/>
      <c r="D476" s="177"/>
      <c r="E476" s="177"/>
      <c r="F476" s="183"/>
      <c r="G476" s="177"/>
      <c r="H476" s="178"/>
      <c r="I476" s="13" t="b">
        <f t="shared" si="46"/>
        <v>1</v>
      </c>
      <c r="J476" s="13" t="b">
        <f t="shared" si="47"/>
        <v>1</v>
      </c>
      <c r="K476" s="13" t="b">
        <f t="shared" si="48"/>
        <v>1</v>
      </c>
      <c r="L476" s="13" t="b">
        <f t="shared" si="43"/>
        <v>1</v>
      </c>
      <c r="M476" s="13" t="b">
        <f t="shared" si="44"/>
        <v>1</v>
      </c>
      <c r="N476" s="13" t="b">
        <f t="shared" si="45"/>
        <v>1</v>
      </c>
    </row>
    <row r="477" spans="1:14">
      <c r="A477" s="67">
        <v>458</v>
      </c>
      <c r="B477" s="183"/>
      <c r="C477" s="183"/>
      <c r="D477" s="177"/>
      <c r="E477" s="177"/>
      <c r="F477" s="183"/>
      <c r="G477" s="177"/>
      <c r="H477" s="178"/>
      <c r="I477" s="13" t="b">
        <f t="shared" si="46"/>
        <v>1</v>
      </c>
      <c r="J477" s="13" t="b">
        <f t="shared" si="47"/>
        <v>1</v>
      </c>
      <c r="K477" s="13" t="b">
        <f t="shared" si="48"/>
        <v>1</v>
      </c>
      <c r="L477" s="13" t="b">
        <f t="shared" si="43"/>
        <v>1</v>
      </c>
      <c r="M477" s="13" t="b">
        <f t="shared" si="44"/>
        <v>1</v>
      </c>
      <c r="N477" s="13" t="b">
        <f t="shared" si="45"/>
        <v>1</v>
      </c>
    </row>
    <row r="478" spans="1:14">
      <c r="A478" s="67">
        <v>459</v>
      </c>
      <c r="B478" s="183"/>
      <c r="C478" s="183"/>
      <c r="D478" s="177"/>
      <c r="E478" s="177"/>
      <c r="F478" s="183"/>
      <c r="G478" s="177"/>
      <c r="H478" s="178"/>
      <c r="I478" s="13" t="b">
        <f t="shared" si="46"/>
        <v>1</v>
      </c>
      <c r="J478" s="13" t="b">
        <f t="shared" si="47"/>
        <v>1</v>
      </c>
      <c r="K478" s="13" t="b">
        <f t="shared" si="48"/>
        <v>1</v>
      </c>
      <c r="L478" s="13" t="b">
        <f t="shared" si="43"/>
        <v>1</v>
      </c>
      <c r="M478" s="13" t="b">
        <f t="shared" si="44"/>
        <v>1</v>
      </c>
      <c r="N478" s="13" t="b">
        <f t="shared" si="45"/>
        <v>1</v>
      </c>
    </row>
    <row r="479" spans="1:14">
      <c r="A479" s="67">
        <v>460</v>
      </c>
      <c r="B479" s="183"/>
      <c r="C479" s="183"/>
      <c r="D479" s="177"/>
      <c r="E479" s="177"/>
      <c r="F479" s="183"/>
      <c r="G479" s="177"/>
      <c r="H479" s="178"/>
      <c r="I479" s="13" t="b">
        <f t="shared" si="46"/>
        <v>1</v>
      </c>
      <c r="J479" s="13" t="b">
        <f t="shared" si="47"/>
        <v>1</v>
      </c>
      <c r="K479" s="13" t="b">
        <f t="shared" si="48"/>
        <v>1</v>
      </c>
      <c r="L479" s="13" t="b">
        <f t="shared" si="43"/>
        <v>1</v>
      </c>
      <c r="M479" s="13" t="b">
        <f t="shared" si="44"/>
        <v>1</v>
      </c>
      <c r="N479" s="13" t="b">
        <f t="shared" si="45"/>
        <v>1</v>
      </c>
    </row>
    <row r="480" spans="1:14">
      <c r="A480" s="67">
        <v>461</v>
      </c>
      <c r="B480" s="183"/>
      <c r="C480" s="183"/>
      <c r="D480" s="177"/>
      <c r="E480" s="177"/>
      <c r="F480" s="183"/>
      <c r="G480" s="177"/>
      <c r="H480" s="178"/>
      <c r="I480" s="13" t="b">
        <f t="shared" si="46"/>
        <v>1</v>
      </c>
      <c r="J480" s="13" t="b">
        <f t="shared" si="47"/>
        <v>1</v>
      </c>
      <c r="K480" s="13" t="b">
        <f t="shared" si="48"/>
        <v>1</v>
      </c>
      <c r="L480" s="13" t="b">
        <f t="shared" si="43"/>
        <v>1</v>
      </c>
      <c r="M480" s="13" t="b">
        <f t="shared" si="44"/>
        <v>1</v>
      </c>
      <c r="N480" s="13" t="b">
        <f t="shared" si="45"/>
        <v>1</v>
      </c>
    </row>
    <row r="481" spans="1:14">
      <c r="A481" s="67">
        <v>462</v>
      </c>
      <c r="B481" s="183"/>
      <c r="C481" s="183"/>
      <c r="D481" s="177"/>
      <c r="E481" s="177"/>
      <c r="F481" s="183"/>
      <c r="G481" s="177"/>
      <c r="H481" s="178"/>
      <c r="I481" s="13" t="b">
        <f t="shared" si="46"/>
        <v>1</v>
      </c>
      <c r="J481" s="13" t="b">
        <f t="shared" si="47"/>
        <v>1</v>
      </c>
      <c r="K481" s="13" t="b">
        <f t="shared" si="48"/>
        <v>1</v>
      </c>
      <c r="L481" s="13" t="b">
        <f t="shared" si="43"/>
        <v>1</v>
      </c>
      <c r="M481" s="13" t="b">
        <f t="shared" si="44"/>
        <v>1</v>
      </c>
      <c r="N481" s="13" t="b">
        <f t="shared" si="45"/>
        <v>1</v>
      </c>
    </row>
    <row r="482" spans="1:14">
      <c r="A482" s="67">
        <v>463</v>
      </c>
      <c r="B482" s="183"/>
      <c r="C482" s="183"/>
      <c r="D482" s="177"/>
      <c r="E482" s="177"/>
      <c r="F482" s="183"/>
      <c r="G482" s="177"/>
      <c r="H482" s="178"/>
      <c r="I482" s="13" t="b">
        <f t="shared" si="46"/>
        <v>1</v>
      </c>
      <c r="J482" s="13" t="b">
        <f t="shared" si="47"/>
        <v>1</v>
      </c>
      <c r="K482" s="13" t="b">
        <f t="shared" si="48"/>
        <v>1</v>
      </c>
      <c r="L482" s="13" t="b">
        <f t="shared" si="43"/>
        <v>1</v>
      </c>
      <c r="M482" s="13" t="b">
        <f t="shared" si="44"/>
        <v>1</v>
      </c>
      <c r="N482" s="13" t="b">
        <f t="shared" si="45"/>
        <v>1</v>
      </c>
    </row>
    <row r="483" spans="1:14">
      <c r="A483" s="67">
        <v>464</v>
      </c>
      <c r="B483" s="183"/>
      <c r="C483" s="183"/>
      <c r="D483" s="177"/>
      <c r="E483" s="177"/>
      <c r="F483" s="183"/>
      <c r="G483" s="177"/>
      <c r="H483" s="178"/>
      <c r="I483" s="13" t="b">
        <f t="shared" si="46"/>
        <v>1</v>
      </c>
      <c r="J483" s="13" t="b">
        <f t="shared" si="47"/>
        <v>1</v>
      </c>
      <c r="K483" s="13" t="b">
        <f t="shared" si="48"/>
        <v>1</v>
      </c>
      <c r="L483" s="13" t="b">
        <f t="shared" si="43"/>
        <v>1</v>
      </c>
      <c r="M483" s="13" t="b">
        <f t="shared" si="44"/>
        <v>1</v>
      </c>
      <c r="N483" s="13" t="b">
        <f t="shared" si="45"/>
        <v>1</v>
      </c>
    </row>
    <row r="484" spans="1:14">
      <c r="A484" s="67">
        <v>465</v>
      </c>
      <c r="B484" s="183"/>
      <c r="C484" s="183"/>
      <c r="D484" s="177"/>
      <c r="E484" s="177"/>
      <c r="F484" s="183"/>
      <c r="G484" s="177"/>
      <c r="H484" s="178"/>
      <c r="I484" s="13" t="b">
        <f t="shared" si="46"/>
        <v>1</v>
      </c>
      <c r="J484" s="13" t="b">
        <f t="shared" si="47"/>
        <v>1</v>
      </c>
      <c r="K484" s="13" t="b">
        <f t="shared" si="48"/>
        <v>1</v>
      </c>
      <c r="L484" s="13" t="b">
        <f t="shared" si="43"/>
        <v>1</v>
      </c>
      <c r="M484" s="13" t="b">
        <f t="shared" si="44"/>
        <v>1</v>
      </c>
      <c r="N484" s="13" t="b">
        <f t="shared" si="45"/>
        <v>1</v>
      </c>
    </row>
    <row r="485" spans="1:14">
      <c r="A485" s="67">
        <v>466</v>
      </c>
      <c r="B485" s="183"/>
      <c r="C485" s="183"/>
      <c r="D485" s="177"/>
      <c r="E485" s="177"/>
      <c r="F485" s="183"/>
      <c r="G485" s="177"/>
      <c r="H485" s="178"/>
      <c r="I485" s="13" t="b">
        <f t="shared" si="46"/>
        <v>1</v>
      </c>
      <c r="J485" s="13" t="b">
        <f t="shared" si="47"/>
        <v>1</v>
      </c>
      <c r="K485" s="13" t="b">
        <f t="shared" si="48"/>
        <v>1</v>
      </c>
      <c r="L485" s="13" t="b">
        <f t="shared" si="43"/>
        <v>1</v>
      </c>
      <c r="M485" s="13" t="b">
        <f t="shared" si="44"/>
        <v>1</v>
      </c>
      <c r="N485" s="13" t="b">
        <f t="shared" si="45"/>
        <v>1</v>
      </c>
    </row>
    <row r="486" spans="1:14">
      <c r="A486" s="67">
        <v>467</v>
      </c>
      <c r="B486" s="183"/>
      <c r="C486" s="183"/>
      <c r="D486" s="177"/>
      <c r="E486" s="177"/>
      <c r="F486" s="183"/>
      <c r="G486" s="177"/>
      <c r="H486" s="178"/>
      <c r="I486" s="13" t="b">
        <f t="shared" si="46"/>
        <v>1</v>
      </c>
      <c r="J486" s="13" t="b">
        <f t="shared" si="47"/>
        <v>1</v>
      </c>
      <c r="K486" s="13" t="b">
        <f t="shared" si="48"/>
        <v>1</v>
      </c>
      <c r="L486" s="13" t="b">
        <f t="shared" si="43"/>
        <v>1</v>
      </c>
      <c r="M486" s="13" t="b">
        <f t="shared" si="44"/>
        <v>1</v>
      </c>
      <c r="N486" s="13" t="b">
        <f t="shared" si="45"/>
        <v>1</v>
      </c>
    </row>
    <row r="487" spans="1:14">
      <c r="A487" s="67">
        <v>468</v>
      </c>
      <c r="B487" s="183"/>
      <c r="C487" s="183"/>
      <c r="D487" s="177"/>
      <c r="E487" s="177"/>
      <c r="F487" s="183"/>
      <c r="G487" s="177"/>
      <c r="H487" s="178"/>
      <c r="I487" s="13" t="b">
        <f t="shared" si="46"/>
        <v>1</v>
      </c>
      <c r="J487" s="13" t="b">
        <f t="shared" si="47"/>
        <v>1</v>
      </c>
      <c r="K487" s="13" t="b">
        <f t="shared" si="48"/>
        <v>1</v>
      </c>
      <c r="L487" s="13" t="b">
        <f t="shared" si="43"/>
        <v>1</v>
      </c>
      <c r="M487" s="13" t="b">
        <f t="shared" si="44"/>
        <v>1</v>
      </c>
      <c r="N487" s="13" t="b">
        <f t="shared" si="45"/>
        <v>1</v>
      </c>
    </row>
    <row r="488" spans="1:14">
      <c r="A488" s="67">
        <v>469</v>
      </c>
      <c r="B488" s="183"/>
      <c r="C488" s="183"/>
      <c r="D488" s="177"/>
      <c r="E488" s="177"/>
      <c r="F488" s="183"/>
      <c r="G488" s="177"/>
      <c r="H488" s="178"/>
      <c r="I488" s="13" t="b">
        <f t="shared" si="46"/>
        <v>1</v>
      </c>
      <c r="J488" s="13" t="b">
        <f t="shared" si="47"/>
        <v>1</v>
      </c>
      <c r="K488" s="13" t="b">
        <f t="shared" si="48"/>
        <v>1</v>
      </c>
      <c r="L488" s="13" t="b">
        <f t="shared" si="43"/>
        <v>1</v>
      </c>
      <c r="M488" s="13" t="b">
        <f t="shared" si="44"/>
        <v>1</v>
      </c>
      <c r="N488" s="13" t="b">
        <f t="shared" si="45"/>
        <v>1</v>
      </c>
    </row>
    <row r="489" spans="1:14">
      <c r="A489" s="67">
        <v>470</v>
      </c>
      <c r="B489" s="183"/>
      <c r="C489" s="183"/>
      <c r="D489" s="177"/>
      <c r="E489" s="177"/>
      <c r="F489" s="183"/>
      <c r="G489" s="177"/>
      <c r="H489" s="178"/>
      <c r="I489" s="13" t="b">
        <f t="shared" si="46"/>
        <v>1</v>
      </c>
      <c r="J489" s="13" t="b">
        <f t="shared" si="47"/>
        <v>1</v>
      </c>
      <c r="K489" s="13" t="b">
        <f t="shared" si="48"/>
        <v>1</v>
      </c>
      <c r="L489" s="13" t="b">
        <f t="shared" si="43"/>
        <v>1</v>
      </c>
      <c r="M489" s="13" t="b">
        <f t="shared" si="44"/>
        <v>1</v>
      </c>
      <c r="N489" s="13" t="b">
        <f t="shared" si="45"/>
        <v>1</v>
      </c>
    </row>
    <row r="490" spans="1:14">
      <c r="A490" s="67">
        <v>471</v>
      </c>
      <c r="B490" s="183"/>
      <c r="C490" s="183"/>
      <c r="D490" s="177"/>
      <c r="E490" s="177"/>
      <c r="F490" s="183"/>
      <c r="G490" s="177"/>
      <c r="H490" s="178"/>
      <c r="I490" s="13" t="b">
        <f t="shared" si="46"/>
        <v>1</v>
      </c>
      <c r="J490" s="13" t="b">
        <f t="shared" si="47"/>
        <v>1</v>
      </c>
      <c r="K490" s="13" t="b">
        <f t="shared" si="48"/>
        <v>1</v>
      </c>
      <c r="L490" s="13" t="b">
        <f t="shared" si="43"/>
        <v>1</v>
      </c>
      <c r="M490" s="13" t="b">
        <f t="shared" si="44"/>
        <v>1</v>
      </c>
      <c r="N490" s="13" t="b">
        <f t="shared" si="45"/>
        <v>1</v>
      </c>
    </row>
    <row r="491" spans="1:14">
      <c r="A491" s="67">
        <v>472</v>
      </c>
      <c r="B491" s="183"/>
      <c r="C491" s="183"/>
      <c r="D491" s="177"/>
      <c r="E491" s="177"/>
      <c r="F491" s="183"/>
      <c r="G491" s="177"/>
      <c r="H491" s="178"/>
      <c r="I491" s="13" t="b">
        <f t="shared" si="46"/>
        <v>1</v>
      </c>
      <c r="J491" s="13" t="b">
        <f t="shared" si="47"/>
        <v>1</v>
      </c>
      <c r="K491" s="13" t="b">
        <f t="shared" si="48"/>
        <v>1</v>
      </c>
      <c r="L491" s="13" t="b">
        <f t="shared" si="43"/>
        <v>1</v>
      </c>
      <c r="M491" s="13" t="b">
        <f t="shared" si="44"/>
        <v>1</v>
      </c>
      <c r="N491" s="13" t="b">
        <f t="shared" si="45"/>
        <v>1</v>
      </c>
    </row>
    <row r="492" spans="1:14">
      <c r="A492" s="67">
        <v>473</v>
      </c>
      <c r="B492" s="183"/>
      <c r="C492" s="183"/>
      <c r="D492" s="177"/>
      <c r="E492" s="177"/>
      <c r="F492" s="183"/>
      <c r="G492" s="177"/>
      <c r="H492" s="178"/>
      <c r="I492" s="13" t="b">
        <f t="shared" si="46"/>
        <v>1</v>
      </c>
      <c r="J492" s="13" t="b">
        <f t="shared" si="47"/>
        <v>1</v>
      </c>
      <c r="K492" s="13" t="b">
        <f t="shared" si="48"/>
        <v>1</v>
      </c>
      <c r="L492" s="13" t="b">
        <f t="shared" si="43"/>
        <v>1</v>
      </c>
      <c r="M492" s="13" t="b">
        <f t="shared" si="44"/>
        <v>1</v>
      </c>
      <c r="N492" s="13" t="b">
        <f t="shared" si="45"/>
        <v>1</v>
      </c>
    </row>
    <row r="493" spans="1:14">
      <c r="A493" s="67">
        <v>474</v>
      </c>
      <c r="B493" s="183"/>
      <c r="C493" s="183"/>
      <c r="D493" s="177"/>
      <c r="E493" s="177"/>
      <c r="F493" s="183"/>
      <c r="G493" s="177"/>
      <c r="H493" s="178"/>
      <c r="I493" s="13" t="b">
        <f t="shared" si="46"/>
        <v>1</v>
      </c>
      <c r="J493" s="13" t="b">
        <f t="shared" si="47"/>
        <v>1</v>
      </c>
      <c r="K493" s="13" t="b">
        <f t="shared" si="48"/>
        <v>1</v>
      </c>
      <c r="L493" s="13" t="b">
        <f t="shared" si="43"/>
        <v>1</v>
      </c>
      <c r="M493" s="13" t="b">
        <f t="shared" si="44"/>
        <v>1</v>
      </c>
      <c r="N493" s="13" t="b">
        <f t="shared" si="45"/>
        <v>1</v>
      </c>
    </row>
    <row r="494" spans="1:14">
      <c r="A494" s="67">
        <v>475</v>
      </c>
      <c r="B494" s="183"/>
      <c r="C494" s="183"/>
      <c r="D494" s="177"/>
      <c r="E494" s="177"/>
      <c r="F494" s="183"/>
      <c r="G494" s="177"/>
      <c r="H494" s="178"/>
      <c r="I494" s="13" t="b">
        <f t="shared" si="46"/>
        <v>1</v>
      </c>
      <c r="J494" s="13" t="b">
        <f t="shared" si="47"/>
        <v>1</v>
      </c>
      <c r="K494" s="13" t="b">
        <f t="shared" si="48"/>
        <v>1</v>
      </c>
      <c r="L494" s="13" t="b">
        <f t="shared" si="43"/>
        <v>1</v>
      </c>
      <c r="M494" s="13" t="b">
        <f t="shared" si="44"/>
        <v>1</v>
      </c>
      <c r="N494" s="13" t="b">
        <f t="shared" si="45"/>
        <v>1</v>
      </c>
    </row>
    <row r="495" spans="1:14">
      <c r="A495" s="67">
        <v>476</v>
      </c>
      <c r="B495" s="183"/>
      <c r="C495" s="183"/>
      <c r="D495" s="177"/>
      <c r="E495" s="177"/>
      <c r="F495" s="183"/>
      <c r="G495" s="177"/>
      <c r="H495" s="178"/>
      <c r="I495" s="13" t="b">
        <f t="shared" si="46"/>
        <v>1</v>
      </c>
      <c r="J495" s="13" t="b">
        <f t="shared" si="47"/>
        <v>1</v>
      </c>
      <c r="K495" s="13" t="b">
        <f t="shared" si="48"/>
        <v>1</v>
      </c>
      <c r="L495" s="13" t="b">
        <f t="shared" si="43"/>
        <v>1</v>
      </c>
      <c r="M495" s="13" t="b">
        <f t="shared" si="44"/>
        <v>1</v>
      </c>
      <c r="N495" s="13" t="b">
        <f t="shared" si="45"/>
        <v>1</v>
      </c>
    </row>
    <row r="496" spans="1:14">
      <c r="A496" s="67">
        <v>477</v>
      </c>
      <c r="B496" s="183"/>
      <c r="C496" s="183"/>
      <c r="D496" s="177"/>
      <c r="E496" s="177"/>
      <c r="F496" s="183"/>
      <c r="G496" s="177"/>
      <c r="H496" s="178"/>
      <c r="I496" s="13" t="b">
        <f t="shared" si="46"/>
        <v>1</v>
      </c>
      <c r="J496" s="13" t="b">
        <f t="shared" si="47"/>
        <v>1</v>
      </c>
      <c r="K496" s="13" t="b">
        <f t="shared" si="48"/>
        <v>1</v>
      </c>
      <c r="L496" s="13" t="b">
        <f t="shared" si="43"/>
        <v>1</v>
      </c>
      <c r="M496" s="13" t="b">
        <f t="shared" si="44"/>
        <v>1</v>
      </c>
      <c r="N496" s="13" t="b">
        <f t="shared" si="45"/>
        <v>1</v>
      </c>
    </row>
    <row r="497" spans="1:14">
      <c r="A497" s="67">
        <v>478</v>
      </c>
      <c r="B497" s="183"/>
      <c r="C497" s="183"/>
      <c r="D497" s="177"/>
      <c r="E497" s="177"/>
      <c r="F497" s="183"/>
      <c r="G497" s="177"/>
      <c r="H497" s="178"/>
      <c r="I497" s="13" t="b">
        <f t="shared" si="46"/>
        <v>1</v>
      </c>
      <c r="J497" s="13" t="b">
        <f t="shared" si="47"/>
        <v>1</v>
      </c>
      <c r="K497" s="13" t="b">
        <f t="shared" si="48"/>
        <v>1</v>
      </c>
      <c r="L497" s="13" t="b">
        <f t="shared" si="43"/>
        <v>1</v>
      </c>
      <c r="M497" s="13" t="b">
        <f t="shared" si="44"/>
        <v>1</v>
      </c>
      <c r="N497" s="13" t="b">
        <f t="shared" si="45"/>
        <v>1</v>
      </c>
    </row>
    <row r="498" spans="1:14">
      <c r="A498" s="67">
        <v>479</v>
      </c>
      <c r="B498" s="183"/>
      <c r="C498" s="183"/>
      <c r="D498" s="177"/>
      <c r="E498" s="177"/>
      <c r="F498" s="183"/>
      <c r="G498" s="177"/>
      <c r="H498" s="178"/>
      <c r="I498" s="13" t="b">
        <f t="shared" si="46"/>
        <v>1</v>
      </c>
      <c r="J498" s="13" t="b">
        <f t="shared" si="47"/>
        <v>1</v>
      </c>
      <c r="K498" s="13" t="b">
        <f t="shared" si="48"/>
        <v>1</v>
      </c>
      <c r="L498" s="13" t="b">
        <f t="shared" si="43"/>
        <v>1</v>
      </c>
      <c r="M498" s="13" t="b">
        <f t="shared" si="44"/>
        <v>1</v>
      </c>
      <c r="N498" s="13" t="b">
        <f t="shared" si="45"/>
        <v>1</v>
      </c>
    </row>
    <row r="499" spans="1:14">
      <c r="A499" s="67">
        <v>480</v>
      </c>
      <c r="B499" s="183"/>
      <c r="C499" s="183"/>
      <c r="D499" s="177"/>
      <c r="E499" s="177"/>
      <c r="F499" s="183"/>
      <c r="G499" s="177"/>
      <c r="H499" s="178"/>
      <c r="I499" s="13" t="b">
        <f t="shared" si="46"/>
        <v>1</v>
      </c>
      <c r="J499" s="13" t="b">
        <f t="shared" si="47"/>
        <v>1</v>
      </c>
      <c r="K499" s="13" t="b">
        <f t="shared" si="48"/>
        <v>1</v>
      </c>
      <c r="L499" s="13" t="b">
        <f t="shared" si="43"/>
        <v>1</v>
      </c>
      <c r="M499" s="13" t="b">
        <f t="shared" si="44"/>
        <v>1</v>
      </c>
      <c r="N499" s="13" t="b">
        <f t="shared" si="45"/>
        <v>1</v>
      </c>
    </row>
    <row r="500" spans="1:14">
      <c r="A500" s="67">
        <v>481</v>
      </c>
      <c r="B500" s="183"/>
      <c r="C500" s="183"/>
      <c r="D500" s="177"/>
      <c r="E500" s="177"/>
      <c r="F500" s="183"/>
      <c r="G500" s="177"/>
      <c r="H500" s="178"/>
      <c r="I500" s="13" t="b">
        <f t="shared" si="46"/>
        <v>1</v>
      </c>
      <c r="J500" s="13" t="b">
        <f t="shared" si="47"/>
        <v>1</v>
      </c>
      <c r="K500" s="13" t="b">
        <f t="shared" si="48"/>
        <v>1</v>
      </c>
      <c r="L500" s="13" t="b">
        <f t="shared" si="43"/>
        <v>1</v>
      </c>
      <c r="M500" s="13" t="b">
        <f t="shared" si="44"/>
        <v>1</v>
      </c>
      <c r="N500" s="13" t="b">
        <f t="shared" si="45"/>
        <v>1</v>
      </c>
    </row>
    <row r="501" spans="1:14">
      <c r="A501" s="67">
        <v>482</v>
      </c>
      <c r="B501" s="183"/>
      <c r="C501" s="183"/>
      <c r="D501" s="177"/>
      <c r="E501" s="177"/>
      <c r="F501" s="183"/>
      <c r="G501" s="177"/>
      <c r="H501" s="178"/>
      <c r="I501" s="13" t="b">
        <f t="shared" si="46"/>
        <v>1</v>
      </c>
      <c r="J501" s="13" t="b">
        <f t="shared" si="47"/>
        <v>1</v>
      </c>
      <c r="K501" s="13" t="b">
        <f t="shared" si="48"/>
        <v>1</v>
      </c>
      <c r="L501" s="13" t="b">
        <f t="shared" si="43"/>
        <v>1</v>
      </c>
      <c r="M501" s="13" t="b">
        <f t="shared" si="44"/>
        <v>1</v>
      </c>
      <c r="N501" s="13" t="b">
        <f t="shared" si="45"/>
        <v>1</v>
      </c>
    </row>
    <row r="502" spans="1:14">
      <c r="A502" s="67">
        <v>483</v>
      </c>
      <c r="B502" s="183"/>
      <c r="C502" s="183"/>
      <c r="D502" s="177"/>
      <c r="E502" s="177"/>
      <c r="F502" s="183"/>
      <c r="G502" s="177"/>
      <c r="H502" s="178"/>
      <c r="I502" s="13" t="b">
        <f t="shared" si="46"/>
        <v>1</v>
      </c>
      <c r="J502" s="13" t="b">
        <f t="shared" si="47"/>
        <v>1</v>
      </c>
      <c r="K502" s="13" t="b">
        <f t="shared" si="48"/>
        <v>1</v>
      </c>
      <c r="L502" s="13" t="b">
        <f t="shared" si="43"/>
        <v>1</v>
      </c>
      <c r="M502" s="13" t="b">
        <f t="shared" si="44"/>
        <v>1</v>
      </c>
      <c r="N502" s="13" t="b">
        <f t="shared" si="45"/>
        <v>1</v>
      </c>
    </row>
    <row r="503" spans="1:14">
      <c r="A503" s="67">
        <v>484</v>
      </c>
      <c r="B503" s="183"/>
      <c r="C503" s="183"/>
      <c r="D503" s="177"/>
      <c r="E503" s="177"/>
      <c r="F503" s="183"/>
      <c r="G503" s="177"/>
      <c r="H503" s="178"/>
      <c r="I503" s="13" t="b">
        <f t="shared" si="46"/>
        <v>1</v>
      </c>
      <c r="J503" s="13" t="b">
        <f t="shared" si="47"/>
        <v>1</v>
      </c>
      <c r="K503" s="13" t="b">
        <f t="shared" si="48"/>
        <v>1</v>
      </c>
      <c r="L503" s="13" t="b">
        <f t="shared" si="43"/>
        <v>1</v>
      </c>
      <c r="M503" s="13" t="b">
        <f t="shared" si="44"/>
        <v>1</v>
      </c>
      <c r="N503" s="13" t="b">
        <f t="shared" si="45"/>
        <v>1</v>
      </c>
    </row>
    <row r="504" spans="1:14">
      <c r="A504" s="67">
        <v>485</v>
      </c>
      <c r="B504" s="183"/>
      <c r="C504" s="183"/>
      <c r="D504" s="177"/>
      <c r="E504" s="177"/>
      <c r="F504" s="183"/>
      <c r="G504" s="177"/>
      <c r="H504" s="178"/>
      <c r="I504" s="13" t="b">
        <f t="shared" si="46"/>
        <v>1</v>
      </c>
      <c r="J504" s="13" t="b">
        <f t="shared" si="47"/>
        <v>1</v>
      </c>
      <c r="K504" s="13" t="b">
        <f t="shared" si="48"/>
        <v>1</v>
      </c>
      <c r="L504" s="13" t="b">
        <f t="shared" si="43"/>
        <v>1</v>
      </c>
      <c r="M504" s="13" t="b">
        <f t="shared" si="44"/>
        <v>1</v>
      </c>
      <c r="N504" s="13" t="b">
        <f t="shared" si="45"/>
        <v>1</v>
      </c>
    </row>
    <row r="505" spans="1:14">
      <c r="A505" s="67">
        <v>486</v>
      </c>
      <c r="B505" s="183"/>
      <c r="C505" s="183"/>
      <c r="D505" s="177"/>
      <c r="E505" s="177"/>
      <c r="F505" s="183"/>
      <c r="G505" s="177"/>
      <c r="H505" s="178"/>
      <c r="I505" s="13" t="b">
        <f t="shared" si="46"/>
        <v>1</v>
      </c>
      <c r="J505" s="13" t="b">
        <f t="shared" si="47"/>
        <v>1</v>
      </c>
      <c r="K505" s="13" t="b">
        <f t="shared" si="48"/>
        <v>1</v>
      </c>
      <c r="L505" s="13" t="b">
        <f t="shared" si="43"/>
        <v>1</v>
      </c>
      <c r="M505" s="13" t="b">
        <f t="shared" si="44"/>
        <v>1</v>
      </c>
      <c r="N505" s="13" t="b">
        <f t="shared" si="45"/>
        <v>1</v>
      </c>
    </row>
    <row r="506" spans="1:14">
      <c r="A506" s="67">
        <v>487</v>
      </c>
      <c r="B506" s="183"/>
      <c r="C506" s="183"/>
      <c r="D506" s="177"/>
      <c r="E506" s="177"/>
      <c r="F506" s="183"/>
      <c r="G506" s="177"/>
      <c r="H506" s="178"/>
      <c r="I506" s="13" t="b">
        <f t="shared" si="46"/>
        <v>1</v>
      </c>
      <c r="J506" s="13" t="b">
        <f t="shared" si="47"/>
        <v>1</v>
      </c>
      <c r="K506" s="13" t="b">
        <f t="shared" si="48"/>
        <v>1</v>
      </c>
      <c r="L506" s="13" t="b">
        <f t="shared" si="43"/>
        <v>1</v>
      </c>
      <c r="M506" s="13" t="b">
        <f t="shared" si="44"/>
        <v>1</v>
      </c>
      <c r="N506" s="13" t="b">
        <f t="shared" si="45"/>
        <v>1</v>
      </c>
    </row>
    <row r="507" spans="1:14">
      <c r="A507" s="67">
        <v>488</v>
      </c>
      <c r="B507" s="183"/>
      <c r="C507" s="183"/>
      <c r="D507" s="177"/>
      <c r="E507" s="177"/>
      <c r="F507" s="183"/>
      <c r="G507" s="177"/>
      <c r="H507" s="178"/>
      <c r="I507" s="13" t="b">
        <f t="shared" si="46"/>
        <v>1</v>
      </c>
      <c r="J507" s="13" t="b">
        <f t="shared" si="47"/>
        <v>1</v>
      </c>
      <c r="K507" s="13" t="b">
        <f t="shared" si="48"/>
        <v>1</v>
      </c>
      <c r="L507" s="13" t="b">
        <f t="shared" si="43"/>
        <v>1</v>
      </c>
      <c r="M507" s="13" t="b">
        <f t="shared" si="44"/>
        <v>1</v>
      </c>
      <c r="N507" s="13" t="b">
        <f t="shared" si="45"/>
        <v>1</v>
      </c>
    </row>
    <row r="508" spans="1:14">
      <c r="A508" s="67">
        <v>489</v>
      </c>
      <c r="B508" s="183"/>
      <c r="C508" s="183"/>
      <c r="D508" s="177"/>
      <c r="E508" s="177"/>
      <c r="F508" s="183"/>
      <c r="G508" s="177"/>
      <c r="H508" s="178"/>
      <c r="I508" s="13" t="b">
        <f t="shared" si="46"/>
        <v>1</v>
      </c>
      <c r="J508" s="13" t="b">
        <f t="shared" si="47"/>
        <v>1</v>
      </c>
      <c r="K508" s="13" t="b">
        <f t="shared" si="48"/>
        <v>1</v>
      </c>
      <c r="L508" s="13" t="b">
        <f t="shared" si="43"/>
        <v>1</v>
      </c>
      <c r="M508" s="13" t="b">
        <f t="shared" si="44"/>
        <v>1</v>
      </c>
      <c r="N508" s="13" t="b">
        <f t="shared" si="45"/>
        <v>1</v>
      </c>
    </row>
    <row r="509" spans="1:14">
      <c r="A509" s="67">
        <v>490</v>
      </c>
      <c r="B509" s="183"/>
      <c r="C509" s="183"/>
      <c r="D509" s="177"/>
      <c r="E509" s="177"/>
      <c r="F509" s="183"/>
      <c r="G509" s="177"/>
      <c r="H509" s="178"/>
      <c r="I509" s="13" t="b">
        <f t="shared" si="46"/>
        <v>1</v>
      </c>
      <c r="J509" s="13" t="b">
        <f t="shared" si="47"/>
        <v>1</v>
      </c>
      <c r="K509" s="13" t="b">
        <f t="shared" si="48"/>
        <v>1</v>
      </c>
      <c r="L509" s="13" t="b">
        <f t="shared" si="43"/>
        <v>1</v>
      </c>
      <c r="M509" s="13" t="b">
        <f t="shared" si="44"/>
        <v>1</v>
      </c>
      <c r="N509" s="13" t="b">
        <f t="shared" si="45"/>
        <v>1</v>
      </c>
    </row>
    <row r="510" spans="1:14">
      <c r="A510" s="67">
        <v>491</v>
      </c>
      <c r="B510" s="183"/>
      <c r="C510" s="183"/>
      <c r="D510" s="177"/>
      <c r="E510" s="177"/>
      <c r="F510" s="183"/>
      <c r="G510" s="177"/>
      <c r="H510" s="178"/>
      <c r="I510" s="13" t="b">
        <f t="shared" si="46"/>
        <v>1</v>
      </c>
      <c r="J510" s="13" t="b">
        <f t="shared" si="47"/>
        <v>1</v>
      </c>
      <c r="K510" s="13" t="b">
        <f t="shared" si="48"/>
        <v>1</v>
      </c>
      <c r="L510" s="13" t="b">
        <f t="shared" si="43"/>
        <v>1</v>
      </c>
      <c r="M510" s="13" t="b">
        <f t="shared" si="44"/>
        <v>1</v>
      </c>
      <c r="N510" s="13" t="b">
        <f t="shared" si="45"/>
        <v>1</v>
      </c>
    </row>
    <row r="511" spans="1:14">
      <c r="A511" s="67">
        <v>492</v>
      </c>
      <c r="B511" s="183"/>
      <c r="C511" s="183"/>
      <c r="D511" s="177"/>
      <c r="E511" s="177"/>
      <c r="F511" s="183"/>
      <c r="G511" s="177"/>
      <c r="H511" s="178"/>
      <c r="I511" s="13" t="b">
        <f t="shared" si="46"/>
        <v>1</v>
      </c>
      <c r="J511" s="13" t="b">
        <f t="shared" si="47"/>
        <v>1</v>
      </c>
      <c r="K511" s="13" t="b">
        <f t="shared" si="48"/>
        <v>1</v>
      </c>
      <c r="L511" s="13" t="b">
        <f t="shared" si="43"/>
        <v>1</v>
      </c>
      <c r="M511" s="13" t="b">
        <f t="shared" si="44"/>
        <v>1</v>
      </c>
      <c r="N511" s="13" t="b">
        <f t="shared" si="45"/>
        <v>1</v>
      </c>
    </row>
    <row r="512" spans="1:14">
      <c r="A512" s="67">
        <v>493</v>
      </c>
      <c r="B512" s="183"/>
      <c r="C512" s="183"/>
      <c r="D512" s="177"/>
      <c r="E512" s="177"/>
      <c r="F512" s="183"/>
      <c r="G512" s="177"/>
      <c r="H512" s="178"/>
      <c r="I512" s="13" t="b">
        <f t="shared" si="46"/>
        <v>1</v>
      </c>
      <c r="J512" s="13" t="b">
        <f t="shared" si="47"/>
        <v>1</v>
      </c>
      <c r="K512" s="13" t="b">
        <f t="shared" si="48"/>
        <v>1</v>
      </c>
      <c r="L512" s="13" t="b">
        <f t="shared" si="43"/>
        <v>1</v>
      </c>
      <c r="M512" s="13" t="b">
        <f t="shared" si="44"/>
        <v>1</v>
      </c>
      <c r="N512" s="13" t="b">
        <f t="shared" si="45"/>
        <v>1</v>
      </c>
    </row>
    <row r="513" spans="1:14">
      <c r="A513" s="67">
        <v>494</v>
      </c>
      <c r="B513" s="183"/>
      <c r="C513" s="183"/>
      <c r="D513" s="177"/>
      <c r="E513" s="177"/>
      <c r="F513" s="183"/>
      <c r="G513" s="177"/>
      <c r="H513" s="178"/>
      <c r="I513" s="13" t="b">
        <f t="shared" si="46"/>
        <v>1</v>
      </c>
      <c r="J513" s="13" t="b">
        <f t="shared" si="47"/>
        <v>1</v>
      </c>
      <c r="K513" s="13" t="b">
        <f t="shared" si="48"/>
        <v>1</v>
      </c>
      <c r="L513" s="13" t="b">
        <f t="shared" si="43"/>
        <v>1</v>
      </c>
      <c r="M513" s="13" t="b">
        <f t="shared" si="44"/>
        <v>1</v>
      </c>
      <c r="N513" s="13" t="b">
        <f t="shared" si="45"/>
        <v>1</v>
      </c>
    </row>
    <row r="514" spans="1:14">
      <c r="A514" s="67">
        <v>495</v>
      </c>
      <c r="B514" s="183"/>
      <c r="C514" s="183"/>
      <c r="D514" s="177"/>
      <c r="E514" s="177"/>
      <c r="F514" s="183"/>
      <c r="G514" s="177"/>
      <c r="H514" s="178"/>
      <c r="I514" s="13" t="b">
        <f t="shared" si="46"/>
        <v>1</v>
      </c>
      <c r="J514" s="13" t="b">
        <f t="shared" si="47"/>
        <v>1</v>
      </c>
      <c r="K514" s="13" t="b">
        <f t="shared" si="48"/>
        <v>1</v>
      </c>
      <c r="L514" s="13" t="b">
        <f t="shared" si="43"/>
        <v>1</v>
      </c>
      <c r="M514" s="13" t="b">
        <f t="shared" si="44"/>
        <v>1</v>
      </c>
      <c r="N514" s="13" t="b">
        <f t="shared" si="45"/>
        <v>1</v>
      </c>
    </row>
    <row r="515" spans="1:14">
      <c r="A515" s="67">
        <v>496</v>
      </c>
      <c r="B515" s="183"/>
      <c r="C515" s="183"/>
      <c r="D515" s="177"/>
      <c r="E515" s="177"/>
      <c r="F515" s="183"/>
      <c r="G515" s="177"/>
      <c r="H515" s="178"/>
      <c r="I515" s="13" t="b">
        <f t="shared" si="46"/>
        <v>1</v>
      </c>
      <c r="J515" s="13" t="b">
        <f t="shared" si="47"/>
        <v>1</v>
      </c>
      <c r="K515" s="13" t="b">
        <f t="shared" si="48"/>
        <v>1</v>
      </c>
      <c r="L515" s="13" t="b">
        <f t="shared" si="43"/>
        <v>1</v>
      </c>
      <c r="M515" s="13" t="b">
        <f t="shared" si="44"/>
        <v>1</v>
      </c>
      <c r="N515" s="13" t="b">
        <f t="shared" si="45"/>
        <v>1</v>
      </c>
    </row>
    <row r="516" spans="1:14">
      <c r="A516" s="67">
        <v>497</v>
      </c>
      <c r="B516" s="183"/>
      <c r="C516" s="183"/>
      <c r="D516" s="177"/>
      <c r="E516" s="177"/>
      <c r="F516" s="183"/>
      <c r="G516" s="177"/>
      <c r="H516" s="178"/>
      <c r="I516" s="13" t="b">
        <f t="shared" si="46"/>
        <v>1</v>
      </c>
      <c r="J516" s="13" t="b">
        <f t="shared" si="47"/>
        <v>1</v>
      </c>
      <c r="K516" s="13" t="b">
        <f t="shared" si="48"/>
        <v>1</v>
      </c>
      <c r="L516" s="13" t="b">
        <f t="shared" si="43"/>
        <v>1</v>
      </c>
      <c r="M516" s="13" t="b">
        <f t="shared" si="44"/>
        <v>1</v>
      </c>
      <c r="N516" s="13" t="b">
        <f t="shared" si="45"/>
        <v>1</v>
      </c>
    </row>
    <row r="517" spans="1:14">
      <c r="A517" s="67">
        <v>498</v>
      </c>
      <c r="B517" s="183"/>
      <c r="C517" s="183"/>
      <c r="D517" s="177"/>
      <c r="E517" s="177"/>
      <c r="F517" s="183"/>
      <c r="G517" s="177"/>
      <c r="H517" s="178"/>
      <c r="I517" s="13" t="b">
        <f t="shared" si="46"/>
        <v>1</v>
      </c>
      <c r="J517" s="13" t="b">
        <f t="shared" si="47"/>
        <v>1</v>
      </c>
      <c r="K517" s="13" t="b">
        <f t="shared" si="48"/>
        <v>1</v>
      </c>
      <c r="L517" s="13" t="b">
        <f t="shared" si="43"/>
        <v>1</v>
      </c>
      <c r="M517" s="13" t="b">
        <f t="shared" si="44"/>
        <v>1</v>
      </c>
      <c r="N517" s="13" t="b">
        <f t="shared" si="45"/>
        <v>1</v>
      </c>
    </row>
    <row r="518" spans="1:14">
      <c r="A518" s="67">
        <v>499</v>
      </c>
      <c r="B518" s="183"/>
      <c r="C518" s="183"/>
      <c r="D518" s="177"/>
      <c r="E518" s="177"/>
      <c r="F518" s="183"/>
      <c r="G518" s="177"/>
      <c r="H518" s="178"/>
      <c r="I518" s="13" t="b">
        <f t="shared" si="46"/>
        <v>1</v>
      </c>
      <c r="J518" s="13" t="b">
        <f t="shared" si="47"/>
        <v>1</v>
      </c>
      <c r="K518" s="13" t="b">
        <f t="shared" si="48"/>
        <v>1</v>
      </c>
      <c r="L518" s="13" t="b">
        <f t="shared" si="43"/>
        <v>1</v>
      </c>
      <c r="M518" s="13" t="b">
        <f t="shared" si="44"/>
        <v>1</v>
      </c>
      <c r="N518" s="13" t="b">
        <f t="shared" si="45"/>
        <v>1</v>
      </c>
    </row>
    <row r="519" spans="1:14">
      <c r="A519" s="67">
        <v>500</v>
      </c>
      <c r="B519" s="183"/>
      <c r="C519" s="183"/>
      <c r="D519" s="177"/>
      <c r="E519" s="177"/>
      <c r="F519" s="183"/>
      <c r="G519" s="177"/>
      <c r="H519" s="178"/>
      <c r="I519" s="13" t="b">
        <f t="shared" si="46"/>
        <v>1</v>
      </c>
      <c r="J519" s="13" t="b">
        <f t="shared" si="47"/>
        <v>1</v>
      </c>
      <c r="K519" s="13" t="b">
        <f t="shared" si="48"/>
        <v>1</v>
      </c>
      <c r="L519" s="13" t="b">
        <f t="shared" si="43"/>
        <v>1</v>
      </c>
      <c r="M519" s="13" t="b">
        <f t="shared" si="44"/>
        <v>1</v>
      </c>
      <c r="N519" s="13" t="b">
        <f t="shared" si="45"/>
        <v>1</v>
      </c>
    </row>
    <row r="520" spans="1:14">
      <c r="A520" s="67">
        <v>501</v>
      </c>
      <c r="B520" s="183"/>
      <c r="C520" s="183"/>
      <c r="D520" s="177"/>
      <c r="E520" s="177"/>
      <c r="F520" s="183"/>
      <c r="G520" s="177"/>
      <c r="H520" s="178"/>
      <c r="I520" s="13" t="b">
        <f t="shared" si="46"/>
        <v>1</v>
      </c>
      <c r="J520" s="13" t="b">
        <f t="shared" si="47"/>
        <v>1</v>
      </c>
      <c r="K520" s="13" t="b">
        <f t="shared" si="48"/>
        <v>1</v>
      </c>
      <c r="L520" s="13" t="b">
        <f t="shared" si="43"/>
        <v>1</v>
      </c>
      <c r="M520" s="13" t="b">
        <f t="shared" si="44"/>
        <v>1</v>
      </c>
      <c r="N520" s="13" t="b">
        <f t="shared" si="45"/>
        <v>1</v>
      </c>
    </row>
    <row r="521" spans="1:14">
      <c r="A521" s="67">
        <v>502</v>
      </c>
      <c r="B521" s="183"/>
      <c r="C521" s="183"/>
      <c r="D521" s="177"/>
      <c r="E521" s="177"/>
      <c r="F521" s="183"/>
      <c r="G521" s="177"/>
      <c r="H521" s="178"/>
      <c r="I521" s="13" t="b">
        <f t="shared" si="46"/>
        <v>1</v>
      </c>
      <c r="J521" s="13" t="b">
        <f t="shared" si="47"/>
        <v>1</v>
      </c>
      <c r="K521" s="13" t="b">
        <f t="shared" si="48"/>
        <v>1</v>
      </c>
      <c r="L521" s="13" t="b">
        <f t="shared" si="43"/>
        <v>1</v>
      </c>
      <c r="M521" s="13" t="b">
        <f t="shared" si="44"/>
        <v>1</v>
      </c>
      <c r="N521" s="13" t="b">
        <f t="shared" si="45"/>
        <v>1</v>
      </c>
    </row>
    <row r="522" spans="1:14">
      <c r="A522" s="67">
        <v>503</v>
      </c>
      <c r="B522" s="183"/>
      <c r="C522" s="183"/>
      <c r="D522" s="177"/>
      <c r="E522" s="177"/>
      <c r="F522" s="183"/>
      <c r="G522" s="177"/>
      <c r="H522" s="178"/>
      <c r="I522" s="13" t="b">
        <f t="shared" si="46"/>
        <v>1</v>
      </c>
      <c r="J522" s="13" t="b">
        <f t="shared" si="47"/>
        <v>1</v>
      </c>
      <c r="K522" s="13" t="b">
        <f t="shared" si="48"/>
        <v>1</v>
      </c>
      <c r="L522" s="13" t="b">
        <f t="shared" si="43"/>
        <v>1</v>
      </c>
      <c r="M522" s="13" t="b">
        <f t="shared" si="44"/>
        <v>1</v>
      </c>
      <c r="N522" s="13" t="b">
        <f t="shared" si="45"/>
        <v>1</v>
      </c>
    </row>
    <row r="523" spans="1:14">
      <c r="A523" s="67">
        <v>504</v>
      </c>
      <c r="B523" s="183"/>
      <c r="C523" s="183"/>
      <c r="D523" s="177"/>
      <c r="E523" s="177"/>
      <c r="F523" s="183"/>
      <c r="G523" s="177"/>
      <c r="H523" s="178"/>
      <c r="I523" s="13" t="b">
        <f t="shared" si="46"/>
        <v>1</v>
      </c>
      <c r="J523" s="13" t="b">
        <f t="shared" si="47"/>
        <v>1</v>
      </c>
      <c r="K523" s="13" t="b">
        <f t="shared" si="48"/>
        <v>1</v>
      </c>
      <c r="L523" s="13" t="b">
        <f t="shared" si="43"/>
        <v>1</v>
      </c>
      <c r="M523" s="13" t="b">
        <f t="shared" si="44"/>
        <v>1</v>
      </c>
      <c r="N523" s="13" t="b">
        <f t="shared" si="45"/>
        <v>1</v>
      </c>
    </row>
    <row r="524" spans="1:14">
      <c r="A524" s="67">
        <v>505</v>
      </c>
      <c r="B524" s="183"/>
      <c r="C524" s="183"/>
      <c r="D524" s="177"/>
      <c r="E524" s="177"/>
      <c r="F524" s="183"/>
      <c r="G524" s="177"/>
      <c r="H524" s="178"/>
      <c r="I524" s="13" t="b">
        <f t="shared" si="46"/>
        <v>1</v>
      </c>
      <c r="J524" s="13" t="b">
        <f t="shared" si="47"/>
        <v>1</v>
      </c>
      <c r="K524" s="13" t="b">
        <f t="shared" si="48"/>
        <v>1</v>
      </c>
      <c r="L524" s="13" t="b">
        <f t="shared" si="43"/>
        <v>1</v>
      </c>
      <c r="M524" s="13" t="b">
        <f t="shared" si="44"/>
        <v>1</v>
      </c>
      <c r="N524" s="13" t="b">
        <f t="shared" si="45"/>
        <v>1</v>
      </c>
    </row>
    <row r="525" spans="1:14">
      <c r="A525" s="67">
        <v>506</v>
      </c>
      <c r="B525" s="183"/>
      <c r="C525" s="183"/>
      <c r="D525" s="177"/>
      <c r="E525" s="177"/>
      <c r="F525" s="183"/>
      <c r="G525" s="177"/>
      <c r="H525" s="178"/>
      <c r="I525" s="13" t="b">
        <f t="shared" si="46"/>
        <v>1</v>
      </c>
      <c r="J525" s="13" t="b">
        <f t="shared" si="47"/>
        <v>1</v>
      </c>
      <c r="K525" s="13" t="b">
        <f t="shared" si="48"/>
        <v>1</v>
      </c>
      <c r="L525" s="13" t="b">
        <f t="shared" si="43"/>
        <v>1</v>
      </c>
      <c r="M525" s="13" t="b">
        <f t="shared" si="44"/>
        <v>1</v>
      </c>
      <c r="N525" s="13" t="b">
        <f t="shared" si="45"/>
        <v>1</v>
      </c>
    </row>
    <row r="526" spans="1:14">
      <c r="A526" s="67">
        <v>507</v>
      </c>
      <c r="B526" s="183"/>
      <c r="C526" s="183"/>
      <c r="D526" s="177"/>
      <c r="E526" s="177"/>
      <c r="F526" s="183"/>
      <c r="G526" s="177"/>
      <c r="H526" s="178"/>
      <c r="I526" s="13" t="b">
        <f t="shared" si="46"/>
        <v>1</v>
      </c>
      <c r="J526" s="13" t="b">
        <f t="shared" si="47"/>
        <v>1</v>
      </c>
      <c r="K526" s="13" t="b">
        <f t="shared" si="48"/>
        <v>1</v>
      </c>
      <c r="L526" s="13" t="b">
        <f t="shared" si="43"/>
        <v>1</v>
      </c>
      <c r="M526" s="13" t="b">
        <f t="shared" si="44"/>
        <v>1</v>
      </c>
      <c r="N526" s="13" t="b">
        <f t="shared" si="45"/>
        <v>1</v>
      </c>
    </row>
    <row r="527" spans="1:14">
      <c r="A527" s="67">
        <v>508</v>
      </c>
      <c r="B527" s="183"/>
      <c r="C527" s="183"/>
      <c r="D527" s="177"/>
      <c r="E527" s="177"/>
      <c r="F527" s="183"/>
      <c r="G527" s="177"/>
      <c r="H527" s="178"/>
      <c r="I527" s="13" t="b">
        <f t="shared" si="46"/>
        <v>1</v>
      </c>
      <c r="J527" s="13" t="b">
        <f t="shared" si="47"/>
        <v>1</v>
      </c>
      <c r="K527" s="13" t="b">
        <f t="shared" si="48"/>
        <v>1</v>
      </c>
      <c r="L527" s="13" t="b">
        <f t="shared" si="43"/>
        <v>1</v>
      </c>
      <c r="M527" s="13" t="b">
        <f t="shared" si="44"/>
        <v>1</v>
      </c>
      <c r="N527" s="13" t="b">
        <f t="shared" si="45"/>
        <v>1</v>
      </c>
    </row>
    <row r="528" spans="1:14">
      <c r="A528" s="67">
        <v>509</v>
      </c>
      <c r="B528" s="183"/>
      <c r="C528" s="183"/>
      <c r="D528" s="177"/>
      <c r="E528" s="177"/>
      <c r="F528" s="183"/>
      <c r="G528" s="177"/>
      <c r="H528" s="178"/>
      <c r="I528" s="13" t="b">
        <f t="shared" si="46"/>
        <v>1</v>
      </c>
      <c r="J528" s="13" t="b">
        <f t="shared" si="47"/>
        <v>1</v>
      </c>
      <c r="K528" s="13" t="b">
        <f t="shared" si="48"/>
        <v>1</v>
      </c>
      <c r="L528" s="13" t="b">
        <f t="shared" si="43"/>
        <v>1</v>
      </c>
      <c r="M528" s="13" t="b">
        <f t="shared" si="44"/>
        <v>1</v>
      </c>
      <c r="N528" s="13" t="b">
        <f t="shared" si="45"/>
        <v>1</v>
      </c>
    </row>
    <row r="529" spans="1:14">
      <c r="A529" s="67">
        <v>510</v>
      </c>
      <c r="B529" s="183"/>
      <c r="C529" s="183"/>
      <c r="D529" s="177"/>
      <c r="E529" s="177"/>
      <c r="F529" s="183"/>
      <c r="G529" s="177"/>
      <c r="H529" s="178"/>
      <c r="I529" s="13" t="b">
        <f t="shared" si="46"/>
        <v>1</v>
      </c>
      <c r="J529" s="13" t="b">
        <f t="shared" si="47"/>
        <v>1</v>
      </c>
      <c r="K529" s="13" t="b">
        <f t="shared" si="48"/>
        <v>1</v>
      </c>
      <c r="L529" s="13" t="b">
        <f t="shared" si="43"/>
        <v>1</v>
      </c>
      <c r="M529" s="13" t="b">
        <f t="shared" si="44"/>
        <v>1</v>
      </c>
      <c r="N529" s="13" t="b">
        <f t="shared" si="45"/>
        <v>1</v>
      </c>
    </row>
    <row r="530" spans="1:14">
      <c r="A530" s="67">
        <v>511</v>
      </c>
      <c r="B530" s="183"/>
      <c r="C530" s="183"/>
      <c r="D530" s="177"/>
      <c r="E530" s="177"/>
      <c r="F530" s="183"/>
      <c r="G530" s="177"/>
      <c r="H530" s="178"/>
      <c r="I530" s="13" t="b">
        <f t="shared" si="46"/>
        <v>1</v>
      </c>
      <c r="J530" s="13" t="b">
        <f t="shared" si="47"/>
        <v>1</v>
      </c>
      <c r="K530" s="13" t="b">
        <f t="shared" si="48"/>
        <v>1</v>
      </c>
      <c r="L530" s="13" t="b">
        <f t="shared" si="43"/>
        <v>1</v>
      </c>
      <c r="M530" s="13" t="b">
        <f t="shared" si="44"/>
        <v>1</v>
      </c>
      <c r="N530" s="13" t="b">
        <f t="shared" si="45"/>
        <v>1</v>
      </c>
    </row>
    <row r="531" spans="1:14">
      <c r="A531" s="67">
        <v>512</v>
      </c>
      <c r="B531" s="183"/>
      <c r="C531" s="183"/>
      <c r="D531" s="177"/>
      <c r="E531" s="177"/>
      <c r="F531" s="183"/>
      <c r="G531" s="177"/>
      <c r="H531" s="178"/>
      <c r="I531" s="13" t="b">
        <f t="shared" si="46"/>
        <v>1</v>
      </c>
      <c r="J531" s="13" t="b">
        <f t="shared" si="47"/>
        <v>1</v>
      </c>
      <c r="K531" s="13" t="b">
        <f t="shared" si="48"/>
        <v>1</v>
      </c>
      <c r="L531" s="13" t="b">
        <f t="shared" si="43"/>
        <v>1</v>
      </c>
      <c r="M531" s="13" t="b">
        <f t="shared" si="44"/>
        <v>1</v>
      </c>
      <c r="N531" s="13" t="b">
        <f t="shared" si="45"/>
        <v>1</v>
      </c>
    </row>
    <row r="532" spans="1:14">
      <c r="A532" s="67">
        <v>513</v>
      </c>
      <c r="B532" s="183"/>
      <c r="C532" s="183"/>
      <c r="D532" s="177"/>
      <c r="E532" s="177"/>
      <c r="F532" s="183"/>
      <c r="G532" s="177"/>
      <c r="H532" s="178"/>
      <c r="I532" s="13" t="b">
        <f t="shared" si="46"/>
        <v>1</v>
      </c>
      <c r="J532" s="13" t="b">
        <f t="shared" si="47"/>
        <v>1</v>
      </c>
      <c r="K532" s="13" t="b">
        <f t="shared" si="48"/>
        <v>1</v>
      </c>
      <c r="L532" s="13" t="b">
        <f t="shared" ref="L532:L595" si="49">IF(D532="",TRUE,(IF(ISNUMBER(MATCH(D532,CountriesList,0)),TRUE,FALSE)))</f>
        <v>1</v>
      </c>
      <c r="M532" s="13" t="b">
        <f t="shared" ref="M532:M595" si="50">IF(E532="",TRUE,(IF(ISNUMBER(MATCH(E532,typeofentityList,0)),TRUE,FALSE)))</f>
        <v>1</v>
      </c>
      <c r="N532" s="13" t="b">
        <f t="shared" ref="N532:N595" si="51">IF(G532="",TRUE,(IF(ISNUMBER(MATCH(G532,ShortRelationList,0)),TRUE,FALSE)))</f>
        <v>1</v>
      </c>
    </row>
    <row r="533" spans="1:14">
      <c r="A533" s="67">
        <v>514</v>
      </c>
      <c r="B533" s="183"/>
      <c r="C533" s="183"/>
      <c r="D533" s="177"/>
      <c r="E533" s="177"/>
      <c r="F533" s="183"/>
      <c r="G533" s="177"/>
      <c r="H533" s="178"/>
      <c r="I533" s="13" t="b">
        <f t="shared" si="46"/>
        <v>1</v>
      </c>
      <c r="J533" s="13" t="b">
        <f t="shared" si="47"/>
        <v>1</v>
      </c>
      <c r="K533" s="13" t="b">
        <f t="shared" si="48"/>
        <v>1</v>
      </c>
      <c r="L533" s="13" t="b">
        <f t="shared" si="49"/>
        <v>1</v>
      </c>
      <c r="M533" s="13" t="b">
        <f t="shared" si="50"/>
        <v>1</v>
      </c>
      <c r="N533" s="13" t="b">
        <f t="shared" si="51"/>
        <v>1</v>
      </c>
    </row>
    <row r="534" spans="1:14">
      <c r="A534" s="67">
        <v>515</v>
      </c>
      <c r="B534" s="183"/>
      <c r="C534" s="183"/>
      <c r="D534" s="177"/>
      <c r="E534" s="177"/>
      <c r="F534" s="183"/>
      <c r="G534" s="177"/>
      <c r="H534" s="178"/>
      <c r="I534" s="13" t="b">
        <f t="shared" ref="I534:I597" si="52">IF(ISBLANK(B534),TRUE,IF(OR(ISBLANK(C534),ISBLANK(D534),ISBLANK(E534),ISBLANK(F534),ISBLANK(G534),ISBLANK(H534)),FALSE,TRUE))</f>
        <v>1</v>
      </c>
      <c r="J534" s="13" t="b">
        <f t="shared" ref="J534:J597" si="53">IF(OR(AND(B534="N/A",D534="N/A",E534="N/A",G534="N/A"),AND(ISBLANK(B534),ISBLANK(D534),ISBLANK(E534),ISBLANK(G534)),AND(NOT(ISBLANK(B534)),NOT(ISBLANK(D534)),NOT(ISBLANK(E534)),NOT(ISBLANK(G534)),B534&lt;&gt;"N/A",D534&lt;&gt;"N/A",E534&lt;&gt;"N/A",G534&lt;&gt;"N/A")),TRUE,FALSE)</f>
        <v>1</v>
      </c>
      <c r="K534" s="13" t="b">
        <f t="shared" ref="K534:K597" si="54">IF(OR(AND(ISBLANK(B534),H534=0),AND(B534="N/A",H534=0),AND(NOT(ISBLANK(B534)),B534&lt;&gt;"N/A",H534&lt;&gt;0)),TRUE,FALSE)</f>
        <v>1</v>
      </c>
      <c r="L534" s="13" t="b">
        <f t="shared" si="49"/>
        <v>1</v>
      </c>
      <c r="M534" s="13" t="b">
        <f t="shared" si="50"/>
        <v>1</v>
      </c>
      <c r="N534" s="13" t="b">
        <f t="shared" si="51"/>
        <v>1</v>
      </c>
    </row>
    <row r="535" spans="1:14">
      <c r="A535" s="67">
        <v>516</v>
      </c>
      <c r="B535" s="183"/>
      <c r="C535" s="183"/>
      <c r="D535" s="177"/>
      <c r="E535" s="177"/>
      <c r="F535" s="183"/>
      <c r="G535" s="177"/>
      <c r="H535" s="178"/>
      <c r="I535" s="13" t="b">
        <f t="shared" si="52"/>
        <v>1</v>
      </c>
      <c r="J535" s="13" t="b">
        <f t="shared" si="53"/>
        <v>1</v>
      </c>
      <c r="K535" s="13" t="b">
        <f t="shared" si="54"/>
        <v>1</v>
      </c>
      <c r="L535" s="13" t="b">
        <f t="shared" si="49"/>
        <v>1</v>
      </c>
      <c r="M535" s="13" t="b">
        <f t="shared" si="50"/>
        <v>1</v>
      </c>
      <c r="N535" s="13" t="b">
        <f t="shared" si="51"/>
        <v>1</v>
      </c>
    </row>
    <row r="536" spans="1:14">
      <c r="A536" s="67">
        <v>517</v>
      </c>
      <c r="B536" s="183"/>
      <c r="C536" s="183"/>
      <c r="D536" s="177"/>
      <c r="E536" s="177"/>
      <c r="F536" s="183"/>
      <c r="G536" s="177"/>
      <c r="H536" s="178"/>
      <c r="I536" s="13" t="b">
        <f t="shared" si="52"/>
        <v>1</v>
      </c>
      <c r="J536" s="13" t="b">
        <f t="shared" si="53"/>
        <v>1</v>
      </c>
      <c r="K536" s="13" t="b">
        <f t="shared" si="54"/>
        <v>1</v>
      </c>
      <c r="L536" s="13" t="b">
        <f t="shared" si="49"/>
        <v>1</v>
      </c>
      <c r="M536" s="13" t="b">
        <f t="shared" si="50"/>
        <v>1</v>
      </c>
      <c r="N536" s="13" t="b">
        <f t="shared" si="51"/>
        <v>1</v>
      </c>
    </row>
    <row r="537" spans="1:14">
      <c r="A537" s="67">
        <v>518</v>
      </c>
      <c r="B537" s="183"/>
      <c r="C537" s="183"/>
      <c r="D537" s="177"/>
      <c r="E537" s="177"/>
      <c r="F537" s="183"/>
      <c r="G537" s="177"/>
      <c r="H537" s="178"/>
      <c r="I537" s="13" t="b">
        <f t="shared" si="52"/>
        <v>1</v>
      </c>
      <c r="J537" s="13" t="b">
        <f t="shared" si="53"/>
        <v>1</v>
      </c>
      <c r="K537" s="13" t="b">
        <f t="shared" si="54"/>
        <v>1</v>
      </c>
      <c r="L537" s="13" t="b">
        <f t="shared" si="49"/>
        <v>1</v>
      </c>
      <c r="M537" s="13" t="b">
        <f t="shared" si="50"/>
        <v>1</v>
      </c>
      <c r="N537" s="13" t="b">
        <f t="shared" si="51"/>
        <v>1</v>
      </c>
    </row>
    <row r="538" spans="1:14">
      <c r="A538" s="67">
        <v>519</v>
      </c>
      <c r="B538" s="183"/>
      <c r="C538" s="183"/>
      <c r="D538" s="177"/>
      <c r="E538" s="177"/>
      <c r="F538" s="183"/>
      <c r="G538" s="177"/>
      <c r="H538" s="178"/>
      <c r="I538" s="13" t="b">
        <f t="shared" si="52"/>
        <v>1</v>
      </c>
      <c r="J538" s="13" t="b">
        <f t="shared" si="53"/>
        <v>1</v>
      </c>
      <c r="K538" s="13" t="b">
        <f t="shared" si="54"/>
        <v>1</v>
      </c>
      <c r="L538" s="13" t="b">
        <f t="shared" si="49"/>
        <v>1</v>
      </c>
      <c r="M538" s="13" t="b">
        <f t="shared" si="50"/>
        <v>1</v>
      </c>
      <c r="N538" s="13" t="b">
        <f t="shared" si="51"/>
        <v>1</v>
      </c>
    </row>
    <row r="539" spans="1:14">
      <c r="A539" s="67">
        <v>520</v>
      </c>
      <c r="B539" s="183"/>
      <c r="C539" s="183"/>
      <c r="D539" s="177"/>
      <c r="E539" s="177"/>
      <c r="F539" s="183"/>
      <c r="G539" s="177"/>
      <c r="H539" s="178"/>
      <c r="I539" s="13" t="b">
        <f t="shared" si="52"/>
        <v>1</v>
      </c>
      <c r="J539" s="13" t="b">
        <f t="shared" si="53"/>
        <v>1</v>
      </c>
      <c r="K539" s="13" t="b">
        <f t="shared" si="54"/>
        <v>1</v>
      </c>
      <c r="L539" s="13" t="b">
        <f t="shared" si="49"/>
        <v>1</v>
      </c>
      <c r="M539" s="13" t="b">
        <f t="shared" si="50"/>
        <v>1</v>
      </c>
      <c r="N539" s="13" t="b">
        <f t="shared" si="51"/>
        <v>1</v>
      </c>
    </row>
    <row r="540" spans="1:14">
      <c r="A540" s="67">
        <v>521</v>
      </c>
      <c r="B540" s="183"/>
      <c r="C540" s="183"/>
      <c r="D540" s="177"/>
      <c r="E540" s="177"/>
      <c r="F540" s="183"/>
      <c r="G540" s="177"/>
      <c r="H540" s="178"/>
      <c r="I540" s="13" t="b">
        <f t="shared" si="52"/>
        <v>1</v>
      </c>
      <c r="J540" s="13" t="b">
        <f t="shared" si="53"/>
        <v>1</v>
      </c>
      <c r="K540" s="13" t="b">
        <f t="shared" si="54"/>
        <v>1</v>
      </c>
      <c r="L540" s="13" t="b">
        <f t="shared" si="49"/>
        <v>1</v>
      </c>
      <c r="M540" s="13" t="b">
        <f t="shared" si="50"/>
        <v>1</v>
      </c>
      <c r="N540" s="13" t="b">
        <f t="shared" si="51"/>
        <v>1</v>
      </c>
    </row>
    <row r="541" spans="1:14">
      <c r="A541" s="67">
        <v>522</v>
      </c>
      <c r="B541" s="183"/>
      <c r="C541" s="183"/>
      <c r="D541" s="177"/>
      <c r="E541" s="177"/>
      <c r="F541" s="183"/>
      <c r="G541" s="177"/>
      <c r="H541" s="178"/>
      <c r="I541" s="13" t="b">
        <f t="shared" si="52"/>
        <v>1</v>
      </c>
      <c r="J541" s="13" t="b">
        <f t="shared" si="53"/>
        <v>1</v>
      </c>
      <c r="K541" s="13" t="b">
        <f t="shared" si="54"/>
        <v>1</v>
      </c>
      <c r="L541" s="13" t="b">
        <f t="shared" si="49"/>
        <v>1</v>
      </c>
      <c r="M541" s="13" t="b">
        <f t="shared" si="50"/>
        <v>1</v>
      </c>
      <c r="N541" s="13" t="b">
        <f t="shared" si="51"/>
        <v>1</v>
      </c>
    </row>
    <row r="542" spans="1:14">
      <c r="A542" s="67">
        <v>523</v>
      </c>
      <c r="B542" s="183"/>
      <c r="C542" s="183"/>
      <c r="D542" s="177"/>
      <c r="E542" s="177"/>
      <c r="F542" s="183"/>
      <c r="G542" s="177"/>
      <c r="H542" s="178"/>
      <c r="I542" s="13" t="b">
        <f t="shared" si="52"/>
        <v>1</v>
      </c>
      <c r="J542" s="13" t="b">
        <f t="shared" si="53"/>
        <v>1</v>
      </c>
      <c r="K542" s="13" t="b">
        <f t="shared" si="54"/>
        <v>1</v>
      </c>
      <c r="L542" s="13" t="b">
        <f t="shared" si="49"/>
        <v>1</v>
      </c>
      <c r="M542" s="13" t="b">
        <f t="shared" si="50"/>
        <v>1</v>
      </c>
      <c r="N542" s="13" t="b">
        <f t="shared" si="51"/>
        <v>1</v>
      </c>
    </row>
    <row r="543" spans="1:14">
      <c r="A543" s="67">
        <v>524</v>
      </c>
      <c r="B543" s="183"/>
      <c r="C543" s="183"/>
      <c r="D543" s="177"/>
      <c r="E543" s="177"/>
      <c r="F543" s="183"/>
      <c r="G543" s="177"/>
      <c r="H543" s="178"/>
      <c r="I543" s="13" t="b">
        <f t="shared" si="52"/>
        <v>1</v>
      </c>
      <c r="J543" s="13" t="b">
        <f t="shared" si="53"/>
        <v>1</v>
      </c>
      <c r="K543" s="13" t="b">
        <f t="shared" si="54"/>
        <v>1</v>
      </c>
      <c r="L543" s="13" t="b">
        <f t="shared" si="49"/>
        <v>1</v>
      </c>
      <c r="M543" s="13" t="b">
        <f t="shared" si="50"/>
        <v>1</v>
      </c>
      <c r="N543" s="13" t="b">
        <f t="shared" si="51"/>
        <v>1</v>
      </c>
    </row>
    <row r="544" spans="1:14">
      <c r="A544" s="67">
        <v>525</v>
      </c>
      <c r="B544" s="183"/>
      <c r="C544" s="183"/>
      <c r="D544" s="177"/>
      <c r="E544" s="177"/>
      <c r="F544" s="183"/>
      <c r="G544" s="177"/>
      <c r="H544" s="178"/>
      <c r="I544" s="13" t="b">
        <f t="shared" si="52"/>
        <v>1</v>
      </c>
      <c r="J544" s="13" t="b">
        <f t="shared" si="53"/>
        <v>1</v>
      </c>
      <c r="K544" s="13" t="b">
        <f t="shared" si="54"/>
        <v>1</v>
      </c>
      <c r="L544" s="13" t="b">
        <f t="shared" si="49"/>
        <v>1</v>
      </c>
      <c r="M544" s="13" t="b">
        <f t="shared" si="50"/>
        <v>1</v>
      </c>
      <c r="N544" s="13" t="b">
        <f t="shared" si="51"/>
        <v>1</v>
      </c>
    </row>
    <row r="545" spans="1:14">
      <c r="A545" s="67">
        <v>526</v>
      </c>
      <c r="B545" s="183"/>
      <c r="C545" s="183"/>
      <c r="D545" s="177"/>
      <c r="E545" s="177"/>
      <c r="F545" s="183"/>
      <c r="G545" s="177"/>
      <c r="H545" s="178"/>
      <c r="I545" s="13" t="b">
        <f t="shared" si="52"/>
        <v>1</v>
      </c>
      <c r="J545" s="13" t="b">
        <f t="shared" si="53"/>
        <v>1</v>
      </c>
      <c r="K545" s="13" t="b">
        <f t="shared" si="54"/>
        <v>1</v>
      </c>
      <c r="L545" s="13" t="b">
        <f t="shared" si="49"/>
        <v>1</v>
      </c>
      <c r="M545" s="13" t="b">
        <f t="shared" si="50"/>
        <v>1</v>
      </c>
      <c r="N545" s="13" t="b">
        <f t="shared" si="51"/>
        <v>1</v>
      </c>
    </row>
    <row r="546" spans="1:14">
      <c r="A546" s="67">
        <v>527</v>
      </c>
      <c r="B546" s="183"/>
      <c r="C546" s="183"/>
      <c r="D546" s="177"/>
      <c r="E546" s="177"/>
      <c r="F546" s="183"/>
      <c r="G546" s="177"/>
      <c r="H546" s="178"/>
      <c r="I546" s="13" t="b">
        <f t="shared" si="52"/>
        <v>1</v>
      </c>
      <c r="J546" s="13" t="b">
        <f t="shared" si="53"/>
        <v>1</v>
      </c>
      <c r="K546" s="13" t="b">
        <f t="shared" si="54"/>
        <v>1</v>
      </c>
      <c r="L546" s="13" t="b">
        <f t="shared" si="49"/>
        <v>1</v>
      </c>
      <c r="M546" s="13" t="b">
        <f t="shared" si="50"/>
        <v>1</v>
      </c>
      <c r="N546" s="13" t="b">
        <f t="shared" si="51"/>
        <v>1</v>
      </c>
    </row>
    <row r="547" spans="1:14">
      <c r="A547" s="67">
        <v>528</v>
      </c>
      <c r="B547" s="183"/>
      <c r="C547" s="183"/>
      <c r="D547" s="177"/>
      <c r="E547" s="177"/>
      <c r="F547" s="183"/>
      <c r="G547" s="177"/>
      <c r="H547" s="178"/>
      <c r="I547" s="13" t="b">
        <f t="shared" si="52"/>
        <v>1</v>
      </c>
      <c r="J547" s="13" t="b">
        <f t="shared" si="53"/>
        <v>1</v>
      </c>
      <c r="K547" s="13" t="b">
        <f t="shared" si="54"/>
        <v>1</v>
      </c>
      <c r="L547" s="13" t="b">
        <f t="shared" si="49"/>
        <v>1</v>
      </c>
      <c r="M547" s="13" t="b">
        <f t="shared" si="50"/>
        <v>1</v>
      </c>
      <c r="N547" s="13" t="b">
        <f t="shared" si="51"/>
        <v>1</v>
      </c>
    </row>
    <row r="548" spans="1:14">
      <c r="A548" s="67">
        <v>529</v>
      </c>
      <c r="B548" s="183"/>
      <c r="C548" s="183"/>
      <c r="D548" s="177"/>
      <c r="E548" s="177"/>
      <c r="F548" s="183"/>
      <c r="G548" s="177"/>
      <c r="H548" s="178"/>
      <c r="I548" s="13" t="b">
        <f t="shared" si="52"/>
        <v>1</v>
      </c>
      <c r="J548" s="13" t="b">
        <f t="shared" si="53"/>
        <v>1</v>
      </c>
      <c r="K548" s="13" t="b">
        <f t="shared" si="54"/>
        <v>1</v>
      </c>
      <c r="L548" s="13" t="b">
        <f t="shared" si="49"/>
        <v>1</v>
      </c>
      <c r="M548" s="13" t="b">
        <f t="shared" si="50"/>
        <v>1</v>
      </c>
      <c r="N548" s="13" t="b">
        <f t="shared" si="51"/>
        <v>1</v>
      </c>
    </row>
    <row r="549" spans="1:14">
      <c r="A549" s="67">
        <v>530</v>
      </c>
      <c r="B549" s="183"/>
      <c r="C549" s="183"/>
      <c r="D549" s="177"/>
      <c r="E549" s="177"/>
      <c r="F549" s="183"/>
      <c r="G549" s="177"/>
      <c r="H549" s="178"/>
      <c r="I549" s="13" t="b">
        <f t="shared" si="52"/>
        <v>1</v>
      </c>
      <c r="J549" s="13" t="b">
        <f t="shared" si="53"/>
        <v>1</v>
      </c>
      <c r="K549" s="13" t="b">
        <f t="shared" si="54"/>
        <v>1</v>
      </c>
      <c r="L549" s="13" t="b">
        <f t="shared" si="49"/>
        <v>1</v>
      </c>
      <c r="M549" s="13" t="b">
        <f t="shared" si="50"/>
        <v>1</v>
      </c>
      <c r="N549" s="13" t="b">
        <f t="shared" si="51"/>
        <v>1</v>
      </c>
    </row>
    <row r="550" spans="1:14">
      <c r="A550" s="67">
        <v>531</v>
      </c>
      <c r="B550" s="183"/>
      <c r="C550" s="183"/>
      <c r="D550" s="177"/>
      <c r="E550" s="177"/>
      <c r="F550" s="183"/>
      <c r="G550" s="177"/>
      <c r="H550" s="178"/>
      <c r="I550" s="13" t="b">
        <f t="shared" si="52"/>
        <v>1</v>
      </c>
      <c r="J550" s="13" t="b">
        <f t="shared" si="53"/>
        <v>1</v>
      </c>
      <c r="K550" s="13" t="b">
        <f t="shared" si="54"/>
        <v>1</v>
      </c>
      <c r="L550" s="13" t="b">
        <f t="shared" si="49"/>
        <v>1</v>
      </c>
      <c r="M550" s="13" t="b">
        <f t="shared" si="50"/>
        <v>1</v>
      </c>
      <c r="N550" s="13" t="b">
        <f t="shared" si="51"/>
        <v>1</v>
      </c>
    </row>
    <row r="551" spans="1:14">
      <c r="A551" s="67">
        <v>532</v>
      </c>
      <c r="B551" s="183"/>
      <c r="C551" s="183"/>
      <c r="D551" s="177"/>
      <c r="E551" s="177"/>
      <c r="F551" s="183"/>
      <c r="G551" s="177"/>
      <c r="H551" s="178"/>
      <c r="I551" s="13" t="b">
        <f t="shared" si="52"/>
        <v>1</v>
      </c>
      <c r="J551" s="13" t="b">
        <f t="shared" si="53"/>
        <v>1</v>
      </c>
      <c r="K551" s="13" t="b">
        <f t="shared" si="54"/>
        <v>1</v>
      </c>
      <c r="L551" s="13" t="b">
        <f t="shared" si="49"/>
        <v>1</v>
      </c>
      <c r="M551" s="13" t="b">
        <f t="shared" si="50"/>
        <v>1</v>
      </c>
      <c r="N551" s="13" t="b">
        <f t="shared" si="51"/>
        <v>1</v>
      </c>
    </row>
    <row r="552" spans="1:14">
      <c r="A552" s="67">
        <v>533</v>
      </c>
      <c r="B552" s="183"/>
      <c r="C552" s="183"/>
      <c r="D552" s="177"/>
      <c r="E552" s="177"/>
      <c r="F552" s="183"/>
      <c r="G552" s="177"/>
      <c r="H552" s="178"/>
      <c r="I552" s="13" t="b">
        <f t="shared" si="52"/>
        <v>1</v>
      </c>
      <c r="J552" s="13" t="b">
        <f t="shared" si="53"/>
        <v>1</v>
      </c>
      <c r="K552" s="13" t="b">
        <f t="shared" si="54"/>
        <v>1</v>
      </c>
      <c r="L552" s="13" t="b">
        <f t="shared" si="49"/>
        <v>1</v>
      </c>
      <c r="M552" s="13" t="b">
        <f t="shared" si="50"/>
        <v>1</v>
      </c>
      <c r="N552" s="13" t="b">
        <f t="shared" si="51"/>
        <v>1</v>
      </c>
    </row>
    <row r="553" spans="1:14">
      <c r="A553" s="67">
        <v>534</v>
      </c>
      <c r="B553" s="183"/>
      <c r="C553" s="183"/>
      <c r="D553" s="177"/>
      <c r="E553" s="177"/>
      <c r="F553" s="183"/>
      <c r="G553" s="177"/>
      <c r="H553" s="178"/>
      <c r="I553" s="13" t="b">
        <f t="shared" si="52"/>
        <v>1</v>
      </c>
      <c r="J553" s="13" t="b">
        <f t="shared" si="53"/>
        <v>1</v>
      </c>
      <c r="K553" s="13" t="b">
        <f t="shared" si="54"/>
        <v>1</v>
      </c>
      <c r="L553" s="13" t="b">
        <f t="shared" si="49"/>
        <v>1</v>
      </c>
      <c r="M553" s="13" t="b">
        <f t="shared" si="50"/>
        <v>1</v>
      </c>
      <c r="N553" s="13" t="b">
        <f t="shared" si="51"/>
        <v>1</v>
      </c>
    </row>
    <row r="554" spans="1:14">
      <c r="A554" s="67">
        <v>535</v>
      </c>
      <c r="B554" s="183"/>
      <c r="C554" s="183"/>
      <c r="D554" s="177"/>
      <c r="E554" s="177"/>
      <c r="F554" s="183"/>
      <c r="G554" s="177"/>
      <c r="H554" s="178"/>
      <c r="I554" s="13" t="b">
        <f t="shared" si="52"/>
        <v>1</v>
      </c>
      <c r="J554" s="13" t="b">
        <f t="shared" si="53"/>
        <v>1</v>
      </c>
      <c r="K554" s="13" t="b">
        <f t="shared" si="54"/>
        <v>1</v>
      </c>
      <c r="L554" s="13" t="b">
        <f t="shared" si="49"/>
        <v>1</v>
      </c>
      <c r="M554" s="13" t="b">
        <f t="shared" si="50"/>
        <v>1</v>
      </c>
      <c r="N554" s="13" t="b">
        <f t="shared" si="51"/>
        <v>1</v>
      </c>
    </row>
    <row r="555" spans="1:14">
      <c r="A555" s="67">
        <v>536</v>
      </c>
      <c r="B555" s="183"/>
      <c r="C555" s="183"/>
      <c r="D555" s="177"/>
      <c r="E555" s="177"/>
      <c r="F555" s="183"/>
      <c r="G555" s="177"/>
      <c r="H555" s="178"/>
      <c r="I555" s="13" t="b">
        <f t="shared" si="52"/>
        <v>1</v>
      </c>
      <c r="J555" s="13" t="b">
        <f t="shared" si="53"/>
        <v>1</v>
      </c>
      <c r="K555" s="13" t="b">
        <f t="shared" si="54"/>
        <v>1</v>
      </c>
      <c r="L555" s="13" t="b">
        <f t="shared" si="49"/>
        <v>1</v>
      </c>
      <c r="M555" s="13" t="b">
        <f t="shared" si="50"/>
        <v>1</v>
      </c>
      <c r="N555" s="13" t="b">
        <f t="shared" si="51"/>
        <v>1</v>
      </c>
    </row>
    <row r="556" spans="1:14">
      <c r="A556" s="67">
        <v>537</v>
      </c>
      <c r="B556" s="183"/>
      <c r="C556" s="183"/>
      <c r="D556" s="177"/>
      <c r="E556" s="177"/>
      <c r="F556" s="183"/>
      <c r="G556" s="177"/>
      <c r="H556" s="178"/>
      <c r="I556" s="13" t="b">
        <f t="shared" si="52"/>
        <v>1</v>
      </c>
      <c r="J556" s="13" t="b">
        <f t="shared" si="53"/>
        <v>1</v>
      </c>
      <c r="K556" s="13" t="b">
        <f t="shared" si="54"/>
        <v>1</v>
      </c>
      <c r="L556" s="13" t="b">
        <f t="shared" si="49"/>
        <v>1</v>
      </c>
      <c r="M556" s="13" t="b">
        <f t="shared" si="50"/>
        <v>1</v>
      </c>
      <c r="N556" s="13" t="b">
        <f t="shared" si="51"/>
        <v>1</v>
      </c>
    </row>
    <row r="557" spans="1:14">
      <c r="A557" s="67">
        <v>538</v>
      </c>
      <c r="B557" s="183"/>
      <c r="C557" s="183"/>
      <c r="D557" s="177"/>
      <c r="E557" s="177"/>
      <c r="F557" s="183"/>
      <c r="G557" s="177"/>
      <c r="H557" s="178"/>
      <c r="I557" s="13" t="b">
        <f t="shared" si="52"/>
        <v>1</v>
      </c>
      <c r="J557" s="13" t="b">
        <f t="shared" si="53"/>
        <v>1</v>
      </c>
      <c r="K557" s="13" t="b">
        <f t="shared" si="54"/>
        <v>1</v>
      </c>
      <c r="L557" s="13" t="b">
        <f t="shared" si="49"/>
        <v>1</v>
      </c>
      <c r="M557" s="13" t="b">
        <f t="shared" si="50"/>
        <v>1</v>
      </c>
      <c r="N557" s="13" t="b">
        <f t="shared" si="51"/>
        <v>1</v>
      </c>
    </row>
    <row r="558" spans="1:14">
      <c r="A558" s="67">
        <v>539</v>
      </c>
      <c r="B558" s="183"/>
      <c r="C558" s="183"/>
      <c r="D558" s="177"/>
      <c r="E558" s="177"/>
      <c r="F558" s="183"/>
      <c r="G558" s="177"/>
      <c r="H558" s="178"/>
      <c r="I558" s="13" t="b">
        <f t="shared" si="52"/>
        <v>1</v>
      </c>
      <c r="J558" s="13" t="b">
        <f t="shared" si="53"/>
        <v>1</v>
      </c>
      <c r="K558" s="13" t="b">
        <f t="shared" si="54"/>
        <v>1</v>
      </c>
      <c r="L558" s="13" t="b">
        <f t="shared" si="49"/>
        <v>1</v>
      </c>
      <c r="M558" s="13" t="b">
        <f t="shared" si="50"/>
        <v>1</v>
      </c>
      <c r="N558" s="13" t="b">
        <f t="shared" si="51"/>
        <v>1</v>
      </c>
    </row>
    <row r="559" spans="1:14">
      <c r="A559" s="67">
        <v>540</v>
      </c>
      <c r="B559" s="183"/>
      <c r="C559" s="183"/>
      <c r="D559" s="177"/>
      <c r="E559" s="177"/>
      <c r="F559" s="183"/>
      <c r="G559" s="177"/>
      <c r="H559" s="178"/>
      <c r="I559" s="13" t="b">
        <f t="shared" si="52"/>
        <v>1</v>
      </c>
      <c r="J559" s="13" t="b">
        <f t="shared" si="53"/>
        <v>1</v>
      </c>
      <c r="K559" s="13" t="b">
        <f t="shared" si="54"/>
        <v>1</v>
      </c>
      <c r="L559" s="13" t="b">
        <f t="shared" si="49"/>
        <v>1</v>
      </c>
      <c r="M559" s="13" t="b">
        <f t="shared" si="50"/>
        <v>1</v>
      </c>
      <c r="N559" s="13" t="b">
        <f t="shared" si="51"/>
        <v>1</v>
      </c>
    </row>
    <row r="560" spans="1:14">
      <c r="A560" s="67">
        <v>541</v>
      </c>
      <c r="B560" s="183"/>
      <c r="C560" s="183"/>
      <c r="D560" s="177"/>
      <c r="E560" s="177"/>
      <c r="F560" s="183"/>
      <c r="G560" s="177"/>
      <c r="H560" s="178"/>
      <c r="I560" s="13" t="b">
        <f t="shared" si="52"/>
        <v>1</v>
      </c>
      <c r="J560" s="13" t="b">
        <f t="shared" si="53"/>
        <v>1</v>
      </c>
      <c r="K560" s="13" t="b">
        <f t="shared" si="54"/>
        <v>1</v>
      </c>
      <c r="L560" s="13" t="b">
        <f t="shared" si="49"/>
        <v>1</v>
      </c>
      <c r="M560" s="13" t="b">
        <f t="shared" si="50"/>
        <v>1</v>
      </c>
      <c r="N560" s="13" t="b">
        <f t="shared" si="51"/>
        <v>1</v>
      </c>
    </row>
    <row r="561" spans="1:14">
      <c r="A561" s="67">
        <v>542</v>
      </c>
      <c r="B561" s="183"/>
      <c r="C561" s="183"/>
      <c r="D561" s="177"/>
      <c r="E561" s="177"/>
      <c r="F561" s="183"/>
      <c r="G561" s="177"/>
      <c r="H561" s="178"/>
      <c r="I561" s="13" t="b">
        <f t="shared" si="52"/>
        <v>1</v>
      </c>
      <c r="J561" s="13" t="b">
        <f t="shared" si="53"/>
        <v>1</v>
      </c>
      <c r="K561" s="13" t="b">
        <f t="shared" si="54"/>
        <v>1</v>
      </c>
      <c r="L561" s="13" t="b">
        <f t="shared" si="49"/>
        <v>1</v>
      </c>
      <c r="M561" s="13" t="b">
        <f t="shared" si="50"/>
        <v>1</v>
      </c>
      <c r="N561" s="13" t="b">
        <f t="shared" si="51"/>
        <v>1</v>
      </c>
    </row>
    <row r="562" spans="1:14">
      <c r="A562" s="67">
        <v>543</v>
      </c>
      <c r="B562" s="183"/>
      <c r="C562" s="183"/>
      <c r="D562" s="177"/>
      <c r="E562" s="177"/>
      <c r="F562" s="183"/>
      <c r="G562" s="177"/>
      <c r="H562" s="178"/>
      <c r="I562" s="13" t="b">
        <f t="shared" si="52"/>
        <v>1</v>
      </c>
      <c r="J562" s="13" t="b">
        <f t="shared" si="53"/>
        <v>1</v>
      </c>
      <c r="K562" s="13" t="b">
        <f t="shared" si="54"/>
        <v>1</v>
      </c>
      <c r="L562" s="13" t="b">
        <f t="shared" si="49"/>
        <v>1</v>
      </c>
      <c r="M562" s="13" t="b">
        <f t="shared" si="50"/>
        <v>1</v>
      </c>
      <c r="N562" s="13" t="b">
        <f t="shared" si="51"/>
        <v>1</v>
      </c>
    </row>
    <row r="563" spans="1:14">
      <c r="A563" s="67">
        <v>544</v>
      </c>
      <c r="B563" s="183"/>
      <c r="C563" s="183"/>
      <c r="D563" s="177"/>
      <c r="E563" s="177"/>
      <c r="F563" s="183"/>
      <c r="G563" s="177"/>
      <c r="H563" s="178"/>
      <c r="I563" s="13" t="b">
        <f t="shared" si="52"/>
        <v>1</v>
      </c>
      <c r="J563" s="13" t="b">
        <f t="shared" si="53"/>
        <v>1</v>
      </c>
      <c r="K563" s="13" t="b">
        <f t="shared" si="54"/>
        <v>1</v>
      </c>
      <c r="L563" s="13" t="b">
        <f t="shared" si="49"/>
        <v>1</v>
      </c>
      <c r="M563" s="13" t="b">
        <f t="shared" si="50"/>
        <v>1</v>
      </c>
      <c r="N563" s="13" t="b">
        <f t="shared" si="51"/>
        <v>1</v>
      </c>
    </row>
    <row r="564" spans="1:14">
      <c r="A564" s="67">
        <v>545</v>
      </c>
      <c r="B564" s="183"/>
      <c r="C564" s="183"/>
      <c r="D564" s="177"/>
      <c r="E564" s="177"/>
      <c r="F564" s="183"/>
      <c r="G564" s="177"/>
      <c r="H564" s="178"/>
      <c r="I564" s="13" t="b">
        <f t="shared" si="52"/>
        <v>1</v>
      </c>
      <c r="J564" s="13" t="b">
        <f t="shared" si="53"/>
        <v>1</v>
      </c>
      <c r="K564" s="13" t="b">
        <f t="shared" si="54"/>
        <v>1</v>
      </c>
      <c r="L564" s="13" t="b">
        <f t="shared" si="49"/>
        <v>1</v>
      </c>
      <c r="M564" s="13" t="b">
        <f t="shared" si="50"/>
        <v>1</v>
      </c>
      <c r="N564" s="13" t="b">
        <f t="shared" si="51"/>
        <v>1</v>
      </c>
    </row>
    <row r="565" spans="1:14">
      <c r="A565" s="67">
        <v>546</v>
      </c>
      <c r="B565" s="183"/>
      <c r="C565" s="183"/>
      <c r="D565" s="177"/>
      <c r="E565" s="177"/>
      <c r="F565" s="183"/>
      <c r="G565" s="177"/>
      <c r="H565" s="178"/>
      <c r="I565" s="13" t="b">
        <f t="shared" si="52"/>
        <v>1</v>
      </c>
      <c r="J565" s="13" t="b">
        <f t="shared" si="53"/>
        <v>1</v>
      </c>
      <c r="K565" s="13" t="b">
        <f t="shared" si="54"/>
        <v>1</v>
      </c>
      <c r="L565" s="13" t="b">
        <f t="shared" si="49"/>
        <v>1</v>
      </c>
      <c r="M565" s="13" t="b">
        <f t="shared" si="50"/>
        <v>1</v>
      </c>
      <c r="N565" s="13" t="b">
        <f t="shared" si="51"/>
        <v>1</v>
      </c>
    </row>
    <row r="566" spans="1:14">
      <c r="A566" s="67">
        <v>547</v>
      </c>
      <c r="B566" s="183"/>
      <c r="C566" s="183"/>
      <c r="D566" s="177"/>
      <c r="E566" s="177"/>
      <c r="F566" s="183"/>
      <c r="G566" s="177"/>
      <c r="H566" s="178"/>
      <c r="I566" s="13" t="b">
        <f t="shared" si="52"/>
        <v>1</v>
      </c>
      <c r="J566" s="13" t="b">
        <f t="shared" si="53"/>
        <v>1</v>
      </c>
      <c r="K566" s="13" t="b">
        <f t="shared" si="54"/>
        <v>1</v>
      </c>
      <c r="L566" s="13" t="b">
        <f t="shared" si="49"/>
        <v>1</v>
      </c>
      <c r="M566" s="13" t="b">
        <f t="shared" si="50"/>
        <v>1</v>
      </c>
      <c r="N566" s="13" t="b">
        <f t="shared" si="51"/>
        <v>1</v>
      </c>
    </row>
    <row r="567" spans="1:14">
      <c r="A567" s="67">
        <v>548</v>
      </c>
      <c r="B567" s="183"/>
      <c r="C567" s="183"/>
      <c r="D567" s="177"/>
      <c r="E567" s="177"/>
      <c r="F567" s="183"/>
      <c r="G567" s="177"/>
      <c r="H567" s="178"/>
      <c r="I567" s="13" t="b">
        <f t="shared" si="52"/>
        <v>1</v>
      </c>
      <c r="J567" s="13" t="b">
        <f t="shared" si="53"/>
        <v>1</v>
      </c>
      <c r="K567" s="13" t="b">
        <f t="shared" si="54"/>
        <v>1</v>
      </c>
      <c r="L567" s="13" t="b">
        <f t="shared" si="49"/>
        <v>1</v>
      </c>
      <c r="M567" s="13" t="b">
        <f t="shared" si="50"/>
        <v>1</v>
      </c>
      <c r="N567" s="13" t="b">
        <f t="shared" si="51"/>
        <v>1</v>
      </c>
    </row>
    <row r="568" spans="1:14">
      <c r="A568" s="67">
        <v>549</v>
      </c>
      <c r="B568" s="183"/>
      <c r="C568" s="183"/>
      <c r="D568" s="177"/>
      <c r="E568" s="177"/>
      <c r="F568" s="183"/>
      <c r="G568" s="177"/>
      <c r="H568" s="178"/>
      <c r="I568" s="13" t="b">
        <f t="shared" si="52"/>
        <v>1</v>
      </c>
      <c r="J568" s="13" t="b">
        <f t="shared" si="53"/>
        <v>1</v>
      </c>
      <c r="K568" s="13" t="b">
        <f t="shared" si="54"/>
        <v>1</v>
      </c>
      <c r="L568" s="13" t="b">
        <f t="shared" si="49"/>
        <v>1</v>
      </c>
      <c r="M568" s="13" t="b">
        <f t="shared" si="50"/>
        <v>1</v>
      </c>
      <c r="N568" s="13" t="b">
        <f t="shared" si="51"/>
        <v>1</v>
      </c>
    </row>
    <row r="569" spans="1:14">
      <c r="A569" s="67">
        <v>550</v>
      </c>
      <c r="B569" s="183"/>
      <c r="C569" s="183"/>
      <c r="D569" s="177"/>
      <c r="E569" s="177"/>
      <c r="F569" s="183"/>
      <c r="G569" s="177"/>
      <c r="H569" s="178"/>
      <c r="I569" s="13" t="b">
        <f t="shared" si="52"/>
        <v>1</v>
      </c>
      <c r="J569" s="13" t="b">
        <f t="shared" si="53"/>
        <v>1</v>
      </c>
      <c r="K569" s="13" t="b">
        <f t="shared" si="54"/>
        <v>1</v>
      </c>
      <c r="L569" s="13" t="b">
        <f t="shared" si="49"/>
        <v>1</v>
      </c>
      <c r="M569" s="13" t="b">
        <f t="shared" si="50"/>
        <v>1</v>
      </c>
      <c r="N569" s="13" t="b">
        <f t="shared" si="51"/>
        <v>1</v>
      </c>
    </row>
    <row r="570" spans="1:14">
      <c r="A570" s="67">
        <v>551</v>
      </c>
      <c r="B570" s="183"/>
      <c r="C570" s="183"/>
      <c r="D570" s="177"/>
      <c r="E570" s="177"/>
      <c r="F570" s="183"/>
      <c r="G570" s="177"/>
      <c r="H570" s="178"/>
      <c r="I570" s="13" t="b">
        <f t="shared" si="52"/>
        <v>1</v>
      </c>
      <c r="J570" s="13" t="b">
        <f t="shared" si="53"/>
        <v>1</v>
      </c>
      <c r="K570" s="13" t="b">
        <f t="shared" si="54"/>
        <v>1</v>
      </c>
      <c r="L570" s="13" t="b">
        <f t="shared" si="49"/>
        <v>1</v>
      </c>
      <c r="M570" s="13" t="b">
        <f t="shared" si="50"/>
        <v>1</v>
      </c>
      <c r="N570" s="13" t="b">
        <f t="shared" si="51"/>
        <v>1</v>
      </c>
    </row>
    <row r="571" spans="1:14">
      <c r="A571" s="67">
        <v>552</v>
      </c>
      <c r="B571" s="183"/>
      <c r="C571" s="183"/>
      <c r="D571" s="177"/>
      <c r="E571" s="177"/>
      <c r="F571" s="183"/>
      <c r="G571" s="177"/>
      <c r="H571" s="178"/>
      <c r="I571" s="13" t="b">
        <f t="shared" si="52"/>
        <v>1</v>
      </c>
      <c r="J571" s="13" t="b">
        <f t="shared" si="53"/>
        <v>1</v>
      </c>
      <c r="K571" s="13" t="b">
        <f t="shared" si="54"/>
        <v>1</v>
      </c>
      <c r="L571" s="13" t="b">
        <f t="shared" si="49"/>
        <v>1</v>
      </c>
      <c r="M571" s="13" t="b">
        <f t="shared" si="50"/>
        <v>1</v>
      </c>
      <c r="N571" s="13" t="b">
        <f t="shared" si="51"/>
        <v>1</v>
      </c>
    </row>
    <row r="572" spans="1:14">
      <c r="A572" s="67">
        <v>553</v>
      </c>
      <c r="B572" s="183"/>
      <c r="C572" s="183"/>
      <c r="D572" s="177"/>
      <c r="E572" s="177"/>
      <c r="F572" s="183"/>
      <c r="G572" s="177"/>
      <c r="H572" s="178"/>
      <c r="I572" s="13" t="b">
        <f t="shared" si="52"/>
        <v>1</v>
      </c>
      <c r="J572" s="13" t="b">
        <f t="shared" si="53"/>
        <v>1</v>
      </c>
      <c r="K572" s="13" t="b">
        <f t="shared" si="54"/>
        <v>1</v>
      </c>
      <c r="L572" s="13" t="b">
        <f t="shared" si="49"/>
        <v>1</v>
      </c>
      <c r="M572" s="13" t="b">
        <f t="shared" si="50"/>
        <v>1</v>
      </c>
      <c r="N572" s="13" t="b">
        <f t="shared" si="51"/>
        <v>1</v>
      </c>
    </row>
    <row r="573" spans="1:14">
      <c r="A573" s="67">
        <v>554</v>
      </c>
      <c r="B573" s="183"/>
      <c r="C573" s="183"/>
      <c r="D573" s="177"/>
      <c r="E573" s="177"/>
      <c r="F573" s="183"/>
      <c r="G573" s="177"/>
      <c r="H573" s="178"/>
      <c r="I573" s="13" t="b">
        <f t="shared" si="52"/>
        <v>1</v>
      </c>
      <c r="J573" s="13" t="b">
        <f t="shared" si="53"/>
        <v>1</v>
      </c>
      <c r="K573" s="13" t="b">
        <f t="shared" si="54"/>
        <v>1</v>
      </c>
      <c r="L573" s="13" t="b">
        <f t="shared" si="49"/>
        <v>1</v>
      </c>
      <c r="M573" s="13" t="b">
        <f t="shared" si="50"/>
        <v>1</v>
      </c>
      <c r="N573" s="13" t="b">
        <f t="shared" si="51"/>
        <v>1</v>
      </c>
    </row>
    <row r="574" spans="1:14">
      <c r="A574" s="67">
        <v>555</v>
      </c>
      <c r="B574" s="183"/>
      <c r="C574" s="183"/>
      <c r="D574" s="177"/>
      <c r="E574" s="177"/>
      <c r="F574" s="183"/>
      <c r="G574" s="177"/>
      <c r="H574" s="178"/>
      <c r="I574" s="13" t="b">
        <f t="shared" si="52"/>
        <v>1</v>
      </c>
      <c r="J574" s="13" t="b">
        <f t="shared" si="53"/>
        <v>1</v>
      </c>
      <c r="K574" s="13" t="b">
        <f t="shared" si="54"/>
        <v>1</v>
      </c>
      <c r="L574" s="13" t="b">
        <f t="shared" si="49"/>
        <v>1</v>
      </c>
      <c r="M574" s="13" t="b">
        <f t="shared" si="50"/>
        <v>1</v>
      </c>
      <c r="N574" s="13" t="b">
        <f t="shared" si="51"/>
        <v>1</v>
      </c>
    </row>
    <row r="575" spans="1:14">
      <c r="A575" s="67">
        <v>556</v>
      </c>
      <c r="B575" s="183"/>
      <c r="C575" s="183"/>
      <c r="D575" s="177"/>
      <c r="E575" s="177"/>
      <c r="F575" s="183"/>
      <c r="G575" s="177"/>
      <c r="H575" s="178"/>
      <c r="I575" s="13" t="b">
        <f t="shared" si="52"/>
        <v>1</v>
      </c>
      <c r="J575" s="13" t="b">
        <f t="shared" si="53"/>
        <v>1</v>
      </c>
      <c r="K575" s="13" t="b">
        <f t="shared" si="54"/>
        <v>1</v>
      </c>
      <c r="L575" s="13" t="b">
        <f t="shared" si="49"/>
        <v>1</v>
      </c>
      <c r="M575" s="13" t="b">
        <f t="shared" si="50"/>
        <v>1</v>
      </c>
      <c r="N575" s="13" t="b">
        <f t="shared" si="51"/>
        <v>1</v>
      </c>
    </row>
    <row r="576" spans="1:14">
      <c r="A576" s="67">
        <v>557</v>
      </c>
      <c r="B576" s="183"/>
      <c r="C576" s="183"/>
      <c r="D576" s="177"/>
      <c r="E576" s="177"/>
      <c r="F576" s="183"/>
      <c r="G576" s="177"/>
      <c r="H576" s="178"/>
      <c r="I576" s="13" t="b">
        <f t="shared" si="52"/>
        <v>1</v>
      </c>
      <c r="J576" s="13" t="b">
        <f t="shared" si="53"/>
        <v>1</v>
      </c>
      <c r="K576" s="13" t="b">
        <f t="shared" si="54"/>
        <v>1</v>
      </c>
      <c r="L576" s="13" t="b">
        <f t="shared" si="49"/>
        <v>1</v>
      </c>
      <c r="M576" s="13" t="b">
        <f t="shared" si="50"/>
        <v>1</v>
      </c>
      <c r="N576" s="13" t="b">
        <f t="shared" si="51"/>
        <v>1</v>
      </c>
    </row>
    <row r="577" spans="1:14">
      <c r="A577" s="67">
        <v>558</v>
      </c>
      <c r="B577" s="183"/>
      <c r="C577" s="183"/>
      <c r="D577" s="177"/>
      <c r="E577" s="177"/>
      <c r="F577" s="183"/>
      <c r="G577" s="177"/>
      <c r="H577" s="178"/>
      <c r="I577" s="13" t="b">
        <f t="shared" si="52"/>
        <v>1</v>
      </c>
      <c r="J577" s="13" t="b">
        <f t="shared" si="53"/>
        <v>1</v>
      </c>
      <c r="K577" s="13" t="b">
        <f t="shared" si="54"/>
        <v>1</v>
      </c>
      <c r="L577" s="13" t="b">
        <f t="shared" si="49"/>
        <v>1</v>
      </c>
      <c r="M577" s="13" t="b">
        <f t="shared" si="50"/>
        <v>1</v>
      </c>
      <c r="N577" s="13" t="b">
        <f t="shared" si="51"/>
        <v>1</v>
      </c>
    </row>
    <row r="578" spans="1:14">
      <c r="A578" s="67">
        <v>559</v>
      </c>
      <c r="B578" s="183"/>
      <c r="C578" s="183"/>
      <c r="D578" s="177"/>
      <c r="E578" s="177"/>
      <c r="F578" s="183"/>
      <c r="G578" s="177"/>
      <c r="H578" s="178"/>
      <c r="I578" s="13" t="b">
        <f t="shared" si="52"/>
        <v>1</v>
      </c>
      <c r="J578" s="13" t="b">
        <f t="shared" si="53"/>
        <v>1</v>
      </c>
      <c r="K578" s="13" t="b">
        <f t="shared" si="54"/>
        <v>1</v>
      </c>
      <c r="L578" s="13" t="b">
        <f t="shared" si="49"/>
        <v>1</v>
      </c>
      <c r="M578" s="13" t="b">
        <f t="shared" si="50"/>
        <v>1</v>
      </c>
      <c r="N578" s="13" t="b">
        <f t="shared" si="51"/>
        <v>1</v>
      </c>
    </row>
    <row r="579" spans="1:14">
      <c r="A579" s="67">
        <v>560</v>
      </c>
      <c r="B579" s="183"/>
      <c r="C579" s="183"/>
      <c r="D579" s="177"/>
      <c r="E579" s="177"/>
      <c r="F579" s="183"/>
      <c r="G579" s="177"/>
      <c r="H579" s="178"/>
      <c r="I579" s="13" t="b">
        <f t="shared" si="52"/>
        <v>1</v>
      </c>
      <c r="J579" s="13" t="b">
        <f t="shared" si="53"/>
        <v>1</v>
      </c>
      <c r="K579" s="13" t="b">
        <f t="shared" si="54"/>
        <v>1</v>
      </c>
      <c r="L579" s="13" t="b">
        <f t="shared" si="49"/>
        <v>1</v>
      </c>
      <c r="M579" s="13" t="b">
        <f t="shared" si="50"/>
        <v>1</v>
      </c>
      <c r="N579" s="13" t="b">
        <f t="shared" si="51"/>
        <v>1</v>
      </c>
    </row>
    <row r="580" spans="1:14">
      <c r="A580" s="67">
        <v>561</v>
      </c>
      <c r="B580" s="183"/>
      <c r="C580" s="183"/>
      <c r="D580" s="177"/>
      <c r="E580" s="177"/>
      <c r="F580" s="183"/>
      <c r="G580" s="177"/>
      <c r="H580" s="178"/>
      <c r="I580" s="13" t="b">
        <f t="shared" si="52"/>
        <v>1</v>
      </c>
      <c r="J580" s="13" t="b">
        <f t="shared" si="53"/>
        <v>1</v>
      </c>
      <c r="K580" s="13" t="b">
        <f t="shared" si="54"/>
        <v>1</v>
      </c>
      <c r="L580" s="13" t="b">
        <f t="shared" si="49"/>
        <v>1</v>
      </c>
      <c r="M580" s="13" t="b">
        <f t="shared" si="50"/>
        <v>1</v>
      </c>
      <c r="N580" s="13" t="b">
        <f t="shared" si="51"/>
        <v>1</v>
      </c>
    </row>
    <row r="581" spans="1:14">
      <c r="A581" s="67">
        <v>562</v>
      </c>
      <c r="B581" s="183"/>
      <c r="C581" s="183"/>
      <c r="D581" s="177"/>
      <c r="E581" s="177"/>
      <c r="F581" s="183"/>
      <c r="G581" s="177"/>
      <c r="H581" s="178"/>
      <c r="I581" s="13" t="b">
        <f t="shared" si="52"/>
        <v>1</v>
      </c>
      <c r="J581" s="13" t="b">
        <f t="shared" si="53"/>
        <v>1</v>
      </c>
      <c r="K581" s="13" t="b">
        <f t="shared" si="54"/>
        <v>1</v>
      </c>
      <c r="L581" s="13" t="b">
        <f t="shared" si="49"/>
        <v>1</v>
      </c>
      <c r="M581" s="13" t="b">
        <f t="shared" si="50"/>
        <v>1</v>
      </c>
      <c r="N581" s="13" t="b">
        <f t="shared" si="51"/>
        <v>1</v>
      </c>
    </row>
    <row r="582" spans="1:14">
      <c r="A582" s="67">
        <v>563</v>
      </c>
      <c r="B582" s="183"/>
      <c r="C582" s="183"/>
      <c r="D582" s="177"/>
      <c r="E582" s="177"/>
      <c r="F582" s="183"/>
      <c r="G582" s="177"/>
      <c r="H582" s="178"/>
      <c r="I582" s="13" t="b">
        <f t="shared" si="52"/>
        <v>1</v>
      </c>
      <c r="J582" s="13" t="b">
        <f t="shared" si="53"/>
        <v>1</v>
      </c>
      <c r="K582" s="13" t="b">
        <f t="shared" si="54"/>
        <v>1</v>
      </c>
      <c r="L582" s="13" t="b">
        <f t="shared" si="49"/>
        <v>1</v>
      </c>
      <c r="M582" s="13" t="b">
        <f t="shared" si="50"/>
        <v>1</v>
      </c>
      <c r="N582" s="13" t="b">
        <f t="shared" si="51"/>
        <v>1</v>
      </c>
    </row>
    <row r="583" spans="1:14">
      <c r="A583" s="67">
        <v>564</v>
      </c>
      <c r="B583" s="183"/>
      <c r="C583" s="183"/>
      <c r="D583" s="177"/>
      <c r="E583" s="177"/>
      <c r="F583" s="183"/>
      <c r="G583" s="177"/>
      <c r="H583" s="178"/>
      <c r="I583" s="13" t="b">
        <f t="shared" si="52"/>
        <v>1</v>
      </c>
      <c r="J583" s="13" t="b">
        <f t="shared" si="53"/>
        <v>1</v>
      </c>
      <c r="K583" s="13" t="b">
        <f t="shared" si="54"/>
        <v>1</v>
      </c>
      <c r="L583" s="13" t="b">
        <f t="shared" si="49"/>
        <v>1</v>
      </c>
      <c r="M583" s="13" t="b">
        <f t="shared" si="50"/>
        <v>1</v>
      </c>
      <c r="N583" s="13" t="b">
        <f t="shared" si="51"/>
        <v>1</v>
      </c>
    </row>
    <row r="584" spans="1:14">
      <c r="A584" s="67">
        <v>565</v>
      </c>
      <c r="B584" s="183"/>
      <c r="C584" s="183"/>
      <c r="D584" s="177"/>
      <c r="E584" s="177"/>
      <c r="F584" s="183"/>
      <c r="G584" s="177"/>
      <c r="H584" s="178"/>
      <c r="I584" s="13" t="b">
        <f t="shared" si="52"/>
        <v>1</v>
      </c>
      <c r="J584" s="13" t="b">
        <f t="shared" si="53"/>
        <v>1</v>
      </c>
      <c r="K584" s="13" t="b">
        <f t="shared" si="54"/>
        <v>1</v>
      </c>
      <c r="L584" s="13" t="b">
        <f t="shared" si="49"/>
        <v>1</v>
      </c>
      <c r="M584" s="13" t="b">
        <f t="shared" si="50"/>
        <v>1</v>
      </c>
      <c r="N584" s="13" t="b">
        <f t="shared" si="51"/>
        <v>1</v>
      </c>
    </row>
    <row r="585" spans="1:14">
      <c r="A585" s="67">
        <v>566</v>
      </c>
      <c r="B585" s="183"/>
      <c r="C585" s="183"/>
      <c r="D585" s="177"/>
      <c r="E585" s="177"/>
      <c r="F585" s="183"/>
      <c r="G585" s="177"/>
      <c r="H585" s="178"/>
      <c r="I585" s="13" t="b">
        <f t="shared" si="52"/>
        <v>1</v>
      </c>
      <c r="J585" s="13" t="b">
        <f t="shared" si="53"/>
        <v>1</v>
      </c>
      <c r="K585" s="13" t="b">
        <f t="shared" si="54"/>
        <v>1</v>
      </c>
      <c r="L585" s="13" t="b">
        <f t="shared" si="49"/>
        <v>1</v>
      </c>
      <c r="M585" s="13" t="b">
        <f t="shared" si="50"/>
        <v>1</v>
      </c>
      <c r="N585" s="13" t="b">
        <f t="shared" si="51"/>
        <v>1</v>
      </c>
    </row>
    <row r="586" spans="1:14">
      <c r="A586" s="67">
        <v>567</v>
      </c>
      <c r="B586" s="183"/>
      <c r="C586" s="183"/>
      <c r="D586" s="177"/>
      <c r="E586" s="177"/>
      <c r="F586" s="183"/>
      <c r="G586" s="177"/>
      <c r="H586" s="178"/>
      <c r="I586" s="13" t="b">
        <f t="shared" si="52"/>
        <v>1</v>
      </c>
      <c r="J586" s="13" t="b">
        <f t="shared" si="53"/>
        <v>1</v>
      </c>
      <c r="K586" s="13" t="b">
        <f t="shared" si="54"/>
        <v>1</v>
      </c>
      <c r="L586" s="13" t="b">
        <f t="shared" si="49"/>
        <v>1</v>
      </c>
      <c r="M586" s="13" t="b">
        <f t="shared" si="50"/>
        <v>1</v>
      </c>
      <c r="N586" s="13" t="b">
        <f t="shared" si="51"/>
        <v>1</v>
      </c>
    </row>
    <row r="587" spans="1:14">
      <c r="A587" s="67">
        <v>568</v>
      </c>
      <c r="B587" s="183"/>
      <c r="C587" s="183"/>
      <c r="D587" s="177"/>
      <c r="E587" s="177"/>
      <c r="F587" s="183"/>
      <c r="G587" s="177"/>
      <c r="H587" s="178"/>
      <c r="I587" s="13" t="b">
        <f t="shared" si="52"/>
        <v>1</v>
      </c>
      <c r="J587" s="13" t="b">
        <f t="shared" si="53"/>
        <v>1</v>
      </c>
      <c r="K587" s="13" t="b">
        <f t="shared" si="54"/>
        <v>1</v>
      </c>
      <c r="L587" s="13" t="b">
        <f t="shared" si="49"/>
        <v>1</v>
      </c>
      <c r="M587" s="13" t="b">
        <f t="shared" si="50"/>
        <v>1</v>
      </c>
      <c r="N587" s="13" t="b">
        <f t="shared" si="51"/>
        <v>1</v>
      </c>
    </row>
    <row r="588" spans="1:14">
      <c r="A588" s="67">
        <v>569</v>
      </c>
      <c r="B588" s="183"/>
      <c r="C588" s="183"/>
      <c r="D588" s="177"/>
      <c r="E588" s="177"/>
      <c r="F588" s="183"/>
      <c r="G588" s="177"/>
      <c r="H588" s="178"/>
      <c r="I588" s="13" t="b">
        <f t="shared" si="52"/>
        <v>1</v>
      </c>
      <c r="J588" s="13" t="b">
        <f t="shared" si="53"/>
        <v>1</v>
      </c>
      <c r="K588" s="13" t="b">
        <f t="shared" si="54"/>
        <v>1</v>
      </c>
      <c r="L588" s="13" t="b">
        <f t="shared" si="49"/>
        <v>1</v>
      </c>
      <c r="M588" s="13" t="b">
        <f t="shared" si="50"/>
        <v>1</v>
      </c>
      <c r="N588" s="13" t="b">
        <f t="shared" si="51"/>
        <v>1</v>
      </c>
    </row>
    <row r="589" spans="1:14">
      <c r="A589" s="67">
        <v>570</v>
      </c>
      <c r="B589" s="183"/>
      <c r="C589" s="183"/>
      <c r="D589" s="177"/>
      <c r="E589" s="177"/>
      <c r="F589" s="183"/>
      <c r="G589" s="177"/>
      <c r="H589" s="178"/>
      <c r="I589" s="13" t="b">
        <f t="shared" si="52"/>
        <v>1</v>
      </c>
      <c r="J589" s="13" t="b">
        <f t="shared" si="53"/>
        <v>1</v>
      </c>
      <c r="K589" s="13" t="b">
        <f t="shared" si="54"/>
        <v>1</v>
      </c>
      <c r="L589" s="13" t="b">
        <f t="shared" si="49"/>
        <v>1</v>
      </c>
      <c r="M589" s="13" t="b">
        <f t="shared" si="50"/>
        <v>1</v>
      </c>
      <c r="N589" s="13" t="b">
        <f t="shared" si="51"/>
        <v>1</v>
      </c>
    </row>
    <row r="590" spans="1:14">
      <c r="A590" s="67">
        <v>571</v>
      </c>
      <c r="B590" s="183"/>
      <c r="C590" s="183"/>
      <c r="D590" s="177"/>
      <c r="E590" s="177"/>
      <c r="F590" s="183"/>
      <c r="G590" s="177"/>
      <c r="H590" s="178"/>
      <c r="I590" s="13" t="b">
        <f t="shared" si="52"/>
        <v>1</v>
      </c>
      <c r="J590" s="13" t="b">
        <f t="shared" si="53"/>
        <v>1</v>
      </c>
      <c r="K590" s="13" t="b">
        <f t="shared" si="54"/>
        <v>1</v>
      </c>
      <c r="L590" s="13" t="b">
        <f t="shared" si="49"/>
        <v>1</v>
      </c>
      <c r="M590" s="13" t="b">
        <f t="shared" si="50"/>
        <v>1</v>
      </c>
      <c r="N590" s="13" t="b">
        <f t="shared" si="51"/>
        <v>1</v>
      </c>
    </row>
    <row r="591" spans="1:14">
      <c r="A591" s="67">
        <v>572</v>
      </c>
      <c r="B591" s="183"/>
      <c r="C591" s="183"/>
      <c r="D591" s="177"/>
      <c r="E591" s="177"/>
      <c r="F591" s="183"/>
      <c r="G591" s="177"/>
      <c r="H591" s="178"/>
      <c r="I591" s="13" t="b">
        <f t="shared" si="52"/>
        <v>1</v>
      </c>
      <c r="J591" s="13" t="b">
        <f t="shared" si="53"/>
        <v>1</v>
      </c>
      <c r="K591" s="13" t="b">
        <f t="shared" si="54"/>
        <v>1</v>
      </c>
      <c r="L591" s="13" t="b">
        <f t="shared" si="49"/>
        <v>1</v>
      </c>
      <c r="M591" s="13" t="b">
        <f t="shared" si="50"/>
        <v>1</v>
      </c>
      <c r="N591" s="13" t="b">
        <f t="shared" si="51"/>
        <v>1</v>
      </c>
    </row>
    <row r="592" spans="1:14">
      <c r="A592" s="67">
        <v>573</v>
      </c>
      <c r="B592" s="183"/>
      <c r="C592" s="183"/>
      <c r="D592" s="177"/>
      <c r="E592" s="177"/>
      <c r="F592" s="183"/>
      <c r="G592" s="177"/>
      <c r="H592" s="178"/>
      <c r="I592" s="13" t="b">
        <f t="shared" si="52"/>
        <v>1</v>
      </c>
      <c r="J592" s="13" t="b">
        <f t="shared" si="53"/>
        <v>1</v>
      </c>
      <c r="K592" s="13" t="b">
        <f t="shared" si="54"/>
        <v>1</v>
      </c>
      <c r="L592" s="13" t="b">
        <f t="shared" si="49"/>
        <v>1</v>
      </c>
      <c r="M592" s="13" t="b">
        <f t="shared" si="50"/>
        <v>1</v>
      </c>
      <c r="N592" s="13" t="b">
        <f t="shared" si="51"/>
        <v>1</v>
      </c>
    </row>
    <row r="593" spans="1:14">
      <c r="A593" s="67">
        <v>574</v>
      </c>
      <c r="B593" s="183"/>
      <c r="C593" s="183"/>
      <c r="D593" s="177"/>
      <c r="E593" s="177"/>
      <c r="F593" s="183"/>
      <c r="G593" s="177"/>
      <c r="H593" s="178"/>
      <c r="I593" s="13" t="b">
        <f t="shared" si="52"/>
        <v>1</v>
      </c>
      <c r="J593" s="13" t="b">
        <f t="shared" si="53"/>
        <v>1</v>
      </c>
      <c r="K593" s="13" t="b">
        <f t="shared" si="54"/>
        <v>1</v>
      </c>
      <c r="L593" s="13" t="b">
        <f t="shared" si="49"/>
        <v>1</v>
      </c>
      <c r="M593" s="13" t="b">
        <f t="shared" si="50"/>
        <v>1</v>
      </c>
      <c r="N593" s="13" t="b">
        <f t="shared" si="51"/>
        <v>1</v>
      </c>
    </row>
    <row r="594" spans="1:14">
      <c r="A594" s="67">
        <v>575</v>
      </c>
      <c r="B594" s="183"/>
      <c r="C594" s="183"/>
      <c r="D594" s="177"/>
      <c r="E594" s="177"/>
      <c r="F594" s="183"/>
      <c r="G594" s="177"/>
      <c r="H594" s="178"/>
      <c r="I594" s="13" t="b">
        <f t="shared" si="52"/>
        <v>1</v>
      </c>
      <c r="J594" s="13" t="b">
        <f t="shared" si="53"/>
        <v>1</v>
      </c>
      <c r="K594" s="13" t="b">
        <f t="shared" si="54"/>
        <v>1</v>
      </c>
      <c r="L594" s="13" t="b">
        <f t="shared" si="49"/>
        <v>1</v>
      </c>
      <c r="M594" s="13" t="b">
        <f t="shared" si="50"/>
        <v>1</v>
      </c>
      <c r="N594" s="13" t="b">
        <f t="shared" si="51"/>
        <v>1</v>
      </c>
    </row>
    <row r="595" spans="1:14">
      <c r="A595" s="67">
        <v>576</v>
      </c>
      <c r="B595" s="183"/>
      <c r="C595" s="183"/>
      <c r="D595" s="177"/>
      <c r="E595" s="177"/>
      <c r="F595" s="183"/>
      <c r="G595" s="177"/>
      <c r="H595" s="178"/>
      <c r="I595" s="13" t="b">
        <f t="shared" si="52"/>
        <v>1</v>
      </c>
      <c r="J595" s="13" t="b">
        <f t="shared" si="53"/>
        <v>1</v>
      </c>
      <c r="K595" s="13" t="b">
        <f t="shared" si="54"/>
        <v>1</v>
      </c>
      <c r="L595" s="13" t="b">
        <f t="shared" si="49"/>
        <v>1</v>
      </c>
      <c r="M595" s="13" t="b">
        <f t="shared" si="50"/>
        <v>1</v>
      </c>
      <c r="N595" s="13" t="b">
        <f t="shared" si="51"/>
        <v>1</v>
      </c>
    </row>
    <row r="596" spans="1:14">
      <c r="A596" s="67">
        <v>577</v>
      </c>
      <c r="B596" s="183"/>
      <c r="C596" s="183"/>
      <c r="D596" s="177"/>
      <c r="E596" s="177"/>
      <c r="F596" s="183"/>
      <c r="G596" s="177"/>
      <c r="H596" s="178"/>
      <c r="I596" s="13" t="b">
        <f t="shared" si="52"/>
        <v>1</v>
      </c>
      <c r="J596" s="13" t="b">
        <f t="shared" si="53"/>
        <v>1</v>
      </c>
      <c r="K596" s="13" t="b">
        <f t="shared" si="54"/>
        <v>1</v>
      </c>
      <c r="L596" s="13" t="b">
        <f t="shared" ref="L596:L659" si="55">IF(D596="",TRUE,(IF(ISNUMBER(MATCH(D596,CountriesList,0)),TRUE,FALSE)))</f>
        <v>1</v>
      </c>
      <c r="M596" s="13" t="b">
        <f t="shared" ref="M596:M659" si="56">IF(E596="",TRUE,(IF(ISNUMBER(MATCH(E596,typeofentityList,0)),TRUE,FALSE)))</f>
        <v>1</v>
      </c>
      <c r="N596" s="13" t="b">
        <f t="shared" ref="N596:N659" si="57">IF(G596="",TRUE,(IF(ISNUMBER(MATCH(G596,ShortRelationList,0)),TRUE,FALSE)))</f>
        <v>1</v>
      </c>
    </row>
    <row r="597" spans="1:14">
      <c r="A597" s="67">
        <v>578</v>
      </c>
      <c r="B597" s="183"/>
      <c r="C597" s="183"/>
      <c r="D597" s="177"/>
      <c r="E597" s="177"/>
      <c r="F597" s="183"/>
      <c r="G597" s="177"/>
      <c r="H597" s="178"/>
      <c r="I597" s="13" t="b">
        <f t="shared" si="52"/>
        <v>1</v>
      </c>
      <c r="J597" s="13" t="b">
        <f t="shared" si="53"/>
        <v>1</v>
      </c>
      <c r="K597" s="13" t="b">
        <f t="shared" si="54"/>
        <v>1</v>
      </c>
      <c r="L597" s="13" t="b">
        <f t="shared" si="55"/>
        <v>1</v>
      </c>
      <c r="M597" s="13" t="b">
        <f t="shared" si="56"/>
        <v>1</v>
      </c>
      <c r="N597" s="13" t="b">
        <f t="shared" si="57"/>
        <v>1</v>
      </c>
    </row>
    <row r="598" spans="1:14">
      <c r="A598" s="67">
        <v>579</v>
      </c>
      <c r="B598" s="183"/>
      <c r="C598" s="183"/>
      <c r="D598" s="177"/>
      <c r="E598" s="177"/>
      <c r="F598" s="183"/>
      <c r="G598" s="177"/>
      <c r="H598" s="178"/>
      <c r="I598" s="13" t="b">
        <f t="shared" ref="I598:I661" si="58">IF(ISBLANK(B598),TRUE,IF(OR(ISBLANK(C598),ISBLANK(D598),ISBLANK(E598),ISBLANK(F598),ISBLANK(G598),ISBLANK(H598)),FALSE,TRUE))</f>
        <v>1</v>
      </c>
      <c r="J598" s="13" t="b">
        <f t="shared" ref="J598:J661" si="59">IF(OR(AND(B598="N/A",D598="N/A",E598="N/A",G598="N/A"),AND(ISBLANK(B598),ISBLANK(D598),ISBLANK(E598),ISBLANK(G598)),AND(NOT(ISBLANK(B598)),NOT(ISBLANK(D598)),NOT(ISBLANK(E598)),NOT(ISBLANK(G598)),B598&lt;&gt;"N/A",D598&lt;&gt;"N/A",E598&lt;&gt;"N/A",G598&lt;&gt;"N/A")),TRUE,FALSE)</f>
        <v>1</v>
      </c>
      <c r="K598" s="13" t="b">
        <f t="shared" ref="K598:K661" si="60">IF(OR(AND(ISBLANK(B598),H598=0),AND(B598="N/A",H598=0),AND(NOT(ISBLANK(B598)),B598&lt;&gt;"N/A",H598&lt;&gt;0)),TRUE,FALSE)</f>
        <v>1</v>
      </c>
      <c r="L598" s="13" t="b">
        <f t="shared" si="55"/>
        <v>1</v>
      </c>
      <c r="M598" s="13" t="b">
        <f t="shared" si="56"/>
        <v>1</v>
      </c>
      <c r="N598" s="13" t="b">
        <f t="shared" si="57"/>
        <v>1</v>
      </c>
    </row>
    <row r="599" spans="1:14">
      <c r="A599" s="67">
        <v>580</v>
      </c>
      <c r="B599" s="183"/>
      <c r="C599" s="183"/>
      <c r="D599" s="177"/>
      <c r="E599" s="177"/>
      <c r="F599" s="183"/>
      <c r="G599" s="177"/>
      <c r="H599" s="178"/>
      <c r="I599" s="13" t="b">
        <f t="shared" si="58"/>
        <v>1</v>
      </c>
      <c r="J599" s="13" t="b">
        <f t="shared" si="59"/>
        <v>1</v>
      </c>
      <c r="K599" s="13" t="b">
        <f t="shared" si="60"/>
        <v>1</v>
      </c>
      <c r="L599" s="13" t="b">
        <f t="shared" si="55"/>
        <v>1</v>
      </c>
      <c r="M599" s="13" t="b">
        <f t="shared" si="56"/>
        <v>1</v>
      </c>
      <c r="N599" s="13" t="b">
        <f t="shared" si="57"/>
        <v>1</v>
      </c>
    </row>
    <row r="600" spans="1:14">
      <c r="A600" s="67">
        <v>581</v>
      </c>
      <c r="B600" s="183"/>
      <c r="C600" s="183"/>
      <c r="D600" s="177"/>
      <c r="E600" s="177"/>
      <c r="F600" s="183"/>
      <c r="G600" s="177"/>
      <c r="H600" s="178"/>
      <c r="I600" s="13" t="b">
        <f t="shared" si="58"/>
        <v>1</v>
      </c>
      <c r="J600" s="13" t="b">
        <f t="shared" si="59"/>
        <v>1</v>
      </c>
      <c r="K600" s="13" t="b">
        <f t="shared" si="60"/>
        <v>1</v>
      </c>
      <c r="L600" s="13" t="b">
        <f t="shared" si="55"/>
        <v>1</v>
      </c>
      <c r="M600" s="13" t="b">
        <f t="shared" si="56"/>
        <v>1</v>
      </c>
      <c r="N600" s="13" t="b">
        <f t="shared" si="57"/>
        <v>1</v>
      </c>
    </row>
    <row r="601" spans="1:14">
      <c r="A601" s="67">
        <v>582</v>
      </c>
      <c r="B601" s="183"/>
      <c r="C601" s="183"/>
      <c r="D601" s="177"/>
      <c r="E601" s="177"/>
      <c r="F601" s="183"/>
      <c r="G601" s="177"/>
      <c r="H601" s="178"/>
      <c r="I601" s="13" t="b">
        <f t="shared" si="58"/>
        <v>1</v>
      </c>
      <c r="J601" s="13" t="b">
        <f t="shared" si="59"/>
        <v>1</v>
      </c>
      <c r="K601" s="13" t="b">
        <f t="shared" si="60"/>
        <v>1</v>
      </c>
      <c r="L601" s="13" t="b">
        <f t="shared" si="55"/>
        <v>1</v>
      </c>
      <c r="M601" s="13" t="b">
        <f t="shared" si="56"/>
        <v>1</v>
      </c>
      <c r="N601" s="13" t="b">
        <f t="shared" si="57"/>
        <v>1</v>
      </c>
    </row>
    <row r="602" spans="1:14">
      <c r="A602" s="67">
        <v>583</v>
      </c>
      <c r="B602" s="183"/>
      <c r="C602" s="183"/>
      <c r="D602" s="177"/>
      <c r="E602" s="177"/>
      <c r="F602" s="183"/>
      <c r="G602" s="177"/>
      <c r="H602" s="178"/>
      <c r="I602" s="13" t="b">
        <f t="shared" si="58"/>
        <v>1</v>
      </c>
      <c r="J602" s="13" t="b">
        <f t="shared" si="59"/>
        <v>1</v>
      </c>
      <c r="K602" s="13" t="b">
        <f t="shared" si="60"/>
        <v>1</v>
      </c>
      <c r="L602" s="13" t="b">
        <f t="shared" si="55"/>
        <v>1</v>
      </c>
      <c r="M602" s="13" t="b">
        <f t="shared" si="56"/>
        <v>1</v>
      </c>
      <c r="N602" s="13" t="b">
        <f t="shared" si="57"/>
        <v>1</v>
      </c>
    </row>
    <row r="603" spans="1:14">
      <c r="A603" s="67">
        <v>584</v>
      </c>
      <c r="B603" s="183"/>
      <c r="C603" s="183"/>
      <c r="D603" s="177"/>
      <c r="E603" s="177"/>
      <c r="F603" s="183"/>
      <c r="G603" s="177"/>
      <c r="H603" s="178"/>
      <c r="I603" s="13" t="b">
        <f t="shared" si="58"/>
        <v>1</v>
      </c>
      <c r="J603" s="13" t="b">
        <f t="shared" si="59"/>
        <v>1</v>
      </c>
      <c r="K603" s="13" t="b">
        <f t="shared" si="60"/>
        <v>1</v>
      </c>
      <c r="L603" s="13" t="b">
        <f t="shared" si="55"/>
        <v>1</v>
      </c>
      <c r="M603" s="13" t="b">
        <f t="shared" si="56"/>
        <v>1</v>
      </c>
      <c r="N603" s="13" t="b">
        <f t="shared" si="57"/>
        <v>1</v>
      </c>
    </row>
    <row r="604" spans="1:14">
      <c r="A604" s="67">
        <v>585</v>
      </c>
      <c r="B604" s="183"/>
      <c r="C604" s="183"/>
      <c r="D604" s="177"/>
      <c r="E604" s="177"/>
      <c r="F604" s="183"/>
      <c r="G604" s="177"/>
      <c r="H604" s="178"/>
      <c r="I604" s="13" t="b">
        <f t="shared" si="58"/>
        <v>1</v>
      </c>
      <c r="J604" s="13" t="b">
        <f t="shared" si="59"/>
        <v>1</v>
      </c>
      <c r="K604" s="13" t="b">
        <f t="shared" si="60"/>
        <v>1</v>
      </c>
      <c r="L604" s="13" t="b">
        <f t="shared" si="55"/>
        <v>1</v>
      </c>
      <c r="M604" s="13" t="b">
        <f t="shared" si="56"/>
        <v>1</v>
      </c>
      <c r="N604" s="13" t="b">
        <f t="shared" si="57"/>
        <v>1</v>
      </c>
    </row>
    <row r="605" spans="1:14">
      <c r="A605" s="67">
        <v>586</v>
      </c>
      <c r="B605" s="183"/>
      <c r="C605" s="183"/>
      <c r="D605" s="177"/>
      <c r="E605" s="177"/>
      <c r="F605" s="183"/>
      <c r="G605" s="177"/>
      <c r="H605" s="178"/>
      <c r="I605" s="13" t="b">
        <f t="shared" si="58"/>
        <v>1</v>
      </c>
      <c r="J605" s="13" t="b">
        <f t="shared" si="59"/>
        <v>1</v>
      </c>
      <c r="K605" s="13" t="b">
        <f t="shared" si="60"/>
        <v>1</v>
      </c>
      <c r="L605" s="13" t="b">
        <f t="shared" si="55"/>
        <v>1</v>
      </c>
      <c r="M605" s="13" t="b">
        <f t="shared" si="56"/>
        <v>1</v>
      </c>
      <c r="N605" s="13" t="b">
        <f t="shared" si="57"/>
        <v>1</v>
      </c>
    </row>
    <row r="606" spans="1:14">
      <c r="A606" s="67">
        <v>587</v>
      </c>
      <c r="B606" s="183"/>
      <c r="C606" s="183"/>
      <c r="D606" s="177"/>
      <c r="E606" s="177"/>
      <c r="F606" s="183"/>
      <c r="G606" s="177"/>
      <c r="H606" s="178"/>
      <c r="I606" s="13" t="b">
        <f t="shared" si="58"/>
        <v>1</v>
      </c>
      <c r="J606" s="13" t="b">
        <f t="shared" si="59"/>
        <v>1</v>
      </c>
      <c r="K606" s="13" t="b">
        <f t="shared" si="60"/>
        <v>1</v>
      </c>
      <c r="L606" s="13" t="b">
        <f t="shared" si="55"/>
        <v>1</v>
      </c>
      <c r="M606" s="13" t="b">
        <f t="shared" si="56"/>
        <v>1</v>
      </c>
      <c r="N606" s="13" t="b">
        <f t="shared" si="57"/>
        <v>1</v>
      </c>
    </row>
    <row r="607" spans="1:14">
      <c r="A607" s="67">
        <v>588</v>
      </c>
      <c r="B607" s="183"/>
      <c r="C607" s="183"/>
      <c r="D607" s="177"/>
      <c r="E607" s="177"/>
      <c r="F607" s="183"/>
      <c r="G607" s="177"/>
      <c r="H607" s="178"/>
      <c r="I607" s="13" t="b">
        <f t="shared" si="58"/>
        <v>1</v>
      </c>
      <c r="J607" s="13" t="b">
        <f t="shared" si="59"/>
        <v>1</v>
      </c>
      <c r="K607" s="13" t="b">
        <f t="shared" si="60"/>
        <v>1</v>
      </c>
      <c r="L607" s="13" t="b">
        <f t="shared" si="55"/>
        <v>1</v>
      </c>
      <c r="M607" s="13" t="b">
        <f t="shared" si="56"/>
        <v>1</v>
      </c>
      <c r="N607" s="13" t="b">
        <f t="shared" si="57"/>
        <v>1</v>
      </c>
    </row>
    <row r="608" spans="1:14">
      <c r="A608" s="67">
        <v>589</v>
      </c>
      <c r="B608" s="183"/>
      <c r="C608" s="183"/>
      <c r="D608" s="177"/>
      <c r="E608" s="177"/>
      <c r="F608" s="183"/>
      <c r="G608" s="177"/>
      <c r="H608" s="178"/>
      <c r="I608" s="13" t="b">
        <f t="shared" si="58"/>
        <v>1</v>
      </c>
      <c r="J608" s="13" t="b">
        <f t="shared" si="59"/>
        <v>1</v>
      </c>
      <c r="K608" s="13" t="b">
        <f t="shared" si="60"/>
        <v>1</v>
      </c>
      <c r="L608" s="13" t="b">
        <f t="shared" si="55"/>
        <v>1</v>
      </c>
      <c r="M608" s="13" t="b">
        <f t="shared" si="56"/>
        <v>1</v>
      </c>
      <c r="N608" s="13" t="b">
        <f t="shared" si="57"/>
        <v>1</v>
      </c>
    </row>
    <row r="609" spans="1:14">
      <c r="A609" s="67">
        <v>590</v>
      </c>
      <c r="B609" s="183"/>
      <c r="C609" s="183"/>
      <c r="D609" s="177"/>
      <c r="E609" s="177"/>
      <c r="F609" s="183"/>
      <c r="G609" s="177"/>
      <c r="H609" s="178"/>
      <c r="I609" s="13" t="b">
        <f t="shared" si="58"/>
        <v>1</v>
      </c>
      <c r="J609" s="13" t="b">
        <f t="shared" si="59"/>
        <v>1</v>
      </c>
      <c r="K609" s="13" t="b">
        <f t="shared" si="60"/>
        <v>1</v>
      </c>
      <c r="L609" s="13" t="b">
        <f t="shared" si="55"/>
        <v>1</v>
      </c>
      <c r="M609" s="13" t="b">
        <f t="shared" si="56"/>
        <v>1</v>
      </c>
      <c r="N609" s="13" t="b">
        <f t="shared" si="57"/>
        <v>1</v>
      </c>
    </row>
    <row r="610" spans="1:14">
      <c r="A610" s="67">
        <v>591</v>
      </c>
      <c r="B610" s="183"/>
      <c r="C610" s="183"/>
      <c r="D610" s="177"/>
      <c r="E610" s="177"/>
      <c r="F610" s="183"/>
      <c r="G610" s="177"/>
      <c r="H610" s="178"/>
      <c r="I610" s="13" t="b">
        <f t="shared" si="58"/>
        <v>1</v>
      </c>
      <c r="J610" s="13" t="b">
        <f t="shared" si="59"/>
        <v>1</v>
      </c>
      <c r="K610" s="13" t="b">
        <f t="shared" si="60"/>
        <v>1</v>
      </c>
      <c r="L610" s="13" t="b">
        <f t="shared" si="55"/>
        <v>1</v>
      </c>
      <c r="M610" s="13" t="b">
        <f t="shared" si="56"/>
        <v>1</v>
      </c>
      <c r="N610" s="13" t="b">
        <f t="shared" si="57"/>
        <v>1</v>
      </c>
    </row>
    <row r="611" spans="1:14">
      <c r="A611" s="67">
        <v>592</v>
      </c>
      <c r="B611" s="183"/>
      <c r="C611" s="183"/>
      <c r="D611" s="177"/>
      <c r="E611" s="177"/>
      <c r="F611" s="183"/>
      <c r="G611" s="177"/>
      <c r="H611" s="178"/>
      <c r="I611" s="13" t="b">
        <f t="shared" si="58"/>
        <v>1</v>
      </c>
      <c r="J611" s="13" t="b">
        <f t="shared" si="59"/>
        <v>1</v>
      </c>
      <c r="K611" s="13" t="b">
        <f t="shared" si="60"/>
        <v>1</v>
      </c>
      <c r="L611" s="13" t="b">
        <f t="shared" si="55"/>
        <v>1</v>
      </c>
      <c r="M611" s="13" t="b">
        <f t="shared" si="56"/>
        <v>1</v>
      </c>
      <c r="N611" s="13" t="b">
        <f t="shared" si="57"/>
        <v>1</v>
      </c>
    </row>
    <row r="612" spans="1:14">
      <c r="A612" s="67">
        <v>593</v>
      </c>
      <c r="B612" s="183"/>
      <c r="C612" s="183"/>
      <c r="D612" s="177"/>
      <c r="E612" s="177"/>
      <c r="F612" s="183"/>
      <c r="G612" s="177"/>
      <c r="H612" s="178"/>
      <c r="I612" s="13" t="b">
        <f t="shared" si="58"/>
        <v>1</v>
      </c>
      <c r="J612" s="13" t="b">
        <f t="shared" si="59"/>
        <v>1</v>
      </c>
      <c r="K612" s="13" t="b">
        <f t="shared" si="60"/>
        <v>1</v>
      </c>
      <c r="L612" s="13" t="b">
        <f t="shared" si="55"/>
        <v>1</v>
      </c>
      <c r="M612" s="13" t="b">
        <f t="shared" si="56"/>
        <v>1</v>
      </c>
      <c r="N612" s="13" t="b">
        <f t="shared" si="57"/>
        <v>1</v>
      </c>
    </row>
    <row r="613" spans="1:14">
      <c r="A613" s="67">
        <v>594</v>
      </c>
      <c r="B613" s="183"/>
      <c r="C613" s="183"/>
      <c r="D613" s="177"/>
      <c r="E613" s="177"/>
      <c r="F613" s="183"/>
      <c r="G613" s="177"/>
      <c r="H613" s="178"/>
      <c r="I613" s="13" t="b">
        <f t="shared" si="58"/>
        <v>1</v>
      </c>
      <c r="J613" s="13" t="b">
        <f t="shared" si="59"/>
        <v>1</v>
      </c>
      <c r="K613" s="13" t="b">
        <f t="shared" si="60"/>
        <v>1</v>
      </c>
      <c r="L613" s="13" t="b">
        <f t="shared" si="55"/>
        <v>1</v>
      </c>
      <c r="M613" s="13" t="b">
        <f t="shared" si="56"/>
        <v>1</v>
      </c>
      <c r="N613" s="13" t="b">
        <f t="shared" si="57"/>
        <v>1</v>
      </c>
    </row>
    <row r="614" spans="1:14">
      <c r="A614" s="67">
        <v>595</v>
      </c>
      <c r="B614" s="183"/>
      <c r="C614" s="183"/>
      <c r="D614" s="177"/>
      <c r="E614" s="177"/>
      <c r="F614" s="183"/>
      <c r="G614" s="177"/>
      <c r="H614" s="178"/>
      <c r="I614" s="13" t="b">
        <f t="shared" si="58"/>
        <v>1</v>
      </c>
      <c r="J614" s="13" t="b">
        <f t="shared" si="59"/>
        <v>1</v>
      </c>
      <c r="K614" s="13" t="b">
        <f t="shared" si="60"/>
        <v>1</v>
      </c>
      <c r="L614" s="13" t="b">
        <f t="shared" si="55"/>
        <v>1</v>
      </c>
      <c r="M614" s="13" t="b">
        <f t="shared" si="56"/>
        <v>1</v>
      </c>
      <c r="N614" s="13" t="b">
        <f t="shared" si="57"/>
        <v>1</v>
      </c>
    </row>
    <row r="615" spans="1:14">
      <c r="A615" s="67">
        <v>596</v>
      </c>
      <c r="B615" s="183"/>
      <c r="C615" s="183"/>
      <c r="D615" s="177"/>
      <c r="E615" s="177"/>
      <c r="F615" s="183"/>
      <c r="G615" s="177"/>
      <c r="H615" s="178"/>
      <c r="I615" s="13" t="b">
        <f t="shared" si="58"/>
        <v>1</v>
      </c>
      <c r="J615" s="13" t="b">
        <f t="shared" si="59"/>
        <v>1</v>
      </c>
      <c r="K615" s="13" t="b">
        <f t="shared" si="60"/>
        <v>1</v>
      </c>
      <c r="L615" s="13" t="b">
        <f t="shared" si="55"/>
        <v>1</v>
      </c>
      <c r="M615" s="13" t="b">
        <f t="shared" si="56"/>
        <v>1</v>
      </c>
      <c r="N615" s="13" t="b">
        <f t="shared" si="57"/>
        <v>1</v>
      </c>
    </row>
    <row r="616" spans="1:14">
      <c r="A616" s="67">
        <v>597</v>
      </c>
      <c r="B616" s="183"/>
      <c r="C616" s="183"/>
      <c r="D616" s="177"/>
      <c r="E616" s="177"/>
      <c r="F616" s="183"/>
      <c r="G616" s="177"/>
      <c r="H616" s="178"/>
      <c r="I616" s="13" t="b">
        <f t="shared" si="58"/>
        <v>1</v>
      </c>
      <c r="J616" s="13" t="b">
        <f t="shared" si="59"/>
        <v>1</v>
      </c>
      <c r="K616" s="13" t="b">
        <f t="shared" si="60"/>
        <v>1</v>
      </c>
      <c r="L616" s="13" t="b">
        <f t="shared" si="55"/>
        <v>1</v>
      </c>
      <c r="M616" s="13" t="b">
        <f t="shared" si="56"/>
        <v>1</v>
      </c>
      <c r="N616" s="13" t="b">
        <f t="shared" si="57"/>
        <v>1</v>
      </c>
    </row>
    <row r="617" spans="1:14">
      <c r="A617" s="67">
        <v>598</v>
      </c>
      <c r="B617" s="183"/>
      <c r="C617" s="183"/>
      <c r="D617" s="177"/>
      <c r="E617" s="177"/>
      <c r="F617" s="183"/>
      <c r="G617" s="177"/>
      <c r="H617" s="178"/>
      <c r="I617" s="13" t="b">
        <f t="shared" si="58"/>
        <v>1</v>
      </c>
      <c r="J617" s="13" t="b">
        <f t="shared" si="59"/>
        <v>1</v>
      </c>
      <c r="K617" s="13" t="b">
        <f t="shared" si="60"/>
        <v>1</v>
      </c>
      <c r="L617" s="13" t="b">
        <f t="shared" si="55"/>
        <v>1</v>
      </c>
      <c r="M617" s="13" t="b">
        <f t="shared" si="56"/>
        <v>1</v>
      </c>
      <c r="N617" s="13" t="b">
        <f t="shared" si="57"/>
        <v>1</v>
      </c>
    </row>
    <row r="618" spans="1:14">
      <c r="A618" s="67">
        <v>599</v>
      </c>
      <c r="B618" s="183"/>
      <c r="C618" s="183"/>
      <c r="D618" s="177"/>
      <c r="E618" s="177"/>
      <c r="F618" s="183"/>
      <c r="G618" s="177"/>
      <c r="H618" s="178"/>
      <c r="I618" s="13" t="b">
        <f t="shared" si="58"/>
        <v>1</v>
      </c>
      <c r="J618" s="13" t="b">
        <f t="shared" si="59"/>
        <v>1</v>
      </c>
      <c r="K618" s="13" t="b">
        <f t="shared" si="60"/>
        <v>1</v>
      </c>
      <c r="L618" s="13" t="b">
        <f t="shared" si="55"/>
        <v>1</v>
      </c>
      <c r="M618" s="13" t="b">
        <f t="shared" si="56"/>
        <v>1</v>
      </c>
      <c r="N618" s="13" t="b">
        <f t="shared" si="57"/>
        <v>1</v>
      </c>
    </row>
    <row r="619" spans="1:14">
      <c r="A619" s="67">
        <v>600</v>
      </c>
      <c r="B619" s="183"/>
      <c r="C619" s="183"/>
      <c r="D619" s="177"/>
      <c r="E619" s="177"/>
      <c r="F619" s="183"/>
      <c r="G619" s="177"/>
      <c r="H619" s="178"/>
      <c r="I619" s="13" t="b">
        <f t="shared" si="58"/>
        <v>1</v>
      </c>
      <c r="J619" s="13" t="b">
        <f t="shared" si="59"/>
        <v>1</v>
      </c>
      <c r="K619" s="13" t="b">
        <f t="shared" si="60"/>
        <v>1</v>
      </c>
      <c r="L619" s="13" t="b">
        <f t="shared" si="55"/>
        <v>1</v>
      </c>
      <c r="M619" s="13" t="b">
        <f t="shared" si="56"/>
        <v>1</v>
      </c>
      <c r="N619" s="13" t="b">
        <f t="shared" si="57"/>
        <v>1</v>
      </c>
    </row>
    <row r="620" spans="1:14">
      <c r="A620" s="67">
        <v>601</v>
      </c>
      <c r="B620" s="183"/>
      <c r="C620" s="183"/>
      <c r="D620" s="177"/>
      <c r="E620" s="177"/>
      <c r="F620" s="183"/>
      <c r="G620" s="177"/>
      <c r="H620" s="178"/>
      <c r="I620" s="13" t="b">
        <f t="shared" si="58"/>
        <v>1</v>
      </c>
      <c r="J620" s="13" t="b">
        <f t="shared" si="59"/>
        <v>1</v>
      </c>
      <c r="K620" s="13" t="b">
        <f t="shared" si="60"/>
        <v>1</v>
      </c>
      <c r="L620" s="13" t="b">
        <f t="shared" si="55"/>
        <v>1</v>
      </c>
      <c r="M620" s="13" t="b">
        <f t="shared" si="56"/>
        <v>1</v>
      </c>
      <c r="N620" s="13" t="b">
        <f t="shared" si="57"/>
        <v>1</v>
      </c>
    </row>
    <row r="621" spans="1:14">
      <c r="A621" s="67">
        <v>602</v>
      </c>
      <c r="B621" s="183"/>
      <c r="C621" s="183"/>
      <c r="D621" s="177"/>
      <c r="E621" s="177"/>
      <c r="F621" s="183"/>
      <c r="G621" s="177"/>
      <c r="H621" s="178"/>
      <c r="I621" s="13" t="b">
        <f t="shared" si="58"/>
        <v>1</v>
      </c>
      <c r="J621" s="13" t="b">
        <f t="shared" si="59"/>
        <v>1</v>
      </c>
      <c r="K621" s="13" t="b">
        <f t="shared" si="60"/>
        <v>1</v>
      </c>
      <c r="L621" s="13" t="b">
        <f t="shared" si="55"/>
        <v>1</v>
      </c>
      <c r="M621" s="13" t="b">
        <f t="shared" si="56"/>
        <v>1</v>
      </c>
      <c r="N621" s="13" t="b">
        <f t="shared" si="57"/>
        <v>1</v>
      </c>
    </row>
    <row r="622" spans="1:14">
      <c r="A622" s="67">
        <v>603</v>
      </c>
      <c r="B622" s="183"/>
      <c r="C622" s="183"/>
      <c r="D622" s="177"/>
      <c r="E622" s="177"/>
      <c r="F622" s="183"/>
      <c r="G622" s="177"/>
      <c r="H622" s="178"/>
      <c r="I622" s="13" t="b">
        <f t="shared" si="58"/>
        <v>1</v>
      </c>
      <c r="J622" s="13" t="b">
        <f t="shared" si="59"/>
        <v>1</v>
      </c>
      <c r="K622" s="13" t="b">
        <f t="shared" si="60"/>
        <v>1</v>
      </c>
      <c r="L622" s="13" t="b">
        <f t="shared" si="55"/>
        <v>1</v>
      </c>
      <c r="M622" s="13" t="b">
        <f t="shared" si="56"/>
        <v>1</v>
      </c>
      <c r="N622" s="13" t="b">
        <f t="shared" si="57"/>
        <v>1</v>
      </c>
    </row>
    <row r="623" spans="1:14">
      <c r="A623" s="67">
        <v>604</v>
      </c>
      <c r="B623" s="183"/>
      <c r="C623" s="183"/>
      <c r="D623" s="177"/>
      <c r="E623" s="177"/>
      <c r="F623" s="183"/>
      <c r="G623" s="177"/>
      <c r="H623" s="178"/>
      <c r="I623" s="13" t="b">
        <f t="shared" si="58"/>
        <v>1</v>
      </c>
      <c r="J623" s="13" t="b">
        <f t="shared" si="59"/>
        <v>1</v>
      </c>
      <c r="K623" s="13" t="b">
        <f t="shared" si="60"/>
        <v>1</v>
      </c>
      <c r="L623" s="13" t="b">
        <f t="shared" si="55"/>
        <v>1</v>
      </c>
      <c r="M623" s="13" t="b">
        <f t="shared" si="56"/>
        <v>1</v>
      </c>
      <c r="N623" s="13" t="b">
        <f t="shared" si="57"/>
        <v>1</v>
      </c>
    </row>
    <row r="624" spans="1:14">
      <c r="A624" s="67">
        <v>605</v>
      </c>
      <c r="B624" s="183"/>
      <c r="C624" s="183"/>
      <c r="D624" s="177"/>
      <c r="E624" s="177"/>
      <c r="F624" s="183"/>
      <c r="G624" s="177"/>
      <c r="H624" s="178"/>
      <c r="I624" s="13" t="b">
        <f t="shared" si="58"/>
        <v>1</v>
      </c>
      <c r="J624" s="13" t="b">
        <f t="shared" si="59"/>
        <v>1</v>
      </c>
      <c r="K624" s="13" t="b">
        <f t="shared" si="60"/>
        <v>1</v>
      </c>
      <c r="L624" s="13" t="b">
        <f t="shared" si="55"/>
        <v>1</v>
      </c>
      <c r="M624" s="13" t="b">
        <f t="shared" si="56"/>
        <v>1</v>
      </c>
      <c r="N624" s="13" t="b">
        <f t="shared" si="57"/>
        <v>1</v>
      </c>
    </row>
    <row r="625" spans="1:14">
      <c r="A625" s="67">
        <v>606</v>
      </c>
      <c r="B625" s="183"/>
      <c r="C625" s="183"/>
      <c r="D625" s="177"/>
      <c r="E625" s="177"/>
      <c r="F625" s="183"/>
      <c r="G625" s="177"/>
      <c r="H625" s="178"/>
      <c r="I625" s="13" t="b">
        <f t="shared" si="58"/>
        <v>1</v>
      </c>
      <c r="J625" s="13" t="b">
        <f t="shared" si="59"/>
        <v>1</v>
      </c>
      <c r="K625" s="13" t="b">
        <f t="shared" si="60"/>
        <v>1</v>
      </c>
      <c r="L625" s="13" t="b">
        <f t="shared" si="55"/>
        <v>1</v>
      </c>
      <c r="M625" s="13" t="b">
        <f t="shared" si="56"/>
        <v>1</v>
      </c>
      <c r="N625" s="13" t="b">
        <f t="shared" si="57"/>
        <v>1</v>
      </c>
    </row>
    <row r="626" spans="1:14">
      <c r="A626" s="67">
        <v>607</v>
      </c>
      <c r="B626" s="183"/>
      <c r="C626" s="183"/>
      <c r="D626" s="177"/>
      <c r="E626" s="177"/>
      <c r="F626" s="183"/>
      <c r="G626" s="177"/>
      <c r="H626" s="178"/>
      <c r="I626" s="13" t="b">
        <f t="shared" si="58"/>
        <v>1</v>
      </c>
      <c r="J626" s="13" t="b">
        <f t="shared" si="59"/>
        <v>1</v>
      </c>
      <c r="K626" s="13" t="b">
        <f t="shared" si="60"/>
        <v>1</v>
      </c>
      <c r="L626" s="13" t="b">
        <f t="shared" si="55"/>
        <v>1</v>
      </c>
      <c r="M626" s="13" t="b">
        <f t="shared" si="56"/>
        <v>1</v>
      </c>
      <c r="N626" s="13" t="b">
        <f t="shared" si="57"/>
        <v>1</v>
      </c>
    </row>
    <row r="627" spans="1:14">
      <c r="A627" s="67">
        <v>608</v>
      </c>
      <c r="B627" s="183"/>
      <c r="C627" s="183"/>
      <c r="D627" s="177"/>
      <c r="E627" s="177"/>
      <c r="F627" s="183"/>
      <c r="G627" s="177"/>
      <c r="H627" s="178"/>
      <c r="I627" s="13" t="b">
        <f t="shared" si="58"/>
        <v>1</v>
      </c>
      <c r="J627" s="13" t="b">
        <f t="shared" si="59"/>
        <v>1</v>
      </c>
      <c r="K627" s="13" t="b">
        <f t="shared" si="60"/>
        <v>1</v>
      </c>
      <c r="L627" s="13" t="b">
        <f t="shared" si="55"/>
        <v>1</v>
      </c>
      <c r="M627" s="13" t="b">
        <f t="shared" si="56"/>
        <v>1</v>
      </c>
      <c r="N627" s="13" t="b">
        <f t="shared" si="57"/>
        <v>1</v>
      </c>
    </row>
    <row r="628" spans="1:14">
      <c r="A628" s="67">
        <v>609</v>
      </c>
      <c r="B628" s="183"/>
      <c r="C628" s="183"/>
      <c r="D628" s="177"/>
      <c r="E628" s="177"/>
      <c r="F628" s="183"/>
      <c r="G628" s="177"/>
      <c r="H628" s="178"/>
      <c r="I628" s="13" t="b">
        <f t="shared" si="58"/>
        <v>1</v>
      </c>
      <c r="J628" s="13" t="b">
        <f t="shared" si="59"/>
        <v>1</v>
      </c>
      <c r="K628" s="13" t="b">
        <f t="shared" si="60"/>
        <v>1</v>
      </c>
      <c r="L628" s="13" t="b">
        <f t="shared" si="55"/>
        <v>1</v>
      </c>
      <c r="M628" s="13" t="b">
        <f t="shared" si="56"/>
        <v>1</v>
      </c>
      <c r="N628" s="13" t="b">
        <f t="shared" si="57"/>
        <v>1</v>
      </c>
    </row>
    <row r="629" spans="1:14">
      <c r="A629" s="67">
        <v>610</v>
      </c>
      <c r="B629" s="183"/>
      <c r="C629" s="183"/>
      <c r="D629" s="177"/>
      <c r="E629" s="177"/>
      <c r="F629" s="183"/>
      <c r="G629" s="177"/>
      <c r="H629" s="178"/>
      <c r="I629" s="13" t="b">
        <f t="shared" si="58"/>
        <v>1</v>
      </c>
      <c r="J629" s="13" t="b">
        <f t="shared" si="59"/>
        <v>1</v>
      </c>
      <c r="K629" s="13" t="b">
        <f t="shared" si="60"/>
        <v>1</v>
      </c>
      <c r="L629" s="13" t="b">
        <f t="shared" si="55"/>
        <v>1</v>
      </c>
      <c r="M629" s="13" t="b">
        <f t="shared" si="56"/>
        <v>1</v>
      </c>
      <c r="N629" s="13" t="b">
        <f t="shared" si="57"/>
        <v>1</v>
      </c>
    </row>
    <row r="630" spans="1:14">
      <c r="A630" s="67">
        <v>611</v>
      </c>
      <c r="B630" s="183"/>
      <c r="C630" s="183"/>
      <c r="D630" s="177"/>
      <c r="E630" s="177"/>
      <c r="F630" s="183"/>
      <c r="G630" s="177"/>
      <c r="H630" s="178"/>
      <c r="I630" s="13" t="b">
        <f t="shared" si="58"/>
        <v>1</v>
      </c>
      <c r="J630" s="13" t="b">
        <f t="shared" si="59"/>
        <v>1</v>
      </c>
      <c r="K630" s="13" t="b">
        <f t="shared" si="60"/>
        <v>1</v>
      </c>
      <c r="L630" s="13" t="b">
        <f t="shared" si="55"/>
        <v>1</v>
      </c>
      <c r="M630" s="13" t="b">
        <f t="shared" si="56"/>
        <v>1</v>
      </c>
      <c r="N630" s="13" t="b">
        <f t="shared" si="57"/>
        <v>1</v>
      </c>
    </row>
    <row r="631" spans="1:14">
      <c r="A631" s="67">
        <v>612</v>
      </c>
      <c r="B631" s="183"/>
      <c r="C631" s="183"/>
      <c r="D631" s="177"/>
      <c r="E631" s="177"/>
      <c r="F631" s="183"/>
      <c r="G631" s="177"/>
      <c r="H631" s="178"/>
      <c r="I631" s="13" t="b">
        <f t="shared" si="58"/>
        <v>1</v>
      </c>
      <c r="J631" s="13" t="b">
        <f t="shared" si="59"/>
        <v>1</v>
      </c>
      <c r="K631" s="13" t="b">
        <f t="shared" si="60"/>
        <v>1</v>
      </c>
      <c r="L631" s="13" t="b">
        <f t="shared" si="55"/>
        <v>1</v>
      </c>
      <c r="M631" s="13" t="b">
        <f t="shared" si="56"/>
        <v>1</v>
      </c>
      <c r="N631" s="13" t="b">
        <f t="shared" si="57"/>
        <v>1</v>
      </c>
    </row>
    <row r="632" spans="1:14">
      <c r="A632" s="67">
        <v>613</v>
      </c>
      <c r="B632" s="183"/>
      <c r="C632" s="183"/>
      <c r="D632" s="177"/>
      <c r="E632" s="177"/>
      <c r="F632" s="183"/>
      <c r="G632" s="177"/>
      <c r="H632" s="178"/>
      <c r="I632" s="13" t="b">
        <f t="shared" si="58"/>
        <v>1</v>
      </c>
      <c r="J632" s="13" t="b">
        <f t="shared" si="59"/>
        <v>1</v>
      </c>
      <c r="K632" s="13" t="b">
        <f t="shared" si="60"/>
        <v>1</v>
      </c>
      <c r="L632" s="13" t="b">
        <f t="shared" si="55"/>
        <v>1</v>
      </c>
      <c r="M632" s="13" t="b">
        <f t="shared" si="56"/>
        <v>1</v>
      </c>
      <c r="N632" s="13" t="b">
        <f t="shared" si="57"/>
        <v>1</v>
      </c>
    </row>
    <row r="633" spans="1:14">
      <c r="A633" s="67">
        <v>614</v>
      </c>
      <c r="B633" s="183"/>
      <c r="C633" s="183"/>
      <c r="D633" s="177"/>
      <c r="E633" s="177"/>
      <c r="F633" s="183"/>
      <c r="G633" s="177"/>
      <c r="H633" s="178"/>
      <c r="I633" s="13" t="b">
        <f t="shared" si="58"/>
        <v>1</v>
      </c>
      <c r="J633" s="13" t="b">
        <f t="shared" si="59"/>
        <v>1</v>
      </c>
      <c r="K633" s="13" t="b">
        <f t="shared" si="60"/>
        <v>1</v>
      </c>
      <c r="L633" s="13" t="b">
        <f t="shared" si="55"/>
        <v>1</v>
      </c>
      <c r="M633" s="13" t="b">
        <f t="shared" si="56"/>
        <v>1</v>
      </c>
      <c r="N633" s="13" t="b">
        <f t="shared" si="57"/>
        <v>1</v>
      </c>
    </row>
    <row r="634" spans="1:14">
      <c r="A634" s="67">
        <v>615</v>
      </c>
      <c r="B634" s="183"/>
      <c r="C634" s="183"/>
      <c r="D634" s="177"/>
      <c r="E634" s="177"/>
      <c r="F634" s="183"/>
      <c r="G634" s="177"/>
      <c r="H634" s="178"/>
      <c r="I634" s="13" t="b">
        <f t="shared" si="58"/>
        <v>1</v>
      </c>
      <c r="J634" s="13" t="b">
        <f t="shared" si="59"/>
        <v>1</v>
      </c>
      <c r="K634" s="13" t="b">
        <f t="shared" si="60"/>
        <v>1</v>
      </c>
      <c r="L634" s="13" t="b">
        <f t="shared" si="55"/>
        <v>1</v>
      </c>
      <c r="M634" s="13" t="b">
        <f t="shared" si="56"/>
        <v>1</v>
      </c>
      <c r="N634" s="13" t="b">
        <f t="shared" si="57"/>
        <v>1</v>
      </c>
    </row>
    <row r="635" spans="1:14">
      <c r="A635" s="67">
        <v>616</v>
      </c>
      <c r="B635" s="183"/>
      <c r="C635" s="183"/>
      <c r="D635" s="177"/>
      <c r="E635" s="177"/>
      <c r="F635" s="183"/>
      <c r="G635" s="177"/>
      <c r="H635" s="178"/>
      <c r="I635" s="13" t="b">
        <f t="shared" si="58"/>
        <v>1</v>
      </c>
      <c r="J635" s="13" t="b">
        <f t="shared" si="59"/>
        <v>1</v>
      </c>
      <c r="K635" s="13" t="b">
        <f t="shared" si="60"/>
        <v>1</v>
      </c>
      <c r="L635" s="13" t="b">
        <f t="shared" si="55"/>
        <v>1</v>
      </c>
      <c r="M635" s="13" t="b">
        <f t="shared" si="56"/>
        <v>1</v>
      </c>
      <c r="N635" s="13" t="b">
        <f t="shared" si="57"/>
        <v>1</v>
      </c>
    </row>
    <row r="636" spans="1:14">
      <c r="A636" s="67">
        <v>617</v>
      </c>
      <c r="B636" s="183"/>
      <c r="C636" s="183"/>
      <c r="D636" s="177"/>
      <c r="E636" s="177"/>
      <c r="F636" s="183"/>
      <c r="G636" s="177"/>
      <c r="H636" s="178"/>
      <c r="I636" s="13" t="b">
        <f t="shared" si="58"/>
        <v>1</v>
      </c>
      <c r="J636" s="13" t="b">
        <f t="shared" si="59"/>
        <v>1</v>
      </c>
      <c r="K636" s="13" t="b">
        <f t="shared" si="60"/>
        <v>1</v>
      </c>
      <c r="L636" s="13" t="b">
        <f t="shared" si="55"/>
        <v>1</v>
      </c>
      <c r="M636" s="13" t="b">
        <f t="shared" si="56"/>
        <v>1</v>
      </c>
      <c r="N636" s="13" t="b">
        <f t="shared" si="57"/>
        <v>1</v>
      </c>
    </row>
    <row r="637" spans="1:14">
      <c r="A637" s="67">
        <v>618</v>
      </c>
      <c r="B637" s="183"/>
      <c r="C637" s="183"/>
      <c r="D637" s="177"/>
      <c r="E637" s="177"/>
      <c r="F637" s="183"/>
      <c r="G637" s="177"/>
      <c r="H637" s="178"/>
      <c r="I637" s="13" t="b">
        <f t="shared" si="58"/>
        <v>1</v>
      </c>
      <c r="J637" s="13" t="b">
        <f t="shared" si="59"/>
        <v>1</v>
      </c>
      <c r="K637" s="13" t="b">
        <f t="shared" si="60"/>
        <v>1</v>
      </c>
      <c r="L637" s="13" t="b">
        <f t="shared" si="55"/>
        <v>1</v>
      </c>
      <c r="M637" s="13" t="b">
        <f t="shared" si="56"/>
        <v>1</v>
      </c>
      <c r="N637" s="13" t="b">
        <f t="shared" si="57"/>
        <v>1</v>
      </c>
    </row>
    <row r="638" spans="1:14">
      <c r="A638" s="67">
        <v>619</v>
      </c>
      <c r="B638" s="183"/>
      <c r="C638" s="183"/>
      <c r="D638" s="177"/>
      <c r="E638" s="177"/>
      <c r="F638" s="183"/>
      <c r="G638" s="177"/>
      <c r="H638" s="178"/>
      <c r="I638" s="13" t="b">
        <f t="shared" si="58"/>
        <v>1</v>
      </c>
      <c r="J638" s="13" t="b">
        <f t="shared" si="59"/>
        <v>1</v>
      </c>
      <c r="K638" s="13" t="b">
        <f t="shared" si="60"/>
        <v>1</v>
      </c>
      <c r="L638" s="13" t="b">
        <f t="shared" si="55"/>
        <v>1</v>
      </c>
      <c r="M638" s="13" t="b">
        <f t="shared" si="56"/>
        <v>1</v>
      </c>
      <c r="N638" s="13" t="b">
        <f t="shared" si="57"/>
        <v>1</v>
      </c>
    </row>
    <row r="639" spans="1:14">
      <c r="A639" s="67">
        <v>620</v>
      </c>
      <c r="B639" s="183"/>
      <c r="C639" s="183"/>
      <c r="D639" s="177"/>
      <c r="E639" s="177"/>
      <c r="F639" s="183"/>
      <c r="G639" s="177"/>
      <c r="H639" s="178"/>
      <c r="I639" s="13" t="b">
        <f t="shared" si="58"/>
        <v>1</v>
      </c>
      <c r="J639" s="13" t="b">
        <f t="shared" si="59"/>
        <v>1</v>
      </c>
      <c r="K639" s="13" t="b">
        <f t="shared" si="60"/>
        <v>1</v>
      </c>
      <c r="L639" s="13" t="b">
        <f t="shared" si="55"/>
        <v>1</v>
      </c>
      <c r="M639" s="13" t="b">
        <f t="shared" si="56"/>
        <v>1</v>
      </c>
      <c r="N639" s="13" t="b">
        <f t="shared" si="57"/>
        <v>1</v>
      </c>
    </row>
    <row r="640" spans="1:14">
      <c r="A640" s="67">
        <v>621</v>
      </c>
      <c r="B640" s="183"/>
      <c r="C640" s="183"/>
      <c r="D640" s="177"/>
      <c r="E640" s="177"/>
      <c r="F640" s="183"/>
      <c r="G640" s="177"/>
      <c r="H640" s="178"/>
      <c r="I640" s="13" t="b">
        <f t="shared" si="58"/>
        <v>1</v>
      </c>
      <c r="J640" s="13" t="b">
        <f t="shared" si="59"/>
        <v>1</v>
      </c>
      <c r="K640" s="13" t="b">
        <f t="shared" si="60"/>
        <v>1</v>
      </c>
      <c r="L640" s="13" t="b">
        <f t="shared" si="55"/>
        <v>1</v>
      </c>
      <c r="M640" s="13" t="b">
        <f t="shared" si="56"/>
        <v>1</v>
      </c>
      <c r="N640" s="13" t="b">
        <f t="shared" si="57"/>
        <v>1</v>
      </c>
    </row>
    <row r="641" spans="1:14">
      <c r="A641" s="67">
        <v>622</v>
      </c>
      <c r="B641" s="183"/>
      <c r="C641" s="183"/>
      <c r="D641" s="177"/>
      <c r="E641" s="177"/>
      <c r="F641" s="183"/>
      <c r="G641" s="177"/>
      <c r="H641" s="178"/>
      <c r="I641" s="13" t="b">
        <f t="shared" si="58"/>
        <v>1</v>
      </c>
      <c r="J641" s="13" t="b">
        <f t="shared" si="59"/>
        <v>1</v>
      </c>
      <c r="K641" s="13" t="b">
        <f t="shared" si="60"/>
        <v>1</v>
      </c>
      <c r="L641" s="13" t="b">
        <f t="shared" si="55"/>
        <v>1</v>
      </c>
      <c r="M641" s="13" t="b">
        <f t="shared" si="56"/>
        <v>1</v>
      </c>
      <c r="N641" s="13" t="b">
        <f t="shared" si="57"/>
        <v>1</v>
      </c>
    </row>
    <row r="642" spans="1:14">
      <c r="A642" s="67">
        <v>623</v>
      </c>
      <c r="B642" s="183"/>
      <c r="C642" s="183"/>
      <c r="D642" s="177"/>
      <c r="E642" s="177"/>
      <c r="F642" s="183"/>
      <c r="G642" s="177"/>
      <c r="H642" s="178"/>
      <c r="I642" s="13" t="b">
        <f t="shared" si="58"/>
        <v>1</v>
      </c>
      <c r="J642" s="13" t="b">
        <f t="shared" si="59"/>
        <v>1</v>
      </c>
      <c r="K642" s="13" t="b">
        <f t="shared" si="60"/>
        <v>1</v>
      </c>
      <c r="L642" s="13" t="b">
        <f t="shared" si="55"/>
        <v>1</v>
      </c>
      <c r="M642" s="13" t="b">
        <f t="shared" si="56"/>
        <v>1</v>
      </c>
      <c r="N642" s="13" t="b">
        <f t="shared" si="57"/>
        <v>1</v>
      </c>
    </row>
    <row r="643" spans="1:14">
      <c r="A643" s="67">
        <v>624</v>
      </c>
      <c r="B643" s="183"/>
      <c r="C643" s="183"/>
      <c r="D643" s="177"/>
      <c r="E643" s="177"/>
      <c r="F643" s="183"/>
      <c r="G643" s="177"/>
      <c r="H643" s="178"/>
      <c r="I643" s="13" t="b">
        <f t="shared" si="58"/>
        <v>1</v>
      </c>
      <c r="J643" s="13" t="b">
        <f t="shared" si="59"/>
        <v>1</v>
      </c>
      <c r="K643" s="13" t="b">
        <f t="shared" si="60"/>
        <v>1</v>
      </c>
      <c r="L643" s="13" t="b">
        <f t="shared" si="55"/>
        <v>1</v>
      </c>
      <c r="M643" s="13" t="b">
        <f t="shared" si="56"/>
        <v>1</v>
      </c>
      <c r="N643" s="13" t="b">
        <f t="shared" si="57"/>
        <v>1</v>
      </c>
    </row>
    <row r="644" spans="1:14">
      <c r="A644" s="67">
        <v>625</v>
      </c>
      <c r="B644" s="183"/>
      <c r="C644" s="183"/>
      <c r="D644" s="177"/>
      <c r="E644" s="177"/>
      <c r="F644" s="183"/>
      <c r="G644" s="177"/>
      <c r="H644" s="178"/>
      <c r="I644" s="13" t="b">
        <f t="shared" si="58"/>
        <v>1</v>
      </c>
      <c r="J644" s="13" t="b">
        <f t="shared" si="59"/>
        <v>1</v>
      </c>
      <c r="K644" s="13" t="b">
        <f t="shared" si="60"/>
        <v>1</v>
      </c>
      <c r="L644" s="13" t="b">
        <f t="shared" si="55"/>
        <v>1</v>
      </c>
      <c r="M644" s="13" t="b">
        <f t="shared" si="56"/>
        <v>1</v>
      </c>
      <c r="N644" s="13" t="b">
        <f t="shared" si="57"/>
        <v>1</v>
      </c>
    </row>
    <row r="645" spans="1:14">
      <c r="A645" s="67">
        <v>626</v>
      </c>
      <c r="B645" s="183"/>
      <c r="C645" s="183"/>
      <c r="D645" s="177"/>
      <c r="E645" s="177"/>
      <c r="F645" s="183"/>
      <c r="G645" s="177"/>
      <c r="H645" s="178"/>
      <c r="I645" s="13" t="b">
        <f t="shared" si="58"/>
        <v>1</v>
      </c>
      <c r="J645" s="13" t="b">
        <f t="shared" si="59"/>
        <v>1</v>
      </c>
      <c r="K645" s="13" t="b">
        <f t="shared" si="60"/>
        <v>1</v>
      </c>
      <c r="L645" s="13" t="b">
        <f t="shared" si="55"/>
        <v>1</v>
      </c>
      <c r="M645" s="13" t="b">
        <f t="shared" si="56"/>
        <v>1</v>
      </c>
      <c r="N645" s="13" t="b">
        <f t="shared" si="57"/>
        <v>1</v>
      </c>
    </row>
    <row r="646" spans="1:14">
      <c r="A646" s="67">
        <v>627</v>
      </c>
      <c r="B646" s="183"/>
      <c r="C646" s="183"/>
      <c r="D646" s="177"/>
      <c r="E646" s="177"/>
      <c r="F646" s="183"/>
      <c r="G646" s="177"/>
      <c r="H646" s="178"/>
      <c r="I646" s="13" t="b">
        <f t="shared" si="58"/>
        <v>1</v>
      </c>
      <c r="J646" s="13" t="b">
        <f t="shared" si="59"/>
        <v>1</v>
      </c>
      <c r="K646" s="13" t="b">
        <f t="shared" si="60"/>
        <v>1</v>
      </c>
      <c r="L646" s="13" t="b">
        <f t="shared" si="55"/>
        <v>1</v>
      </c>
      <c r="M646" s="13" t="b">
        <f t="shared" si="56"/>
        <v>1</v>
      </c>
      <c r="N646" s="13" t="b">
        <f t="shared" si="57"/>
        <v>1</v>
      </c>
    </row>
    <row r="647" spans="1:14">
      <c r="A647" s="67">
        <v>628</v>
      </c>
      <c r="B647" s="183"/>
      <c r="C647" s="183"/>
      <c r="D647" s="177"/>
      <c r="E647" s="177"/>
      <c r="F647" s="183"/>
      <c r="G647" s="177"/>
      <c r="H647" s="178"/>
      <c r="I647" s="13" t="b">
        <f t="shared" si="58"/>
        <v>1</v>
      </c>
      <c r="J647" s="13" t="b">
        <f t="shared" si="59"/>
        <v>1</v>
      </c>
      <c r="K647" s="13" t="b">
        <f t="shared" si="60"/>
        <v>1</v>
      </c>
      <c r="L647" s="13" t="b">
        <f t="shared" si="55"/>
        <v>1</v>
      </c>
      <c r="M647" s="13" t="b">
        <f t="shared" si="56"/>
        <v>1</v>
      </c>
      <c r="N647" s="13" t="b">
        <f t="shared" si="57"/>
        <v>1</v>
      </c>
    </row>
    <row r="648" spans="1:14">
      <c r="A648" s="67">
        <v>629</v>
      </c>
      <c r="B648" s="183"/>
      <c r="C648" s="183"/>
      <c r="D648" s="177"/>
      <c r="E648" s="177"/>
      <c r="F648" s="183"/>
      <c r="G648" s="177"/>
      <c r="H648" s="178"/>
      <c r="I648" s="13" t="b">
        <f t="shared" si="58"/>
        <v>1</v>
      </c>
      <c r="J648" s="13" t="b">
        <f t="shared" si="59"/>
        <v>1</v>
      </c>
      <c r="K648" s="13" t="b">
        <f t="shared" si="60"/>
        <v>1</v>
      </c>
      <c r="L648" s="13" t="b">
        <f t="shared" si="55"/>
        <v>1</v>
      </c>
      <c r="M648" s="13" t="b">
        <f t="shared" si="56"/>
        <v>1</v>
      </c>
      <c r="N648" s="13" t="b">
        <f t="shared" si="57"/>
        <v>1</v>
      </c>
    </row>
    <row r="649" spans="1:14">
      <c r="A649" s="67">
        <v>630</v>
      </c>
      <c r="B649" s="183"/>
      <c r="C649" s="183"/>
      <c r="D649" s="177"/>
      <c r="E649" s="177"/>
      <c r="F649" s="183"/>
      <c r="G649" s="177"/>
      <c r="H649" s="178"/>
      <c r="I649" s="13" t="b">
        <f t="shared" si="58"/>
        <v>1</v>
      </c>
      <c r="J649" s="13" t="b">
        <f t="shared" si="59"/>
        <v>1</v>
      </c>
      <c r="K649" s="13" t="b">
        <f t="shared" si="60"/>
        <v>1</v>
      </c>
      <c r="L649" s="13" t="b">
        <f t="shared" si="55"/>
        <v>1</v>
      </c>
      <c r="M649" s="13" t="b">
        <f t="shared" si="56"/>
        <v>1</v>
      </c>
      <c r="N649" s="13" t="b">
        <f t="shared" si="57"/>
        <v>1</v>
      </c>
    </row>
    <row r="650" spans="1:14">
      <c r="A650" s="67">
        <v>631</v>
      </c>
      <c r="B650" s="183"/>
      <c r="C650" s="183"/>
      <c r="D650" s="177"/>
      <c r="E650" s="177"/>
      <c r="F650" s="183"/>
      <c r="G650" s="177"/>
      <c r="H650" s="178"/>
      <c r="I650" s="13" t="b">
        <f t="shared" si="58"/>
        <v>1</v>
      </c>
      <c r="J650" s="13" t="b">
        <f t="shared" si="59"/>
        <v>1</v>
      </c>
      <c r="K650" s="13" t="b">
        <f t="shared" si="60"/>
        <v>1</v>
      </c>
      <c r="L650" s="13" t="b">
        <f t="shared" si="55"/>
        <v>1</v>
      </c>
      <c r="M650" s="13" t="b">
        <f t="shared" si="56"/>
        <v>1</v>
      </c>
      <c r="N650" s="13" t="b">
        <f t="shared" si="57"/>
        <v>1</v>
      </c>
    </row>
    <row r="651" spans="1:14">
      <c r="A651" s="67">
        <v>632</v>
      </c>
      <c r="B651" s="183"/>
      <c r="C651" s="183"/>
      <c r="D651" s="177"/>
      <c r="E651" s="177"/>
      <c r="F651" s="183"/>
      <c r="G651" s="177"/>
      <c r="H651" s="178"/>
      <c r="I651" s="13" t="b">
        <f t="shared" si="58"/>
        <v>1</v>
      </c>
      <c r="J651" s="13" t="b">
        <f t="shared" si="59"/>
        <v>1</v>
      </c>
      <c r="K651" s="13" t="b">
        <f t="shared" si="60"/>
        <v>1</v>
      </c>
      <c r="L651" s="13" t="b">
        <f t="shared" si="55"/>
        <v>1</v>
      </c>
      <c r="M651" s="13" t="b">
        <f t="shared" si="56"/>
        <v>1</v>
      </c>
      <c r="N651" s="13" t="b">
        <f t="shared" si="57"/>
        <v>1</v>
      </c>
    </row>
    <row r="652" spans="1:14">
      <c r="A652" s="67">
        <v>633</v>
      </c>
      <c r="B652" s="183"/>
      <c r="C652" s="183"/>
      <c r="D652" s="177"/>
      <c r="E652" s="177"/>
      <c r="F652" s="183"/>
      <c r="G652" s="177"/>
      <c r="H652" s="178"/>
      <c r="I652" s="13" t="b">
        <f t="shared" si="58"/>
        <v>1</v>
      </c>
      <c r="J652" s="13" t="b">
        <f t="shared" si="59"/>
        <v>1</v>
      </c>
      <c r="K652" s="13" t="b">
        <f t="shared" si="60"/>
        <v>1</v>
      </c>
      <c r="L652" s="13" t="b">
        <f t="shared" si="55"/>
        <v>1</v>
      </c>
      <c r="M652" s="13" t="b">
        <f t="shared" si="56"/>
        <v>1</v>
      </c>
      <c r="N652" s="13" t="b">
        <f t="shared" si="57"/>
        <v>1</v>
      </c>
    </row>
    <row r="653" spans="1:14">
      <c r="A653" s="67">
        <v>634</v>
      </c>
      <c r="B653" s="183"/>
      <c r="C653" s="183"/>
      <c r="D653" s="177"/>
      <c r="E653" s="177"/>
      <c r="F653" s="183"/>
      <c r="G653" s="177"/>
      <c r="H653" s="178"/>
      <c r="I653" s="13" t="b">
        <f t="shared" si="58"/>
        <v>1</v>
      </c>
      <c r="J653" s="13" t="b">
        <f t="shared" si="59"/>
        <v>1</v>
      </c>
      <c r="K653" s="13" t="b">
        <f t="shared" si="60"/>
        <v>1</v>
      </c>
      <c r="L653" s="13" t="b">
        <f t="shared" si="55"/>
        <v>1</v>
      </c>
      <c r="M653" s="13" t="b">
        <f t="shared" si="56"/>
        <v>1</v>
      </c>
      <c r="N653" s="13" t="b">
        <f t="shared" si="57"/>
        <v>1</v>
      </c>
    </row>
    <row r="654" spans="1:14">
      <c r="A654" s="67">
        <v>635</v>
      </c>
      <c r="B654" s="183"/>
      <c r="C654" s="183"/>
      <c r="D654" s="177"/>
      <c r="E654" s="177"/>
      <c r="F654" s="183"/>
      <c r="G654" s="177"/>
      <c r="H654" s="178"/>
      <c r="I654" s="13" t="b">
        <f t="shared" si="58"/>
        <v>1</v>
      </c>
      <c r="J654" s="13" t="b">
        <f t="shared" si="59"/>
        <v>1</v>
      </c>
      <c r="K654" s="13" t="b">
        <f t="shared" si="60"/>
        <v>1</v>
      </c>
      <c r="L654" s="13" t="b">
        <f t="shared" si="55"/>
        <v>1</v>
      </c>
      <c r="M654" s="13" t="b">
        <f t="shared" si="56"/>
        <v>1</v>
      </c>
      <c r="N654" s="13" t="b">
        <f t="shared" si="57"/>
        <v>1</v>
      </c>
    </row>
    <row r="655" spans="1:14">
      <c r="A655" s="67">
        <v>636</v>
      </c>
      <c r="B655" s="183"/>
      <c r="C655" s="183"/>
      <c r="D655" s="177"/>
      <c r="E655" s="177"/>
      <c r="F655" s="183"/>
      <c r="G655" s="177"/>
      <c r="H655" s="178"/>
      <c r="I655" s="13" t="b">
        <f t="shared" si="58"/>
        <v>1</v>
      </c>
      <c r="J655" s="13" t="b">
        <f t="shared" si="59"/>
        <v>1</v>
      </c>
      <c r="K655" s="13" t="b">
        <f t="shared" si="60"/>
        <v>1</v>
      </c>
      <c r="L655" s="13" t="b">
        <f t="shared" si="55"/>
        <v>1</v>
      </c>
      <c r="M655" s="13" t="b">
        <f t="shared" si="56"/>
        <v>1</v>
      </c>
      <c r="N655" s="13" t="b">
        <f t="shared" si="57"/>
        <v>1</v>
      </c>
    </row>
    <row r="656" spans="1:14">
      <c r="A656" s="67">
        <v>637</v>
      </c>
      <c r="B656" s="183"/>
      <c r="C656" s="183"/>
      <c r="D656" s="177"/>
      <c r="E656" s="177"/>
      <c r="F656" s="183"/>
      <c r="G656" s="177"/>
      <c r="H656" s="178"/>
      <c r="I656" s="13" t="b">
        <f t="shared" si="58"/>
        <v>1</v>
      </c>
      <c r="J656" s="13" t="b">
        <f t="shared" si="59"/>
        <v>1</v>
      </c>
      <c r="K656" s="13" t="b">
        <f t="shared" si="60"/>
        <v>1</v>
      </c>
      <c r="L656" s="13" t="b">
        <f t="shared" si="55"/>
        <v>1</v>
      </c>
      <c r="M656" s="13" t="b">
        <f t="shared" si="56"/>
        <v>1</v>
      </c>
      <c r="N656" s="13" t="b">
        <f t="shared" si="57"/>
        <v>1</v>
      </c>
    </row>
    <row r="657" spans="1:14">
      <c r="A657" s="67">
        <v>638</v>
      </c>
      <c r="B657" s="183"/>
      <c r="C657" s="183"/>
      <c r="D657" s="177"/>
      <c r="E657" s="177"/>
      <c r="F657" s="183"/>
      <c r="G657" s="177"/>
      <c r="H657" s="178"/>
      <c r="I657" s="13" t="b">
        <f t="shared" si="58"/>
        <v>1</v>
      </c>
      <c r="J657" s="13" t="b">
        <f t="shared" si="59"/>
        <v>1</v>
      </c>
      <c r="K657" s="13" t="b">
        <f t="shared" si="60"/>
        <v>1</v>
      </c>
      <c r="L657" s="13" t="b">
        <f t="shared" si="55"/>
        <v>1</v>
      </c>
      <c r="M657" s="13" t="b">
        <f t="shared" si="56"/>
        <v>1</v>
      </c>
      <c r="N657" s="13" t="b">
        <f t="shared" si="57"/>
        <v>1</v>
      </c>
    </row>
    <row r="658" spans="1:14">
      <c r="A658" s="67">
        <v>639</v>
      </c>
      <c r="B658" s="183"/>
      <c r="C658" s="183"/>
      <c r="D658" s="177"/>
      <c r="E658" s="177"/>
      <c r="F658" s="183"/>
      <c r="G658" s="177"/>
      <c r="H658" s="178"/>
      <c r="I658" s="13" t="b">
        <f t="shared" si="58"/>
        <v>1</v>
      </c>
      <c r="J658" s="13" t="b">
        <f t="shared" si="59"/>
        <v>1</v>
      </c>
      <c r="K658" s="13" t="b">
        <f t="shared" si="60"/>
        <v>1</v>
      </c>
      <c r="L658" s="13" t="b">
        <f t="shared" si="55"/>
        <v>1</v>
      </c>
      <c r="M658" s="13" t="b">
        <f t="shared" si="56"/>
        <v>1</v>
      </c>
      <c r="N658" s="13" t="b">
        <f t="shared" si="57"/>
        <v>1</v>
      </c>
    </row>
    <row r="659" spans="1:14">
      <c r="A659" s="67">
        <v>640</v>
      </c>
      <c r="B659" s="183"/>
      <c r="C659" s="183"/>
      <c r="D659" s="177"/>
      <c r="E659" s="177"/>
      <c r="F659" s="183"/>
      <c r="G659" s="177"/>
      <c r="H659" s="178"/>
      <c r="I659" s="13" t="b">
        <f t="shared" si="58"/>
        <v>1</v>
      </c>
      <c r="J659" s="13" t="b">
        <f t="shared" si="59"/>
        <v>1</v>
      </c>
      <c r="K659" s="13" t="b">
        <f t="shared" si="60"/>
        <v>1</v>
      </c>
      <c r="L659" s="13" t="b">
        <f t="shared" si="55"/>
        <v>1</v>
      </c>
      <c r="M659" s="13" t="b">
        <f t="shared" si="56"/>
        <v>1</v>
      </c>
      <c r="N659" s="13" t="b">
        <f t="shared" si="57"/>
        <v>1</v>
      </c>
    </row>
    <row r="660" spans="1:14">
      <c r="A660" s="67">
        <v>641</v>
      </c>
      <c r="B660" s="183"/>
      <c r="C660" s="183"/>
      <c r="D660" s="177"/>
      <c r="E660" s="177"/>
      <c r="F660" s="183"/>
      <c r="G660" s="177"/>
      <c r="H660" s="178"/>
      <c r="I660" s="13" t="b">
        <f t="shared" si="58"/>
        <v>1</v>
      </c>
      <c r="J660" s="13" t="b">
        <f t="shared" si="59"/>
        <v>1</v>
      </c>
      <c r="K660" s="13" t="b">
        <f t="shared" si="60"/>
        <v>1</v>
      </c>
      <c r="L660" s="13" t="b">
        <f t="shared" ref="L660:L723" si="61">IF(D660="",TRUE,(IF(ISNUMBER(MATCH(D660,CountriesList,0)),TRUE,FALSE)))</f>
        <v>1</v>
      </c>
      <c r="M660" s="13" t="b">
        <f t="shared" ref="M660:M723" si="62">IF(E660="",TRUE,(IF(ISNUMBER(MATCH(E660,typeofentityList,0)),TRUE,FALSE)))</f>
        <v>1</v>
      </c>
      <c r="N660" s="13" t="b">
        <f t="shared" ref="N660:N723" si="63">IF(G660="",TRUE,(IF(ISNUMBER(MATCH(G660,ShortRelationList,0)),TRUE,FALSE)))</f>
        <v>1</v>
      </c>
    </row>
    <row r="661" spans="1:14">
      <c r="A661" s="67">
        <v>642</v>
      </c>
      <c r="B661" s="183"/>
      <c r="C661" s="183"/>
      <c r="D661" s="177"/>
      <c r="E661" s="177"/>
      <c r="F661" s="183"/>
      <c r="G661" s="177"/>
      <c r="H661" s="178"/>
      <c r="I661" s="13" t="b">
        <f t="shared" si="58"/>
        <v>1</v>
      </c>
      <c r="J661" s="13" t="b">
        <f t="shared" si="59"/>
        <v>1</v>
      </c>
      <c r="K661" s="13" t="b">
        <f t="shared" si="60"/>
        <v>1</v>
      </c>
      <c r="L661" s="13" t="b">
        <f t="shared" si="61"/>
        <v>1</v>
      </c>
      <c r="M661" s="13" t="b">
        <f t="shared" si="62"/>
        <v>1</v>
      </c>
      <c r="N661" s="13" t="b">
        <f t="shared" si="63"/>
        <v>1</v>
      </c>
    </row>
    <row r="662" spans="1:14">
      <c r="A662" s="67">
        <v>643</v>
      </c>
      <c r="B662" s="183"/>
      <c r="C662" s="183"/>
      <c r="D662" s="177"/>
      <c r="E662" s="177"/>
      <c r="F662" s="183"/>
      <c r="G662" s="177"/>
      <c r="H662" s="178"/>
      <c r="I662" s="13" t="b">
        <f t="shared" ref="I662:I725" si="64">IF(ISBLANK(B662),TRUE,IF(OR(ISBLANK(C662),ISBLANK(D662),ISBLANK(E662),ISBLANK(F662),ISBLANK(G662),ISBLANK(H662)),FALSE,TRUE))</f>
        <v>1</v>
      </c>
      <c r="J662" s="13" t="b">
        <f t="shared" ref="J662:J725" si="65">IF(OR(AND(B662="N/A",D662="N/A",E662="N/A",G662="N/A"),AND(ISBLANK(B662),ISBLANK(D662),ISBLANK(E662),ISBLANK(G662)),AND(NOT(ISBLANK(B662)),NOT(ISBLANK(D662)),NOT(ISBLANK(E662)),NOT(ISBLANK(G662)),B662&lt;&gt;"N/A",D662&lt;&gt;"N/A",E662&lt;&gt;"N/A",G662&lt;&gt;"N/A")),TRUE,FALSE)</f>
        <v>1</v>
      </c>
      <c r="K662" s="13" t="b">
        <f t="shared" ref="K662:K725" si="66">IF(OR(AND(ISBLANK(B662),H662=0),AND(B662="N/A",H662=0),AND(NOT(ISBLANK(B662)),B662&lt;&gt;"N/A",H662&lt;&gt;0)),TRUE,FALSE)</f>
        <v>1</v>
      </c>
      <c r="L662" s="13" t="b">
        <f t="shared" si="61"/>
        <v>1</v>
      </c>
      <c r="M662" s="13" t="b">
        <f t="shared" si="62"/>
        <v>1</v>
      </c>
      <c r="N662" s="13" t="b">
        <f t="shared" si="63"/>
        <v>1</v>
      </c>
    </row>
    <row r="663" spans="1:14">
      <c r="A663" s="67">
        <v>644</v>
      </c>
      <c r="B663" s="183"/>
      <c r="C663" s="183"/>
      <c r="D663" s="177"/>
      <c r="E663" s="177"/>
      <c r="F663" s="183"/>
      <c r="G663" s="177"/>
      <c r="H663" s="178"/>
      <c r="I663" s="13" t="b">
        <f t="shared" si="64"/>
        <v>1</v>
      </c>
      <c r="J663" s="13" t="b">
        <f t="shared" si="65"/>
        <v>1</v>
      </c>
      <c r="K663" s="13" t="b">
        <f t="shared" si="66"/>
        <v>1</v>
      </c>
      <c r="L663" s="13" t="b">
        <f t="shared" si="61"/>
        <v>1</v>
      </c>
      <c r="M663" s="13" t="b">
        <f t="shared" si="62"/>
        <v>1</v>
      </c>
      <c r="N663" s="13" t="b">
        <f t="shared" si="63"/>
        <v>1</v>
      </c>
    </row>
    <row r="664" spans="1:14">
      <c r="A664" s="67">
        <v>645</v>
      </c>
      <c r="B664" s="183"/>
      <c r="C664" s="183"/>
      <c r="D664" s="177"/>
      <c r="E664" s="177"/>
      <c r="F664" s="183"/>
      <c r="G664" s="177"/>
      <c r="H664" s="178"/>
      <c r="I664" s="13" t="b">
        <f t="shared" si="64"/>
        <v>1</v>
      </c>
      <c r="J664" s="13" t="b">
        <f t="shared" si="65"/>
        <v>1</v>
      </c>
      <c r="K664" s="13" t="b">
        <f t="shared" si="66"/>
        <v>1</v>
      </c>
      <c r="L664" s="13" t="b">
        <f t="shared" si="61"/>
        <v>1</v>
      </c>
      <c r="M664" s="13" t="b">
        <f t="shared" si="62"/>
        <v>1</v>
      </c>
      <c r="N664" s="13" t="b">
        <f t="shared" si="63"/>
        <v>1</v>
      </c>
    </row>
    <row r="665" spans="1:14">
      <c r="A665" s="67">
        <v>646</v>
      </c>
      <c r="B665" s="183"/>
      <c r="C665" s="183"/>
      <c r="D665" s="177"/>
      <c r="E665" s="177"/>
      <c r="F665" s="183"/>
      <c r="G665" s="177"/>
      <c r="H665" s="178"/>
      <c r="I665" s="13" t="b">
        <f t="shared" si="64"/>
        <v>1</v>
      </c>
      <c r="J665" s="13" t="b">
        <f t="shared" si="65"/>
        <v>1</v>
      </c>
      <c r="K665" s="13" t="b">
        <f t="shared" si="66"/>
        <v>1</v>
      </c>
      <c r="L665" s="13" t="b">
        <f t="shared" si="61"/>
        <v>1</v>
      </c>
      <c r="M665" s="13" t="b">
        <f t="shared" si="62"/>
        <v>1</v>
      </c>
      <c r="N665" s="13" t="b">
        <f t="shared" si="63"/>
        <v>1</v>
      </c>
    </row>
    <row r="666" spans="1:14">
      <c r="A666" s="67">
        <v>647</v>
      </c>
      <c r="B666" s="183"/>
      <c r="C666" s="183"/>
      <c r="D666" s="177"/>
      <c r="E666" s="177"/>
      <c r="F666" s="183"/>
      <c r="G666" s="177"/>
      <c r="H666" s="178"/>
      <c r="I666" s="13" t="b">
        <f t="shared" si="64"/>
        <v>1</v>
      </c>
      <c r="J666" s="13" t="b">
        <f t="shared" si="65"/>
        <v>1</v>
      </c>
      <c r="K666" s="13" t="b">
        <f t="shared" si="66"/>
        <v>1</v>
      </c>
      <c r="L666" s="13" t="b">
        <f t="shared" si="61"/>
        <v>1</v>
      </c>
      <c r="M666" s="13" t="b">
        <f t="shared" si="62"/>
        <v>1</v>
      </c>
      <c r="N666" s="13" t="b">
        <f t="shared" si="63"/>
        <v>1</v>
      </c>
    </row>
    <row r="667" spans="1:14">
      <c r="A667" s="67">
        <v>648</v>
      </c>
      <c r="B667" s="183"/>
      <c r="C667" s="183"/>
      <c r="D667" s="177"/>
      <c r="E667" s="177"/>
      <c r="F667" s="183"/>
      <c r="G667" s="177"/>
      <c r="H667" s="178"/>
      <c r="I667" s="13" t="b">
        <f t="shared" si="64"/>
        <v>1</v>
      </c>
      <c r="J667" s="13" t="b">
        <f t="shared" si="65"/>
        <v>1</v>
      </c>
      <c r="K667" s="13" t="b">
        <f t="shared" si="66"/>
        <v>1</v>
      </c>
      <c r="L667" s="13" t="b">
        <f t="shared" si="61"/>
        <v>1</v>
      </c>
      <c r="M667" s="13" t="b">
        <f t="shared" si="62"/>
        <v>1</v>
      </c>
      <c r="N667" s="13" t="b">
        <f t="shared" si="63"/>
        <v>1</v>
      </c>
    </row>
    <row r="668" spans="1:14">
      <c r="A668" s="67">
        <v>649</v>
      </c>
      <c r="B668" s="183"/>
      <c r="C668" s="183"/>
      <c r="D668" s="177"/>
      <c r="E668" s="177"/>
      <c r="F668" s="183"/>
      <c r="G668" s="177"/>
      <c r="H668" s="178"/>
      <c r="I668" s="13" t="b">
        <f t="shared" si="64"/>
        <v>1</v>
      </c>
      <c r="J668" s="13" t="b">
        <f t="shared" si="65"/>
        <v>1</v>
      </c>
      <c r="K668" s="13" t="b">
        <f t="shared" si="66"/>
        <v>1</v>
      </c>
      <c r="L668" s="13" t="b">
        <f t="shared" si="61"/>
        <v>1</v>
      </c>
      <c r="M668" s="13" t="b">
        <f t="shared" si="62"/>
        <v>1</v>
      </c>
      <c r="N668" s="13" t="b">
        <f t="shared" si="63"/>
        <v>1</v>
      </c>
    </row>
    <row r="669" spans="1:14">
      <c r="A669" s="67">
        <v>650</v>
      </c>
      <c r="B669" s="183"/>
      <c r="C669" s="183"/>
      <c r="D669" s="177"/>
      <c r="E669" s="177"/>
      <c r="F669" s="183"/>
      <c r="G669" s="177"/>
      <c r="H669" s="178"/>
      <c r="I669" s="13" t="b">
        <f t="shared" si="64"/>
        <v>1</v>
      </c>
      <c r="J669" s="13" t="b">
        <f t="shared" si="65"/>
        <v>1</v>
      </c>
      <c r="K669" s="13" t="b">
        <f t="shared" si="66"/>
        <v>1</v>
      </c>
      <c r="L669" s="13" t="b">
        <f t="shared" si="61"/>
        <v>1</v>
      </c>
      <c r="M669" s="13" t="b">
        <f t="shared" si="62"/>
        <v>1</v>
      </c>
      <c r="N669" s="13" t="b">
        <f t="shared" si="63"/>
        <v>1</v>
      </c>
    </row>
    <row r="670" spans="1:14">
      <c r="A670" s="67">
        <v>651</v>
      </c>
      <c r="B670" s="183"/>
      <c r="C670" s="183"/>
      <c r="D670" s="177"/>
      <c r="E670" s="177"/>
      <c r="F670" s="183"/>
      <c r="G670" s="177"/>
      <c r="H670" s="178"/>
      <c r="I670" s="13" t="b">
        <f t="shared" si="64"/>
        <v>1</v>
      </c>
      <c r="J670" s="13" t="b">
        <f t="shared" si="65"/>
        <v>1</v>
      </c>
      <c r="K670" s="13" t="b">
        <f t="shared" si="66"/>
        <v>1</v>
      </c>
      <c r="L670" s="13" t="b">
        <f t="shared" si="61"/>
        <v>1</v>
      </c>
      <c r="M670" s="13" t="b">
        <f t="shared" si="62"/>
        <v>1</v>
      </c>
      <c r="N670" s="13" t="b">
        <f t="shared" si="63"/>
        <v>1</v>
      </c>
    </row>
    <row r="671" spans="1:14">
      <c r="A671" s="67">
        <v>652</v>
      </c>
      <c r="B671" s="183"/>
      <c r="C671" s="183"/>
      <c r="D671" s="177"/>
      <c r="E671" s="177"/>
      <c r="F671" s="183"/>
      <c r="G671" s="177"/>
      <c r="H671" s="178"/>
      <c r="I671" s="13" t="b">
        <f t="shared" si="64"/>
        <v>1</v>
      </c>
      <c r="J671" s="13" t="b">
        <f t="shared" si="65"/>
        <v>1</v>
      </c>
      <c r="K671" s="13" t="b">
        <f t="shared" si="66"/>
        <v>1</v>
      </c>
      <c r="L671" s="13" t="b">
        <f t="shared" si="61"/>
        <v>1</v>
      </c>
      <c r="M671" s="13" t="b">
        <f t="shared" si="62"/>
        <v>1</v>
      </c>
      <c r="N671" s="13" t="b">
        <f t="shared" si="63"/>
        <v>1</v>
      </c>
    </row>
    <row r="672" spans="1:14">
      <c r="A672" s="67">
        <v>653</v>
      </c>
      <c r="B672" s="183"/>
      <c r="C672" s="183"/>
      <c r="D672" s="177"/>
      <c r="E672" s="177"/>
      <c r="F672" s="183"/>
      <c r="G672" s="177"/>
      <c r="H672" s="178"/>
      <c r="I672" s="13" t="b">
        <f t="shared" si="64"/>
        <v>1</v>
      </c>
      <c r="J672" s="13" t="b">
        <f t="shared" si="65"/>
        <v>1</v>
      </c>
      <c r="K672" s="13" t="b">
        <f t="shared" si="66"/>
        <v>1</v>
      </c>
      <c r="L672" s="13" t="b">
        <f t="shared" si="61"/>
        <v>1</v>
      </c>
      <c r="M672" s="13" t="b">
        <f t="shared" si="62"/>
        <v>1</v>
      </c>
      <c r="N672" s="13" t="b">
        <f t="shared" si="63"/>
        <v>1</v>
      </c>
    </row>
    <row r="673" spans="1:14">
      <c r="A673" s="67">
        <v>654</v>
      </c>
      <c r="B673" s="183"/>
      <c r="C673" s="183"/>
      <c r="D673" s="177"/>
      <c r="E673" s="177"/>
      <c r="F673" s="183"/>
      <c r="G673" s="177"/>
      <c r="H673" s="178"/>
      <c r="I673" s="13" t="b">
        <f t="shared" si="64"/>
        <v>1</v>
      </c>
      <c r="J673" s="13" t="b">
        <f t="shared" si="65"/>
        <v>1</v>
      </c>
      <c r="K673" s="13" t="b">
        <f t="shared" si="66"/>
        <v>1</v>
      </c>
      <c r="L673" s="13" t="b">
        <f t="shared" si="61"/>
        <v>1</v>
      </c>
      <c r="M673" s="13" t="b">
        <f t="shared" si="62"/>
        <v>1</v>
      </c>
      <c r="N673" s="13" t="b">
        <f t="shared" si="63"/>
        <v>1</v>
      </c>
    </row>
    <row r="674" spans="1:14">
      <c r="A674" s="67">
        <v>655</v>
      </c>
      <c r="B674" s="183"/>
      <c r="C674" s="183"/>
      <c r="D674" s="177"/>
      <c r="E674" s="177"/>
      <c r="F674" s="183"/>
      <c r="G674" s="177"/>
      <c r="H674" s="178"/>
      <c r="I674" s="13" t="b">
        <f t="shared" si="64"/>
        <v>1</v>
      </c>
      <c r="J674" s="13" t="b">
        <f t="shared" si="65"/>
        <v>1</v>
      </c>
      <c r="K674" s="13" t="b">
        <f t="shared" si="66"/>
        <v>1</v>
      </c>
      <c r="L674" s="13" t="b">
        <f t="shared" si="61"/>
        <v>1</v>
      </c>
      <c r="M674" s="13" t="b">
        <f t="shared" si="62"/>
        <v>1</v>
      </c>
      <c r="N674" s="13" t="b">
        <f t="shared" si="63"/>
        <v>1</v>
      </c>
    </row>
    <row r="675" spans="1:14">
      <c r="A675" s="67">
        <v>656</v>
      </c>
      <c r="B675" s="183"/>
      <c r="C675" s="183"/>
      <c r="D675" s="177"/>
      <c r="E675" s="177"/>
      <c r="F675" s="183"/>
      <c r="G675" s="177"/>
      <c r="H675" s="178"/>
      <c r="I675" s="13" t="b">
        <f t="shared" si="64"/>
        <v>1</v>
      </c>
      <c r="J675" s="13" t="b">
        <f t="shared" si="65"/>
        <v>1</v>
      </c>
      <c r="K675" s="13" t="b">
        <f t="shared" si="66"/>
        <v>1</v>
      </c>
      <c r="L675" s="13" t="b">
        <f t="shared" si="61"/>
        <v>1</v>
      </c>
      <c r="M675" s="13" t="b">
        <f t="shared" si="62"/>
        <v>1</v>
      </c>
      <c r="N675" s="13" t="b">
        <f t="shared" si="63"/>
        <v>1</v>
      </c>
    </row>
    <row r="676" spans="1:14">
      <c r="A676" s="67">
        <v>657</v>
      </c>
      <c r="B676" s="183"/>
      <c r="C676" s="183"/>
      <c r="D676" s="177"/>
      <c r="E676" s="177"/>
      <c r="F676" s="183"/>
      <c r="G676" s="177"/>
      <c r="H676" s="178"/>
      <c r="I676" s="13" t="b">
        <f t="shared" si="64"/>
        <v>1</v>
      </c>
      <c r="J676" s="13" t="b">
        <f t="shared" si="65"/>
        <v>1</v>
      </c>
      <c r="K676" s="13" t="b">
        <f t="shared" si="66"/>
        <v>1</v>
      </c>
      <c r="L676" s="13" t="b">
        <f t="shared" si="61"/>
        <v>1</v>
      </c>
      <c r="M676" s="13" t="b">
        <f t="shared" si="62"/>
        <v>1</v>
      </c>
      <c r="N676" s="13" t="b">
        <f t="shared" si="63"/>
        <v>1</v>
      </c>
    </row>
    <row r="677" spans="1:14">
      <c r="A677" s="67">
        <v>658</v>
      </c>
      <c r="B677" s="183"/>
      <c r="C677" s="183"/>
      <c r="D677" s="177"/>
      <c r="E677" s="177"/>
      <c r="F677" s="183"/>
      <c r="G677" s="177"/>
      <c r="H677" s="178"/>
      <c r="I677" s="13" t="b">
        <f t="shared" si="64"/>
        <v>1</v>
      </c>
      <c r="J677" s="13" t="b">
        <f t="shared" si="65"/>
        <v>1</v>
      </c>
      <c r="K677" s="13" t="b">
        <f t="shared" si="66"/>
        <v>1</v>
      </c>
      <c r="L677" s="13" t="b">
        <f t="shared" si="61"/>
        <v>1</v>
      </c>
      <c r="M677" s="13" t="b">
        <f t="shared" si="62"/>
        <v>1</v>
      </c>
      <c r="N677" s="13" t="b">
        <f t="shared" si="63"/>
        <v>1</v>
      </c>
    </row>
    <row r="678" spans="1:14">
      <c r="A678" s="67">
        <v>659</v>
      </c>
      <c r="B678" s="183"/>
      <c r="C678" s="183"/>
      <c r="D678" s="177"/>
      <c r="E678" s="177"/>
      <c r="F678" s="183"/>
      <c r="G678" s="177"/>
      <c r="H678" s="178"/>
      <c r="I678" s="13" t="b">
        <f t="shared" si="64"/>
        <v>1</v>
      </c>
      <c r="J678" s="13" t="b">
        <f t="shared" si="65"/>
        <v>1</v>
      </c>
      <c r="K678" s="13" t="b">
        <f t="shared" si="66"/>
        <v>1</v>
      </c>
      <c r="L678" s="13" t="b">
        <f t="shared" si="61"/>
        <v>1</v>
      </c>
      <c r="M678" s="13" t="b">
        <f t="shared" si="62"/>
        <v>1</v>
      </c>
      <c r="N678" s="13" t="b">
        <f t="shared" si="63"/>
        <v>1</v>
      </c>
    </row>
    <row r="679" spans="1:14">
      <c r="A679" s="67">
        <v>660</v>
      </c>
      <c r="B679" s="183"/>
      <c r="C679" s="183"/>
      <c r="D679" s="177"/>
      <c r="E679" s="177"/>
      <c r="F679" s="183"/>
      <c r="G679" s="177"/>
      <c r="H679" s="178"/>
      <c r="I679" s="13" t="b">
        <f t="shared" si="64"/>
        <v>1</v>
      </c>
      <c r="J679" s="13" t="b">
        <f t="shared" si="65"/>
        <v>1</v>
      </c>
      <c r="K679" s="13" t="b">
        <f t="shared" si="66"/>
        <v>1</v>
      </c>
      <c r="L679" s="13" t="b">
        <f t="shared" si="61"/>
        <v>1</v>
      </c>
      <c r="M679" s="13" t="b">
        <f t="shared" si="62"/>
        <v>1</v>
      </c>
      <c r="N679" s="13" t="b">
        <f t="shared" si="63"/>
        <v>1</v>
      </c>
    </row>
    <row r="680" spans="1:14">
      <c r="A680" s="67">
        <v>661</v>
      </c>
      <c r="B680" s="183"/>
      <c r="C680" s="183"/>
      <c r="D680" s="177"/>
      <c r="E680" s="177"/>
      <c r="F680" s="183"/>
      <c r="G680" s="177"/>
      <c r="H680" s="178"/>
      <c r="I680" s="13" t="b">
        <f t="shared" si="64"/>
        <v>1</v>
      </c>
      <c r="J680" s="13" t="b">
        <f t="shared" si="65"/>
        <v>1</v>
      </c>
      <c r="K680" s="13" t="b">
        <f t="shared" si="66"/>
        <v>1</v>
      </c>
      <c r="L680" s="13" t="b">
        <f t="shared" si="61"/>
        <v>1</v>
      </c>
      <c r="M680" s="13" t="b">
        <f t="shared" si="62"/>
        <v>1</v>
      </c>
      <c r="N680" s="13" t="b">
        <f t="shared" si="63"/>
        <v>1</v>
      </c>
    </row>
    <row r="681" spans="1:14">
      <c r="A681" s="67">
        <v>662</v>
      </c>
      <c r="B681" s="183"/>
      <c r="C681" s="183"/>
      <c r="D681" s="177"/>
      <c r="E681" s="177"/>
      <c r="F681" s="183"/>
      <c r="G681" s="177"/>
      <c r="H681" s="178"/>
      <c r="I681" s="13" t="b">
        <f t="shared" si="64"/>
        <v>1</v>
      </c>
      <c r="J681" s="13" t="b">
        <f t="shared" si="65"/>
        <v>1</v>
      </c>
      <c r="K681" s="13" t="b">
        <f t="shared" si="66"/>
        <v>1</v>
      </c>
      <c r="L681" s="13" t="b">
        <f t="shared" si="61"/>
        <v>1</v>
      </c>
      <c r="M681" s="13" t="b">
        <f t="shared" si="62"/>
        <v>1</v>
      </c>
      <c r="N681" s="13" t="b">
        <f t="shared" si="63"/>
        <v>1</v>
      </c>
    </row>
    <row r="682" spans="1:14">
      <c r="A682" s="67">
        <v>663</v>
      </c>
      <c r="B682" s="183"/>
      <c r="C682" s="183"/>
      <c r="D682" s="177"/>
      <c r="E682" s="177"/>
      <c r="F682" s="183"/>
      <c r="G682" s="177"/>
      <c r="H682" s="178"/>
      <c r="I682" s="13" t="b">
        <f t="shared" si="64"/>
        <v>1</v>
      </c>
      <c r="J682" s="13" t="b">
        <f t="shared" si="65"/>
        <v>1</v>
      </c>
      <c r="K682" s="13" t="b">
        <f t="shared" si="66"/>
        <v>1</v>
      </c>
      <c r="L682" s="13" t="b">
        <f t="shared" si="61"/>
        <v>1</v>
      </c>
      <c r="M682" s="13" t="b">
        <f t="shared" si="62"/>
        <v>1</v>
      </c>
      <c r="N682" s="13" t="b">
        <f t="shared" si="63"/>
        <v>1</v>
      </c>
    </row>
    <row r="683" spans="1:14">
      <c r="A683" s="67">
        <v>664</v>
      </c>
      <c r="B683" s="183"/>
      <c r="C683" s="183"/>
      <c r="D683" s="177"/>
      <c r="E683" s="177"/>
      <c r="F683" s="183"/>
      <c r="G683" s="177"/>
      <c r="H683" s="178"/>
      <c r="I683" s="13" t="b">
        <f t="shared" si="64"/>
        <v>1</v>
      </c>
      <c r="J683" s="13" t="b">
        <f t="shared" si="65"/>
        <v>1</v>
      </c>
      <c r="K683" s="13" t="b">
        <f t="shared" si="66"/>
        <v>1</v>
      </c>
      <c r="L683" s="13" t="b">
        <f t="shared" si="61"/>
        <v>1</v>
      </c>
      <c r="M683" s="13" t="b">
        <f t="shared" si="62"/>
        <v>1</v>
      </c>
      <c r="N683" s="13" t="b">
        <f t="shared" si="63"/>
        <v>1</v>
      </c>
    </row>
    <row r="684" spans="1:14">
      <c r="A684" s="67">
        <v>665</v>
      </c>
      <c r="B684" s="183"/>
      <c r="C684" s="183"/>
      <c r="D684" s="177"/>
      <c r="E684" s="177"/>
      <c r="F684" s="183"/>
      <c r="G684" s="177"/>
      <c r="H684" s="178"/>
      <c r="I684" s="13" t="b">
        <f t="shared" si="64"/>
        <v>1</v>
      </c>
      <c r="J684" s="13" t="b">
        <f t="shared" si="65"/>
        <v>1</v>
      </c>
      <c r="K684" s="13" t="b">
        <f t="shared" si="66"/>
        <v>1</v>
      </c>
      <c r="L684" s="13" t="b">
        <f t="shared" si="61"/>
        <v>1</v>
      </c>
      <c r="M684" s="13" t="b">
        <f t="shared" si="62"/>
        <v>1</v>
      </c>
      <c r="N684" s="13" t="b">
        <f t="shared" si="63"/>
        <v>1</v>
      </c>
    </row>
    <row r="685" spans="1:14">
      <c r="A685" s="67">
        <v>666</v>
      </c>
      <c r="B685" s="183"/>
      <c r="C685" s="183"/>
      <c r="D685" s="177"/>
      <c r="E685" s="177"/>
      <c r="F685" s="183"/>
      <c r="G685" s="177"/>
      <c r="H685" s="178"/>
      <c r="I685" s="13" t="b">
        <f t="shared" si="64"/>
        <v>1</v>
      </c>
      <c r="J685" s="13" t="b">
        <f t="shared" si="65"/>
        <v>1</v>
      </c>
      <c r="K685" s="13" t="b">
        <f t="shared" si="66"/>
        <v>1</v>
      </c>
      <c r="L685" s="13" t="b">
        <f t="shared" si="61"/>
        <v>1</v>
      </c>
      <c r="M685" s="13" t="b">
        <f t="shared" si="62"/>
        <v>1</v>
      </c>
      <c r="N685" s="13" t="b">
        <f t="shared" si="63"/>
        <v>1</v>
      </c>
    </row>
    <row r="686" spans="1:14">
      <c r="A686" s="67">
        <v>667</v>
      </c>
      <c r="B686" s="183"/>
      <c r="C686" s="183"/>
      <c r="D686" s="177"/>
      <c r="E686" s="177"/>
      <c r="F686" s="183"/>
      <c r="G686" s="177"/>
      <c r="H686" s="178"/>
      <c r="I686" s="13" t="b">
        <f t="shared" si="64"/>
        <v>1</v>
      </c>
      <c r="J686" s="13" t="b">
        <f t="shared" si="65"/>
        <v>1</v>
      </c>
      <c r="K686" s="13" t="b">
        <f t="shared" si="66"/>
        <v>1</v>
      </c>
      <c r="L686" s="13" t="b">
        <f t="shared" si="61"/>
        <v>1</v>
      </c>
      <c r="M686" s="13" t="b">
        <f t="shared" si="62"/>
        <v>1</v>
      </c>
      <c r="N686" s="13" t="b">
        <f t="shared" si="63"/>
        <v>1</v>
      </c>
    </row>
    <row r="687" spans="1:14">
      <c r="A687" s="67">
        <v>668</v>
      </c>
      <c r="B687" s="183"/>
      <c r="C687" s="183"/>
      <c r="D687" s="177"/>
      <c r="E687" s="177"/>
      <c r="F687" s="183"/>
      <c r="G687" s="177"/>
      <c r="H687" s="178"/>
      <c r="I687" s="13" t="b">
        <f t="shared" si="64"/>
        <v>1</v>
      </c>
      <c r="J687" s="13" t="b">
        <f t="shared" si="65"/>
        <v>1</v>
      </c>
      <c r="K687" s="13" t="b">
        <f t="shared" si="66"/>
        <v>1</v>
      </c>
      <c r="L687" s="13" t="b">
        <f t="shared" si="61"/>
        <v>1</v>
      </c>
      <c r="M687" s="13" t="b">
        <f t="shared" si="62"/>
        <v>1</v>
      </c>
      <c r="N687" s="13" t="b">
        <f t="shared" si="63"/>
        <v>1</v>
      </c>
    </row>
    <row r="688" spans="1:14">
      <c r="A688" s="67">
        <v>669</v>
      </c>
      <c r="B688" s="183"/>
      <c r="C688" s="183"/>
      <c r="D688" s="177"/>
      <c r="E688" s="177"/>
      <c r="F688" s="183"/>
      <c r="G688" s="177"/>
      <c r="H688" s="178"/>
      <c r="I688" s="13" t="b">
        <f t="shared" si="64"/>
        <v>1</v>
      </c>
      <c r="J688" s="13" t="b">
        <f t="shared" si="65"/>
        <v>1</v>
      </c>
      <c r="K688" s="13" t="b">
        <f t="shared" si="66"/>
        <v>1</v>
      </c>
      <c r="L688" s="13" t="b">
        <f t="shared" si="61"/>
        <v>1</v>
      </c>
      <c r="M688" s="13" t="b">
        <f t="shared" si="62"/>
        <v>1</v>
      </c>
      <c r="N688" s="13" t="b">
        <f t="shared" si="63"/>
        <v>1</v>
      </c>
    </row>
    <row r="689" spans="1:14">
      <c r="A689" s="67">
        <v>670</v>
      </c>
      <c r="B689" s="183"/>
      <c r="C689" s="183"/>
      <c r="D689" s="177"/>
      <c r="E689" s="177"/>
      <c r="F689" s="183"/>
      <c r="G689" s="177"/>
      <c r="H689" s="178"/>
      <c r="I689" s="13" t="b">
        <f t="shared" si="64"/>
        <v>1</v>
      </c>
      <c r="J689" s="13" t="b">
        <f t="shared" si="65"/>
        <v>1</v>
      </c>
      <c r="K689" s="13" t="b">
        <f t="shared" si="66"/>
        <v>1</v>
      </c>
      <c r="L689" s="13" t="b">
        <f t="shared" si="61"/>
        <v>1</v>
      </c>
      <c r="M689" s="13" t="b">
        <f t="shared" si="62"/>
        <v>1</v>
      </c>
      <c r="N689" s="13" t="b">
        <f t="shared" si="63"/>
        <v>1</v>
      </c>
    </row>
    <row r="690" spans="1:14">
      <c r="A690" s="67">
        <v>671</v>
      </c>
      <c r="B690" s="183"/>
      <c r="C690" s="183"/>
      <c r="D690" s="177"/>
      <c r="E690" s="177"/>
      <c r="F690" s="183"/>
      <c r="G690" s="177"/>
      <c r="H690" s="178"/>
      <c r="I690" s="13" t="b">
        <f t="shared" si="64"/>
        <v>1</v>
      </c>
      <c r="J690" s="13" t="b">
        <f t="shared" si="65"/>
        <v>1</v>
      </c>
      <c r="K690" s="13" t="b">
        <f t="shared" si="66"/>
        <v>1</v>
      </c>
      <c r="L690" s="13" t="b">
        <f t="shared" si="61"/>
        <v>1</v>
      </c>
      <c r="M690" s="13" t="b">
        <f t="shared" si="62"/>
        <v>1</v>
      </c>
      <c r="N690" s="13" t="b">
        <f t="shared" si="63"/>
        <v>1</v>
      </c>
    </row>
    <row r="691" spans="1:14">
      <c r="A691" s="67">
        <v>672</v>
      </c>
      <c r="B691" s="183"/>
      <c r="C691" s="183"/>
      <c r="D691" s="177"/>
      <c r="E691" s="177"/>
      <c r="F691" s="183"/>
      <c r="G691" s="177"/>
      <c r="H691" s="178"/>
      <c r="I691" s="13" t="b">
        <f t="shared" si="64"/>
        <v>1</v>
      </c>
      <c r="J691" s="13" t="b">
        <f t="shared" si="65"/>
        <v>1</v>
      </c>
      <c r="K691" s="13" t="b">
        <f t="shared" si="66"/>
        <v>1</v>
      </c>
      <c r="L691" s="13" t="b">
        <f t="shared" si="61"/>
        <v>1</v>
      </c>
      <c r="M691" s="13" t="b">
        <f t="shared" si="62"/>
        <v>1</v>
      </c>
      <c r="N691" s="13" t="b">
        <f t="shared" si="63"/>
        <v>1</v>
      </c>
    </row>
    <row r="692" spans="1:14">
      <c r="A692" s="67">
        <v>673</v>
      </c>
      <c r="B692" s="183"/>
      <c r="C692" s="183"/>
      <c r="D692" s="177"/>
      <c r="E692" s="177"/>
      <c r="F692" s="183"/>
      <c r="G692" s="177"/>
      <c r="H692" s="178"/>
      <c r="I692" s="13" t="b">
        <f t="shared" si="64"/>
        <v>1</v>
      </c>
      <c r="J692" s="13" t="b">
        <f t="shared" si="65"/>
        <v>1</v>
      </c>
      <c r="K692" s="13" t="b">
        <f t="shared" si="66"/>
        <v>1</v>
      </c>
      <c r="L692" s="13" t="b">
        <f t="shared" si="61"/>
        <v>1</v>
      </c>
      <c r="M692" s="13" t="b">
        <f t="shared" si="62"/>
        <v>1</v>
      </c>
      <c r="N692" s="13" t="b">
        <f t="shared" si="63"/>
        <v>1</v>
      </c>
    </row>
    <row r="693" spans="1:14">
      <c r="A693" s="67">
        <v>674</v>
      </c>
      <c r="B693" s="183"/>
      <c r="C693" s="183"/>
      <c r="D693" s="177"/>
      <c r="E693" s="177"/>
      <c r="F693" s="183"/>
      <c r="G693" s="177"/>
      <c r="H693" s="178"/>
      <c r="I693" s="13" t="b">
        <f t="shared" si="64"/>
        <v>1</v>
      </c>
      <c r="J693" s="13" t="b">
        <f t="shared" si="65"/>
        <v>1</v>
      </c>
      <c r="K693" s="13" t="b">
        <f t="shared" si="66"/>
        <v>1</v>
      </c>
      <c r="L693" s="13" t="b">
        <f t="shared" si="61"/>
        <v>1</v>
      </c>
      <c r="M693" s="13" t="b">
        <f t="shared" si="62"/>
        <v>1</v>
      </c>
      <c r="N693" s="13" t="b">
        <f t="shared" si="63"/>
        <v>1</v>
      </c>
    </row>
    <row r="694" spans="1:14">
      <c r="A694" s="67">
        <v>675</v>
      </c>
      <c r="B694" s="183"/>
      <c r="C694" s="183"/>
      <c r="D694" s="177"/>
      <c r="E694" s="177"/>
      <c r="F694" s="183"/>
      <c r="G694" s="177"/>
      <c r="H694" s="178"/>
      <c r="I694" s="13" t="b">
        <f t="shared" si="64"/>
        <v>1</v>
      </c>
      <c r="J694" s="13" t="b">
        <f t="shared" si="65"/>
        <v>1</v>
      </c>
      <c r="K694" s="13" t="b">
        <f t="shared" si="66"/>
        <v>1</v>
      </c>
      <c r="L694" s="13" t="b">
        <f t="shared" si="61"/>
        <v>1</v>
      </c>
      <c r="M694" s="13" t="b">
        <f t="shared" si="62"/>
        <v>1</v>
      </c>
      <c r="N694" s="13" t="b">
        <f t="shared" si="63"/>
        <v>1</v>
      </c>
    </row>
    <row r="695" spans="1:14">
      <c r="A695" s="67">
        <v>676</v>
      </c>
      <c r="B695" s="183"/>
      <c r="C695" s="183"/>
      <c r="D695" s="177"/>
      <c r="E695" s="177"/>
      <c r="F695" s="183"/>
      <c r="G695" s="177"/>
      <c r="H695" s="178"/>
      <c r="I695" s="13" t="b">
        <f t="shared" si="64"/>
        <v>1</v>
      </c>
      <c r="J695" s="13" t="b">
        <f t="shared" si="65"/>
        <v>1</v>
      </c>
      <c r="K695" s="13" t="b">
        <f t="shared" si="66"/>
        <v>1</v>
      </c>
      <c r="L695" s="13" t="b">
        <f t="shared" si="61"/>
        <v>1</v>
      </c>
      <c r="M695" s="13" t="b">
        <f t="shared" si="62"/>
        <v>1</v>
      </c>
      <c r="N695" s="13" t="b">
        <f t="shared" si="63"/>
        <v>1</v>
      </c>
    </row>
    <row r="696" spans="1:14">
      <c r="A696" s="67">
        <v>677</v>
      </c>
      <c r="B696" s="183"/>
      <c r="C696" s="183"/>
      <c r="D696" s="177"/>
      <c r="E696" s="177"/>
      <c r="F696" s="183"/>
      <c r="G696" s="177"/>
      <c r="H696" s="178"/>
      <c r="I696" s="13" t="b">
        <f t="shared" si="64"/>
        <v>1</v>
      </c>
      <c r="J696" s="13" t="b">
        <f t="shared" si="65"/>
        <v>1</v>
      </c>
      <c r="K696" s="13" t="b">
        <f t="shared" si="66"/>
        <v>1</v>
      </c>
      <c r="L696" s="13" t="b">
        <f t="shared" si="61"/>
        <v>1</v>
      </c>
      <c r="M696" s="13" t="b">
        <f t="shared" si="62"/>
        <v>1</v>
      </c>
      <c r="N696" s="13" t="b">
        <f t="shared" si="63"/>
        <v>1</v>
      </c>
    </row>
    <row r="697" spans="1:14">
      <c r="A697" s="67">
        <v>678</v>
      </c>
      <c r="B697" s="183"/>
      <c r="C697" s="183"/>
      <c r="D697" s="177"/>
      <c r="E697" s="177"/>
      <c r="F697" s="183"/>
      <c r="G697" s="177"/>
      <c r="H697" s="178"/>
      <c r="I697" s="13" t="b">
        <f t="shared" si="64"/>
        <v>1</v>
      </c>
      <c r="J697" s="13" t="b">
        <f t="shared" si="65"/>
        <v>1</v>
      </c>
      <c r="K697" s="13" t="b">
        <f t="shared" si="66"/>
        <v>1</v>
      </c>
      <c r="L697" s="13" t="b">
        <f t="shared" si="61"/>
        <v>1</v>
      </c>
      <c r="M697" s="13" t="b">
        <f t="shared" si="62"/>
        <v>1</v>
      </c>
      <c r="N697" s="13" t="b">
        <f t="shared" si="63"/>
        <v>1</v>
      </c>
    </row>
    <row r="698" spans="1:14">
      <c r="A698" s="67">
        <v>679</v>
      </c>
      <c r="B698" s="183"/>
      <c r="C698" s="183"/>
      <c r="D698" s="177"/>
      <c r="E698" s="177"/>
      <c r="F698" s="183"/>
      <c r="G698" s="177"/>
      <c r="H698" s="178"/>
      <c r="I698" s="13" t="b">
        <f t="shared" si="64"/>
        <v>1</v>
      </c>
      <c r="J698" s="13" t="b">
        <f t="shared" si="65"/>
        <v>1</v>
      </c>
      <c r="K698" s="13" t="b">
        <f t="shared" si="66"/>
        <v>1</v>
      </c>
      <c r="L698" s="13" t="b">
        <f t="shared" si="61"/>
        <v>1</v>
      </c>
      <c r="M698" s="13" t="b">
        <f t="shared" si="62"/>
        <v>1</v>
      </c>
      <c r="N698" s="13" t="b">
        <f t="shared" si="63"/>
        <v>1</v>
      </c>
    </row>
    <row r="699" spans="1:14">
      <c r="A699" s="67">
        <v>680</v>
      </c>
      <c r="B699" s="183"/>
      <c r="C699" s="183"/>
      <c r="D699" s="177"/>
      <c r="E699" s="177"/>
      <c r="F699" s="183"/>
      <c r="G699" s="177"/>
      <c r="H699" s="178"/>
      <c r="I699" s="13" t="b">
        <f t="shared" si="64"/>
        <v>1</v>
      </c>
      <c r="J699" s="13" t="b">
        <f t="shared" si="65"/>
        <v>1</v>
      </c>
      <c r="K699" s="13" t="b">
        <f t="shared" si="66"/>
        <v>1</v>
      </c>
      <c r="L699" s="13" t="b">
        <f t="shared" si="61"/>
        <v>1</v>
      </c>
      <c r="M699" s="13" t="b">
        <f t="shared" si="62"/>
        <v>1</v>
      </c>
      <c r="N699" s="13" t="b">
        <f t="shared" si="63"/>
        <v>1</v>
      </c>
    </row>
    <row r="700" spans="1:14">
      <c r="A700" s="67">
        <v>681</v>
      </c>
      <c r="B700" s="183"/>
      <c r="C700" s="183"/>
      <c r="D700" s="177"/>
      <c r="E700" s="177"/>
      <c r="F700" s="183"/>
      <c r="G700" s="177"/>
      <c r="H700" s="178"/>
      <c r="I700" s="13" t="b">
        <f t="shared" si="64"/>
        <v>1</v>
      </c>
      <c r="J700" s="13" t="b">
        <f t="shared" si="65"/>
        <v>1</v>
      </c>
      <c r="K700" s="13" t="b">
        <f t="shared" si="66"/>
        <v>1</v>
      </c>
      <c r="L700" s="13" t="b">
        <f t="shared" si="61"/>
        <v>1</v>
      </c>
      <c r="M700" s="13" t="b">
        <f t="shared" si="62"/>
        <v>1</v>
      </c>
      <c r="N700" s="13" t="b">
        <f t="shared" si="63"/>
        <v>1</v>
      </c>
    </row>
    <row r="701" spans="1:14">
      <c r="A701" s="67">
        <v>682</v>
      </c>
      <c r="B701" s="183"/>
      <c r="C701" s="183"/>
      <c r="D701" s="177"/>
      <c r="E701" s="177"/>
      <c r="F701" s="183"/>
      <c r="G701" s="177"/>
      <c r="H701" s="178"/>
      <c r="I701" s="13" t="b">
        <f t="shared" si="64"/>
        <v>1</v>
      </c>
      <c r="J701" s="13" t="b">
        <f t="shared" si="65"/>
        <v>1</v>
      </c>
      <c r="K701" s="13" t="b">
        <f t="shared" si="66"/>
        <v>1</v>
      </c>
      <c r="L701" s="13" t="b">
        <f t="shared" si="61"/>
        <v>1</v>
      </c>
      <c r="M701" s="13" t="b">
        <f t="shared" si="62"/>
        <v>1</v>
      </c>
      <c r="N701" s="13" t="b">
        <f t="shared" si="63"/>
        <v>1</v>
      </c>
    </row>
    <row r="702" spans="1:14">
      <c r="A702" s="67">
        <v>683</v>
      </c>
      <c r="B702" s="183"/>
      <c r="C702" s="183"/>
      <c r="D702" s="177"/>
      <c r="E702" s="177"/>
      <c r="F702" s="183"/>
      <c r="G702" s="177"/>
      <c r="H702" s="178"/>
      <c r="I702" s="13" t="b">
        <f t="shared" si="64"/>
        <v>1</v>
      </c>
      <c r="J702" s="13" t="b">
        <f t="shared" si="65"/>
        <v>1</v>
      </c>
      <c r="K702" s="13" t="b">
        <f t="shared" si="66"/>
        <v>1</v>
      </c>
      <c r="L702" s="13" t="b">
        <f t="shared" si="61"/>
        <v>1</v>
      </c>
      <c r="M702" s="13" t="b">
        <f t="shared" si="62"/>
        <v>1</v>
      </c>
      <c r="N702" s="13" t="b">
        <f t="shared" si="63"/>
        <v>1</v>
      </c>
    </row>
    <row r="703" spans="1:14">
      <c r="A703" s="67">
        <v>684</v>
      </c>
      <c r="B703" s="183"/>
      <c r="C703" s="183"/>
      <c r="D703" s="177"/>
      <c r="E703" s="177"/>
      <c r="F703" s="183"/>
      <c r="G703" s="177"/>
      <c r="H703" s="178"/>
      <c r="I703" s="13" t="b">
        <f t="shared" si="64"/>
        <v>1</v>
      </c>
      <c r="J703" s="13" t="b">
        <f t="shared" si="65"/>
        <v>1</v>
      </c>
      <c r="K703" s="13" t="b">
        <f t="shared" si="66"/>
        <v>1</v>
      </c>
      <c r="L703" s="13" t="b">
        <f t="shared" si="61"/>
        <v>1</v>
      </c>
      <c r="M703" s="13" t="b">
        <f t="shared" si="62"/>
        <v>1</v>
      </c>
      <c r="N703" s="13" t="b">
        <f t="shared" si="63"/>
        <v>1</v>
      </c>
    </row>
    <row r="704" spans="1:14">
      <c r="A704" s="67">
        <v>685</v>
      </c>
      <c r="B704" s="183"/>
      <c r="C704" s="183"/>
      <c r="D704" s="177"/>
      <c r="E704" s="177"/>
      <c r="F704" s="183"/>
      <c r="G704" s="177"/>
      <c r="H704" s="178"/>
      <c r="I704" s="13" t="b">
        <f t="shared" si="64"/>
        <v>1</v>
      </c>
      <c r="J704" s="13" t="b">
        <f t="shared" si="65"/>
        <v>1</v>
      </c>
      <c r="K704" s="13" t="b">
        <f t="shared" si="66"/>
        <v>1</v>
      </c>
      <c r="L704" s="13" t="b">
        <f t="shared" si="61"/>
        <v>1</v>
      </c>
      <c r="M704" s="13" t="b">
        <f t="shared" si="62"/>
        <v>1</v>
      </c>
      <c r="N704" s="13" t="b">
        <f t="shared" si="63"/>
        <v>1</v>
      </c>
    </row>
    <row r="705" spans="1:14">
      <c r="A705" s="67">
        <v>686</v>
      </c>
      <c r="B705" s="183"/>
      <c r="C705" s="183"/>
      <c r="D705" s="177"/>
      <c r="E705" s="177"/>
      <c r="F705" s="183"/>
      <c r="G705" s="177"/>
      <c r="H705" s="178"/>
      <c r="I705" s="13" t="b">
        <f t="shared" si="64"/>
        <v>1</v>
      </c>
      <c r="J705" s="13" t="b">
        <f t="shared" si="65"/>
        <v>1</v>
      </c>
      <c r="K705" s="13" t="b">
        <f t="shared" si="66"/>
        <v>1</v>
      </c>
      <c r="L705" s="13" t="b">
        <f t="shared" si="61"/>
        <v>1</v>
      </c>
      <c r="M705" s="13" t="b">
        <f t="shared" si="62"/>
        <v>1</v>
      </c>
      <c r="N705" s="13" t="b">
        <f t="shared" si="63"/>
        <v>1</v>
      </c>
    </row>
    <row r="706" spans="1:14">
      <c r="A706" s="67">
        <v>687</v>
      </c>
      <c r="B706" s="183"/>
      <c r="C706" s="183"/>
      <c r="D706" s="177"/>
      <c r="E706" s="177"/>
      <c r="F706" s="183"/>
      <c r="G706" s="177"/>
      <c r="H706" s="178"/>
      <c r="I706" s="13" t="b">
        <f t="shared" si="64"/>
        <v>1</v>
      </c>
      <c r="J706" s="13" t="b">
        <f t="shared" si="65"/>
        <v>1</v>
      </c>
      <c r="K706" s="13" t="b">
        <f t="shared" si="66"/>
        <v>1</v>
      </c>
      <c r="L706" s="13" t="b">
        <f t="shared" si="61"/>
        <v>1</v>
      </c>
      <c r="M706" s="13" t="b">
        <f t="shared" si="62"/>
        <v>1</v>
      </c>
      <c r="N706" s="13" t="b">
        <f t="shared" si="63"/>
        <v>1</v>
      </c>
    </row>
    <row r="707" spans="1:14">
      <c r="A707" s="67">
        <v>688</v>
      </c>
      <c r="B707" s="183"/>
      <c r="C707" s="183"/>
      <c r="D707" s="177"/>
      <c r="E707" s="177"/>
      <c r="F707" s="183"/>
      <c r="G707" s="177"/>
      <c r="H707" s="178"/>
      <c r="I707" s="13" t="b">
        <f t="shared" si="64"/>
        <v>1</v>
      </c>
      <c r="J707" s="13" t="b">
        <f t="shared" si="65"/>
        <v>1</v>
      </c>
      <c r="K707" s="13" t="b">
        <f t="shared" si="66"/>
        <v>1</v>
      </c>
      <c r="L707" s="13" t="b">
        <f t="shared" si="61"/>
        <v>1</v>
      </c>
      <c r="M707" s="13" t="b">
        <f t="shared" si="62"/>
        <v>1</v>
      </c>
      <c r="N707" s="13" t="b">
        <f t="shared" si="63"/>
        <v>1</v>
      </c>
    </row>
    <row r="708" spans="1:14">
      <c r="A708" s="67">
        <v>689</v>
      </c>
      <c r="B708" s="183"/>
      <c r="C708" s="183"/>
      <c r="D708" s="177"/>
      <c r="E708" s="177"/>
      <c r="F708" s="183"/>
      <c r="G708" s="177"/>
      <c r="H708" s="178"/>
      <c r="I708" s="13" t="b">
        <f t="shared" si="64"/>
        <v>1</v>
      </c>
      <c r="J708" s="13" t="b">
        <f t="shared" si="65"/>
        <v>1</v>
      </c>
      <c r="K708" s="13" t="b">
        <f t="shared" si="66"/>
        <v>1</v>
      </c>
      <c r="L708" s="13" t="b">
        <f t="shared" si="61"/>
        <v>1</v>
      </c>
      <c r="M708" s="13" t="b">
        <f t="shared" si="62"/>
        <v>1</v>
      </c>
      <c r="N708" s="13" t="b">
        <f t="shared" si="63"/>
        <v>1</v>
      </c>
    </row>
    <row r="709" spans="1:14">
      <c r="A709" s="67">
        <v>690</v>
      </c>
      <c r="B709" s="183"/>
      <c r="C709" s="183"/>
      <c r="D709" s="177"/>
      <c r="E709" s="177"/>
      <c r="F709" s="183"/>
      <c r="G709" s="177"/>
      <c r="H709" s="178"/>
      <c r="I709" s="13" t="b">
        <f t="shared" si="64"/>
        <v>1</v>
      </c>
      <c r="J709" s="13" t="b">
        <f t="shared" si="65"/>
        <v>1</v>
      </c>
      <c r="K709" s="13" t="b">
        <f t="shared" si="66"/>
        <v>1</v>
      </c>
      <c r="L709" s="13" t="b">
        <f t="shared" si="61"/>
        <v>1</v>
      </c>
      <c r="M709" s="13" t="b">
        <f t="shared" si="62"/>
        <v>1</v>
      </c>
      <c r="N709" s="13" t="b">
        <f t="shared" si="63"/>
        <v>1</v>
      </c>
    </row>
    <row r="710" spans="1:14">
      <c r="A710" s="67">
        <v>691</v>
      </c>
      <c r="B710" s="183"/>
      <c r="C710" s="183"/>
      <c r="D710" s="177"/>
      <c r="E710" s="177"/>
      <c r="F710" s="183"/>
      <c r="G710" s="177"/>
      <c r="H710" s="178"/>
      <c r="I710" s="13" t="b">
        <f t="shared" si="64"/>
        <v>1</v>
      </c>
      <c r="J710" s="13" t="b">
        <f t="shared" si="65"/>
        <v>1</v>
      </c>
      <c r="K710" s="13" t="b">
        <f t="shared" si="66"/>
        <v>1</v>
      </c>
      <c r="L710" s="13" t="b">
        <f t="shared" si="61"/>
        <v>1</v>
      </c>
      <c r="M710" s="13" t="b">
        <f t="shared" si="62"/>
        <v>1</v>
      </c>
      <c r="N710" s="13" t="b">
        <f t="shared" si="63"/>
        <v>1</v>
      </c>
    </row>
    <row r="711" spans="1:14">
      <c r="A711" s="67">
        <v>692</v>
      </c>
      <c r="B711" s="183"/>
      <c r="C711" s="183"/>
      <c r="D711" s="177"/>
      <c r="E711" s="177"/>
      <c r="F711" s="183"/>
      <c r="G711" s="177"/>
      <c r="H711" s="178"/>
      <c r="I711" s="13" t="b">
        <f t="shared" si="64"/>
        <v>1</v>
      </c>
      <c r="J711" s="13" t="b">
        <f t="shared" si="65"/>
        <v>1</v>
      </c>
      <c r="K711" s="13" t="b">
        <f t="shared" si="66"/>
        <v>1</v>
      </c>
      <c r="L711" s="13" t="b">
        <f t="shared" si="61"/>
        <v>1</v>
      </c>
      <c r="M711" s="13" t="b">
        <f t="shared" si="62"/>
        <v>1</v>
      </c>
      <c r="N711" s="13" t="b">
        <f t="shared" si="63"/>
        <v>1</v>
      </c>
    </row>
    <row r="712" spans="1:14">
      <c r="A712" s="67">
        <v>693</v>
      </c>
      <c r="B712" s="183"/>
      <c r="C712" s="183"/>
      <c r="D712" s="177"/>
      <c r="E712" s="177"/>
      <c r="F712" s="183"/>
      <c r="G712" s="177"/>
      <c r="H712" s="178"/>
      <c r="I712" s="13" t="b">
        <f t="shared" si="64"/>
        <v>1</v>
      </c>
      <c r="J712" s="13" t="b">
        <f t="shared" si="65"/>
        <v>1</v>
      </c>
      <c r="K712" s="13" t="b">
        <f t="shared" si="66"/>
        <v>1</v>
      </c>
      <c r="L712" s="13" t="b">
        <f t="shared" si="61"/>
        <v>1</v>
      </c>
      <c r="M712" s="13" t="b">
        <f t="shared" si="62"/>
        <v>1</v>
      </c>
      <c r="N712" s="13" t="b">
        <f t="shared" si="63"/>
        <v>1</v>
      </c>
    </row>
    <row r="713" spans="1:14">
      <c r="A713" s="67">
        <v>694</v>
      </c>
      <c r="B713" s="183"/>
      <c r="C713" s="183"/>
      <c r="D713" s="177"/>
      <c r="E713" s="177"/>
      <c r="F713" s="183"/>
      <c r="G713" s="177"/>
      <c r="H713" s="178"/>
      <c r="I713" s="13" t="b">
        <f t="shared" si="64"/>
        <v>1</v>
      </c>
      <c r="J713" s="13" t="b">
        <f t="shared" si="65"/>
        <v>1</v>
      </c>
      <c r="K713" s="13" t="b">
        <f t="shared" si="66"/>
        <v>1</v>
      </c>
      <c r="L713" s="13" t="b">
        <f t="shared" si="61"/>
        <v>1</v>
      </c>
      <c r="M713" s="13" t="b">
        <f t="shared" si="62"/>
        <v>1</v>
      </c>
      <c r="N713" s="13" t="b">
        <f t="shared" si="63"/>
        <v>1</v>
      </c>
    </row>
    <row r="714" spans="1:14">
      <c r="A714" s="67">
        <v>695</v>
      </c>
      <c r="B714" s="183"/>
      <c r="C714" s="183"/>
      <c r="D714" s="177"/>
      <c r="E714" s="177"/>
      <c r="F714" s="183"/>
      <c r="G714" s="177"/>
      <c r="H714" s="178"/>
      <c r="I714" s="13" t="b">
        <f t="shared" si="64"/>
        <v>1</v>
      </c>
      <c r="J714" s="13" t="b">
        <f t="shared" si="65"/>
        <v>1</v>
      </c>
      <c r="K714" s="13" t="b">
        <f t="shared" si="66"/>
        <v>1</v>
      </c>
      <c r="L714" s="13" t="b">
        <f t="shared" si="61"/>
        <v>1</v>
      </c>
      <c r="M714" s="13" t="b">
        <f t="shared" si="62"/>
        <v>1</v>
      </c>
      <c r="N714" s="13" t="b">
        <f t="shared" si="63"/>
        <v>1</v>
      </c>
    </row>
    <row r="715" spans="1:14">
      <c r="A715" s="67">
        <v>696</v>
      </c>
      <c r="B715" s="183"/>
      <c r="C715" s="183"/>
      <c r="D715" s="177"/>
      <c r="E715" s="177"/>
      <c r="F715" s="183"/>
      <c r="G715" s="177"/>
      <c r="H715" s="178"/>
      <c r="I715" s="13" t="b">
        <f t="shared" si="64"/>
        <v>1</v>
      </c>
      <c r="J715" s="13" t="b">
        <f t="shared" si="65"/>
        <v>1</v>
      </c>
      <c r="K715" s="13" t="b">
        <f t="shared" si="66"/>
        <v>1</v>
      </c>
      <c r="L715" s="13" t="b">
        <f t="shared" si="61"/>
        <v>1</v>
      </c>
      <c r="M715" s="13" t="b">
        <f t="shared" si="62"/>
        <v>1</v>
      </c>
      <c r="N715" s="13" t="b">
        <f t="shared" si="63"/>
        <v>1</v>
      </c>
    </row>
    <row r="716" spans="1:14">
      <c r="A716" s="67">
        <v>697</v>
      </c>
      <c r="B716" s="183"/>
      <c r="C716" s="183"/>
      <c r="D716" s="177"/>
      <c r="E716" s="177"/>
      <c r="F716" s="183"/>
      <c r="G716" s="177"/>
      <c r="H716" s="178"/>
      <c r="I716" s="13" t="b">
        <f t="shared" si="64"/>
        <v>1</v>
      </c>
      <c r="J716" s="13" t="b">
        <f t="shared" si="65"/>
        <v>1</v>
      </c>
      <c r="K716" s="13" t="b">
        <f t="shared" si="66"/>
        <v>1</v>
      </c>
      <c r="L716" s="13" t="b">
        <f t="shared" si="61"/>
        <v>1</v>
      </c>
      <c r="M716" s="13" t="b">
        <f t="shared" si="62"/>
        <v>1</v>
      </c>
      <c r="N716" s="13" t="b">
        <f t="shared" si="63"/>
        <v>1</v>
      </c>
    </row>
    <row r="717" spans="1:14">
      <c r="A717" s="67">
        <v>698</v>
      </c>
      <c r="B717" s="183"/>
      <c r="C717" s="183"/>
      <c r="D717" s="177"/>
      <c r="E717" s="177"/>
      <c r="F717" s="183"/>
      <c r="G717" s="177"/>
      <c r="H717" s="178"/>
      <c r="I717" s="13" t="b">
        <f t="shared" si="64"/>
        <v>1</v>
      </c>
      <c r="J717" s="13" t="b">
        <f t="shared" si="65"/>
        <v>1</v>
      </c>
      <c r="K717" s="13" t="b">
        <f t="shared" si="66"/>
        <v>1</v>
      </c>
      <c r="L717" s="13" t="b">
        <f t="shared" si="61"/>
        <v>1</v>
      </c>
      <c r="M717" s="13" t="b">
        <f t="shared" si="62"/>
        <v>1</v>
      </c>
      <c r="N717" s="13" t="b">
        <f t="shared" si="63"/>
        <v>1</v>
      </c>
    </row>
    <row r="718" spans="1:14">
      <c r="A718" s="67">
        <v>699</v>
      </c>
      <c r="B718" s="183"/>
      <c r="C718" s="183"/>
      <c r="D718" s="177"/>
      <c r="E718" s="177"/>
      <c r="F718" s="183"/>
      <c r="G718" s="177"/>
      <c r="H718" s="178"/>
      <c r="I718" s="13" t="b">
        <f t="shared" si="64"/>
        <v>1</v>
      </c>
      <c r="J718" s="13" t="b">
        <f t="shared" si="65"/>
        <v>1</v>
      </c>
      <c r="K718" s="13" t="b">
        <f t="shared" si="66"/>
        <v>1</v>
      </c>
      <c r="L718" s="13" t="b">
        <f t="shared" si="61"/>
        <v>1</v>
      </c>
      <c r="M718" s="13" t="b">
        <f t="shared" si="62"/>
        <v>1</v>
      </c>
      <c r="N718" s="13" t="b">
        <f t="shared" si="63"/>
        <v>1</v>
      </c>
    </row>
    <row r="719" spans="1:14">
      <c r="A719" s="67">
        <v>700</v>
      </c>
      <c r="B719" s="183"/>
      <c r="C719" s="183"/>
      <c r="D719" s="177"/>
      <c r="E719" s="177"/>
      <c r="F719" s="183"/>
      <c r="G719" s="177"/>
      <c r="H719" s="178"/>
      <c r="I719" s="13" t="b">
        <f t="shared" si="64"/>
        <v>1</v>
      </c>
      <c r="J719" s="13" t="b">
        <f t="shared" si="65"/>
        <v>1</v>
      </c>
      <c r="K719" s="13" t="b">
        <f t="shared" si="66"/>
        <v>1</v>
      </c>
      <c r="L719" s="13" t="b">
        <f t="shared" si="61"/>
        <v>1</v>
      </c>
      <c r="M719" s="13" t="b">
        <f t="shared" si="62"/>
        <v>1</v>
      </c>
      <c r="N719" s="13" t="b">
        <f t="shared" si="63"/>
        <v>1</v>
      </c>
    </row>
    <row r="720" spans="1:14">
      <c r="A720" s="67">
        <v>701</v>
      </c>
      <c r="B720" s="183"/>
      <c r="C720" s="183"/>
      <c r="D720" s="177"/>
      <c r="E720" s="177"/>
      <c r="F720" s="183"/>
      <c r="G720" s="177"/>
      <c r="H720" s="178"/>
      <c r="I720" s="13" t="b">
        <f t="shared" si="64"/>
        <v>1</v>
      </c>
      <c r="J720" s="13" t="b">
        <f t="shared" si="65"/>
        <v>1</v>
      </c>
      <c r="K720" s="13" t="b">
        <f t="shared" si="66"/>
        <v>1</v>
      </c>
      <c r="L720" s="13" t="b">
        <f t="shared" si="61"/>
        <v>1</v>
      </c>
      <c r="M720" s="13" t="b">
        <f t="shared" si="62"/>
        <v>1</v>
      </c>
      <c r="N720" s="13" t="b">
        <f t="shared" si="63"/>
        <v>1</v>
      </c>
    </row>
    <row r="721" spans="1:14">
      <c r="A721" s="67">
        <v>702</v>
      </c>
      <c r="B721" s="183"/>
      <c r="C721" s="183"/>
      <c r="D721" s="177"/>
      <c r="E721" s="177"/>
      <c r="F721" s="183"/>
      <c r="G721" s="177"/>
      <c r="H721" s="178"/>
      <c r="I721" s="13" t="b">
        <f t="shared" si="64"/>
        <v>1</v>
      </c>
      <c r="J721" s="13" t="b">
        <f t="shared" si="65"/>
        <v>1</v>
      </c>
      <c r="K721" s="13" t="b">
        <f t="shared" si="66"/>
        <v>1</v>
      </c>
      <c r="L721" s="13" t="b">
        <f t="shared" si="61"/>
        <v>1</v>
      </c>
      <c r="M721" s="13" t="b">
        <f t="shared" si="62"/>
        <v>1</v>
      </c>
      <c r="N721" s="13" t="b">
        <f t="shared" si="63"/>
        <v>1</v>
      </c>
    </row>
    <row r="722" spans="1:14">
      <c r="A722" s="67">
        <v>703</v>
      </c>
      <c r="B722" s="183"/>
      <c r="C722" s="183"/>
      <c r="D722" s="177"/>
      <c r="E722" s="177"/>
      <c r="F722" s="183"/>
      <c r="G722" s="177"/>
      <c r="H722" s="178"/>
      <c r="I722" s="13" t="b">
        <f t="shared" si="64"/>
        <v>1</v>
      </c>
      <c r="J722" s="13" t="b">
        <f t="shared" si="65"/>
        <v>1</v>
      </c>
      <c r="K722" s="13" t="b">
        <f t="shared" si="66"/>
        <v>1</v>
      </c>
      <c r="L722" s="13" t="b">
        <f t="shared" si="61"/>
        <v>1</v>
      </c>
      <c r="M722" s="13" t="b">
        <f t="shared" si="62"/>
        <v>1</v>
      </c>
      <c r="N722" s="13" t="b">
        <f t="shared" si="63"/>
        <v>1</v>
      </c>
    </row>
    <row r="723" spans="1:14">
      <c r="A723" s="67">
        <v>704</v>
      </c>
      <c r="B723" s="183"/>
      <c r="C723" s="183"/>
      <c r="D723" s="177"/>
      <c r="E723" s="177"/>
      <c r="F723" s="183"/>
      <c r="G723" s="177"/>
      <c r="H723" s="178"/>
      <c r="I723" s="13" t="b">
        <f t="shared" si="64"/>
        <v>1</v>
      </c>
      <c r="J723" s="13" t="b">
        <f t="shared" si="65"/>
        <v>1</v>
      </c>
      <c r="K723" s="13" t="b">
        <f t="shared" si="66"/>
        <v>1</v>
      </c>
      <c r="L723" s="13" t="b">
        <f t="shared" si="61"/>
        <v>1</v>
      </c>
      <c r="M723" s="13" t="b">
        <f t="shared" si="62"/>
        <v>1</v>
      </c>
      <c r="N723" s="13" t="b">
        <f t="shared" si="63"/>
        <v>1</v>
      </c>
    </row>
    <row r="724" spans="1:14">
      <c r="A724" s="67">
        <v>705</v>
      </c>
      <c r="B724" s="183"/>
      <c r="C724" s="183"/>
      <c r="D724" s="177"/>
      <c r="E724" s="177"/>
      <c r="F724" s="183"/>
      <c r="G724" s="177"/>
      <c r="H724" s="178"/>
      <c r="I724" s="13" t="b">
        <f t="shared" si="64"/>
        <v>1</v>
      </c>
      <c r="J724" s="13" t="b">
        <f t="shared" si="65"/>
        <v>1</v>
      </c>
      <c r="K724" s="13" t="b">
        <f t="shared" si="66"/>
        <v>1</v>
      </c>
      <c r="L724" s="13" t="b">
        <f t="shared" ref="L724:L787" si="67">IF(D724="",TRUE,(IF(ISNUMBER(MATCH(D724,CountriesList,0)),TRUE,FALSE)))</f>
        <v>1</v>
      </c>
      <c r="M724" s="13" t="b">
        <f t="shared" ref="M724:M787" si="68">IF(E724="",TRUE,(IF(ISNUMBER(MATCH(E724,typeofentityList,0)),TRUE,FALSE)))</f>
        <v>1</v>
      </c>
      <c r="N724" s="13" t="b">
        <f t="shared" ref="N724:N787" si="69">IF(G724="",TRUE,(IF(ISNUMBER(MATCH(G724,ShortRelationList,0)),TRUE,FALSE)))</f>
        <v>1</v>
      </c>
    </row>
    <row r="725" spans="1:14">
      <c r="A725" s="67">
        <v>706</v>
      </c>
      <c r="B725" s="183"/>
      <c r="C725" s="183"/>
      <c r="D725" s="177"/>
      <c r="E725" s="177"/>
      <c r="F725" s="183"/>
      <c r="G725" s="177"/>
      <c r="H725" s="178"/>
      <c r="I725" s="13" t="b">
        <f t="shared" si="64"/>
        <v>1</v>
      </c>
      <c r="J725" s="13" t="b">
        <f t="shared" si="65"/>
        <v>1</v>
      </c>
      <c r="K725" s="13" t="b">
        <f t="shared" si="66"/>
        <v>1</v>
      </c>
      <c r="L725" s="13" t="b">
        <f t="shared" si="67"/>
        <v>1</v>
      </c>
      <c r="M725" s="13" t="b">
        <f t="shared" si="68"/>
        <v>1</v>
      </c>
      <c r="N725" s="13" t="b">
        <f t="shared" si="69"/>
        <v>1</v>
      </c>
    </row>
    <row r="726" spans="1:14">
      <c r="A726" s="67">
        <v>707</v>
      </c>
      <c r="B726" s="183"/>
      <c r="C726" s="183"/>
      <c r="D726" s="177"/>
      <c r="E726" s="177"/>
      <c r="F726" s="183"/>
      <c r="G726" s="177"/>
      <c r="H726" s="178"/>
      <c r="I726" s="13" t="b">
        <f t="shared" ref="I726:I789" si="70">IF(ISBLANK(B726),TRUE,IF(OR(ISBLANK(C726),ISBLANK(D726),ISBLANK(E726),ISBLANK(F726),ISBLANK(G726),ISBLANK(H726)),FALSE,TRUE))</f>
        <v>1</v>
      </c>
      <c r="J726" s="13" t="b">
        <f t="shared" ref="J726:J789" si="71">IF(OR(AND(B726="N/A",D726="N/A",E726="N/A",G726="N/A"),AND(ISBLANK(B726),ISBLANK(D726),ISBLANK(E726),ISBLANK(G726)),AND(NOT(ISBLANK(B726)),NOT(ISBLANK(D726)),NOT(ISBLANK(E726)),NOT(ISBLANK(G726)),B726&lt;&gt;"N/A",D726&lt;&gt;"N/A",E726&lt;&gt;"N/A",G726&lt;&gt;"N/A")),TRUE,FALSE)</f>
        <v>1</v>
      </c>
      <c r="K726" s="13" t="b">
        <f t="shared" ref="K726:K789" si="72">IF(OR(AND(ISBLANK(B726),H726=0),AND(B726="N/A",H726=0),AND(NOT(ISBLANK(B726)),B726&lt;&gt;"N/A",H726&lt;&gt;0)),TRUE,FALSE)</f>
        <v>1</v>
      </c>
      <c r="L726" s="13" t="b">
        <f t="shared" si="67"/>
        <v>1</v>
      </c>
      <c r="M726" s="13" t="b">
        <f t="shared" si="68"/>
        <v>1</v>
      </c>
      <c r="N726" s="13" t="b">
        <f t="shared" si="69"/>
        <v>1</v>
      </c>
    </row>
    <row r="727" spans="1:14">
      <c r="A727" s="67">
        <v>708</v>
      </c>
      <c r="B727" s="183"/>
      <c r="C727" s="183"/>
      <c r="D727" s="177"/>
      <c r="E727" s="177"/>
      <c r="F727" s="183"/>
      <c r="G727" s="177"/>
      <c r="H727" s="178"/>
      <c r="I727" s="13" t="b">
        <f t="shared" si="70"/>
        <v>1</v>
      </c>
      <c r="J727" s="13" t="b">
        <f t="shared" si="71"/>
        <v>1</v>
      </c>
      <c r="K727" s="13" t="b">
        <f t="shared" si="72"/>
        <v>1</v>
      </c>
      <c r="L727" s="13" t="b">
        <f t="shared" si="67"/>
        <v>1</v>
      </c>
      <c r="M727" s="13" t="b">
        <f t="shared" si="68"/>
        <v>1</v>
      </c>
      <c r="N727" s="13" t="b">
        <f t="shared" si="69"/>
        <v>1</v>
      </c>
    </row>
    <row r="728" spans="1:14">
      <c r="A728" s="67">
        <v>709</v>
      </c>
      <c r="B728" s="183"/>
      <c r="C728" s="183"/>
      <c r="D728" s="177"/>
      <c r="E728" s="177"/>
      <c r="F728" s="183"/>
      <c r="G728" s="177"/>
      <c r="H728" s="178"/>
      <c r="I728" s="13" t="b">
        <f t="shared" si="70"/>
        <v>1</v>
      </c>
      <c r="J728" s="13" t="b">
        <f t="shared" si="71"/>
        <v>1</v>
      </c>
      <c r="K728" s="13" t="b">
        <f t="shared" si="72"/>
        <v>1</v>
      </c>
      <c r="L728" s="13" t="b">
        <f t="shared" si="67"/>
        <v>1</v>
      </c>
      <c r="M728" s="13" t="b">
        <f t="shared" si="68"/>
        <v>1</v>
      </c>
      <c r="N728" s="13" t="b">
        <f t="shared" si="69"/>
        <v>1</v>
      </c>
    </row>
    <row r="729" spans="1:14">
      <c r="A729" s="67">
        <v>710</v>
      </c>
      <c r="B729" s="183"/>
      <c r="C729" s="183"/>
      <c r="D729" s="177"/>
      <c r="E729" s="177"/>
      <c r="F729" s="183"/>
      <c r="G729" s="177"/>
      <c r="H729" s="178"/>
      <c r="I729" s="13" t="b">
        <f t="shared" si="70"/>
        <v>1</v>
      </c>
      <c r="J729" s="13" t="b">
        <f t="shared" si="71"/>
        <v>1</v>
      </c>
      <c r="K729" s="13" t="b">
        <f t="shared" si="72"/>
        <v>1</v>
      </c>
      <c r="L729" s="13" t="b">
        <f t="shared" si="67"/>
        <v>1</v>
      </c>
      <c r="M729" s="13" t="b">
        <f t="shared" si="68"/>
        <v>1</v>
      </c>
      <c r="N729" s="13" t="b">
        <f t="shared" si="69"/>
        <v>1</v>
      </c>
    </row>
    <row r="730" spans="1:14">
      <c r="A730" s="67">
        <v>711</v>
      </c>
      <c r="B730" s="183"/>
      <c r="C730" s="183"/>
      <c r="D730" s="177"/>
      <c r="E730" s="177"/>
      <c r="F730" s="183"/>
      <c r="G730" s="177"/>
      <c r="H730" s="178"/>
      <c r="I730" s="13" t="b">
        <f t="shared" si="70"/>
        <v>1</v>
      </c>
      <c r="J730" s="13" t="b">
        <f t="shared" si="71"/>
        <v>1</v>
      </c>
      <c r="K730" s="13" t="b">
        <f t="shared" si="72"/>
        <v>1</v>
      </c>
      <c r="L730" s="13" t="b">
        <f t="shared" si="67"/>
        <v>1</v>
      </c>
      <c r="M730" s="13" t="b">
        <f t="shared" si="68"/>
        <v>1</v>
      </c>
      <c r="N730" s="13" t="b">
        <f t="shared" si="69"/>
        <v>1</v>
      </c>
    </row>
    <row r="731" spans="1:14">
      <c r="A731" s="67">
        <v>712</v>
      </c>
      <c r="B731" s="183"/>
      <c r="C731" s="183"/>
      <c r="D731" s="177"/>
      <c r="E731" s="177"/>
      <c r="F731" s="183"/>
      <c r="G731" s="177"/>
      <c r="H731" s="178"/>
      <c r="I731" s="13" t="b">
        <f t="shared" si="70"/>
        <v>1</v>
      </c>
      <c r="J731" s="13" t="b">
        <f t="shared" si="71"/>
        <v>1</v>
      </c>
      <c r="K731" s="13" t="b">
        <f t="shared" si="72"/>
        <v>1</v>
      </c>
      <c r="L731" s="13" t="b">
        <f t="shared" si="67"/>
        <v>1</v>
      </c>
      <c r="M731" s="13" t="b">
        <f t="shared" si="68"/>
        <v>1</v>
      </c>
      <c r="N731" s="13" t="b">
        <f t="shared" si="69"/>
        <v>1</v>
      </c>
    </row>
    <row r="732" spans="1:14">
      <c r="A732" s="67">
        <v>713</v>
      </c>
      <c r="B732" s="183"/>
      <c r="C732" s="183"/>
      <c r="D732" s="177"/>
      <c r="E732" s="177"/>
      <c r="F732" s="183"/>
      <c r="G732" s="177"/>
      <c r="H732" s="178"/>
      <c r="I732" s="13" t="b">
        <f t="shared" si="70"/>
        <v>1</v>
      </c>
      <c r="J732" s="13" t="b">
        <f t="shared" si="71"/>
        <v>1</v>
      </c>
      <c r="K732" s="13" t="b">
        <f t="shared" si="72"/>
        <v>1</v>
      </c>
      <c r="L732" s="13" t="b">
        <f t="shared" si="67"/>
        <v>1</v>
      </c>
      <c r="M732" s="13" t="b">
        <f t="shared" si="68"/>
        <v>1</v>
      </c>
      <c r="N732" s="13" t="b">
        <f t="shared" si="69"/>
        <v>1</v>
      </c>
    </row>
    <row r="733" spans="1:14">
      <c r="A733" s="67">
        <v>714</v>
      </c>
      <c r="B733" s="183"/>
      <c r="C733" s="183"/>
      <c r="D733" s="177"/>
      <c r="E733" s="177"/>
      <c r="F733" s="183"/>
      <c r="G733" s="177"/>
      <c r="H733" s="178"/>
      <c r="I733" s="13" t="b">
        <f t="shared" si="70"/>
        <v>1</v>
      </c>
      <c r="J733" s="13" t="b">
        <f t="shared" si="71"/>
        <v>1</v>
      </c>
      <c r="K733" s="13" t="b">
        <f t="shared" si="72"/>
        <v>1</v>
      </c>
      <c r="L733" s="13" t="b">
        <f t="shared" si="67"/>
        <v>1</v>
      </c>
      <c r="M733" s="13" t="b">
        <f t="shared" si="68"/>
        <v>1</v>
      </c>
      <c r="N733" s="13" t="b">
        <f t="shared" si="69"/>
        <v>1</v>
      </c>
    </row>
    <row r="734" spans="1:14">
      <c r="A734" s="67">
        <v>715</v>
      </c>
      <c r="B734" s="183"/>
      <c r="C734" s="183"/>
      <c r="D734" s="177"/>
      <c r="E734" s="177"/>
      <c r="F734" s="183"/>
      <c r="G734" s="177"/>
      <c r="H734" s="178"/>
      <c r="I734" s="13" t="b">
        <f t="shared" si="70"/>
        <v>1</v>
      </c>
      <c r="J734" s="13" t="b">
        <f t="shared" si="71"/>
        <v>1</v>
      </c>
      <c r="K734" s="13" t="b">
        <f t="shared" si="72"/>
        <v>1</v>
      </c>
      <c r="L734" s="13" t="b">
        <f t="shared" si="67"/>
        <v>1</v>
      </c>
      <c r="M734" s="13" t="b">
        <f t="shared" si="68"/>
        <v>1</v>
      </c>
      <c r="N734" s="13" t="b">
        <f t="shared" si="69"/>
        <v>1</v>
      </c>
    </row>
    <row r="735" spans="1:14">
      <c r="A735" s="67">
        <v>716</v>
      </c>
      <c r="B735" s="183"/>
      <c r="C735" s="183"/>
      <c r="D735" s="177"/>
      <c r="E735" s="177"/>
      <c r="F735" s="183"/>
      <c r="G735" s="177"/>
      <c r="H735" s="178"/>
      <c r="I735" s="13" t="b">
        <f t="shared" si="70"/>
        <v>1</v>
      </c>
      <c r="J735" s="13" t="b">
        <f t="shared" si="71"/>
        <v>1</v>
      </c>
      <c r="K735" s="13" t="b">
        <f t="shared" si="72"/>
        <v>1</v>
      </c>
      <c r="L735" s="13" t="b">
        <f t="shared" si="67"/>
        <v>1</v>
      </c>
      <c r="M735" s="13" t="b">
        <f t="shared" si="68"/>
        <v>1</v>
      </c>
      <c r="N735" s="13" t="b">
        <f t="shared" si="69"/>
        <v>1</v>
      </c>
    </row>
    <row r="736" spans="1:14">
      <c r="A736" s="67">
        <v>717</v>
      </c>
      <c r="B736" s="183"/>
      <c r="C736" s="183"/>
      <c r="D736" s="177"/>
      <c r="E736" s="177"/>
      <c r="F736" s="183"/>
      <c r="G736" s="177"/>
      <c r="H736" s="178"/>
      <c r="I736" s="13" t="b">
        <f t="shared" si="70"/>
        <v>1</v>
      </c>
      <c r="J736" s="13" t="b">
        <f t="shared" si="71"/>
        <v>1</v>
      </c>
      <c r="K736" s="13" t="b">
        <f t="shared" si="72"/>
        <v>1</v>
      </c>
      <c r="L736" s="13" t="b">
        <f t="shared" si="67"/>
        <v>1</v>
      </c>
      <c r="M736" s="13" t="b">
        <f t="shared" si="68"/>
        <v>1</v>
      </c>
      <c r="N736" s="13" t="b">
        <f t="shared" si="69"/>
        <v>1</v>
      </c>
    </row>
    <row r="737" spans="1:14">
      <c r="A737" s="67">
        <v>718</v>
      </c>
      <c r="B737" s="183"/>
      <c r="C737" s="183"/>
      <c r="D737" s="177"/>
      <c r="E737" s="177"/>
      <c r="F737" s="183"/>
      <c r="G737" s="177"/>
      <c r="H737" s="178"/>
      <c r="I737" s="13" t="b">
        <f t="shared" si="70"/>
        <v>1</v>
      </c>
      <c r="J737" s="13" t="b">
        <f t="shared" si="71"/>
        <v>1</v>
      </c>
      <c r="K737" s="13" t="b">
        <f t="shared" si="72"/>
        <v>1</v>
      </c>
      <c r="L737" s="13" t="b">
        <f t="shared" si="67"/>
        <v>1</v>
      </c>
      <c r="M737" s="13" t="b">
        <f t="shared" si="68"/>
        <v>1</v>
      </c>
      <c r="N737" s="13" t="b">
        <f t="shared" si="69"/>
        <v>1</v>
      </c>
    </row>
    <row r="738" spans="1:14">
      <c r="A738" s="67">
        <v>719</v>
      </c>
      <c r="B738" s="183"/>
      <c r="C738" s="183"/>
      <c r="D738" s="177"/>
      <c r="E738" s="177"/>
      <c r="F738" s="183"/>
      <c r="G738" s="177"/>
      <c r="H738" s="178"/>
      <c r="I738" s="13" t="b">
        <f t="shared" si="70"/>
        <v>1</v>
      </c>
      <c r="J738" s="13" t="b">
        <f t="shared" si="71"/>
        <v>1</v>
      </c>
      <c r="K738" s="13" t="b">
        <f t="shared" si="72"/>
        <v>1</v>
      </c>
      <c r="L738" s="13" t="b">
        <f t="shared" si="67"/>
        <v>1</v>
      </c>
      <c r="M738" s="13" t="b">
        <f t="shared" si="68"/>
        <v>1</v>
      </c>
      <c r="N738" s="13" t="b">
        <f t="shared" si="69"/>
        <v>1</v>
      </c>
    </row>
    <row r="739" spans="1:14">
      <c r="A739" s="67">
        <v>720</v>
      </c>
      <c r="B739" s="183"/>
      <c r="C739" s="183"/>
      <c r="D739" s="177"/>
      <c r="E739" s="177"/>
      <c r="F739" s="183"/>
      <c r="G739" s="177"/>
      <c r="H739" s="178"/>
      <c r="I739" s="13" t="b">
        <f t="shared" si="70"/>
        <v>1</v>
      </c>
      <c r="J739" s="13" t="b">
        <f t="shared" si="71"/>
        <v>1</v>
      </c>
      <c r="K739" s="13" t="b">
        <f t="shared" si="72"/>
        <v>1</v>
      </c>
      <c r="L739" s="13" t="b">
        <f t="shared" si="67"/>
        <v>1</v>
      </c>
      <c r="M739" s="13" t="b">
        <f t="shared" si="68"/>
        <v>1</v>
      </c>
      <c r="N739" s="13" t="b">
        <f t="shared" si="69"/>
        <v>1</v>
      </c>
    </row>
    <row r="740" spans="1:14">
      <c r="A740" s="67">
        <v>721</v>
      </c>
      <c r="B740" s="183"/>
      <c r="C740" s="183"/>
      <c r="D740" s="177"/>
      <c r="E740" s="177"/>
      <c r="F740" s="183"/>
      <c r="G740" s="177"/>
      <c r="H740" s="178"/>
      <c r="I740" s="13" t="b">
        <f t="shared" si="70"/>
        <v>1</v>
      </c>
      <c r="J740" s="13" t="b">
        <f t="shared" si="71"/>
        <v>1</v>
      </c>
      <c r="K740" s="13" t="b">
        <f t="shared" si="72"/>
        <v>1</v>
      </c>
      <c r="L740" s="13" t="b">
        <f t="shared" si="67"/>
        <v>1</v>
      </c>
      <c r="M740" s="13" t="b">
        <f t="shared" si="68"/>
        <v>1</v>
      </c>
      <c r="N740" s="13" t="b">
        <f t="shared" si="69"/>
        <v>1</v>
      </c>
    </row>
    <row r="741" spans="1:14">
      <c r="A741" s="67">
        <v>722</v>
      </c>
      <c r="B741" s="183"/>
      <c r="C741" s="183"/>
      <c r="D741" s="177"/>
      <c r="E741" s="177"/>
      <c r="F741" s="183"/>
      <c r="G741" s="177"/>
      <c r="H741" s="178"/>
      <c r="I741" s="13" t="b">
        <f t="shared" si="70"/>
        <v>1</v>
      </c>
      <c r="J741" s="13" t="b">
        <f t="shared" si="71"/>
        <v>1</v>
      </c>
      <c r="K741" s="13" t="b">
        <f t="shared" si="72"/>
        <v>1</v>
      </c>
      <c r="L741" s="13" t="b">
        <f t="shared" si="67"/>
        <v>1</v>
      </c>
      <c r="M741" s="13" t="b">
        <f t="shared" si="68"/>
        <v>1</v>
      </c>
      <c r="N741" s="13" t="b">
        <f t="shared" si="69"/>
        <v>1</v>
      </c>
    </row>
    <row r="742" spans="1:14">
      <c r="A742" s="67">
        <v>723</v>
      </c>
      <c r="B742" s="183"/>
      <c r="C742" s="183"/>
      <c r="D742" s="177"/>
      <c r="E742" s="177"/>
      <c r="F742" s="183"/>
      <c r="G742" s="177"/>
      <c r="H742" s="178"/>
      <c r="I742" s="13" t="b">
        <f t="shared" si="70"/>
        <v>1</v>
      </c>
      <c r="J742" s="13" t="b">
        <f t="shared" si="71"/>
        <v>1</v>
      </c>
      <c r="K742" s="13" t="b">
        <f t="shared" si="72"/>
        <v>1</v>
      </c>
      <c r="L742" s="13" t="b">
        <f t="shared" si="67"/>
        <v>1</v>
      </c>
      <c r="M742" s="13" t="b">
        <f t="shared" si="68"/>
        <v>1</v>
      </c>
      <c r="N742" s="13" t="b">
        <f t="shared" si="69"/>
        <v>1</v>
      </c>
    </row>
    <row r="743" spans="1:14">
      <c r="A743" s="67">
        <v>724</v>
      </c>
      <c r="B743" s="183"/>
      <c r="C743" s="183"/>
      <c r="D743" s="177"/>
      <c r="E743" s="177"/>
      <c r="F743" s="183"/>
      <c r="G743" s="177"/>
      <c r="H743" s="178"/>
      <c r="I743" s="13" t="b">
        <f t="shared" si="70"/>
        <v>1</v>
      </c>
      <c r="J743" s="13" t="b">
        <f t="shared" si="71"/>
        <v>1</v>
      </c>
      <c r="K743" s="13" t="b">
        <f t="shared" si="72"/>
        <v>1</v>
      </c>
      <c r="L743" s="13" t="b">
        <f t="shared" si="67"/>
        <v>1</v>
      </c>
      <c r="M743" s="13" t="b">
        <f t="shared" si="68"/>
        <v>1</v>
      </c>
      <c r="N743" s="13" t="b">
        <f t="shared" si="69"/>
        <v>1</v>
      </c>
    </row>
    <row r="744" spans="1:14">
      <c r="A744" s="67">
        <v>725</v>
      </c>
      <c r="B744" s="183"/>
      <c r="C744" s="183"/>
      <c r="D744" s="177"/>
      <c r="E744" s="177"/>
      <c r="F744" s="183"/>
      <c r="G744" s="177"/>
      <c r="H744" s="178"/>
      <c r="I744" s="13" t="b">
        <f t="shared" si="70"/>
        <v>1</v>
      </c>
      <c r="J744" s="13" t="b">
        <f t="shared" si="71"/>
        <v>1</v>
      </c>
      <c r="K744" s="13" t="b">
        <f t="shared" si="72"/>
        <v>1</v>
      </c>
      <c r="L744" s="13" t="b">
        <f t="shared" si="67"/>
        <v>1</v>
      </c>
      <c r="M744" s="13" t="b">
        <f t="shared" si="68"/>
        <v>1</v>
      </c>
      <c r="N744" s="13" t="b">
        <f t="shared" si="69"/>
        <v>1</v>
      </c>
    </row>
    <row r="745" spans="1:14">
      <c r="A745" s="67">
        <v>726</v>
      </c>
      <c r="B745" s="183"/>
      <c r="C745" s="183"/>
      <c r="D745" s="177"/>
      <c r="E745" s="177"/>
      <c r="F745" s="183"/>
      <c r="G745" s="177"/>
      <c r="H745" s="178"/>
      <c r="I745" s="13" t="b">
        <f t="shared" si="70"/>
        <v>1</v>
      </c>
      <c r="J745" s="13" t="b">
        <f t="shared" si="71"/>
        <v>1</v>
      </c>
      <c r="K745" s="13" t="b">
        <f t="shared" si="72"/>
        <v>1</v>
      </c>
      <c r="L745" s="13" t="b">
        <f t="shared" si="67"/>
        <v>1</v>
      </c>
      <c r="M745" s="13" t="b">
        <f t="shared" si="68"/>
        <v>1</v>
      </c>
      <c r="N745" s="13" t="b">
        <f t="shared" si="69"/>
        <v>1</v>
      </c>
    </row>
    <row r="746" spans="1:14">
      <c r="A746" s="67">
        <v>727</v>
      </c>
      <c r="B746" s="183"/>
      <c r="C746" s="183"/>
      <c r="D746" s="177"/>
      <c r="E746" s="177"/>
      <c r="F746" s="183"/>
      <c r="G746" s="177"/>
      <c r="H746" s="178"/>
      <c r="I746" s="13" t="b">
        <f t="shared" si="70"/>
        <v>1</v>
      </c>
      <c r="J746" s="13" t="b">
        <f t="shared" si="71"/>
        <v>1</v>
      </c>
      <c r="K746" s="13" t="b">
        <f t="shared" si="72"/>
        <v>1</v>
      </c>
      <c r="L746" s="13" t="b">
        <f t="shared" si="67"/>
        <v>1</v>
      </c>
      <c r="M746" s="13" t="b">
        <f t="shared" si="68"/>
        <v>1</v>
      </c>
      <c r="N746" s="13" t="b">
        <f t="shared" si="69"/>
        <v>1</v>
      </c>
    </row>
    <row r="747" spans="1:14">
      <c r="A747" s="67">
        <v>728</v>
      </c>
      <c r="B747" s="183"/>
      <c r="C747" s="183"/>
      <c r="D747" s="177"/>
      <c r="E747" s="177"/>
      <c r="F747" s="183"/>
      <c r="G747" s="177"/>
      <c r="H747" s="178"/>
      <c r="I747" s="13" t="b">
        <f t="shared" si="70"/>
        <v>1</v>
      </c>
      <c r="J747" s="13" t="b">
        <f t="shared" si="71"/>
        <v>1</v>
      </c>
      <c r="K747" s="13" t="b">
        <f t="shared" si="72"/>
        <v>1</v>
      </c>
      <c r="L747" s="13" t="b">
        <f t="shared" si="67"/>
        <v>1</v>
      </c>
      <c r="M747" s="13" t="b">
        <f t="shared" si="68"/>
        <v>1</v>
      </c>
      <c r="N747" s="13" t="b">
        <f t="shared" si="69"/>
        <v>1</v>
      </c>
    </row>
    <row r="748" spans="1:14">
      <c r="A748" s="67">
        <v>729</v>
      </c>
      <c r="B748" s="183"/>
      <c r="C748" s="183"/>
      <c r="D748" s="177"/>
      <c r="E748" s="177"/>
      <c r="F748" s="183"/>
      <c r="G748" s="177"/>
      <c r="H748" s="178"/>
      <c r="I748" s="13" t="b">
        <f t="shared" si="70"/>
        <v>1</v>
      </c>
      <c r="J748" s="13" t="b">
        <f t="shared" si="71"/>
        <v>1</v>
      </c>
      <c r="K748" s="13" t="b">
        <f t="shared" si="72"/>
        <v>1</v>
      </c>
      <c r="L748" s="13" t="b">
        <f t="shared" si="67"/>
        <v>1</v>
      </c>
      <c r="M748" s="13" t="b">
        <f t="shared" si="68"/>
        <v>1</v>
      </c>
      <c r="N748" s="13" t="b">
        <f t="shared" si="69"/>
        <v>1</v>
      </c>
    </row>
    <row r="749" spans="1:14">
      <c r="A749" s="67">
        <v>730</v>
      </c>
      <c r="B749" s="183"/>
      <c r="C749" s="183"/>
      <c r="D749" s="177"/>
      <c r="E749" s="177"/>
      <c r="F749" s="183"/>
      <c r="G749" s="177"/>
      <c r="H749" s="178"/>
      <c r="I749" s="13" t="b">
        <f t="shared" si="70"/>
        <v>1</v>
      </c>
      <c r="J749" s="13" t="b">
        <f t="shared" si="71"/>
        <v>1</v>
      </c>
      <c r="K749" s="13" t="b">
        <f t="shared" si="72"/>
        <v>1</v>
      </c>
      <c r="L749" s="13" t="b">
        <f t="shared" si="67"/>
        <v>1</v>
      </c>
      <c r="M749" s="13" t="b">
        <f t="shared" si="68"/>
        <v>1</v>
      </c>
      <c r="N749" s="13" t="b">
        <f t="shared" si="69"/>
        <v>1</v>
      </c>
    </row>
    <row r="750" spans="1:14">
      <c r="A750" s="67">
        <v>731</v>
      </c>
      <c r="B750" s="183"/>
      <c r="C750" s="183"/>
      <c r="D750" s="177"/>
      <c r="E750" s="177"/>
      <c r="F750" s="183"/>
      <c r="G750" s="177"/>
      <c r="H750" s="178"/>
      <c r="I750" s="13" t="b">
        <f t="shared" si="70"/>
        <v>1</v>
      </c>
      <c r="J750" s="13" t="b">
        <f t="shared" si="71"/>
        <v>1</v>
      </c>
      <c r="K750" s="13" t="b">
        <f t="shared" si="72"/>
        <v>1</v>
      </c>
      <c r="L750" s="13" t="b">
        <f t="shared" si="67"/>
        <v>1</v>
      </c>
      <c r="M750" s="13" t="b">
        <f t="shared" si="68"/>
        <v>1</v>
      </c>
      <c r="N750" s="13" t="b">
        <f t="shared" si="69"/>
        <v>1</v>
      </c>
    </row>
    <row r="751" spans="1:14">
      <c r="A751" s="67">
        <v>732</v>
      </c>
      <c r="B751" s="183"/>
      <c r="C751" s="183"/>
      <c r="D751" s="177"/>
      <c r="E751" s="177"/>
      <c r="F751" s="183"/>
      <c r="G751" s="177"/>
      <c r="H751" s="178"/>
      <c r="I751" s="13" t="b">
        <f t="shared" si="70"/>
        <v>1</v>
      </c>
      <c r="J751" s="13" t="b">
        <f t="shared" si="71"/>
        <v>1</v>
      </c>
      <c r="K751" s="13" t="b">
        <f t="shared" si="72"/>
        <v>1</v>
      </c>
      <c r="L751" s="13" t="b">
        <f t="shared" si="67"/>
        <v>1</v>
      </c>
      <c r="M751" s="13" t="b">
        <f t="shared" si="68"/>
        <v>1</v>
      </c>
      <c r="N751" s="13" t="b">
        <f t="shared" si="69"/>
        <v>1</v>
      </c>
    </row>
    <row r="752" spans="1:14">
      <c r="A752" s="67">
        <v>733</v>
      </c>
      <c r="B752" s="183"/>
      <c r="C752" s="183"/>
      <c r="D752" s="177"/>
      <c r="E752" s="177"/>
      <c r="F752" s="183"/>
      <c r="G752" s="177"/>
      <c r="H752" s="178"/>
      <c r="I752" s="13" t="b">
        <f t="shared" si="70"/>
        <v>1</v>
      </c>
      <c r="J752" s="13" t="b">
        <f t="shared" si="71"/>
        <v>1</v>
      </c>
      <c r="K752" s="13" t="b">
        <f t="shared" si="72"/>
        <v>1</v>
      </c>
      <c r="L752" s="13" t="b">
        <f t="shared" si="67"/>
        <v>1</v>
      </c>
      <c r="M752" s="13" t="b">
        <f t="shared" si="68"/>
        <v>1</v>
      </c>
      <c r="N752" s="13" t="b">
        <f t="shared" si="69"/>
        <v>1</v>
      </c>
    </row>
    <row r="753" spans="1:14">
      <c r="A753" s="67">
        <v>734</v>
      </c>
      <c r="B753" s="183"/>
      <c r="C753" s="183"/>
      <c r="D753" s="177"/>
      <c r="E753" s="177"/>
      <c r="F753" s="183"/>
      <c r="G753" s="177"/>
      <c r="H753" s="178"/>
      <c r="I753" s="13" t="b">
        <f t="shared" si="70"/>
        <v>1</v>
      </c>
      <c r="J753" s="13" t="b">
        <f t="shared" si="71"/>
        <v>1</v>
      </c>
      <c r="K753" s="13" t="b">
        <f t="shared" si="72"/>
        <v>1</v>
      </c>
      <c r="L753" s="13" t="b">
        <f t="shared" si="67"/>
        <v>1</v>
      </c>
      <c r="M753" s="13" t="b">
        <f t="shared" si="68"/>
        <v>1</v>
      </c>
      <c r="N753" s="13" t="b">
        <f t="shared" si="69"/>
        <v>1</v>
      </c>
    </row>
    <row r="754" spans="1:14">
      <c r="A754" s="67">
        <v>735</v>
      </c>
      <c r="B754" s="183"/>
      <c r="C754" s="183"/>
      <c r="D754" s="177"/>
      <c r="E754" s="177"/>
      <c r="F754" s="183"/>
      <c r="G754" s="177"/>
      <c r="H754" s="178"/>
      <c r="I754" s="13" t="b">
        <f t="shared" si="70"/>
        <v>1</v>
      </c>
      <c r="J754" s="13" t="b">
        <f t="shared" si="71"/>
        <v>1</v>
      </c>
      <c r="K754" s="13" t="b">
        <f t="shared" si="72"/>
        <v>1</v>
      </c>
      <c r="L754" s="13" t="b">
        <f t="shared" si="67"/>
        <v>1</v>
      </c>
      <c r="M754" s="13" t="b">
        <f t="shared" si="68"/>
        <v>1</v>
      </c>
      <c r="N754" s="13" t="b">
        <f t="shared" si="69"/>
        <v>1</v>
      </c>
    </row>
    <row r="755" spans="1:14">
      <c r="A755" s="67">
        <v>736</v>
      </c>
      <c r="B755" s="183"/>
      <c r="C755" s="183"/>
      <c r="D755" s="177"/>
      <c r="E755" s="177"/>
      <c r="F755" s="183"/>
      <c r="G755" s="177"/>
      <c r="H755" s="178"/>
      <c r="I755" s="13" t="b">
        <f t="shared" si="70"/>
        <v>1</v>
      </c>
      <c r="J755" s="13" t="b">
        <f t="shared" si="71"/>
        <v>1</v>
      </c>
      <c r="K755" s="13" t="b">
        <f t="shared" si="72"/>
        <v>1</v>
      </c>
      <c r="L755" s="13" t="b">
        <f t="shared" si="67"/>
        <v>1</v>
      </c>
      <c r="M755" s="13" t="b">
        <f t="shared" si="68"/>
        <v>1</v>
      </c>
      <c r="N755" s="13" t="b">
        <f t="shared" si="69"/>
        <v>1</v>
      </c>
    </row>
    <row r="756" spans="1:14">
      <c r="A756" s="67">
        <v>737</v>
      </c>
      <c r="B756" s="183"/>
      <c r="C756" s="183"/>
      <c r="D756" s="177"/>
      <c r="E756" s="177"/>
      <c r="F756" s="183"/>
      <c r="G756" s="177"/>
      <c r="H756" s="178"/>
      <c r="I756" s="13" t="b">
        <f t="shared" si="70"/>
        <v>1</v>
      </c>
      <c r="J756" s="13" t="b">
        <f t="shared" si="71"/>
        <v>1</v>
      </c>
      <c r="K756" s="13" t="b">
        <f t="shared" si="72"/>
        <v>1</v>
      </c>
      <c r="L756" s="13" t="b">
        <f t="shared" si="67"/>
        <v>1</v>
      </c>
      <c r="M756" s="13" t="b">
        <f t="shared" si="68"/>
        <v>1</v>
      </c>
      <c r="N756" s="13" t="b">
        <f t="shared" si="69"/>
        <v>1</v>
      </c>
    </row>
    <row r="757" spans="1:14">
      <c r="A757" s="67">
        <v>738</v>
      </c>
      <c r="B757" s="183"/>
      <c r="C757" s="183"/>
      <c r="D757" s="177"/>
      <c r="E757" s="177"/>
      <c r="F757" s="183"/>
      <c r="G757" s="177"/>
      <c r="H757" s="178"/>
      <c r="I757" s="13" t="b">
        <f t="shared" si="70"/>
        <v>1</v>
      </c>
      <c r="J757" s="13" t="b">
        <f t="shared" si="71"/>
        <v>1</v>
      </c>
      <c r="K757" s="13" t="b">
        <f t="shared" si="72"/>
        <v>1</v>
      </c>
      <c r="L757" s="13" t="b">
        <f t="shared" si="67"/>
        <v>1</v>
      </c>
      <c r="M757" s="13" t="b">
        <f t="shared" si="68"/>
        <v>1</v>
      </c>
      <c r="N757" s="13" t="b">
        <f t="shared" si="69"/>
        <v>1</v>
      </c>
    </row>
    <row r="758" spans="1:14">
      <c r="A758" s="67">
        <v>739</v>
      </c>
      <c r="B758" s="183"/>
      <c r="C758" s="183"/>
      <c r="D758" s="177"/>
      <c r="E758" s="177"/>
      <c r="F758" s="183"/>
      <c r="G758" s="177"/>
      <c r="H758" s="178"/>
      <c r="I758" s="13" t="b">
        <f t="shared" si="70"/>
        <v>1</v>
      </c>
      <c r="J758" s="13" t="b">
        <f t="shared" si="71"/>
        <v>1</v>
      </c>
      <c r="K758" s="13" t="b">
        <f t="shared" si="72"/>
        <v>1</v>
      </c>
      <c r="L758" s="13" t="b">
        <f t="shared" si="67"/>
        <v>1</v>
      </c>
      <c r="M758" s="13" t="b">
        <f t="shared" si="68"/>
        <v>1</v>
      </c>
      <c r="N758" s="13" t="b">
        <f t="shared" si="69"/>
        <v>1</v>
      </c>
    </row>
    <row r="759" spans="1:14">
      <c r="A759" s="67">
        <v>740</v>
      </c>
      <c r="B759" s="183"/>
      <c r="C759" s="183"/>
      <c r="D759" s="177"/>
      <c r="E759" s="177"/>
      <c r="F759" s="183"/>
      <c r="G759" s="177"/>
      <c r="H759" s="178"/>
      <c r="I759" s="13" t="b">
        <f t="shared" si="70"/>
        <v>1</v>
      </c>
      <c r="J759" s="13" t="b">
        <f t="shared" si="71"/>
        <v>1</v>
      </c>
      <c r="K759" s="13" t="b">
        <f t="shared" si="72"/>
        <v>1</v>
      </c>
      <c r="L759" s="13" t="b">
        <f t="shared" si="67"/>
        <v>1</v>
      </c>
      <c r="M759" s="13" t="b">
        <f t="shared" si="68"/>
        <v>1</v>
      </c>
      <c r="N759" s="13" t="b">
        <f t="shared" si="69"/>
        <v>1</v>
      </c>
    </row>
    <row r="760" spans="1:14">
      <c r="A760" s="67">
        <v>741</v>
      </c>
      <c r="B760" s="183"/>
      <c r="C760" s="183"/>
      <c r="D760" s="177"/>
      <c r="E760" s="177"/>
      <c r="F760" s="183"/>
      <c r="G760" s="177"/>
      <c r="H760" s="178"/>
      <c r="I760" s="13" t="b">
        <f t="shared" si="70"/>
        <v>1</v>
      </c>
      <c r="J760" s="13" t="b">
        <f t="shared" si="71"/>
        <v>1</v>
      </c>
      <c r="K760" s="13" t="b">
        <f t="shared" si="72"/>
        <v>1</v>
      </c>
      <c r="L760" s="13" t="b">
        <f t="shared" si="67"/>
        <v>1</v>
      </c>
      <c r="M760" s="13" t="b">
        <f t="shared" si="68"/>
        <v>1</v>
      </c>
      <c r="N760" s="13" t="b">
        <f t="shared" si="69"/>
        <v>1</v>
      </c>
    </row>
    <row r="761" spans="1:14">
      <c r="A761" s="67">
        <v>742</v>
      </c>
      <c r="B761" s="183"/>
      <c r="C761" s="183"/>
      <c r="D761" s="177"/>
      <c r="E761" s="177"/>
      <c r="F761" s="183"/>
      <c r="G761" s="177"/>
      <c r="H761" s="178"/>
      <c r="I761" s="13" t="b">
        <f t="shared" si="70"/>
        <v>1</v>
      </c>
      <c r="J761" s="13" t="b">
        <f t="shared" si="71"/>
        <v>1</v>
      </c>
      <c r="K761" s="13" t="b">
        <f t="shared" si="72"/>
        <v>1</v>
      </c>
      <c r="L761" s="13" t="b">
        <f t="shared" si="67"/>
        <v>1</v>
      </c>
      <c r="M761" s="13" t="b">
        <f t="shared" si="68"/>
        <v>1</v>
      </c>
      <c r="N761" s="13" t="b">
        <f t="shared" si="69"/>
        <v>1</v>
      </c>
    </row>
    <row r="762" spans="1:14">
      <c r="A762" s="67">
        <v>743</v>
      </c>
      <c r="B762" s="183"/>
      <c r="C762" s="183"/>
      <c r="D762" s="177"/>
      <c r="E762" s="177"/>
      <c r="F762" s="183"/>
      <c r="G762" s="177"/>
      <c r="H762" s="178"/>
      <c r="I762" s="13" t="b">
        <f t="shared" si="70"/>
        <v>1</v>
      </c>
      <c r="J762" s="13" t="b">
        <f t="shared" si="71"/>
        <v>1</v>
      </c>
      <c r="K762" s="13" t="b">
        <f t="shared" si="72"/>
        <v>1</v>
      </c>
      <c r="L762" s="13" t="b">
        <f t="shared" si="67"/>
        <v>1</v>
      </c>
      <c r="M762" s="13" t="b">
        <f t="shared" si="68"/>
        <v>1</v>
      </c>
      <c r="N762" s="13" t="b">
        <f t="shared" si="69"/>
        <v>1</v>
      </c>
    </row>
    <row r="763" spans="1:14">
      <c r="A763" s="67">
        <v>744</v>
      </c>
      <c r="B763" s="183"/>
      <c r="C763" s="183"/>
      <c r="D763" s="177"/>
      <c r="E763" s="177"/>
      <c r="F763" s="183"/>
      <c r="G763" s="177"/>
      <c r="H763" s="178"/>
      <c r="I763" s="13" t="b">
        <f t="shared" si="70"/>
        <v>1</v>
      </c>
      <c r="J763" s="13" t="b">
        <f t="shared" si="71"/>
        <v>1</v>
      </c>
      <c r="K763" s="13" t="b">
        <f t="shared" si="72"/>
        <v>1</v>
      </c>
      <c r="L763" s="13" t="b">
        <f t="shared" si="67"/>
        <v>1</v>
      </c>
      <c r="M763" s="13" t="b">
        <f t="shared" si="68"/>
        <v>1</v>
      </c>
      <c r="N763" s="13" t="b">
        <f t="shared" si="69"/>
        <v>1</v>
      </c>
    </row>
    <row r="764" spans="1:14">
      <c r="A764" s="67">
        <v>745</v>
      </c>
      <c r="B764" s="183"/>
      <c r="C764" s="183"/>
      <c r="D764" s="177"/>
      <c r="E764" s="177"/>
      <c r="F764" s="183"/>
      <c r="G764" s="177"/>
      <c r="H764" s="178"/>
      <c r="I764" s="13" t="b">
        <f t="shared" si="70"/>
        <v>1</v>
      </c>
      <c r="J764" s="13" t="b">
        <f t="shared" si="71"/>
        <v>1</v>
      </c>
      <c r="K764" s="13" t="b">
        <f t="shared" si="72"/>
        <v>1</v>
      </c>
      <c r="L764" s="13" t="b">
        <f t="shared" si="67"/>
        <v>1</v>
      </c>
      <c r="M764" s="13" t="b">
        <f t="shared" si="68"/>
        <v>1</v>
      </c>
      <c r="N764" s="13" t="b">
        <f t="shared" si="69"/>
        <v>1</v>
      </c>
    </row>
    <row r="765" spans="1:14">
      <c r="A765" s="67">
        <v>746</v>
      </c>
      <c r="B765" s="183"/>
      <c r="C765" s="183"/>
      <c r="D765" s="177"/>
      <c r="E765" s="177"/>
      <c r="F765" s="183"/>
      <c r="G765" s="177"/>
      <c r="H765" s="178"/>
      <c r="I765" s="13" t="b">
        <f t="shared" si="70"/>
        <v>1</v>
      </c>
      <c r="J765" s="13" t="b">
        <f t="shared" si="71"/>
        <v>1</v>
      </c>
      <c r="K765" s="13" t="b">
        <f t="shared" si="72"/>
        <v>1</v>
      </c>
      <c r="L765" s="13" t="b">
        <f t="shared" si="67"/>
        <v>1</v>
      </c>
      <c r="M765" s="13" t="b">
        <f t="shared" si="68"/>
        <v>1</v>
      </c>
      <c r="N765" s="13" t="b">
        <f t="shared" si="69"/>
        <v>1</v>
      </c>
    </row>
    <row r="766" spans="1:14">
      <c r="A766" s="67">
        <v>747</v>
      </c>
      <c r="B766" s="183"/>
      <c r="C766" s="183"/>
      <c r="D766" s="177"/>
      <c r="E766" s="177"/>
      <c r="F766" s="183"/>
      <c r="G766" s="177"/>
      <c r="H766" s="178"/>
      <c r="I766" s="13" t="b">
        <f t="shared" si="70"/>
        <v>1</v>
      </c>
      <c r="J766" s="13" t="b">
        <f t="shared" si="71"/>
        <v>1</v>
      </c>
      <c r="K766" s="13" t="b">
        <f t="shared" si="72"/>
        <v>1</v>
      </c>
      <c r="L766" s="13" t="b">
        <f t="shared" si="67"/>
        <v>1</v>
      </c>
      <c r="M766" s="13" t="b">
        <f t="shared" si="68"/>
        <v>1</v>
      </c>
      <c r="N766" s="13" t="b">
        <f t="shared" si="69"/>
        <v>1</v>
      </c>
    </row>
    <row r="767" spans="1:14">
      <c r="A767" s="67">
        <v>748</v>
      </c>
      <c r="B767" s="183"/>
      <c r="C767" s="183"/>
      <c r="D767" s="177"/>
      <c r="E767" s="177"/>
      <c r="F767" s="183"/>
      <c r="G767" s="177"/>
      <c r="H767" s="178"/>
      <c r="I767" s="13" t="b">
        <f t="shared" si="70"/>
        <v>1</v>
      </c>
      <c r="J767" s="13" t="b">
        <f t="shared" si="71"/>
        <v>1</v>
      </c>
      <c r="K767" s="13" t="b">
        <f t="shared" si="72"/>
        <v>1</v>
      </c>
      <c r="L767" s="13" t="b">
        <f t="shared" si="67"/>
        <v>1</v>
      </c>
      <c r="M767" s="13" t="b">
        <f t="shared" si="68"/>
        <v>1</v>
      </c>
      <c r="N767" s="13" t="b">
        <f t="shared" si="69"/>
        <v>1</v>
      </c>
    </row>
    <row r="768" spans="1:14">
      <c r="A768" s="67">
        <v>749</v>
      </c>
      <c r="B768" s="183"/>
      <c r="C768" s="183"/>
      <c r="D768" s="177"/>
      <c r="E768" s="177"/>
      <c r="F768" s="183"/>
      <c r="G768" s="177"/>
      <c r="H768" s="178"/>
      <c r="I768" s="13" t="b">
        <f t="shared" si="70"/>
        <v>1</v>
      </c>
      <c r="J768" s="13" t="b">
        <f t="shared" si="71"/>
        <v>1</v>
      </c>
      <c r="K768" s="13" t="b">
        <f t="shared" si="72"/>
        <v>1</v>
      </c>
      <c r="L768" s="13" t="b">
        <f t="shared" si="67"/>
        <v>1</v>
      </c>
      <c r="M768" s="13" t="b">
        <f t="shared" si="68"/>
        <v>1</v>
      </c>
      <c r="N768" s="13" t="b">
        <f t="shared" si="69"/>
        <v>1</v>
      </c>
    </row>
    <row r="769" spans="1:14">
      <c r="A769" s="67">
        <v>750</v>
      </c>
      <c r="B769" s="183"/>
      <c r="C769" s="183"/>
      <c r="D769" s="177"/>
      <c r="E769" s="177"/>
      <c r="F769" s="183"/>
      <c r="G769" s="177"/>
      <c r="H769" s="178"/>
      <c r="I769" s="13" t="b">
        <f t="shared" si="70"/>
        <v>1</v>
      </c>
      <c r="J769" s="13" t="b">
        <f t="shared" si="71"/>
        <v>1</v>
      </c>
      <c r="K769" s="13" t="b">
        <f t="shared" si="72"/>
        <v>1</v>
      </c>
      <c r="L769" s="13" t="b">
        <f t="shared" si="67"/>
        <v>1</v>
      </c>
      <c r="M769" s="13" t="b">
        <f t="shared" si="68"/>
        <v>1</v>
      </c>
      <c r="N769" s="13" t="b">
        <f t="shared" si="69"/>
        <v>1</v>
      </c>
    </row>
    <row r="770" spans="1:14">
      <c r="A770" s="67">
        <v>751</v>
      </c>
      <c r="B770" s="183"/>
      <c r="C770" s="183"/>
      <c r="D770" s="177"/>
      <c r="E770" s="177"/>
      <c r="F770" s="183"/>
      <c r="G770" s="177"/>
      <c r="H770" s="178"/>
      <c r="I770" s="13" t="b">
        <f t="shared" si="70"/>
        <v>1</v>
      </c>
      <c r="J770" s="13" t="b">
        <f t="shared" si="71"/>
        <v>1</v>
      </c>
      <c r="K770" s="13" t="b">
        <f t="shared" si="72"/>
        <v>1</v>
      </c>
      <c r="L770" s="13" t="b">
        <f t="shared" si="67"/>
        <v>1</v>
      </c>
      <c r="M770" s="13" t="b">
        <f t="shared" si="68"/>
        <v>1</v>
      </c>
      <c r="N770" s="13" t="b">
        <f t="shared" si="69"/>
        <v>1</v>
      </c>
    </row>
    <row r="771" spans="1:14">
      <c r="A771" s="67">
        <v>752</v>
      </c>
      <c r="B771" s="183"/>
      <c r="C771" s="183"/>
      <c r="D771" s="177"/>
      <c r="E771" s="177"/>
      <c r="F771" s="183"/>
      <c r="G771" s="177"/>
      <c r="H771" s="178"/>
      <c r="I771" s="13" t="b">
        <f t="shared" si="70"/>
        <v>1</v>
      </c>
      <c r="J771" s="13" t="b">
        <f t="shared" si="71"/>
        <v>1</v>
      </c>
      <c r="K771" s="13" t="b">
        <f t="shared" si="72"/>
        <v>1</v>
      </c>
      <c r="L771" s="13" t="b">
        <f t="shared" si="67"/>
        <v>1</v>
      </c>
      <c r="M771" s="13" t="b">
        <f t="shared" si="68"/>
        <v>1</v>
      </c>
      <c r="N771" s="13" t="b">
        <f t="shared" si="69"/>
        <v>1</v>
      </c>
    </row>
    <row r="772" spans="1:14">
      <c r="A772" s="67">
        <v>753</v>
      </c>
      <c r="B772" s="183"/>
      <c r="C772" s="183"/>
      <c r="D772" s="177"/>
      <c r="E772" s="177"/>
      <c r="F772" s="183"/>
      <c r="G772" s="177"/>
      <c r="H772" s="178"/>
      <c r="I772" s="13" t="b">
        <f t="shared" si="70"/>
        <v>1</v>
      </c>
      <c r="J772" s="13" t="b">
        <f t="shared" si="71"/>
        <v>1</v>
      </c>
      <c r="K772" s="13" t="b">
        <f t="shared" si="72"/>
        <v>1</v>
      </c>
      <c r="L772" s="13" t="b">
        <f t="shared" si="67"/>
        <v>1</v>
      </c>
      <c r="M772" s="13" t="b">
        <f t="shared" si="68"/>
        <v>1</v>
      </c>
      <c r="N772" s="13" t="b">
        <f t="shared" si="69"/>
        <v>1</v>
      </c>
    </row>
    <row r="773" spans="1:14">
      <c r="A773" s="67">
        <v>754</v>
      </c>
      <c r="B773" s="183"/>
      <c r="C773" s="183"/>
      <c r="D773" s="177"/>
      <c r="E773" s="177"/>
      <c r="F773" s="183"/>
      <c r="G773" s="177"/>
      <c r="H773" s="178"/>
      <c r="I773" s="13" t="b">
        <f t="shared" si="70"/>
        <v>1</v>
      </c>
      <c r="J773" s="13" t="b">
        <f t="shared" si="71"/>
        <v>1</v>
      </c>
      <c r="K773" s="13" t="b">
        <f t="shared" si="72"/>
        <v>1</v>
      </c>
      <c r="L773" s="13" t="b">
        <f t="shared" si="67"/>
        <v>1</v>
      </c>
      <c r="M773" s="13" t="b">
        <f t="shared" si="68"/>
        <v>1</v>
      </c>
      <c r="N773" s="13" t="b">
        <f t="shared" si="69"/>
        <v>1</v>
      </c>
    </row>
    <row r="774" spans="1:14">
      <c r="A774" s="67">
        <v>755</v>
      </c>
      <c r="B774" s="183"/>
      <c r="C774" s="183"/>
      <c r="D774" s="177"/>
      <c r="E774" s="177"/>
      <c r="F774" s="183"/>
      <c r="G774" s="177"/>
      <c r="H774" s="178"/>
      <c r="I774" s="13" t="b">
        <f t="shared" si="70"/>
        <v>1</v>
      </c>
      <c r="J774" s="13" t="b">
        <f t="shared" si="71"/>
        <v>1</v>
      </c>
      <c r="K774" s="13" t="b">
        <f t="shared" si="72"/>
        <v>1</v>
      </c>
      <c r="L774" s="13" t="b">
        <f t="shared" si="67"/>
        <v>1</v>
      </c>
      <c r="M774" s="13" t="b">
        <f t="shared" si="68"/>
        <v>1</v>
      </c>
      <c r="N774" s="13" t="b">
        <f t="shared" si="69"/>
        <v>1</v>
      </c>
    </row>
    <row r="775" spans="1:14">
      <c r="A775" s="67">
        <v>756</v>
      </c>
      <c r="B775" s="183"/>
      <c r="C775" s="183"/>
      <c r="D775" s="177"/>
      <c r="E775" s="177"/>
      <c r="F775" s="183"/>
      <c r="G775" s="177"/>
      <c r="H775" s="178"/>
      <c r="I775" s="13" t="b">
        <f t="shared" si="70"/>
        <v>1</v>
      </c>
      <c r="J775" s="13" t="b">
        <f t="shared" si="71"/>
        <v>1</v>
      </c>
      <c r="K775" s="13" t="b">
        <f t="shared" si="72"/>
        <v>1</v>
      </c>
      <c r="L775" s="13" t="b">
        <f t="shared" si="67"/>
        <v>1</v>
      </c>
      <c r="M775" s="13" t="b">
        <f t="shared" si="68"/>
        <v>1</v>
      </c>
      <c r="N775" s="13" t="b">
        <f t="shared" si="69"/>
        <v>1</v>
      </c>
    </row>
    <row r="776" spans="1:14">
      <c r="A776" s="67">
        <v>757</v>
      </c>
      <c r="B776" s="183"/>
      <c r="C776" s="183"/>
      <c r="D776" s="177"/>
      <c r="E776" s="177"/>
      <c r="F776" s="183"/>
      <c r="G776" s="177"/>
      <c r="H776" s="178"/>
      <c r="I776" s="13" t="b">
        <f t="shared" si="70"/>
        <v>1</v>
      </c>
      <c r="J776" s="13" t="b">
        <f t="shared" si="71"/>
        <v>1</v>
      </c>
      <c r="K776" s="13" t="b">
        <f t="shared" si="72"/>
        <v>1</v>
      </c>
      <c r="L776" s="13" t="b">
        <f t="shared" si="67"/>
        <v>1</v>
      </c>
      <c r="M776" s="13" t="b">
        <f t="shared" si="68"/>
        <v>1</v>
      </c>
      <c r="N776" s="13" t="b">
        <f t="shared" si="69"/>
        <v>1</v>
      </c>
    </row>
    <row r="777" spans="1:14">
      <c r="A777" s="67">
        <v>758</v>
      </c>
      <c r="B777" s="183"/>
      <c r="C777" s="183"/>
      <c r="D777" s="177"/>
      <c r="E777" s="177"/>
      <c r="F777" s="183"/>
      <c r="G777" s="177"/>
      <c r="H777" s="178"/>
      <c r="I777" s="13" t="b">
        <f t="shared" si="70"/>
        <v>1</v>
      </c>
      <c r="J777" s="13" t="b">
        <f t="shared" si="71"/>
        <v>1</v>
      </c>
      <c r="K777" s="13" t="b">
        <f t="shared" si="72"/>
        <v>1</v>
      </c>
      <c r="L777" s="13" t="b">
        <f t="shared" si="67"/>
        <v>1</v>
      </c>
      <c r="M777" s="13" t="b">
        <f t="shared" si="68"/>
        <v>1</v>
      </c>
      <c r="N777" s="13" t="b">
        <f t="shared" si="69"/>
        <v>1</v>
      </c>
    </row>
    <row r="778" spans="1:14">
      <c r="A778" s="67">
        <v>759</v>
      </c>
      <c r="B778" s="183"/>
      <c r="C778" s="183"/>
      <c r="D778" s="177"/>
      <c r="E778" s="177"/>
      <c r="F778" s="183"/>
      <c r="G778" s="177"/>
      <c r="H778" s="178"/>
      <c r="I778" s="13" t="b">
        <f t="shared" si="70"/>
        <v>1</v>
      </c>
      <c r="J778" s="13" t="b">
        <f t="shared" si="71"/>
        <v>1</v>
      </c>
      <c r="K778" s="13" t="b">
        <f t="shared" si="72"/>
        <v>1</v>
      </c>
      <c r="L778" s="13" t="b">
        <f t="shared" si="67"/>
        <v>1</v>
      </c>
      <c r="M778" s="13" t="b">
        <f t="shared" si="68"/>
        <v>1</v>
      </c>
      <c r="N778" s="13" t="b">
        <f t="shared" si="69"/>
        <v>1</v>
      </c>
    </row>
    <row r="779" spans="1:14">
      <c r="A779" s="67">
        <v>760</v>
      </c>
      <c r="B779" s="183"/>
      <c r="C779" s="183"/>
      <c r="D779" s="177"/>
      <c r="E779" s="177"/>
      <c r="F779" s="183"/>
      <c r="G779" s="177"/>
      <c r="H779" s="178"/>
      <c r="I779" s="13" t="b">
        <f t="shared" si="70"/>
        <v>1</v>
      </c>
      <c r="J779" s="13" t="b">
        <f t="shared" si="71"/>
        <v>1</v>
      </c>
      <c r="K779" s="13" t="b">
        <f t="shared" si="72"/>
        <v>1</v>
      </c>
      <c r="L779" s="13" t="b">
        <f t="shared" si="67"/>
        <v>1</v>
      </c>
      <c r="M779" s="13" t="b">
        <f t="shared" si="68"/>
        <v>1</v>
      </c>
      <c r="N779" s="13" t="b">
        <f t="shared" si="69"/>
        <v>1</v>
      </c>
    </row>
    <row r="780" spans="1:14">
      <c r="A780" s="67">
        <v>761</v>
      </c>
      <c r="B780" s="183"/>
      <c r="C780" s="183"/>
      <c r="D780" s="177"/>
      <c r="E780" s="177"/>
      <c r="F780" s="183"/>
      <c r="G780" s="177"/>
      <c r="H780" s="178"/>
      <c r="I780" s="13" t="b">
        <f t="shared" si="70"/>
        <v>1</v>
      </c>
      <c r="J780" s="13" t="b">
        <f t="shared" si="71"/>
        <v>1</v>
      </c>
      <c r="K780" s="13" t="b">
        <f t="shared" si="72"/>
        <v>1</v>
      </c>
      <c r="L780" s="13" t="b">
        <f t="shared" si="67"/>
        <v>1</v>
      </c>
      <c r="M780" s="13" t="b">
        <f t="shared" si="68"/>
        <v>1</v>
      </c>
      <c r="N780" s="13" t="b">
        <f t="shared" si="69"/>
        <v>1</v>
      </c>
    </row>
    <row r="781" spans="1:14">
      <c r="A781" s="67">
        <v>762</v>
      </c>
      <c r="B781" s="183"/>
      <c r="C781" s="183"/>
      <c r="D781" s="177"/>
      <c r="E781" s="177"/>
      <c r="F781" s="183"/>
      <c r="G781" s="177"/>
      <c r="H781" s="178"/>
      <c r="I781" s="13" t="b">
        <f t="shared" si="70"/>
        <v>1</v>
      </c>
      <c r="J781" s="13" t="b">
        <f t="shared" si="71"/>
        <v>1</v>
      </c>
      <c r="K781" s="13" t="b">
        <f t="shared" si="72"/>
        <v>1</v>
      </c>
      <c r="L781" s="13" t="b">
        <f t="shared" si="67"/>
        <v>1</v>
      </c>
      <c r="M781" s="13" t="b">
        <f t="shared" si="68"/>
        <v>1</v>
      </c>
      <c r="N781" s="13" t="b">
        <f t="shared" si="69"/>
        <v>1</v>
      </c>
    </row>
    <row r="782" spans="1:14">
      <c r="A782" s="67">
        <v>763</v>
      </c>
      <c r="B782" s="183"/>
      <c r="C782" s="183"/>
      <c r="D782" s="177"/>
      <c r="E782" s="177"/>
      <c r="F782" s="183"/>
      <c r="G782" s="177"/>
      <c r="H782" s="178"/>
      <c r="I782" s="13" t="b">
        <f t="shared" si="70"/>
        <v>1</v>
      </c>
      <c r="J782" s="13" t="b">
        <f t="shared" si="71"/>
        <v>1</v>
      </c>
      <c r="K782" s="13" t="b">
        <f t="shared" si="72"/>
        <v>1</v>
      </c>
      <c r="L782" s="13" t="b">
        <f t="shared" si="67"/>
        <v>1</v>
      </c>
      <c r="M782" s="13" t="b">
        <f t="shared" si="68"/>
        <v>1</v>
      </c>
      <c r="N782" s="13" t="b">
        <f t="shared" si="69"/>
        <v>1</v>
      </c>
    </row>
    <row r="783" spans="1:14">
      <c r="A783" s="67">
        <v>764</v>
      </c>
      <c r="B783" s="183"/>
      <c r="C783" s="183"/>
      <c r="D783" s="177"/>
      <c r="E783" s="177"/>
      <c r="F783" s="183"/>
      <c r="G783" s="177"/>
      <c r="H783" s="178"/>
      <c r="I783" s="13" t="b">
        <f t="shared" si="70"/>
        <v>1</v>
      </c>
      <c r="J783" s="13" t="b">
        <f t="shared" si="71"/>
        <v>1</v>
      </c>
      <c r="K783" s="13" t="b">
        <f t="shared" si="72"/>
        <v>1</v>
      </c>
      <c r="L783" s="13" t="b">
        <f t="shared" si="67"/>
        <v>1</v>
      </c>
      <c r="M783" s="13" t="b">
        <f t="shared" si="68"/>
        <v>1</v>
      </c>
      <c r="N783" s="13" t="b">
        <f t="shared" si="69"/>
        <v>1</v>
      </c>
    </row>
    <row r="784" spans="1:14">
      <c r="A784" s="67">
        <v>765</v>
      </c>
      <c r="B784" s="183"/>
      <c r="C784" s="183"/>
      <c r="D784" s="177"/>
      <c r="E784" s="177"/>
      <c r="F784" s="183"/>
      <c r="G784" s="177"/>
      <c r="H784" s="178"/>
      <c r="I784" s="13" t="b">
        <f t="shared" si="70"/>
        <v>1</v>
      </c>
      <c r="J784" s="13" t="b">
        <f t="shared" si="71"/>
        <v>1</v>
      </c>
      <c r="K784" s="13" t="b">
        <f t="shared" si="72"/>
        <v>1</v>
      </c>
      <c r="L784" s="13" t="b">
        <f t="shared" si="67"/>
        <v>1</v>
      </c>
      <c r="M784" s="13" t="b">
        <f t="shared" si="68"/>
        <v>1</v>
      </c>
      <c r="N784" s="13" t="b">
        <f t="shared" si="69"/>
        <v>1</v>
      </c>
    </row>
    <row r="785" spans="1:14">
      <c r="A785" s="67">
        <v>766</v>
      </c>
      <c r="B785" s="183"/>
      <c r="C785" s="183"/>
      <c r="D785" s="177"/>
      <c r="E785" s="177"/>
      <c r="F785" s="183"/>
      <c r="G785" s="177"/>
      <c r="H785" s="178"/>
      <c r="I785" s="13" t="b">
        <f t="shared" si="70"/>
        <v>1</v>
      </c>
      <c r="J785" s="13" t="b">
        <f t="shared" si="71"/>
        <v>1</v>
      </c>
      <c r="K785" s="13" t="b">
        <f t="shared" si="72"/>
        <v>1</v>
      </c>
      <c r="L785" s="13" t="b">
        <f t="shared" si="67"/>
        <v>1</v>
      </c>
      <c r="M785" s="13" t="b">
        <f t="shared" si="68"/>
        <v>1</v>
      </c>
      <c r="N785" s="13" t="b">
        <f t="shared" si="69"/>
        <v>1</v>
      </c>
    </row>
    <row r="786" spans="1:14">
      <c r="A786" s="67">
        <v>767</v>
      </c>
      <c r="B786" s="183"/>
      <c r="C786" s="183"/>
      <c r="D786" s="177"/>
      <c r="E786" s="177"/>
      <c r="F786" s="183"/>
      <c r="G786" s="177"/>
      <c r="H786" s="178"/>
      <c r="I786" s="13" t="b">
        <f t="shared" si="70"/>
        <v>1</v>
      </c>
      <c r="J786" s="13" t="b">
        <f t="shared" si="71"/>
        <v>1</v>
      </c>
      <c r="K786" s="13" t="b">
        <f t="shared" si="72"/>
        <v>1</v>
      </c>
      <c r="L786" s="13" t="b">
        <f t="shared" si="67"/>
        <v>1</v>
      </c>
      <c r="M786" s="13" t="b">
        <f t="shared" si="68"/>
        <v>1</v>
      </c>
      <c r="N786" s="13" t="b">
        <f t="shared" si="69"/>
        <v>1</v>
      </c>
    </row>
    <row r="787" spans="1:14">
      <c r="A787" s="67">
        <v>768</v>
      </c>
      <c r="B787" s="183"/>
      <c r="C787" s="183"/>
      <c r="D787" s="177"/>
      <c r="E787" s="177"/>
      <c r="F787" s="183"/>
      <c r="G787" s="177"/>
      <c r="H787" s="178"/>
      <c r="I787" s="13" t="b">
        <f t="shared" si="70"/>
        <v>1</v>
      </c>
      <c r="J787" s="13" t="b">
        <f t="shared" si="71"/>
        <v>1</v>
      </c>
      <c r="K787" s="13" t="b">
        <f t="shared" si="72"/>
        <v>1</v>
      </c>
      <c r="L787" s="13" t="b">
        <f t="shared" si="67"/>
        <v>1</v>
      </c>
      <c r="M787" s="13" t="b">
        <f t="shared" si="68"/>
        <v>1</v>
      </c>
      <c r="N787" s="13" t="b">
        <f t="shared" si="69"/>
        <v>1</v>
      </c>
    </row>
    <row r="788" spans="1:14">
      <c r="A788" s="67">
        <v>769</v>
      </c>
      <c r="B788" s="183"/>
      <c r="C788" s="183"/>
      <c r="D788" s="177"/>
      <c r="E788" s="177"/>
      <c r="F788" s="183"/>
      <c r="G788" s="177"/>
      <c r="H788" s="178"/>
      <c r="I788" s="13" t="b">
        <f t="shared" si="70"/>
        <v>1</v>
      </c>
      <c r="J788" s="13" t="b">
        <f t="shared" si="71"/>
        <v>1</v>
      </c>
      <c r="K788" s="13" t="b">
        <f t="shared" si="72"/>
        <v>1</v>
      </c>
      <c r="L788" s="13" t="b">
        <f t="shared" ref="L788:L851" si="73">IF(D788="",TRUE,(IF(ISNUMBER(MATCH(D788,CountriesList,0)),TRUE,FALSE)))</f>
        <v>1</v>
      </c>
      <c r="M788" s="13" t="b">
        <f t="shared" ref="M788:M851" si="74">IF(E788="",TRUE,(IF(ISNUMBER(MATCH(E788,typeofentityList,0)),TRUE,FALSE)))</f>
        <v>1</v>
      </c>
      <c r="N788" s="13" t="b">
        <f t="shared" ref="N788:N851" si="75">IF(G788="",TRUE,(IF(ISNUMBER(MATCH(G788,ShortRelationList,0)),TRUE,FALSE)))</f>
        <v>1</v>
      </c>
    </row>
    <row r="789" spans="1:14">
      <c r="A789" s="67">
        <v>770</v>
      </c>
      <c r="B789" s="183"/>
      <c r="C789" s="183"/>
      <c r="D789" s="177"/>
      <c r="E789" s="177"/>
      <c r="F789" s="183"/>
      <c r="G789" s="177"/>
      <c r="H789" s="178"/>
      <c r="I789" s="13" t="b">
        <f t="shared" si="70"/>
        <v>1</v>
      </c>
      <c r="J789" s="13" t="b">
        <f t="shared" si="71"/>
        <v>1</v>
      </c>
      <c r="K789" s="13" t="b">
        <f t="shared" si="72"/>
        <v>1</v>
      </c>
      <c r="L789" s="13" t="b">
        <f t="shared" si="73"/>
        <v>1</v>
      </c>
      <c r="M789" s="13" t="b">
        <f t="shared" si="74"/>
        <v>1</v>
      </c>
      <c r="N789" s="13" t="b">
        <f t="shared" si="75"/>
        <v>1</v>
      </c>
    </row>
    <row r="790" spans="1:14">
      <c r="A790" s="67">
        <v>771</v>
      </c>
      <c r="B790" s="183"/>
      <c r="C790" s="183"/>
      <c r="D790" s="177"/>
      <c r="E790" s="177"/>
      <c r="F790" s="183"/>
      <c r="G790" s="177"/>
      <c r="H790" s="178"/>
      <c r="I790" s="13" t="b">
        <f t="shared" ref="I790:I853" si="76">IF(ISBLANK(B790),TRUE,IF(OR(ISBLANK(C790),ISBLANK(D790),ISBLANK(E790),ISBLANK(F790),ISBLANK(G790),ISBLANK(H790)),FALSE,TRUE))</f>
        <v>1</v>
      </c>
      <c r="J790" s="13" t="b">
        <f t="shared" ref="J790:J853" si="77">IF(OR(AND(B790="N/A",D790="N/A",E790="N/A",G790="N/A"),AND(ISBLANK(B790),ISBLANK(D790),ISBLANK(E790),ISBLANK(G790)),AND(NOT(ISBLANK(B790)),NOT(ISBLANK(D790)),NOT(ISBLANK(E790)),NOT(ISBLANK(G790)),B790&lt;&gt;"N/A",D790&lt;&gt;"N/A",E790&lt;&gt;"N/A",G790&lt;&gt;"N/A")),TRUE,FALSE)</f>
        <v>1</v>
      </c>
      <c r="K790" s="13" t="b">
        <f t="shared" ref="K790:K853" si="78">IF(OR(AND(ISBLANK(B790),H790=0),AND(B790="N/A",H790=0),AND(NOT(ISBLANK(B790)),B790&lt;&gt;"N/A",H790&lt;&gt;0)),TRUE,FALSE)</f>
        <v>1</v>
      </c>
      <c r="L790" s="13" t="b">
        <f t="shared" si="73"/>
        <v>1</v>
      </c>
      <c r="M790" s="13" t="b">
        <f t="shared" si="74"/>
        <v>1</v>
      </c>
      <c r="N790" s="13" t="b">
        <f t="shared" si="75"/>
        <v>1</v>
      </c>
    </row>
    <row r="791" spans="1:14">
      <c r="A791" s="67">
        <v>772</v>
      </c>
      <c r="B791" s="183"/>
      <c r="C791" s="183"/>
      <c r="D791" s="177"/>
      <c r="E791" s="177"/>
      <c r="F791" s="183"/>
      <c r="G791" s="177"/>
      <c r="H791" s="178"/>
      <c r="I791" s="13" t="b">
        <f t="shared" si="76"/>
        <v>1</v>
      </c>
      <c r="J791" s="13" t="b">
        <f t="shared" si="77"/>
        <v>1</v>
      </c>
      <c r="K791" s="13" t="b">
        <f t="shared" si="78"/>
        <v>1</v>
      </c>
      <c r="L791" s="13" t="b">
        <f t="shared" si="73"/>
        <v>1</v>
      </c>
      <c r="M791" s="13" t="b">
        <f t="shared" si="74"/>
        <v>1</v>
      </c>
      <c r="N791" s="13" t="b">
        <f t="shared" si="75"/>
        <v>1</v>
      </c>
    </row>
    <row r="792" spans="1:14">
      <c r="A792" s="67">
        <v>773</v>
      </c>
      <c r="B792" s="183"/>
      <c r="C792" s="183"/>
      <c r="D792" s="177"/>
      <c r="E792" s="177"/>
      <c r="F792" s="183"/>
      <c r="G792" s="177"/>
      <c r="H792" s="178"/>
      <c r="I792" s="13" t="b">
        <f t="shared" si="76"/>
        <v>1</v>
      </c>
      <c r="J792" s="13" t="b">
        <f t="shared" si="77"/>
        <v>1</v>
      </c>
      <c r="K792" s="13" t="b">
        <f t="shared" si="78"/>
        <v>1</v>
      </c>
      <c r="L792" s="13" t="b">
        <f t="shared" si="73"/>
        <v>1</v>
      </c>
      <c r="M792" s="13" t="b">
        <f t="shared" si="74"/>
        <v>1</v>
      </c>
      <c r="N792" s="13" t="b">
        <f t="shared" si="75"/>
        <v>1</v>
      </c>
    </row>
    <row r="793" spans="1:14">
      <c r="A793" s="67">
        <v>774</v>
      </c>
      <c r="B793" s="183"/>
      <c r="C793" s="183"/>
      <c r="D793" s="177"/>
      <c r="E793" s="177"/>
      <c r="F793" s="183"/>
      <c r="G793" s="177"/>
      <c r="H793" s="178"/>
      <c r="I793" s="13" t="b">
        <f t="shared" si="76"/>
        <v>1</v>
      </c>
      <c r="J793" s="13" t="b">
        <f t="shared" si="77"/>
        <v>1</v>
      </c>
      <c r="K793" s="13" t="b">
        <f t="shared" si="78"/>
        <v>1</v>
      </c>
      <c r="L793" s="13" t="b">
        <f t="shared" si="73"/>
        <v>1</v>
      </c>
      <c r="M793" s="13" t="b">
        <f t="shared" si="74"/>
        <v>1</v>
      </c>
      <c r="N793" s="13" t="b">
        <f t="shared" si="75"/>
        <v>1</v>
      </c>
    </row>
    <row r="794" spans="1:14">
      <c r="A794" s="67">
        <v>775</v>
      </c>
      <c r="B794" s="183"/>
      <c r="C794" s="183"/>
      <c r="D794" s="177"/>
      <c r="E794" s="177"/>
      <c r="F794" s="183"/>
      <c r="G794" s="177"/>
      <c r="H794" s="178"/>
      <c r="I794" s="13" t="b">
        <f t="shared" si="76"/>
        <v>1</v>
      </c>
      <c r="J794" s="13" t="b">
        <f t="shared" si="77"/>
        <v>1</v>
      </c>
      <c r="K794" s="13" t="b">
        <f t="shared" si="78"/>
        <v>1</v>
      </c>
      <c r="L794" s="13" t="b">
        <f t="shared" si="73"/>
        <v>1</v>
      </c>
      <c r="M794" s="13" t="b">
        <f t="shared" si="74"/>
        <v>1</v>
      </c>
      <c r="N794" s="13" t="b">
        <f t="shared" si="75"/>
        <v>1</v>
      </c>
    </row>
    <row r="795" spans="1:14">
      <c r="A795" s="67">
        <v>776</v>
      </c>
      <c r="B795" s="183"/>
      <c r="C795" s="183"/>
      <c r="D795" s="177"/>
      <c r="E795" s="177"/>
      <c r="F795" s="183"/>
      <c r="G795" s="177"/>
      <c r="H795" s="178"/>
      <c r="I795" s="13" t="b">
        <f t="shared" si="76"/>
        <v>1</v>
      </c>
      <c r="J795" s="13" t="b">
        <f t="shared" si="77"/>
        <v>1</v>
      </c>
      <c r="K795" s="13" t="b">
        <f t="shared" si="78"/>
        <v>1</v>
      </c>
      <c r="L795" s="13" t="b">
        <f t="shared" si="73"/>
        <v>1</v>
      </c>
      <c r="M795" s="13" t="b">
        <f t="shared" si="74"/>
        <v>1</v>
      </c>
      <c r="N795" s="13" t="b">
        <f t="shared" si="75"/>
        <v>1</v>
      </c>
    </row>
    <row r="796" spans="1:14">
      <c r="A796" s="67">
        <v>777</v>
      </c>
      <c r="B796" s="183"/>
      <c r="C796" s="183"/>
      <c r="D796" s="177"/>
      <c r="E796" s="177"/>
      <c r="F796" s="183"/>
      <c r="G796" s="177"/>
      <c r="H796" s="178"/>
      <c r="I796" s="13" t="b">
        <f t="shared" si="76"/>
        <v>1</v>
      </c>
      <c r="J796" s="13" t="b">
        <f t="shared" si="77"/>
        <v>1</v>
      </c>
      <c r="K796" s="13" t="b">
        <f t="shared" si="78"/>
        <v>1</v>
      </c>
      <c r="L796" s="13" t="b">
        <f t="shared" si="73"/>
        <v>1</v>
      </c>
      <c r="M796" s="13" t="b">
        <f t="shared" si="74"/>
        <v>1</v>
      </c>
      <c r="N796" s="13" t="b">
        <f t="shared" si="75"/>
        <v>1</v>
      </c>
    </row>
    <row r="797" spans="1:14">
      <c r="A797" s="67">
        <v>778</v>
      </c>
      <c r="B797" s="183"/>
      <c r="C797" s="183"/>
      <c r="D797" s="177"/>
      <c r="E797" s="177"/>
      <c r="F797" s="183"/>
      <c r="G797" s="177"/>
      <c r="H797" s="178"/>
      <c r="I797" s="13" t="b">
        <f t="shared" si="76"/>
        <v>1</v>
      </c>
      <c r="J797" s="13" t="b">
        <f t="shared" si="77"/>
        <v>1</v>
      </c>
      <c r="K797" s="13" t="b">
        <f t="shared" si="78"/>
        <v>1</v>
      </c>
      <c r="L797" s="13" t="b">
        <f t="shared" si="73"/>
        <v>1</v>
      </c>
      <c r="M797" s="13" t="b">
        <f t="shared" si="74"/>
        <v>1</v>
      </c>
      <c r="N797" s="13" t="b">
        <f t="shared" si="75"/>
        <v>1</v>
      </c>
    </row>
    <row r="798" spans="1:14">
      <c r="A798" s="67">
        <v>779</v>
      </c>
      <c r="B798" s="183"/>
      <c r="C798" s="183"/>
      <c r="D798" s="177"/>
      <c r="E798" s="177"/>
      <c r="F798" s="183"/>
      <c r="G798" s="177"/>
      <c r="H798" s="178"/>
      <c r="I798" s="13" t="b">
        <f t="shared" si="76"/>
        <v>1</v>
      </c>
      <c r="J798" s="13" t="b">
        <f t="shared" si="77"/>
        <v>1</v>
      </c>
      <c r="K798" s="13" t="b">
        <f t="shared" si="78"/>
        <v>1</v>
      </c>
      <c r="L798" s="13" t="b">
        <f t="shared" si="73"/>
        <v>1</v>
      </c>
      <c r="M798" s="13" t="b">
        <f t="shared" si="74"/>
        <v>1</v>
      </c>
      <c r="N798" s="13" t="b">
        <f t="shared" si="75"/>
        <v>1</v>
      </c>
    </row>
    <row r="799" spans="1:14">
      <c r="A799" s="67">
        <v>780</v>
      </c>
      <c r="B799" s="183"/>
      <c r="C799" s="183"/>
      <c r="D799" s="177"/>
      <c r="E799" s="177"/>
      <c r="F799" s="183"/>
      <c r="G799" s="177"/>
      <c r="H799" s="178"/>
      <c r="I799" s="13" t="b">
        <f t="shared" si="76"/>
        <v>1</v>
      </c>
      <c r="J799" s="13" t="b">
        <f t="shared" si="77"/>
        <v>1</v>
      </c>
      <c r="K799" s="13" t="b">
        <f t="shared" si="78"/>
        <v>1</v>
      </c>
      <c r="L799" s="13" t="b">
        <f t="shared" si="73"/>
        <v>1</v>
      </c>
      <c r="M799" s="13" t="b">
        <f t="shared" si="74"/>
        <v>1</v>
      </c>
      <c r="N799" s="13" t="b">
        <f t="shared" si="75"/>
        <v>1</v>
      </c>
    </row>
    <row r="800" spans="1:14">
      <c r="A800" s="67">
        <v>781</v>
      </c>
      <c r="B800" s="183"/>
      <c r="C800" s="183"/>
      <c r="D800" s="177"/>
      <c r="E800" s="177"/>
      <c r="F800" s="183"/>
      <c r="G800" s="177"/>
      <c r="H800" s="178"/>
      <c r="I800" s="13" t="b">
        <f t="shared" si="76"/>
        <v>1</v>
      </c>
      <c r="J800" s="13" t="b">
        <f t="shared" si="77"/>
        <v>1</v>
      </c>
      <c r="K800" s="13" t="b">
        <f t="shared" si="78"/>
        <v>1</v>
      </c>
      <c r="L800" s="13" t="b">
        <f t="shared" si="73"/>
        <v>1</v>
      </c>
      <c r="M800" s="13" t="b">
        <f t="shared" si="74"/>
        <v>1</v>
      </c>
      <c r="N800" s="13" t="b">
        <f t="shared" si="75"/>
        <v>1</v>
      </c>
    </row>
    <row r="801" spans="1:14">
      <c r="A801" s="67">
        <v>782</v>
      </c>
      <c r="B801" s="183"/>
      <c r="C801" s="183"/>
      <c r="D801" s="177"/>
      <c r="E801" s="177"/>
      <c r="F801" s="183"/>
      <c r="G801" s="177"/>
      <c r="H801" s="178"/>
      <c r="I801" s="13" t="b">
        <f t="shared" si="76"/>
        <v>1</v>
      </c>
      <c r="J801" s="13" t="b">
        <f t="shared" si="77"/>
        <v>1</v>
      </c>
      <c r="K801" s="13" t="b">
        <f t="shared" si="78"/>
        <v>1</v>
      </c>
      <c r="L801" s="13" t="b">
        <f t="shared" si="73"/>
        <v>1</v>
      </c>
      <c r="M801" s="13" t="b">
        <f t="shared" si="74"/>
        <v>1</v>
      </c>
      <c r="N801" s="13" t="b">
        <f t="shared" si="75"/>
        <v>1</v>
      </c>
    </row>
    <row r="802" spans="1:14">
      <c r="A802" s="67">
        <v>783</v>
      </c>
      <c r="B802" s="183"/>
      <c r="C802" s="183"/>
      <c r="D802" s="177"/>
      <c r="E802" s="177"/>
      <c r="F802" s="183"/>
      <c r="G802" s="177"/>
      <c r="H802" s="178"/>
      <c r="I802" s="13" t="b">
        <f t="shared" si="76"/>
        <v>1</v>
      </c>
      <c r="J802" s="13" t="b">
        <f t="shared" si="77"/>
        <v>1</v>
      </c>
      <c r="K802" s="13" t="b">
        <f t="shared" si="78"/>
        <v>1</v>
      </c>
      <c r="L802" s="13" t="b">
        <f t="shared" si="73"/>
        <v>1</v>
      </c>
      <c r="M802" s="13" t="b">
        <f t="shared" si="74"/>
        <v>1</v>
      </c>
      <c r="N802" s="13" t="b">
        <f t="shared" si="75"/>
        <v>1</v>
      </c>
    </row>
    <row r="803" spans="1:14">
      <c r="A803" s="67">
        <v>784</v>
      </c>
      <c r="B803" s="183"/>
      <c r="C803" s="183"/>
      <c r="D803" s="177"/>
      <c r="E803" s="177"/>
      <c r="F803" s="183"/>
      <c r="G803" s="177"/>
      <c r="H803" s="178"/>
      <c r="I803" s="13" t="b">
        <f t="shared" si="76"/>
        <v>1</v>
      </c>
      <c r="J803" s="13" t="b">
        <f t="shared" si="77"/>
        <v>1</v>
      </c>
      <c r="K803" s="13" t="b">
        <f t="shared" si="78"/>
        <v>1</v>
      </c>
      <c r="L803" s="13" t="b">
        <f t="shared" si="73"/>
        <v>1</v>
      </c>
      <c r="M803" s="13" t="b">
        <f t="shared" si="74"/>
        <v>1</v>
      </c>
      <c r="N803" s="13" t="b">
        <f t="shared" si="75"/>
        <v>1</v>
      </c>
    </row>
    <row r="804" spans="1:14">
      <c r="A804" s="67">
        <v>785</v>
      </c>
      <c r="B804" s="183"/>
      <c r="C804" s="183"/>
      <c r="D804" s="177"/>
      <c r="E804" s="177"/>
      <c r="F804" s="183"/>
      <c r="G804" s="177"/>
      <c r="H804" s="178"/>
      <c r="I804" s="13" t="b">
        <f t="shared" si="76"/>
        <v>1</v>
      </c>
      <c r="J804" s="13" t="b">
        <f t="shared" si="77"/>
        <v>1</v>
      </c>
      <c r="K804" s="13" t="b">
        <f t="shared" si="78"/>
        <v>1</v>
      </c>
      <c r="L804" s="13" t="b">
        <f t="shared" si="73"/>
        <v>1</v>
      </c>
      <c r="M804" s="13" t="b">
        <f t="shared" si="74"/>
        <v>1</v>
      </c>
      <c r="N804" s="13" t="b">
        <f t="shared" si="75"/>
        <v>1</v>
      </c>
    </row>
    <row r="805" spans="1:14">
      <c r="A805" s="67">
        <v>786</v>
      </c>
      <c r="B805" s="183"/>
      <c r="C805" s="183"/>
      <c r="D805" s="177"/>
      <c r="E805" s="177"/>
      <c r="F805" s="183"/>
      <c r="G805" s="177"/>
      <c r="H805" s="178"/>
      <c r="I805" s="13" t="b">
        <f t="shared" si="76"/>
        <v>1</v>
      </c>
      <c r="J805" s="13" t="b">
        <f t="shared" si="77"/>
        <v>1</v>
      </c>
      <c r="K805" s="13" t="b">
        <f t="shared" si="78"/>
        <v>1</v>
      </c>
      <c r="L805" s="13" t="b">
        <f t="shared" si="73"/>
        <v>1</v>
      </c>
      <c r="M805" s="13" t="b">
        <f t="shared" si="74"/>
        <v>1</v>
      </c>
      <c r="N805" s="13" t="b">
        <f t="shared" si="75"/>
        <v>1</v>
      </c>
    </row>
    <row r="806" spans="1:14">
      <c r="A806" s="67">
        <v>787</v>
      </c>
      <c r="B806" s="183"/>
      <c r="C806" s="183"/>
      <c r="D806" s="177"/>
      <c r="E806" s="177"/>
      <c r="F806" s="183"/>
      <c r="G806" s="177"/>
      <c r="H806" s="178"/>
      <c r="I806" s="13" t="b">
        <f t="shared" si="76"/>
        <v>1</v>
      </c>
      <c r="J806" s="13" t="b">
        <f t="shared" si="77"/>
        <v>1</v>
      </c>
      <c r="K806" s="13" t="b">
        <f t="shared" si="78"/>
        <v>1</v>
      </c>
      <c r="L806" s="13" t="b">
        <f t="shared" si="73"/>
        <v>1</v>
      </c>
      <c r="M806" s="13" t="b">
        <f t="shared" si="74"/>
        <v>1</v>
      </c>
      <c r="N806" s="13" t="b">
        <f t="shared" si="75"/>
        <v>1</v>
      </c>
    </row>
    <row r="807" spans="1:14">
      <c r="A807" s="67">
        <v>788</v>
      </c>
      <c r="B807" s="183"/>
      <c r="C807" s="183"/>
      <c r="D807" s="177"/>
      <c r="E807" s="177"/>
      <c r="F807" s="183"/>
      <c r="G807" s="177"/>
      <c r="H807" s="178"/>
      <c r="I807" s="13" t="b">
        <f t="shared" si="76"/>
        <v>1</v>
      </c>
      <c r="J807" s="13" t="b">
        <f t="shared" si="77"/>
        <v>1</v>
      </c>
      <c r="K807" s="13" t="b">
        <f t="shared" si="78"/>
        <v>1</v>
      </c>
      <c r="L807" s="13" t="b">
        <f t="shared" si="73"/>
        <v>1</v>
      </c>
      <c r="M807" s="13" t="b">
        <f t="shared" si="74"/>
        <v>1</v>
      </c>
      <c r="N807" s="13" t="b">
        <f t="shared" si="75"/>
        <v>1</v>
      </c>
    </row>
    <row r="808" spans="1:14">
      <c r="A808" s="67">
        <v>789</v>
      </c>
      <c r="B808" s="183"/>
      <c r="C808" s="183"/>
      <c r="D808" s="177"/>
      <c r="E808" s="177"/>
      <c r="F808" s="183"/>
      <c r="G808" s="177"/>
      <c r="H808" s="178"/>
      <c r="I808" s="13" t="b">
        <f t="shared" si="76"/>
        <v>1</v>
      </c>
      <c r="J808" s="13" t="b">
        <f t="shared" si="77"/>
        <v>1</v>
      </c>
      <c r="K808" s="13" t="b">
        <f t="shared" si="78"/>
        <v>1</v>
      </c>
      <c r="L808" s="13" t="b">
        <f t="shared" si="73"/>
        <v>1</v>
      </c>
      <c r="M808" s="13" t="b">
        <f t="shared" si="74"/>
        <v>1</v>
      </c>
      <c r="N808" s="13" t="b">
        <f t="shared" si="75"/>
        <v>1</v>
      </c>
    </row>
    <row r="809" spans="1:14">
      <c r="A809" s="67">
        <v>790</v>
      </c>
      <c r="B809" s="183"/>
      <c r="C809" s="183"/>
      <c r="D809" s="177"/>
      <c r="E809" s="177"/>
      <c r="F809" s="183"/>
      <c r="G809" s="177"/>
      <c r="H809" s="178"/>
      <c r="I809" s="13" t="b">
        <f t="shared" si="76"/>
        <v>1</v>
      </c>
      <c r="J809" s="13" t="b">
        <f t="shared" si="77"/>
        <v>1</v>
      </c>
      <c r="K809" s="13" t="b">
        <f t="shared" si="78"/>
        <v>1</v>
      </c>
      <c r="L809" s="13" t="b">
        <f t="shared" si="73"/>
        <v>1</v>
      </c>
      <c r="M809" s="13" t="b">
        <f t="shared" si="74"/>
        <v>1</v>
      </c>
      <c r="N809" s="13" t="b">
        <f t="shared" si="75"/>
        <v>1</v>
      </c>
    </row>
    <row r="810" spans="1:14">
      <c r="A810" s="67">
        <v>791</v>
      </c>
      <c r="B810" s="183"/>
      <c r="C810" s="183"/>
      <c r="D810" s="177"/>
      <c r="E810" s="177"/>
      <c r="F810" s="183"/>
      <c r="G810" s="177"/>
      <c r="H810" s="178"/>
      <c r="I810" s="13" t="b">
        <f t="shared" si="76"/>
        <v>1</v>
      </c>
      <c r="J810" s="13" t="b">
        <f t="shared" si="77"/>
        <v>1</v>
      </c>
      <c r="K810" s="13" t="b">
        <f t="shared" si="78"/>
        <v>1</v>
      </c>
      <c r="L810" s="13" t="b">
        <f t="shared" si="73"/>
        <v>1</v>
      </c>
      <c r="M810" s="13" t="b">
        <f t="shared" si="74"/>
        <v>1</v>
      </c>
      <c r="N810" s="13" t="b">
        <f t="shared" si="75"/>
        <v>1</v>
      </c>
    </row>
    <row r="811" spans="1:14">
      <c r="A811" s="67">
        <v>792</v>
      </c>
      <c r="B811" s="183"/>
      <c r="C811" s="183"/>
      <c r="D811" s="177"/>
      <c r="E811" s="177"/>
      <c r="F811" s="183"/>
      <c r="G811" s="177"/>
      <c r="H811" s="178"/>
      <c r="I811" s="13" t="b">
        <f t="shared" si="76"/>
        <v>1</v>
      </c>
      <c r="J811" s="13" t="b">
        <f t="shared" si="77"/>
        <v>1</v>
      </c>
      <c r="K811" s="13" t="b">
        <f t="shared" si="78"/>
        <v>1</v>
      </c>
      <c r="L811" s="13" t="b">
        <f t="shared" si="73"/>
        <v>1</v>
      </c>
      <c r="M811" s="13" t="b">
        <f t="shared" si="74"/>
        <v>1</v>
      </c>
      <c r="N811" s="13" t="b">
        <f t="shared" si="75"/>
        <v>1</v>
      </c>
    </row>
    <row r="812" spans="1:14">
      <c r="A812" s="67">
        <v>793</v>
      </c>
      <c r="B812" s="183"/>
      <c r="C812" s="183"/>
      <c r="D812" s="177"/>
      <c r="E812" s="177"/>
      <c r="F812" s="183"/>
      <c r="G812" s="177"/>
      <c r="H812" s="178"/>
      <c r="I812" s="13" t="b">
        <f t="shared" si="76"/>
        <v>1</v>
      </c>
      <c r="J812" s="13" t="b">
        <f t="shared" si="77"/>
        <v>1</v>
      </c>
      <c r="K812" s="13" t="b">
        <f t="shared" si="78"/>
        <v>1</v>
      </c>
      <c r="L812" s="13" t="b">
        <f t="shared" si="73"/>
        <v>1</v>
      </c>
      <c r="M812" s="13" t="b">
        <f t="shared" si="74"/>
        <v>1</v>
      </c>
      <c r="N812" s="13" t="b">
        <f t="shared" si="75"/>
        <v>1</v>
      </c>
    </row>
    <row r="813" spans="1:14">
      <c r="A813" s="67">
        <v>794</v>
      </c>
      <c r="B813" s="183"/>
      <c r="C813" s="183"/>
      <c r="D813" s="177"/>
      <c r="E813" s="177"/>
      <c r="F813" s="183"/>
      <c r="G813" s="177"/>
      <c r="H813" s="178"/>
      <c r="I813" s="13" t="b">
        <f t="shared" si="76"/>
        <v>1</v>
      </c>
      <c r="J813" s="13" t="b">
        <f t="shared" si="77"/>
        <v>1</v>
      </c>
      <c r="K813" s="13" t="b">
        <f t="shared" si="78"/>
        <v>1</v>
      </c>
      <c r="L813" s="13" t="b">
        <f t="shared" si="73"/>
        <v>1</v>
      </c>
      <c r="M813" s="13" t="b">
        <f t="shared" si="74"/>
        <v>1</v>
      </c>
      <c r="N813" s="13" t="b">
        <f t="shared" si="75"/>
        <v>1</v>
      </c>
    </row>
    <row r="814" spans="1:14">
      <c r="A814" s="67">
        <v>795</v>
      </c>
      <c r="B814" s="183"/>
      <c r="C814" s="183"/>
      <c r="D814" s="177"/>
      <c r="E814" s="177"/>
      <c r="F814" s="183"/>
      <c r="G814" s="177"/>
      <c r="H814" s="178"/>
      <c r="I814" s="13" t="b">
        <f t="shared" si="76"/>
        <v>1</v>
      </c>
      <c r="J814" s="13" t="b">
        <f t="shared" si="77"/>
        <v>1</v>
      </c>
      <c r="K814" s="13" t="b">
        <f t="shared" si="78"/>
        <v>1</v>
      </c>
      <c r="L814" s="13" t="b">
        <f t="shared" si="73"/>
        <v>1</v>
      </c>
      <c r="M814" s="13" t="b">
        <f t="shared" si="74"/>
        <v>1</v>
      </c>
      <c r="N814" s="13" t="b">
        <f t="shared" si="75"/>
        <v>1</v>
      </c>
    </row>
    <row r="815" spans="1:14">
      <c r="A815" s="67">
        <v>796</v>
      </c>
      <c r="B815" s="183"/>
      <c r="C815" s="183"/>
      <c r="D815" s="177"/>
      <c r="E815" s="177"/>
      <c r="F815" s="183"/>
      <c r="G815" s="177"/>
      <c r="H815" s="178"/>
      <c r="I815" s="13" t="b">
        <f t="shared" si="76"/>
        <v>1</v>
      </c>
      <c r="J815" s="13" t="b">
        <f t="shared" si="77"/>
        <v>1</v>
      </c>
      <c r="K815" s="13" t="b">
        <f t="shared" si="78"/>
        <v>1</v>
      </c>
      <c r="L815" s="13" t="b">
        <f t="shared" si="73"/>
        <v>1</v>
      </c>
      <c r="M815" s="13" t="b">
        <f t="shared" si="74"/>
        <v>1</v>
      </c>
      <c r="N815" s="13" t="b">
        <f t="shared" si="75"/>
        <v>1</v>
      </c>
    </row>
    <row r="816" spans="1:14">
      <c r="A816" s="67">
        <v>797</v>
      </c>
      <c r="B816" s="183"/>
      <c r="C816" s="183"/>
      <c r="D816" s="177"/>
      <c r="E816" s="177"/>
      <c r="F816" s="183"/>
      <c r="G816" s="177"/>
      <c r="H816" s="178"/>
      <c r="I816" s="13" t="b">
        <f t="shared" si="76"/>
        <v>1</v>
      </c>
      <c r="J816" s="13" t="b">
        <f t="shared" si="77"/>
        <v>1</v>
      </c>
      <c r="K816" s="13" t="b">
        <f t="shared" si="78"/>
        <v>1</v>
      </c>
      <c r="L816" s="13" t="b">
        <f t="shared" si="73"/>
        <v>1</v>
      </c>
      <c r="M816" s="13" t="b">
        <f t="shared" si="74"/>
        <v>1</v>
      </c>
      <c r="N816" s="13" t="b">
        <f t="shared" si="75"/>
        <v>1</v>
      </c>
    </row>
    <row r="817" spans="1:14">
      <c r="A817" s="67">
        <v>798</v>
      </c>
      <c r="B817" s="183"/>
      <c r="C817" s="183"/>
      <c r="D817" s="177"/>
      <c r="E817" s="177"/>
      <c r="F817" s="183"/>
      <c r="G817" s="177"/>
      <c r="H817" s="178"/>
      <c r="I817" s="13" t="b">
        <f t="shared" si="76"/>
        <v>1</v>
      </c>
      <c r="J817" s="13" t="b">
        <f t="shared" si="77"/>
        <v>1</v>
      </c>
      <c r="K817" s="13" t="b">
        <f t="shared" si="78"/>
        <v>1</v>
      </c>
      <c r="L817" s="13" t="b">
        <f t="shared" si="73"/>
        <v>1</v>
      </c>
      <c r="M817" s="13" t="b">
        <f t="shared" si="74"/>
        <v>1</v>
      </c>
      <c r="N817" s="13" t="b">
        <f t="shared" si="75"/>
        <v>1</v>
      </c>
    </row>
    <row r="818" spans="1:14">
      <c r="A818" s="67">
        <v>799</v>
      </c>
      <c r="B818" s="183"/>
      <c r="C818" s="183"/>
      <c r="D818" s="177"/>
      <c r="E818" s="177"/>
      <c r="F818" s="183"/>
      <c r="G818" s="177"/>
      <c r="H818" s="178"/>
      <c r="I818" s="13" t="b">
        <f t="shared" si="76"/>
        <v>1</v>
      </c>
      <c r="J818" s="13" t="b">
        <f t="shared" si="77"/>
        <v>1</v>
      </c>
      <c r="K818" s="13" t="b">
        <f t="shared" si="78"/>
        <v>1</v>
      </c>
      <c r="L818" s="13" t="b">
        <f t="shared" si="73"/>
        <v>1</v>
      </c>
      <c r="M818" s="13" t="b">
        <f t="shared" si="74"/>
        <v>1</v>
      </c>
      <c r="N818" s="13" t="b">
        <f t="shared" si="75"/>
        <v>1</v>
      </c>
    </row>
    <row r="819" spans="1:14">
      <c r="A819" s="67">
        <v>800</v>
      </c>
      <c r="B819" s="183"/>
      <c r="C819" s="183"/>
      <c r="D819" s="177"/>
      <c r="E819" s="177"/>
      <c r="F819" s="183"/>
      <c r="G819" s="177"/>
      <c r="H819" s="178"/>
      <c r="I819" s="13" t="b">
        <f t="shared" si="76"/>
        <v>1</v>
      </c>
      <c r="J819" s="13" t="b">
        <f t="shared" si="77"/>
        <v>1</v>
      </c>
      <c r="K819" s="13" t="b">
        <f t="shared" si="78"/>
        <v>1</v>
      </c>
      <c r="L819" s="13" t="b">
        <f t="shared" si="73"/>
        <v>1</v>
      </c>
      <c r="M819" s="13" t="b">
        <f t="shared" si="74"/>
        <v>1</v>
      </c>
      <c r="N819" s="13" t="b">
        <f t="shared" si="75"/>
        <v>1</v>
      </c>
    </row>
    <row r="820" spans="1:14">
      <c r="A820" s="67">
        <v>801</v>
      </c>
      <c r="B820" s="183"/>
      <c r="C820" s="183"/>
      <c r="D820" s="177"/>
      <c r="E820" s="177"/>
      <c r="F820" s="183"/>
      <c r="G820" s="177"/>
      <c r="H820" s="178"/>
      <c r="I820" s="13" t="b">
        <f t="shared" si="76"/>
        <v>1</v>
      </c>
      <c r="J820" s="13" t="b">
        <f t="shared" si="77"/>
        <v>1</v>
      </c>
      <c r="K820" s="13" t="b">
        <f t="shared" si="78"/>
        <v>1</v>
      </c>
      <c r="L820" s="13" t="b">
        <f t="shared" si="73"/>
        <v>1</v>
      </c>
      <c r="M820" s="13" t="b">
        <f t="shared" si="74"/>
        <v>1</v>
      </c>
      <c r="N820" s="13" t="b">
        <f t="shared" si="75"/>
        <v>1</v>
      </c>
    </row>
    <row r="821" spans="1:14">
      <c r="A821" s="67">
        <v>802</v>
      </c>
      <c r="B821" s="183"/>
      <c r="C821" s="183"/>
      <c r="D821" s="177"/>
      <c r="E821" s="177"/>
      <c r="F821" s="183"/>
      <c r="G821" s="177"/>
      <c r="H821" s="178"/>
      <c r="I821" s="13" t="b">
        <f t="shared" si="76"/>
        <v>1</v>
      </c>
      <c r="J821" s="13" t="b">
        <f t="shared" si="77"/>
        <v>1</v>
      </c>
      <c r="K821" s="13" t="b">
        <f t="shared" si="78"/>
        <v>1</v>
      </c>
      <c r="L821" s="13" t="b">
        <f t="shared" si="73"/>
        <v>1</v>
      </c>
      <c r="M821" s="13" t="b">
        <f t="shared" si="74"/>
        <v>1</v>
      </c>
      <c r="N821" s="13" t="b">
        <f t="shared" si="75"/>
        <v>1</v>
      </c>
    </row>
    <row r="822" spans="1:14">
      <c r="A822" s="67">
        <v>803</v>
      </c>
      <c r="B822" s="183"/>
      <c r="C822" s="183"/>
      <c r="D822" s="177"/>
      <c r="E822" s="177"/>
      <c r="F822" s="183"/>
      <c r="G822" s="177"/>
      <c r="H822" s="178"/>
      <c r="I822" s="13" t="b">
        <f t="shared" si="76"/>
        <v>1</v>
      </c>
      <c r="J822" s="13" t="b">
        <f t="shared" si="77"/>
        <v>1</v>
      </c>
      <c r="K822" s="13" t="b">
        <f t="shared" si="78"/>
        <v>1</v>
      </c>
      <c r="L822" s="13" t="b">
        <f t="shared" si="73"/>
        <v>1</v>
      </c>
      <c r="M822" s="13" t="b">
        <f t="shared" si="74"/>
        <v>1</v>
      </c>
      <c r="N822" s="13" t="b">
        <f t="shared" si="75"/>
        <v>1</v>
      </c>
    </row>
    <row r="823" spans="1:14">
      <c r="A823" s="67">
        <v>804</v>
      </c>
      <c r="B823" s="183"/>
      <c r="C823" s="183"/>
      <c r="D823" s="177"/>
      <c r="E823" s="177"/>
      <c r="F823" s="183"/>
      <c r="G823" s="177"/>
      <c r="H823" s="178"/>
      <c r="I823" s="13" t="b">
        <f t="shared" si="76"/>
        <v>1</v>
      </c>
      <c r="J823" s="13" t="b">
        <f t="shared" si="77"/>
        <v>1</v>
      </c>
      <c r="K823" s="13" t="b">
        <f t="shared" si="78"/>
        <v>1</v>
      </c>
      <c r="L823" s="13" t="b">
        <f t="shared" si="73"/>
        <v>1</v>
      </c>
      <c r="M823" s="13" t="b">
        <f t="shared" si="74"/>
        <v>1</v>
      </c>
      <c r="N823" s="13" t="b">
        <f t="shared" si="75"/>
        <v>1</v>
      </c>
    </row>
    <row r="824" spans="1:14">
      <c r="A824" s="67">
        <v>805</v>
      </c>
      <c r="B824" s="183"/>
      <c r="C824" s="183"/>
      <c r="D824" s="177"/>
      <c r="E824" s="177"/>
      <c r="F824" s="183"/>
      <c r="G824" s="177"/>
      <c r="H824" s="178"/>
      <c r="I824" s="13" t="b">
        <f t="shared" si="76"/>
        <v>1</v>
      </c>
      <c r="J824" s="13" t="b">
        <f t="shared" si="77"/>
        <v>1</v>
      </c>
      <c r="K824" s="13" t="b">
        <f t="shared" si="78"/>
        <v>1</v>
      </c>
      <c r="L824" s="13" t="b">
        <f t="shared" si="73"/>
        <v>1</v>
      </c>
      <c r="M824" s="13" t="b">
        <f t="shared" si="74"/>
        <v>1</v>
      </c>
      <c r="N824" s="13" t="b">
        <f t="shared" si="75"/>
        <v>1</v>
      </c>
    </row>
    <row r="825" spans="1:14">
      <c r="A825" s="67">
        <v>806</v>
      </c>
      <c r="B825" s="183"/>
      <c r="C825" s="183"/>
      <c r="D825" s="177"/>
      <c r="E825" s="177"/>
      <c r="F825" s="183"/>
      <c r="G825" s="177"/>
      <c r="H825" s="178"/>
      <c r="I825" s="13" t="b">
        <f t="shared" si="76"/>
        <v>1</v>
      </c>
      <c r="J825" s="13" t="b">
        <f t="shared" si="77"/>
        <v>1</v>
      </c>
      <c r="K825" s="13" t="b">
        <f t="shared" si="78"/>
        <v>1</v>
      </c>
      <c r="L825" s="13" t="b">
        <f t="shared" si="73"/>
        <v>1</v>
      </c>
      <c r="M825" s="13" t="b">
        <f t="shared" si="74"/>
        <v>1</v>
      </c>
      <c r="N825" s="13" t="b">
        <f t="shared" si="75"/>
        <v>1</v>
      </c>
    </row>
    <row r="826" spans="1:14">
      <c r="A826" s="67">
        <v>807</v>
      </c>
      <c r="B826" s="183"/>
      <c r="C826" s="183"/>
      <c r="D826" s="177"/>
      <c r="E826" s="177"/>
      <c r="F826" s="183"/>
      <c r="G826" s="177"/>
      <c r="H826" s="178"/>
      <c r="I826" s="13" t="b">
        <f t="shared" si="76"/>
        <v>1</v>
      </c>
      <c r="J826" s="13" t="b">
        <f t="shared" si="77"/>
        <v>1</v>
      </c>
      <c r="K826" s="13" t="b">
        <f t="shared" si="78"/>
        <v>1</v>
      </c>
      <c r="L826" s="13" t="b">
        <f t="shared" si="73"/>
        <v>1</v>
      </c>
      <c r="M826" s="13" t="b">
        <f t="shared" si="74"/>
        <v>1</v>
      </c>
      <c r="N826" s="13" t="b">
        <f t="shared" si="75"/>
        <v>1</v>
      </c>
    </row>
    <row r="827" spans="1:14">
      <c r="A827" s="67">
        <v>808</v>
      </c>
      <c r="B827" s="183"/>
      <c r="C827" s="183"/>
      <c r="D827" s="177"/>
      <c r="E827" s="177"/>
      <c r="F827" s="183"/>
      <c r="G827" s="177"/>
      <c r="H827" s="178"/>
      <c r="I827" s="13" t="b">
        <f t="shared" si="76"/>
        <v>1</v>
      </c>
      <c r="J827" s="13" t="b">
        <f t="shared" si="77"/>
        <v>1</v>
      </c>
      <c r="K827" s="13" t="b">
        <f t="shared" si="78"/>
        <v>1</v>
      </c>
      <c r="L827" s="13" t="b">
        <f t="shared" si="73"/>
        <v>1</v>
      </c>
      <c r="M827" s="13" t="b">
        <f t="shared" si="74"/>
        <v>1</v>
      </c>
      <c r="N827" s="13" t="b">
        <f t="shared" si="75"/>
        <v>1</v>
      </c>
    </row>
    <row r="828" spans="1:14">
      <c r="A828" s="67">
        <v>809</v>
      </c>
      <c r="B828" s="183"/>
      <c r="C828" s="183"/>
      <c r="D828" s="177"/>
      <c r="E828" s="177"/>
      <c r="F828" s="183"/>
      <c r="G828" s="177"/>
      <c r="H828" s="178"/>
      <c r="I828" s="13" t="b">
        <f t="shared" si="76"/>
        <v>1</v>
      </c>
      <c r="J828" s="13" t="b">
        <f t="shared" si="77"/>
        <v>1</v>
      </c>
      <c r="K828" s="13" t="b">
        <f t="shared" si="78"/>
        <v>1</v>
      </c>
      <c r="L828" s="13" t="b">
        <f t="shared" si="73"/>
        <v>1</v>
      </c>
      <c r="M828" s="13" t="b">
        <f t="shared" si="74"/>
        <v>1</v>
      </c>
      <c r="N828" s="13" t="b">
        <f t="shared" si="75"/>
        <v>1</v>
      </c>
    </row>
    <row r="829" spans="1:14">
      <c r="A829" s="67">
        <v>810</v>
      </c>
      <c r="B829" s="183"/>
      <c r="C829" s="183"/>
      <c r="D829" s="177"/>
      <c r="E829" s="177"/>
      <c r="F829" s="183"/>
      <c r="G829" s="177"/>
      <c r="H829" s="178"/>
      <c r="I829" s="13" t="b">
        <f t="shared" si="76"/>
        <v>1</v>
      </c>
      <c r="J829" s="13" t="b">
        <f t="shared" si="77"/>
        <v>1</v>
      </c>
      <c r="K829" s="13" t="b">
        <f t="shared" si="78"/>
        <v>1</v>
      </c>
      <c r="L829" s="13" t="b">
        <f t="shared" si="73"/>
        <v>1</v>
      </c>
      <c r="M829" s="13" t="b">
        <f t="shared" si="74"/>
        <v>1</v>
      </c>
      <c r="N829" s="13" t="b">
        <f t="shared" si="75"/>
        <v>1</v>
      </c>
    </row>
    <row r="830" spans="1:14">
      <c r="A830" s="67">
        <v>811</v>
      </c>
      <c r="B830" s="183"/>
      <c r="C830" s="183"/>
      <c r="D830" s="177"/>
      <c r="E830" s="177"/>
      <c r="F830" s="183"/>
      <c r="G830" s="177"/>
      <c r="H830" s="178"/>
      <c r="I830" s="13" t="b">
        <f t="shared" si="76"/>
        <v>1</v>
      </c>
      <c r="J830" s="13" t="b">
        <f t="shared" si="77"/>
        <v>1</v>
      </c>
      <c r="K830" s="13" t="b">
        <f t="shared" si="78"/>
        <v>1</v>
      </c>
      <c r="L830" s="13" t="b">
        <f t="shared" si="73"/>
        <v>1</v>
      </c>
      <c r="M830" s="13" t="b">
        <f t="shared" si="74"/>
        <v>1</v>
      </c>
      <c r="N830" s="13" t="b">
        <f t="shared" si="75"/>
        <v>1</v>
      </c>
    </row>
    <row r="831" spans="1:14">
      <c r="A831" s="67">
        <v>812</v>
      </c>
      <c r="B831" s="183"/>
      <c r="C831" s="183"/>
      <c r="D831" s="177"/>
      <c r="E831" s="177"/>
      <c r="F831" s="183"/>
      <c r="G831" s="177"/>
      <c r="H831" s="178"/>
      <c r="I831" s="13" t="b">
        <f t="shared" si="76"/>
        <v>1</v>
      </c>
      <c r="J831" s="13" t="b">
        <f t="shared" si="77"/>
        <v>1</v>
      </c>
      <c r="K831" s="13" t="b">
        <f t="shared" si="78"/>
        <v>1</v>
      </c>
      <c r="L831" s="13" t="b">
        <f t="shared" si="73"/>
        <v>1</v>
      </c>
      <c r="M831" s="13" t="b">
        <f t="shared" si="74"/>
        <v>1</v>
      </c>
      <c r="N831" s="13" t="b">
        <f t="shared" si="75"/>
        <v>1</v>
      </c>
    </row>
    <row r="832" spans="1:14">
      <c r="A832" s="67">
        <v>813</v>
      </c>
      <c r="B832" s="183"/>
      <c r="C832" s="183"/>
      <c r="D832" s="177"/>
      <c r="E832" s="177"/>
      <c r="F832" s="183"/>
      <c r="G832" s="177"/>
      <c r="H832" s="178"/>
      <c r="I832" s="13" t="b">
        <f t="shared" si="76"/>
        <v>1</v>
      </c>
      <c r="J832" s="13" t="b">
        <f t="shared" si="77"/>
        <v>1</v>
      </c>
      <c r="K832" s="13" t="b">
        <f t="shared" si="78"/>
        <v>1</v>
      </c>
      <c r="L832" s="13" t="b">
        <f t="shared" si="73"/>
        <v>1</v>
      </c>
      <c r="M832" s="13" t="b">
        <f t="shared" si="74"/>
        <v>1</v>
      </c>
      <c r="N832" s="13" t="b">
        <f t="shared" si="75"/>
        <v>1</v>
      </c>
    </row>
    <row r="833" spans="1:14">
      <c r="A833" s="67">
        <v>814</v>
      </c>
      <c r="B833" s="183"/>
      <c r="C833" s="183"/>
      <c r="D833" s="177"/>
      <c r="E833" s="177"/>
      <c r="F833" s="183"/>
      <c r="G833" s="177"/>
      <c r="H833" s="178"/>
      <c r="I833" s="13" t="b">
        <f t="shared" si="76"/>
        <v>1</v>
      </c>
      <c r="J833" s="13" t="b">
        <f t="shared" si="77"/>
        <v>1</v>
      </c>
      <c r="K833" s="13" t="b">
        <f t="shared" si="78"/>
        <v>1</v>
      </c>
      <c r="L833" s="13" t="b">
        <f t="shared" si="73"/>
        <v>1</v>
      </c>
      <c r="M833" s="13" t="b">
        <f t="shared" si="74"/>
        <v>1</v>
      </c>
      <c r="N833" s="13" t="b">
        <f t="shared" si="75"/>
        <v>1</v>
      </c>
    </row>
    <row r="834" spans="1:14">
      <c r="A834" s="67">
        <v>815</v>
      </c>
      <c r="B834" s="183"/>
      <c r="C834" s="183"/>
      <c r="D834" s="177"/>
      <c r="E834" s="177"/>
      <c r="F834" s="183"/>
      <c r="G834" s="177"/>
      <c r="H834" s="178"/>
      <c r="I834" s="13" t="b">
        <f t="shared" si="76"/>
        <v>1</v>
      </c>
      <c r="J834" s="13" t="b">
        <f t="shared" si="77"/>
        <v>1</v>
      </c>
      <c r="K834" s="13" t="b">
        <f t="shared" si="78"/>
        <v>1</v>
      </c>
      <c r="L834" s="13" t="b">
        <f t="shared" si="73"/>
        <v>1</v>
      </c>
      <c r="M834" s="13" t="b">
        <f t="shared" si="74"/>
        <v>1</v>
      </c>
      <c r="N834" s="13" t="b">
        <f t="shared" si="75"/>
        <v>1</v>
      </c>
    </row>
    <row r="835" spans="1:14">
      <c r="A835" s="67">
        <v>816</v>
      </c>
      <c r="B835" s="183"/>
      <c r="C835" s="183"/>
      <c r="D835" s="177"/>
      <c r="E835" s="177"/>
      <c r="F835" s="183"/>
      <c r="G835" s="177"/>
      <c r="H835" s="178"/>
      <c r="I835" s="13" t="b">
        <f t="shared" si="76"/>
        <v>1</v>
      </c>
      <c r="J835" s="13" t="b">
        <f t="shared" si="77"/>
        <v>1</v>
      </c>
      <c r="K835" s="13" t="b">
        <f t="shared" si="78"/>
        <v>1</v>
      </c>
      <c r="L835" s="13" t="b">
        <f t="shared" si="73"/>
        <v>1</v>
      </c>
      <c r="M835" s="13" t="b">
        <f t="shared" si="74"/>
        <v>1</v>
      </c>
      <c r="N835" s="13" t="b">
        <f t="shared" si="75"/>
        <v>1</v>
      </c>
    </row>
    <row r="836" spans="1:14">
      <c r="A836" s="67">
        <v>817</v>
      </c>
      <c r="B836" s="183"/>
      <c r="C836" s="183"/>
      <c r="D836" s="177"/>
      <c r="E836" s="177"/>
      <c r="F836" s="183"/>
      <c r="G836" s="177"/>
      <c r="H836" s="178"/>
      <c r="I836" s="13" t="b">
        <f t="shared" si="76"/>
        <v>1</v>
      </c>
      <c r="J836" s="13" t="b">
        <f t="shared" si="77"/>
        <v>1</v>
      </c>
      <c r="K836" s="13" t="b">
        <f t="shared" si="78"/>
        <v>1</v>
      </c>
      <c r="L836" s="13" t="b">
        <f t="shared" si="73"/>
        <v>1</v>
      </c>
      <c r="M836" s="13" t="b">
        <f t="shared" si="74"/>
        <v>1</v>
      </c>
      <c r="N836" s="13" t="b">
        <f t="shared" si="75"/>
        <v>1</v>
      </c>
    </row>
    <row r="837" spans="1:14">
      <c r="A837" s="67">
        <v>818</v>
      </c>
      <c r="B837" s="183"/>
      <c r="C837" s="183"/>
      <c r="D837" s="177"/>
      <c r="E837" s="177"/>
      <c r="F837" s="183"/>
      <c r="G837" s="177"/>
      <c r="H837" s="178"/>
      <c r="I837" s="13" t="b">
        <f t="shared" si="76"/>
        <v>1</v>
      </c>
      <c r="J837" s="13" t="b">
        <f t="shared" si="77"/>
        <v>1</v>
      </c>
      <c r="K837" s="13" t="b">
        <f t="shared" si="78"/>
        <v>1</v>
      </c>
      <c r="L837" s="13" t="b">
        <f t="shared" si="73"/>
        <v>1</v>
      </c>
      <c r="M837" s="13" t="b">
        <f t="shared" si="74"/>
        <v>1</v>
      </c>
      <c r="N837" s="13" t="b">
        <f t="shared" si="75"/>
        <v>1</v>
      </c>
    </row>
    <row r="838" spans="1:14">
      <c r="A838" s="67">
        <v>819</v>
      </c>
      <c r="B838" s="183"/>
      <c r="C838" s="183"/>
      <c r="D838" s="177"/>
      <c r="E838" s="177"/>
      <c r="F838" s="183"/>
      <c r="G838" s="177"/>
      <c r="H838" s="178"/>
      <c r="I838" s="13" t="b">
        <f t="shared" si="76"/>
        <v>1</v>
      </c>
      <c r="J838" s="13" t="b">
        <f t="shared" si="77"/>
        <v>1</v>
      </c>
      <c r="K838" s="13" t="b">
        <f t="shared" si="78"/>
        <v>1</v>
      </c>
      <c r="L838" s="13" t="b">
        <f t="shared" si="73"/>
        <v>1</v>
      </c>
      <c r="M838" s="13" t="b">
        <f t="shared" si="74"/>
        <v>1</v>
      </c>
      <c r="N838" s="13" t="b">
        <f t="shared" si="75"/>
        <v>1</v>
      </c>
    </row>
    <row r="839" spans="1:14">
      <c r="A839" s="67">
        <v>820</v>
      </c>
      <c r="B839" s="183"/>
      <c r="C839" s="183"/>
      <c r="D839" s="177"/>
      <c r="E839" s="177"/>
      <c r="F839" s="183"/>
      <c r="G839" s="177"/>
      <c r="H839" s="178"/>
      <c r="I839" s="13" t="b">
        <f t="shared" si="76"/>
        <v>1</v>
      </c>
      <c r="J839" s="13" t="b">
        <f t="shared" si="77"/>
        <v>1</v>
      </c>
      <c r="K839" s="13" t="b">
        <f t="shared" si="78"/>
        <v>1</v>
      </c>
      <c r="L839" s="13" t="b">
        <f t="shared" si="73"/>
        <v>1</v>
      </c>
      <c r="M839" s="13" t="b">
        <f t="shared" si="74"/>
        <v>1</v>
      </c>
      <c r="N839" s="13" t="b">
        <f t="shared" si="75"/>
        <v>1</v>
      </c>
    </row>
    <row r="840" spans="1:14">
      <c r="A840" s="67">
        <v>821</v>
      </c>
      <c r="B840" s="183"/>
      <c r="C840" s="183"/>
      <c r="D840" s="177"/>
      <c r="E840" s="177"/>
      <c r="F840" s="183"/>
      <c r="G840" s="177"/>
      <c r="H840" s="178"/>
      <c r="I840" s="13" t="b">
        <f t="shared" si="76"/>
        <v>1</v>
      </c>
      <c r="J840" s="13" t="b">
        <f t="shared" si="77"/>
        <v>1</v>
      </c>
      <c r="K840" s="13" t="b">
        <f t="shared" si="78"/>
        <v>1</v>
      </c>
      <c r="L840" s="13" t="b">
        <f t="shared" si="73"/>
        <v>1</v>
      </c>
      <c r="M840" s="13" t="b">
        <f t="shared" si="74"/>
        <v>1</v>
      </c>
      <c r="N840" s="13" t="b">
        <f t="shared" si="75"/>
        <v>1</v>
      </c>
    </row>
    <row r="841" spans="1:14">
      <c r="A841" s="67">
        <v>822</v>
      </c>
      <c r="B841" s="183"/>
      <c r="C841" s="183"/>
      <c r="D841" s="177"/>
      <c r="E841" s="177"/>
      <c r="F841" s="183"/>
      <c r="G841" s="177"/>
      <c r="H841" s="178"/>
      <c r="I841" s="13" t="b">
        <f t="shared" si="76"/>
        <v>1</v>
      </c>
      <c r="J841" s="13" t="b">
        <f t="shared" si="77"/>
        <v>1</v>
      </c>
      <c r="K841" s="13" t="b">
        <f t="shared" si="78"/>
        <v>1</v>
      </c>
      <c r="L841" s="13" t="b">
        <f t="shared" si="73"/>
        <v>1</v>
      </c>
      <c r="M841" s="13" t="b">
        <f t="shared" si="74"/>
        <v>1</v>
      </c>
      <c r="N841" s="13" t="b">
        <f t="shared" si="75"/>
        <v>1</v>
      </c>
    </row>
    <row r="842" spans="1:14">
      <c r="A842" s="67">
        <v>823</v>
      </c>
      <c r="B842" s="183"/>
      <c r="C842" s="183"/>
      <c r="D842" s="177"/>
      <c r="E842" s="177"/>
      <c r="F842" s="183"/>
      <c r="G842" s="177"/>
      <c r="H842" s="178"/>
      <c r="I842" s="13" t="b">
        <f t="shared" si="76"/>
        <v>1</v>
      </c>
      <c r="J842" s="13" t="b">
        <f t="shared" si="77"/>
        <v>1</v>
      </c>
      <c r="K842" s="13" t="b">
        <f t="shared" si="78"/>
        <v>1</v>
      </c>
      <c r="L842" s="13" t="b">
        <f t="shared" si="73"/>
        <v>1</v>
      </c>
      <c r="M842" s="13" t="b">
        <f t="shared" si="74"/>
        <v>1</v>
      </c>
      <c r="N842" s="13" t="b">
        <f t="shared" si="75"/>
        <v>1</v>
      </c>
    </row>
    <row r="843" spans="1:14">
      <c r="A843" s="67">
        <v>824</v>
      </c>
      <c r="B843" s="183"/>
      <c r="C843" s="183"/>
      <c r="D843" s="177"/>
      <c r="E843" s="177"/>
      <c r="F843" s="183"/>
      <c r="G843" s="177"/>
      <c r="H843" s="178"/>
      <c r="I843" s="13" t="b">
        <f t="shared" si="76"/>
        <v>1</v>
      </c>
      <c r="J843" s="13" t="b">
        <f t="shared" si="77"/>
        <v>1</v>
      </c>
      <c r="K843" s="13" t="b">
        <f t="shared" si="78"/>
        <v>1</v>
      </c>
      <c r="L843" s="13" t="b">
        <f t="shared" si="73"/>
        <v>1</v>
      </c>
      <c r="M843" s="13" t="b">
        <f t="shared" si="74"/>
        <v>1</v>
      </c>
      <c r="N843" s="13" t="b">
        <f t="shared" si="75"/>
        <v>1</v>
      </c>
    </row>
    <row r="844" spans="1:14">
      <c r="A844" s="67">
        <v>825</v>
      </c>
      <c r="B844" s="183"/>
      <c r="C844" s="183"/>
      <c r="D844" s="177"/>
      <c r="E844" s="177"/>
      <c r="F844" s="183"/>
      <c r="G844" s="177"/>
      <c r="H844" s="178"/>
      <c r="I844" s="13" t="b">
        <f t="shared" si="76"/>
        <v>1</v>
      </c>
      <c r="J844" s="13" t="b">
        <f t="shared" si="77"/>
        <v>1</v>
      </c>
      <c r="K844" s="13" t="b">
        <f t="shared" si="78"/>
        <v>1</v>
      </c>
      <c r="L844" s="13" t="b">
        <f t="shared" si="73"/>
        <v>1</v>
      </c>
      <c r="M844" s="13" t="b">
        <f t="shared" si="74"/>
        <v>1</v>
      </c>
      <c r="N844" s="13" t="b">
        <f t="shared" si="75"/>
        <v>1</v>
      </c>
    </row>
    <row r="845" spans="1:14">
      <c r="A845" s="67">
        <v>826</v>
      </c>
      <c r="B845" s="183"/>
      <c r="C845" s="183"/>
      <c r="D845" s="177"/>
      <c r="E845" s="177"/>
      <c r="F845" s="183"/>
      <c r="G845" s="177"/>
      <c r="H845" s="178"/>
      <c r="I845" s="13" t="b">
        <f t="shared" si="76"/>
        <v>1</v>
      </c>
      <c r="J845" s="13" t="b">
        <f t="shared" si="77"/>
        <v>1</v>
      </c>
      <c r="K845" s="13" t="b">
        <f t="shared" si="78"/>
        <v>1</v>
      </c>
      <c r="L845" s="13" t="b">
        <f t="shared" si="73"/>
        <v>1</v>
      </c>
      <c r="M845" s="13" t="b">
        <f t="shared" si="74"/>
        <v>1</v>
      </c>
      <c r="N845" s="13" t="b">
        <f t="shared" si="75"/>
        <v>1</v>
      </c>
    </row>
    <row r="846" spans="1:14">
      <c r="A846" s="67">
        <v>827</v>
      </c>
      <c r="B846" s="183"/>
      <c r="C846" s="183"/>
      <c r="D846" s="177"/>
      <c r="E846" s="177"/>
      <c r="F846" s="183"/>
      <c r="G846" s="177"/>
      <c r="H846" s="178"/>
      <c r="I846" s="13" t="b">
        <f t="shared" si="76"/>
        <v>1</v>
      </c>
      <c r="J846" s="13" t="b">
        <f t="shared" si="77"/>
        <v>1</v>
      </c>
      <c r="K846" s="13" t="b">
        <f t="shared" si="78"/>
        <v>1</v>
      </c>
      <c r="L846" s="13" t="b">
        <f t="shared" si="73"/>
        <v>1</v>
      </c>
      <c r="M846" s="13" t="b">
        <f t="shared" si="74"/>
        <v>1</v>
      </c>
      <c r="N846" s="13" t="b">
        <f t="shared" si="75"/>
        <v>1</v>
      </c>
    </row>
    <row r="847" spans="1:14">
      <c r="A847" s="67">
        <v>828</v>
      </c>
      <c r="B847" s="183"/>
      <c r="C847" s="183"/>
      <c r="D847" s="177"/>
      <c r="E847" s="177"/>
      <c r="F847" s="183"/>
      <c r="G847" s="177"/>
      <c r="H847" s="178"/>
      <c r="I847" s="13" t="b">
        <f t="shared" si="76"/>
        <v>1</v>
      </c>
      <c r="J847" s="13" t="b">
        <f t="shared" si="77"/>
        <v>1</v>
      </c>
      <c r="K847" s="13" t="b">
        <f t="shared" si="78"/>
        <v>1</v>
      </c>
      <c r="L847" s="13" t="b">
        <f t="shared" si="73"/>
        <v>1</v>
      </c>
      <c r="M847" s="13" t="b">
        <f t="shared" si="74"/>
        <v>1</v>
      </c>
      <c r="N847" s="13" t="b">
        <f t="shared" si="75"/>
        <v>1</v>
      </c>
    </row>
    <row r="848" spans="1:14">
      <c r="A848" s="67">
        <v>829</v>
      </c>
      <c r="B848" s="183"/>
      <c r="C848" s="183"/>
      <c r="D848" s="177"/>
      <c r="E848" s="177"/>
      <c r="F848" s="183"/>
      <c r="G848" s="177"/>
      <c r="H848" s="178"/>
      <c r="I848" s="13" t="b">
        <f t="shared" si="76"/>
        <v>1</v>
      </c>
      <c r="J848" s="13" t="b">
        <f t="shared" si="77"/>
        <v>1</v>
      </c>
      <c r="K848" s="13" t="b">
        <f t="shared" si="78"/>
        <v>1</v>
      </c>
      <c r="L848" s="13" t="b">
        <f t="shared" si="73"/>
        <v>1</v>
      </c>
      <c r="M848" s="13" t="b">
        <f t="shared" si="74"/>
        <v>1</v>
      </c>
      <c r="N848" s="13" t="b">
        <f t="shared" si="75"/>
        <v>1</v>
      </c>
    </row>
    <row r="849" spans="1:14">
      <c r="A849" s="67">
        <v>830</v>
      </c>
      <c r="B849" s="183"/>
      <c r="C849" s="183"/>
      <c r="D849" s="177"/>
      <c r="E849" s="177"/>
      <c r="F849" s="183"/>
      <c r="G849" s="177"/>
      <c r="H849" s="178"/>
      <c r="I849" s="13" t="b">
        <f t="shared" si="76"/>
        <v>1</v>
      </c>
      <c r="J849" s="13" t="b">
        <f t="shared" si="77"/>
        <v>1</v>
      </c>
      <c r="K849" s="13" t="b">
        <f t="shared" si="78"/>
        <v>1</v>
      </c>
      <c r="L849" s="13" t="b">
        <f t="shared" si="73"/>
        <v>1</v>
      </c>
      <c r="M849" s="13" t="b">
        <f t="shared" si="74"/>
        <v>1</v>
      </c>
      <c r="N849" s="13" t="b">
        <f t="shared" si="75"/>
        <v>1</v>
      </c>
    </row>
    <row r="850" spans="1:14">
      <c r="A850" s="67">
        <v>831</v>
      </c>
      <c r="B850" s="183"/>
      <c r="C850" s="183"/>
      <c r="D850" s="177"/>
      <c r="E850" s="177"/>
      <c r="F850" s="183"/>
      <c r="G850" s="177"/>
      <c r="H850" s="178"/>
      <c r="I850" s="13" t="b">
        <f t="shared" si="76"/>
        <v>1</v>
      </c>
      <c r="J850" s="13" t="b">
        <f t="shared" si="77"/>
        <v>1</v>
      </c>
      <c r="K850" s="13" t="b">
        <f t="shared" si="78"/>
        <v>1</v>
      </c>
      <c r="L850" s="13" t="b">
        <f t="shared" si="73"/>
        <v>1</v>
      </c>
      <c r="M850" s="13" t="b">
        <f t="shared" si="74"/>
        <v>1</v>
      </c>
      <c r="N850" s="13" t="b">
        <f t="shared" si="75"/>
        <v>1</v>
      </c>
    </row>
    <row r="851" spans="1:14">
      <c r="A851" s="67">
        <v>832</v>
      </c>
      <c r="B851" s="183"/>
      <c r="C851" s="183"/>
      <c r="D851" s="177"/>
      <c r="E851" s="177"/>
      <c r="F851" s="183"/>
      <c r="G851" s="177"/>
      <c r="H851" s="178"/>
      <c r="I851" s="13" t="b">
        <f t="shared" si="76"/>
        <v>1</v>
      </c>
      <c r="J851" s="13" t="b">
        <f t="shared" si="77"/>
        <v>1</v>
      </c>
      <c r="K851" s="13" t="b">
        <f t="shared" si="78"/>
        <v>1</v>
      </c>
      <c r="L851" s="13" t="b">
        <f t="shared" si="73"/>
        <v>1</v>
      </c>
      <c r="M851" s="13" t="b">
        <f t="shared" si="74"/>
        <v>1</v>
      </c>
      <c r="N851" s="13" t="b">
        <f t="shared" si="75"/>
        <v>1</v>
      </c>
    </row>
    <row r="852" spans="1:14">
      <c r="A852" s="67">
        <v>833</v>
      </c>
      <c r="B852" s="183"/>
      <c r="C852" s="183"/>
      <c r="D852" s="177"/>
      <c r="E852" s="177"/>
      <c r="F852" s="183"/>
      <c r="G852" s="177"/>
      <c r="H852" s="178"/>
      <c r="I852" s="13" t="b">
        <f t="shared" si="76"/>
        <v>1</v>
      </c>
      <c r="J852" s="13" t="b">
        <f t="shared" si="77"/>
        <v>1</v>
      </c>
      <c r="K852" s="13" t="b">
        <f t="shared" si="78"/>
        <v>1</v>
      </c>
      <c r="L852" s="13" t="b">
        <f t="shared" ref="L852:L915" si="79">IF(D852="",TRUE,(IF(ISNUMBER(MATCH(D852,CountriesList,0)),TRUE,FALSE)))</f>
        <v>1</v>
      </c>
      <c r="M852" s="13" t="b">
        <f t="shared" ref="M852:M915" si="80">IF(E852="",TRUE,(IF(ISNUMBER(MATCH(E852,typeofentityList,0)),TRUE,FALSE)))</f>
        <v>1</v>
      </c>
      <c r="N852" s="13" t="b">
        <f t="shared" ref="N852:N915" si="81">IF(G852="",TRUE,(IF(ISNUMBER(MATCH(G852,ShortRelationList,0)),TRUE,FALSE)))</f>
        <v>1</v>
      </c>
    </row>
    <row r="853" spans="1:14">
      <c r="A853" s="67">
        <v>834</v>
      </c>
      <c r="B853" s="183"/>
      <c r="C853" s="183"/>
      <c r="D853" s="177"/>
      <c r="E853" s="177"/>
      <c r="F853" s="183"/>
      <c r="G853" s="177"/>
      <c r="H853" s="178"/>
      <c r="I853" s="13" t="b">
        <f t="shared" si="76"/>
        <v>1</v>
      </c>
      <c r="J853" s="13" t="b">
        <f t="shared" si="77"/>
        <v>1</v>
      </c>
      <c r="K853" s="13" t="b">
        <f t="shared" si="78"/>
        <v>1</v>
      </c>
      <c r="L853" s="13" t="b">
        <f t="shared" si="79"/>
        <v>1</v>
      </c>
      <c r="M853" s="13" t="b">
        <f t="shared" si="80"/>
        <v>1</v>
      </c>
      <c r="N853" s="13" t="b">
        <f t="shared" si="81"/>
        <v>1</v>
      </c>
    </row>
    <row r="854" spans="1:14">
      <c r="A854" s="67">
        <v>835</v>
      </c>
      <c r="B854" s="183"/>
      <c r="C854" s="183"/>
      <c r="D854" s="177"/>
      <c r="E854" s="177"/>
      <c r="F854" s="183"/>
      <c r="G854" s="177"/>
      <c r="H854" s="178"/>
      <c r="I854" s="13" t="b">
        <f t="shared" ref="I854:I917" si="82">IF(ISBLANK(B854),TRUE,IF(OR(ISBLANK(C854),ISBLANK(D854),ISBLANK(E854),ISBLANK(F854),ISBLANK(G854),ISBLANK(H854)),FALSE,TRUE))</f>
        <v>1</v>
      </c>
      <c r="J854" s="13" t="b">
        <f t="shared" ref="J854:J917" si="83">IF(OR(AND(B854="N/A",D854="N/A",E854="N/A",G854="N/A"),AND(ISBLANK(B854),ISBLANK(D854),ISBLANK(E854),ISBLANK(G854)),AND(NOT(ISBLANK(B854)),NOT(ISBLANK(D854)),NOT(ISBLANK(E854)),NOT(ISBLANK(G854)),B854&lt;&gt;"N/A",D854&lt;&gt;"N/A",E854&lt;&gt;"N/A",G854&lt;&gt;"N/A")),TRUE,FALSE)</f>
        <v>1</v>
      </c>
      <c r="K854" s="13" t="b">
        <f t="shared" ref="K854:K917" si="84">IF(OR(AND(ISBLANK(B854),H854=0),AND(B854="N/A",H854=0),AND(NOT(ISBLANK(B854)),B854&lt;&gt;"N/A",H854&lt;&gt;0)),TRUE,FALSE)</f>
        <v>1</v>
      </c>
      <c r="L854" s="13" t="b">
        <f t="shared" si="79"/>
        <v>1</v>
      </c>
      <c r="M854" s="13" t="b">
        <f t="shared" si="80"/>
        <v>1</v>
      </c>
      <c r="N854" s="13" t="b">
        <f t="shared" si="81"/>
        <v>1</v>
      </c>
    </row>
    <row r="855" spans="1:14">
      <c r="A855" s="67">
        <v>836</v>
      </c>
      <c r="B855" s="183"/>
      <c r="C855" s="183"/>
      <c r="D855" s="177"/>
      <c r="E855" s="177"/>
      <c r="F855" s="183"/>
      <c r="G855" s="177"/>
      <c r="H855" s="178"/>
      <c r="I855" s="13" t="b">
        <f t="shared" si="82"/>
        <v>1</v>
      </c>
      <c r="J855" s="13" t="b">
        <f t="shared" si="83"/>
        <v>1</v>
      </c>
      <c r="K855" s="13" t="b">
        <f t="shared" si="84"/>
        <v>1</v>
      </c>
      <c r="L855" s="13" t="b">
        <f t="shared" si="79"/>
        <v>1</v>
      </c>
      <c r="M855" s="13" t="b">
        <f t="shared" si="80"/>
        <v>1</v>
      </c>
      <c r="N855" s="13" t="b">
        <f t="shared" si="81"/>
        <v>1</v>
      </c>
    </row>
    <row r="856" spans="1:14">
      <c r="A856" s="67">
        <v>837</v>
      </c>
      <c r="B856" s="183"/>
      <c r="C856" s="183"/>
      <c r="D856" s="177"/>
      <c r="E856" s="177"/>
      <c r="F856" s="183"/>
      <c r="G856" s="177"/>
      <c r="H856" s="178"/>
      <c r="I856" s="13" t="b">
        <f t="shared" si="82"/>
        <v>1</v>
      </c>
      <c r="J856" s="13" t="b">
        <f t="shared" si="83"/>
        <v>1</v>
      </c>
      <c r="K856" s="13" t="b">
        <f t="shared" si="84"/>
        <v>1</v>
      </c>
      <c r="L856" s="13" t="b">
        <f t="shared" si="79"/>
        <v>1</v>
      </c>
      <c r="M856" s="13" t="b">
        <f t="shared" si="80"/>
        <v>1</v>
      </c>
      <c r="N856" s="13" t="b">
        <f t="shared" si="81"/>
        <v>1</v>
      </c>
    </row>
    <row r="857" spans="1:14">
      <c r="A857" s="67">
        <v>838</v>
      </c>
      <c r="B857" s="183"/>
      <c r="C857" s="183"/>
      <c r="D857" s="177"/>
      <c r="E857" s="177"/>
      <c r="F857" s="183"/>
      <c r="G857" s="177"/>
      <c r="H857" s="178"/>
      <c r="I857" s="13" t="b">
        <f t="shared" si="82"/>
        <v>1</v>
      </c>
      <c r="J857" s="13" t="b">
        <f t="shared" si="83"/>
        <v>1</v>
      </c>
      <c r="K857" s="13" t="b">
        <f t="shared" si="84"/>
        <v>1</v>
      </c>
      <c r="L857" s="13" t="b">
        <f t="shared" si="79"/>
        <v>1</v>
      </c>
      <c r="M857" s="13" t="b">
        <f t="shared" si="80"/>
        <v>1</v>
      </c>
      <c r="N857" s="13" t="b">
        <f t="shared" si="81"/>
        <v>1</v>
      </c>
    </row>
    <row r="858" spans="1:14">
      <c r="A858" s="67">
        <v>839</v>
      </c>
      <c r="B858" s="183"/>
      <c r="C858" s="183"/>
      <c r="D858" s="177"/>
      <c r="E858" s="177"/>
      <c r="F858" s="183"/>
      <c r="G858" s="177"/>
      <c r="H858" s="178"/>
      <c r="I858" s="13" t="b">
        <f t="shared" si="82"/>
        <v>1</v>
      </c>
      <c r="J858" s="13" t="b">
        <f t="shared" si="83"/>
        <v>1</v>
      </c>
      <c r="K858" s="13" t="b">
        <f t="shared" si="84"/>
        <v>1</v>
      </c>
      <c r="L858" s="13" t="b">
        <f t="shared" si="79"/>
        <v>1</v>
      </c>
      <c r="M858" s="13" t="b">
        <f t="shared" si="80"/>
        <v>1</v>
      </c>
      <c r="N858" s="13" t="b">
        <f t="shared" si="81"/>
        <v>1</v>
      </c>
    </row>
    <row r="859" spans="1:14">
      <c r="A859" s="67">
        <v>840</v>
      </c>
      <c r="B859" s="183"/>
      <c r="C859" s="183"/>
      <c r="D859" s="177"/>
      <c r="E859" s="177"/>
      <c r="F859" s="183"/>
      <c r="G859" s="177"/>
      <c r="H859" s="178"/>
      <c r="I859" s="13" t="b">
        <f t="shared" si="82"/>
        <v>1</v>
      </c>
      <c r="J859" s="13" t="b">
        <f t="shared" si="83"/>
        <v>1</v>
      </c>
      <c r="K859" s="13" t="b">
        <f t="shared" si="84"/>
        <v>1</v>
      </c>
      <c r="L859" s="13" t="b">
        <f t="shared" si="79"/>
        <v>1</v>
      </c>
      <c r="M859" s="13" t="b">
        <f t="shared" si="80"/>
        <v>1</v>
      </c>
      <c r="N859" s="13" t="b">
        <f t="shared" si="81"/>
        <v>1</v>
      </c>
    </row>
    <row r="860" spans="1:14">
      <c r="A860" s="67">
        <v>841</v>
      </c>
      <c r="B860" s="183"/>
      <c r="C860" s="183"/>
      <c r="D860" s="177"/>
      <c r="E860" s="177"/>
      <c r="F860" s="183"/>
      <c r="G860" s="177"/>
      <c r="H860" s="178"/>
      <c r="I860" s="13" t="b">
        <f t="shared" si="82"/>
        <v>1</v>
      </c>
      <c r="J860" s="13" t="b">
        <f t="shared" si="83"/>
        <v>1</v>
      </c>
      <c r="K860" s="13" t="b">
        <f t="shared" si="84"/>
        <v>1</v>
      </c>
      <c r="L860" s="13" t="b">
        <f t="shared" si="79"/>
        <v>1</v>
      </c>
      <c r="M860" s="13" t="b">
        <f t="shared" si="80"/>
        <v>1</v>
      </c>
      <c r="N860" s="13" t="b">
        <f t="shared" si="81"/>
        <v>1</v>
      </c>
    </row>
    <row r="861" spans="1:14">
      <c r="A861" s="67">
        <v>842</v>
      </c>
      <c r="B861" s="183"/>
      <c r="C861" s="183"/>
      <c r="D861" s="177"/>
      <c r="E861" s="177"/>
      <c r="F861" s="183"/>
      <c r="G861" s="177"/>
      <c r="H861" s="178"/>
      <c r="I861" s="13" t="b">
        <f t="shared" si="82"/>
        <v>1</v>
      </c>
      <c r="J861" s="13" t="b">
        <f t="shared" si="83"/>
        <v>1</v>
      </c>
      <c r="K861" s="13" t="b">
        <f t="shared" si="84"/>
        <v>1</v>
      </c>
      <c r="L861" s="13" t="b">
        <f t="shared" si="79"/>
        <v>1</v>
      </c>
      <c r="M861" s="13" t="b">
        <f t="shared" si="80"/>
        <v>1</v>
      </c>
      <c r="N861" s="13" t="b">
        <f t="shared" si="81"/>
        <v>1</v>
      </c>
    </row>
    <row r="862" spans="1:14">
      <c r="A862" s="67">
        <v>843</v>
      </c>
      <c r="B862" s="183"/>
      <c r="C862" s="183"/>
      <c r="D862" s="177"/>
      <c r="E862" s="177"/>
      <c r="F862" s="183"/>
      <c r="G862" s="177"/>
      <c r="H862" s="178"/>
      <c r="I862" s="13" t="b">
        <f t="shared" si="82"/>
        <v>1</v>
      </c>
      <c r="J862" s="13" t="b">
        <f t="shared" si="83"/>
        <v>1</v>
      </c>
      <c r="K862" s="13" t="b">
        <f t="shared" si="84"/>
        <v>1</v>
      </c>
      <c r="L862" s="13" t="b">
        <f t="shared" si="79"/>
        <v>1</v>
      </c>
      <c r="M862" s="13" t="b">
        <f t="shared" si="80"/>
        <v>1</v>
      </c>
      <c r="N862" s="13" t="b">
        <f t="shared" si="81"/>
        <v>1</v>
      </c>
    </row>
    <row r="863" spans="1:14">
      <c r="A863" s="67">
        <v>844</v>
      </c>
      <c r="B863" s="183"/>
      <c r="C863" s="183"/>
      <c r="D863" s="177"/>
      <c r="E863" s="177"/>
      <c r="F863" s="183"/>
      <c r="G863" s="177"/>
      <c r="H863" s="178"/>
      <c r="I863" s="13" t="b">
        <f t="shared" si="82"/>
        <v>1</v>
      </c>
      <c r="J863" s="13" t="b">
        <f t="shared" si="83"/>
        <v>1</v>
      </c>
      <c r="K863" s="13" t="b">
        <f t="shared" si="84"/>
        <v>1</v>
      </c>
      <c r="L863" s="13" t="b">
        <f t="shared" si="79"/>
        <v>1</v>
      </c>
      <c r="M863" s="13" t="b">
        <f t="shared" si="80"/>
        <v>1</v>
      </c>
      <c r="N863" s="13" t="b">
        <f t="shared" si="81"/>
        <v>1</v>
      </c>
    </row>
    <row r="864" spans="1:14">
      <c r="A864" s="67">
        <v>845</v>
      </c>
      <c r="B864" s="183"/>
      <c r="C864" s="183"/>
      <c r="D864" s="177"/>
      <c r="E864" s="177"/>
      <c r="F864" s="183"/>
      <c r="G864" s="177"/>
      <c r="H864" s="178"/>
      <c r="I864" s="13" t="b">
        <f t="shared" si="82"/>
        <v>1</v>
      </c>
      <c r="J864" s="13" t="b">
        <f t="shared" si="83"/>
        <v>1</v>
      </c>
      <c r="K864" s="13" t="b">
        <f t="shared" si="84"/>
        <v>1</v>
      </c>
      <c r="L864" s="13" t="b">
        <f t="shared" si="79"/>
        <v>1</v>
      </c>
      <c r="M864" s="13" t="b">
        <f t="shared" si="80"/>
        <v>1</v>
      </c>
      <c r="N864" s="13" t="b">
        <f t="shared" si="81"/>
        <v>1</v>
      </c>
    </row>
    <row r="865" spans="1:14">
      <c r="A865" s="67">
        <v>846</v>
      </c>
      <c r="B865" s="183"/>
      <c r="C865" s="183"/>
      <c r="D865" s="177"/>
      <c r="E865" s="177"/>
      <c r="F865" s="183"/>
      <c r="G865" s="177"/>
      <c r="H865" s="178"/>
      <c r="I865" s="13" t="b">
        <f t="shared" si="82"/>
        <v>1</v>
      </c>
      <c r="J865" s="13" t="b">
        <f t="shared" si="83"/>
        <v>1</v>
      </c>
      <c r="K865" s="13" t="b">
        <f t="shared" si="84"/>
        <v>1</v>
      </c>
      <c r="L865" s="13" t="b">
        <f t="shared" si="79"/>
        <v>1</v>
      </c>
      <c r="M865" s="13" t="b">
        <f t="shared" si="80"/>
        <v>1</v>
      </c>
      <c r="N865" s="13" t="b">
        <f t="shared" si="81"/>
        <v>1</v>
      </c>
    </row>
    <row r="866" spans="1:14">
      <c r="A866" s="67">
        <v>847</v>
      </c>
      <c r="B866" s="183"/>
      <c r="C866" s="183"/>
      <c r="D866" s="177"/>
      <c r="E866" s="177"/>
      <c r="F866" s="183"/>
      <c r="G866" s="177"/>
      <c r="H866" s="178"/>
      <c r="I866" s="13" t="b">
        <f t="shared" si="82"/>
        <v>1</v>
      </c>
      <c r="J866" s="13" t="b">
        <f t="shared" si="83"/>
        <v>1</v>
      </c>
      <c r="K866" s="13" t="b">
        <f t="shared" si="84"/>
        <v>1</v>
      </c>
      <c r="L866" s="13" t="b">
        <f t="shared" si="79"/>
        <v>1</v>
      </c>
      <c r="M866" s="13" t="b">
        <f t="shared" si="80"/>
        <v>1</v>
      </c>
      <c r="N866" s="13" t="b">
        <f t="shared" si="81"/>
        <v>1</v>
      </c>
    </row>
    <row r="867" spans="1:14">
      <c r="A867" s="67">
        <v>848</v>
      </c>
      <c r="B867" s="183"/>
      <c r="C867" s="183"/>
      <c r="D867" s="177"/>
      <c r="E867" s="177"/>
      <c r="F867" s="183"/>
      <c r="G867" s="177"/>
      <c r="H867" s="178"/>
      <c r="I867" s="13" t="b">
        <f t="shared" si="82"/>
        <v>1</v>
      </c>
      <c r="J867" s="13" t="b">
        <f t="shared" si="83"/>
        <v>1</v>
      </c>
      <c r="K867" s="13" t="b">
        <f t="shared" si="84"/>
        <v>1</v>
      </c>
      <c r="L867" s="13" t="b">
        <f t="shared" si="79"/>
        <v>1</v>
      </c>
      <c r="M867" s="13" t="b">
        <f t="shared" si="80"/>
        <v>1</v>
      </c>
      <c r="N867" s="13" t="b">
        <f t="shared" si="81"/>
        <v>1</v>
      </c>
    </row>
    <row r="868" spans="1:14">
      <c r="A868" s="67">
        <v>849</v>
      </c>
      <c r="B868" s="183"/>
      <c r="C868" s="183"/>
      <c r="D868" s="177"/>
      <c r="E868" s="177"/>
      <c r="F868" s="183"/>
      <c r="G868" s="177"/>
      <c r="H868" s="178"/>
      <c r="I868" s="13" t="b">
        <f t="shared" si="82"/>
        <v>1</v>
      </c>
      <c r="J868" s="13" t="b">
        <f t="shared" si="83"/>
        <v>1</v>
      </c>
      <c r="K868" s="13" t="b">
        <f t="shared" si="84"/>
        <v>1</v>
      </c>
      <c r="L868" s="13" t="b">
        <f t="shared" si="79"/>
        <v>1</v>
      </c>
      <c r="M868" s="13" t="b">
        <f t="shared" si="80"/>
        <v>1</v>
      </c>
      <c r="N868" s="13" t="b">
        <f t="shared" si="81"/>
        <v>1</v>
      </c>
    </row>
    <row r="869" spans="1:14">
      <c r="A869" s="67">
        <v>850</v>
      </c>
      <c r="B869" s="183"/>
      <c r="C869" s="183"/>
      <c r="D869" s="177"/>
      <c r="E869" s="177"/>
      <c r="F869" s="183"/>
      <c r="G869" s="177"/>
      <c r="H869" s="178"/>
      <c r="I869" s="13" t="b">
        <f t="shared" si="82"/>
        <v>1</v>
      </c>
      <c r="J869" s="13" t="b">
        <f t="shared" si="83"/>
        <v>1</v>
      </c>
      <c r="K869" s="13" t="b">
        <f t="shared" si="84"/>
        <v>1</v>
      </c>
      <c r="L869" s="13" t="b">
        <f t="shared" si="79"/>
        <v>1</v>
      </c>
      <c r="M869" s="13" t="b">
        <f t="shared" si="80"/>
        <v>1</v>
      </c>
      <c r="N869" s="13" t="b">
        <f t="shared" si="81"/>
        <v>1</v>
      </c>
    </row>
    <row r="870" spans="1:14">
      <c r="A870" s="67">
        <v>851</v>
      </c>
      <c r="B870" s="183"/>
      <c r="C870" s="183"/>
      <c r="D870" s="177"/>
      <c r="E870" s="177"/>
      <c r="F870" s="183"/>
      <c r="G870" s="177"/>
      <c r="H870" s="178"/>
      <c r="I870" s="13" t="b">
        <f t="shared" si="82"/>
        <v>1</v>
      </c>
      <c r="J870" s="13" t="b">
        <f t="shared" si="83"/>
        <v>1</v>
      </c>
      <c r="K870" s="13" t="b">
        <f t="shared" si="84"/>
        <v>1</v>
      </c>
      <c r="L870" s="13" t="b">
        <f t="shared" si="79"/>
        <v>1</v>
      </c>
      <c r="M870" s="13" t="b">
        <f t="shared" si="80"/>
        <v>1</v>
      </c>
      <c r="N870" s="13" t="b">
        <f t="shared" si="81"/>
        <v>1</v>
      </c>
    </row>
    <row r="871" spans="1:14">
      <c r="A871" s="67">
        <v>852</v>
      </c>
      <c r="B871" s="183"/>
      <c r="C871" s="183"/>
      <c r="D871" s="177"/>
      <c r="E871" s="177"/>
      <c r="F871" s="183"/>
      <c r="G871" s="177"/>
      <c r="H871" s="178"/>
      <c r="I871" s="13" t="b">
        <f t="shared" si="82"/>
        <v>1</v>
      </c>
      <c r="J871" s="13" t="b">
        <f t="shared" si="83"/>
        <v>1</v>
      </c>
      <c r="K871" s="13" t="b">
        <f t="shared" si="84"/>
        <v>1</v>
      </c>
      <c r="L871" s="13" t="b">
        <f t="shared" si="79"/>
        <v>1</v>
      </c>
      <c r="M871" s="13" t="b">
        <f t="shared" si="80"/>
        <v>1</v>
      </c>
      <c r="N871" s="13" t="b">
        <f t="shared" si="81"/>
        <v>1</v>
      </c>
    </row>
    <row r="872" spans="1:14">
      <c r="A872" s="67">
        <v>853</v>
      </c>
      <c r="B872" s="183"/>
      <c r="C872" s="183"/>
      <c r="D872" s="177"/>
      <c r="E872" s="177"/>
      <c r="F872" s="183"/>
      <c r="G872" s="177"/>
      <c r="H872" s="178"/>
      <c r="I872" s="13" t="b">
        <f t="shared" si="82"/>
        <v>1</v>
      </c>
      <c r="J872" s="13" t="b">
        <f t="shared" si="83"/>
        <v>1</v>
      </c>
      <c r="K872" s="13" t="b">
        <f t="shared" si="84"/>
        <v>1</v>
      </c>
      <c r="L872" s="13" t="b">
        <f t="shared" si="79"/>
        <v>1</v>
      </c>
      <c r="M872" s="13" t="b">
        <f t="shared" si="80"/>
        <v>1</v>
      </c>
      <c r="N872" s="13" t="b">
        <f t="shared" si="81"/>
        <v>1</v>
      </c>
    </row>
    <row r="873" spans="1:14">
      <c r="A873" s="67">
        <v>854</v>
      </c>
      <c r="B873" s="183"/>
      <c r="C873" s="183"/>
      <c r="D873" s="177"/>
      <c r="E873" s="177"/>
      <c r="F873" s="183"/>
      <c r="G873" s="177"/>
      <c r="H873" s="178"/>
      <c r="I873" s="13" t="b">
        <f t="shared" si="82"/>
        <v>1</v>
      </c>
      <c r="J873" s="13" t="b">
        <f t="shared" si="83"/>
        <v>1</v>
      </c>
      <c r="K873" s="13" t="b">
        <f t="shared" si="84"/>
        <v>1</v>
      </c>
      <c r="L873" s="13" t="b">
        <f t="shared" si="79"/>
        <v>1</v>
      </c>
      <c r="M873" s="13" t="b">
        <f t="shared" si="80"/>
        <v>1</v>
      </c>
      <c r="N873" s="13" t="b">
        <f t="shared" si="81"/>
        <v>1</v>
      </c>
    </row>
    <row r="874" spans="1:14">
      <c r="A874" s="67">
        <v>855</v>
      </c>
      <c r="B874" s="183"/>
      <c r="C874" s="183"/>
      <c r="D874" s="177"/>
      <c r="E874" s="177"/>
      <c r="F874" s="183"/>
      <c r="G874" s="177"/>
      <c r="H874" s="178"/>
      <c r="I874" s="13" t="b">
        <f t="shared" si="82"/>
        <v>1</v>
      </c>
      <c r="J874" s="13" t="b">
        <f t="shared" si="83"/>
        <v>1</v>
      </c>
      <c r="K874" s="13" t="b">
        <f t="shared" si="84"/>
        <v>1</v>
      </c>
      <c r="L874" s="13" t="b">
        <f t="shared" si="79"/>
        <v>1</v>
      </c>
      <c r="M874" s="13" t="b">
        <f t="shared" si="80"/>
        <v>1</v>
      </c>
      <c r="N874" s="13" t="b">
        <f t="shared" si="81"/>
        <v>1</v>
      </c>
    </row>
    <row r="875" spans="1:14">
      <c r="A875" s="67">
        <v>856</v>
      </c>
      <c r="B875" s="183"/>
      <c r="C875" s="183"/>
      <c r="D875" s="177"/>
      <c r="E875" s="177"/>
      <c r="F875" s="183"/>
      <c r="G875" s="177"/>
      <c r="H875" s="178"/>
      <c r="I875" s="13" t="b">
        <f t="shared" si="82"/>
        <v>1</v>
      </c>
      <c r="J875" s="13" t="b">
        <f t="shared" si="83"/>
        <v>1</v>
      </c>
      <c r="K875" s="13" t="b">
        <f t="shared" si="84"/>
        <v>1</v>
      </c>
      <c r="L875" s="13" t="b">
        <f t="shared" si="79"/>
        <v>1</v>
      </c>
      <c r="M875" s="13" t="b">
        <f t="shared" si="80"/>
        <v>1</v>
      </c>
      <c r="N875" s="13" t="b">
        <f t="shared" si="81"/>
        <v>1</v>
      </c>
    </row>
    <row r="876" spans="1:14">
      <c r="A876" s="67">
        <v>857</v>
      </c>
      <c r="B876" s="183"/>
      <c r="C876" s="183"/>
      <c r="D876" s="177"/>
      <c r="E876" s="177"/>
      <c r="F876" s="183"/>
      <c r="G876" s="177"/>
      <c r="H876" s="178"/>
      <c r="I876" s="13" t="b">
        <f t="shared" si="82"/>
        <v>1</v>
      </c>
      <c r="J876" s="13" t="b">
        <f t="shared" si="83"/>
        <v>1</v>
      </c>
      <c r="K876" s="13" t="b">
        <f t="shared" si="84"/>
        <v>1</v>
      </c>
      <c r="L876" s="13" t="b">
        <f t="shared" si="79"/>
        <v>1</v>
      </c>
      <c r="M876" s="13" t="b">
        <f t="shared" si="80"/>
        <v>1</v>
      </c>
      <c r="N876" s="13" t="b">
        <f t="shared" si="81"/>
        <v>1</v>
      </c>
    </row>
    <row r="877" spans="1:14">
      <c r="A877" s="67">
        <v>858</v>
      </c>
      <c r="B877" s="183"/>
      <c r="C877" s="183"/>
      <c r="D877" s="177"/>
      <c r="E877" s="177"/>
      <c r="F877" s="183"/>
      <c r="G877" s="177"/>
      <c r="H877" s="178"/>
      <c r="I877" s="13" t="b">
        <f t="shared" si="82"/>
        <v>1</v>
      </c>
      <c r="J877" s="13" t="b">
        <f t="shared" si="83"/>
        <v>1</v>
      </c>
      <c r="K877" s="13" t="b">
        <f t="shared" si="84"/>
        <v>1</v>
      </c>
      <c r="L877" s="13" t="b">
        <f t="shared" si="79"/>
        <v>1</v>
      </c>
      <c r="M877" s="13" t="b">
        <f t="shared" si="80"/>
        <v>1</v>
      </c>
      <c r="N877" s="13" t="b">
        <f t="shared" si="81"/>
        <v>1</v>
      </c>
    </row>
    <row r="878" spans="1:14">
      <c r="A878" s="67">
        <v>859</v>
      </c>
      <c r="B878" s="183"/>
      <c r="C878" s="183"/>
      <c r="D878" s="177"/>
      <c r="E878" s="177"/>
      <c r="F878" s="183"/>
      <c r="G878" s="177"/>
      <c r="H878" s="178"/>
      <c r="I878" s="13" t="b">
        <f t="shared" si="82"/>
        <v>1</v>
      </c>
      <c r="J878" s="13" t="b">
        <f t="shared" si="83"/>
        <v>1</v>
      </c>
      <c r="K878" s="13" t="b">
        <f t="shared" si="84"/>
        <v>1</v>
      </c>
      <c r="L878" s="13" t="b">
        <f t="shared" si="79"/>
        <v>1</v>
      </c>
      <c r="M878" s="13" t="b">
        <f t="shared" si="80"/>
        <v>1</v>
      </c>
      <c r="N878" s="13" t="b">
        <f t="shared" si="81"/>
        <v>1</v>
      </c>
    </row>
    <row r="879" spans="1:14">
      <c r="A879" s="67">
        <v>860</v>
      </c>
      <c r="B879" s="183"/>
      <c r="C879" s="183"/>
      <c r="D879" s="177"/>
      <c r="E879" s="177"/>
      <c r="F879" s="183"/>
      <c r="G879" s="177"/>
      <c r="H879" s="178"/>
      <c r="I879" s="13" t="b">
        <f t="shared" si="82"/>
        <v>1</v>
      </c>
      <c r="J879" s="13" t="b">
        <f t="shared" si="83"/>
        <v>1</v>
      </c>
      <c r="K879" s="13" t="b">
        <f t="shared" si="84"/>
        <v>1</v>
      </c>
      <c r="L879" s="13" t="b">
        <f t="shared" si="79"/>
        <v>1</v>
      </c>
      <c r="M879" s="13" t="b">
        <f t="shared" si="80"/>
        <v>1</v>
      </c>
      <c r="N879" s="13" t="b">
        <f t="shared" si="81"/>
        <v>1</v>
      </c>
    </row>
    <row r="880" spans="1:14">
      <c r="A880" s="67">
        <v>861</v>
      </c>
      <c r="B880" s="183"/>
      <c r="C880" s="183"/>
      <c r="D880" s="177"/>
      <c r="E880" s="177"/>
      <c r="F880" s="183"/>
      <c r="G880" s="177"/>
      <c r="H880" s="178"/>
      <c r="I880" s="13" t="b">
        <f t="shared" si="82"/>
        <v>1</v>
      </c>
      <c r="J880" s="13" t="b">
        <f t="shared" si="83"/>
        <v>1</v>
      </c>
      <c r="K880" s="13" t="b">
        <f t="shared" si="84"/>
        <v>1</v>
      </c>
      <c r="L880" s="13" t="b">
        <f t="shared" si="79"/>
        <v>1</v>
      </c>
      <c r="M880" s="13" t="b">
        <f t="shared" si="80"/>
        <v>1</v>
      </c>
      <c r="N880" s="13" t="b">
        <f t="shared" si="81"/>
        <v>1</v>
      </c>
    </row>
    <row r="881" spans="1:14">
      <c r="A881" s="67">
        <v>862</v>
      </c>
      <c r="B881" s="183"/>
      <c r="C881" s="183"/>
      <c r="D881" s="177"/>
      <c r="E881" s="177"/>
      <c r="F881" s="183"/>
      <c r="G881" s="177"/>
      <c r="H881" s="178"/>
      <c r="I881" s="13" t="b">
        <f t="shared" si="82"/>
        <v>1</v>
      </c>
      <c r="J881" s="13" t="b">
        <f t="shared" si="83"/>
        <v>1</v>
      </c>
      <c r="K881" s="13" t="b">
        <f t="shared" si="84"/>
        <v>1</v>
      </c>
      <c r="L881" s="13" t="b">
        <f t="shared" si="79"/>
        <v>1</v>
      </c>
      <c r="M881" s="13" t="b">
        <f t="shared" si="80"/>
        <v>1</v>
      </c>
      <c r="N881" s="13" t="b">
        <f t="shared" si="81"/>
        <v>1</v>
      </c>
    </row>
    <row r="882" spans="1:14">
      <c r="A882" s="67">
        <v>863</v>
      </c>
      <c r="B882" s="183"/>
      <c r="C882" s="183"/>
      <c r="D882" s="177"/>
      <c r="E882" s="177"/>
      <c r="F882" s="183"/>
      <c r="G882" s="177"/>
      <c r="H882" s="178"/>
      <c r="I882" s="13" t="b">
        <f t="shared" si="82"/>
        <v>1</v>
      </c>
      <c r="J882" s="13" t="b">
        <f t="shared" si="83"/>
        <v>1</v>
      </c>
      <c r="K882" s="13" t="b">
        <f t="shared" si="84"/>
        <v>1</v>
      </c>
      <c r="L882" s="13" t="b">
        <f t="shared" si="79"/>
        <v>1</v>
      </c>
      <c r="M882" s="13" t="b">
        <f t="shared" si="80"/>
        <v>1</v>
      </c>
      <c r="N882" s="13" t="b">
        <f t="shared" si="81"/>
        <v>1</v>
      </c>
    </row>
    <row r="883" spans="1:14">
      <c r="A883" s="67">
        <v>864</v>
      </c>
      <c r="B883" s="183"/>
      <c r="C883" s="183"/>
      <c r="D883" s="177"/>
      <c r="E883" s="177"/>
      <c r="F883" s="183"/>
      <c r="G883" s="177"/>
      <c r="H883" s="178"/>
      <c r="I883" s="13" t="b">
        <f t="shared" si="82"/>
        <v>1</v>
      </c>
      <c r="J883" s="13" t="b">
        <f t="shared" si="83"/>
        <v>1</v>
      </c>
      <c r="K883" s="13" t="b">
        <f t="shared" si="84"/>
        <v>1</v>
      </c>
      <c r="L883" s="13" t="b">
        <f t="shared" si="79"/>
        <v>1</v>
      </c>
      <c r="M883" s="13" t="b">
        <f t="shared" si="80"/>
        <v>1</v>
      </c>
      <c r="N883" s="13" t="b">
        <f t="shared" si="81"/>
        <v>1</v>
      </c>
    </row>
    <row r="884" spans="1:14">
      <c r="A884" s="67">
        <v>865</v>
      </c>
      <c r="B884" s="183"/>
      <c r="C884" s="183"/>
      <c r="D884" s="177"/>
      <c r="E884" s="177"/>
      <c r="F884" s="183"/>
      <c r="G884" s="177"/>
      <c r="H884" s="178"/>
      <c r="I884" s="13" t="b">
        <f t="shared" si="82"/>
        <v>1</v>
      </c>
      <c r="J884" s="13" t="b">
        <f t="shared" si="83"/>
        <v>1</v>
      </c>
      <c r="K884" s="13" t="b">
        <f t="shared" si="84"/>
        <v>1</v>
      </c>
      <c r="L884" s="13" t="b">
        <f t="shared" si="79"/>
        <v>1</v>
      </c>
      <c r="M884" s="13" t="b">
        <f t="shared" si="80"/>
        <v>1</v>
      </c>
      <c r="N884" s="13" t="b">
        <f t="shared" si="81"/>
        <v>1</v>
      </c>
    </row>
    <row r="885" spans="1:14">
      <c r="A885" s="67">
        <v>866</v>
      </c>
      <c r="B885" s="183"/>
      <c r="C885" s="183"/>
      <c r="D885" s="177"/>
      <c r="E885" s="177"/>
      <c r="F885" s="183"/>
      <c r="G885" s="177"/>
      <c r="H885" s="178"/>
      <c r="I885" s="13" t="b">
        <f t="shared" si="82"/>
        <v>1</v>
      </c>
      <c r="J885" s="13" t="b">
        <f t="shared" si="83"/>
        <v>1</v>
      </c>
      <c r="K885" s="13" t="b">
        <f t="shared" si="84"/>
        <v>1</v>
      </c>
      <c r="L885" s="13" t="b">
        <f t="shared" si="79"/>
        <v>1</v>
      </c>
      <c r="M885" s="13" t="b">
        <f t="shared" si="80"/>
        <v>1</v>
      </c>
      <c r="N885" s="13" t="b">
        <f t="shared" si="81"/>
        <v>1</v>
      </c>
    </row>
    <row r="886" spans="1:14">
      <c r="A886" s="67">
        <v>867</v>
      </c>
      <c r="B886" s="183"/>
      <c r="C886" s="183"/>
      <c r="D886" s="177"/>
      <c r="E886" s="177"/>
      <c r="F886" s="183"/>
      <c r="G886" s="177"/>
      <c r="H886" s="178"/>
      <c r="I886" s="13" t="b">
        <f t="shared" si="82"/>
        <v>1</v>
      </c>
      <c r="J886" s="13" t="b">
        <f t="shared" si="83"/>
        <v>1</v>
      </c>
      <c r="K886" s="13" t="b">
        <f t="shared" si="84"/>
        <v>1</v>
      </c>
      <c r="L886" s="13" t="b">
        <f t="shared" si="79"/>
        <v>1</v>
      </c>
      <c r="M886" s="13" t="b">
        <f t="shared" si="80"/>
        <v>1</v>
      </c>
      <c r="N886" s="13" t="b">
        <f t="shared" si="81"/>
        <v>1</v>
      </c>
    </row>
    <row r="887" spans="1:14">
      <c r="A887" s="67">
        <v>868</v>
      </c>
      <c r="B887" s="183"/>
      <c r="C887" s="183"/>
      <c r="D887" s="177"/>
      <c r="E887" s="177"/>
      <c r="F887" s="183"/>
      <c r="G887" s="177"/>
      <c r="H887" s="178"/>
      <c r="I887" s="13" t="b">
        <f t="shared" si="82"/>
        <v>1</v>
      </c>
      <c r="J887" s="13" t="b">
        <f t="shared" si="83"/>
        <v>1</v>
      </c>
      <c r="K887" s="13" t="b">
        <f t="shared" si="84"/>
        <v>1</v>
      </c>
      <c r="L887" s="13" t="b">
        <f t="shared" si="79"/>
        <v>1</v>
      </c>
      <c r="M887" s="13" t="b">
        <f t="shared" si="80"/>
        <v>1</v>
      </c>
      <c r="N887" s="13" t="b">
        <f t="shared" si="81"/>
        <v>1</v>
      </c>
    </row>
    <row r="888" spans="1:14">
      <c r="A888" s="67">
        <v>869</v>
      </c>
      <c r="B888" s="183"/>
      <c r="C888" s="183"/>
      <c r="D888" s="177"/>
      <c r="E888" s="177"/>
      <c r="F888" s="183"/>
      <c r="G888" s="177"/>
      <c r="H888" s="178"/>
      <c r="I888" s="13" t="b">
        <f t="shared" si="82"/>
        <v>1</v>
      </c>
      <c r="J888" s="13" t="b">
        <f t="shared" si="83"/>
        <v>1</v>
      </c>
      <c r="K888" s="13" t="b">
        <f t="shared" si="84"/>
        <v>1</v>
      </c>
      <c r="L888" s="13" t="b">
        <f t="shared" si="79"/>
        <v>1</v>
      </c>
      <c r="M888" s="13" t="b">
        <f t="shared" si="80"/>
        <v>1</v>
      </c>
      <c r="N888" s="13" t="b">
        <f t="shared" si="81"/>
        <v>1</v>
      </c>
    </row>
    <row r="889" spans="1:14">
      <c r="A889" s="67">
        <v>870</v>
      </c>
      <c r="B889" s="183"/>
      <c r="C889" s="183"/>
      <c r="D889" s="177"/>
      <c r="E889" s="177"/>
      <c r="F889" s="183"/>
      <c r="G889" s="177"/>
      <c r="H889" s="178"/>
      <c r="I889" s="13" t="b">
        <f t="shared" si="82"/>
        <v>1</v>
      </c>
      <c r="J889" s="13" t="b">
        <f t="shared" si="83"/>
        <v>1</v>
      </c>
      <c r="K889" s="13" t="b">
        <f t="shared" si="84"/>
        <v>1</v>
      </c>
      <c r="L889" s="13" t="b">
        <f t="shared" si="79"/>
        <v>1</v>
      </c>
      <c r="M889" s="13" t="b">
        <f t="shared" si="80"/>
        <v>1</v>
      </c>
      <c r="N889" s="13" t="b">
        <f t="shared" si="81"/>
        <v>1</v>
      </c>
    </row>
    <row r="890" spans="1:14">
      <c r="A890" s="67">
        <v>871</v>
      </c>
      <c r="B890" s="183"/>
      <c r="C890" s="183"/>
      <c r="D890" s="177"/>
      <c r="E890" s="177"/>
      <c r="F890" s="183"/>
      <c r="G890" s="177"/>
      <c r="H890" s="178"/>
      <c r="I890" s="13" t="b">
        <f t="shared" si="82"/>
        <v>1</v>
      </c>
      <c r="J890" s="13" t="b">
        <f t="shared" si="83"/>
        <v>1</v>
      </c>
      <c r="K890" s="13" t="b">
        <f t="shared" si="84"/>
        <v>1</v>
      </c>
      <c r="L890" s="13" t="b">
        <f t="shared" si="79"/>
        <v>1</v>
      </c>
      <c r="M890" s="13" t="b">
        <f t="shared" si="80"/>
        <v>1</v>
      </c>
      <c r="N890" s="13" t="b">
        <f t="shared" si="81"/>
        <v>1</v>
      </c>
    </row>
    <row r="891" spans="1:14">
      <c r="A891" s="67">
        <v>872</v>
      </c>
      <c r="B891" s="183"/>
      <c r="C891" s="183"/>
      <c r="D891" s="177"/>
      <c r="E891" s="177"/>
      <c r="F891" s="183"/>
      <c r="G891" s="177"/>
      <c r="H891" s="178"/>
      <c r="I891" s="13" t="b">
        <f t="shared" si="82"/>
        <v>1</v>
      </c>
      <c r="J891" s="13" t="b">
        <f t="shared" si="83"/>
        <v>1</v>
      </c>
      <c r="K891" s="13" t="b">
        <f t="shared" si="84"/>
        <v>1</v>
      </c>
      <c r="L891" s="13" t="b">
        <f t="shared" si="79"/>
        <v>1</v>
      </c>
      <c r="M891" s="13" t="b">
        <f t="shared" si="80"/>
        <v>1</v>
      </c>
      <c r="N891" s="13" t="b">
        <f t="shared" si="81"/>
        <v>1</v>
      </c>
    </row>
    <row r="892" spans="1:14">
      <c r="A892" s="67">
        <v>873</v>
      </c>
      <c r="B892" s="183"/>
      <c r="C892" s="183"/>
      <c r="D892" s="177"/>
      <c r="E892" s="177"/>
      <c r="F892" s="183"/>
      <c r="G892" s="177"/>
      <c r="H892" s="178"/>
      <c r="I892" s="13" t="b">
        <f t="shared" si="82"/>
        <v>1</v>
      </c>
      <c r="J892" s="13" t="b">
        <f t="shared" si="83"/>
        <v>1</v>
      </c>
      <c r="K892" s="13" t="b">
        <f t="shared" si="84"/>
        <v>1</v>
      </c>
      <c r="L892" s="13" t="b">
        <f t="shared" si="79"/>
        <v>1</v>
      </c>
      <c r="M892" s="13" t="b">
        <f t="shared" si="80"/>
        <v>1</v>
      </c>
      <c r="N892" s="13" t="b">
        <f t="shared" si="81"/>
        <v>1</v>
      </c>
    </row>
    <row r="893" spans="1:14">
      <c r="A893" s="67">
        <v>874</v>
      </c>
      <c r="B893" s="183"/>
      <c r="C893" s="183"/>
      <c r="D893" s="177"/>
      <c r="E893" s="177"/>
      <c r="F893" s="183"/>
      <c r="G893" s="177"/>
      <c r="H893" s="178"/>
      <c r="I893" s="13" t="b">
        <f t="shared" si="82"/>
        <v>1</v>
      </c>
      <c r="J893" s="13" t="b">
        <f t="shared" si="83"/>
        <v>1</v>
      </c>
      <c r="K893" s="13" t="b">
        <f t="shared" si="84"/>
        <v>1</v>
      </c>
      <c r="L893" s="13" t="b">
        <f t="shared" si="79"/>
        <v>1</v>
      </c>
      <c r="M893" s="13" t="b">
        <f t="shared" si="80"/>
        <v>1</v>
      </c>
      <c r="N893" s="13" t="b">
        <f t="shared" si="81"/>
        <v>1</v>
      </c>
    </row>
    <row r="894" spans="1:14">
      <c r="A894" s="67">
        <v>875</v>
      </c>
      <c r="B894" s="183"/>
      <c r="C894" s="183"/>
      <c r="D894" s="177"/>
      <c r="E894" s="177"/>
      <c r="F894" s="183"/>
      <c r="G894" s="177"/>
      <c r="H894" s="178"/>
      <c r="I894" s="13" t="b">
        <f t="shared" si="82"/>
        <v>1</v>
      </c>
      <c r="J894" s="13" t="b">
        <f t="shared" si="83"/>
        <v>1</v>
      </c>
      <c r="K894" s="13" t="b">
        <f t="shared" si="84"/>
        <v>1</v>
      </c>
      <c r="L894" s="13" t="b">
        <f t="shared" si="79"/>
        <v>1</v>
      </c>
      <c r="M894" s="13" t="b">
        <f t="shared" si="80"/>
        <v>1</v>
      </c>
      <c r="N894" s="13" t="b">
        <f t="shared" si="81"/>
        <v>1</v>
      </c>
    </row>
    <row r="895" spans="1:14">
      <c r="A895" s="67">
        <v>876</v>
      </c>
      <c r="B895" s="183"/>
      <c r="C895" s="183"/>
      <c r="D895" s="177"/>
      <c r="E895" s="177"/>
      <c r="F895" s="183"/>
      <c r="G895" s="177"/>
      <c r="H895" s="178"/>
      <c r="I895" s="13" t="b">
        <f t="shared" si="82"/>
        <v>1</v>
      </c>
      <c r="J895" s="13" t="b">
        <f t="shared" si="83"/>
        <v>1</v>
      </c>
      <c r="K895" s="13" t="b">
        <f t="shared" si="84"/>
        <v>1</v>
      </c>
      <c r="L895" s="13" t="b">
        <f t="shared" si="79"/>
        <v>1</v>
      </c>
      <c r="M895" s="13" t="b">
        <f t="shared" si="80"/>
        <v>1</v>
      </c>
      <c r="N895" s="13" t="b">
        <f t="shared" si="81"/>
        <v>1</v>
      </c>
    </row>
    <row r="896" spans="1:14">
      <c r="A896" s="67">
        <v>877</v>
      </c>
      <c r="B896" s="183"/>
      <c r="C896" s="183"/>
      <c r="D896" s="177"/>
      <c r="E896" s="177"/>
      <c r="F896" s="183"/>
      <c r="G896" s="177"/>
      <c r="H896" s="178"/>
      <c r="I896" s="13" t="b">
        <f t="shared" si="82"/>
        <v>1</v>
      </c>
      <c r="J896" s="13" t="b">
        <f t="shared" si="83"/>
        <v>1</v>
      </c>
      <c r="K896" s="13" t="b">
        <f t="shared" si="84"/>
        <v>1</v>
      </c>
      <c r="L896" s="13" t="b">
        <f t="shared" si="79"/>
        <v>1</v>
      </c>
      <c r="M896" s="13" t="b">
        <f t="shared" si="80"/>
        <v>1</v>
      </c>
      <c r="N896" s="13" t="b">
        <f t="shared" si="81"/>
        <v>1</v>
      </c>
    </row>
    <row r="897" spans="1:14">
      <c r="A897" s="67">
        <v>878</v>
      </c>
      <c r="B897" s="183"/>
      <c r="C897" s="183"/>
      <c r="D897" s="177"/>
      <c r="E897" s="177"/>
      <c r="F897" s="183"/>
      <c r="G897" s="177"/>
      <c r="H897" s="178"/>
      <c r="I897" s="13" t="b">
        <f t="shared" si="82"/>
        <v>1</v>
      </c>
      <c r="J897" s="13" t="b">
        <f t="shared" si="83"/>
        <v>1</v>
      </c>
      <c r="K897" s="13" t="b">
        <f t="shared" si="84"/>
        <v>1</v>
      </c>
      <c r="L897" s="13" t="b">
        <f t="shared" si="79"/>
        <v>1</v>
      </c>
      <c r="M897" s="13" t="b">
        <f t="shared" si="80"/>
        <v>1</v>
      </c>
      <c r="N897" s="13" t="b">
        <f t="shared" si="81"/>
        <v>1</v>
      </c>
    </row>
    <row r="898" spans="1:14">
      <c r="A898" s="67">
        <v>879</v>
      </c>
      <c r="B898" s="183"/>
      <c r="C898" s="183"/>
      <c r="D898" s="177"/>
      <c r="E898" s="177"/>
      <c r="F898" s="183"/>
      <c r="G898" s="177"/>
      <c r="H898" s="178"/>
      <c r="I898" s="13" t="b">
        <f t="shared" si="82"/>
        <v>1</v>
      </c>
      <c r="J898" s="13" t="b">
        <f t="shared" si="83"/>
        <v>1</v>
      </c>
      <c r="K898" s="13" t="b">
        <f t="shared" si="84"/>
        <v>1</v>
      </c>
      <c r="L898" s="13" t="b">
        <f t="shared" si="79"/>
        <v>1</v>
      </c>
      <c r="M898" s="13" t="b">
        <f t="shared" si="80"/>
        <v>1</v>
      </c>
      <c r="N898" s="13" t="b">
        <f t="shared" si="81"/>
        <v>1</v>
      </c>
    </row>
    <row r="899" spans="1:14">
      <c r="A899" s="67">
        <v>880</v>
      </c>
      <c r="B899" s="183"/>
      <c r="C899" s="183"/>
      <c r="D899" s="177"/>
      <c r="E899" s="177"/>
      <c r="F899" s="183"/>
      <c r="G899" s="177"/>
      <c r="H899" s="178"/>
      <c r="I899" s="13" t="b">
        <f t="shared" si="82"/>
        <v>1</v>
      </c>
      <c r="J899" s="13" t="b">
        <f t="shared" si="83"/>
        <v>1</v>
      </c>
      <c r="K899" s="13" t="b">
        <f t="shared" si="84"/>
        <v>1</v>
      </c>
      <c r="L899" s="13" t="b">
        <f t="shared" si="79"/>
        <v>1</v>
      </c>
      <c r="M899" s="13" t="b">
        <f t="shared" si="80"/>
        <v>1</v>
      </c>
      <c r="N899" s="13" t="b">
        <f t="shared" si="81"/>
        <v>1</v>
      </c>
    </row>
    <row r="900" spans="1:14">
      <c r="A900" s="67">
        <v>881</v>
      </c>
      <c r="B900" s="183"/>
      <c r="C900" s="183"/>
      <c r="D900" s="177"/>
      <c r="E900" s="177"/>
      <c r="F900" s="183"/>
      <c r="G900" s="177"/>
      <c r="H900" s="178"/>
      <c r="I900" s="13" t="b">
        <f t="shared" si="82"/>
        <v>1</v>
      </c>
      <c r="J900" s="13" t="b">
        <f t="shared" si="83"/>
        <v>1</v>
      </c>
      <c r="K900" s="13" t="b">
        <f t="shared" si="84"/>
        <v>1</v>
      </c>
      <c r="L900" s="13" t="b">
        <f t="shared" si="79"/>
        <v>1</v>
      </c>
      <c r="M900" s="13" t="b">
        <f t="shared" si="80"/>
        <v>1</v>
      </c>
      <c r="N900" s="13" t="b">
        <f t="shared" si="81"/>
        <v>1</v>
      </c>
    </row>
    <row r="901" spans="1:14">
      <c r="A901" s="67">
        <v>882</v>
      </c>
      <c r="B901" s="183"/>
      <c r="C901" s="183"/>
      <c r="D901" s="177"/>
      <c r="E901" s="177"/>
      <c r="F901" s="183"/>
      <c r="G901" s="177"/>
      <c r="H901" s="178"/>
      <c r="I901" s="13" t="b">
        <f t="shared" si="82"/>
        <v>1</v>
      </c>
      <c r="J901" s="13" t="b">
        <f t="shared" si="83"/>
        <v>1</v>
      </c>
      <c r="K901" s="13" t="b">
        <f t="shared" si="84"/>
        <v>1</v>
      </c>
      <c r="L901" s="13" t="b">
        <f t="shared" si="79"/>
        <v>1</v>
      </c>
      <c r="M901" s="13" t="b">
        <f t="shared" si="80"/>
        <v>1</v>
      </c>
      <c r="N901" s="13" t="b">
        <f t="shared" si="81"/>
        <v>1</v>
      </c>
    </row>
    <row r="902" spans="1:14">
      <c r="A902" s="67">
        <v>883</v>
      </c>
      <c r="B902" s="183"/>
      <c r="C902" s="183"/>
      <c r="D902" s="177"/>
      <c r="E902" s="177"/>
      <c r="F902" s="183"/>
      <c r="G902" s="177"/>
      <c r="H902" s="178"/>
      <c r="I902" s="13" t="b">
        <f t="shared" si="82"/>
        <v>1</v>
      </c>
      <c r="J902" s="13" t="b">
        <f t="shared" si="83"/>
        <v>1</v>
      </c>
      <c r="K902" s="13" t="b">
        <f t="shared" si="84"/>
        <v>1</v>
      </c>
      <c r="L902" s="13" t="b">
        <f t="shared" si="79"/>
        <v>1</v>
      </c>
      <c r="M902" s="13" t="b">
        <f t="shared" si="80"/>
        <v>1</v>
      </c>
      <c r="N902" s="13" t="b">
        <f t="shared" si="81"/>
        <v>1</v>
      </c>
    </row>
    <row r="903" spans="1:14">
      <c r="A903" s="67">
        <v>884</v>
      </c>
      <c r="B903" s="183"/>
      <c r="C903" s="183"/>
      <c r="D903" s="177"/>
      <c r="E903" s="177"/>
      <c r="F903" s="183"/>
      <c r="G903" s="177"/>
      <c r="H903" s="178"/>
      <c r="I903" s="13" t="b">
        <f t="shared" si="82"/>
        <v>1</v>
      </c>
      <c r="J903" s="13" t="b">
        <f t="shared" si="83"/>
        <v>1</v>
      </c>
      <c r="K903" s="13" t="b">
        <f t="shared" si="84"/>
        <v>1</v>
      </c>
      <c r="L903" s="13" t="b">
        <f t="shared" si="79"/>
        <v>1</v>
      </c>
      <c r="M903" s="13" t="b">
        <f t="shared" si="80"/>
        <v>1</v>
      </c>
      <c r="N903" s="13" t="b">
        <f t="shared" si="81"/>
        <v>1</v>
      </c>
    </row>
    <row r="904" spans="1:14">
      <c r="A904" s="67">
        <v>885</v>
      </c>
      <c r="B904" s="183"/>
      <c r="C904" s="183"/>
      <c r="D904" s="177"/>
      <c r="E904" s="177"/>
      <c r="F904" s="183"/>
      <c r="G904" s="177"/>
      <c r="H904" s="178"/>
      <c r="I904" s="13" t="b">
        <f t="shared" si="82"/>
        <v>1</v>
      </c>
      <c r="J904" s="13" t="b">
        <f t="shared" si="83"/>
        <v>1</v>
      </c>
      <c r="K904" s="13" t="b">
        <f t="shared" si="84"/>
        <v>1</v>
      </c>
      <c r="L904" s="13" t="b">
        <f t="shared" si="79"/>
        <v>1</v>
      </c>
      <c r="M904" s="13" t="b">
        <f t="shared" si="80"/>
        <v>1</v>
      </c>
      <c r="N904" s="13" t="b">
        <f t="shared" si="81"/>
        <v>1</v>
      </c>
    </row>
    <row r="905" spans="1:14">
      <c r="A905" s="67">
        <v>886</v>
      </c>
      <c r="B905" s="183"/>
      <c r="C905" s="183"/>
      <c r="D905" s="177"/>
      <c r="E905" s="177"/>
      <c r="F905" s="183"/>
      <c r="G905" s="177"/>
      <c r="H905" s="178"/>
      <c r="I905" s="13" t="b">
        <f t="shared" si="82"/>
        <v>1</v>
      </c>
      <c r="J905" s="13" t="b">
        <f t="shared" si="83"/>
        <v>1</v>
      </c>
      <c r="K905" s="13" t="b">
        <f t="shared" si="84"/>
        <v>1</v>
      </c>
      <c r="L905" s="13" t="b">
        <f t="shared" si="79"/>
        <v>1</v>
      </c>
      <c r="M905" s="13" t="b">
        <f t="shared" si="80"/>
        <v>1</v>
      </c>
      <c r="N905" s="13" t="b">
        <f t="shared" si="81"/>
        <v>1</v>
      </c>
    </row>
    <row r="906" spans="1:14">
      <c r="A906" s="67">
        <v>887</v>
      </c>
      <c r="B906" s="183"/>
      <c r="C906" s="183"/>
      <c r="D906" s="177"/>
      <c r="E906" s="177"/>
      <c r="F906" s="183"/>
      <c r="G906" s="177"/>
      <c r="H906" s="178"/>
      <c r="I906" s="13" t="b">
        <f t="shared" si="82"/>
        <v>1</v>
      </c>
      <c r="J906" s="13" t="b">
        <f t="shared" si="83"/>
        <v>1</v>
      </c>
      <c r="K906" s="13" t="b">
        <f t="shared" si="84"/>
        <v>1</v>
      </c>
      <c r="L906" s="13" t="b">
        <f t="shared" si="79"/>
        <v>1</v>
      </c>
      <c r="M906" s="13" t="b">
        <f t="shared" si="80"/>
        <v>1</v>
      </c>
      <c r="N906" s="13" t="b">
        <f t="shared" si="81"/>
        <v>1</v>
      </c>
    </row>
    <row r="907" spans="1:14">
      <c r="A907" s="67">
        <v>888</v>
      </c>
      <c r="B907" s="183"/>
      <c r="C907" s="183"/>
      <c r="D907" s="177"/>
      <c r="E907" s="177"/>
      <c r="F907" s="183"/>
      <c r="G907" s="177"/>
      <c r="H907" s="178"/>
      <c r="I907" s="13" t="b">
        <f t="shared" si="82"/>
        <v>1</v>
      </c>
      <c r="J907" s="13" t="b">
        <f t="shared" si="83"/>
        <v>1</v>
      </c>
      <c r="K907" s="13" t="b">
        <f t="shared" si="84"/>
        <v>1</v>
      </c>
      <c r="L907" s="13" t="b">
        <f t="shared" si="79"/>
        <v>1</v>
      </c>
      <c r="M907" s="13" t="b">
        <f t="shared" si="80"/>
        <v>1</v>
      </c>
      <c r="N907" s="13" t="b">
        <f t="shared" si="81"/>
        <v>1</v>
      </c>
    </row>
    <row r="908" spans="1:14">
      <c r="A908" s="67">
        <v>889</v>
      </c>
      <c r="B908" s="183"/>
      <c r="C908" s="183"/>
      <c r="D908" s="177"/>
      <c r="E908" s="177"/>
      <c r="F908" s="183"/>
      <c r="G908" s="177"/>
      <c r="H908" s="178"/>
      <c r="I908" s="13" t="b">
        <f t="shared" si="82"/>
        <v>1</v>
      </c>
      <c r="J908" s="13" t="b">
        <f t="shared" si="83"/>
        <v>1</v>
      </c>
      <c r="K908" s="13" t="b">
        <f t="shared" si="84"/>
        <v>1</v>
      </c>
      <c r="L908" s="13" t="b">
        <f t="shared" si="79"/>
        <v>1</v>
      </c>
      <c r="M908" s="13" t="b">
        <f t="shared" si="80"/>
        <v>1</v>
      </c>
      <c r="N908" s="13" t="b">
        <f t="shared" si="81"/>
        <v>1</v>
      </c>
    </row>
    <row r="909" spans="1:14">
      <c r="A909" s="67">
        <v>890</v>
      </c>
      <c r="B909" s="183"/>
      <c r="C909" s="183"/>
      <c r="D909" s="177"/>
      <c r="E909" s="177"/>
      <c r="F909" s="183"/>
      <c r="G909" s="177"/>
      <c r="H909" s="178"/>
      <c r="I909" s="13" t="b">
        <f t="shared" si="82"/>
        <v>1</v>
      </c>
      <c r="J909" s="13" t="b">
        <f t="shared" si="83"/>
        <v>1</v>
      </c>
      <c r="K909" s="13" t="b">
        <f t="shared" si="84"/>
        <v>1</v>
      </c>
      <c r="L909" s="13" t="b">
        <f t="shared" si="79"/>
        <v>1</v>
      </c>
      <c r="M909" s="13" t="b">
        <f t="shared" si="80"/>
        <v>1</v>
      </c>
      <c r="N909" s="13" t="b">
        <f t="shared" si="81"/>
        <v>1</v>
      </c>
    </row>
    <row r="910" spans="1:14">
      <c r="A910" s="67">
        <v>891</v>
      </c>
      <c r="B910" s="183"/>
      <c r="C910" s="183"/>
      <c r="D910" s="177"/>
      <c r="E910" s="177"/>
      <c r="F910" s="183"/>
      <c r="G910" s="177"/>
      <c r="H910" s="178"/>
      <c r="I910" s="13" t="b">
        <f t="shared" si="82"/>
        <v>1</v>
      </c>
      <c r="J910" s="13" t="b">
        <f t="shared" si="83"/>
        <v>1</v>
      </c>
      <c r="K910" s="13" t="b">
        <f t="shared" si="84"/>
        <v>1</v>
      </c>
      <c r="L910" s="13" t="b">
        <f t="shared" si="79"/>
        <v>1</v>
      </c>
      <c r="M910" s="13" t="b">
        <f t="shared" si="80"/>
        <v>1</v>
      </c>
      <c r="N910" s="13" t="b">
        <f t="shared" si="81"/>
        <v>1</v>
      </c>
    </row>
    <row r="911" spans="1:14">
      <c r="A911" s="67">
        <v>892</v>
      </c>
      <c r="B911" s="183"/>
      <c r="C911" s="183"/>
      <c r="D911" s="177"/>
      <c r="E911" s="177"/>
      <c r="F911" s="183"/>
      <c r="G911" s="177"/>
      <c r="H911" s="178"/>
      <c r="I911" s="13" t="b">
        <f t="shared" si="82"/>
        <v>1</v>
      </c>
      <c r="J911" s="13" t="b">
        <f t="shared" si="83"/>
        <v>1</v>
      </c>
      <c r="K911" s="13" t="b">
        <f t="shared" si="84"/>
        <v>1</v>
      </c>
      <c r="L911" s="13" t="b">
        <f t="shared" si="79"/>
        <v>1</v>
      </c>
      <c r="M911" s="13" t="b">
        <f t="shared" si="80"/>
        <v>1</v>
      </c>
      <c r="N911" s="13" t="b">
        <f t="shared" si="81"/>
        <v>1</v>
      </c>
    </row>
    <row r="912" spans="1:14">
      <c r="A912" s="67">
        <v>893</v>
      </c>
      <c r="B912" s="183"/>
      <c r="C912" s="183"/>
      <c r="D912" s="177"/>
      <c r="E912" s="177"/>
      <c r="F912" s="183"/>
      <c r="G912" s="177"/>
      <c r="H912" s="178"/>
      <c r="I912" s="13" t="b">
        <f t="shared" si="82"/>
        <v>1</v>
      </c>
      <c r="J912" s="13" t="b">
        <f t="shared" si="83"/>
        <v>1</v>
      </c>
      <c r="K912" s="13" t="b">
        <f t="shared" si="84"/>
        <v>1</v>
      </c>
      <c r="L912" s="13" t="b">
        <f t="shared" si="79"/>
        <v>1</v>
      </c>
      <c r="M912" s="13" t="b">
        <f t="shared" si="80"/>
        <v>1</v>
      </c>
      <c r="N912" s="13" t="b">
        <f t="shared" si="81"/>
        <v>1</v>
      </c>
    </row>
    <row r="913" spans="1:14">
      <c r="A913" s="67">
        <v>894</v>
      </c>
      <c r="B913" s="183"/>
      <c r="C913" s="183"/>
      <c r="D913" s="177"/>
      <c r="E913" s="177"/>
      <c r="F913" s="183"/>
      <c r="G913" s="177"/>
      <c r="H913" s="178"/>
      <c r="I913" s="13" t="b">
        <f t="shared" si="82"/>
        <v>1</v>
      </c>
      <c r="J913" s="13" t="b">
        <f t="shared" si="83"/>
        <v>1</v>
      </c>
      <c r="K913" s="13" t="b">
        <f t="shared" si="84"/>
        <v>1</v>
      </c>
      <c r="L913" s="13" t="b">
        <f t="shared" si="79"/>
        <v>1</v>
      </c>
      <c r="M913" s="13" t="b">
        <f t="shared" si="80"/>
        <v>1</v>
      </c>
      <c r="N913" s="13" t="b">
        <f t="shared" si="81"/>
        <v>1</v>
      </c>
    </row>
    <row r="914" spans="1:14">
      <c r="A914" s="67">
        <v>895</v>
      </c>
      <c r="B914" s="183"/>
      <c r="C914" s="183"/>
      <c r="D914" s="177"/>
      <c r="E914" s="177"/>
      <c r="F914" s="183"/>
      <c r="G914" s="177"/>
      <c r="H914" s="178"/>
      <c r="I914" s="13" t="b">
        <f t="shared" si="82"/>
        <v>1</v>
      </c>
      <c r="J914" s="13" t="b">
        <f t="shared" si="83"/>
        <v>1</v>
      </c>
      <c r="K914" s="13" t="b">
        <f t="shared" si="84"/>
        <v>1</v>
      </c>
      <c r="L914" s="13" t="b">
        <f t="shared" si="79"/>
        <v>1</v>
      </c>
      <c r="M914" s="13" t="b">
        <f t="shared" si="80"/>
        <v>1</v>
      </c>
      <c r="N914" s="13" t="b">
        <f t="shared" si="81"/>
        <v>1</v>
      </c>
    </row>
    <row r="915" spans="1:14">
      <c r="A915" s="67">
        <v>896</v>
      </c>
      <c r="B915" s="183"/>
      <c r="C915" s="183"/>
      <c r="D915" s="177"/>
      <c r="E915" s="177"/>
      <c r="F915" s="183"/>
      <c r="G915" s="177"/>
      <c r="H915" s="178"/>
      <c r="I915" s="13" t="b">
        <f t="shared" si="82"/>
        <v>1</v>
      </c>
      <c r="J915" s="13" t="b">
        <f t="shared" si="83"/>
        <v>1</v>
      </c>
      <c r="K915" s="13" t="b">
        <f t="shared" si="84"/>
        <v>1</v>
      </c>
      <c r="L915" s="13" t="b">
        <f t="shared" si="79"/>
        <v>1</v>
      </c>
      <c r="M915" s="13" t="b">
        <f t="shared" si="80"/>
        <v>1</v>
      </c>
      <c r="N915" s="13" t="b">
        <f t="shared" si="81"/>
        <v>1</v>
      </c>
    </row>
    <row r="916" spans="1:14">
      <c r="A916" s="67">
        <v>897</v>
      </c>
      <c r="B916" s="183"/>
      <c r="C916" s="183"/>
      <c r="D916" s="177"/>
      <c r="E916" s="177"/>
      <c r="F916" s="183"/>
      <c r="G916" s="177"/>
      <c r="H916" s="178"/>
      <c r="I916" s="13" t="b">
        <f t="shared" si="82"/>
        <v>1</v>
      </c>
      <c r="J916" s="13" t="b">
        <f t="shared" si="83"/>
        <v>1</v>
      </c>
      <c r="K916" s="13" t="b">
        <f t="shared" si="84"/>
        <v>1</v>
      </c>
      <c r="L916" s="13" t="b">
        <f t="shared" ref="L916:L979" si="85">IF(D916="",TRUE,(IF(ISNUMBER(MATCH(D916,CountriesList,0)),TRUE,FALSE)))</f>
        <v>1</v>
      </c>
      <c r="M916" s="13" t="b">
        <f t="shared" ref="M916:M979" si="86">IF(E916="",TRUE,(IF(ISNUMBER(MATCH(E916,typeofentityList,0)),TRUE,FALSE)))</f>
        <v>1</v>
      </c>
      <c r="N916" s="13" t="b">
        <f t="shared" ref="N916:N979" si="87">IF(G916="",TRUE,(IF(ISNUMBER(MATCH(G916,ShortRelationList,0)),TRUE,FALSE)))</f>
        <v>1</v>
      </c>
    </row>
    <row r="917" spans="1:14">
      <c r="A917" s="67">
        <v>898</v>
      </c>
      <c r="B917" s="183"/>
      <c r="C917" s="183"/>
      <c r="D917" s="177"/>
      <c r="E917" s="177"/>
      <c r="F917" s="183"/>
      <c r="G917" s="177"/>
      <c r="H917" s="178"/>
      <c r="I917" s="13" t="b">
        <f t="shared" si="82"/>
        <v>1</v>
      </c>
      <c r="J917" s="13" t="b">
        <f t="shared" si="83"/>
        <v>1</v>
      </c>
      <c r="K917" s="13" t="b">
        <f t="shared" si="84"/>
        <v>1</v>
      </c>
      <c r="L917" s="13" t="b">
        <f t="shared" si="85"/>
        <v>1</v>
      </c>
      <c r="M917" s="13" t="b">
        <f t="shared" si="86"/>
        <v>1</v>
      </c>
      <c r="N917" s="13" t="b">
        <f t="shared" si="87"/>
        <v>1</v>
      </c>
    </row>
    <row r="918" spans="1:14">
      <c r="A918" s="67">
        <v>899</v>
      </c>
      <c r="B918" s="183"/>
      <c r="C918" s="183"/>
      <c r="D918" s="177"/>
      <c r="E918" s="177"/>
      <c r="F918" s="183"/>
      <c r="G918" s="177"/>
      <c r="H918" s="178"/>
      <c r="I918" s="13" t="b">
        <f t="shared" ref="I918:I981" si="88">IF(ISBLANK(B918),TRUE,IF(OR(ISBLANK(C918),ISBLANK(D918),ISBLANK(E918),ISBLANK(F918),ISBLANK(G918),ISBLANK(H918)),FALSE,TRUE))</f>
        <v>1</v>
      </c>
      <c r="J918" s="13" t="b">
        <f t="shared" ref="J918:J981" si="89">IF(OR(AND(B918="N/A",D918="N/A",E918="N/A",G918="N/A"),AND(ISBLANK(B918),ISBLANK(D918),ISBLANK(E918),ISBLANK(G918)),AND(NOT(ISBLANK(B918)),NOT(ISBLANK(D918)),NOT(ISBLANK(E918)),NOT(ISBLANK(G918)),B918&lt;&gt;"N/A",D918&lt;&gt;"N/A",E918&lt;&gt;"N/A",G918&lt;&gt;"N/A")),TRUE,FALSE)</f>
        <v>1</v>
      </c>
      <c r="K918" s="13" t="b">
        <f t="shared" ref="K918:K981" si="90">IF(OR(AND(ISBLANK(B918),H918=0),AND(B918="N/A",H918=0),AND(NOT(ISBLANK(B918)),B918&lt;&gt;"N/A",H918&lt;&gt;0)),TRUE,FALSE)</f>
        <v>1</v>
      </c>
      <c r="L918" s="13" t="b">
        <f t="shared" si="85"/>
        <v>1</v>
      </c>
      <c r="M918" s="13" t="b">
        <f t="shared" si="86"/>
        <v>1</v>
      </c>
      <c r="N918" s="13" t="b">
        <f t="shared" si="87"/>
        <v>1</v>
      </c>
    </row>
    <row r="919" spans="1:14">
      <c r="A919" s="67">
        <v>900</v>
      </c>
      <c r="B919" s="183"/>
      <c r="C919" s="183"/>
      <c r="D919" s="177"/>
      <c r="E919" s="177"/>
      <c r="F919" s="183"/>
      <c r="G919" s="177"/>
      <c r="H919" s="178"/>
      <c r="I919" s="13" t="b">
        <f t="shared" si="88"/>
        <v>1</v>
      </c>
      <c r="J919" s="13" t="b">
        <f t="shared" si="89"/>
        <v>1</v>
      </c>
      <c r="K919" s="13" t="b">
        <f t="shared" si="90"/>
        <v>1</v>
      </c>
      <c r="L919" s="13" t="b">
        <f t="shared" si="85"/>
        <v>1</v>
      </c>
      <c r="M919" s="13" t="b">
        <f t="shared" si="86"/>
        <v>1</v>
      </c>
      <c r="N919" s="13" t="b">
        <f t="shared" si="87"/>
        <v>1</v>
      </c>
    </row>
    <row r="920" spans="1:14">
      <c r="A920" s="67">
        <v>901</v>
      </c>
      <c r="B920" s="183"/>
      <c r="C920" s="183"/>
      <c r="D920" s="177"/>
      <c r="E920" s="177"/>
      <c r="F920" s="183"/>
      <c r="G920" s="177"/>
      <c r="H920" s="178"/>
      <c r="I920" s="13" t="b">
        <f t="shared" si="88"/>
        <v>1</v>
      </c>
      <c r="J920" s="13" t="b">
        <f t="shared" si="89"/>
        <v>1</v>
      </c>
      <c r="K920" s="13" t="b">
        <f t="shared" si="90"/>
        <v>1</v>
      </c>
      <c r="L920" s="13" t="b">
        <f t="shared" si="85"/>
        <v>1</v>
      </c>
      <c r="M920" s="13" t="b">
        <f t="shared" si="86"/>
        <v>1</v>
      </c>
      <c r="N920" s="13" t="b">
        <f t="shared" si="87"/>
        <v>1</v>
      </c>
    </row>
    <row r="921" spans="1:14">
      <c r="A921" s="67">
        <v>902</v>
      </c>
      <c r="B921" s="183"/>
      <c r="C921" s="183"/>
      <c r="D921" s="177"/>
      <c r="E921" s="177"/>
      <c r="F921" s="183"/>
      <c r="G921" s="177"/>
      <c r="H921" s="178"/>
      <c r="I921" s="13" t="b">
        <f t="shared" si="88"/>
        <v>1</v>
      </c>
      <c r="J921" s="13" t="b">
        <f t="shared" si="89"/>
        <v>1</v>
      </c>
      <c r="K921" s="13" t="b">
        <f t="shared" si="90"/>
        <v>1</v>
      </c>
      <c r="L921" s="13" t="b">
        <f t="shared" si="85"/>
        <v>1</v>
      </c>
      <c r="M921" s="13" t="b">
        <f t="shared" si="86"/>
        <v>1</v>
      </c>
      <c r="N921" s="13" t="b">
        <f t="shared" si="87"/>
        <v>1</v>
      </c>
    </row>
    <row r="922" spans="1:14">
      <c r="A922" s="67">
        <v>903</v>
      </c>
      <c r="B922" s="183"/>
      <c r="C922" s="183"/>
      <c r="D922" s="177"/>
      <c r="E922" s="177"/>
      <c r="F922" s="183"/>
      <c r="G922" s="177"/>
      <c r="H922" s="178"/>
      <c r="I922" s="13" t="b">
        <f t="shared" si="88"/>
        <v>1</v>
      </c>
      <c r="J922" s="13" t="b">
        <f t="shared" si="89"/>
        <v>1</v>
      </c>
      <c r="K922" s="13" t="b">
        <f t="shared" si="90"/>
        <v>1</v>
      </c>
      <c r="L922" s="13" t="b">
        <f t="shared" si="85"/>
        <v>1</v>
      </c>
      <c r="M922" s="13" t="b">
        <f t="shared" si="86"/>
        <v>1</v>
      </c>
      <c r="N922" s="13" t="b">
        <f t="shared" si="87"/>
        <v>1</v>
      </c>
    </row>
    <row r="923" spans="1:14">
      <c r="A923" s="67">
        <v>904</v>
      </c>
      <c r="B923" s="183"/>
      <c r="C923" s="183"/>
      <c r="D923" s="177"/>
      <c r="E923" s="177"/>
      <c r="F923" s="183"/>
      <c r="G923" s="177"/>
      <c r="H923" s="178"/>
      <c r="I923" s="13" t="b">
        <f t="shared" si="88"/>
        <v>1</v>
      </c>
      <c r="J923" s="13" t="b">
        <f t="shared" si="89"/>
        <v>1</v>
      </c>
      <c r="K923" s="13" t="b">
        <f t="shared" si="90"/>
        <v>1</v>
      </c>
      <c r="L923" s="13" t="b">
        <f t="shared" si="85"/>
        <v>1</v>
      </c>
      <c r="M923" s="13" t="b">
        <f t="shared" si="86"/>
        <v>1</v>
      </c>
      <c r="N923" s="13" t="b">
        <f t="shared" si="87"/>
        <v>1</v>
      </c>
    </row>
    <row r="924" spans="1:14">
      <c r="A924" s="67">
        <v>905</v>
      </c>
      <c r="B924" s="183"/>
      <c r="C924" s="183"/>
      <c r="D924" s="177"/>
      <c r="E924" s="177"/>
      <c r="F924" s="183"/>
      <c r="G924" s="177"/>
      <c r="H924" s="178"/>
      <c r="I924" s="13" t="b">
        <f t="shared" si="88"/>
        <v>1</v>
      </c>
      <c r="J924" s="13" t="b">
        <f t="shared" si="89"/>
        <v>1</v>
      </c>
      <c r="K924" s="13" t="b">
        <f t="shared" si="90"/>
        <v>1</v>
      </c>
      <c r="L924" s="13" t="b">
        <f t="shared" si="85"/>
        <v>1</v>
      </c>
      <c r="M924" s="13" t="b">
        <f t="shared" si="86"/>
        <v>1</v>
      </c>
      <c r="N924" s="13" t="b">
        <f t="shared" si="87"/>
        <v>1</v>
      </c>
    </row>
    <row r="925" spans="1:14">
      <c r="A925" s="67">
        <v>906</v>
      </c>
      <c r="B925" s="183"/>
      <c r="C925" s="183"/>
      <c r="D925" s="177"/>
      <c r="E925" s="177"/>
      <c r="F925" s="183"/>
      <c r="G925" s="177"/>
      <c r="H925" s="178"/>
      <c r="I925" s="13" t="b">
        <f t="shared" si="88"/>
        <v>1</v>
      </c>
      <c r="J925" s="13" t="b">
        <f t="shared" si="89"/>
        <v>1</v>
      </c>
      <c r="K925" s="13" t="b">
        <f t="shared" si="90"/>
        <v>1</v>
      </c>
      <c r="L925" s="13" t="b">
        <f t="shared" si="85"/>
        <v>1</v>
      </c>
      <c r="M925" s="13" t="b">
        <f t="shared" si="86"/>
        <v>1</v>
      </c>
      <c r="N925" s="13" t="b">
        <f t="shared" si="87"/>
        <v>1</v>
      </c>
    </row>
    <row r="926" spans="1:14">
      <c r="A926" s="67">
        <v>907</v>
      </c>
      <c r="B926" s="183"/>
      <c r="C926" s="183"/>
      <c r="D926" s="177"/>
      <c r="E926" s="177"/>
      <c r="F926" s="183"/>
      <c r="G926" s="177"/>
      <c r="H926" s="178"/>
      <c r="I926" s="13" t="b">
        <f t="shared" si="88"/>
        <v>1</v>
      </c>
      <c r="J926" s="13" t="b">
        <f t="shared" si="89"/>
        <v>1</v>
      </c>
      <c r="K926" s="13" t="b">
        <f t="shared" si="90"/>
        <v>1</v>
      </c>
      <c r="L926" s="13" t="b">
        <f t="shared" si="85"/>
        <v>1</v>
      </c>
      <c r="M926" s="13" t="b">
        <f t="shared" si="86"/>
        <v>1</v>
      </c>
      <c r="N926" s="13" t="b">
        <f t="shared" si="87"/>
        <v>1</v>
      </c>
    </row>
    <row r="927" spans="1:14">
      <c r="A927" s="67">
        <v>908</v>
      </c>
      <c r="B927" s="183"/>
      <c r="C927" s="183"/>
      <c r="D927" s="177"/>
      <c r="E927" s="177"/>
      <c r="F927" s="183"/>
      <c r="G927" s="177"/>
      <c r="H927" s="178"/>
      <c r="I927" s="13" t="b">
        <f t="shared" si="88"/>
        <v>1</v>
      </c>
      <c r="J927" s="13" t="b">
        <f t="shared" si="89"/>
        <v>1</v>
      </c>
      <c r="K927" s="13" t="b">
        <f t="shared" si="90"/>
        <v>1</v>
      </c>
      <c r="L927" s="13" t="b">
        <f t="shared" si="85"/>
        <v>1</v>
      </c>
      <c r="M927" s="13" t="b">
        <f t="shared" si="86"/>
        <v>1</v>
      </c>
      <c r="N927" s="13" t="b">
        <f t="shared" si="87"/>
        <v>1</v>
      </c>
    </row>
    <row r="928" spans="1:14">
      <c r="A928" s="67">
        <v>909</v>
      </c>
      <c r="B928" s="183"/>
      <c r="C928" s="183"/>
      <c r="D928" s="177"/>
      <c r="E928" s="177"/>
      <c r="F928" s="183"/>
      <c r="G928" s="177"/>
      <c r="H928" s="178"/>
      <c r="I928" s="13" t="b">
        <f t="shared" si="88"/>
        <v>1</v>
      </c>
      <c r="J928" s="13" t="b">
        <f t="shared" si="89"/>
        <v>1</v>
      </c>
      <c r="K928" s="13" t="b">
        <f t="shared" si="90"/>
        <v>1</v>
      </c>
      <c r="L928" s="13" t="b">
        <f t="shared" si="85"/>
        <v>1</v>
      </c>
      <c r="M928" s="13" t="b">
        <f t="shared" si="86"/>
        <v>1</v>
      </c>
      <c r="N928" s="13" t="b">
        <f t="shared" si="87"/>
        <v>1</v>
      </c>
    </row>
    <row r="929" spans="1:14">
      <c r="A929" s="67">
        <v>910</v>
      </c>
      <c r="B929" s="183"/>
      <c r="C929" s="183"/>
      <c r="D929" s="177"/>
      <c r="E929" s="177"/>
      <c r="F929" s="183"/>
      <c r="G929" s="177"/>
      <c r="H929" s="178"/>
      <c r="I929" s="13" t="b">
        <f t="shared" si="88"/>
        <v>1</v>
      </c>
      <c r="J929" s="13" t="b">
        <f t="shared" si="89"/>
        <v>1</v>
      </c>
      <c r="K929" s="13" t="b">
        <f t="shared" si="90"/>
        <v>1</v>
      </c>
      <c r="L929" s="13" t="b">
        <f t="shared" si="85"/>
        <v>1</v>
      </c>
      <c r="M929" s="13" t="b">
        <f t="shared" si="86"/>
        <v>1</v>
      </c>
      <c r="N929" s="13" t="b">
        <f t="shared" si="87"/>
        <v>1</v>
      </c>
    </row>
    <row r="930" spans="1:14">
      <c r="A930" s="67">
        <v>911</v>
      </c>
      <c r="B930" s="183"/>
      <c r="C930" s="183"/>
      <c r="D930" s="177"/>
      <c r="E930" s="177"/>
      <c r="F930" s="183"/>
      <c r="G930" s="177"/>
      <c r="H930" s="178"/>
      <c r="I930" s="13" t="b">
        <f t="shared" si="88"/>
        <v>1</v>
      </c>
      <c r="J930" s="13" t="b">
        <f t="shared" si="89"/>
        <v>1</v>
      </c>
      <c r="K930" s="13" t="b">
        <f t="shared" si="90"/>
        <v>1</v>
      </c>
      <c r="L930" s="13" t="b">
        <f t="shared" si="85"/>
        <v>1</v>
      </c>
      <c r="M930" s="13" t="b">
        <f t="shared" si="86"/>
        <v>1</v>
      </c>
      <c r="N930" s="13" t="b">
        <f t="shared" si="87"/>
        <v>1</v>
      </c>
    </row>
    <row r="931" spans="1:14">
      <c r="A931" s="67">
        <v>912</v>
      </c>
      <c r="B931" s="183"/>
      <c r="C931" s="183"/>
      <c r="D931" s="177"/>
      <c r="E931" s="177"/>
      <c r="F931" s="183"/>
      <c r="G931" s="177"/>
      <c r="H931" s="178"/>
      <c r="I931" s="13" t="b">
        <f t="shared" si="88"/>
        <v>1</v>
      </c>
      <c r="J931" s="13" t="b">
        <f t="shared" si="89"/>
        <v>1</v>
      </c>
      <c r="K931" s="13" t="b">
        <f t="shared" si="90"/>
        <v>1</v>
      </c>
      <c r="L931" s="13" t="b">
        <f t="shared" si="85"/>
        <v>1</v>
      </c>
      <c r="M931" s="13" t="b">
        <f t="shared" si="86"/>
        <v>1</v>
      </c>
      <c r="N931" s="13" t="b">
        <f t="shared" si="87"/>
        <v>1</v>
      </c>
    </row>
    <row r="932" spans="1:14">
      <c r="A932" s="67">
        <v>913</v>
      </c>
      <c r="B932" s="183"/>
      <c r="C932" s="183"/>
      <c r="D932" s="177"/>
      <c r="E932" s="177"/>
      <c r="F932" s="183"/>
      <c r="G932" s="177"/>
      <c r="H932" s="178"/>
      <c r="I932" s="13" t="b">
        <f t="shared" si="88"/>
        <v>1</v>
      </c>
      <c r="J932" s="13" t="b">
        <f t="shared" si="89"/>
        <v>1</v>
      </c>
      <c r="K932" s="13" t="b">
        <f t="shared" si="90"/>
        <v>1</v>
      </c>
      <c r="L932" s="13" t="b">
        <f t="shared" si="85"/>
        <v>1</v>
      </c>
      <c r="M932" s="13" t="b">
        <f t="shared" si="86"/>
        <v>1</v>
      </c>
      <c r="N932" s="13" t="b">
        <f t="shared" si="87"/>
        <v>1</v>
      </c>
    </row>
    <row r="933" spans="1:14">
      <c r="A933" s="67">
        <v>914</v>
      </c>
      <c r="B933" s="183"/>
      <c r="C933" s="183"/>
      <c r="D933" s="177"/>
      <c r="E933" s="177"/>
      <c r="F933" s="183"/>
      <c r="G933" s="177"/>
      <c r="H933" s="178"/>
      <c r="I933" s="13" t="b">
        <f t="shared" si="88"/>
        <v>1</v>
      </c>
      <c r="J933" s="13" t="b">
        <f t="shared" si="89"/>
        <v>1</v>
      </c>
      <c r="K933" s="13" t="b">
        <f t="shared" si="90"/>
        <v>1</v>
      </c>
      <c r="L933" s="13" t="b">
        <f t="shared" si="85"/>
        <v>1</v>
      </c>
      <c r="M933" s="13" t="b">
        <f t="shared" si="86"/>
        <v>1</v>
      </c>
      <c r="N933" s="13" t="b">
        <f t="shared" si="87"/>
        <v>1</v>
      </c>
    </row>
    <row r="934" spans="1:14">
      <c r="A934" s="67">
        <v>915</v>
      </c>
      <c r="B934" s="183"/>
      <c r="C934" s="183"/>
      <c r="D934" s="177"/>
      <c r="E934" s="177"/>
      <c r="F934" s="183"/>
      <c r="G934" s="177"/>
      <c r="H934" s="178"/>
      <c r="I934" s="13" t="b">
        <f t="shared" si="88"/>
        <v>1</v>
      </c>
      <c r="J934" s="13" t="b">
        <f t="shared" si="89"/>
        <v>1</v>
      </c>
      <c r="K934" s="13" t="b">
        <f t="shared" si="90"/>
        <v>1</v>
      </c>
      <c r="L934" s="13" t="b">
        <f t="shared" si="85"/>
        <v>1</v>
      </c>
      <c r="M934" s="13" t="b">
        <f t="shared" si="86"/>
        <v>1</v>
      </c>
      <c r="N934" s="13" t="b">
        <f t="shared" si="87"/>
        <v>1</v>
      </c>
    </row>
    <row r="935" spans="1:14">
      <c r="A935" s="67">
        <v>916</v>
      </c>
      <c r="B935" s="183"/>
      <c r="C935" s="183"/>
      <c r="D935" s="177"/>
      <c r="E935" s="177"/>
      <c r="F935" s="183"/>
      <c r="G935" s="177"/>
      <c r="H935" s="178"/>
      <c r="I935" s="13" t="b">
        <f t="shared" si="88"/>
        <v>1</v>
      </c>
      <c r="J935" s="13" t="b">
        <f t="shared" si="89"/>
        <v>1</v>
      </c>
      <c r="K935" s="13" t="b">
        <f t="shared" si="90"/>
        <v>1</v>
      </c>
      <c r="L935" s="13" t="b">
        <f t="shared" si="85"/>
        <v>1</v>
      </c>
      <c r="M935" s="13" t="b">
        <f t="shared" si="86"/>
        <v>1</v>
      </c>
      <c r="N935" s="13" t="b">
        <f t="shared" si="87"/>
        <v>1</v>
      </c>
    </row>
    <row r="936" spans="1:14">
      <c r="A936" s="67">
        <v>917</v>
      </c>
      <c r="B936" s="183"/>
      <c r="C936" s="183"/>
      <c r="D936" s="177"/>
      <c r="E936" s="177"/>
      <c r="F936" s="183"/>
      <c r="G936" s="177"/>
      <c r="H936" s="178"/>
      <c r="I936" s="13" t="b">
        <f t="shared" si="88"/>
        <v>1</v>
      </c>
      <c r="J936" s="13" t="b">
        <f t="shared" si="89"/>
        <v>1</v>
      </c>
      <c r="K936" s="13" t="b">
        <f t="shared" si="90"/>
        <v>1</v>
      </c>
      <c r="L936" s="13" t="b">
        <f t="shared" si="85"/>
        <v>1</v>
      </c>
      <c r="M936" s="13" t="b">
        <f t="shared" si="86"/>
        <v>1</v>
      </c>
      <c r="N936" s="13" t="b">
        <f t="shared" si="87"/>
        <v>1</v>
      </c>
    </row>
    <row r="937" spans="1:14">
      <c r="A937" s="67">
        <v>918</v>
      </c>
      <c r="B937" s="183"/>
      <c r="C937" s="183"/>
      <c r="D937" s="177"/>
      <c r="E937" s="177"/>
      <c r="F937" s="183"/>
      <c r="G937" s="177"/>
      <c r="H937" s="178"/>
      <c r="I937" s="13" t="b">
        <f t="shared" si="88"/>
        <v>1</v>
      </c>
      <c r="J937" s="13" t="b">
        <f t="shared" si="89"/>
        <v>1</v>
      </c>
      <c r="K937" s="13" t="b">
        <f t="shared" si="90"/>
        <v>1</v>
      </c>
      <c r="L937" s="13" t="b">
        <f t="shared" si="85"/>
        <v>1</v>
      </c>
      <c r="M937" s="13" t="b">
        <f t="shared" si="86"/>
        <v>1</v>
      </c>
      <c r="N937" s="13" t="b">
        <f t="shared" si="87"/>
        <v>1</v>
      </c>
    </row>
    <row r="938" spans="1:14">
      <c r="A938" s="67">
        <v>919</v>
      </c>
      <c r="B938" s="183"/>
      <c r="C938" s="183"/>
      <c r="D938" s="177"/>
      <c r="E938" s="177"/>
      <c r="F938" s="183"/>
      <c r="G938" s="177"/>
      <c r="H938" s="178"/>
      <c r="I938" s="13" t="b">
        <f t="shared" si="88"/>
        <v>1</v>
      </c>
      <c r="J938" s="13" t="b">
        <f t="shared" si="89"/>
        <v>1</v>
      </c>
      <c r="K938" s="13" t="b">
        <f t="shared" si="90"/>
        <v>1</v>
      </c>
      <c r="L938" s="13" t="b">
        <f t="shared" si="85"/>
        <v>1</v>
      </c>
      <c r="M938" s="13" t="b">
        <f t="shared" si="86"/>
        <v>1</v>
      </c>
      <c r="N938" s="13" t="b">
        <f t="shared" si="87"/>
        <v>1</v>
      </c>
    </row>
    <row r="939" spans="1:14">
      <c r="A939" s="67">
        <v>920</v>
      </c>
      <c r="B939" s="183"/>
      <c r="C939" s="183"/>
      <c r="D939" s="177"/>
      <c r="E939" s="177"/>
      <c r="F939" s="183"/>
      <c r="G939" s="177"/>
      <c r="H939" s="178"/>
      <c r="I939" s="13" t="b">
        <f t="shared" si="88"/>
        <v>1</v>
      </c>
      <c r="J939" s="13" t="b">
        <f t="shared" si="89"/>
        <v>1</v>
      </c>
      <c r="K939" s="13" t="b">
        <f t="shared" si="90"/>
        <v>1</v>
      </c>
      <c r="L939" s="13" t="b">
        <f t="shared" si="85"/>
        <v>1</v>
      </c>
      <c r="M939" s="13" t="b">
        <f t="shared" si="86"/>
        <v>1</v>
      </c>
      <c r="N939" s="13" t="b">
        <f t="shared" si="87"/>
        <v>1</v>
      </c>
    </row>
    <row r="940" spans="1:14">
      <c r="A940" s="67">
        <v>921</v>
      </c>
      <c r="B940" s="183"/>
      <c r="C940" s="183"/>
      <c r="D940" s="177"/>
      <c r="E940" s="177"/>
      <c r="F940" s="183"/>
      <c r="G940" s="177"/>
      <c r="H940" s="178"/>
      <c r="I940" s="13" t="b">
        <f t="shared" si="88"/>
        <v>1</v>
      </c>
      <c r="J940" s="13" t="b">
        <f t="shared" si="89"/>
        <v>1</v>
      </c>
      <c r="K940" s="13" t="b">
        <f t="shared" si="90"/>
        <v>1</v>
      </c>
      <c r="L940" s="13" t="b">
        <f t="shared" si="85"/>
        <v>1</v>
      </c>
      <c r="M940" s="13" t="b">
        <f t="shared" si="86"/>
        <v>1</v>
      </c>
      <c r="N940" s="13" t="b">
        <f t="shared" si="87"/>
        <v>1</v>
      </c>
    </row>
    <row r="941" spans="1:14">
      <c r="A941" s="67">
        <v>922</v>
      </c>
      <c r="B941" s="183"/>
      <c r="C941" s="183"/>
      <c r="D941" s="177"/>
      <c r="E941" s="177"/>
      <c r="F941" s="183"/>
      <c r="G941" s="177"/>
      <c r="H941" s="178"/>
      <c r="I941" s="13" t="b">
        <f t="shared" si="88"/>
        <v>1</v>
      </c>
      <c r="J941" s="13" t="b">
        <f t="shared" si="89"/>
        <v>1</v>
      </c>
      <c r="K941" s="13" t="b">
        <f t="shared" si="90"/>
        <v>1</v>
      </c>
      <c r="L941" s="13" t="b">
        <f t="shared" si="85"/>
        <v>1</v>
      </c>
      <c r="M941" s="13" t="b">
        <f t="shared" si="86"/>
        <v>1</v>
      </c>
      <c r="N941" s="13" t="b">
        <f t="shared" si="87"/>
        <v>1</v>
      </c>
    </row>
    <row r="942" spans="1:14">
      <c r="A942" s="67">
        <v>923</v>
      </c>
      <c r="B942" s="183"/>
      <c r="C942" s="183"/>
      <c r="D942" s="177"/>
      <c r="E942" s="177"/>
      <c r="F942" s="183"/>
      <c r="G942" s="177"/>
      <c r="H942" s="178"/>
      <c r="I942" s="13" t="b">
        <f t="shared" si="88"/>
        <v>1</v>
      </c>
      <c r="J942" s="13" t="b">
        <f t="shared" si="89"/>
        <v>1</v>
      </c>
      <c r="K942" s="13" t="b">
        <f t="shared" si="90"/>
        <v>1</v>
      </c>
      <c r="L942" s="13" t="b">
        <f t="shared" si="85"/>
        <v>1</v>
      </c>
      <c r="M942" s="13" t="b">
        <f t="shared" si="86"/>
        <v>1</v>
      </c>
      <c r="N942" s="13" t="b">
        <f t="shared" si="87"/>
        <v>1</v>
      </c>
    </row>
    <row r="943" spans="1:14">
      <c r="A943" s="67">
        <v>924</v>
      </c>
      <c r="B943" s="183"/>
      <c r="C943" s="183"/>
      <c r="D943" s="177"/>
      <c r="E943" s="177"/>
      <c r="F943" s="183"/>
      <c r="G943" s="177"/>
      <c r="H943" s="178"/>
      <c r="I943" s="13" t="b">
        <f t="shared" si="88"/>
        <v>1</v>
      </c>
      <c r="J943" s="13" t="b">
        <f t="shared" si="89"/>
        <v>1</v>
      </c>
      <c r="K943" s="13" t="b">
        <f t="shared" si="90"/>
        <v>1</v>
      </c>
      <c r="L943" s="13" t="b">
        <f t="shared" si="85"/>
        <v>1</v>
      </c>
      <c r="M943" s="13" t="b">
        <f t="shared" si="86"/>
        <v>1</v>
      </c>
      <c r="N943" s="13" t="b">
        <f t="shared" si="87"/>
        <v>1</v>
      </c>
    </row>
    <row r="944" spans="1:14">
      <c r="A944" s="67">
        <v>925</v>
      </c>
      <c r="B944" s="183"/>
      <c r="C944" s="183"/>
      <c r="D944" s="177"/>
      <c r="E944" s="177"/>
      <c r="F944" s="183"/>
      <c r="G944" s="177"/>
      <c r="H944" s="178"/>
      <c r="I944" s="13" t="b">
        <f t="shared" si="88"/>
        <v>1</v>
      </c>
      <c r="J944" s="13" t="b">
        <f t="shared" si="89"/>
        <v>1</v>
      </c>
      <c r="K944" s="13" t="b">
        <f t="shared" si="90"/>
        <v>1</v>
      </c>
      <c r="L944" s="13" t="b">
        <f t="shared" si="85"/>
        <v>1</v>
      </c>
      <c r="M944" s="13" t="b">
        <f t="shared" si="86"/>
        <v>1</v>
      </c>
      <c r="N944" s="13" t="b">
        <f t="shared" si="87"/>
        <v>1</v>
      </c>
    </row>
    <row r="945" spans="1:14">
      <c r="A945" s="67">
        <v>926</v>
      </c>
      <c r="B945" s="183"/>
      <c r="C945" s="183"/>
      <c r="D945" s="177"/>
      <c r="E945" s="177"/>
      <c r="F945" s="183"/>
      <c r="G945" s="177"/>
      <c r="H945" s="178"/>
      <c r="I945" s="13" t="b">
        <f t="shared" si="88"/>
        <v>1</v>
      </c>
      <c r="J945" s="13" t="b">
        <f t="shared" si="89"/>
        <v>1</v>
      </c>
      <c r="K945" s="13" t="b">
        <f t="shared" si="90"/>
        <v>1</v>
      </c>
      <c r="L945" s="13" t="b">
        <f t="shared" si="85"/>
        <v>1</v>
      </c>
      <c r="M945" s="13" t="b">
        <f t="shared" si="86"/>
        <v>1</v>
      </c>
      <c r="N945" s="13" t="b">
        <f t="shared" si="87"/>
        <v>1</v>
      </c>
    </row>
    <row r="946" spans="1:14">
      <c r="A946" s="67">
        <v>927</v>
      </c>
      <c r="B946" s="183"/>
      <c r="C946" s="183"/>
      <c r="D946" s="177"/>
      <c r="E946" s="177"/>
      <c r="F946" s="183"/>
      <c r="G946" s="177"/>
      <c r="H946" s="178"/>
      <c r="I946" s="13" t="b">
        <f t="shared" si="88"/>
        <v>1</v>
      </c>
      <c r="J946" s="13" t="b">
        <f t="shared" si="89"/>
        <v>1</v>
      </c>
      <c r="K946" s="13" t="b">
        <f t="shared" si="90"/>
        <v>1</v>
      </c>
      <c r="L946" s="13" t="b">
        <f t="shared" si="85"/>
        <v>1</v>
      </c>
      <c r="M946" s="13" t="b">
        <f t="shared" si="86"/>
        <v>1</v>
      </c>
      <c r="N946" s="13" t="b">
        <f t="shared" si="87"/>
        <v>1</v>
      </c>
    </row>
    <row r="947" spans="1:14">
      <c r="A947" s="67">
        <v>928</v>
      </c>
      <c r="B947" s="183"/>
      <c r="C947" s="183"/>
      <c r="D947" s="177"/>
      <c r="E947" s="177"/>
      <c r="F947" s="183"/>
      <c r="G947" s="177"/>
      <c r="H947" s="178"/>
      <c r="I947" s="13" t="b">
        <f t="shared" si="88"/>
        <v>1</v>
      </c>
      <c r="J947" s="13" t="b">
        <f t="shared" si="89"/>
        <v>1</v>
      </c>
      <c r="K947" s="13" t="b">
        <f t="shared" si="90"/>
        <v>1</v>
      </c>
      <c r="L947" s="13" t="b">
        <f t="shared" si="85"/>
        <v>1</v>
      </c>
      <c r="M947" s="13" t="b">
        <f t="shared" si="86"/>
        <v>1</v>
      </c>
      <c r="N947" s="13" t="b">
        <f t="shared" si="87"/>
        <v>1</v>
      </c>
    </row>
    <row r="948" spans="1:14">
      <c r="A948" s="67">
        <v>929</v>
      </c>
      <c r="B948" s="183"/>
      <c r="C948" s="183"/>
      <c r="D948" s="177"/>
      <c r="E948" s="177"/>
      <c r="F948" s="183"/>
      <c r="G948" s="177"/>
      <c r="H948" s="178"/>
      <c r="I948" s="13" t="b">
        <f t="shared" si="88"/>
        <v>1</v>
      </c>
      <c r="J948" s="13" t="b">
        <f t="shared" si="89"/>
        <v>1</v>
      </c>
      <c r="K948" s="13" t="b">
        <f t="shared" si="90"/>
        <v>1</v>
      </c>
      <c r="L948" s="13" t="b">
        <f t="shared" si="85"/>
        <v>1</v>
      </c>
      <c r="M948" s="13" t="b">
        <f t="shared" si="86"/>
        <v>1</v>
      </c>
      <c r="N948" s="13" t="b">
        <f t="shared" si="87"/>
        <v>1</v>
      </c>
    </row>
    <row r="949" spans="1:14">
      <c r="A949" s="67">
        <v>930</v>
      </c>
      <c r="B949" s="183"/>
      <c r="C949" s="183"/>
      <c r="D949" s="177"/>
      <c r="E949" s="177"/>
      <c r="F949" s="183"/>
      <c r="G949" s="177"/>
      <c r="H949" s="178"/>
      <c r="I949" s="13" t="b">
        <f t="shared" si="88"/>
        <v>1</v>
      </c>
      <c r="J949" s="13" t="b">
        <f t="shared" si="89"/>
        <v>1</v>
      </c>
      <c r="K949" s="13" t="b">
        <f t="shared" si="90"/>
        <v>1</v>
      </c>
      <c r="L949" s="13" t="b">
        <f t="shared" si="85"/>
        <v>1</v>
      </c>
      <c r="M949" s="13" t="b">
        <f t="shared" si="86"/>
        <v>1</v>
      </c>
      <c r="N949" s="13" t="b">
        <f t="shared" si="87"/>
        <v>1</v>
      </c>
    </row>
    <row r="950" spans="1:14">
      <c r="A950" s="67">
        <v>931</v>
      </c>
      <c r="B950" s="183"/>
      <c r="C950" s="183"/>
      <c r="D950" s="177"/>
      <c r="E950" s="177"/>
      <c r="F950" s="183"/>
      <c r="G950" s="177"/>
      <c r="H950" s="178"/>
      <c r="I950" s="13" t="b">
        <f t="shared" si="88"/>
        <v>1</v>
      </c>
      <c r="J950" s="13" t="b">
        <f t="shared" si="89"/>
        <v>1</v>
      </c>
      <c r="K950" s="13" t="b">
        <f t="shared" si="90"/>
        <v>1</v>
      </c>
      <c r="L950" s="13" t="b">
        <f t="shared" si="85"/>
        <v>1</v>
      </c>
      <c r="M950" s="13" t="b">
        <f t="shared" si="86"/>
        <v>1</v>
      </c>
      <c r="N950" s="13" t="b">
        <f t="shared" si="87"/>
        <v>1</v>
      </c>
    </row>
    <row r="951" spans="1:14">
      <c r="A951" s="67">
        <v>932</v>
      </c>
      <c r="B951" s="183"/>
      <c r="C951" s="183"/>
      <c r="D951" s="177"/>
      <c r="E951" s="177"/>
      <c r="F951" s="183"/>
      <c r="G951" s="177"/>
      <c r="H951" s="178"/>
      <c r="I951" s="13" t="b">
        <f t="shared" si="88"/>
        <v>1</v>
      </c>
      <c r="J951" s="13" t="b">
        <f t="shared" si="89"/>
        <v>1</v>
      </c>
      <c r="K951" s="13" t="b">
        <f t="shared" si="90"/>
        <v>1</v>
      </c>
      <c r="L951" s="13" t="b">
        <f t="shared" si="85"/>
        <v>1</v>
      </c>
      <c r="M951" s="13" t="b">
        <f t="shared" si="86"/>
        <v>1</v>
      </c>
      <c r="N951" s="13" t="b">
        <f t="shared" si="87"/>
        <v>1</v>
      </c>
    </row>
    <row r="952" spans="1:14">
      <c r="A952" s="67">
        <v>933</v>
      </c>
      <c r="B952" s="183"/>
      <c r="C952" s="183"/>
      <c r="D952" s="177"/>
      <c r="E952" s="177"/>
      <c r="F952" s="183"/>
      <c r="G952" s="177"/>
      <c r="H952" s="178"/>
      <c r="I952" s="13" t="b">
        <f t="shared" si="88"/>
        <v>1</v>
      </c>
      <c r="J952" s="13" t="b">
        <f t="shared" si="89"/>
        <v>1</v>
      </c>
      <c r="K952" s="13" t="b">
        <f t="shared" si="90"/>
        <v>1</v>
      </c>
      <c r="L952" s="13" t="b">
        <f t="shared" si="85"/>
        <v>1</v>
      </c>
      <c r="M952" s="13" t="b">
        <f t="shared" si="86"/>
        <v>1</v>
      </c>
      <c r="N952" s="13" t="b">
        <f t="shared" si="87"/>
        <v>1</v>
      </c>
    </row>
    <row r="953" spans="1:14">
      <c r="A953" s="67">
        <v>934</v>
      </c>
      <c r="B953" s="183"/>
      <c r="C953" s="183"/>
      <c r="D953" s="177"/>
      <c r="E953" s="177"/>
      <c r="F953" s="183"/>
      <c r="G953" s="177"/>
      <c r="H953" s="178"/>
      <c r="I953" s="13" t="b">
        <f t="shared" si="88"/>
        <v>1</v>
      </c>
      <c r="J953" s="13" t="b">
        <f t="shared" si="89"/>
        <v>1</v>
      </c>
      <c r="K953" s="13" t="b">
        <f t="shared" si="90"/>
        <v>1</v>
      </c>
      <c r="L953" s="13" t="b">
        <f t="shared" si="85"/>
        <v>1</v>
      </c>
      <c r="M953" s="13" t="b">
        <f t="shared" si="86"/>
        <v>1</v>
      </c>
      <c r="N953" s="13" t="b">
        <f t="shared" si="87"/>
        <v>1</v>
      </c>
    </row>
    <row r="954" spans="1:14">
      <c r="A954" s="67">
        <v>935</v>
      </c>
      <c r="B954" s="183"/>
      <c r="C954" s="183"/>
      <c r="D954" s="177"/>
      <c r="E954" s="177"/>
      <c r="F954" s="183"/>
      <c r="G954" s="177"/>
      <c r="H954" s="178"/>
      <c r="I954" s="13" t="b">
        <f t="shared" si="88"/>
        <v>1</v>
      </c>
      <c r="J954" s="13" t="b">
        <f t="shared" si="89"/>
        <v>1</v>
      </c>
      <c r="K954" s="13" t="b">
        <f t="shared" si="90"/>
        <v>1</v>
      </c>
      <c r="L954" s="13" t="b">
        <f t="shared" si="85"/>
        <v>1</v>
      </c>
      <c r="M954" s="13" t="b">
        <f t="shared" si="86"/>
        <v>1</v>
      </c>
      <c r="N954" s="13" t="b">
        <f t="shared" si="87"/>
        <v>1</v>
      </c>
    </row>
    <row r="955" spans="1:14">
      <c r="A955" s="67">
        <v>936</v>
      </c>
      <c r="B955" s="183"/>
      <c r="C955" s="183"/>
      <c r="D955" s="177"/>
      <c r="E955" s="177"/>
      <c r="F955" s="183"/>
      <c r="G955" s="177"/>
      <c r="H955" s="178"/>
      <c r="I955" s="13" t="b">
        <f t="shared" si="88"/>
        <v>1</v>
      </c>
      <c r="J955" s="13" t="b">
        <f t="shared" si="89"/>
        <v>1</v>
      </c>
      <c r="K955" s="13" t="b">
        <f t="shared" si="90"/>
        <v>1</v>
      </c>
      <c r="L955" s="13" t="b">
        <f t="shared" si="85"/>
        <v>1</v>
      </c>
      <c r="M955" s="13" t="b">
        <f t="shared" si="86"/>
        <v>1</v>
      </c>
      <c r="N955" s="13" t="b">
        <f t="shared" si="87"/>
        <v>1</v>
      </c>
    </row>
    <row r="956" spans="1:14">
      <c r="A956" s="67">
        <v>937</v>
      </c>
      <c r="B956" s="183"/>
      <c r="C956" s="183"/>
      <c r="D956" s="177"/>
      <c r="E956" s="177"/>
      <c r="F956" s="183"/>
      <c r="G956" s="177"/>
      <c r="H956" s="178"/>
      <c r="I956" s="13" t="b">
        <f t="shared" si="88"/>
        <v>1</v>
      </c>
      <c r="J956" s="13" t="b">
        <f t="shared" si="89"/>
        <v>1</v>
      </c>
      <c r="K956" s="13" t="b">
        <f t="shared" si="90"/>
        <v>1</v>
      </c>
      <c r="L956" s="13" t="b">
        <f t="shared" si="85"/>
        <v>1</v>
      </c>
      <c r="M956" s="13" t="b">
        <f t="shared" si="86"/>
        <v>1</v>
      </c>
      <c r="N956" s="13" t="b">
        <f t="shared" si="87"/>
        <v>1</v>
      </c>
    </row>
    <row r="957" spans="1:14">
      <c r="A957" s="67">
        <v>938</v>
      </c>
      <c r="B957" s="183"/>
      <c r="C957" s="183"/>
      <c r="D957" s="177"/>
      <c r="E957" s="177"/>
      <c r="F957" s="183"/>
      <c r="G957" s="177"/>
      <c r="H957" s="178"/>
      <c r="I957" s="13" t="b">
        <f t="shared" si="88"/>
        <v>1</v>
      </c>
      <c r="J957" s="13" t="b">
        <f t="shared" si="89"/>
        <v>1</v>
      </c>
      <c r="K957" s="13" t="b">
        <f t="shared" si="90"/>
        <v>1</v>
      </c>
      <c r="L957" s="13" t="b">
        <f t="shared" si="85"/>
        <v>1</v>
      </c>
      <c r="M957" s="13" t="b">
        <f t="shared" si="86"/>
        <v>1</v>
      </c>
      <c r="N957" s="13" t="b">
        <f t="shared" si="87"/>
        <v>1</v>
      </c>
    </row>
    <row r="958" spans="1:14">
      <c r="A958" s="67">
        <v>939</v>
      </c>
      <c r="B958" s="183"/>
      <c r="C958" s="183"/>
      <c r="D958" s="177"/>
      <c r="E958" s="177"/>
      <c r="F958" s="183"/>
      <c r="G958" s="177"/>
      <c r="H958" s="178"/>
      <c r="I958" s="13" t="b">
        <f t="shared" si="88"/>
        <v>1</v>
      </c>
      <c r="J958" s="13" t="b">
        <f t="shared" si="89"/>
        <v>1</v>
      </c>
      <c r="K958" s="13" t="b">
        <f t="shared" si="90"/>
        <v>1</v>
      </c>
      <c r="L958" s="13" t="b">
        <f t="shared" si="85"/>
        <v>1</v>
      </c>
      <c r="M958" s="13" t="b">
        <f t="shared" si="86"/>
        <v>1</v>
      </c>
      <c r="N958" s="13" t="b">
        <f t="shared" si="87"/>
        <v>1</v>
      </c>
    </row>
    <row r="959" spans="1:14">
      <c r="A959" s="67">
        <v>940</v>
      </c>
      <c r="B959" s="183"/>
      <c r="C959" s="183"/>
      <c r="D959" s="177"/>
      <c r="E959" s="177"/>
      <c r="F959" s="183"/>
      <c r="G959" s="177"/>
      <c r="H959" s="178"/>
      <c r="I959" s="13" t="b">
        <f t="shared" si="88"/>
        <v>1</v>
      </c>
      <c r="J959" s="13" t="b">
        <f t="shared" si="89"/>
        <v>1</v>
      </c>
      <c r="K959" s="13" t="b">
        <f t="shared" si="90"/>
        <v>1</v>
      </c>
      <c r="L959" s="13" t="b">
        <f t="shared" si="85"/>
        <v>1</v>
      </c>
      <c r="M959" s="13" t="b">
        <f t="shared" si="86"/>
        <v>1</v>
      </c>
      <c r="N959" s="13" t="b">
        <f t="shared" si="87"/>
        <v>1</v>
      </c>
    </row>
    <row r="960" spans="1:14">
      <c r="A960" s="67">
        <v>941</v>
      </c>
      <c r="B960" s="183"/>
      <c r="C960" s="183"/>
      <c r="D960" s="177"/>
      <c r="E960" s="177"/>
      <c r="F960" s="183"/>
      <c r="G960" s="177"/>
      <c r="H960" s="178"/>
      <c r="I960" s="13" t="b">
        <f t="shared" si="88"/>
        <v>1</v>
      </c>
      <c r="J960" s="13" t="b">
        <f t="shared" si="89"/>
        <v>1</v>
      </c>
      <c r="K960" s="13" t="b">
        <f t="shared" si="90"/>
        <v>1</v>
      </c>
      <c r="L960" s="13" t="b">
        <f t="shared" si="85"/>
        <v>1</v>
      </c>
      <c r="M960" s="13" t="b">
        <f t="shared" si="86"/>
        <v>1</v>
      </c>
      <c r="N960" s="13" t="b">
        <f t="shared" si="87"/>
        <v>1</v>
      </c>
    </row>
    <row r="961" spans="1:14">
      <c r="A961" s="67">
        <v>942</v>
      </c>
      <c r="B961" s="183"/>
      <c r="C961" s="183"/>
      <c r="D961" s="177"/>
      <c r="E961" s="177"/>
      <c r="F961" s="183"/>
      <c r="G961" s="177"/>
      <c r="H961" s="178"/>
      <c r="I961" s="13" t="b">
        <f t="shared" si="88"/>
        <v>1</v>
      </c>
      <c r="J961" s="13" t="b">
        <f t="shared" si="89"/>
        <v>1</v>
      </c>
      <c r="K961" s="13" t="b">
        <f t="shared" si="90"/>
        <v>1</v>
      </c>
      <c r="L961" s="13" t="b">
        <f t="shared" si="85"/>
        <v>1</v>
      </c>
      <c r="M961" s="13" t="b">
        <f t="shared" si="86"/>
        <v>1</v>
      </c>
      <c r="N961" s="13" t="b">
        <f t="shared" si="87"/>
        <v>1</v>
      </c>
    </row>
    <row r="962" spans="1:14">
      <c r="A962" s="67">
        <v>943</v>
      </c>
      <c r="B962" s="183"/>
      <c r="C962" s="183"/>
      <c r="D962" s="177"/>
      <c r="E962" s="177"/>
      <c r="F962" s="183"/>
      <c r="G962" s="177"/>
      <c r="H962" s="178"/>
      <c r="I962" s="13" t="b">
        <f t="shared" si="88"/>
        <v>1</v>
      </c>
      <c r="J962" s="13" t="b">
        <f t="shared" si="89"/>
        <v>1</v>
      </c>
      <c r="K962" s="13" t="b">
        <f t="shared" si="90"/>
        <v>1</v>
      </c>
      <c r="L962" s="13" t="b">
        <f t="shared" si="85"/>
        <v>1</v>
      </c>
      <c r="M962" s="13" t="b">
        <f t="shared" si="86"/>
        <v>1</v>
      </c>
      <c r="N962" s="13" t="b">
        <f t="shared" si="87"/>
        <v>1</v>
      </c>
    </row>
    <row r="963" spans="1:14">
      <c r="A963" s="67">
        <v>944</v>
      </c>
      <c r="B963" s="183"/>
      <c r="C963" s="183"/>
      <c r="D963" s="177"/>
      <c r="E963" s="177"/>
      <c r="F963" s="183"/>
      <c r="G963" s="177"/>
      <c r="H963" s="178"/>
      <c r="I963" s="13" t="b">
        <f t="shared" si="88"/>
        <v>1</v>
      </c>
      <c r="J963" s="13" t="b">
        <f t="shared" si="89"/>
        <v>1</v>
      </c>
      <c r="K963" s="13" t="b">
        <f t="shared" si="90"/>
        <v>1</v>
      </c>
      <c r="L963" s="13" t="b">
        <f t="shared" si="85"/>
        <v>1</v>
      </c>
      <c r="M963" s="13" t="b">
        <f t="shared" si="86"/>
        <v>1</v>
      </c>
      <c r="N963" s="13" t="b">
        <f t="shared" si="87"/>
        <v>1</v>
      </c>
    </row>
    <row r="964" spans="1:14">
      <c r="A964" s="67">
        <v>945</v>
      </c>
      <c r="B964" s="183"/>
      <c r="C964" s="183"/>
      <c r="D964" s="177"/>
      <c r="E964" s="177"/>
      <c r="F964" s="183"/>
      <c r="G964" s="177"/>
      <c r="H964" s="178"/>
      <c r="I964" s="13" t="b">
        <f t="shared" si="88"/>
        <v>1</v>
      </c>
      <c r="J964" s="13" t="b">
        <f t="shared" si="89"/>
        <v>1</v>
      </c>
      <c r="K964" s="13" t="b">
        <f t="shared" si="90"/>
        <v>1</v>
      </c>
      <c r="L964" s="13" t="b">
        <f t="shared" si="85"/>
        <v>1</v>
      </c>
      <c r="M964" s="13" t="b">
        <f t="shared" si="86"/>
        <v>1</v>
      </c>
      <c r="N964" s="13" t="b">
        <f t="shared" si="87"/>
        <v>1</v>
      </c>
    </row>
    <row r="965" spans="1:14">
      <c r="A965" s="67">
        <v>946</v>
      </c>
      <c r="B965" s="183"/>
      <c r="C965" s="183"/>
      <c r="D965" s="177"/>
      <c r="E965" s="177"/>
      <c r="F965" s="183"/>
      <c r="G965" s="177"/>
      <c r="H965" s="178"/>
      <c r="I965" s="13" t="b">
        <f t="shared" si="88"/>
        <v>1</v>
      </c>
      <c r="J965" s="13" t="b">
        <f t="shared" si="89"/>
        <v>1</v>
      </c>
      <c r="K965" s="13" t="b">
        <f t="shared" si="90"/>
        <v>1</v>
      </c>
      <c r="L965" s="13" t="b">
        <f t="shared" si="85"/>
        <v>1</v>
      </c>
      <c r="M965" s="13" t="b">
        <f t="shared" si="86"/>
        <v>1</v>
      </c>
      <c r="N965" s="13" t="b">
        <f t="shared" si="87"/>
        <v>1</v>
      </c>
    </row>
    <row r="966" spans="1:14">
      <c r="A966" s="67">
        <v>947</v>
      </c>
      <c r="B966" s="183"/>
      <c r="C966" s="183"/>
      <c r="D966" s="177"/>
      <c r="E966" s="177"/>
      <c r="F966" s="183"/>
      <c r="G966" s="177"/>
      <c r="H966" s="178"/>
      <c r="I966" s="13" t="b">
        <f t="shared" si="88"/>
        <v>1</v>
      </c>
      <c r="J966" s="13" t="b">
        <f t="shared" si="89"/>
        <v>1</v>
      </c>
      <c r="K966" s="13" t="b">
        <f t="shared" si="90"/>
        <v>1</v>
      </c>
      <c r="L966" s="13" t="b">
        <f t="shared" si="85"/>
        <v>1</v>
      </c>
      <c r="M966" s="13" t="b">
        <f t="shared" si="86"/>
        <v>1</v>
      </c>
      <c r="N966" s="13" t="b">
        <f t="shared" si="87"/>
        <v>1</v>
      </c>
    </row>
    <row r="967" spans="1:14">
      <c r="A967" s="67">
        <v>948</v>
      </c>
      <c r="B967" s="183"/>
      <c r="C967" s="183"/>
      <c r="D967" s="177"/>
      <c r="E967" s="177"/>
      <c r="F967" s="183"/>
      <c r="G967" s="177"/>
      <c r="H967" s="178"/>
      <c r="I967" s="13" t="b">
        <f t="shared" si="88"/>
        <v>1</v>
      </c>
      <c r="J967" s="13" t="b">
        <f t="shared" si="89"/>
        <v>1</v>
      </c>
      <c r="K967" s="13" t="b">
        <f t="shared" si="90"/>
        <v>1</v>
      </c>
      <c r="L967" s="13" t="b">
        <f t="shared" si="85"/>
        <v>1</v>
      </c>
      <c r="M967" s="13" t="b">
        <f t="shared" si="86"/>
        <v>1</v>
      </c>
      <c r="N967" s="13" t="b">
        <f t="shared" si="87"/>
        <v>1</v>
      </c>
    </row>
    <row r="968" spans="1:14">
      <c r="A968" s="67">
        <v>949</v>
      </c>
      <c r="B968" s="183"/>
      <c r="C968" s="183"/>
      <c r="D968" s="177"/>
      <c r="E968" s="177"/>
      <c r="F968" s="183"/>
      <c r="G968" s="177"/>
      <c r="H968" s="178"/>
      <c r="I968" s="13" t="b">
        <f t="shared" si="88"/>
        <v>1</v>
      </c>
      <c r="J968" s="13" t="b">
        <f t="shared" si="89"/>
        <v>1</v>
      </c>
      <c r="K968" s="13" t="b">
        <f t="shared" si="90"/>
        <v>1</v>
      </c>
      <c r="L968" s="13" t="b">
        <f t="shared" si="85"/>
        <v>1</v>
      </c>
      <c r="M968" s="13" t="b">
        <f t="shared" si="86"/>
        <v>1</v>
      </c>
      <c r="N968" s="13" t="b">
        <f t="shared" si="87"/>
        <v>1</v>
      </c>
    </row>
    <row r="969" spans="1:14">
      <c r="A969" s="67">
        <v>950</v>
      </c>
      <c r="B969" s="183"/>
      <c r="C969" s="183"/>
      <c r="D969" s="177"/>
      <c r="E969" s="177"/>
      <c r="F969" s="183"/>
      <c r="G969" s="177"/>
      <c r="H969" s="178"/>
      <c r="I969" s="13" t="b">
        <f t="shared" si="88"/>
        <v>1</v>
      </c>
      <c r="J969" s="13" t="b">
        <f t="shared" si="89"/>
        <v>1</v>
      </c>
      <c r="K969" s="13" t="b">
        <f t="shared" si="90"/>
        <v>1</v>
      </c>
      <c r="L969" s="13" t="b">
        <f t="shared" si="85"/>
        <v>1</v>
      </c>
      <c r="M969" s="13" t="b">
        <f t="shared" si="86"/>
        <v>1</v>
      </c>
      <c r="N969" s="13" t="b">
        <f t="shared" si="87"/>
        <v>1</v>
      </c>
    </row>
    <row r="970" spans="1:14">
      <c r="A970" s="67">
        <v>951</v>
      </c>
      <c r="B970" s="183"/>
      <c r="C970" s="183"/>
      <c r="D970" s="177"/>
      <c r="E970" s="177"/>
      <c r="F970" s="183"/>
      <c r="G970" s="177"/>
      <c r="H970" s="178"/>
      <c r="I970" s="13" t="b">
        <f t="shared" si="88"/>
        <v>1</v>
      </c>
      <c r="J970" s="13" t="b">
        <f t="shared" si="89"/>
        <v>1</v>
      </c>
      <c r="K970" s="13" t="b">
        <f t="shared" si="90"/>
        <v>1</v>
      </c>
      <c r="L970" s="13" t="b">
        <f t="shared" si="85"/>
        <v>1</v>
      </c>
      <c r="M970" s="13" t="b">
        <f t="shared" si="86"/>
        <v>1</v>
      </c>
      <c r="N970" s="13" t="b">
        <f t="shared" si="87"/>
        <v>1</v>
      </c>
    </row>
    <row r="971" spans="1:14">
      <c r="A971" s="67">
        <v>952</v>
      </c>
      <c r="B971" s="183"/>
      <c r="C971" s="183"/>
      <c r="D971" s="177"/>
      <c r="E971" s="177"/>
      <c r="F971" s="183"/>
      <c r="G971" s="177"/>
      <c r="H971" s="178"/>
      <c r="I971" s="13" t="b">
        <f t="shared" si="88"/>
        <v>1</v>
      </c>
      <c r="J971" s="13" t="b">
        <f t="shared" si="89"/>
        <v>1</v>
      </c>
      <c r="K971" s="13" t="b">
        <f t="shared" si="90"/>
        <v>1</v>
      </c>
      <c r="L971" s="13" t="b">
        <f t="shared" si="85"/>
        <v>1</v>
      </c>
      <c r="M971" s="13" t="b">
        <f t="shared" si="86"/>
        <v>1</v>
      </c>
      <c r="N971" s="13" t="b">
        <f t="shared" si="87"/>
        <v>1</v>
      </c>
    </row>
    <row r="972" spans="1:14">
      <c r="A972" s="67">
        <v>953</v>
      </c>
      <c r="B972" s="183"/>
      <c r="C972" s="183"/>
      <c r="D972" s="177"/>
      <c r="E972" s="177"/>
      <c r="F972" s="183"/>
      <c r="G972" s="177"/>
      <c r="H972" s="178"/>
      <c r="I972" s="13" t="b">
        <f t="shared" si="88"/>
        <v>1</v>
      </c>
      <c r="J972" s="13" t="b">
        <f t="shared" si="89"/>
        <v>1</v>
      </c>
      <c r="K972" s="13" t="b">
        <f t="shared" si="90"/>
        <v>1</v>
      </c>
      <c r="L972" s="13" t="b">
        <f t="shared" si="85"/>
        <v>1</v>
      </c>
      <c r="M972" s="13" t="b">
        <f t="shared" si="86"/>
        <v>1</v>
      </c>
      <c r="N972" s="13" t="b">
        <f t="shared" si="87"/>
        <v>1</v>
      </c>
    </row>
    <row r="973" spans="1:14">
      <c r="A973" s="67">
        <v>954</v>
      </c>
      <c r="B973" s="183"/>
      <c r="C973" s="183"/>
      <c r="D973" s="177"/>
      <c r="E973" s="177"/>
      <c r="F973" s="183"/>
      <c r="G973" s="177"/>
      <c r="H973" s="178"/>
      <c r="I973" s="13" t="b">
        <f t="shared" si="88"/>
        <v>1</v>
      </c>
      <c r="J973" s="13" t="b">
        <f t="shared" si="89"/>
        <v>1</v>
      </c>
      <c r="K973" s="13" t="b">
        <f t="shared" si="90"/>
        <v>1</v>
      </c>
      <c r="L973" s="13" t="b">
        <f t="shared" si="85"/>
        <v>1</v>
      </c>
      <c r="M973" s="13" t="b">
        <f t="shared" si="86"/>
        <v>1</v>
      </c>
      <c r="N973" s="13" t="b">
        <f t="shared" si="87"/>
        <v>1</v>
      </c>
    </row>
    <row r="974" spans="1:14">
      <c r="A974" s="67">
        <v>955</v>
      </c>
      <c r="B974" s="183"/>
      <c r="C974" s="183"/>
      <c r="D974" s="177"/>
      <c r="E974" s="177"/>
      <c r="F974" s="183"/>
      <c r="G974" s="177"/>
      <c r="H974" s="178"/>
      <c r="I974" s="13" t="b">
        <f t="shared" si="88"/>
        <v>1</v>
      </c>
      <c r="J974" s="13" t="b">
        <f t="shared" si="89"/>
        <v>1</v>
      </c>
      <c r="K974" s="13" t="b">
        <f t="shared" si="90"/>
        <v>1</v>
      </c>
      <c r="L974" s="13" t="b">
        <f t="shared" si="85"/>
        <v>1</v>
      </c>
      <c r="M974" s="13" t="b">
        <f t="shared" si="86"/>
        <v>1</v>
      </c>
      <c r="N974" s="13" t="b">
        <f t="shared" si="87"/>
        <v>1</v>
      </c>
    </row>
    <row r="975" spans="1:14">
      <c r="A975" s="67">
        <v>956</v>
      </c>
      <c r="B975" s="183"/>
      <c r="C975" s="183"/>
      <c r="D975" s="177"/>
      <c r="E975" s="177"/>
      <c r="F975" s="183"/>
      <c r="G975" s="177"/>
      <c r="H975" s="178"/>
      <c r="I975" s="13" t="b">
        <f t="shared" si="88"/>
        <v>1</v>
      </c>
      <c r="J975" s="13" t="b">
        <f t="shared" si="89"/>
        <v>1</v>
      </c>
      <c r="K975" s="13" t="b">
        <f t="shared" si="90"/>
        <v>1</v>
      </c>
      <c r="L975" s="13" t="b">
        <f t="shared" si="85"/>
        <v>1</v>
      </c>
      <c r="M975" s="13" t="b">
        <f t="shared" si="86"/>
        <v>1</v>
      </c>
      <c r="N975" s="13" t="b">
        <f t="shared" si="87"/>
        <v>1</v>
      </c>
    </row>
    <row r="976" spans="1:14">
      <c r="A976" s="67">
        <v>957</v>
      </c>
      <c r="B976" s="183"/>
      <c r="C976" s="183"/>
      <c r="D976" s="177"/>
      <c r="E976" s="177"/>
      <c r="F976" s="183"/>
      <c r="G976" s="177"/>
      <c r="H976" s="178"/>
      <c r="I976" s="13" t="b">
        <f t="shared" si="88"/>
        <v>1</v>
      </c>
      <c r="J976" s="13" t="b">
        <f t="shared" si="89"/>
        <v>1</v>
      </c>
      <c r="K976" s="13" t="b">
        <f t="shared" si="90"/>
        <v>1</v>
      </c>
      <c r="L976" s="13" t="b">
        <f t="shared" si="85"/>
        <v>1</v>
      </c>
      <c r="M976" s="13" t="b">
        <f t="shared" si="86"/>
        <v>1</v>
      </c>
      <c r="N976" s="13" t="b">
        <f t="shared" si="87"/>
        <v>1</v>
      </c>
    </row>
    <row r="977" spans="1:14">
      <c r="A977" s="67">
        <v>958</v>
      </c>
      <c r="B977" s="183"/>
      <c r="C977" s="183"/>
      <c r="D977" s="177"/>
      <c r="E977" s="177"/>
      <c r="F977" s="183"/>
      <c r="G977" s="177"/>
      <c r="H977" s="178"/>
      <c r="I977" s="13" t="b">
        <f t="shared" si="88"/>
        <v>1</v>
      </c>
      <c r="J977" s="13" t="b">
        <f t="shared" si="89"/>
        <v>1</v>
      </c>
      <c r="K977" s="13" t="b">
        <f t="shared" si="90"/>
        <v>1</v>
      </c>
      <c r="L977" s="13" t="b">
        <f t="shared" si="85"/>
        <v>1</v>
      </c>
      <c r="M977" s="13" t="b">
        <f t="shared" si="86"/>
        <v>1</v>
      </c>
      <c r="N977" s="13" t="b">
        <f t="shared" si="87"/>
        <v>1</v>
      </c>
    </row>
    <row r="978" spans="1:14">
      <c r="A978" s="67">
        <v>959</v>
      </c>
      <c r="B978" s="183"/>
      <c r="C978" s="183"/>
      <c r="D978" s="177"/>
      <c r="E978" s="177"/>
      <c r="F978" s="183"/>
      <c r="G978" s="177"/>
      <c r="H978" s="178"/>
      <c r="I978" s="13" t="b">
        <f t="shared" si="88"/>
        <v>1</v>
      </c>
      <c r="J978" s="13" t="b">
        <f t="shared" si="89"/>
        <v>1</v>
      </c>
      <c r="K978" s="13" t="b">
        <f t="shared" si="90"/>
        <v>1</v>
      </c>
      <c r="L978" s="13" t="b">
        <f t="shared" si="85"/>
        <v>1</v>
      </c>
      <c r="M978" s="13" t="b">
        <f t="shared" si="86"/>
        <v>1</v>
      </c>
      <c r="N978" s="13" t="b">
        <f t="shared" si="87"/>
        <v>1</v>
      </c>
    </row>
    <row r="979" spans="1:14">
      <c r="A979" s="67">
        <v>960</v>
      </c>
      <c r="B979" s="183"/>
      <c r="C979" s="183"/>
      <c r="D979" s="177"/>
      <c r="E979" s="177"/>
      <c r="F979" s="183"/>
      <c r="G979" s="177"/>
      <c r="H979" s="178"/>
      <c r="I979" s="13" t="b">
        <f t="shared" si="88"/>
        <v>1</v>
      </c>
      <c r="J979" s="13" t="b">
        <f t="shared" si="89"/>
        <v>1</v>
      </c>
      <c r="K979" s="13" t="b">
        <f t="shared" si="90"/>
        <v>1</v>
      </c>
      <c r="L979" s="13" t="b">
        <f t="shared" si="85"/>
        <v>1</v>
      </c>
      <c r="M979" s="13" t="b">
        <f t="shared" si="86"/>
        <v>1</v>
      </c>
      <c r="N979" s="13" t="b">
        <f t="shared" si="87"/>
        <v>1</v>
      </c>
    </row>
    <row r="980" spans="1:14">
      <c r="A980" s="67">
        <v>961</v>
      </c>
      <c r="B980" s="183"/>
      <c r="C980" s="183"/>
      <c r="D980" s="177"/>
      <c r="E980" s="177"/>
      <c r="F980" s="183"/>
      <c r="G980" s="177"/>
      <c r="H980" s="178"/>
      <c r="I980" s="13" t="b">
        <f t="shared" si="88"/>
        <v>1</v>
      </c>
      <c r="J980" s="13" t="b">
        <f t="shared" si="89"/>
        <v>1</v>
      </c>
      <c r="K980" s="13" t="b">
        <f t="shared" si="90"/>
        <v>1</v>
      </c>
      <c r="L980" s="13" t="b">
        <f t="shared" ref="L980:L1019" si="91">IF(D980="",TRUE,(IF(ISNUMBER(MATCH(D980,CountriesList,0)),TRUE,FALSE)))</f>
        <v>1</v>
      </c>
      <c r="M980" s="13" t="b">
        <f t="shared" ref="M980:M1019" si="92">IF(E980="",TRUE,(IF(ISNUMBER(MATCH(E980,typeofentityList,0)),TRUE,FALSE)))</f>
        <v>1</v>
      </c>
      <c r="N980" s="13" t="b">
        <f t="shared" ref="N980:N1019" si="93">IF(G980="",TRUE,(IF(ISNUMBER(MATCH(G980,ShortRelationList,0)),TRUE,FALSE)))</f>
        <v>1</v>
      </c>
    </row>
    <row r="981" spans="1:14">
      <c r="A981" s="67">
        <v>962</v>
      </c>
      <c r="B981" s="183"/>
      <c r="C981" s="183"/>
      <c r="D981" s="177"/>
      <c r="E981" s="177"/>
      <c r="F981" s="183"/>
      <c r="G981" s="177"/>
      <c r="H981" s="178"/>
      <c r="I981" s="13" t="b">
        <f t="shared" si="88"/>
        <v>1</v>
      </c>
      <c r="J981" s="13" t="b">
        <f t="shared" si="89"/>
        <v>1</v>
      </c>
      <c r="K981" s="13" t="b">
        <f t="shared" si="90"/>
        <v>1</v>
      </c>
      <c r="L981" s="13" t="b">
        <f t="shared" si="91"/>
        <v>1</v>
      </c>
      <c r="M981" s="13" t="b">
        <f t="shared" si="92"/>
        <v>1</v>
      </c>
      <c r="N981" s="13" t="b">
        <f t="shared" si="93"/>
        <v>1</v>
      </c>
    </row>
    <row r="982" spans="1:14">
      <c r="A982" s="67">
        <v>963</v>
      </c>
      <c r="B982" s="183"/>
      <c r="C982" s="183"/>
      <c r="D982" s="177"/>
      <c r="E982" s="177"/>
      <c r="F982" s="183"/>
      <c r="G982" s="177"/>
      <c r="H982" s="178"/>
      <c r="I982" s="13" t="b">
        <f t="shared" ref="I982:I1019" si="94">IF(ISBLANK(B982),TRUE,IF(OR(ISBLANK(C982),ISBLANK(D982),ISBLANK(E982),ISBLANK(F982),ISBLANK(G982),ISBLANK(H982)),FALSE,TRUE))</f>
        <v>1</v>
      </c>
      <c r="J982" s="13" t="b">
        <f t="shared" ref="J982:J1019" si="95">IF(OR(AND(B982="N/A",D982="N/A",E982="N/A",G982="N/A"),AND(ISBLANK(B982),ISBLANK(D982),ISBLANK(E982),ISBLANK(G982)),AND(NOT(ISBLANK(B982)),NOT(ISBLANK(D982)),NOT(ISBLANK(E982)),NOT(ISBLANK(G982)),B982&lt;&gt;"N/A",D982&lt;&gt;"N/A",E982&lt;&gt;"N/A",G982&lt;&gt;"N/A")),TRUE,FALSE)</f>
        <v>1</v>
      </c>
      <c r="K982" s="13" t="b">
        <f t="shared" ref="K982:K1019" si="96">IF(OR(AND(ISBLANK(B982),H982=0),AND(B982="N/A",H982=0),AND(NOT(ISBLANK(B982)),B982&lt;&gt;"N/A",H982&lt;&gt;0)),TRUE,FALSE)</f>
        <v>1</v>
      </c>
      <c r="L982" s="13" t="b">
        <f t="shared" si="91"/>
        <v>1</v>
      </c>
      <c r="M982" s="13" t="b">
        <f t="shared" si="92"/>
        <v>1</v>
      </c>
      <c r="N982" s="13" t="b">
        <f t="shared" si="93"/>
        <v>1</v>
      </c>
    </row>
    <row r="983" spans="1:14">
      <c r="A983" s="67">
        <v>964</v>
      </c>
      <c r="B983" s="183"/>
      <c r="C983" s="183"/>
      <c r="D983" s="177"/>
      <c r="E983" s="177"/>
      <c r="F983" s="183"/>
      <c r="G983" s="177"/>
      <c r="H983" s="178"/>
      <c r="I983" s="13" t="b">
        <f t="shared" si="94"/>
        <v>1</v>
      </c>
      <c r="J983" s="13" t="b">
        <f t="shared" si="95"/>
        <v>1</v>
      </c>
      <c r="K983" s="13" t="b">
        <f t="shared" si="96"/>
        <v>1</v>
      </c>
      <c r="L983" s="13" t="b">
        <f t="shared" si="91"/>
        <v>1</v>
      </c>
      <c r="M983" s="13" t="b">
        <f t="shared" si="92"/>
        <v>1</v>
      </c>
      <c r="N983" s="13" t="b">
        <f t="shared" si="93"/>
        <v>1</v>
      </c>
    </row>
    <row r="984" spans="1:14">
      <c r="A984" s="67">
        <v>965</v>
      </c>
      <c r="B984" s="183"/>
      <c r="C984" s="183"/>
      <c r="D984" s="177"/>
      <c r="E984" s="177"/>
      <c r="F984" s="183"/>
      <c r="G984" s="177"/>
      <c r="H984" s="178"/>
      <c r="I984" s="13" t="b">
        <f t="shared" si="94"/>
        <v>1</v>
      </c>
      <c r="J984" s="13" t="b">
        <f t="shared" si="95"/>
        <v>1</v>
      </c>
      <c r="K984" s="13" t="b">
        <f t="shared" si="96"/>
        <v>1</v>
      </c>
      <c r="L984" s="13" t="b">
        <f t="shared" si="91"/>
        <v>1</v>
      </c>
      <c r="M984" s="13" t="b">
        <f t="shared" si="92"/>
        <v>1</v>
      </c>
      <c r="N984" s="13" t="b">
        <f t="shared" si="93"/>
        <v>1</v>
      </c>
    </row>
    <row r="985" spans="1:14">
      <c r="A985" s="67">
        <v>966</v>
      </c>
      <c r="B985" s="183"/>
      <c r="C985" s="183"/>
      <c r="D985" s="177"/>
      <c r="E985" s="177"/>
      <c r="F985" s="183"/>
      <c r="G985" s="177"/>
      <c r="H985" s="178"/>
      <c r="I985" s="13" t="b">
        <f t="shared" si="94"/>
        <v>1</v>
      </c>
      <c r="J985" s="13" t="b">
        <f t="shared" si="95"/>
        <v>1</v>
      </c>
      <c r="K985" s="13" t="b">
        <f t="shared" si="96"/>
        <v>1</v>
      </c>
      <c r="L985" s="13" t="b">
        <f t="shared" si="91"/>
        <v>1</v>
      </c>
      <c r="M985" s="13" t="b">
        <f t="shared" si="92"/>
        <v>1</v>
      </c>
      <c r="N985" s="13" t="b">
        <f t="shared" si="93"/>
        <v>1</v>
      </c>
    </row>
    <row r="986" spans="1:14">
      <c r="A986" s="67">
        <v>967</v>
      </c>
      <c r="B986" s="183"/>
      <c r="C986" s="183"/>
      <c r="D986" s="177"/>
      <c r="E986" s="177"/>
      <c r="F986" s="183"/>
      <c r="G986" s="177"/>
      <c r="H986" s="178"/>
      <c r="I986" s="13" t="b">
        <f t="shared" si="94"/>
        <v>1</v>
      </c>
      <c r="J986" s="13" t="b">
        <f t="shared" si="95"/>
        <v>1</v>
      </c>
      <c r="K986" s="13" t="b">
        <f t="shared" si="96"/>
        <v>1</v>
      </c>
      <c r="L986" s="13" t="b">
        <f t="shared" si="91"/>
        <v>1</v>
      </c>
      <c r="M986" s="13" t="b">
        <f t="shared" si="92"/>
        <v>1</v>
      </c>
      <c r="N986" s="13" t="b">
        <f t="shared" si="93"/>
        <v>1</v>
      </c>
    </row>
    <row r="987" spans="1:14">
      <c r="A987" s="67">
        <v>968</v>
      </c>
      <c r="B987" s="183"/>
      <c r="C987" s="183"/>
      <c r="D987" s="177"/>
      <c r="E987" s="177"/>
      <c r="F987" s="183"/>
      <c r="G987" s="177"/>
      <c r="H987" s="178"/>
      <c r="I987" s="13" t="b">
        <f t="shared" si="94"/>
        <v>1</v>
      </c>
      <c r="J987" s="13" t="b">
        <f t="shared" si="95"/>
        <v>1</v>
      </c>
      <c r="K987" s="13" t="b">
        <f t="shared" si="96"/>
        <v>1</v>
      </c>
      <c r="L987" s="13" t="b">
        <f t="shared" si="91"/>
        <v>1</v>
      </c>
      <c r="M987" s="13" t="b">
        <f t="shared" si="92"/>
        <v>1</v>
      </c>
      <c r="N987" s="13" t="b">
        <f t="shared" si="93"/>
        <v>1</v>
      </c>
    </row>
    <row r="988" spans="1:14">
      <c r="A988" s="67">
        <v>969</v>
      </c>
      <c r="B988" s="183"/>
      <c r="C988" s="183"/>
      <c r="D988" s="177"/>
      <c r="E988" s="177"/>
      <c r="F988" s="183"/>
      <c r="G988" s="177"/>
      <c r="H988" s="178"/>
      <c r="I988" s="13" t="b">
        <f t="shared" si="94"/>
        <v>1</v>
      </c>
      <c r="J988" s="13" t="b">
        <f t="shared" si="95"/>
        <v>1</v>
      </c>
      <c r="K988" s="13" t="b">
        <f t="shared" si="96"/>
        <v>1</v>
      </c>
      <c r="L988" s="13" t="b">
        <f t="shared" si="91"/>
        <v>1</v>
      </c>
      <c r="M988" s="13" t="b">
        <f t="shared" si="92"/>
        <v>1</v>
      </c>
      <c r="N988" s="13" t="b">
        <f t="shared" si="93"/>
        <v>1</v>
      </c>
    </row>
    <row r="989" spans="1:14">
      <c r="A989" s="67">
        <v>970</v>
      </c>
      <c r="B989" s="183"/>
      <c r="C989" s="183"/>
      <c r="D989" s="177"/>
      <c r="E989" s="177"/>
      <c r="F989" s="183"/>
      <c r="G989" s="177"/>
      <c r="H989" s="178"/>
      <c r="I989" s="13" t="b">
        <f t="shared" si="94"/>
        <v>1</v>
      </c>
      <c r="J989" s="13" t="b">
        <f t="shared" si="95"/>
        <v>1</v>
      </c>
      <c r="K989" s="13" t="b">
        <f t="shared" si="96"/>
        <v>1</v>
      </c>
      <c r="L989" s="13" t="b">
        <f t="shared" si="91"/>
        <v>1</v>
      </c>
      <c r="M989" s="13" t="b">
        <f t="shared" si="92"/>
        <v>1</v>
      </c>
      <c r="N989" s="13" t="b">
        <f t="shared" si="93"/>
        <v>1</v>
      </c>
    </row>
    <row r="990" spans="1:14">
      <c r="A990" s="67">
        <v>971</v>
      </c>
      <c r="B990" s="183"/>
      <c r="C990" s="183"/>
      <c r="D990" s="177"/>
      <c r="E990" s="177"/>
      <c r="F990" s="183"/>
      <c r="G990" s="177"/>
      <c r="H990" s="178"/>
      <c r="I990" s="13" t="b">
        <f t="shared" si="94"/>
        <v>1</v>
      </c>
      <c r="J990" s="13" t="b">
        <f t="shared" si="95"/>
        <v>1</v>
      </c>
      <c r="K990" s="13" t="b">
        <f t="shared" si="96"/>
        <v>1</v>
      </c>
      <c r="L990" s="13" t="b">
        <f t="shared" si="91"/>
        <v>1</v>
      </c>
      <c r="M990" s="13" t="b">
        <f t="shared" si="92"/>
        <v>1</v>
      </c>
      <c r="N990" s="13" t="b">
        <f t="shared" si="93"/>
        <v>1</v>
      </c>
    </row>
    <row r="991" spans="1:14">
      <c r="A991" s="67">
        <v>972</v>
      </c>
      <c r="B991" s="183"/>
      <c r="C991" s="183"/>
      <c r="D991" s="177"/>
      <c r="E991" s="177"/>
      <c r="F991" s="183"/>
      <c r="G991" s="177"/>
      <c r="H991" s="178"/>
      <c r="I991" s="13" t="b">
        <f t="shared" si="94"/>
        <v>1</v>
      </c>
      <c r="J991" s="13" t="b">
        <f t="shared" si="95"/>
        <v>1</v>
      </c>
      <c r="K991" s="13" t="b">
        <f t="shared" si="96"/>
        <v>1</v>
      </c>
      <c r="L991" s="13" t="b">
        <f t="shared" si="91"/>
        <v>1</v>
      </c>
      <c r="M991" s="13" t="b">
        <f t="shared" si="92"/>
        <v>1</v>
      </c>
      <c r="N991" s="13" t="b">
        <f t="shared" si="93"/>
        <v>1</v>
      </c>
    </row>
    <row r="992" spans="1:14">
      <c r="A992" s="67">
        <v>973</v>
      </c>
      <c r="B992" s="183"/>
      <c r="C992" s="183"/>
      <c r="D992" s="177"/>
      <c r="E992" s="177"/>
      <c r="F992" s="183"/>
      <c r="G992" s="177"/>
      <c r="H992" s="178"/>
      <c r="I992" s="13" t="b">
        <f t="shared" si="94"/>
        <v>1</v>
      </c>
      <c r="J992" s="13" t="b">
        <f t="shared" si="95"/>
        <v>1</v>
      </c>
      <c r="K992" s="13" t="b">
        <f t="shared" si="96"/>
        <v>1</v>
      </c>
      <c r="L992" s="13" t="b">
        <f t="shared" si="91"/>
        <v>1</v>
      </c>
      <c r="M992" s="13" t="b">
        <f t="shared" si="92"/>
        <v>1</v>
      </c>
      <c r="N992" s="13" t="b">
        <f t="shared" si="93"/>
        <v>1</v>
      </c>
    </row>
    <row r="993" spans="1:14">
      <c r="A993" s="67">
        <v>974</v>
      </c>
      <c r="B993" s="183"/>
      <c r="C993" s="183"/>
      <c r="D993" s="177"/>
      <c r="E993" s="177"/>
      <c r="F993" s="183"/>
      <c r="G993" s="177"/>
      <c r="H993" s="178"/>
      <c r="I993" s="13" t="b">
        <f t="shared" si="94"/>
        <v>1</v>
      </c>
      <c r="J993" s="13" t="b">
        <f t="shared" si="95"/>
        <v>1</v>
      </c>
      <c r="K993" s="13" t="b">
        <f t="shared" si="96"/>
        <v>1</v>
      </c>
      <c r="L993" s="13" t="b">
        <f t="shared" si="91"/>
        <v>1</v>
      </c>
      <c r="M993" s="13" t="b">
        <f t="shared" si="92"/>
        <v>1</v>
      </c>
      <c r="N993" s="13" t="b">
        <f t="shared" si="93"/>
        <v>1</v>
      </c>
    </row>
    <row r="994" spans="1:14">
      <c r="A994" s="67">
        <v>975</v>
      </c>
      <c r="B994" s="183"/>
      <c r="C994" s="183"/>
      <c r="D994" s="177"/>
      <c r="E994" s="177"/>
      <c r="F994" s="183"/>
      <c r="G994" s="177"/>
      <c r="H994" s="178"/>
      <c r="I994" s="13" t="b">
        <f t="shared" si="94"/>
        <v>1</v>
      </c>
      <c r="J994" s="13" t="b">
        <f t="shared" si="95"/>
        <v>1</v>
      </c>
      <c r="K994" s="13" t="b">
        <f t="shared" si="96"/>
        <v>1</v>
      </c>
      <c r="L994" s="13" t="b">
        <f t="shared" si="91"/>
        <v>1</v>
      </c>
      <c r="M994" s="13" t="b">
        <f t="shared" si="92"/>
        <v>1</v>
      </c>
      <c r="N994" s="13" t="b">
        <f t="shared" si="93"/>
        <v>1</v>
      </c>
    </row>
    <row r="995" spans="1:14">
      <c r="A995" s="67">
        <v>976</v>
      </c>
      <c r="B995" s="183"/>
      <c r="C995" s="183"/>
      <c r="D995" s="177"/>
      <c r="E995" s="177"/>
      <c r="F995" s="183"/>
      <c r="G995" s="177"/>
      <c r="H995" s="178"/>
      <c r="I995" s="13" t="b">
        <f t="shared" si="94"/>
        <v>1</v>
      </c>
      <c r="J995" s="13" t="b">
        <f t="shared" si="95"/>
        <v>1</v>
      </c>
      <c r="K995" s="13" t="b">
        <f t="shared" si="96"/>
        <v>1</v>
      </c>
      <c r="L995" s="13" t="b">
        <f t="shared" si="91"/>
        <v>1</v>
      </c>
      <c r="M995" s="13" t="b">
        <f t="shared" si="92"/>
        <v>1</v>
      </c>
      <c r="N995" s="13" t="b">
        <f t="shared" si="93"/>
        <v>1</v>
      </c>
    </row>
    <row r="996" spans="1:14">
      <c r="A996" s="67">
        <v>977</v>
      </c>
      <c r="B996" s="183"/>
      <c r="C996" s="183"/>
      <c r="D996" s="177"/>
      <c r="E996" s="177"/>
      <c r="F996" s="183"/>
      <c r="G996" s="177"/>
      <c r="H996" s="178"/>
      <c r="I996" s="13" t="b">
        <f t="shared" si="94"/>
        <v>1</v>
      </c>
      <c r="J996" s="13" t="b">
        <f t="shared" si="95"/>
        <v>1</v>
      </c>
      <c r="K996" s="13" t="b">
        <f t="shared" si="96"/>
        <v>1</v>
      </c>
      <c r="L996" s="13" t="b">
        <f t="shared" si="91"/>
        <v>1</v>
      </c>
      <c r="M996" s="13" t="b">
        <f t="shared" si="92"/>
        <v>1</v>
      </c>
      <c r="N996" s="13" t="b">
        <f t="shared" si="93"/>
        <v>1</v>
      </c>
    </row>
    <row r="997" spans="1:14">
      <c r="A997" s="67">
        <v>978</v>
      </c>
      <c r="B997" s="183"/>
      <c r="C997" s="183"/>
      <c r="D997" s="177"/>
      <c r="E997" s="177"/>
      <c r="F997" s="183"/>
      <c r="G997" s="177"/>
      <c r="H997" s="178"/>
      <c r="I997" s="13" t="b">
        <f t="shared" si="94"/>
        <v>1</v>
      </c>
      <c r="J997" s="13" t="b">
        <f t="shared" si="95"/>
        <v>1</v>
      </c>
      <c r="K997" s="13" t="b">
        <f t="shared" si="96"/>
        <v>1</v>
      </c>
      <c r="L997" s="13" t="b">
        <f t="shared" si="91"/>
        <v>1</v>
      </c>
      <c r="M997" s="13" t="b">
        <f t="shared" si="92"/>
        <v>1</v>
      </c>
      <c r="N997" s="13" t="b">
        <f t="shared" si="93"/>
        <v>1</v>
      </c>
    </row>
    <row r="998" spans="1:14">
      <c r="A998" s="67">
        <v>979</v>
      </c>
      <c r="B998" s="183"/>
      <c r="C998" s="183"/>
      <c r="D998" s="177"/>
      <c r="E998" s="177"/>
      <c r="F998" s="183"/>
      <c r="G998" s="177"/>
      <c r="H998" s="178"/>
      <c r="I998" s="13" t="b">
        <f t="shared" si="94"/>
        <v>1</v>
      </c>
      <c r="J998" s="13" t="b">
        <f t="shared" si="95"/>
        <v>1</v>
      </c>
      <c r="K998" s="13" t="b">
        <f t="shared" si="96"/>
        <v>1</v>
      </c>
      <c r="L998" s="13" t="b">
        <f t="shared" si="91"/>
        <v>1</v>
      </c>
      <c r="M998" s="13" t="b">
        <f t="shared" si="92"/>
        <v>1</v>
      </c>
      <c r="N998" s="13" t="b">
        <f t="shared" si="93"/>
        <v>1</v>
      </c>
    </row>
    <row r="999" spans="1:14">
      <c r="A999" s="67">
        <v>980</v>
      </c>
      <c r="B999" s="183"/>
      <c r="C999" s="183"/>
      <c r="D999" s="177"/>
      <c r="E999" s="177"/>
      <c r="F999" s="183"/>
      <c r="G999" s="177"/>
      <c r="H999" s="178"/>
      <c r="I999" s="13" t="b">
        <f t="shared" si="94"/>
        <v>1</v>
      </c>
      <c r="J999" s="13" t="b">
        <f t="shared" si="95"/>
        <v>1</v>
      </c>
      <c r="K999" s="13" t="b">
        <f t="shared" si="96"/>
        <v>1</v>
      </c>
      <c r="L999" s="13" t="b">
        <f t="shared" si="91"/>
        <v>1</v>
      </c>
      <c r="M999" s="13" t="b">
        <f t="shared" si="92"/>
        <v>1</v>
      </c>
      <c r="N999" s="13" t="b">
        <f t="shared" si="93"/>
        <v>1</v>
      </c>
    </row>
    <row r="1000" spans="1:14">
      <c r="A1000" s="67">
        <v>981</v>
      </c>
      <c r="B1000" s="183"/>
      <c r="C1000" s="183"/>
      <c r="D1000" s="177"/>
      <c r="E1000" s="177"/>
      <c r="F1000" s="183"/>
      <c r="G1000" s="177"/>
      <c r="H1000" s="178"/>
      <c r="I1000" s="13" t="b">
        <f t="shared" si="94"/>
        <v>1</v>
      </c>
      <c r="J1000" s="13" t="b">
        <f t="shared" si="95"/>
        <v>1</v>
      </c>
      <c r="K1000" s="13" t="b">
        <f t="shared" si="96"/>
        <v>1</v>
      </c>
      <c r="L1000" s="13" t="b">
        <f t="shared" si="91"/>
        <v>1</v>
      </c>
      <c r="M1000" s="13" t="b">
        <f t="shared" si="92"/>
        <v>1</v>
      </c>
      <c r="N1000" s="13" t="b">
        <f t="shared" si="93"/>
        <v>1</v>
      </c>
    </row>
    <row r="1001" spans="1:14">
      <c r="A1001" s="67">
        <v>982</v>
      </c>
      <c r="B1001" s="183"/>
      <c r="C1001" s="183"/>
      <c r="D1001" s="177"/>
      <c r="E1001" s="177"/>
      <c r="F1001" s="183"/>
      <c r="G1001" s="177"/>
      <c r="H1001" s="178"/>
      <c r="I1001" s="13" t="b">
        <f t="shared" si="94"/>
        <v>1</v>
      </c>
      <c r="J1001" s="13" t="b">
        <f t="shared" si="95"/>
        <v>1</v>
      </c>
      <c r="K1001" s="13" t="b">
        <f t="shared" si="96"/>
        <v>1</v>
      </c>
      <c r="L1001" s="13" t="b">
        <f t="shared" si="91"/>
        <v>1</v>
      </c>
      <c r="M1001" s="13" t="b">
        <f t="shared" si="92"/>
        <v>1</v>
      </c>
      <c r="N1001" s="13" t="b">
        <f t="shared" si="93"/>
        <v>1</v>
      </c>
    </row>
    <row r="1002" spans="1:14">
      <c r="A1002" s="67">
        <v>983</v>
      </c>
      <c r="B1002" s="183"/>
      <c r="C1002" s="183"/>
      <c r="D1002" s="177"/>
      <c r="E1002" s="177"/>
      <c r="F1002" s="183"/>
      <c r="G1002" s="177"/>
      <c r="H1002" s="178"/>
      <c r="I1002" s="13" t="b">
        <f t="shared" si="94"/>
        <v>1</v>
      </c>
      <c r="J1002" s="13" t="b">
        <f t="shared" si="95"/>
        <v>1</v>
      </c>
      <c r="K1002" s="13" t="b">
        <f t="shared" si="96"/>
        <v>1</v>
      </c>
      <c r="L1002" s="13" t="b">
        <f t="shared" si="91"/>
        <v>1</v>
      </c>
      <c r="M1002" s="13" t="b">
        <f t="shared" si="92"/>
        <v>1</v>
      </c>
      <c r="N1002" s="13" t="b">
        <f t="shared" si="93"/>
        <v>1</v>
      </c>
    </row>
    <row r="1003" spans="1:14">
      <c r="A1003" s="67">
        <v>984</v>
      </c>
      <c r="B1003" s="183"/>
      <c r="C1003" s="183"/>
      <c r="D1003" s="177"/>
      <c r="E1003" s="177"/>
      <c r="F1003" s="183"/>
      <c r="G1003" s="177"/>
      <c r="H1003" s="178"/>
      <c r="I1003" s="13" t="b">
        <f t="shared" si="94"/>
        <v>1</v>
      </c>
      <c r="J1003" s="13" t="b">
        <f t="shared" si="95"/>
        <v>1</v>
      </c>
      <c r="K1003" s="13" t="b">
        <f t="shared" si="96"/>
        <v>1</v>
      </c>
      <c r="L1003" s="13" t="b">
        <f t="shared" si="91"/>
        <v>1</v>
      </c>
      <c r="M1003" s="13" t="b">
        <f t="shared" si="92"/>
        <v>1</v>
      </c>
      <c r="N1003" s="13" t="b">
        <f t="shared" si="93"/>
        <v>1</v>
      </c>
    </row>
    <row r="1004" spans="1:14">
      <c r="A1004" s="67">
        <v>985</v>
      </c>
      <c r="B1004" s="183"/>
      <c r="C1004" s="183"/>
      <c r="D1004" s="177"/>
      <c r="E1004" s="177"/>
      <c r="F1004" s="183"/>
      <c r="G1004" s="177"/>
      <c r="H1004" s="178"/>
      <c r="I1004" s="13" t="b">
        <f t="shared" si="94"/>
        <v>1</v>
      </c>
      <c r="J1004" s="13" t="b">
        <f t="shared" si="95"/>
        <v>1</v>
      </c>
      <c r="K1004" s="13" t="b">
        <f t="shared" si="96"/>
        <v>1</v>
      </c>
      <c r="L1004" s="13" t="b">
        <f t="shared" si="91"/>
        <v>1</v>
      </c>
      <c r="M1004" s="13" t="b">
        <f t="shared" si="92"/>
        <v>1</v>
      </c>
      <c r="N1004" s="13" t="b">
        <f t="shared" si="93"/>
        <v>1</v>
      </c>
    </row>
    <row r="1005" spans="1:14">
      <c r="A1005" s="67">
        <v>986</v>
      </c>
      <c r="B1005" s="183"/>
      <c r="C1005" s="183"/>
      <c r="D1005" s="177"/>
      <c r="E1005" s="177"/>
      <c r="F1005" s="183"/>
      <c r="G1005" s="177"/>
      <c r="H1005" s="178"/>
      <c r="I1005" s="13" t="b">
        <f t="shared" si="94"/>
        <v>1</v>
      </c>
      <c r="J1005" s="13" t="b">
        <f t="shared" si="95"/>
        <v>1</v>
      </c>
      <c r="K1005" s="13" t="b">
        <f t="shared" si="96"/>
        <v>1</v>
      </c>
      <c r="L1005" s="13" t="b">
        <f t="shared" si="91"/>
        <v>1</v>
      </c>
      <c r="M1005" s="13" t="b">
        <f t="shared" si="92"/>
        <v>1</v>
      </c>
      <c r="N1005" s="13" t="b">
        <f t="shared" si="93"/>
        <v>1</v>
      </c>
    </row>
    <row r="1006" spans="1:14">
      <c r="A1006" s="67">
        <v>987</v>
      </c>
      <c r="B1006" s="183"/>
      <c r="C1006" s="183"/>
      <c r="D1006" s="177"/>
      <c r="E1006" s="177"/>
      <c r="F1006" s="183"/>
      <c r="G1006" s="177"/>
      <c r="H1006" s="178"/>
      <c r="I1006" s="13" t="b">
        <f t="shared" si="94"/>
        <v>1</v>
      </c>
      <c r="J1006" s="13" t="b">
        <f t="shared" si="95"/>
        <v>1</v>
      </c>
      <c r="K1006" s="13" t="b">
        <f t="shared" si="96"/>
        <v>1</v>
      </c>
      <c r="L1006" s="13" t="b">
        <f t="shared" si="91"/>
        <v>1</v>
      </c>
      <c r="M1006" s="13" t="b">
        <f t="shared" si="92"/>
        <v>1</v>
      </c>
      <c r="N1006" s="13" t="b">
        <f t="shared" si="93"/>
        <v>1</v>
      </c>
    </row>
    <row r="1007" spans="1:14">
      <c r="A1007" s="67">
        <v>988</v>
      </c>
      <c r="B1007" s="183"/>
      <c r="C1007" s="183"/>
      <c r="D1007" s="177"/>
      <c r="E1007" s="177"/>
      <c r="F1007" s="183"/>
      <c r="G1007" s="177"/>
      <c r="H1007" s="178"/>
      <c r="I1007" s="13" t="b">
        <f t="shared" si="94"/>
        <v>1</v>
      </c>
      <c r="J1007" s="13" t="b">
        <f t="shared" si="95"/>
        <v>1</v>
      </c>
      <c r="K1007" s="13" t="b">
        <f t="shared" si="96"/>
        <v>1</v>
      </c>
      <c r="L1007" s="13" t="b">
        <f t="shared" si="91"/>
        <v>1</v>
      </c>
      <c r="M1007" s="13" t="b">
        <f t="shared" si="92"/>
        <v>1</v>
      </c>
      <c r="N1007" s="13" t="b">
        <f t="shared" si="93"/>
        <v>1</v>
      </c>
    </row>
    <row r="1008" spans="1:14">
      <c r="A1008" s="67">
        <v>989</v>
      </c>
      <c r="B1008" s="183"/>
      <c r="C1008" s="183"/>
      <c r="D1008" s="177"/>
      <c r="E1008" s="177"/>
      <c r="F1008" s="183"/>
      <c r="G1008" s="177"/>
      <c r="H1008" s="178"/>
      <c r="I1008" s="13" t="b">
        <f t="shared" si="94"/>
        <v>1</v>
      </c>
      <c r="J1008" s="13" t="b">
        <f t="shared" si="95"/>
        <v>1</v>
      </c>
      <c r="K1008" s="13" t="b">
        <f t="shared" si="96"/>
        <v>1</v>
      </c>
      <c r="L1008" s="13" t="b">
        <f t="shared" si="91"/>
        <v>1</v>
      </c>
      <c r="M1008" s="13" t="b">
        <f t="shared" si="92"/>
        <v>1</v>
      </c>
      <c r="N1008" s="13" t="b">
        <f t="shared" si="93"/>
        <v>1</v>
      </c>
    </row>
    <row r="1009" spans="1:14">
      <c r="A1009" s="67">
        <v>990</v>
      </c>
      <c r="B1009" s="183"/>
      <c r="C1009" s="183"/>
      <c r="D1009" s="177"/>
      <c r="E1009" s="177"/>
      <c r="F1009" s="183"/>
      <c r="G1009" s="177"/>
      <c r="H1009" s="178"/>
      <c r="I1009" s="13" t="b">
        <f t="shared" si="94"/>
        <v>1</v>
      </c>
      <c r="J1009" s="13" t="b">
        <f t="shared" si="95"/>
        <v>1</v>
      </c>
      <c r="K1009" s="13" t="b">
        <f t="shared" si="96"/>
        <v>1</v>
      </c>
      <c r="L1009" s="13" t="b">
        <f t="shared" si="91"/>
        <v>1</v>
      </c>
      <c r="M1009" s="13" t="b">
        <f t="shared" si="92"/>
        <v>1</v>
      </c>
      <c r="N1009" s="13" t="b">
        <f t="shared" si="93"/>
        <v>1</v>
      </c>
    </row>
    <row r="1010" spans="1:14">
      <c r="A1010" s="67">
        <v>991</v>
      </c>
      <c r="B1010" s="183"/>
      <c r="C1010" s="183"/>
      <c r="D1010" s="177"/>
      <c r="E1010" s="177"/>
      <c r="F1010" s="183"/>
      <c r="G1010" s="177"/>
      <c r="H1010" s="178"/>
      <c r="I1010" s="13" t="b">
        <f t="shared" si="94"/>
        <v>1</v>
      </c>
      <c r="J1010" s="13" t="b">
        <f t="shared" si="95"/>
        <v>1</v>
      </c>
      <c r="K1010" s="13" t="b">
        <f t="shared" si="96"/>
        <v>1</v>
      </c>
      <c r="L1010" s="13" t="b">
        <f t="shared" si="91"/>
        <v>1</v>
      </c>
      <c r="M1010" s="13" t="b">
        <f t="shared" si="92"/>
        <v>1</v>
      </c>
      <c r="N1010" s="13" t="b">
        <f t="shared" si="93"/>
        <v>1</v>
      </c>
    </row>
    <row r="1011" spans="1:14">
      <c r="A1011" s="67">
        <v>992</v>
      </c>
      <c r="B1011" s="183"/>
      <c r="C1011" s="183"/>
      <c r="D1011" s="177"/>
      <c r="E1011" s="177"/>
      <c r="F1011" s="183"/>
      <c r="G1011" s="177"/>
      <c r="H1011" s="178"/>
      <c r="I1011" s="13" t="b">
        <f t="shared" si="94"/>
        <v>1</v>
      </c>
      <c r="J1011" s="13" t="b">
        <f t="shared" si="95"/>
        <v>1</v>
      </c>
      <c r="K1011" s="13" t="b">
        <f t="shared" si="96"/>
        <v>1</v>
      </c>
      <c r="L1011" s="13" t="b">
        <f t="shared" si="91"/>
        <v>1</v>
      </c>
      <c r="M1011" s="13" t="b">
        <f t="shared" si="92"/>
        <v>1</v>
      </c>
      <c r="N1011" s="13" t="b">
        <f t="shared" si="93"/>
        <v>1</v>
      </c>
    </row>
    <row r="1012" spans="1:14">
      <c r="A1012" s="67">
        <v>993</v>
      </c>
      <c r="B1012" s="183"/>
      <c r="C1012" s="183"/>
      <c r="D1012" s="177"/>
      <c r="E1012" s="177"/>
      <c r="F1012" s="183"/>
      <c r="G1012" s="177"/>
      <c r="H1012" s="178"/>
      <c r="I1012" s="13" t="b">
        <f t="shared" si="94"/>
        <v>1</v>
      </c>
      <c r="J1012" s="13" t="b">
        <f t="shared" si="95"/>
        <v>1</v>
      </c>
      <c r="K1012" s="13" t="b">
        <f t="shared" si="96"/>
        <v>1</v>
      </c>
      <c r="L1012" s="13" t="b">
        <f t="shared" si="91"/>
        <v>1</v>
      </c>
      <c r="M1012" s="13" t="b">
        <f t="shared" si="92"/>
        <v>1</v>
      </c>
      <c r="N1012" s="13" t="b">
        <f t="shared" si="93"/>
        <v>1</v>
      </c>
    </row>
    <row r="1013" spans="1:14">
      <c r="A1013" s="67">
        <v>994</v>
      </c>
      <c r="B1013" s="183"/>
      <c r="C1013" s="183"/>
      <c r="D1013" s="177"/>
      <c r="E1013" s="177"/>
      <c r="F1013" s="183"/>
      <c r="G1013" s="177"/>
      <c r="H1013" s="178"/>
      <c r="I1013" s="13" t="b">
        <f t="shared" si="94"/>
        <v>1</v>
      </c>
      <c r="J1013" s="13" t="b">
        <f t="shared" si="95"/>
        <v>1</v>
      </c>
      <c r="K1013" s="13" t="b">
        <f t="shared" si="96"/>
        <v>1</v>
      </c>
      <c r="L1013" s="13" t="b">
        <f t="shared" si="91"/>
        <v>1</v>
      </c>
      <c r="M1013" s="13" t="b">
        <f t="shared" si="92"/>
        <v>1</v>
      </c>
      <c r="N1013" s="13" t="b">
        <f t="shared" si="93"/>
        <v>1</v>
      </c>
    </row>
    <row r="1014" spans="1:14">
      <c r="A1014" s="67">
        <v>995</v>
      </c>
      <c r="B1014" s="183"/>
      <c r="C1014" s="183"/>
      <c r="D1014" s="177"/>
      <c r="E1014" s="177"/>
      <c r="F1014" s="183"/>
      <c r="G1014" s="177"/>
      <c r="H1014" s="178"/>
      <c r="I1014" s="13" t="b">
        <f t="shared" si="94"/>
        <v>1</v>
      </c>
      <c r="J1014" s="13" t="b">
        <f t="shared" si="95"/>
        <v>1</v>
      </c>
      <c r="K1014" s="13" t="b">
        <f t="shared" si="96"/>
        <v>1</v>
      </c>
      <c r="L1014" s="13" t="b">
        <f t="shared" si="91"/>
        <v>1</v>
      </c>
      <c r="M1014" s="13" t="b">
        <f t="shared" si="92"/>
        <v>1</v>
      </c>
      <c r="N1014" s="13" t="b">
        <f t="shared" si="93"/>
        <v>1</v>
      </c>
    </row>
    <row r="1015" spans="1:14">
      <c r="A1015" s="67">
        <v>996</v>
      </c>
      <c r="B1015" s="183"/>
      <c r="C1015" s="183"/>
      <c r="D1015" s="177"/>
      <c r="E1015" s="177"/>
      <c r="F1015" s="183"/>
      <c r="G1015" s="177"/>
      <c r="H1015" s="178"/>
      <c r="I1015" s="13" t="b">
        <f t="shared" si="94"/>
        <v>1</v>
      </c>
      <c r="J1015" s="13" t="b">
        <f t="shared" si="95"/>
        <v>1</v>
      </c>
      <c r="K1015" s="13" t="b">
        <f t="shared" si="96"/>
        <v>1</v>
      </c>
      <c r="L1015" s="13" t="b">
        <f t="shared" si="91"/>
        <v>1</v>
      </c>
      <c r="M1015" s="13" t="b">
        <f t="shared" si="92"/>
        <v>1</v>
      </c>
      <c r="N1015" s="13" t="b">
        <f t="shared" si="93"/>
        <v>1</v>
      </c>
    </row>
    <row r="1016" spans="1:14">
      <c r="A1016" s="67">
        <v>997</v>
      </c>
      <c r="B1016" s="183"/>
      <c r="C1016" s="183"/>
      <c r="D1016" s="177"/>
      <c r="E1016" s="177"/>
      <c r="F1016" s="183"/>
      <c r="G1016" s="177"/>
      <c r="H1016" s="178"/>
      <c r="I1016" s="13" t="b">
        <f t="shared" si="94"/>
        <v>1</v>
      </c>
      <c r="J1016" s="13" t="b">
        <f t="shared" si="95"/>
        <v>1</v>
      </c>
      <c r="K1016" s="13" t="b">
        <f t="shared" si="96"/>
        <v>1</v>
      </c>
      <c r="L1016" s="13" t="b">
        <f t="shared" si="91"/>
        <v>1</v>
      </c>
      <c r="M1016" s="13" t="b">
        <f t="shared" si="92"/>
        <v>1</v>
      </c>
      <c r="N1016" s="13" t="b">
        <f t="shared" si="93"/>
        <v>1</v>
      </c>
    </row>
    <row r="1017" spans="1:14">
      <c r="A1017" s="67">
        <v>998</v>
      </c>
      <c r="B1017" s="183"/>
      <c r="C1017" s="183"/>
      <c r="D1017" s="177"/>
      <c r="E1017" s="177"/>
      <c r="F1017" s="183"/>
      <c r="G1017" s="177"/>
      <c r="H1017" s="178"/>
      <c r="I1017" s="13" t="b">
        <f t="shared" si="94"/>
        <v>1</v>
      </c>
      <c r="J1017" s="13" t="b">
        <f t="shared" si="95"/>
        <v>1</v>
      </c>
      <c r="K1017" s="13" t="b">
        <f t="shared" si="96"/>
        <v>1</v>
      </c>
      <c r="L1017" s="13" t="b">
        <f t="shared" si="91"/>
        <v>1</v>
      </c>
      <c r="M1017" s="13" t="b">
        <f t="shared" si="92"/>
        <v>1</v>
      </c>
      <c r="N1017" s="13" t="b">
        <f t="shared" si="93"/>
        <v>1</v>
      </c>
    </row>
    <row r="1018" spans="1:14">
      <c r="A1018" s="67">
        <v>999</v>
      </c>
      <c r="B1018" s="183"/>
      <c r="C1018" s="183"/>
      <c r="D1018" s="177"/>
      <c r="E1018" s="177"/>
      <c r="F1018" s="183"/>
      <c r="G1018" s="177"/>
      <c r="H1018" s="178"/>
      <c r="I1018" s="13" t="b">
        <f t="shared" si="94"/>
        <v>1</v>
      </c>
      <c r="J1018" s="13" t="b">
        <f t="shared" si="95"/>
        <v>1</v>
      </c>
      <c r="K1018" s="13" t="b">
        <f t="shared" si="96"/>
        <v>1</v>
      </c>
      <c r="L1018" s="13" t="b">
        <f t="shared" si="91"/>
        <v>1</v>
      </c>
      <c r="M1018" s="13" t="b">
        <f t="shared" si="92"/>
        <v>1</v>
      </c>
      <c r="N1018" s="13" t="b">
        <f t="shared" si="93"/>
        <v>1</v>
      </c>
    </row>
    <row r="1019" spans="1:14" ht="16.5" thickBot="1">
      <c r="A1019" s="68">
        <v>1000</v>
      </c>
      <c r="B1019" s="184"/>
      <c r="C1019" s="184"/>
      <c r="D1019" s="180"/>
      <c r="E1019" s="180"/>
      <c r="F1019" s="184"/>
      <c r="G1019" s="180"/>
      <c r="H1019" s="181"/>
      <c r="I1019" s="13" t="b">
        <f t="shared" si="94"/>
        <v>1</v>
      </c>
      <c r="J1019" s="13" t="b">
        <f t="shared" si="95"/>
        <v>1</v>
      </c>
      <c r="K1019" s="13" t="b">
        <f t="shared" si="96"/>
        <v>1</v>
      </c>
      <c r="L1019" s="13" t="b">
        <f t="shared" si="91"/>
        <v>1</v>
      </c>
      <c r="M1019" s="13" t="b">
        <f t="shared" si="92"/>
        <v>1</v>
      </c>
      <c r="N1019" s="13" t="b">
        <f t="shared" si="93"/>
        <v>1</v>
      </c>
    </row>
  </sheetData>
  <sheetProtection algorithmName="SHA-512" hashValue="z65YSmCo5Lphv3sSJYxyaDCapOKox6IdfeU9/OjYCyz2h5JWEuX06DlvYl4y8QfjqQ94+TRSENct5Y4kHHmSLQ==" saltValue="QaDN7e+C2zKFx4sAp23NeQ==" spinCount="100000" sheet="1" objects="1" scenarios="1"/>
  <mergeCells count="4">
    <mergeCell ref="A6:H6"/>
    <mergeCell ref="F11:G11"/>
    <mergeCell ref="F12:G12"/>
    <mergeCell ref="D1:E1"/>
  </mergeCells>
  <conditionalFormatting sqref="F12">
    <cfRule type="cellIs" dxfId="162" priority="1" operator="equal">
      <formula>FALSE</formula>
    </cfRule>
    <cfRule type="cellIs" dxfId="161" priority="2" operator="equal">
      <formula>TRUE</formula>
    </cfRule>
  </conditionalFormatting>
  <dataValidations count="4">
    <dataValidation type="list" allowBlank="1" showInputMessage="1" showErrorMessage="1" sqref="D20:D1019" xr:uid="{00000000-0002-0000-0400-000000000000}">
      <formula1>CountriesList</formula1>
    </dataValidation>
    <dataValidation type="list" allowBlank="1" showInputMessage="1" showErrorMessage="1" sqref="E20:E1019" xr:uid="{00000000-0002-0000-0400-000001000000}">
      <formula1>typeofentityList</formula1>
    </dataValidation>
    <dataValidation type="list" allowBlank="1" showInputMessage="1" showErrorMessage="1" sqref="G20:G1019" xr:uid="{00000000-0002-0000-0400-000002000000}">
      <formula1>ShortRelationList</formula1>
    </dataValidation>
    <dataValidation operator="notBetween" allowBlank="1" showInputMessage="1" showErrorMessage="1" sqref="H20:H1019" xr:uid="{00000000-0002-0000-0400-000003000000}"/>
  </dataValidations>
  <pageMargins left="0.70866141732283472" right="0.70866141732283472" top="0.74803149606299213" bottom="0.74803149606299213" header="0.31496062992125984" footer="0.31496062992125984"/>
  <pageSetup paperSize="9" scale="52" fitToHeight="0"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4000000}">
          <x14:formula1>
            <xm:f>'Allowed Values'!$B$270:$B$275</xm:f>
          </x14:formula1>
          <xm:sqref>E20:E39</xm:sqref>
        </x14:dataValidation>
        <x14:dataValidation type="list" allowBlank="1" showInputMessage="1" showErrorMessage="1" xr:uid="{00000000-0002-0000-0400-000005000000}">
          <x14:formula1>
            <xm:f>'Allowed Values'!$B$11:$B$259</xm:f>
          </x14:formula1>
          <xm:sqref>D20:D39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pageSetUpPr fitToPage="1"/>
  </sheetPr>
  <dimension ref="A1:L44"/>
  <sheetViews>
    <sheetView zoomScaleNormal="100" workbookViewId="0"/>
  </sheetViews>
  <sheetFormatPr defaultRowHeight="15"/>
  <cols>
    <col min="1" max="1" width="9.5703125" style="321" customWidth="1"/>
    <col min="2" max="4" width="20.7109375" style="321" customWidth="1"/>
    <col min="5" max="6" width="30.7109375" style="321" customWidth="1"/>
    <col min="7" max="7" width="29" style="340" customWidth="1"/>
    <col min="8" max="8" width="9.140625" style="320"/>
    <col min="9" max="9" width="10.5703125" style="320" bestFit="1" customWidth="1"/>
    <col min="10" max="11" width="11.140625" style="320" bestFit="1" customWidth="1"/>
    <col min="12" max="12" width="7.85546875" style="320" bestFit="1" customWidth="1"/>
    <col min="13" max="16384" width="9.140625" style="321"/>
  </cols>
  <sheetData>
    <row r="1" spans="1:12" ht="21">
      <c r="A1" s="1" t="s">
        <v>537</v>
      </c>
      <c r="B1" s="1"/>
      <c r="C1" s="49"/>
      <c r="D1" s="822">
        <f>'General Info'!D22</f>
        <v>0</v>
      </c>
      <c r="E1" s="822"/>
      <c r="F1" s="49"/>
      <c r="G1" s="319"/>
    </row>
    <row r="2" spans="1:12" ht="15.75">
      <c r="A2" s="50"/>
      <c r="B2" s="49"/>
      <c r="C2" s="49"/>
      <c r="D2" s="49"/>
      <c r="E2" s="49"/>
      <c r="F2" s="49"/>
      <c r="G2" s="319"/>
    </row>
    <row r="3" spans="1:12" ht="15.75">
      <c r="A3" s="50"/>
      <c r="B3" s="49"/>
      <c r="C3" s="49"/>
      <c r="D3" s="49"/>
      <c r="E3" s="49"/>
      <c r="F3" s="49"/>
      <c r="G3" s="319"/>
    </row>
    <row r="4" spans="1:12" ht="15.75">
      <c r="A4" s="50"/>
      <c r="B4" s="49"/>
      <c r="C4" s="49"/>
      <c r="D4" s="49"/>
      <c r="E4" s="49"/>
      <c r="F4" s="49"/>
      <c r="G4" s="319"/>
    </row>
    <row r="5" spans="1:12" ht="15.75">
      <c r="A5" s="50"/>
      <c r="B5" s="49"/>
      <c r="C5" s="49"/>
      <c r="D5" s="49"/>
      <c r="E5" s="49"/>
      <c r="F5" s="49"/>
      <c r="G5" s="319"/>
    </row>
    <row r="6" spans="1:12" s="13" customFormat="1" ht="18.75">
      <c r="A6" s="821" t="s">
        <v>1498</v>
      </c>
      <c r="B6" s="821"/>
      <c r="C6" s="821"/>
      <c r="D6" s="821"/>
      <c r="E6" s="821"/>
      <c r="F6" s="821"/>
      <c r="G6" s="821"/>
      <c r="H6" s="306"/>
      <c r="I6" s="306"/>
      <c r="J6" s="306"/>
      <c r="K6" s="306"/>
      <c r="L6" s="306"/>
    </row>
    <row r="7" spans="1:12" s="323" customFormat="1" ht="15.75">
      <c r="A7" s="283"/>
      <c r="B7" s="19" t="s">
        <v>78</v>
      </c>
      <c r="C7" s="49"/>
      <c r="D7" s="49"/>
      <c r="E7" s="284"/>
      <c r="F7" s="284"/>
      <c r="G7" s="322"/>
      <c r="H7" s="320"/>
      <c r="I7" s="320"/>
      <c r="J7" s="320"/>
      <c r="K7" s="320"/>
      <c r="L7" s="320"/>
    </row>
    <row r="8" spans="1:12" s="323" customFormat="1" ht="15.75">
      <c r="A8" s="283"/>
      <c r="B8" s="53" t="s">
        <v>572</v>
      </c>
      <c r="C8" s="49"/>
      <c r="D8" s="49"/>
      <c r="E8" s="284"/>
      <c r="F8" s="284"/>
      <c r="G8" s="322"/>
      <c r="H8" s="320"/>
      <c r="I8" s="320"/>
      <c r="J8" s="320"/>
      <c r="K8" s="320"/>
      <c r="L8" s="320"/>
    </row>
    <row r="9" spans="1:12" s="323" customFormat="1" ht="15.75">
      <c r="A9" s="283"/>
      <c r="B9" s="53" t="s">
        <v>573</v>
      </c>
      <c r="C9" s="49"/>
      <c r="D9" s="49"/>
      <c r="E9" s="284"/>
      <c r="F9" s="284"/>
      <c r="G9" s="322"/>
      <c r="H9" s="320"/>
      <c r="I9" s="320"/>
      <c r="J9" s="320"/>
      <c r="K9" s="320"/>
      <c r="L9" s="320"/>
    </row>
    <row r="10" spans="1:12" s="323" customFormat="1">
      <c r="A10" s="283"/>
      <c r="B10" s="94"/>
      <c r="C10" s="49"/>
      <c r="D10" s="49"/>
      <c r="E10" s="284"/>
      <c r="F10" s="284"/>
      <c r="G10" s="322"/>
      <c r="H10" s="320"/>
      <c r="I10" s="320"/>
      <c r="J10" s="320"/>
      <c r="K10" s="320"/>
      <c r="L10" s="320"/>
    </row>
    <row r="11" spans="1:12" s="323" customFormat="1" ht="15.75">
      <c r="A11" s="283"/>
      <c r="B11" s="279" t="s">
        <v>583</v>
      </c>
      <c r="C11" s="131"/>
      <c r="D11" s="285"/>
      <c r="E11" s="286"/>
      <c r="F11" s="286"/>
      <c r="G11" s="322"/>
      <c r="H11" s="320"/>
      <c r="I11" s="320"/>
      <c r="J11" s="320"/>
      <c r="K11" s="320"/>
      <c r="L11" s="320"/>
    </row>
    <row r="12" spans="1:12" s="323" customFormat="1" ht="15.75">
      <c r="A12" s="283"/>
      <c r="B12" s="279" t="s">
        <v>584</v>
      </c>
      <c r="C12" s="131"/>
      <c r="D12" s="285"/>
      <c r="E12" s="286"/>
      <c r="F12" s="286"/>
      <c r="G12" s="322"/>
      <c r="H12" s="320"/>
      <c r="I12" s="320"/>
      <c r="J12" s="320"/>
      <c r="K12" s="320"/>
      <c r="L12" s="320"/>
    </row>
    <row r="13" spans="1:12" s="323" customFormat="1">
      <c r="A13" s="283"/>
      <c r="B13" s="94"/>
      <c r="C13" s="131"/>
      <c r="D13" s="285"/>
      <c r="E13" s="286"/>
      <c r="F13" s="286"/>
      <c r="G13" s="322"/>
      <c r="H13" s="320"/>
      <c r="I13" s="320"/>
      <c r="J13" s="320"/>
      <c r="K13" s="320"/>
      <c r="L13" s="320"/>
    </row>
    <row r="14" spans="1:12" s="327" customFormat="1" ht="15.75">
      <c r="A14" s="95"/>
      <c r="B14" s="19" t="s">
        <v>79</v>
      </c>
      <c r="C14" s="282"/>
      <c r="D14" s="282"/>
      <c r="E14" s="324"/>
      <c r="F14" s="324"/>
      <c r="G14" s="325"/>
      <c r="H14" s="326"/>
      <c r="I14" s="326"/>
      <c r="J14" s="326"/>
      <c r="K14" s="326"/>
      <c r="L14" s="326"/>
    </row>
    <row r="15" spans="1:12" s="327" customFormat="1" ht="12.75">
      <c r="A15" s="95"/>
      <c r="B15" s="288" t="s">
        <v>590</v>
      </c>
      <c r="C15" s="289"/>
      <c r="D15" s="289"/>
      <c r="E15" s="324"/>
      <c r="F15" s="324"/>
      <c r="G15" s="325"/>
      <c r="H15" s="326"/>
      <c r="I15" s="326"/>
      <c r="J15" s="326"/>
      <c r="K15" s="326"/>
      <c r="L15" s="326"/>
    </row>
    <row r="16" spans="1:12" s="327" customFormat="1" ht="12.75">
      <c r="A16" s="95"/>
      <c r="B16" s="290" t="s">
        <v>594</v>
      </c>
      <c r="C16" s="289"/>
      <c r="D16" s="289"/>
      <c r="E16" s="282"/>
      <c r="F16" s="282"/>
      <c r="G16" s="325"/>
      <c r="H16" s="326"/>
      <c r="I16" s="326"/>
      <c r="J16" s="326"/>
      <c r="K16" s="326"/>
      <c r="L16" s="326"/>
    </row>
    <row r="17" spans="1:12" s="327" customFormat="1" ht="12.75">
      <c r="A17" s="95"/>
      <c r="B17" s="290" t="s">
        <v>593</v>
      </c>
      <c r="C17" s="289"/>
      <c r="D17" s="289"/>
      <c r="E17" s="282"/>
      <c r="F17" s="282"/>
      <c r="G17" s="325"/>
      <c r="H17" s="326"/>
      <c r="I17" s="326"/>
      <c r="J17" s="326"/>
      <c r="K17" s="326"/>
      <c r="L17" s="326"/>
    </row>
    <row r="18" spans="1:12" s="327" customFormat="1" ht="12.75">
      <c r="A18" s="95"/>
      <c r="B18" s="291" t="s">
        <v>595</v>
      </c>
      <c r="C18" s="289"/>
      <c r="D18" s="289"/>
      <c r="E18" s="282"/>
      <c r="F18" s="282"/>
      <c r="G18" s="324"/>
      <c r="H18" s="326"/>
      <c r="I18" s="326"/>
      <c r="J18" s="326"/>
      <c r="K18" s="326"/>
      <c r="L18" s="326"/>
    </row>
    <row r="19" spans="1:12" ht="15.75">
      <c r="A19" s="280"/>
      <c r="B19" s="328"/>
      <c r="C19" s="280"/>
      <c r="D19" s="280"/>
      <c r="E19" s="280"/>
      <c r="F19" s="280"/>
      <c r="G19" s="329">
        <f>'General Info'!D18</f>
        <v>0</v>
      </c>
    </row>
    <row r="20" spans="1:12">
      <c r="A20" s="280"/>
      <c r="B20" s="280"/>
      <c r="C20" s="280"/>
      <c r="D20" s="280"/>
      <c r="E20" s="280"/>
      <c r="F20" s="280"/>
      <c r="G20" s="218" t="s">
        <v>329</v>
      </c>
    </row>
    <row r="21" spans="1:12" ht="15.75">
      <c r="A21" s="841" t="s">
        <v>574</v>
      </c>
      <c r="B21" s="841"/>
      <c r="C21" s="841"/>
      <c r="D21" s="841"/>
      <c r="E21" s="841"/>
      <c r="F21" s="841"/>
      <c r="G21" s="302">
        <f>'Section C (Part I)'!H19</f>
        <v>0</v>
      </c>
    </row>
    <row r="22" spans="1:12" ht="15.75">
      <c r="A22" s="841" t="s">
        <v>575</v>
      </c>
      <c r="B22" s="841"/>
      <c r="C22" s="841"/>
      <c r="D22" s="841"/>
      <c r="E22" s="841"/>
      <c r="F22" s="841"/>
      <c r="G22" s="302">
        <f>'Section B (Part I)'!E21</f>
        <v>0</v>
      </c>
    </row>
    <row r="23" spans="1:12" ht="15.75">
      <c r="A23" s="842" t="s">
        <v>585</v>
      </c>
      <c r="B23" s="842"/>
      <c r="C23" s="842"/>
      <c r="D23" s="842"/>
      <c r="E23" s="842"/>
      <c r="F23" s="842"/>
      <c r="G23" s="303">
        <f>G21-G22</f>
        <v>0</v>
      </c>
    </row>
    <row r="24" spans="1:12" ht="15.75">
      <c r="A24" s="844"/>
      <c r="B24" s="844"/>
      <c r="C24" s="844"/>
      <c r="D24" s="844"/>
      <c r="E24" s="844"/>
      <c r="F24" s="844"/>
      <c r="G24" s="844"/>
    </row>
    <row r="25" spans="1:12">
      <c r="A25" s="281" t="s">
        <v>577</v>
      </c>
      <c r="B25" s="852" t="s">
        <v>587</v>
      </c>
      <c r="C25" s="852"/>
      <c r="D25" s="852"/>
      <c r="E25" s="852" t="s">
        <v>588</v>
      </c>
      <c r="F25" s="852"/>
      <c r="G25" s="281" t="s">
        <v>329</v>
      </c>
    </row>
    <row r="26" spans="1:12" s="332" customFormat="1" ht="15" customHeight="1">
      <c r="A26" s="330" t="s">
        <v>403</v>
      </c>
      <c r="B26" s="851" t="s">
        <v>576</v>
      </c>
      <c r="C26" s="851"/>
      <c r="D26" s="851"/>
      <c r="E26" s="851"/>
      <c r="F26" s="851"/>
      <c r="G26" s="307" t="s">
        <v>589</v>
      </c>
      <c r="H26" s="331"/>
      <c r="I26" s="331" t="b">
        <f>IF(ISNA(MATCH(FALSE,I30:I39,0)),TRUE,FALSE)</f>
        <v>1</v>
      </c>
      <c r="J26" s="331" t="b">
        <f t="shared" ref="J26:L26" si="0">IF(ISNA(MATCH(FALSE,J30:J39,0)),TRUE,FALSE)</f>
        <v>0</v>
      </c>
      <c r="K26" s="331" t="b">
        <f t="shared" si="0"/>
        <v>0</v>
      </c>
      <c r="L26" s="331" t="b">
        <f t="shared" si="0"/>
        <v>1</v>
      </c>
    </row>
    <row r="27" spans="1:12">
      <c r="A27" s="848"/>
      <c r="B27" s="847" t="s">
        <v>596</v>
      </c>
      <c r="C27" s="847"/>
      <c r="D27" s="847"/>
      <c r="E27" s="849" t="s">
        <v>578</v>
      </c>
      <c r="F27" s="849"/>
      <c r="G27" s="850"/>
    </row>
    <row r="28" spans="1:12">
      <c r="A28" s="848"/>
      <c r="B28" s="847"/>
      <c r="C28" s="847"/>
      <c r="D28" s="847"/>
      <c r="E28" s="849"/>
      <c r="F28" s="849"/>
      <c r="G28" s="850"/>
      <c r="I28" s="320" t="s">
        <v>591</v>
      </c>
      <c r="J28" s="320" t="s">
        <v>597</v>
      </c>
      <c r="K28" s="320" t="s">
        <v>597</v>
      </c>
      <c r="L28" s="320" t="s">
        <v>592</v>
      </c>
    </row>
    <row r="29" spans="1:12">
      <c r="A29" s="848"/>
      <c r="B29" s="847"/>
      <c r="C29" s="847"/>
      <c r="D29" s="847"/>
      <c r="E29" s="849"/>
      <c r="F29" s="849"/>
      <c r="G29" s="850"/>
    </row>
    <row r="30" spans="1:12" ht="15.75">
      <c r="A30" s="333">
        <v>1</v>
      </c>
      <c r="B30" s="845"/>
      <c r="C30" s="845"/>
      <c r="D30" s="845"/>
      <c r="E30" s="846"/>
      <c r="F30" s="846"/>
      <c r="G30" s="304"/>
      <c r="I30" s="320" t="b">
        <f t="shared" ref="I30:I39" si="1">IF(B30="",TRUE,(IF(ISNUMBER(MATCH(B30,Reconciliation_List,0)),TRUE,FALSE)))</f>
        <v>1</v>
      </c>
      <c r="J30" s="320" t="b">
        <f>IF(ISBLANK(G30),FALSE,IF(OR(ISBLANK(E30),ISBLANK(B30)),FALSE,TRUE))</f>
        <v>0</v>
      </c>
      <c r="K30" s="320" t="b">
        <f>IF(OR(AND(B30="N/A",E30="N/A",G30=0),(AND(B30&lt;&gt;"N/A",E30&lt;&gt;" ",G30&lt;&gt;0))),TRUE,FALSE)</f>
        <v>0</v>
      </c>
      <c r="L30" s="320" t="b">
        <f>IF(AND(B30="Other",OR(E30="N/A",E30="NA")),FALSE,TRUE)</f>
        <v>1</v>
      </c>
    </row>
    <row r="31" spans="1:12" ht="15.75">
      <c r="A31" s="333">
        <v>2</v>
      </c>
      <c r="B31" s="845"/>
      <c r="C31" s="845"/>
      <c r="D31" s="845"/>
      <c r="E31" s="846"/>
      <c r="F31" s="846"/>
      <c r="G31" s="304"/>
      <c r="I31" s="320" t="b">
        <f t="shared" si="1"/>
        <v>1</v>
      </c>
      <c r="J31" s="320" t="b">
        <f>IF(ISBLANK(G31),TRUE,IF(OR(ISBLANK(E31),ISBLANK(B31)),FALSE,TRUE))</f>
        <v>1</v>
      </c>
      <c r="K31" s="320" t="b">
        <f>IF(OR(AND(B31="N/A",E31="N/A",G31=0),AND(ISBLANK(B31),ISBLANK(E31),ISBLANK(G31)),AND(AND(B31&lt;&gt;"N/A",NOT(ISBLANK(B31)),NOT(ISBLANK(E31))),G31&lt;&gt;0)),TRUE,FALSE)</f>
        <v>1</v>
      </c>
      <c r="L31" s="320" t="b">
        <f t="shared" ref="L31:L39" si="2">IF(AND(B31="Other",OR(E31="N/A",E31="NA")),FALSE,TRUE)</f>
        <v>1</v>
      </c>
    </row>
    <row r="32" spans="1:12" ht="15.75">
      <c r="A32" s="333">
        <v>3</v>
      </c>
      <c r="B32" s="845"/>
      <c r="C32" s="845"/>
      <c r="D32" s="845"/>
      <c r="E32" s="846"/>
      <c r="F32" s="846"/>
      <c r="G32" s="304"/>
      <c r="I32" s="320" t="b">
        <f t="shared" si="1"/>
        <v>1</v>
      </c>
      <c r="J32" s="320" t="b">
        <f t="shared" ref="J32:J39" si="3">IF(ISBLANK(G32),TRUE,IF(OR(ISBLANK(E32),ISBLANK(B32)),FALSE,TRUE))</f>
        <v>1</v>
      </c>
      <c r="K32" s="320" t="b">
        <f t="shared" ref="K32:K39" si="4">IF(OR(AND(B32="N/A",E32="N/A",G32=0),AND(ISBLANK(B32),ISBLANK(E32),ISBLANK(G32)),AND(AND(B32&lt;&gt;"N/A",NOT(ISBLANK(B32)),NOT(ISBLANK(E32))),G32&lt;&gt;0)),TRUE,FALSE)</f>
        <v>1</v>
      </c>
      <c r="L32" s="320" t="b">
        <f t="shared" si="2"/>
        <v>1</v>
      </c>
    </row>
    <row r="33" spans="1:12" ht="15.75">
      <c r="A33" s="333">
        <v>4</v>
      </c>
      <c r="B33" s="845"/>
      <c r="C33" s="845"/>
      <c r="D33" s="845"/>
      <c r="E33" s="846"/>
      <c r="F33" s="846"/>
      <c r="G33" s="304"/>
      <c r="I33" s="320" t="b">
        <f t="shared" si="1"/>
        <v>1</v>
      </c>
      <c r="J33" s="320" t="b">
        <f t="shared" si="3"/>
        <v>1</v>
      </c>
      <c r="K33" s="320" t="b">
        <f t="shared" si="4"/>
        <v>1</v>
      </c>
      <c r="L33" s="320" t="b">
        <f t="shared" si="2"/>
        <v>1</v>
      </c>
    </row>
    <row r="34" spans="1:12" ht="15.75">
      <c r="A34" s="333">
        <v>5</v>
      </c>
      <c r="B34" s="845"/>
      <c r="C34" s="845"/>
      <c r="D34" s="845"/>
      <c r="E34" s="846"/>
      <c r="F34" s="846"/>
      <c r="G34" s="304"/>
      <c r="I34" s="320" t="b">
        <f t="shared" si="1"/>
        <v>1</v>
      </c>
      <c r="J34" s="320" t="b">
        <f t="shared" si="3"/>
        <v>1</v>
      </c>
      <c r="K34" s="320" t="b">
        <f t="shared" si="4"/>
        <v>1</v>
      </c>
      <c r="L34" s="320" t="b">
        <f t="shared" si="2"/>
        <v>1</v>
      </c>
    </row>
    <row r="35" spans="1:12" ht="15.75">
      <c r="A35" s="333">
        <v>6</v>
      </c>
      <c r="B35" s="845"/>
      <c r="C35" s="845"/>
      <c r="D35" s="845"/>
      <c r="E35" s="846"/>
      <c r="F35" s="846"/>
      <c r="G35" s="304"/>
      <c r="I35" s="320" t="b">
        <f t="shared" si="1"/>
        <v>1</v>
      </c>
      <c r="J35" s="320" t="b">
        <f t="shared" si="3"/>
        <v>1</v>
      </c>
      <c r="K35" s="320" t="b">
        <f t="shared" si="4"/>
        <v>1</v>
      </c>
      <c r="L35" s="320" t="b">
        <f t="shared" si="2"/>
        <v>1</v>
      </c>
    </row>
    <row r="36" spans="1:12" ht="15.75">
      <c r="A36" s="333">
        <v>7</v>
      </c>
      <c r="B36" s="845"/>
      <c r="C36" s="845"/>
      <c r="D36" s="845"/>
      <c r="E36" s="846"/>
      <c r="F36" s="846"/>
      <c r="G36" s="304"/>
      <c r="I36" s="320" t="b">
        <f t="shared" si="1"/>
        <v>1</v>
      </c>
      <c r="J36" s="320" t="b">
        <f t="shared" si="3"/>
        <v>1</v>
      </c>
      <c r="K36" s="320" t="b">
        <f t="shared" si="4"/>
        <v>1</v>
      </c>
      <c r="L36" s="320" t="b">
        <f t="shared" si="2"/>
        <v>1</v>
      </c>
    </row>
    <row r="37" spans="1:12" ht="15.75">
      <c r="A37" s="333">
        <v>8</v>
      </c>
      <c r="B37" s="845"/>
      <c r="C37" s="845"/>
      <c r="D37" s="845"/>
      <c r="E37" s="846"/>
      <c r="F37" s="846"/>
      <c r="G37" s="304"/>
      <c r="I37" s="320" t="b">
        <f t="shared" si="1"/>
        <v>1</v>
      </c>
      <c r="J37" s="320" t="b">
        <f t="shared" si="3"/>
        <v>1</v>
      </c>
      <c r="K37" s="320" t="b">
        <f t="shared" si="4"/>
        <v>1</v>
      </c>
      <c r="L37" s="320" t="b">
        <f t="shared" si="2"/>
        <v>1</v>
      </c>
    </row>
    <row r="38" spans="1:12" ht="15.75">
      <c r="A38" s="333">
        <v>9</v>
      </c>
      <c r="B38" s="845"/>
      <c r="C38" s="845"/>
      <c r="D38" s="845"/>
      <c r="E38" s="846"/>
      <c r="F38" s="846"/>
      <c r="G38" s="304"/>
      <c r="I38" s="320" t="b">
        <f t="shared" si="1"/>
        <v>1</v>
      </c>
      <c r="J38" s="320" t="b">
        <f t="shared" si="3"/>
        <v>1</v>
      </c>
      <c r="K38" s="320" t="b">
        <f t="shared" si="4"/>
        <v>1</v>
      </c>
      <c r="L38" s="320" t="b">
        <f t="shared" si="2"/>
        <v>1</v>
      </c>
    </row>
    <row r="39" spans="1:12" ht="15.75">
      <c r="A39" s="333">
        <v>10</v>
      </c>
      <c r="B39" s="845"/>
      <c r="C39" s="845"/>
      <c r="D39" s="845"/>
      <c r="E39" s="846"/>
      <c r="F39" s="846"/>
      <c r="G39" s="304"/>
      <c r="I39" s="320" t="b">
        <f t="shared" si="1"/>
        <v>1</v>
      </c>
      <c r="J39" s="320" t="b">
        <f t="shared" si="3"/>
        <v>1</v>
      </c>
      <c r="K39" s="320" t="b">
        <f t="shared" si="4"/>
        <v>1</v>
      </c>
      <c r="L39" s="320" t="b">
        <f t="shared" si="2"/>
        <v>1</v>
      </c>
    </row>
    <row r="40" spans="1:12" ht="15.75">
      <c r="A40" s="334" t="s">
        <v>14</v>
      </c>
      <c r="B40" s="843"/>
      <c r="C40" s="843"/>
      <c r="D40" s="843"/>
      <c r="E40" s="843"/>
      <c r="F40" s="843"/>
      <c r="G40" s="305">
        <f>SUM(G30:G39)</f>
        <v>0</v>
      </c>
    </row>
    <row r="41" spans="1:12" ht="15.75">
      <c r="A41" s="854"/>
      <c r="B41" s="854"/>
      <c r="C41" s="854"/>
      <c r="D41" s="854"/>
      <c r="E41" s="854"/>
      <c r="F41" s="854"/>
      <c r="G41" s="335"/>
    </row>
    <row r="42" spans="1:12" ht="15.75">
      <c r="A42" s="336"/>
      <c r="B42" s="336"/>
      <c r="C42" s="337"/>
      <c r="D42" s="853" t="s">
        <v>67</v>
      </c>
      <c r="E42" s="853"/>
      <c r="F42" s="338"/>
      <c r="G42" s="338"/>
    </row>
    <row r="43" spans="1:12" ht="15.75">
      <c r="A43" s="336"/>
      <c r="B43" s="336"/>
      <c r="C43" s="337"/>
      <c r="D43" s="840" t="b">
        <f>IF(AND(I26=TRUE,J26=TRUE,K26=TRUE,L26=TRUE),TRUE,FALSE)</f>
        <v>0</v>
      </c>
      <c r="E43" s="840"/>
      <c r="F43" s="339"/>
      <c r="G43" s="339"/>
    </row>
    <row r="44" spans="1:12">
      <c r="A44" s="328"/>
      <c r="B44" s="328"/>
      <c r="C44" s="328"/>
      <c r="D44" s="328"/>
      <c r="E44" s="328"/>
      <c r="F44" s="328"/>
      <c r="G44" s="319"/>
    </row>
  </sheetData>
  <sheetProtection algorithmName="SHA-512" hashValue="36Y27ikz5+frEHbniCw/DO0a5HacU80mt+Fl15BpFSy0XmjJRwaDmgBgVOn26tUhGr3wqjyF+VbM92ih+PY/lQ==" saltValue="kROM5kRzRyltYJUG18IKsw==" spinCount="100000" sheet="1" objects="1" scenarios="1"/>
  <mergeCells count="37">
    <mergeCell ref="D42:E42"/>
    <mergeCell ref="D43:E43"/>
    <mergeCell ref="B30:D30"/>
    <mergeCell ref="B31:D31"/>
    <mergeCell ref="B32:D32"/>
    <mergeCell ref="B33:D33"/>
    <mergeCell ref="B34:D34"/>
    <mergeCell ref="A41:F41"/>
    <mergeCell ref="E36:F36"/>
    <mergeCell ref="E37:F37"/>
    <mergeCell ref="E38:F38"/>
    <mergeCell ref="E39:F39"/>
    <mergeCell ref="B37:D37"/>
    <mergeCell ref="B38:D38"/>
    <mergeCell ref="B39:D39"/>
    <mergeCell ref="E30:F30"/>
    <mergeCell ref="B40:F40"/>
    <mergeCell ref="A24:G24"/>
    <mergeCell ref="B35:D35"/>
    <mergeCell ref="B36:D36"/>
    <mergeCell ref="E35:F35"/>
    <mergeCell ref="B27:D29"/>
    <mergeCell ref="A27:A29"/>
    <mergeCell ref="E27:F29"/>
    <mergeCell ref="G27:G29"/>
    <mergeCell ref="B26:F26"/>
    <mergeCell ref="B25:D25"/>
    <mergeCell ref="E25:F25"/>
    <mergeCell ref="E31:F31"/>
    <mergeCell ref="E32:F32"/>
    <mergeCell ref="E33:F33"/>
    <mergeCell ref="E34:F34"/>
    <mergeCell ref="D1:E1"/>
    <mergeCell ref="A6:G6"/>
    <mergeCell ref="A21:F21"/>
    <mergeCell ref="A22:F22"/>
    <mergeCell ref="A23:F23"/>
  </mergeCells>
  <conditionalFormatting sqref="D43">
    <cfRule type="cellIs" dxfId="160" priority="1" operator="equal">
      <formula>FALSE</formula>
    </cfRule>
    <cfRule type="cellIs" dxfId="159" priority="2" operator="equal">
      <formula>TRUE</formula>
    </cfRule>
  </conditionalFormatting>
  <dataValidations count="4">
    <dataValidation type="list" allowBlank="1" showInputMessage="1" showErrorMessage="1" prompt="Please include the Reconciling Items between points 1-10" sqref="B30:D39" xr:uid="{00000000-0002-0000-0500-000000000000}">
      <formula1>Reconciliation_List</formula1>
    </dataValidation>
    <dataValidation type="decimal" allowBlank="1" showInputMessage="1" showErrorMessage="1" prompt="Please insert a decimal number" sqref="G30:G39" xr:uid="{00000000-0002-0000-0500-000001000000}">
      <formula1>-10000000000000</formula1>
      <formula2>10000000000000</formula2>
    </dataValidation>
    <dataValidation type="decimal" allowBlank="1" showInputMessage="1" showErrorMessage="1" sqref="G40" xr:uid="{00000000-0002-0000-0500-000002000000}">
      <formula1>-10000000000000000</formula1>
      <formula2>10000000000000000</formula2>
    </dataValidation>
    <dataValidation allowBlank="1" showInputMessage="1" showErrorMessage="1" prompt="Please include the Reconciling Items between points 1-10" sqref="E30:F39" xr:uid="{00000000-0002-0000-0500-000003000000}"/>
  </dataValidations>
  <pageMargins left="0.7" right="0.7" top="0.75" bottom="0.75" header="0.3" footer="0.3"/>
  <pageSetup paperSize="9" scale="73"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8" tint="0.59999389629810485"/>
    <pageSetUpPr fitToPage="1"/>
  </sheetPr>
  <dimension ref="A1:Y1016"/>
  <sheetViews>
    <sheetView showGridLines="0" zoomScaleNormal="100" workbookViewId="0"/>
  </sheetViews>
  <sheetFormatPr defaultColWidth="9.140625" defaultRowHeight="15.75"/>
  <cols>
    <col min="1" max="1" width="7.85546875" style="200" customWidth="1"/>
    <col min="2" max="2" width="23.28515625" style="201" customWidth="1"/>
    <col min="3" max="3" width="14.7109375" style="70" customWidth="1"/>
    <col min="4" max="4" width="19.7109375" style="70" customWidth="1"/>
    <col min="5" max="5" width="21.42578125" style="70" customWidth="1"/>
    <col min="6" max="9" width="13.140625" style="70" customWidth="1"/>
    <col min="10" max="10" width="13.7109375" style="70" customWidth="1"/>
    <col min="11" max="15" width="13.140625" style="70" customWidth="1"/>
    <col min="16" max="17" width="14.5703125" style="70" customWidth="1"/>
    <col min="18" max="18" width="13.140625" style="70" customWidth="1"/>
    <col min="19" max="21" width="9.140625" style="13"/>
    <col min="22" max="22" width="21" style="13" bestFit="1" customWidth="1"/>
    <col min="23" max="23" width="22.42578125" style="13" bestFit="1" customWidth="1"/>
    <col min="24" max="24" width="19.85546875" style="13" bestFit="1" customWidth="1"/>
    <col min="25" max="25" width="9.140625" style="13"/>
    <col min="26" max="16384" width="9.140625" style="70"/>
  </cols>
  <sheetData>
    <row r="1" spans="1:24" ht="21">
      <c r="A1" s="1" t="s">
        <v>537</v>
      </c>
      <c r="B1" s="1"/>
      <c r="C1" s="69"/>
      <c r="D1" s="822">
        <f>'General Info'!D22</f>
        <v>0</v>
      </c>
      <c r="E1" s="822"/>
      <c r="F1" s="69"/>
      <c r="G1" s="69"/>
      <c r="H1" s="69"/>
      <c r="I1" s="69"/>
      <c r="J1" s="69"/>
      <c r="K1" s="69"/>
      <c r="L1" s="69"/>
      <c r="M1" s="69"/>
      <c r="N1" s="69"/>
      <c r="O1" s="69"/>
      <c r="P1" s="69"/>
      <c r="Q1" s="69"/>
      <c r="R1" s="69"/>
    </row>
    <row r="2" spans="1:24" ht="68.25" customHeight="1">
      <c r="A2" s="50"/>
      <c r="B2" s="71"/>
      <c r="C2" s="69"/>
      <c r="D2" s="69"/>
      <c r="E2" s="69"/>
      <c r="F2" s="69"/>
      <c r="G2" s="69"/>
      <c r="H2" s="69"/>
      <c r="I2" s="69"/>
      <c r="J2" s="69"/>
      <c r="K2" s="69"/>
      <c r="L2" s="69"/>
      <c r="M2" s="69"/>
      <c r="N2" s="69"/>
      <c r="O2" s="69"/>
      <c r="P2" s="69"/>
      <c r="Q2" s="69"/>
      <c r="R2" s="69"/>
    </row>
    <row r="3" spans="1:24" ht="18.75">
      <c r="A3" s="821" t="s">
        <v>1480</v>
      </c>
      <c r="B3" s="821"/>
      <c r="C3" s="821"/>
      <c r="D3" s="821"/>
      <c r="E3" s="821"/>
      <c r="F3" s="821"/>
      <c r="G3" s="821"/>
      <c r="H3" s="821"/>
      <c r="I3" s="821"/>
      <c r="J3" s="821"/>
      <c r="K3" s="821"/>
      <c r="L3" s="821"/>
      <c r="M3" s="821"/>
      <c r="N3" s="821"/>
      <c r="O3" s="821"/>
      <c r="P3" s="821"/>
      <c r="Q3" s="821"/>
      <c r="R3" s="821"/>
    </row>
    <row r="4" spans="1:24">
      <c r="A4" s="72"/>
      <c r="B4" s="19" t="s">
        <v>78</v>
      </c>
      <c r="C4" s="73"/>
      <c r="D4" s="73"/>
      <c r="E4" s="73"/>
      <c r="F4" s="73"/>
      <c r="G4" s="73"/>
      <c r="H4" s="73"/>
      <c r="I4" s="73"/>
      <c r="J4" s="73"/>
      <c r="K4" s="73"/>
      <c r="L4" s="73"/>
      <c r="M4" s="73"/>
      <c r="N4" s="73"/>
      <c r="O4" s="73"/>
      <c r="P4" s="69"/>
      <c r="Q4" s="69"/>
      <c r="R4" s="69"/>
    </row>
    <row r="5" spans="1:24" ht="15.75" customHeight="1">
      <c r="A5" s="72"/>
      <c r="B5" s="53" t="s">
        <v>550</v>
      </c>
      <c r="C5" s="73"/>
      <c r="D5" s="73"/>
      <c r="E5" s="73"/>
      <c r="F5" s="73"/>
      <c r="G5" s="73"/>
      <c r="H5" s="73"/>
      <c r="I5" s="73"/>
      <c r="J5" s="73"/>
      <c r="K5" s="6"/>
      <c r="L5" s="69"/>
      <c r="M5" s="6"/>
      <c r="N5" s="169"/>
      <c r="O5" s="169"/>
      <c r="P5" s="69"/>
      <c r="Q5" s="69"/>
      <c r="R5" s="69"/>
    </row>
    <row r="6" spans="1:24" ht="16.5" customHeight="1">
      <c r="A6" s="72"/>
      <c r="B6" s="53" t="s">
        <v>633</v>
      </c>
      <c r="C6" s="73"/>
      <c r="D6" s="73"/>
      <c r="E6" s="73"/>
      <c r="F6" s="73"/>
      <c r="G6" s="73"/>
      <c r="H6" s="73"/>
      <c r="I6" s="73"/>
      <c r="J6" s="73"/>
      <c r="K6" s="6"/>
      <c r="L6" s="69"/>
      <c r="M6" s="169"/>
      <c r="N6" s="169"/>
      <c r="O6" s="169"/>
      <c r="P6" s="69"/>
      <c r="Q6" s="69"/>
      <c r="R6" s="69"/>
    </row>
    <row r="7" spans="1:24">
      <c r="A7" s="72"/>
      <c r="B7" s="53"/>
      <c r="C7" s="73"/>
      <c r="D7" s="73"/>
      <c r="E7" s="73"/>
      <c r="F7" s="73"/>
      <c r="G7" s="73"/>
      <c r="H7" s="73"/>
      <c r="I7" s="73"/>
      <c r="J7" s="73"/>
      <c r="K7" s="6"/>
      <c r="L7" s="69"/>
      <c r="M7" s="863" t="s">
        <v>67</v>
      </c>
      <c r="N7" s="863"/>
      <c r="O7" s="863"/>
      <c r="P7" s="69"/>
      <c r="Q7" s="69"/>
      <c r="R7" s="69"/>
    </row>
    <row r="8" spans="1:24">
      <c r="A8" s="72"/>
      <c r="B8" s="27" t="s">
        <v>79</v>
      </c>
      <c r="C8" s="74"/>
      <c r="D8" s="74"/>
      <c r="E8" s="74"/>
      <c r="F8" s="74"/>
      <c r="G8" s="74"/>
      <c r="H8" s="73"/>
      <c r="I8" s="73"/>
      <c r="J8" s="73"/>
      <c r="K8" s="73"/>
      <c r="L8" s="73"/>
      <c r="M8" s="861" t="b">
        <f>IF(AND(S8=TRUE,T8=TRUE,U8=TRUE,V8=TRUE,W8=TRUE,X8=TRUE),TRUE,FALSE)</f>
        <v>0</v>
      </c>
      <c r="N8" s="862"/>
      <c r="O8" s="862"/>
      <c r="P8" s="69"/>
      <c r="Q8" s="69"/>
      <c r="R8" s="69"/>
      <c r="S8" s="13" t="b">
        <f>IF(ISNA(MATCH(FALSE,S16:S1015,0)),TRUE,FALSE)</f>
        <v>0</v>
      </c>
      <c r="T8" s="13" t="b">
        <f>IF(ISNA(MATCH(FALSE,T16:T1015,0)),TRUE,FALSE)</f>
        <v>1</v>
      </c>
      <c r="U8" s="13" t="b">
        <f>IF(ISNA(MATCH(FALSE,U16:U1015,0)),TRUE,FALSE)</f>
        <v>0</v>
      </c>
      <c r="V8" s="13" t="b">
        <f>IF(ISNA(MATCH(FALSE,V16:V1015,0)),TRUE,FALSE)</f>
        <v>1</v>
      </c>
      <c r="W8" s="13" t="b">
        <f t="shared" ref="W8:X8" si="0">IF(ISNA(MATCH(FALSE,W16:W1015,0)),TRUE,FALSE)</f>
        <v>1</v>
      </c>
      <c r="X8" s="13" t="b">
        <f t="shared" si="0"/>
        <v>1</v>
      </c>
    </row>
    <row r="9" spans="1:24" ht="31.5" customHeight="1">
      <c r="A9" s="51"/>
      <c r="B9" s="75" t="s">
        <v>377</v>
      </c>
      <c r="C9" s="76"/>
      <c r="D9" s="76"/>
      <c r="E9" s="76"/>
      <c r="F9" s="76"/>
      <c r="G9" s="77"/>
      <c r="H9" s="78"/>
      <c r="I9" s="78"/>
      <c r="J9" s="78"/>
      <c r="K9" s="78"/>
      <c r="L9" s="78"/>
      <c r="M9" s="78"/>
      <c r="N9" s="78"/>
      <c r="O9" s="78"/>
      <c r="P9" s="69"/>
      <c r="Q9" s="69"/>
      <c r="R9" s="69"/>
    </row>
    <row r="10" spans="1:24" ht="16.5" thickBot="1">
      <c r="A10" s="208"/>
      <c r="B10" s="79" t="s">
        <v>70</v>
      </c>
      <c r="C10" s="79" t="s">
        <v>74</v>
      </c>
      <c r="D10" s="79" t="s">
        <v>75</v>
      </c>
      <c r="E10" s="79" t="s">
        <v>76</v>
      </c>
      <c r="F10" s="79" t="s">
        <v>77</v>
      </c>
      <c r="G10" s="79" t="s">
        <v>329</v>
      </c>
      <c r="H10" s="80" t="s">
        <v>330</v>
      </c>
      <c r="I10" s="80" t="s">
        <v>334</v>
      </c>
      <c r="J10" s="80" t="s">
        <v>335</v>
      </c>
      <c r="K10" s="80" t="s">
        <v>336</v>
      </c>
      <c r="L10" s="80" t="s">
        <v>337</v>
      </c>
      <c r="M10" s="80" t="s">
        <v>338</v>
      </c>
      <c r="N10" s="80" t="s">
        <v>339</v>
      </c>
      <c r="O10" s="80" t="s">
        <v>340</v>
      </c>
      <c r="P10" s="80" t="s">
        <v>341</v>
      </c>
      <c r="Q10" s="80" t="s">
        <v>342</v>
      </c>
      <c r="R10" s="80" t="s">
        <v>529</v>
      </c>
    </row>
    <row r="11" spans="1:24" ht="21.75" customHeight="1" thickBot="1">
      <c r="A11" s="97"/>
      <c r="B11" s="858" t="s">
        <v>64</v>
      </c>
      <c r="C11" s="859"/>
      <c r="D11" s="859"/>
      <c r="E11" s="859"/>
      <c r="F11" s="860"/>
      <c r="G11" s="855" t="s">
        <v>665</v>
      </c>
      <c r="H11" s="856"/>
      <c r="I11" s="856"/>
      <c r="J11" s="856"/>
      <c r="K11" s="856"/>
      <c r="L11" s="856"/>
      <c r="M11" s="856"/>
      <c r="N11" s="856"/>
      <c r="O11" s="856"/>
      <c r="P11" s="856"/>
      <c r="Q11" s="856"/>
      <c r="R11" s="857"/>
    </row>
    <row r="12" spans="1:24" ht="69" customHeight="1">
      <c r="A12" s="60" t="s">
        <v>403</v>
      </c>
      <c r="B12" s="38" t="s">
        <v>15</v>
      </c>
      <c r="C12" s="38" t="s">
        <v>406</v>
      </c>
      <c r="D12" s="38" t="s">
        <v>419</v>
      </c>
      <c r="E12" s="40" t="s">
        <v>9</v>
      </c>
      <c r="F12" s="40" t="s">
        <v>12</v>
      </c>
      <c r="G12" s="82" t="s">
        <v>54</v>
      </c>
      <c r="H12" s="82" t="s">
        <v>55</v>
      </c>
      <c r="I12" s="82" t="s">
        <v>56</v>
      </c>
      <c r="J12" s="82" t="s">
        <v>57</v>
      </c>
      <c r="K12" s="82" t="s">
        <v>58</v>
      </c>
      <c r="L12" s="82" t="s">
        <v>59</v>
      </c>
      <c r="M12" s="82" t="s">
        <v>60</v>
      </c>
      <c r="N12" s="82" t="s">
        <v>61</v>
      </c>
      <c r="O12" s="82" t="s">
        <v>62</v>
      </c>
      <c r="P12" s="243" t="s">
        <v>63</v>
      </c>
      <c r="Q12" s="243" t="s">
        <v>528</v>
      </c>
      <c r="R12" s="83" t="s">
        <v>14</v>
      </c>
    </row>
    <row r="13" spans="1:24">
      <c r="A13" s="61"/>
      <c r="B13" s="209"/>
      <c r="C13" s="40"/>
      <c r="D13" s="40"/>
      <c r="E13" s="40"/>
      <c r="F13" s="40"/>
      <c r="G13" s="84">
        <f>'General Info'!$D$18</f>
        <v>0</v>
      </c>
      <c r="H13" s="84">
        <f>'General Info'!$D$18</f>
        <v>0</v>
      </c>
      <c r="I13" s="84">
        <f>'General Info'!$D$18</f>
        <v>0</v>
      </c>
      <c r="J13" s="84">
        <f>'General Info'!$D$18</f>
        <v>0</v>
      </c>
      <c r="K13" s="84">
        <f>'General Info'!$D$18</f>
        <v>0</v>
      </c>
      <c r="L13" s="84">
        <f>'General Info'!$D$18</f>
        <v>0</v>
      </c>
      <c r="M13" s="84">
        <f>'General Info'!$D$18</f>
        <v>0</v>
      </c>
      <c r="N13" s="84">
        <f>'General Info'!$D$18</f>
        <v>0</v>
      </c>
      <c r="O13" s="84">
        <f>'General Info'!$D$18</f>
        <v>0</v>
      </c>
      <c r="P13" s="84">
        <f>'General Info'!$D$18</f>
        <v>0</v>
      </c>
      <c r="Q13" s="84">
        <f>'General Info'!$D$18</f>
        <v>0</v>
      </c>
      <c r="R13" s="84">
        <f>'General Info'!$D$18</f>
        <v>0</v>
      </c>
    </row>
    <row r="14" spans="1:24" ht="23.25">
      <c r="A14" s="61"/>
      <c r="B14" s="85"/>
      <c r="C14" s="85"/>
      <c r="D14" s="85"/>
      <c r="E14" s="85"/>
      <c r="F14" s="85"/>
      <c r="G14" s="86" t="s">
        <v>65</v>
      </c>
      <c r="H14" s="86" t="s">
        <v>65</v>
      </c>
      <c r="I14" s="86" t="s">
        <v>65</v>
      </c>
      <c r="J14" s="86" t="s">
        <v>65</v>
      </c>
      <c r="K14" s="86" t="s">
        <v>65</v>
      </c>
      <c r="L14" s="86" t="s">
        <v>65</v>
      </c>
      <c r="M14" s="86" t="s">
        <v>65</v>
      </c>
      <c r="N14" s="86" t="s">
        <v>65</v>
      </c>
      <c r="O14" s="86" t="s">
        <v>65</v>
      </c>
      <c r="P14" s="86" t="s">
        <v>65</v>
      </c>
      <c r="Q14" s="86" t="s">
        <v>65</v>
      </c>
      <c r="R14" s="86" t="s">
        <v>65</v>
      </c>
    </row>
    <row r="15" spans="1:24" ht="16.5" thickBot="1">
      <c r="A15" s="87" t="s">
        <v>14</v>
      </c>
      <c r="B15" s="88"/>
      <c r="C15" s="88"/>
      <c r="D15" s="88"/>
      <c r="E15" s="88"/>
      <c r="F15" s="89"/>
      <c r="G15" s="47">
        <f t="shared" ref="G15:P15" si="1">SUM(G16:G1015)</f>
        <v>0</v>
      </c>
      <c r="H15" s="47">
        <f t="shared" si="1"/>
        <v>0</v>
      </c>
      <c r="I15" s="47">
        <f t="shared" si="1"/>
        <v>0</v>
      </c>
      <c r="J15" s="47">
        <f t="shared" si="1"/>
        <v>0</v>
      </c>
      <c r="K15" s="47">
        <f t="shared" si="1"/>
        <v>0</v>
      </c>
      <c r="L15" s="47">
        <f t="shared" si="1"/>
        <v>0</v>
      </c>
      <c r="M15" s="47">
        <f t="shared" si="1"/>
        <v>0</v>
      </c>
      <c r="N15" s="47">
        <f>SUM(N16:N1015)</f>
        <v>0</v>
      </c>
      <c r="O15" s="47">
        <f t="shared" si="1"/>
        <v>0</v>
      </c>
      <c r="P15" s="47">
        <f t="shared" si="1"/>
        <v>0</v>
      </c>
      <c r="Q15" s="47">
        <f>SUM(Q16:Q1015)</f>
        <v>0</v>
      </c>
      <c r="R15" s="47">
        <f>SUM(G15:Q15)</f>
        <v>0</v>
      </c>
      <c r="V15" s="13" t="s">
        <v>546</v>
      </c>
      <c r="W15" s="13" t="s">
        <v>548</v>
      </c>
      <c r="X15" s="13" t="s">
        <v>549</v>
      </c>
    </row>
    <row r="16" spans="1:24" ht="16.5" thickTop="1">
      <c r="A16" s="90">
        <v>1</v>
      </c>
      <c r="B16" s="185"/>
      <c r="C16" s="186"/>
      <c r="D16" s="177"/>
      <c r="E16" s="177"/>
      <c r="F16" s="177"/>
      <c r="G16" s="178"/>
      <c r="H16" s="178"/>
      <c r="I16" s="178"/>
      <c r="J16" s="178"/>
      <c r="K16" s="178"/>
      <c r="L16" s="178"/>
      <c r="M16" s="178"/>
      <c r="N16" s="178"/>
      <c r="O16" s="178"/>
      <c r="P16" s="178"/>
      <c r="Q16" s="178"/>
      <c r="R16" s="244">
        <f>SUM(G16:Q16)</f>
        <v>0</v>
      </c>
      <c r="S16" s="13" t="b">
        <f>IF(ISBLANK(B16),FALSE,IF(OR(ISBLANK(C16),ISBLANK(D16),ISBLANK(E16),ISBLANK(F16),ISBLANK(G16),ISBLANK(H16),ISBLANK(I16),ISBLANK(J16),ISBLANK(K16),ISBLANK(L16),ISBLANK(M16),ISBLANK(N16),ISBLANK(O16),ISBLANK(P16),ISBLANK(Q16),ISBLANK(R16)),FALSE,TRUE))</f>
        <v>0</v>
      </c>
      <c r="T16" s="13" t="b">
        <f>IF(OR(AND(B16="N/A",D16="N/A",E16="N/A",F16="N/A"),(AND(B16&lt;&gt;"N/A",D16&lt;&gt;"N/A",E16&lt;&gt;"N/A",F16&lt;&gt;"N/A"))),TRUE,FALSE)</f>
        <v>1</v>
      </c>
      <c r="U16" s="13" t="b">
        <f>IF(OR((AND(B16="N/A",R16=0)),(AND(B16&lt;&gt;"N/A",R16&lt;&gt;0))),TRUE,FALSE)</f>
        <v>0</v>
      </c>
      <c r="V16" s="13" t="b">
        <f t="shared" ref="V16:V79" si="2">IF(D16="",TRUE,(IF(ISNUMBER(MATCH(D16,CountriesList,0)),TRUE,FALSE)))</f>
        <v>1</v>
      </c>
      <c r="W16" s="13" t="b">
        <f t="shared" ref="W16:W79" si="3">IF(E16="",TRUE,(IF(ISNUMBER(MATCH(E16,typeofentityList,0)),TRUE,FALSE)))</f>
        <v>1</v>
      </c>
      <c r="X16" s="13" t="b">
        <f t="shared" ref="X16:X79" si="4">IF(F16="",TRUE,(IF(ISNUMBER(MATCH(F16,RelationList,0)),TRUE,FALSE)))</f>
        <v>1</v>
      </c>
    </row>
    <row r="17" spans="1:24">
      <c r="A17" s="90">
        <v>2</v>
      </c>
      <c r="B17" s="185"/>
      <c r="C17" s="186"/>
      <c r="D17" s="177"/>
      <c r="E17" s="177"/>
      <c r="F17" s="177"/>
      <c r="G17" s="178"/>
      <c r="H17" s="178"/>
      <c r="I17" s="178"/>
      <c r="J17" s="178"/>
      <c r="K17" s="178"/>
      <c r="L17" s="178"/>
      <c r="M17" s="178"/>
      <c r="N17" s="178"/>
      <c r="O17" s="178"/>
      <c r="P17" s="178"/>
      <c r="Q17" s="178"/>
      <c r="R17" s="91">
        <f t="shared" ref="R17:R80" si="5">SUM(G17:Q17)</f>
        <v>0</v>
      </c>
      <c r="S17" s="13" t="b">
        <f>IF(ISBLANK(B17),TRUE,IF(OR(ISBLANK(C17),ISBLANK(D17),ISBLANK(E17),ISBLANK(F17),ISBLANK(G17),ISBLANK(H17),ISBLANK(I17),ISBLANK(J17),ISBLANK(K17),ISBLANK(L17),ISBLANK(M17),ISBLANK(N17),ISBLANK(O17),ISBLANK(P17),ISBLANK(Q17),ISBLANK(R17)),FALSE,TRUE))</f>
        <v>1</v>
      </c>
      <c r="T17" s="13" t="b">
        <f>IF(OR(AND(B17="N/A",D17="N/A",E17="N/A",F17="N/A"),AND(ISBLANK(B17),ISBLANK(D17),ISBLANK(E17),ISBLANK(F17)),AND(NOT(ISBLANK(B17)),B17&lt;&gt;"N/A",NOT(ISBLANK(D17)),D17&lt;&gt;"N/A",NOT(ISBLANK(E17)),E17&lt;&gt;"N/A",NOT(ISBLANK(F17)),F17&lt;&gt;"N/A")),TRUE,FALSE)</f>
        <v>1</v>
      </c>
      <c r="U17" s="13" t="b">
        <f>IF(OR((AND(B17="N/A",R17=0)),(AND((ISBLANK(B17)=TRUE),R17=0)),(AND(NOT(ISBLANK(B17)),B17&lt;&gt;"N/A",R17&lt;&gt;0))),TRUE,FALSE)</f>
        <v>1</v>
      </c>
      <c r="V17" s="13" t="b">
        <f t="shared" si="2"/>
        <v>1</v>
      </c>
      <c r="W17" s="13" t="b">
        <f t="shared" si="3"/>
        <v>1</v>
      </c>
      <c r="X17" s="13" t="b">
        <f t="shared" si="4"/>
        <v>1</v>
      </c>
    </row>
    <row r="18" spans="1:24">
      <c r="A18" s="90">
        <v>3</v>
      </c>
      <c r="B18" s="185"/>
      <c r="C18" s="186"/>
      <c r="D18" s="177"/>
      <c r="E18" s="177"/>
      <c r="F18" s="177"/>
      <c r="G18" s="178"/>
      <c r="H18" s="178"/>
      <c r="I18" s="178"/>
      <c r="J18" s="178"/>
      <c r="K18" s="178"/>
      <c r="L18" s="178"/>
      <c r="M18" s="178"/>
      <c r="N18" s="178"/>
      <c r="O18" s="178"/>
      <c r="P18" s="178"/>
      <c r="Q18" s="178"/>
      <c r="R18" s="91">
        <f t="shared" si="5"/>
        <v>0</v>
      </c>
      <c r="S18" s="13" t="b">
        <f t="shared" ref="S18:S81" si="6">IF(ISBLANK(B18),TRUE,IF(OR(ISBLANK(C18),ISBLANK(D18),ISBLANK(E18),ISBLANK(F18),ISBLANK(G18),ISBLANK(H18),ISBLANK(I18),ISBLANK(J18),ISBLANK(K18),ISBLANK(L18),ISBLANK(M18),ISBLANK(N18),ISBLANK(O18),ISBLANK(P18),ISBLANK(Q18),ISBLANK(R18)),FALSE,TRUE))</f>
        <v>1</v>
      </c>
      <c r="T18" s="13" t="b">
        <f t="shared" ref="T18:T81" si="7">IF(OR(AND(B18="N/A",D18="N/A",E18="N/A",F18="N/A"),AND(ISBLANK(B18),ISBLANK(D18),ISBLANK(E18),ISBLANK(F18)),AND(NOT(ISBLANK(B18)),B18&lt;&gt;"N/A",NOT(ISBLANK(D18)),D18&lt;&gt;"N/A",NOT(ISBLANK(E18)),E18&lt;&gt;"N/A",NOT(ISBLANK(F18)),F18&lt;&gt;"N/A")),TRUE,FALSE)</f>
        <v>1</v>
      </c>
      <c r="U18" s="13" t="b">
        <f t="shared" ref="U18:U81" si="8">IF(OR((AND(B18="N/A",R18=0)),(AND((ISBLANK(B18)=TRUE),R18=0)),(AND(NOT(ISBLANK(B18)),B18&lt;&gt;"N/A",R18&lt;&gt;0))),TRUE,FALSE)</f>
        <v>1</v>
      </c>
      <c r="V18" s="13" t="b">
        <f t="shared" si="2"/>
        <v>1</v>
      </c>
      <c r="W18" s="13" t="b">
        <f t="shared" si="3"/>
        <v>1</v>
      </c>
      <c r="X18" s="13" t="b">
        <f t="shared" si="4"/>
        <v>1</v>
      </c>
    </row>
    <row r="19" spans="1:24">
      <c r="A19" s="90">
        <v>4</v>
      </c>
      <c r="B19" s="185"/>
      <c r="C19" s="186"/>
      <c r="D19" s="177"/>
      <c r="E19" s="177"/>
      <c r="F19" s="177"/>
      <c r="G19" s="178"/>
      <c r="H19" s="178"/>
      <c r="I19" s="178"/>
      <c r="J19" s="178"/>
      <c r="K19" s="178"/>
      <c r="L19" s="178"/>
      <c r="M19" s="178"/>
      <c r="N19" s="178"/>
      <c r="O19" s="178"/>
      <c r="P19" s="178"/>
      <c r="Q19" s="178"/>
      <c r="R19" s="91">
        <f t="shared" si="5"/>
        <v>0</v>
      </c>
      <c r="S19" s="13" t="b">
        <f t="shared" si="6"/>
        <v>1</v>
      </c>
      <c r="T19" s="13" t="b">
        <f t="shared" si="7"/>
        <v>1</v>
      </c>
      <c r="U19" s="13" t="b">
        <f t="shared" si="8"/>
        <v>1</v>
      </c>
      <c r="V19" s="13" t="b">
        <f t="shared" si="2"/>
        <v>1</v>
      </c>
      <c r="W19" s="13" t="b">
        <f t="shared" si="3"/>
        <v>1</v>
      </c>
      <c r="X19" s="13" t="b">
        <f t="shared" si="4"/>
        <v>1</v>
      </c>
    </row>
    <row r="20" spans="1:24">
      <c r="A20" s="90">
        <v>5</v>
      </c>
      <c r="B20" s="185"/>
      <c r="C20" s="186"/>
      <c r="D20" s="177"/>
      <c r="E20" s="177"/>
      <c r="F20" s="177"/>
      <c r="G20" s="178"/>
      <c r="H20" s="178"/>
      <c r="I20" s="178"/>
      <c r="J20" s="178"/>
      <c r="K20" s="178"/>
      <c r="L20" s="178"/>
      <c r="M20" s="178"/>
      <c r="N20" s="178"/>
      <c r="O20" s="178"/>
      <c r="P20" s="178"/>
      <c r="Q20" s="178"/>
      <c r="R20" s="91">
        <f t="shared" si="5"/>
        <v>0</v>
      </c>
      <c r="S20" s="13" t="b">
        <f t="shared" si="6"/>
        <v>1</v>
      </c>
      <c r="T20" s="13" t="b">
        <f t="shared" si="7"/>
        <v>1</v>
      </c>
      <c r="U20" s="13" t="b">
        <f t="shared" si="8"/>
        <v>1</v>
      </c>
      <c r="V20" s="13" t="b">
        <f t="shared" si="2"/>
        <v>1</v>
      </c>
      <c r="W20" s="13" t="b">
        <f t="shared" si="3"/>
        <v>1</v>
      </c>
      <c r="X20" s="13" t="b">
        <f t="shared" si="4"/>
        <v>1</v>
      </c>
    </row>
    <row r="21" spans="1:24">
      <c r="A21" s="90">
        <v>6</v>
      </c>
      <c r="B21" s="185"/>
      <c r="C21" s="186"/>
      <c r="D21" s="177"/>
      <c r="E21" s="177"/>
      <c r="F21" s="177"/>
      <c r="G21" s="178"/>
      <c r="H21" s="178"/>
      <c r="I21" s="178"/>
      <c r="J21" s="178"/>
      <c r="K21" s="178"/>
      <c r="L21" s="178"/>
      <c r="M21" s="178"/>
      <c r="N21" s="178"/>
      <c r="O21" s="178"/>
      <c r="P21" s="178"/>
      <c r="Q21" s="178"/>
      <c r="R21" s="91">
        <f t="shared" si="5"/>
        <v>0</v>
      </c>
      <c r="S21" s="13" t="b">
        <f t="shared" si="6"/>
        <v>1</v>
      </c>
      <c r="T21" s="13" t="b">
        <f t="shared" si="7"/>
        <v>1</v>
      </c>
      <c r="U21" s="13" t="b">
        <f t="shared" si="8"/>
        <v>1</v>
      </c>
      <c r="V21" s="13" t="b">
        <f t="shared" si="2"/>
        <v>1</v>
      </c>
      <c r="W21" s="13" t="b">
        <f t="shared" si="3"/>
        <v>1</v>
      </c>
      <c r="X21" s="13" t="b">
        <f t="shared" si="4"/>
        <v>1</v>
      </c>
    </row>
    <row r="22" spans="1:24">
      <c r="A22" s="90">
        <v>7</v>
      </c>
      <c r="B22" s="185"/>
      <c r="C22" s="186"/>
      <c r="D22" s="177"/>
      <c r="E22" s="177"/>
      <c r="F22" s="177"/>
      <c r="G22" s="178"/>
      <c r="H22" s="178"/>
      <c r="I22" s="178"/>
      <c r="J22" s="178"/>
      <c r="K22" s="178"/>
      <c r="L22" s="178"/>
      <c r="M22" s="178"/>
      <c r="N22" s="178"/>
      <c r="O22" s="178"/>
      <c r="P22" s="178"/>
      <c r="Q22" s="178"/>
      <c r="R22" s="91">
        <f t="shared" si="5"/>
        <v>0</v>
      </c>
      <c r="S22" s="13" t="b">
        <f t="shared" si="6"/>
        <v>1</v>
      </c>
      <c r="T22" s="13" t="b">
        <f t="shared" si="7"/>
        <v>1</v>
      </c>
      <c r="U22" s="13" t="b">
        <f t="shared" si="8"/>
        <v>1</v>
      </c>
      <c r="V22" s="13" t="b">
        <f t="shared" si="2"/>
        <v>1</v>
      </c>
      <c r="W22" s="13" t="b">
        <f t="shared" si="3"/>
        <v>1</v>
      </c>
      <c r="X22" s="13" t="b">
        <f t="shared" si="4"/>
        <v>1</v>
      </c>
    </row>
    <row r="23" spans="1:24">
      <c r="A23" s="90">
        <v>8</v>
      </c>
      <c r="B23" s="185"/>
      <c r="C23" s="186"/>
      <c r="D23" s="177"/>
      <c r="E23" s="177"/>
      <c r="F23" s="177"/>
      <c r="G23" s="178"/>
      <c r="H23" s="178"/>
      <c r="I23" s="178"/>
      <c r="J23" s="178"/>
      <c r="K23" s="178"/>
      <c r="L23" s="178"/>
      <c r="M23" s="178"/>
      <c r="N23" s="178"/>
      <c r="O23" s="178"/>
      <c r="P23" s="178"/>
      <c r="Q23" s="178"/>
      <c r="R23" s="91">
        <f t="shared" si="5"/>
        <v>0</v>
      </c>
      <c r="S23" s="13" t="b">
        <f t="shared" si="6"/>
        <v>1</v>
      </c>
      <c r="T23" s="13" t="b">
        <f t="shared" si="7"/>
        <v>1</v>
      </c>
      <c r="U23" s="13" t="b">
        <f t="shared" si="8"/>
        <v>1</v>
      </c>
      <c r="V23" s="13" t="b">
        <f t="shared" si="2"/>
        <v>1</v>
      </c>
      <c r="W23" s="13" t="b">
        <f t="shared" si="3"/>
        <v>1</v>
      </c>
      <c r="X23" s="13" t="b">
        <f t="shared" si="4"/>
        <v>1</v>
      </c>
    </row>
    <row r="24" spans="1:24">
      <c r="A24" s="90">
        <v>9</v>
      </c>
      <c r="B24" s="185"/>
      <c r="C24" s="186"/>
      <c r="D24" s="177"/>
      <c r="E24" s="177"/>
      <c r="F24" s="177"/>
      <c r="G24" s="178"/>
      <c r="H24" s="178"/>
      <c r="I24" s="178"/>
      <c r="J24" s="178"/>
      <c r="K24" s="178"/>
      <c r="L24" s="178"/>
      <c r="M24" s="178"/>
      <c r="N24" s="178"/>
      <c r="O24" s="178"/>
      <c r="P24" s="178"/>
      <c r="Q24" s="178"/>
      <c r="R24" s="91">
        <f t="shared" si="5"/>
        <v>0</v>
      </c>
      <c r="S24" s="13" t="b">
        <f t="shared" si="6"/>
        <v>1</v>
      </c>
      <c r="T24" s="13" t="b">
        <f t="shared" si="7"/>
        <v>1</v>
      </c>
      <c r="U24" s="13" t="b">
        <f t="shared" si="8"/>
        <v>1</v>
      </c>
      <c r="V24" s="13" t="b">
        <f t="shared" si="2"/>
        <v>1</v>
      </c>
      <c r="W24" s="13" t="b">
        <f t="shared" si="3"/>
        <v>1</v>
      </c>
      <c r="X24" s="13" t="b">
        <f t="shared" si="4"/>
        <v>1</v>
      </c>
    </row>
    <row r="25" spans="1:24">
      <c r="A25" s="90">
        <v>10</v>
      </c>
      <c r="B25" s="185"/>
      <c r="C25" s="186"/>
      <c r="D25" s="177"/>
      <c r="E25" s="177"/>
      <c r="F25" s="177"/>
      <c r="G25" s="178"/>
      <c r="H25" s="178"/>
      <c r="I25" s="178"/>
      <c r="J25" s="178"/>
      <c r="K25" s="178"/>
      <c r="L25" s="178"/>
      <c r="M25" s="178"/>
      <c r="N25" s="178"/>
      <c r="O25" s="178"/>
      <c r="P25" s="178"/>
      <c r="Q25" s="178"/>
      <c r="R25" s="91">
        <f t="shared" si="5"/>
        <v>0</v>
      </c>
      <c r="S25" s="13" t="b">
        <f t="shared" si="6"/>
        <v>1</v>
      </c>
      <c r="T25" s="13" t="b">
        <f t="shared" si="7"/>
        <v>1</v>
      </c>
      <c r="U25" s="13" t="b">
        <f t="shared" si="8"/>
        <v>1</v>
      </c>
      <c r="V25" s="13" t="b">
        <f t="shared" si="2"/>
        <v>1</v>
      </c>
      <c r="W25" s="13" t="b">
        <f t="shared" si="3"/>
        <v>1</v>
      </c>
      <c r="X25" s="13" t="b">
        <f t="shared" si="4"/>
        <v>1</v>
      </c>
    </row>
    <row r="26" spans="1:24">
      <c r="A26" s="90">
        <v>11</v>
      </c>
      <c r="B26" s="185"/>
      <c r="C26" s="186"/>
      <c r="D26" s="177"/>
      <c r="E26" s="177"/>
      <c r="F26" s="177"/>
      <c r="G26" s="178"/>
      <c r="H26" s="178"/>
      <c r="I26" s="178"/>
      <c r="J26" s="178"/>
      <c r="K26" s="178"/>
      <c r="L26" s="178"/>
      <c r="M26" s="178"/>
      <c r="N26" s="178"/>
      <c r="O26" s="178"/>
      <c r="P26" s="178"/>
      <c r="Q26" s="178"/>
      <c r="R26" s="91">
        <f t="shared" si="5"/>
        <v>0</v>
      </c>
      <c r="S26" s="13" t="b">
        <f t="shared" si="6"/>
        <v>1</v>
      </c>
      <c r="T26" s="13" t="b">
        <f t="shared" si="7"/>
        <v>1</v>
      </c>
      <c r="U26" s="13" t="b">
        <f t="shared" si="8"/>
        <v>1</v>
      </c>
      <c r="V26" s="13" t="b">
        <f t="shared" si="2"/>
        <v>1</v>
      </c>
      <c r="W26" s="13" t="b">
        <f t="shared" si="3"/>
        <v>1</v>
      </c>
      <c r="X26" s="13" t="b">
        <f t="shared" si="4"/>
        <v>1</v>
      </c>
    </row>
    <row r="27" spans="1:24">
      <c r="A27" s="90">
        <v>12</v>
      </c>
      <c r="B27" s="185"/>
      <c r="C27" s="186"/>
      <c r="D27" s="177"/>
      <c r="E27" s="177"/>
      <c r="F27" s="177"/>
      <c r="G27" s="178"/>
      <c r="H27" s="178"/>
      <c r="I27" s="178"/>
      <c r="J27" s="178"/>
      <c r="K27" s="178"/>
      <c r="L27" s="178"/>
      <c r="M27" s="178"/>
      <c r="N27" s="178"/>
      <c r="O27" s="178"/>
      <c r="P27" s="178"/>
      <c r="Q27" s="178"/>
      <c r="R27" s="91">
        <f t="shared" si="5"/>
        <v>0</v>
      </c>
      <c r="S27" s="13" t="b">
        <f t="shared" si="6"/>
        <v>1</v>
      </c>
      <c r="T27" s="13" t="b">
        <f t="shared" si="7"/>
        <v>1</v>
      </c>
      <c r="U27" s="13" t="b">
        <f t="shared" si="8"/>
        <v>1</v>
      </c>
      <c r="V27" s="13" t="b">
        <f t="shared" si="2"/>
        <v>1</v>
      </c>
      <c r="W27" s="13" t="b">
        <f t="shared" si="3"/>
        <v>1</v>
      </c>
      <c r="X27" s="13" t="b">
        <f t="shared" si="4"/>
        <v>1</v>
      </c>
    </row>
    <row r="28" spans="1:24">
      <c r="A28" s="90">
        <v>13</v>
      </c>
      <c r="B28" s="185"/>
      <c r="C28" s="186"/>
      <c r="D28" s="177"/>
      <c r="E28" s="177"/>
      <c r="F28" s="177"/>
      <c r="G28" s="178"/>
      <c r="H28" s="178"/>
      <c r="I28" s="178"/>
      <c r="J28" s="178"/>
      <c r="K28" s="178"/>
      <c r="L28" s="178"/>
      <c r="M28" s="178"/>
      <c r="N28" s="178"/>
      <c r="O28" s="178"/>
      <c r="P28" s="178"/>
      <c r="Q28" s="178"/>
      <c r="R28" s="91">
        <f t="shared" si="5"/>
        <v>0</v>
      </c>
      <c r="S28" s="13" t="b">
        <f t="shared" si="6"/>
        <v>1</v>
      </c>
      <c r="T28" s="13" t="b">
        <f t="shared" si="7"/>
        <v>1</v>
      </c>
      <c r="U28" s="13" t="b">
        <f t="shared" si="8"/>
        <v>1</v>
      </c>
      <c r="V28" s="13" t="b">
        <f t="shared" si="2"/>
        <v>1</v>
      </c>
      <c r="W28" s="13" t="b">
        <f t="shared" si="3"/>
        <v>1</v>
      </c>
      <c r="X28" s="13" t="b">
        <f t="shared" si="4"/>
        <v>1</v>
      </c>
    </row>
    <row r="29" spans="1:24">
      <c r="A29" s="90">
        <v>14</v>
      </c>
      <c r="B29" s="185"/>
      <c r="C29" s="186"/>
      <c r="D29" s="177"/>
      <c r="E29" s="177"/>
      <c r="F29" s="177"/>
      <c r="G29" s="178"/>
      <c r="H29" s="178"/>
      <c r="I29" s="178"/>
      <c r="J29" s="178"/>
      <c r="K29" s="178"/>
      <c r="L29" s="178"/>
      <c r="M29" s="178"/>
      <c r="N29" s="178"/>
      <c r="O29" s="178"/>
      <c r="P29" s="178"/>
      <c r="Q29" s="178"/>
      <c r="R29" s="91">
        <f t="shared" si="5"/>
        <v>0</v>
      </c>
      <c r="S29" s="13" t="b">
        <f t="shared" si="6"/>
        <v>1</v>
      </c>
      <c r="T29" s="13" t="b">
        <f t="shared" si="7"/>
        <v>1</v>
      </c>
      <c r="U29" s="13" t="b">
        <f t="shared" si="8"/>
        <v>1</v>
      </c>
      <c r="V29" s="13" t="b">
        <f t="shared" si="2"/>
        <v>1</v>
      </c>
      <c r="W29" s="13" t="b">
        <f t="shared" si="3"/>
        <v>1</v>
      </c>
      <c r="X29" s="13" t="b">
        <f t="shared" si="4"/>
        <v>1</v>
      </c>
    </row>
    <row r="30" spans="1:24">
      <c r="A30" s="90">
        <v>15</v>
      </c>
      <c r="B30" s="185"/>
      <c r="C30" s="186"/>
      <c r="D30" s="177"/>
      <c r="E30" s="177"/>
      <c r="F30" s="177"/>
      <c r="G30" s="178"/>
      <c r="H30" s="178"/>
      <c r="I30" s="178"/>
      <c r="J30" s="178"/>
      <c r="K30" s="178"/>
      <c r="L30" s="178"/>
      <c r="M30" s="178"/>
      <c r="N30" s="178"/>
      <c r="O30" s="178"/>
      <c r="P30" s="178"/>
      <c r="Q30" s="178"/>
      <c r="R30" s="91">
        <f t="shared" si="5"/>
        <v>0</v>
      </c>
      <c r="S30" s="13" t="b">
        <f t="shared" si="6"/>
        <v>1</v>
      </c>
      <c r="T30" s="13" t="b">
        <f t="shared" si="7"/>
        <v>1</v>
      </c>
      <c r="U30" s="13" t="b">
        <f t="shared" si="8"/>
        <v>1</v>
      </c>
      <c r="V30" s="13" t="b">
        <f t="shared" si="2"/>
        <v>1</v>
      </c>
      <c r="W30" s="13" t="b">
        <f t="shared" si="3"/>
        <v>1</v>
      </c>
      <c r="X30" s="13" t="b">
        <f t="shared" si="4"/>
        <v>1</v>
      </c>
    </row>
    <row r="31" spans="1:24">
      <c r="A31" s="90">
        <v>16</v>
      </c>
      <c r="B31" s="185"/>
      <c r="C31" s="186"/>
      <c r="D31" s="177"/>
      <c r="E31" s="177"/>
      <c r="F31" s="177"/>
      <c r="G31" s="178"/>
      <c r="H31" s="178"/>
      <c r="I31" s="178"/>
      <c r="J31" s="178"/>
      <c r="K31" s="178"/>
      <c r="L31" s="178"/>
      <c r="M31" s="178"/>
      <c r="N31" s="178"/>
      <c r="O31" s="178"/>
      <c r="P31" s="178"/>
      <c r="Q31" s="178"/>
      <c r="R31" s="91">
        <f t="shared" si="5"/>
        <v>0</v>
      </c>
      <c r="S31" s="13" t="b">
        <f t="shared" si="6"/>
        <v>1</v>
      </c>
      <c r="T31" s="13" t="b">
        <f t="shared" si="7"/>
        <v>1</v>
      </c>
      <c r="U31" s="13" t="b">
        <f t="shared" si="8"/>
        <v>1</v>
      </c>
      <c r="V31" s="13" t="b">
        <f t="shared" si="2"/>
        <v>1</v>
      </c>
      <c r="W31" s="13" t="b">
        <f t="shared" si="3"/>
        <v>1</v>
      </c>
      <c r="X31" s="13" t="b">
        <f t="shared" si="4"/>
        <v>1</v>
      </c>
    </row>
    <row r="32" spans="1:24">
      <c r="A32" s="90">
        <v>17</v>
      </c>
      <c r="B32" s="185"/>
      <c r="C32" s="186"/>
      <c r="D32" s="177"/>
      <c r="E32" s="177"/>
      <c r="F32" s="177"/>
      <c r="G32" s="178"/>
      <c r="H32" s="178"/>
      <c r="I32" s="178"/>
      <c r="J32" s="178"/>
      <c r="K32" s="178"/>
      <c r="L32" s="178"/>
      <c r="M32" s="178"/>
      <c r="N32" s="178"/>
      <c r="O32" s="178"/>
      <c r="P32" s="178"/>
      <c r="Q32" s="178"/>
      <c r="R32" s="91">
        <f t="shared" si="5"/>
        <v>0</v>
      </c>
      <c r="S32" s="13" t="b">
        <f t="shared" si="6"/>
        <v>1</v>
      </c>
      <c r="T32" s="13" t="b">
        <f t="shared" si="7"/>
        <v>1</v>
      </c>
      <c r="U32" s="13" t="b">
        <f t="shared" si="8"/>
        <v>1</v>
      </c>
      <c r="V32" s="13" t="b">
        <f t="shared" si="2"/>
        <v>1</v>
      </c>
      <c r="W32" s="13" t="b">
        <f t="shared" si="3"/>
        <v>1</v>
      </c>
      <c r="X32" s="13" t="b">
        <f t="shared" si="4"/>
        <v>1</v>
      </c>
    </row>
    <row r="33" spans="1:24">
      <c r="A33" s="90">
        <v>18</v>
      </c>
      <c r="B33" s="185"/>
      <c r="C33" s="186"/>
      <c r="D33" s="177"/>
      <c r="E33" s="177"/>
      <c r="F33" s="177"/>
      <c r="G33" s="178"/>
      <c r="H33" s="178"/>
      <c r="I33" s="178"/>
      <c r="J33" s="178"/>
      <c r="K33" s="178"/>
      <c r="L33" s="178"/>
      <c r="M33" s="178"/>
      <c r="N33" s="178"/>
      <c r="O33" s="178"/>
      <c r="P33" s="178"/>
      <c r="Q33" s="178"/>
      <c r="R33" s="91">
        <f t="shared" si="5"/>
        <v>0</v>
      </c>
      <c r="S33" s="13" t="b">
        <f t="shared" si="6"/>
        <v>1</v>
      </c>
      <c r="T33" s="13" t="b">
        <f t="shared" si="7"/>
        <v>1</v>
      </c>
      <c r="U33" s="13" t="b">
        <f t="shared" si="8"/>
        <v>1</v>
      </c>
      <c r="V33" s="13" t="b">
        <f t="shared" si="2"/>
        <v>1</v>
      </c>
      <c r="W33" s="13" t="b">
        <f t="shared" si="3"/>
        <v>1</v>
      </c>
      <c r="X33" s="13" t="b">
        <f t="shared" si="4"/>
        <v>1</v>
      </c>
    </row>
    <row r="34" spans="1:24">
      <c r="A34" s="90">
        <v>19</v>
      </c>
      <c r="B34" s="185"/>
      <c r="C34" s="186"/>
      <c r="D34" s="177"/>
      <c r="E34" s="177"/>
      <c r="F34" s="177"/>
      <c r="G34" s="178"/>
      <c r="H34" s="178"/>
      <c r="I34" s="178"/>
      <c r="J34" s="178"/>
      <c r="K34" s="178"/>
      <c r="L34" s="178"/>
      <c r="M34" s="178"/>
      <c r="N34" s="178"/>
      <c r="O34" s="178"/>
      <c r="P34" s="178"/>
      <c r="Q34" s="178"/>
      <c r="R34" s="91">
        <f t="shared" si="5"/>
        <v>0</v>
      </c>
      <c r="S34" s="13" t="b">
        <f t="shared" si="6"/>
        <v>1</v>
      </c>
      <c r="T34" s="13" t="b">
        <f t="shared" si="7"/>
        <v>1</v>
      </c>
      <c r="U34" s="13" t="b">
        <f t="shared" si="8"/>
        <v>1</v>
      </c>
      <c r="V34" s="13" t="b">
        <f t="shared" si="2"/>
        <v>1</v>
      </c>
      <c r="W34" s="13" t="b">
        <f t="shared" si="3"/>
        <v>1</v>
      </c>
      <c r="X34" s="13" t="b">
        <f t="shared" si="4"/>
        <v>1</v>
      </c>
    </row>
    <row r="35" spans="1:24">
      <c r="A35" s="90">
        <v>20</v>
      </c>
      <c r="B35" s="185"/>
      <c r="C35" s="186"/>
      <c r="D35" s="177"/>
      <c r="E35" s="177"/>
      <c r="F35" s="177"/>
      <c r="G35" s="178"/>
      <c r="H35" s="178"/>
      <c r="I35" s="178"/>
      <c r="J35" s="178"/>
      <c r="K35" s="178"/>
      <c r="L35" s="178"/>
      <c r="M35" s="178"/>
      <c r="N35" s="178"/>
      <c r="O35" s="178"/>
      <c r="P35" s="178"/>
      <c r="Q35" s="178"/>
      <c r="R35" s="91">
        <f t="shared" si="5"/>
        <v>0</v>
      </c>
      <c r="S35" s="13" t="b">
        <f t="shared" si="6"/>
        <v>1</v>
      </c>
      <c r="T35" s="13" t="b">
        <f t="shared" si="7"/>
        <v>1</v>
      </c>
      <c r="U35" s="13" t="b">
        <f t="shared" si="8"/>
        <v>1</v>
      </c>
      <c r="V35" s="13" t="b">
        <f t="shared" si="2"/>
        <v>1</v>
      </c>
      <c r="W35" s="13" t="b">
        <f t="shared" si="3"/>
        <v>1</v>
      </c>
      <c r="X35" s="13" t="b">
        <f t="shared" si="4"/>
        <v>1</v>
      </c>
    </row>
    <row r="36" spans="1:24">
      <c r="A36" s="90">
        <v>21</v>
      </c>
      <c r="B36" s="185"/>
      <c r="C36" s="186"/>
      <c r="D36" s="177"/>
      <c r="E36" s="177"/>
      <c r="F36" s="177"/>
      <c r="G36" s="178"/>
      <c r="H36" s="178"/>
      <c r="I36" s="178"/>
      <c r="J36" s="178"/>
      <c r="K36" s="178"/>
      <c r="L36" s="178"/>
      <c r="M36" s="178"/>
      <c r="N36" s="178"/>
      <c r="O36" s="178"/>
      <c r="P36" s="178"/>
      <c r="Q36" s="178"/>
      <c r="R36" s="91">
        <f t="shared" si="5"/>
        <v>0</v>
      </c>
      <c r="S36" s="13" t="b">
        <f t="shared" si="6"/>
        <v>1</v>
      </c>
      <c r="T36" s="13" t="b">
        <f t="shared" si="7"/>
        <v>1</v>
      </c>
      <c r="U36" s="13" t="b">
        <f t="shared" si="8"/>
        <v>1</v>
      </c>
      <c r="V36" s="13" t="b">
        <f t="shared" si="2"/>
        <v>1</v>
      </c>
      <c r="W36" s="13" t="b">
        <f t="shared" si="3"/>
        <v>1</v>
      </c>
      <c r="X36" s="13" t="b">
        <f t="shared" si="4"/>
        <v>1</v>
      </c>
    </row>
    <row r="37" spans="1:24">
      <c r="A37" s="90">
        <v>22</v>
      </c>
      <c r="B37" s="185"/>
      <c r="C37" s="186"/>
      <c r="D37" s="177"/>
      <c r="E37" s="177"/>
      <c r="F37" s="177"/>
      <c r="G37" s="178"/>
      <c r="H37" s="178"/>
      <c r="I37" s="178"/>
      <c r="J37" s="178"/>
      <c r="K37" s="178"/>
      <c r="L37" s="178"/>
      <c r="M37" s="178"/>
      <c r="N37" s="178"/>
      <c r="O37" s="178"/>
      <c r="P37" s="178"/>
      <c r="Q37" s="178"/>
      <c r="R37" s="91">
        <f t="shared" si="5"/>
        <v>0</v>
      </c>
      <c r="S37" s="13" t="b">
        <f t="shared" si="6"/>
        <v>1</v>
      </c>
      <c r="T37" s="13" t="b">
        <f t="shared" si="7"/>
        <v>1</v>
      </c>
      <c r="U37" s="13" t="b">
        <f t="shared" si="8"/>
        <v>1</v>
      </c>
      <c r="V37" s="13" t="b">
        <f t="shared" si="2"/>
        <v>1</v>
      </c>
      <c r="W37" s="13" t="b">
        <f t="shared" si="3"/>
        <v>1</v>
      </c>
      <c r="X37" s="13" t="b">
        <f t="shared" si="4"/>
        <v>1</v>
      </c>
    </row>
    <row r="38" spans="1:24">
      <c r="A38" s="90">
        <v>23</v>
      </c>
      <c r="B38" s="185"/>
      <c r="C38" s="186"/>
      <c r="D38" s="177"/>
      <c r="E38" s="177"/>
      <c r="F38" s="177"/>
      <c r="G38" s="178"/>
      <c r="H38" s="178"/>
      <c r="I38" s="178"/>
      <c r="J38" s="178"/>
      <c r="K38" s="178"/>
      <c r="L38" s="178"/>
      <c r="M38" s="178"/>
      <c r="N38" s="178"/>
      <c r="O38" s="178"/>
      <c r="P38" s="178"/>
      <c r="Q38" s="178"/>
      <c r="R38" s="91">
        <f t="shared" si="5"/>
        <v>0</v>
      </c>
      <c r="S38" s="13" t="b">
        <f t="shared" si="6"/>
        <v>1</v>
      </c>
      <c r="T38" s="13" t="b">
        <f t="shared" si="7"/>
        <v>1</v>
      </c>
      <c r="U38" s="13" t="b">
        <f t="shared" si="8"/>
        <v>1</v>
      </c>
      <c r="V38" s="13" t="b">
        <f t="shared" si="2"/>
        <v>1</v>
      </c>
      <c r="W38" s="13" t="b">
        <f t="shared" si="3"/>
        <v>1</v>
      </c>
      <c r="X38" s="13" t="b">
        <f t="shared" si="4"/>
        <v>1</v>
      </c>
    </row>
    <row r="39" spans="1:24">
      <c r="A39" s="90">
        <v>24</v>
      </c>
      <c r="B39" s="185"/>
      <c r="C39" s="186"/>
      <c r="D39" s="177"/>
      <c r="E39" s="177"/>
      <c r="F39" s="177"/>
      <c r="G39" s="178"/>
      <c r="H39" s="178"/>
      <c r="I39" s="178"/>
      <c r="J39" s="178"/>
      <c r="K39" s="178"/>
      <c r="L39" s="178"/>
      <c r="M39" s="178"/>
      <c r="N39" s="178"/>
      <c r="O39" s="178"/>
      <c r="P39" s="178"/>
      <c r="Q39" s="178"/>
      <c r="R39" s="91">
        <f t="shared" si="5"/>
        <v>0</v>
      </c>
      <c r="S39" s="13" t="b">
        <f t="shared" si="6"/>
        <v>1</v>
      </c>
      <c r="T39" s="13" t="b">
        <f t="shared" si="7"/>
        <v>1</v>
      </c>
      <c r="U39" s="13" t="b">
        <f t="shared" si="8"/>
        <v>1</v>
      </c>
      <c r="V39" s="13" t="b">
        <f t="shared" si="2"/>
        <v>1</v>
      </c>
      <c r="W39" s="13" t="b">
        <f t="shared" si="3"/>
        <v>1</v>
      </c>
      <c r="X39" s="13" t="b">
        <f t="shared" si="4"/>
        <v>1</v>
      </c>
    </row>
    <row r="40" spans="1:24">
      <c r="A40" s="90">
        <v>25</v>
      </c>
      <c r="B40" s="185"/>
      <c r="C40" s="186"/>
      <c r="D40" s="177"/>
      <c r="E40" s="177"/>
      <c r="F40" s="177"/>
      <c r="G40" s="178"/>
      <c r="H40" s="178"/>
      <c r="I40" s="178"/>
      <c r="J40" s="178"/>
      <c r="K40" s="178"/>
      <c r="L40" s="178"/>
      <c r="M40" s="178"/>
      <c r="N40" s="178"/>
      <c r="O40" s="178"/>
      <c r="P40" s="178"/>
      <c r="Q40" s="178"/>
      <c r="R40" s="91">
        <f t="shared" si="5"/>
        <v>0</v>
      </c>
      <c r="S40" s="13" t="b">
        <f t="shared" si="6"/>
        <v>1</v>
      </c>
      <c r="T40" s="13" t="b">
        <f t="shared" si="7"/>
        <v>1</v>
      </c>
      <c r="U40" s="13" t="b">
        <f t="shared" si="8"/>
        <v>1</v>
      </c>
      <c r="V40" s="13" t="b">
        <f t="shared" si="2"/>
        <v>1</v>
      </c>
      <c r="W40" s="13" t="b">
        <f t="shared" si="3"/>
        <v>1</v>
      </c>
      <c r="X40" s="13" t="b">
        <f t="shared" si="4"/>
        <v>1</v>
      </c>
    </row>
    <row r="41" spans="1:24">
      <c r="A41" s="90">
        <v>26</v>
      </c>
      <c r="B41" s="185"/>
      <c r="C41" s="186"/>
      <c r="D41" s="177"/>
      <c r="E41" s="177"/>
      <c r="F41" s="177"/>
      <c r="G41" s="178"/>
      <c r="H41" s="178"/>
      <c r="I41" s="178"/>
      <c r="J41" s="178"/>
      <c r="K41" s="178"/>
      <c r="L41" s="178"/>
      <c r="M41" s="178"/>
      <c r="N41" s="178"/>
      <c r="O41" s="178"/>
      <c r="P41" s="178"/>
      <c r="Q41" s="178"/>
      <c r="R41" s="91">
        <f t="shared" si="5"/>
        <v>0</v>
      </c>
      <c r="S41" s="13" t="b">
        <f t="shared" si="6"/>
        <v>1</v>
      </c>
      <c r="T41" s="13" t="b">
        <f t="shared" si="7"/>
        <v>1</v>
      </c>
      <c r="U41" s="13" t="b">
        <f t="shared" si="8"/>
        <v>1</v>
      </c>
      <c r="V41" s="13" t="b">
        <f t="shared" si="2"/>
        <v>1</v>
      </c>
      <c r="W41" s="13" t="b">
        <f t="shared" si="3"/>
        <v>1</v>
      </c>
      <c r="X41" s="13" t="b">
        <f t="shared" si="4"/>
        <v>1</v>
      </c>
    </row>
    <row r="42" spans="1:24">
      <c r="A42" s="90">
        <v>27</v>
      </c>
      <c r="B42" s="185"/>
      <c r="C42" s="186"/>
      <c r="D42" s="177"/>
      <c r="E42" s="177"/>
      <c r="F42" s="177"/>
      <c r="G42" s="178"/>
      <c r="H42" s="178"/>
      <c r="I42" s="178"/>
      <c r="J42" s="178"/>
      <c r="K42" s="178"/>
      <c r="L42" s="178"/>
      <c r="M42" s="178"/>
      <c r="N42" s="178"/>
      <c r="O42" s="178"/>
      <c r="P42" s="178"/>
      <c r="Q42" s="178"/>
      <c r="R42" s="91">
        <f t="shared" si="5"/>
        <v>0</v>
      </c>
      <c r="S42" s="13" t="b">
        <f t="shared" si="6"/>
        <v>1</v>
      </c>
      <c r="T42" s="13" t="b">
        <f t="shared" si="7"/>
        <v>1</v>
      </c>
      <c r="U42" s="13" t="b">
        <f t="shared" si="8"/>
        <v>1</v>
      </c>
      <c r="V42" s="13" t="b">
        <f t="shared" si="2"/>
        <v>1</v>
      </c>
      <c r="W42" s="13" t="b">
        <f t="shared" si="3"/>
        <v>1</v>
      </c>
      <c r="X42" s="13" t="b">
        <f t="shared" si="4"/>
        <v>1</v>
      </c>
    </row>
    <row r="43" spans="1:24">
      <c r="A43" s="90">
        <v>28</v>
      </c>
      <c r="B43" s="185"/>
      <c r="C43" s="186"/>
      <c r="D43" s="177"/>
      <c r="E43" s="177"/>
      <c r="F43" s="177"/>
      <c r="G43" s="178"/>
      <c r="H43" s="178"/>
      <c r="I43" s="178"/>
      <c r="J43" s="178"/>
      <c r="K43" s="178"/>
      <c r="L43" s="178"/>
      <c r="M43" s="178"/>
      <c r="N43" s="178"/>
      <c r="O43" s="178"/>
      <c r="P43" s="178"/>
      <c r="Q43" s="178"/>
      <c r="R43" s="91">
        <f t="shared" si="5"/>
        <v>0</v>
      </c>
      <c r="S43" s="13" t="b">
        <f t="shared" si="6"/>
        <v>1</v>
      </c>
      <c r="T43" s="13" t="b">
        <f t="shared" si="7"/>
        <v>1</v>
      </c>
      <c r="U43" s="13" t="b">
        <f t="shared" si="8"/>
        <v>1</v>
      </c>
      <c r="V43" s="13" t="b">
        <f t="shared" si="2"/>
        <v>1</v>
      </c>
      <c r="W43" s="13" t="b">
        <f t="shared" si="3"/>
        <v>1</v>
      </c>
      <c r="X43" s="13" t="b">
        <f t="shared" si="4"/>
        <v>1</v>
      </c>
    </row>
    <row r="44" spans="1:24">
      <c r="A44" s="90">
        <v>29</v>
      </c>
      <c r="B44" s="185"/>
      <c r="C44" s="186"/>
      <c r="D44" s="177"/>
      <c r="E44" s="177"/>
      <c r="F44" s="177"/>
      <c r="G44" s="178"/>
      <c r="H44" s="178"/>
      <c r="I44" s="178"/>
      <c r="J44" s="178"/>
      <c r="K44" s="178"/>
      <c r="L44" s="178"/>
      <c r="M44" s="178"/>
      <c r="N44" s="178"/>
      <c r="O44" s="178"/>
      <c r="P44" s="178"/>
      <c r="Q44" s="178"/>
      <c r="R44" s="91">
        <f t="shared" si="5"/>
        <v>0</v>
      </c>
      <c r="S44" s="13" t="b">
        <f t="shared" si="6"/>
        <v>1</v>
      </c>
      <c r="T44" s="13" t="b">
        <f t="shared" si="7"/>
        <v>1</v>
      </c>
      <c r="U44" s="13" t="b">
        <f t="shared" si="8"/>
        <v>1</v>
      </c>
      <c r="V44" s="13" t="b">
        <f t="shared" si="2"/>
        <v>1</v>
      </c>
      <c r="W44" s="13" t="b">
        <f t="shared" si="3"/>
        <v>1</v>
      </c>
      <c r="X44" s="13" t="b">
        <f t="shared" si="4"/>
        <v>1</v>
      </c>
    </row>
    <row r="45" spans="1:24">
      <c r="A45" s="90">
        <v>30</v>
      </c>
      <c r="B45" s="185"/>
      <c r="C45" s="186"/>
      <c r="D45" s="177"/>
      <c r="E45" s="177"/>
      <c r="F45" s="177"/>
      <c r="G45" s="178"/>
      <c r="H45" s="178"/>
      <c r="I45" s="178"/>
      <c r="J45" s="178"/>
      <c r="K45" s="178"/>
      <c r="L45" s="178"/>
      <c r="M45" s="178"/>
      <c r="N45" s="178"/>
      <c r="O45" s="178"/>
      <c r="P45" s="178"/>
      <c r="Q45" s="178"/>
      <c r="R45" s="91">
        <f t="shared" si="5"/>
        <v>0</v>
      </c>
      <c r="S45" s="13" t="b">
        <f t="shared" si="6"/>
        <v>1</v>
      </c>
      <c r="T45" s="13" t="b">
        <f t="shared" si="7"/>
        <v>1</v>
      </c>
      <c r="U45" s="13" t="b">
        <f t="shared" si="8"/>
        <v>1</v>
      </c>
      <c r="V45" s="13" t="b">
        <f t="shared" si="2"/>
        <v>1</v>
      </c>
      <c r="W45" s="13" t="b">
        <f t="shared" si="3"/>
        <v>1</v>
      </c>
      <c r="X45" s="13" t="b">
        <f t="shared" si="4"/>
        <v>1</v>
      </c>
    </row>
    <row r="46" spans="1:24">
      <c r="A46" s="90">
        <v>31</v>
      </c>
      <c r="B46" s="185"/>
      <c r="C46" s="186"/>
      <c r="D46" s="177"/>
      <c r="E46" s="177"/>
      <c r="F46" s="177"/>
      <c r="G46" s="178"/>
      <c r="H46" s="178"/>
      <c r="I46" s="178"/>
      <c r="J46" s="178"/>
      <c r="K46" s="178"/>
      <c r="L46" s="178"/>
      <c r="M46" s="178"/>
      <c r="N46" s="178"/>
      <c r="O46" s="178"/>
      <c r="P46" s="178"/>
      <c r="Q46" s="178"/>
      <c r="R46" s="91">
        <f t="shared" si="5"/>
        <v>0</v>
      </c>
      <c r="S46" s="13" t="b">
        <f t="shared" si="6"/>
        <v>1</v>
      </c>
      <c r="T46" s="13" t="b">
        <f t="shared" si="7"/>
        <v>1</v>
      </c>
      <c r="U46" s="13" t="b">
        <f t="shared" si="8"/>
        <v>1</v>
      </c>
      <c r="V46" s="13" t="b">
        <f t="shared" si="2"/>
        <v>1</v>
      </c>
      <c r="W46" s="13" t="b">
        <f t="shared" si="3"/>
        <v>1</v>
      </c>
      <c r="X46" s="13" t="b">
        <f t="shared" si="4"/>
        <v>1</v>
      </c>
    </row>
    <row r="47" spans="1:24">
      <c r="A47" s="90">
        <v>32</v>
      </c>
      <c r="B47" s="185"/>
      <c r="C47" s="186"/>
      <c r="D47" s="177"/>
      <c r="E47" s="177"/>
      <c r="F47" s="177"/>
      <c r="G47" s="178"/>
      <c r="H47" s="178"/>
      <c r="I47" s="178"/>
      <c r="J47" s="178"/>
      <c r="K47" s="178"/>
      <c r="L47" s="178"/>
      <c r="M47" s="178"/>
      <c r="N47" s="178"/>
      <c r="O47" s="178"/>
      <c r="P47" s="178"/>
      <c r="Q47" s="178"/>
      <c r="R47" s="91">
        <f t="shared" si="5"/>
        <v>0</v>
      </c>
      <c r="S47" s="13" t="b">
        <f t="shared" si="6"/>
        <v>1</v>
      </c>
      <c r="T47" s="13" t="b">
        <f t="shared" si="7"/>
        <v>1</v>
      </c>
      <c r="U47" s="13" t="b">
        <f t="shared" si="8"/>
        <v>1</v>
      </c>
      <c r="V47" s="13" t="b">
        <f t="shared" si="2"/>
        <v>1</v>
      </c>
      <c r="W47" s="13" t="b">
        <f t="shared" si="3"/>
        <v>1</v>
      </c>
      <c r="X47" s="13" t="b">
        <f t="shared" si="4"/>
        <v>1</v>
      </c>
    </row>
    <row r="48" spans="1:24">
      <c r="A48" s="90">
        <v>33</v>
      </c>
      <c r="B48" s="185"/>
      <c r="C48" s="186"/>
      <c r="D48" s="177"/>
      <c r="E48" s="177"/>
      <c r="F48" s="177"/>
      <c r="G48" s="178"/>
      <c r="H48" s="178"/>
      <c r="I48" s="178"/>
      <c r="J48" s="178"/>
      <c r="K48" s="178"/>
      <c r="L48" s="178"/>
      <c r="M48" s="178"/>
      <c r="N48" s="178"/>
      <c r="O48" s="178"/>
      <c r="P48" s="178"/>
      <c r="Q48" s="178"/>
      <c r="R48" s="91">
        <f t="shared" si="5"/>
        <v>0</v>
      </c>
      <c r="S48" s="13" t="b">
        <f t="shared" si="6"/>
        <v>1</v>
      </c>
      <c r="T48" s="13" t="b">
        <f t="shared" si="7"/>
        <v>1</v>
      </c>
      <c r="U48" s="13" t="b">
        <f t="shared" si="8"/>
        <v>1</v>
      </c>
      <c r="V48" s="13" t="b">
        <f t="shared" si="2"/>
        <v>1</v>
      </c>
      <c r="W48" s="13" t="b">
        <f t="shared" si="3"/>
        <v>1</v>
      </c>
      <c r="X48" s="13" t="b">
        <f t="shared" si="4"/>
        <v>1</v>
      </c>
    </row>
    <row r="49" spans="1:24">
      <c r="A49" s="90">
        <v>34</v>
      </c>
      <c r="B49" s="185"/>
      <c r="C49" s="186"/>
      <c r="D49" s="177"/>
      <c r="E49" s="177"/>
      <c r="F49" s="177"/>
      <c r="G49" s="178"/>
      <c r="H49" s="178"/>
      <c r="I49" s="178"/>
      <c r="J49" s="178"/>
      <c r="K49" s="178"/>
      <c r="L49" s="178"/>
      <c r="M49" s="178"/>
      <c r="N49" s="178"/>
      <c r="O49" s="178"/>
      <c r="P49" s="178"/>
      <c r="Q49" s="178"/>
      <c r="R49" s="91">
        <f t="shared" si="5"/>
        <v>0</v>
      </c>
      <c r="S49" s="13" t="b">
        <f t="shared" si="6"/>
        <v>1</v>
      </c>
      <c r="T49" s="13" t="b">
        <f t="shared" si="7"/>
        <v>1</v>
      </c>
      <c r="U49" s="13" t="b">
        <f t="shared" si="8"/>
        <v>1</v>
      </c>
      <c r="V49" s="13" t="b">
        <f t="shared" si="2"/>
        <v>1</v>
      </c>
      <c r="W49" s="13" t="b">
        <f t="shared" si="3"/>
        <v>1</v>
      </c>
      <c r="X49" s="13" t="b">
        <f t="shared" si="4"/>
        <v>1</v>
      </c>
    </row>
    <row r="50" spans="1:24">
      <c r="A50" s="90">
        <v>35</v>
      </c>
      <c r="B50" s="185"/>
      <c r="C50" s="186"/>
      <c r="D50" s="177"/>
      <c r="E50" s="177"/>
      <c r="F50" s="177"/>
      <c r="G50" s="178"/>
      <c r="H50" s="178"/>
      <c r="I50" s="178"/>
      <c r="J50" s="178"/>
      <c r="K50" s="178"/>
      <c r="L50" s="178"/>
      <c r="M50" s="178"/>
      <c r="N50" s="178"/>
      <c r="O50" s="178"/>
      <c r="P50" s="178"/>
      <c r="Q50" s="178"/>
      <c r="R50" s="91">
        <f t="shared" si="5"/>
        <v>0</v>
      </c>
      <c r="S50" s="13" t="b">
        <f t="shared" si="6"/>
        <v>1</v>
      </c>
      <c r="T50" s="13" t="b">
        <f t="shared" si="7"/>
        <v>1</v>
      </c>
      <c r="U50" s="13" t="b">
        <f t="shared" si="8"/>
        <v>1</v>
      </c>
      <c r="V50" s="13" t="b">
        <f t="shared" si="2"/>
        <v>1</v>
      </c>
      <c r="W50" s="13" t="b">
        <f t="shared" si="3"/>
        <v>1</v>
      </c>
      <c r="X50" s="13" t="b">
        <f t="shared" si="4"/>
        <v>1</v>
      </c>
    </row>
    <row r="51" spans="1:24">
      <c r="A51" s="90">
        <v>36</v>
      </c>
      <c r="B51" s="185"/>
      <c r="C51" s="186"/>
      <c r="D51" s="177"/>
      <c r="E51" s="177"/>
      <c r="F51" s="177"/>
      <c r="G51" s="178"/>
      <c r="H51" s="178"/>
      <c r="I51" s="178"/>
      <c r="J51" s="178"/>
      <c r="K51" s="178"/>
      <c r="L51" s="178"/>
      <c r="M51" s="178"/>
      <c r="N51" s="178"/>
      <c r="O51" s="178"/>
      <c r="P51" s="178"/>
      <c r="Q51" s="178"/>
      <c r="R51" s="91">
        <f t="shared" si="5"/>
        <v>0</v>
      </c>
      <c r="S51" s="13" t="b">
        <f t="shared" si="6"/>
        <v>1</v>
      </c>
      <c r="T51" s="13" t="b">
        <f t="shared" si="7"/>
        <v>1</v>
      </c>
      <c r="U51" s="13" t="b">
        <f t="shared" si="8"/>
        <v>1</v>
      </c>
      <c r="V51" s="13" t="b">
        <f t="shared" si="2"/>
        <v>1</v>
      </c>
      <c r="W51" s="13" t="b">
        <f t="shared" si="3"/>
        <v>1</v>
      </c>
      <c r="X51" s="13" t="b">
        <f t="shared" si="4"/>
        <v>1</v>
      </c>
    </row>
    <row r="52" spans="1:24">
      <c r="A52" s="90">
        <v>37</v>
      </c>
      <c r="B52" s="185"/>
      <c r="C52" s="186"/>
      <c r="D52" s="177"/>
      <c r="E52" s="177"/>
      <c r="F52" s="177"/>
      <c r="G52" s="178"/>
      <c r="H52" s="178"/>
      <c r="I52" s="178"/>
      <c r="J52" s="178"/>
      <c r="K52" s="178"/>
      <c r="L52" s="178"/>
      <c r="M52" s="178"/>
      <c r="N52" s="178"/>
      <c r="O52" s="178"/>
      <c r="P52" s="178"/>
      <c r="Q52" s="178"/>
      <c r="R52" s="91">
        <f t="shared" si="5"/>
        <v>0</v>
      </c>
      <c r="S52" s="13" t="b">
        <f t="shared" si="6"/>
        <v>1</v>
      </c>
      <c r="T52" s="13" t="b">
        <f t="shared" si="7"/>
        <v>1</v>
      </c>
      <c r="U52" s="13" t="b">
        <f t="shared" si="8"/>
        <v>1</v>
      </c>
      <c r="V52" s="13" t="b">
        <f t="shared" si="2"/>
        <v>1</v>
      </c>
      <c r="W52" s="13" t="b">
        <f t="shared" si="3"/>
        <v>1</v>
      </c>
      <c r="X52" s="13" t="b">
        <f t="shared" si="4"/>
        <v>1</v>
      </c>
    </row>
    <row r="53" spans="1:24">
      <c r="A53" s="90">
        <v>38</v>
      </c>
      <c r="B53" s="185"/>
      <c r="C53" s="186"/>
      <c r="D53" s="177"/>
      <c r="E53" s="177"/>
      <c r="F53" s="177"/>
      <c r="G53" s="178"/>
      <c r="H53" s="178"/>
      <c r="I53" s="178"/>
      <c r="J53" s="178"/>
      <c r="K53" s="178"/>
      <c r="L53" s="178"/>
      <c r="M53" s="178"/>
      <c r="N53" s="178"/>
      <c r="O53" s="178"/>
      <c r="P53" s="178"/>
      <c r="Q53" s="178"/>
      <c r="R53" s="91">
        <f t="shared" si="5"/>
        <v>0</v>
      </c>
      <c r="S53" s="13" t="b">
        <f t="shared" si="6"/>
        <v>1</v>
      </c>
      <c r="T53" s="13" t="b">
        <f t="shared" si="7"/>
        <v>1</v>
      </c>
      <c r="U53" s="13" t="b">
        <f t="shared" si="8"/>
        <v>1</v>
      </c>
      <c r="V53" s="13" t="b">
        <f t="shared" si="2"/>
        <v>1</v>
      </c>
      <c r="W53" s="13" t="b">
        <f t="shared" si="3"/>
        <v>1</v>
      </c>
      <c r="X53" s="13" t="b">
        <f t="shared" si="4"/>
        <v>1</v>
      </c>
    </row>
    <row r="54" spans="1:24">
      <c r="A54" s="90">
        <v>39</v>
      </c>
      <c r="B54" s="185"/>
      <c r="C54" s="186"/>
      <c r="D54" s="177"/>
      <c r="E54" s="177"/>
      <c r="F54" s="177"/>
      <c r="G54" s="178"/>
      <c r="H54" s="178"/>
      <c r="I54" s="178"/>
      <c r="J54" s="178"/>
      <c r="K54" s="178"/>
      <c r="L54" s="178"/>
      <c r="M54" s="178"/>
      <c r="N54" s="178"/>
      <c r="O54" s="178"/>
      <c r="P54" s="178"/>
      <c r="Q54" s="178"/>
      <c r="R54" s="91">
        <f t="shared" si="5"/>
        <v>0</v>
      </c>
      <c r="S54" s="13" t="b">
        <f t="shared" si="6"/>
        <v>1</v>
      </c>
      <c r="T54" s="13" t="b">
        <f t="shared" si="7"/>
        <v>1</v>
      </c>
      <c r="U54" s="13" t="b">
        <f t="shared" si="8"/>
        <v>1</v>
      </c>
      <c r="V54" s="13" t="b">
        <f t="shared" si="2"/>
        <v>1</v>
      </c>
      <c r="W54" s="13" t="b">
        <f t="shared" si="3"/>
        <v>1</v>
      </c>
      <c r="X54" s="13" t="b">
        <f t="shared" si="4"/>
        <v>1</v>
      </c>
    </row>
    <row r="55" spans="1:24">
      <c r="A55" s="90">
        <v>40</v>
      </c>
      <c r="B55" s="185"/>
      <c r="C55" s="186"/>
      <c r="D55" s="177"/>
      <c r="E55" s="177"/>
      <c r="F55" s="177"/>
      <c r="G55" s="178"/>
      <c r="H55" s="178"/>
      <c r="I55" s="178"/>
      <c r="J55" s="178"/>
      <c r="K55" s="178"/>
      <c r="L55" s="178"/>
      <c r="M55" s="178"/>
      <c r="N55" s="178"/>
      <c r="O55" s="178"/>
      <c r="P55" s="178"/>
      <c r="Q55" s="178"/>
      <c r="R55" s="91">
        <f t="shared" si="5"/>
        <v>0</v>
      </c>
      <c r="S55" s="13" t="b">
        <f t="shared" si="6"/>
        <v>1</v>
      </c>
      <c r="T55" s="13" t="b">
        <f t="shared" si="7"/>
        <v>1</v>
      </c>
      <c r="U55" s="13" t="b">
        <f t="shared" si="8"/>
        <v>1</v>
      </c>
      <c r="V55" s="13" t="b">
        <f t="shared" si="2"/>
        <v>1</v>
      </c>
      <c r="W55" s="13" t="b">
        <f t="shared" si="3"/>
        <v>1</v>
      </c>
      <c r="X55" s="13" t="b">
        <f t="shared" si="4"/>
        <v>1</v>
      </c>
    </row>
    <row r="56" spans="1:24">
      <c r="A56" s="90">
        <v>41</v>
      </c>
      <c r="B56" s="185"/>
      <c r="C56" s="186"/>
      <c r="D56" s="177"/>
      <c r="E56" s="177"/>
      <c r="F56" s="177"/>
      <c r="G56" s="178"/>
      <c r="H56" s="178"/>
      <c r="I56" s="178"/>
      <c r="J56" s="178"/>
      <c r="K56" s="178"/>
      <c r="L56" s="178"/>
      <c r="M56" s="178"/>
      <c r="N56" s="178"/>
      <c r="O56" s="178"/>
      <c r="P56" s="178"/>
      <c r="Q56" s="178"/>
      <c r="R56" s="91">
        <f t="shared" si="5"/>
        <v>0</v>
      </c>
      <c r="S56" s="13" t="b">
        <f t="shared" si="6"/>
        <v>1</v>
      </c>
      <c r="T56" s="13" t="b">
        <f t="shared" si="7"/>
        <v>1</v>
      </c>
      <c r="U56" s="13" t="b">
        <f t="shared" si="8"/>
        <v>1</v>
      </c>
      <c r="V56" s="13" t="b">
        <f t="shared" si="2"/>
        <v>1</v>
      </c>
      <c r="W56" s="13" t="b">
        <f t="shared" si="3"/>
        <v>1</v>
      </c>
      <c r="X56" s="13" t="b">
        <f t="shared" si="4"/>
        <v>1</v>
      </c>
    </row>
    <row r="57" spans="1:24">
      <c r="A57" s="90">
        <v>42</v>
      </c>
      <c r="B57" s="185"/>
      <c r="C57" s="186"/>
      <c r="D57" s="177"/>
      <c r="E57" s="177"/>
      <c r="F57" s="177"/>
      <c r="G57" s="178"/>
      <c r="H57" s="178"/>
      <c r="I57" s="178"/>
      <c r="J57" s="178"/>
      <c r="K57" s="178"/>
      <c r="L57" s="178"/>
      <c r="M57" s="178"/>
      <c r="N57" s="178"/>
      <c r="O57" s="178"/>
      <c r="P57" s="178"/>
      <c r="Q57" s="178"/>
      <c r="R57" s="91">
        <f t="shared" si="5"/>
        <v>0</v>
      </c>
      <c r="S57" s="13" t="b">
        <f t="shared" si="6"/>
        <v>1</v>
      </c>
      <c r="T57" s="13" t="b">
        <f t="shared" si="7"/>
        <v>1</v>
      </c>
      <c r="U57" s="13" t="b">
        <f t="shared" si="8"/>
        <v>1</v>
      </c>
      <c r="V57" s="13" t="b">
        <f t="shared" si="2"/>
        <v>1</v>
      </c>
      <c r="W57" s="13" t="b">
        <f t="shared" si="3"/>
        <v>1</v>
      </c>
      <c r="X57" s="13" t="b">
        <f t="shared" si="4"/>
        <v>1</v>
      </c>
    </row>
    <row r="58" spans="1:24">
      <c r="A58" s="90">
        <v>43</v>
      </c>
      <c r="B58" s="185"/>
      <c r="C58" s="186"/>
      <c r="D58" s="177"/>
      <c r="E58" s="177"/>
      <c r="F58" s="177"/>
      <c r="G58" s="178"/>
      <c r="H58" s="178"/>
      <c r="I58" s="178"/>
      <c r="J58" s="178"/>
      <c r="K58" s="178"/>
      <c r="L58" s="178"/>
      <c r="M58" s="178"/>
      <c r="N58" s="178"/>
      <c r="O58" s="178"/>
      <c r="P58" s="178"/>
      <c r="Q58" s="178"/>
      <c r="R58" s="91">
        <f t="shared" si="5"/>
        <v>0</v>
      </c>
      <c r="S58" s="13" t="b">
        <f t="shared" si="6"/>
        <v>1</v>
      </c>
      <c r="T58" s="13" t="b">
        <f t="shared" si="7"/>
        <v>1</v>
      </c>
      <c r="U58" s="13" t="b">
        <f t="shared" si="8"/>
        <v>1</v>
      </c>
      <c r="V58" s="13" t="b">
        <f t="shared" si="2"/>
        <v>1</v>
      </c>
      <c r="W58" s="13" t="b">
        <f t="shared" si="3"/>
        <v>1</v>
      </c>
      <c r="X58" s="13" t="b">
        <f t="shared" si="4"/>
        <v>1</v>
      </c>
    </row>
    <row r="59" spans="1:24">
      <c r="A59" s="90">
        <v>44</v>
      </c>
      <c r="B59" s="185"/>
      <c r="C59" s="186"/>
      <c r="D59" s="177"/>
      <c r="E59" s="177"/>
      <c r="F59" s="177"/>
      <c r="G59" s="178"/>
      <c r="H59" s="178"/>
      <c r="I59" s="178"/>
      <c r="J59" s="178"/>
      <c r="K59" s="178"/>
      <c r="L59" s="178"/>
      <c r="M59" s="178"/>
      <c r="N59" s="178"/>
      <c r="O59" s="178"/>
      <c r="P59" s="178"/>
      <c r="Q59" s="178"/>
      <c r="R59" s="91">
        <f t="shared" si="5"/>
        <v>0</v>
      </c>
      <c r="S59" s="13" t="b">
        <f t="shared" si="6"/>
        <v>1</v>
      </c>
      <c r="T59" s="13" t="b">
        <f t="shared" si="7"/>
        <v>1</v>
      </c>
      <c r="U59" s="13" t="b">
        <f t="shared" si="8"/>
        <v>1</v>
      </c>
      <c r="V59" s="13" t="b">
        <f t="shared" si="2"/>
        <v>1</v>
      </c>
      <c r="W59" s="13" t="b">
        <f t="shared" si="3"/>
        <v>1</v>
      </c>
      <c r="X59" s="13" t="b">
        <f t="shared" si="4"/>
        <v>1</v>
      </c>
    </row>
    <row r="60" spans="1:24">
      <c r="A60" s="90">
        <v>45</v>
      </c>
      <c r="B60" s="185"/>
      <c r="C60" s="186"/>
      <c r="D60" s="177"/>
      <c r="E60" s="177"/>
      <c r="F60" s="177"/>
      <c r="G60" s="178"/>
      <c r="H60" s="178"/>
      <c r="I60" s="178"/>
      <c r="J60" s="178"/>
      <c r="K60" s="178"/>
      <c r="L60" s="178"/>
      <c r="M60" s="178"/>
      <c r="N60" s="178"/>
      <c r="O60" s="178"/>
      <c r="P60" s="178"/>
      <c r="Q60" s="178"/>
      <c r="R60" s="91">
        <f t="shared" si="5"/>
        <v>0</v>
      </c>
      <c r="S60" s="13" t="b">
        <f t="shared" si="6"/>
        <v>1</v>
      </c>
      <c r="T60" s="13" t="b">
        <f t="shared" si="7"/>
        <v>1</v>
      </c>
      <c r="U60" s="13" t="b">
        <f t="shared" si="8"/>
        <v>1</v>
      </c>
      <c r="V60" s="13" t="b">
        <f t="shared" si="2"/>
        <v>1</v>
      </c>
      <c r="W60" s="13" t="b">
        <f t="shared" si="3"/>
        <v>1</v>
      </c>
      <c r="X60" s="13" t="b">
        <f t="shared" si="4"/>
        <v>1</v>
      </c>
    </row>
    <row r="61" spans="1:24">
      <c r="A61" s="90">
        <v>46</v>
      </c>
      <c r="B61" s="185"/>
      <c r="C61" s="186"/>
      <c r="D61" s="177"/>
      <c r="E61" s="177"/>
      <c r="F61" s="177"/>
      <c r="G61" s="178"/>
      <c r="H61" s="178"/>
      <c r="I61" s="178"/>
      <c r="J61" s="178"/>
      <c r="K61" s="178"/>
      <c r="L61" s="178"/>
      <c r="M61" s="178"/>
      <c r="N61" s="178"/>
      <c r="O61" s="178"/>
      <c r="P61" s="178"/>
      <c r="Q61" s="178"/>
      <c r="R61" s="91">
        <f t="shared" si="5"/>
        <v>0</v>
      </c>
      <c r="S61" s="13" t="b">
        <f t="shared" si="6"/>
        <v>1</v>
      </c>
      <c r="T61" s="13" t="b">
        <f t="shared" si="7"/>
        <v>1</v>
      </c>
      <c r="U61" s="13" t="b">
        <f t="shared" si="8"/>
        <v>1</v>
      </c>
      <c r="V61" s="13" t="b">
        <f t="shared" si="2"/>
        <v>1</v>
      </c>
      <c r="W61" s="13" t="b">
        <f t="shared" si="3"/>
        <v>1</v>
      </c>
      <c r="X61" s="13" t="b">
        <f t="shared" si="4"/>
        <v>1</v>
      </c>
    </row>
    <row r="62" spans="1:24">
      <c r="A62" s="90">
        <v>47</v>
      </c>
      <c r="B62" s="185"/>
      <c r="C62" s="186"/>
      <c r="D62" s="177"/>
      <c r="E62" s="177"/>
      <c r="F62" s="177"/>
      <c r="G62" s="178"/>
      <c r="H62" s="178"/>
      <c r="I62" s="178"/>
      <c r="J62" s="178"/>
      <c r="K62" s="178"/>
      <c r="L62" s="178"/>
      <c r="M62" s="178"/>
      <c r="N62" s="178"/>
      <c r="O62" s="178"/>
      <c r="P62" s="178"/>
      <c r="Q62" s="178"/>
      <c r="R62" s="91">
        <f t="shared" si="5"/>
        <v>0</v>
      </c>
      <c r="S62" s="13" t="b">
        <f t="shared" si="6"/>
        <v>1</v>
      </c>
      <c r="T62" s="13" t="b">
        <f t="shared" si="7"/>
        <v>1</v>
      </c>
      <c r="U62" s="13" t="b">
        <f t="shared" si="8"/>
        <v>1</v>
      </c>
      <c r="V62" s="13" t="b">
        <f t="shared" si="2"/>
        <v>1</v>
      </c>
      <c r="W62" s="13" t="b">
        <f t="shared" si="3"/>
        <v>1</v>
      </c>
      <c r="X62" s="13" t="b">
        <f t="shared" si="4"/>
        <v>1</v>
      </c>
    </row>
    <row r="63" spans="1:24">
      <c r="A63" s="90">
        <v>48</v>
      </c>
      <c r="B63" s="185"/>
      <c r="C63" s="186"/>
      <c r="D63" s="177"/>
      <c r="E63" s="177"/>
      <c r="F63" s="177"/>
      <c r="G63" s="178"/>
      <c r="H63" s="178"/>
      <c r="I63" s="178"/>
      <c r="J63" s="178"/>
      <c r="K63" s="178"/>
      <c r="L63" s="178"/>
      <c r="M63" s="178"/>
      <c r="N63" s="178"/>
      <c r="O63" s="178"/>
      <c r="P63" s="178"/>
      <c r="Q63" s="178"/>
      <c r="R63" s="91">
        <f t="shared" si="5"/>
        <v>0</v>
      </c>
      <c r="S63" s="13" t="b">
        <f t="shared" si="6"/>
        <v>1</v>
      </c>
      <c r="T63" s="13" t="b">
        <f t="shared" si="7"/>
        <v>1</v>
      </c>
      <c r="U63" s="13" t="b">
        <f t="shared" si="8"/>
        <v>1</v>
      </c>
      <c r="V63" s="13" t="b">
        <f t="shared" si="2"/>
        <v>1</v>
      </c>
      <c r="W63" s="13" t="b">
        <f t="shared" si="3"/>
        <v>1</v>
      </c>
      <c r="X63" s="13" t="b">
        <f t="shared" si="4"/>
        <v>1</v>
      </c>
    </row>
    <row r="64" spans="1:24">
      <c r="A64" s="90">
        <v>49</v>
      </c>
      <c r="B64" s="185"/>
      <c r="C64" s="186"/>
      <c r="D64" s="177"/>
      <c r="E64" s="177"/>
      <c r="F64" s="177"/>
      <c r="G64" s="178"/>
      <c r="H64" s="178"/>
      <c r="I64" s="178"/>
      <c r="J64" s="178"/>
      <c r="K64" s="178"/>
      <c r="L64" s="178"/>
      <c r="M64" s="178"/>
      <c r="N64" s="178"/>
      <c r="O64" s="178"/>
      <c r="P64" s="178"/>
      <c r="Q64" s="178"/>
      <c r="R64" s="91">
        <f t="shared" si="5"/>
        <v>0</v>
      </c>
      <c r="S64" s="13" t="b">
        <f t="shared" si="6"/>
        <v>1</v>
      </c>
      <c r="T64" s="13" t="b">
        <f t="shared" si="7"/>
        <v>1</v>
      </c>
      <c r="U64" s="13" t="b">
        <f t="shared" si="8"/>
        <v>1</v>
      </c>
      <c r="V64" s="13" t="b">
        <f t="shared" si="2"/>
        <v>1</v>
      </c>
      <c r="W64" s="13" t="b">
        <f t="shared" si="3"/>
        <v>1</v>
      </c>
      <c r="X64" s="13" t="b">
        <f t="shared" si="4"/>
        <v>1</v>
      </c>
    </row>
    <row r="65" spans="1:24">
      <c r="A65" s="90">
        <v>50</v>
      </c>
      <c r="B65" s="185"/>
      <c r="C65" s="186"/>
      <c r="D65" s="177"/>
      <c r="E65" s="177"/>
      <c r="F65" s="177"/>
      <c r="G65" s="178"/>
      <c r="H65" s="178"/>
      <c r="I65" s="178"/>
      <c r="J65" s="178"/>
      <c r="K65" s="178"/>
      <c r="L65" s="178"/>
      <c r="M65" s="178"/>
      <c r="N65" s="178"/>
      <c r="O65" s="178"/>
      <c r="P65" s="178"/>
      <c r="Q65" s="178"/>
      <c r="R65" s="91">
        <f t="shared" si="5"/>
        <v>0</v>
      </c>
      <c r="S65" s="13" t="b">
        <f t="shared" si="6"/>
        <v>1</v>
      </c>
      <c r="T65" s="13" t="b">
        <f t="shared" si="7"/>
        <v>1</v>
      </c>
      <c r="U65" s="13" t="b">
        <f t="shared" si="8"/>
        <v>1</v>
      </c>
      <c r="V65" s="13" t="b">
        <f t="shared" si="2"/>
        <v>1</v>
      </c>
      <c r="W65" s="13" t="b">
        <f t="shared" si="3"/>
        <v>1</v>
      </c>
      <c r="X65" s="13" t="b">
        <f t="shared" si="4"/>
        <v>1</v>
      </c>
    </row>
    <row r="66" spans="1:24">
      <c r="A66" s="90">
        <v>51</v>
      </c>
      <c r="B66" s="185"/>
      <c r="C66" s="186"/>
      <c r="D66" s="177"/>
      <c r="E66" s="177"/>
      <c r="F66" s="177"/>
      <c r="G66" s="178"/>
      <c r="H66" s="178"/>
      <c r="I66" s="178"/>
      <c r="J66" s="178"/>
      <c r="K66" s="178"/>
      <c r="L66" s="178"/>
      <c r="M66" s="178"/>
      <c r="N66" s="178"/>
      <c r="O66" s="178"/>
      <c r="P66" s="178"/>
      <c r="Q66" s="178"/>
      <c r="R66" s="91">
        <f t="shared" si="5"/>
        <v>0</v>
      </c>
      <c r="S66" s="13" t="b">
        <f t="shared" si="6"/>
        <v>1</v>
      </c>
      <c r="T66" s="13" t="b">
        <f t="shared" si="7"/>
        <v>1</v>
      </c>
      <c r="U66" s="13" t="b">
        <f t="shared" si="8"/>
        <v>1</v>
      </c>
      <c r="V66" s="13" t="b">
        <f t="shared" si="2"/>
        <v>1</v>
      </c>
      <c r="W66" s="13" t="b">
        <f t="shared" si="3"/>
        <v>1</v>
      </c>
      <c r="X66" s="13" t="b">
        <f t="shared" si="4"/>
        <v>1</v>
      </c>
    </row>
    <row r="67" spans="1:24">
      <c r="A67" s="90">
        <v>52</v>
      </c>
      <c r="B67" s="185"/>
      <c r="C67" s="186"/>
      <c r="D67" s="177"/>
      <c r="E67" s="177"/>
      <c r="F67" s="177"/>
      <c r="G67" s="178"/>
      <c r="H67" s="178"/>
      <c r="I67" s="178"/>
      <c r="J67" s="178"/>
      <c r="K67" s="178"/>
      <c r="L67" s="178"/>
      <c r="M67" s="178"/>
      <c r="N67" s="178"/>
      <c r="O67" s="178"/>
      <c r="P67" s="178"/>
      <c r="Q67" s="178"/>
      <c r="R67" s="91">
        <f t="shared" si="5"/>
        <v>0</v>
      </c>
      <c r="S67" s="13" t="b">
        <f t="shared" si="6"/>
        <v>1</v>
      </c>
      <c r="T67" s="13" t="b">
        <f t="shared" si="7"/>
        <v>1</v>
      </c>
      <c r="U67" s="13" t="b">
        <f t="shared" si="8"/>
        <v>1</v>
      </c>
      <c r="V67" s="13" t="b">
        <f t="shared" si="2"/>
        <v>1</v>
      </c>
      <c r="W67" s="13" t="b">
        <f t="shared" si="3"/>
        <v>1</v>
      </c>
      <c r="X67" s="13" t="b">
        <f t="shared" si="4"/>
        <v>1</v>
      </c>
    </row>
    <row r="68" spans="1:24">
      <c r="A68" s="90">
        <v>53</v>
      </c>
      <c r="B68" s="185"/>
      <c r="C68" s="186"/>
      <c r="D68" s="177"/>
      <c r="E68" s="177"/>
      <c r="F68" s="177"/>
      <c r="G68" s="178"/>
      <c r="H68" s="178"/>
      <c r="I68" s="178"/>
      <c r="J68" s="178"/>
      <c r="K68" s="178"/>
      <c r="L68" s="178"/>
      <c r="M68" s="178"/>
      <c r="N68" s="178"/>
      <c r="O68" s="178"/>
      <c r="P68" s="178"/>
      <c r="Q68" s="178"/>
      <c r="R68" s="91">
        <f t="shared" si="5"/>
        <v>0</v>
      </c>
      <c r="S68" s="13" t="b">
        <f t="shared" si="6"/>
        <v>1</v>
      </c>
      <c r="T68" s="13" t="b">
        <f t="shared" si="7"/>
        <v>1</v>
      </c>
      <c r="U68" s="13" t="b">
        <f t="shared" si="8"/>
        <v>1</v>
      </c>
      <c r="V68" s="13" t="b">
        <f t="shared" si="2"/>
        <v>1</v>
      </c>
      <c r="W68" s="13" t="b">
        <f t="shared" si="3"/>
        <v>1</v>
      </c>
      <c r="X68" s="13" t="b">
        <f t="shared" si="4"/>
        <v>1</v>
      </c>
    </row>
    <row r="69" spans="1:24">
      <c r="A69" s="90">
        <v>54</v>
      </c>
      <c r="B69" s="185"/>
      <c r="C69" s="186"/>
      <c r="D69" s="177"/>
      <c r="E69" s="177"/>
      <c r="F69" s="177"/>
      <c r="G69" s="178"/>
      <c r="H69" s="178"/>
      <c r="I69" s="178"/>
      <c r="J69" s="178"/>
      <c r="K69" s="178"/>
      <c r="L69" s="178"/>
      <c r="M69" s="178"/>
      <c r="N69" s="178"/>
      <c r="O69" s="178"/>
      <c r="P69" s="178"/>
      <c r="Q69" s="178"/>
      <c r="R69" s="91">
        <f t="shared" si="5"/>
        <v>0</v>
      </c>
      <c r="S69" s="13" t="b">
        <f t="shared" si="6"/>
        <v>1</v>
      </c>
      <c r="T69" s="13" t="b">
        <f t="shared" si="7"/>
        <v>1</v>
      </c>
      <c r="U69" s="13" t="b">
        <f t="shared" si="8"/>
        <v>1</v>
      </c>
      <c r="V69" s="13" t="b">
        <f t="shared" si="2"/>
        <v>1</v>
      </c>
      <c r="W69" s="13" t="b">
        <f t="shared" si="3"/>
        <v>1</v>
      </c>
      <c r="X69" s="13" t="b">
        <f t="shared" si="4"/>
        <v>1</v>
      </c>
    </row>
    <row r="70" spans="1:24">
      <c r="A70" s="90">
        <v>55</v>
      </c>
      <c r="B70" s="185"/>
      <c r="C70" s="186"/>
      <c r="D70" s="177"/>
      <c r="E70" s="177"/>
      <c r="F70" s="177"/>
      <c r="G70" s="178"/>
      <c r="H70" s="178"/>
      <c r="I70" s="178"/>
      <c r="J70" s="178"/>
      <c r="K70" s="178"/>
      <c r="L70" s="178"/>
      <c r="M70" s="178"/>
      <c r="N70" s="178"/>
      <c r="O70" s="178"/>
      <c r="P70" s="178"/>
      <c r="Q70" s="178"/>
      <c r="R70" s="91">
        <f t="shared" si="5"/>
        <v>0</v>
      </c>
      <c r="S70" s="13" t="b">
        <f t="shared" si="6"/>
        <v>1</v>
      </c>
      <c r="T70" s="13" t="b">
        <f t="shared" si="7"/>
        <v>1</v>
      </c>
      <c r="U70" s="13" t="b">
        <f t="shared" si="8"/>
        <v>1</v>
      </c>
      <c r="V70" s="13" t="b">
        <f t="shared" si="2"/>
        <v>1</v>
      </c>
      <c r="W70" s="13" t="b">
        <f t="shared" si="3"/>
        <v>1</v>
      </c>
      <c r="X70" s="13" t="b">
        <f t="shared" si="4"/>
        <v>1</v>
      </c>
    </row>
    <row r="71" spans="1:24">
      <c r="A71" s="90">
        <v>56</v>
      </c>
      <c r="B71" s="185"/>
      <c r="C71" s="186"/>
      <c r="D71" s="177"/>
      <c r="E71" s="177"/>
      <c r="F71" s="177"/>
      <c r="G71" s="178"/>
      <c r="H71" s="178"/>
      <c r="I71" s="178"/>
      <c r="J71" s="178"/>
      <c r="K71" s="178"/>
      <c r="L71" s="178"/>
      <c r="M71" s="178"/>
      <c r="N71" s="178"/>
      <c r="O71" s="178"/>
      <c r="P71" s="178"/>
      <c r="Q71" s="178"/>
      <c r="R71" s="91">
        <f t="shared" si="5"/>
        <v>0</v>
      </c>
      <c r="S71" s="13" t="b">
        <f t="shared" si="6"/>
        <v>1</v>
      </c>
      <c r="T71" s="13" t="b">
        <f t="shared" si="7"/>
        <v>1</v>
      </c>
      <c r="U71" s="13" t="b">
        <f t="shared" si="8"/>
        <v>1</v>
      </c>
      <c r="V71" s="13" t="b">
        <f t="shared" si="2"/>
        <v>1</v>
      </c>
      <c r="W71" s="13" t="b">
        <f t="shared" si="3"/>
        <v>1</v>
      </c>
      <c r="X71" s="13" t="b">
        <f t="shared" si="4"/>
        <v>1</v>
      </c>
    </row>
    <row r="72" spans="1:24">
      <c r="A72" s="90">
        <v>57</v>
      </c>
      <c r="B72" s="185"/>
      <c r="C72" s="186"/>
      <c r="D72" s="177"/>
      <c r="E72" s="177"/>
      <c r="F72" s="177"/>
      <c r="G72" s="178"/>
      <c r="H72" s="178"/>
      <c r="I72" s="178"/>
      <c r="J72" s="178"/>
      <c r="K72" s="178"/>
      <c r="L72" s="178"/>
      <c r="M72" s="178"/>
      <c r="N72" s="178"/>
      <c r="O72" s="178"/>
      <c r="P72" s="178"/>
      <c r="Q72" s="178"/>
      <c r="R72" s="91">
        <f t="shared" si="5"/>
        <v>0</v>
      </c>
      <c r="S72" s="13" t="b">
        <f t="shared" si="6"/>
        <v>1</v>
      </c>
      <c r="T72" s="13" t="b">
        <f t="shared" si="7"/>
        <v>1</v>
      </c>
      <c r="U72" s="13" t="b">
        <f t="shared" si="8"/>
        <v>1</v>
      </c>
      <c r="V72" s="13" t="b">
        <f t="shared" si="2"/>
        <v>1</v>
      </c>
      <c r="W72" s="13" t="b">
        <f t="shared" si="3"/>
        <v>1</v>
      </c>
      <c r="X72" s="13" t="b">
        <f t="shared" si="4"/>
        <v>1</v>
      </c>
    </row>
    <row r="73" spans="1:24">
      <c r="A73" s="90">
        <v>58</v>
      </c>
      <c r="B73" s="185"/>
      <c r="C73" s="186"/>
      <c r="D73" s="177"/>
      <c r="E73" s="177"/>
      <c r="F73" s="177"/>
      <c r="G73" s="178"/>
      <c r="H73" s="178"/>
      <c r="I73" s="178"/>
      <c r="J73" s="178"/>
      <c r="K73" s="178"/>
      <c r="L73" s="178"/>
      <c r="M73" s="178"/>
      <c r="N73" s="178"/>
      <c r="O73" s="178"/>
      <c r="P73" s="178"/>
      <c r="Q73" s="178"/>
      <c r="R73" s="91">
        <f t="shared" si="5"/>
        <v>0</v>
      </c>
      <c r="S73" s="13" t="b">
        <f t="shared" si="6"/>
        <v>1</v>
      </c>
      <c r="T73" s="13" t="b">
        <f t="shared" si="7"/>
        <v>1</v>
      </c>
      <c r="U73" s="13" t="b">
        <f t="shared" si="8"/>
        <v>1</v>
      </c>
      <c r="V73" s="13" t="b">
        <f t="shared" si="2"/>
        <v>1</v>
      </c>
      <c r="W73" s="13" t="b">
        <f t="shared" si="3"/>
        <v>1</v>
      </c>
      <c r="X73" s="13" t="b">
        <f t="shared" si="4"/>
        <v>1</v>
      </c>
    </row>
    <row r="74" spans="1:24">
      <c r="A74" s="90">
        <v>59</v>
      </c>
      <c r="B74" s="185"/>
      <c r="C74" s="186"/>
      <c r="D74" s="177"/>
      <c r="E74" s="177"/>
      <c r="F74" s="177"/>
      <c r="G74" s="178"/>
      <c r="H74" s="178"/>
      <c r="I74" s="178"/>
      <c r="J74" s="178"/>
      <c r="K74" s="178"/>
      <c r="L74" s="178"/>
      <c r="M74" s="178"/>
      <c r="N74" s="178"/>
      <c r="O74" s="178"/>
      <c r="P74" s="178"/>
      <c r="Q74" s="178"/>
      <c r="R74" s="91">
        <f t="shared" si="5"/>
        <v>0</v>
      </c>
      <c r="S74" s="13" t="b">
        <f t="shared" si="6"/>
        <v>1</v>
      </c>
      <c r="T74" s="13" t="b">
        <f t="shared" si="7"/>
        <v>1</v>
      </c>
      <c r="U74" s="13" t="b">
        <f t="shared" si="8"/>
        <v>1</v>
      </c>
      <c r="V74" s="13" t="b">
        <f t="shared" si="2"/>
        <v>1</v>
      </c>
      <c r="W74" s="13" t="b">
        <f t="shared" si="3"/>
        <v>1</v>
      </c>
      <c r="X74" s="13" t="b">
        <f t="shared" si="4"/>
        <v>1</v>
      </c>
    </row>
    <row r="75" spans="1:24">
      <c r="A75" s="90">
        <v>60</v>
      </c>
      <c r="B75" s="185"/>
      <c r="C75" s="186"/>
      <c r="D75" s="177"/>
      <c r="E75" s="177"/>
      <c r="F75" s="177"/>
      <c r="G75" s="178"/>
      <c r="H75" s="178"/>
      <c r="I75" s="178"/>
      <c r="J75" s="178"/>
      <c r="K75" s="178"/>
      <c r="L75" s="178"/>
      <c r="M75" s="178"/>
      <c r="N75" s="178"/>
      <c r="O75" s="178"/>
      <c r="P75" s="178"/>
      <c r="Q75" s="178"/>
      <c r="R75" s="91">
        <f t="shared" si="5"/>
        <v>0</v>
      </c>
      <c r="S75" s="13" t="b">
        <f t="shared" si="6"/>
        <v>1</v>
      </c>
      <c r="T75" s="13" t="b">
        <f t="shared" si="7"/>
        <v>1</v>
      </c>
      <c r="U75" s="13" t="b">
        <f t="shared" si="8"/>
        <v>1</v>
      </c>
      <c r="V75" s="13" t="b">
        <f t="shared" si="2"/>
        <v>1</v>
      </c>
      <c r="W75" s="13" t="b">
        <f t="shared" si="3"/>
        <v>1</v>
      </c>
      <c r="X75" s="13" t="b">
        <f t="shared" si="4"/>
        <v>1</v>
      </c>
    </row>
    <row r="76" spans="1:24">
      <c r="A76" s="90">
        <v>61</v>
      </c>
      <c r="B76" s="185"/>
      <c r="C76" s="186"/>
      <c r="D76" s="177"/>
      <c r="E76" s="177"/>
      <c r="F76" s="177"/>
      <c r="G76" s="178"/>
      <c r="H76" s="178"/>
      <c r="I76" s="178"/>
      <c r="J76" s="178"/>
      <c r="K76" s="178"/>
      <c r="L76" s="178"/>
      <c r="M76" s="178"/>
      <c r="N76" s="178"/>
      <c r="O76" s="178"/>
      <c r="P76" s="178"/>
      <c r="Q76" s="178"/>
      <c r="R76" s="91">
        <f t="shared" si="5"/>
        <v>0</v>
      </c>
      <c r="S76" s="13" t="b">
        <f t="shared" si="6"/>
        <v>1</v>
      </c>
      <c r="T76" s="13" t="b">
        <f t="shared" si="7"/>
        <v>1</v>
      </c>
      <c r="U76" s="13" t="b">
        <f t="shared" si="8"/>
        <v>1</v>
      </c>
      <c r="V76" s="13" t="b">
        <f t="shared" si="2"/>
        <v>1</v>
      </c>
      <c r="W76" s="13" t="b">
        <f t="shared" si="3"/>
        <v>1</v>
      </c>
      <c r="X76" s="13" t="b">
        <f t="shared" si="4"/>
        <v>1</v>
      </c>
    </row>
    <row r="77" spans="1:24">
      <c r="A77" s="90">
        <v>62</v>
      </c>
      <c r="B77" s="185"/>
      <c r="C77" s="186"/>
      <c r="D77" s="177"/>
      <c r="E77" s="177"/>
      <c r="F77" s="177"/>
      <c r="G77" s="178"/>
      <c r="H77" s="178"/>
      <c r="I77" s="178"/>
      <c r="J77" s="178"/>
      <c r="K77" s="178"/>
      <c r="L77" s="178"/>
      <c r="M77" s="178"/>
      <c r="N77" s="178"/>
      <c r="O77" s="178"/>
      <c r="P77" s="178"/>
      <c r="Q77" s="178"/>
      <c r="R77" s="91">
        <f t="shared" si="5"/>
        <v>0</v>
      </c>
      <c r="S77" s="13" t="b">
        <f t="shared" si="6"/>
        <v>1</v>
      </c>
      <c r="T77" s="13" t="b">
        <f t="shared" si="7"/>
        <v>1</v>
      </c>
      <c r="U77" s="13" t="b">
        <f t="shared" si="8"/>
        <v>1</v>
      </c>
      <c r="V77" s="13" t="b">
        <f t="shared" si="2"/>
        <v>1</v>
      </c>
      <c r="W77" s="13" t="b">
        <f t="shared" si="3"/>
        <v>1</v>
      </c>
      <c r="X77" s="13" t="b">
        <f t="shared" si="4"/>
        <v>1</v>
      </c>
    </row>
    <row r="78" spans="1:24">
      <c r="A78" s="90">
        <v>63</v>
      </c>
      <c r="B78" s="185"/>
      <c r="C78" s="186"/>
      <c r="D78" s="177"/>
      <c r="E78" s="177"/>
      <c r="F78" s="177"/>
      <c r="G78" s="178"/>
      <c r="H78" s="178"/>
      <c r="I78" s="178"/>
      <c r="J78" s="178"/>
      <c r="K78" s="178"/>
      <c r="L78" s="178"/>
      <c r="M78" s="178"/>
      <c r="N78" s="178"/>
      <c r="O78" s="178"/>
      <c r="P78" s="178"/>
      <c r="Q78" s="178"/>
      <c r="R78" s="91">
        <f t="shared" si="5"/>
        <v>0</v>
      </c>
      <c r="S78" s="13" t="b">
        <f t="shared" si="6"/>
        <v>1</v>
      </c>
      <c r="T78" s="13" t="b">
        <f t="shared" si="7"/>
        <v>1</v>
      </c>
      <c r="U78" s="13" t="b">
        <f t="shared" si="8"/>
        <v>1</v>
      </c>
      <c r="V78" s="13" t="b">
        <f t="shared" si="2"/>
        <v>1</v>
      </c>
      <c r="W78" s="13" t="b">
        <f t="shared" si="3"/>
        <v>1</v>
      </c>
      <c r="X78" s="13" t="b">
        <f t="shared" si="4"/>
        <v>1</v>
      </c>
    </row>
    <row r="79" spans="1:24">
      <c r="A79" s="90">
        <v>64</v>
      </c>
      <c r="B79" s="185"/>
      <c r="C79" s="186"/>
      <c r="D79" s="177"/>
      <c r="E79" s="177"/>
      <c r="F79" s="177"/>
      <c r="G79" s="178"/>
      <c r="H79" s="178"/>
      <c r="I79" s="178"/>
      <c r="J79" s="178"/>
      <c r="K79" s="178"/>
      <c r="L79" s="178"/>
      <c r="M79" s="178"/>
      <c r="N79" s="178"/>
      <c r="O79" s="178"/>
      <c r="P79" s="178"/>
      <c r="Q79" s="178"/>
      <c r="R79" s="91">
        <f t="shared" si="5"/>
        <v>0</v>
      </c>
      <c r="S79" s="13" t="b">
        <f t="shared" si="6"/>
        <v>1</v>
      </c>
      <c r="T79" s="13" t="b">
        <f t="shared" si="7"/>
        <v>1</v>
      </c>
      <c r="U79" s="13" t="b">
        <f t="shared" si="8"/>
        <v>1</v>
      </c>
      <c r="V79" s="13" t="b">
        <f t="shared" si="2"/>
        <v>1</v>
      </c>
      <c r="W79" s="13" t="b">
        <f t="shared" si="3"/>
        <v>1</v>
      </c>
      <c r="X79" s="13" t="b">
        <f t="shared" si="4"/>
        <v>1</v>
      </c>
    </row>
    <row r="80" spans="1:24">
      <c r="A80" s="90">
        <v>65</v>
      </c>
      <c r="B80" s="185"/>
      <c r="C80" s="186"/>
      <c r="D80" s="177"/>
      <c r="E80" s="177"/>
      <c r="F80" s="177"/>
      <c r="G80" s="178"/>
      <c r="H80" s="178"/>
      <c r="I80" s="178"/>
      <c r="J80" s="178"/>
      <c r="K80" s="178"/>
      <c r="L80" s="178"/>
      <c r="M80" s="178"/>
      <c r="N80" s="178"/>
      <c r="O80" s="178"/>
      <c r="P80" s="178"/>
      <c r="Q80" s="178"/>
      <c r="R80" s="91">
        <f t="shared" si="5"/>
        <v>0</v>
      </c>
      <c r="S80" s="13" t="b">
        <f t="shared" si="6"/>
        <v>1</v>
      </c>
      <c r="T80" s="13" t="b">
        <f t="shared" si="7"/>
        <v>1</v>
      </c>
      <c r="U80" s="13" t="b">
        <f t="shared" si="8"/>
        <v>1</v>
      </c>
      <c r="V80" s="13" t="b">
        <f t="shared" ref="V80:V143" si="9">IF(D80="",TRUE,(IF(ISNUMBER(MATCH(D80,CountriesList,0)),TRUE,FALSE)))</f>
        <v>1</v>
      </c>
      <c r="W80" s="13" t="b">
        <f t="shared" ref="W80:W143" si="10">IF(E80="",TRUE,(IF(ISNUMBER(MATCH(E80,typeofentityList,0)),TRUE,FALSE)))</f>
        <v>1</v>
      </c>
      <c r="X80" s="13" t="b">
        <f t="shared" ref="X80:X143" si="11">IF(F80="",TRUE,(IF(ISNUMBER(MATCH(F80,RelationList,0)),TRUE,FALSE)))</f>
        <v>1</v>
      </c>
    </row>
    <row r="81" spans="1:24">
      <c r="A81" s="90">
        <v>66</v>
      </c>
      <c r="B81" s="185"/>
      <c r="C81" s="186"/>
      <c r="D81" s="177"/>
      <c r="E81" s="177"/>
      <c r="F81" s="177"/>
      <c r="G81" s="178"/>
      <c r="H81" s="178"/>
      <c r="I81" s="178"/>
      <c r="J81" s="178"/>
      <c r="K81" s="178"/>
      <c r="L81" s="178"/>
      <c r="M81" s="178"/>
      <c r="N81" s="178"/>
      <c r="O81" s="178"/>
      <c r="P81" s="178"/>
      <c r="Q81" s="178"/>
      <c r="R81" s="91">
        <f t="shared" ref="R81:R144" si="12">SUM(G81:Q81)</f>
        <v>0</v>
      </c>
      <c r="S81" s="13" t="b">
        <f t="shared" si="6"/>
        <v>1</v>
      </c>
      <c r="T81" s="13" t="b">
        <f t="shared" si="7"/>
        <v>1</v>
      </c>
      <c r="U81" s="13" t="b">
        <f t="shared" si="8"/>
        <v>1</v>
      </c>
      <c r="V81" s="13" t="b">
        <f t="shared" si="9"/>
        <v>1</v>
      </c>
      <c r="W81" s="13" t="b">
        <f t="shared" si="10"/>
        <v>1</v>
      </c>
      <c r="X81" s="13" t="b">
        <f t="shared" si="11"/>
        <v>1</v>
      </c>
    </row>
    <row r="82" spans="1:24">
      <c r="A82" s="90">
        <v>67</v>
      </c>
      <c r="B82" s="185"/>
      <c r="C82" s="186"/>
      <c r="D82" s="177"/>
      <c r="E82" s="177"/>
      <c r="F82" s="177"/>
      <c r="G82" s="178"/>
      <c r="H82" s="178"/>
      <c r="I82" s="178"/>
      <c r="J82" s="178"/>
      <c r="K82" s="178"/>
      <c r="L82" s="178"/>
      <c r="M82" s="178"/>
      <c r="N82" s="178"/>
      <c r="O82" s="178"/>
      <c r="P82" s="178"/>
      <c r="Q82" s="178"/>
      <c r="R82" s="91">
        <f t="shared" si="12"/>
        <v>0</v>
      </c>
      <c r="S82" s="13" t="b">
        <f t="shared" ref="S82:S145" si="13">IF(ISBLANK(B82),TRUE,IF(OR(ISBLANK(C82),ISBLANK(D82),ISBLANK(E82),ISBLANK(F82),ISBLANK(G82),ISBLANK(H82),ISBLANK(I82),ISBLANK(J82),ISBLANK(K82),ISBLANK(L82),ISBLANK(M82),ISBLANK(N82),ISBLANK(O82),ISBLANK(P82),ISBLANK(Q82),ISBLANK(R82)),FALSE,TRUE))</f>
        <v>1</v>
      </c>
      <c r="T82" s="13" t="b">
        <f t="shared" ref="T82:T145" si="14">IF(OR(AND(B82="N/A",D82="N/A",E82="N/A",F82="N/A"),AND(ISBLANK(B82),ISBLANK(D82),ISBLANK(E82),ISBLANK(F82)),AND(NOT(ISBLANK(B82)),B82&lt;&gt;"N/A",NOT(ISBLANK(D82)),D82&lt;&gt;"N/A",NOT(ISBLANK(E82)),E82&lt;&gt;"N/A",NOT(ISBLANK(F82)),F82&lt;&gt;"N/A")),TRUE,FALSE)</f>
        <v>1</v>
      </c>
      <c r="U82" s="13" t="b">
        <f t="shared" ref="U82:U145" si="15">IF(OR((AND(B82="N/A",R82=0)),(AND((ISBLANK(B82)=TRUE),R82=0)),(AND(NOT(ISBLANK(B82)),B82&lt;&gt;"N/A",R82&lt;&gt;0))),TRUE,FALSE)</f>
        <v>1</v>
      </c>
      <c r="V82" s="13" t="b">
        <f t="shared" si="9"/>
        <v>1</v>
      </c>
      <c r="W82" s="13" t="b">
        <f t="shared" si="10"/>
        <v>1</v>
      </c>
      <c r="X82" s="13" t="b">
        <f t="shared" si="11"/>
        <v>1</v>
      </c>
    </row>
    <row r="83" spans="1:24">
      <c r="A83" s="90">
        <v>68</v>
      </c>
      <c r="B83" s="185"/>
      <c r="C83" s="186"/>
      <c r="D83" s="177"/>
      <c r="E83" s="177"/>
      <c r="F83" s="177"/>
      <c r="G83" s="178"/>
      <c r="H83" s="178"/>
      <c r="I83" s="178"/>
      <c r="J83" s="178"/>
      <c r="K83" s="178"/>
      <c r="L83" s="178"/>
      <c r="M83" s="178"/>
      <c r="N83" s="178"/>
      <c r="O83" s="178"/>
      <c r="P83" s="178"/>
      <c r="Q83" s="178"/>
      <c r="R83" s="91">
        <f t="shared" si="12"/>
        <v>0</v>
      </c>
      <c r="S83" s="13" t="b">
        <f t="shared" si="13"/>
        <v>1</v>
      </c>
      <c r="T83" s="13" t="b">
        <f t="shared" si="14"/>
        <v>1</v>
      </c>
      <c r="U83" s="13" t="b">
        <f t="shared" si="15"/>
        <v>1</v>
      </c>
      <c r="V83" s="13" t="b">
        <f t="shared" si="9"/>
        <v>1</v>
      </c>
      <c r="W83" s="13" t="b">
        <f t="shared" si="10"/>
        <v>1</v>
      </c>
      <c r="X83" s="13" t="b">
        <f t="shared" si="11"/>
        <v>1</v>
      </c>
    </row>
    <row r="84" spans="1:24">
      <c r="A84" s="90">
        <v>69</v>
      </c>
      <c r="B84" s="185"/>
      <c r="C84" s="186"/>
      <c r="D84" s="177"/>
      <c r="E84" s="177"/>
      <c r="F84" s="177"/>
      <c r="G84" s="178"/>
      <c r="H84" s="178"/>
      <c r="I84" s="178"/>
      <c r="J84" s="178"/>
      <c r="K84" s="178"/>
      <c r="L84" s="178"/>
      <c r="M84" s="178"/>
      <c r="N84" s="178"/>
      <c r="O84" s="178"/>
      <c r="P84" s="178"/>
      <c r="Q84" s="178"/>
      <c r="R84" s="91">
        <f t="shared" si="12"/>
        <v>0</v>
      </c>
      <c r="S84" s="13" t="b">
        <f t="shared" si="13"/>
        <v>1</v>
      </c>
      <c r="T84" s="13" t="b">
        <f t="shared" si="14"/>
        <v>1</v>
      </c>
      <c r="U84" s="13" t="b">
        <f t="shared" si="15"/>
        <v>1</v>
      </c>
      <c r="V84" s="13" t="b">
        <f t="shared" si="9"/>
        <v>1</v>
      </c>
      <c r="W84" s="13" t="b">
        <f t="shared" si="10"/>
        <v>1</v>
      </c>
      <c r="X84" s="13" t="b">
        <f t="shared" si="11"/>
        <v>1</v>
      </c>
    </row>
    <row r="85" spans="1:24">
      <c r="A85" s="90">
        <v>70</v>
      </c>
      <c r="B85" s="185"/>
      <c r="C85" s="186"/>
      <c r="D85" s="177"/>
      <c r="E85" s="177"/>
      <c r="F85" s="177"/>
      <c r="G85" s="178"/>
      <c r="H85" s="178"/>
      <c r="I85" s="178"/>
      <c r="J85" s="178"/>
      <c r="K85" s="178"/>
      <c r="L85" s="178"/>
      <c r="M85" s="178"/>
      <c r="N85" s="178"/>
      <c r="O85" s="178"/>
      <c r="P85" s="178"/>
      <c r="Q85" s="178"/>
      <c r="R85" s="91">
        <f t="shared" si="12"/>
        <v>0</v>
      </c>
      <c r="S85" s="13" t="b">
        <f t="shared" si="13"/>
        <v>1</v>
      </c>
      <c r="T85" s="13" t="b">
        <f t="shared" si="14"/>
        <v>1</v>
      </c>
      <c r="U85" s="13" t="b">
        <f t="shared" si="15"/>
        <v>1</v>
      </c>
      <c r="V85" s="13" t="b">
        <f t="shared" si="9"/>
        <v>1</v>
      </c>
      <c r="W85" s="13" t="b">
        <f t="shared" si="10"/>
        <v>1</v>
      </c>
      <c r="X85" s="13" t="b">
        <f t="shared" si="11"/>
        <v>1</v>
      </c>
    </row>
    <row r="86" spans="1:24">
      <c r="A86" s="90">
        <v>71</v>
      </c>
      <c r="B86" s="185"/>
      <c r="C86" s="186"/>
      <c r="D86" s="177"/>
      <c r="E86" s="177"/>
      <c r="F86" s="177"/>
      <c r="G86" s="178"/>
      <c r="H86" s="178"/>
      <c r="I86" s="178"/>
      <c r="J86" s="178"/>
      <c r="K86" s="178"/>
      <c r="L86" s="178"/>
      <c r="M86" s="178"/>
      <c r="N86" s="178"/>
      <c r="O86" s="178"/>
      <c r="P86" s="178"/>
      <c r="Q86" s="178"/>
      <c r="R86" s="91">
        <f t="shared" si="12"/>
        <v>0</v>
      </c>
      <c r="S86" s="13" t="b">
        <f t="shared" si="13"/>
        <v>1</v>
      </c>
      <c r="T86" s="13" t="b">
        <f t="shared" si="14"/>
        <v>1</v>
      </c>
      <c r="U86" s="13" t="b">
        <f t="shared" si="15"/>
        <v>1</v>
      </c>
      <c r="V86" s="13" t="b">
        <f t="shared" si="9"/>
        <v>1</v>
      </c>
      <c r="W86" s="13" t="b">
        <f t="shared" si="10"/>
        <v>1</v>
      </c>
      <c r="X86" s="13" t="b">
        <f t="shared" si="11"/>
        <v>1</v>
      </c>
    </row>
    <row r="87" spans="1:24">
      <c r="A87" s="90">
        <v>72</v>
      </c>
      <c r="B87" s="185"/>
      <c r="C87" s="186"/>
      <c r="D87" s="177"/>
      <c r="E87" s="177"/>
      <c r="F87" s="177"/>
      <c r="G87" s="178"/>
      <c r="H87" s="178"/>
      <c r="I87" s="178"/>
      <c r="J87" s="178"/>
      <c r="K87" s="178"/>
      <c r="L87" s="178"/>
      <c r="M87" s="178"/>
      <c r="N87" s="178"/>
      <c r="O87" s="178"/>
      <c r="P87" s="178"/>
      <c r="Q87" s="178"/>
      <c r="R87" s="91">
        <f t="shared" si="12"/>
        <v>0</v>
      </c>
      <c r="S87" s="13" t="b">
        <f t="shared" si="13"/>
        <v>1</v>
      </c>
      <c r="T87" s="13" t="b">
        <f t="shared" si="14"/>
        <v>1</v>
      </c>
      <c r="U87" s="13" t="b">
        <f t="shared" si="15"/>
        <v>1</v>
      </c>
      <c r="V87" s="13" t="b">
        <f t="shared" si="9"/>
        <v>1</v>
      </c>
      <c r="W87" s="13" t="b">
        <f t="shared" si="10"/>
        <v>1</v>
      </c>
      <c r="X87" s="13" t="b">
        <f t="shared" si="11"/>
        <v>1</v>
      </c>
    </row>
    <row r="88" spans="1:24">
      <c r="A88" s="90">
        <v>73</v>
      </c>
      <c r="B88" s="185"/>
      <c r="C88" s="186"/>
      <c r="D88" s="177"/>
      <c r="E88" s="177"/>
      <c r="F88" s="177"/>
      <c r="G88" s="178"/>
      <c r="H88" s="178"/>
      <c r="I88" s="178"/>
      <c r="J88" s="178"/>
      <c r="K88" s="178"/>
      <c r="L88" s="178"/>
      <c r="M88" s="178"/>
      <c r="N88" s="178"/>
      <c r="O88" s="178"/>
      <c r="P88" s="178"/>
      <c r="Q88" s="178"/>
      <c r="R88" s="91">
        <f t="shared" si="12"/>
        <v>0</v>
      </c>
      <c r="S88" s="13" t="b">
        <f t="shared" si="13"/>
        <v>1</v>
      </c>
      <c r="T88" s="13" t="b">
        <f t="shared" si="14"/>
        <v>1</v>
      </c>
      <c r="U88" s="13" t="b">
        <f t="shared" si="15"/>
        <v>1</v>
      </c>
      <c r="V88" s="13" t="b">
        <f t="shared" si="9"/>
        <v>1</v>
      </c>
      <c r="W88" s="13" t="b">
        <f t="shared" si="10"/>
        <v>1</v>
      </c>
      <c r="X88" s="13" t="b">
        <f t="shared" si="11"/>
        <v>1</v>
      </c>
    </row>
    <row r="89" spans="1:24">
      <c r="A89" s="90">
        <v>74</v>
      </c>
      <c r="B89" s="185"/>
      <c r="C89" s="186"/>
      <c r="D89" s="177"/>
      <c r="E89" s="177"/>
      <c r="F89" s="177"/>
      <c r="G89" s="178"/>
      <c r="H89" s="178"/>
      <c r="I89" s="178"/>
      <c r="J89" s="178"/>
      <c r="K89" s="178"/>
      <c r="L89" s="178"/>
      <c r="M89" s="178"/>
      <c r="N89" s="178"/>
      <c r="O89" s="178"/>
      <c r="P89" s="178"/>
      <c r="Q89" s="178"/>
      <c r="R89" s="91">
        <f t="shared" si="12"/>
        <v>0</v>
      </c>
      <c r="S89" s="13" t="b">
        <f t="shared" si="13"/>
        <v>1</v>
      </c>
      <c r="T89" s="13" t="b">
        <f t="shared" si="14"/>
        <v>1</v>
      </c>
      <c r="U89" s="13" t="b">
        <f t="shared" si="15"/>
        <v>1</v>
      </c>
      <c r="V89" s="13" t="b">
        <f t="shared" si="9"/>
        <v>1</v>
      </c>
      <c r="W89" s="13" t="b">
        <f t="shared" si="10"/>
        <v>1</v>
      </c>
      <c r="X89" s="13" t="b">
        <f t="shared" si="11"/>
        <v>1</v>
      </c>
    </row>
    <row r="90" spans="1:24">
      <c r="A90" s="90">
        <v>75</v>
      </c>
      <c r="B90" s="185"/>
      <c r="C90" s="186"/>
      <c r="D90" s="177"/>
      <c r="E90" s="177"/>
      <c r="F90" s="177"/>
      <c r="G90" s="178"/>
      <c r="H90" s="178"/>
      <c r="I90" s="178"/>
      <c r="J90" s="178"/>
      <c r="K90" s="178"/>
      <c r="L90" s="178"/>
      <c r="M90" s="178"/>
      <c r="N90" s="178"/>
      <c r="O90" s="178"/>
      <c r="P90" s="178"/>
      <c r="Q90" s="178"/>
      <c r="R90" s="91">
        <f t="shared" si="12"/>
        <v>0</v>
      </c>
      <c r="S90" s="13" t="b">
        <f t="shared" si="13"/>
        <v>1</v>
      </c>
      <c r="T90" s="13" t="b">
        <f t="shared" si="14"/>
        <v>1</v>
      </c>
      <c r="U90" s="13" t="b">
        <f t="shared" si="15"/>
        <v>1</v>
      </c>
      <c r="V90" s="13" t="b">
        <f t="shared" si="9"/>
        <v>1</v>
      </c>
      <c r="W90" s="13" t="b">
        <f t="shared" si="10"/>
        <v>1</v>
      </c>
      <c r="X90" s="13" t="b">
        <f t="shared" si="11"/>
        <v>1</v>
      </c>
    </row>
    <row r="91" spans="1:24">
      <c r="A91" s="90">
        <v>76</v>
      </c>
      <c r="B91" s="185"/>
      <c r="C91" s="186"/>
      <c r="D91" s="177"/>
      <c r="E91" s="177"/>
      <c r="F91" s="177"/>
      <c r="G91" s="178"/>
      <c r="H91" s="178"/>
      <c r="I91" s="178"/>
      <c r="J91" s="178"/>
      <c r="K91" s="178"/>
      <c r="L91" s="178"/>
      <c r="M91" s="178"/>
      <c r="N91" s="178"/>
      <c r="O91" s="178"/>
      <c r="P91" s="178"/>
      <c r="Q91" s="178"/>
      <c r="R91" s="91">
        <f t="shared" si="12"/>
        <v>0</v>
      </c>
      <c r="S91" s="13" t="b">
        <f t="shared" si="13"/>
        <v>1</v>
      </c>
      <c r="T91" s="13" t="b">
        <f t="shared" si="14"/>
        <v>1</v>
      </c>
      <c r="U91" s="13" t="b">
        <f t="shared" si="15"/>
        <v>1</v>
      </c>
      <c r="V91" s="13" t="b">
        <f t="shared" si="9"/>
        <v>1</v>
      </c>
      <c r="W91" s="13" t="b">
        <f t="shared" si="10"/>
        <v>1</v>
      </c>
      <c r="X91" s="13" t="b">
        <f t="shared" si="11"/>
        <v>1</v>
      </c>
    </row>
    <row r="92" spans="1:24">
      <c r="A92" s="90">
        <v>77</v>
      </c>
      <c r="B92" s="185"/>
      <c r="C92" s="186"/>
      <c r="D92" s="177"/>
      <c r="E92" s="177"/>
      <c r="F92" s="177"/>
      <c r="G92" s="178"/>
      <c r="H92" s="178"/>
      <c r="I92" s="178"/>
      <c r="J92" s="178"/>
      <c r="K92" s="178"/>
      <c r="L92" s="178"/>
      <c r="M92" s="178"/>
      <c r="N92" s="178"/>
      <c r="O92" s="178"/>
      <c r="P92" s="178"/>
      <c r="Q92" s="178"/>
      <c r="R92" s="91">
        <f t="shared" si="12"/>
        <v>0</v>
      </c>
      <c r="S92" s="13" t="b">
        <f t="shared" si="13"/>
        <v>1</v>
      </c>
      <c r="T92" s="13" t="b">
        <f t="shared" si="14"/>
        <v>1</v>
      </c>
      <c r="U92" s="13" t="b">
        <f t="shared" si="15"/>
        <v>1</v>
      </c>
      <c r="V92" s="13" t="b">
        <f t="shared" si="9"/>
        <v>1</v>
      </c>
      <c r="W92" s="13" t="b">
        <f t="shared" si="10"/>
        <v>1</v>
      </c>
      <c r="X92" s="13" t="b">
        <f t="shared" si="11"/>
        <v>1</v>
      </c>
    </row>
    <row r="93" spans="1:24">
      <c r="A93" s="90">
        <v>78</v>
      </c>
      <c r="B93" s="185"/>
      <c r="C93" s="186"/>
      <c r="D93" s="177"/>
      <c r="E93" s="177"/>
      <c r="F93" s="177"/>
      <c r="G93" s="178"/>
      <c r="H93" s="178"/>
      <c r="I93" s="178"/>
      <c r="J93" s="178"/>
      <c r="K93" s="178"/>
      <c r="L93" s="178"/>
      <c r="M93" s="178"/>
      <c r="N93" s="178"/>
      <c r="O93" s="178"/>
      <c r="P93" s="178"/>
      <c r="Q93" s="178"/>
      <c r="R93" s="91">
        <f t="shared" si="12"/>
        <v>0</v>
      </c>
      <c r="S93" s="13" t="b">
        <f t="shared" si="13"/>
        <v>1</v>
      </c>
      <c r="T93" s="13" t="b">
        <f t="shared" si="14"/>
        <v>1</v>
      </c>
      <c r="U93" s="13" t="b">
        <f t="shared" si="15"/>
        <v>1</v>
      </c>
      <c r="V93" s="13" t="b">
        <f t="shared" si="9"/>
        <v>1</v>
      </c>
      <c r="W93" s="13" t="b">
        <f t="shared" si="10"/>
        <v>1</v>
      </c>
      <c r="X93" s="13" t="b">
        <f t="shared" si="11"/>
        <v>1</v>
      </c>
    </row>
    <row r="94" spans="1:24">
      <c r="A94" s="90">
        <v>79</v>
      </c>
      <c r="B94" s="185"/>
      <c r="C94" s="186"/>
      <c r="D94" s="177"/>
      <c r="E94" s="177"/>
      <c r="F94" s="177"/>
      <c r="G94" s="178"/>
      <c r="H94" s="178"/>
      <c r="I94" s="178"/>
      <c r="J94" s="178"/>
      <c r="K94" s="178"/>
      <c r="L94" s="178"/>
      <c r="M94" s="178"/>
      <c r="N94" s="178"/>
      <c r="O94" s="178"/>
      <c r="P94" s="178"/>
      <c r="Q94" s="178"/>
      <c r="R94" s="91">
        <f t="shared" si="12"/>
        <v>0</v>
      </c>
      <c r="S94" s="13" t="b">
        <f t="shared" si="13"/>
        <v>1</v>
      </c>
      <c r="T94" s="13" t="b">
        <f t="shared" si="14"/>
        <v>1</v>
      </c>
      <c r="U94" s="13" t="b">
        <f t="shared" si="15"/>
        <v>1</v>
      </c>
      <c r="V94" s="13" t="b">
        <f t="shared" si="9"/>
        <v>1</v>
      </c>
      <c r="W94" s="13" t="b">
        <f t="shared" si="10"/>
        <v>1</v>
      </c>
      <c r="X94" s="13" t="b">
        <f t="shared" si="11"/>
        <v>1</v>
      </c>
    </row>
    <row r="95" spans="1:24">
      <c r="A95" s="90">
        <v>80</v>
      </c>
      <c r="B95" s="185"/>
      <c r="C95" s="186"/>
      <c r="D95" s="177"/>
      <c r="E95" s="177"/>
      <c r="F95" s="177"/>
      <c r="G95" s="178"/>
      <c r="H95" s="178"/>
      <c r="I95" s="178"/>
      <c r="J95" s="178"/>
      <c r="K95" s="178"/>
      <c r="L95" s="178"/>
      <c r="M95" s="178"/>
      <c r="N95" s="178"/>
      <c r="O95" s="178"/>
      <c r="P95" s="178"/>
      <c r="Q95" s="178"/>
      <c r="R95" s="91">
        <f t="shared" si="12"/>
        <v>0</v>
      </c>
      <c r="S95" s="13" t="b">
        <f t="shared" si="13"/>
        <v>1</v>
      </c>
      <c r="T95" s="13" t="b">
        <f t="shared" si="14"/>
        <v>1</v>
      </c>
      <c r="U95" s="13" t="b">
        <f t="shared" si="15"/>
        <v>1</v>
      </c>
      <c r="V95" s="13" t="b">
        <f t="shared" si="9"/>
        <v>1</v>
      </c>
      <c r="W95" s="13" t="b">
        <f t="shared" si="10"/>
        <v>1</v>
      </c>
      <c r="X95" s="13" t="b">
        <f t="shared" si="11"/>
        <v>1</v>
      </c>
    </row>
    <row r="96" spans="1:24">
      <c r="A96" s="90">
        <v>81</v>
      </c>
      <c r="B96" s="185"/>
      <c r="C96" s="186"/>
      <c r="D96" s="177"/>
      <c r="E96" s="177"/>
      <c r="F96" s="177"/>
      <c r="G96" s="178"/>
      <c r="H96" s="178"/>
      <c r="I96" s="178"/>
      <c r="J96" s="178"/>
      <c r="K96" s="178"/>
      <c r="L96" s="178"/>
      <c r="M96" s="178"/>
      <c r="N96" s="178"/>
      <c r="O96" s="178"/>
      <c r="P96" s="178"/>
      <c r="Q96" s="178"/>
      <c r="R96" s="91">
        <f t="shared" si="12"/>
        <v>0</v>
      </c>
      <c r="S96" s="13" t="b">
        <f t="shared" si="13"/>
        <v>1</v>
      </c>
      <c r="T96" s="13" t="b">
        <f t="shared" si="14"/>
        <v>1</v>
      </c>
      <c r="U96" s="13" t="b">
        <f t="shared" si="15"/>
        <v>1</v>
      </c>
      <c r="V96" s="13" t="b">
        <f t="shared" si="9"/>
        <v>1</v>
      </c>
      <c r="W96" s="13" t="b">
        <f t="shared" si="10"/>
        <v>1</v>
      </c>
      <c r="X96" s="13" t="b">
        <f t="shared" si="11"/>
        <v>1</v>
      </c>
    </row>
    <row r="97" spans="1:24">
      <c r="A97" s="90">
        <v>82</v>
      </c>
      <c r="B97" s="185"/>
      <c r="C97" s="186"/>
      <c r="D97" s="177"/>
      <c r="E97" s="177"/>
      <c r="F97" s="177"/>
      <c r="G97" s="178"/>
      <c r="H97" s="178"/>
      <c r="I97" s="178"/>
      <c r="J97" s="178"/>
      <c r="K97" s="178"/>
      <c r="L97" s="178"/>
      <c r="M97" s="178"/>
      <c r="N97" s="178"/>
      <c r="O97" s="178"/>
      <c r="P97" s="178"/>
      <c r="Q97" s="178"/>
      <c r="R97" s="91">
        <f t="shared" si="12"/>
        <v>0</v>
      </c>
      <c r="S97" s="13" t="b">
        <f t="shared" si="13"/>
        <v>1</v>
      </c>
      <c r="T97" s="13" t="b">
        <f t="shared" si="14"/>
        <v>1</v>
      </c>
      <c r="U97" s="13" t="b">
        <f t="shared" si="15"/>
        <v>1</v>
      </c>
      <c r="V97" s="13" t="b">
        <f t="shared" si="9"/>
        <v>1</v>
      </c>
      <c r="W97" s="13" t="b">
        <f t="shared" si="10"/>
        <v>1</v>
      </c>
      <c r="X97" s="13" t="b">
        <f t="shared" si="11"/>
        <v>1</v>
      </c>
    </row>
    <row r="98" spans="1:24">
      <c r="A98" s="90">
        <v>83</v>
      </c>
      <c r="B98" s="185"/>
      <c r="C98" s="186"/>
      <c r="D98" s="177"/>
      <c r="E98" s="177"/>
      <c r="F98" s="177"/>
      <c r="G98" s="178"/>
      <c r="H98" s="178"/>
      <c r="I98" s="178"/>
      <c r="J98" s="178"/>
      <c r="K98" s="178"/>
      <c r="L98" s="178"/>
      <c r="M98" s="178"/>
      <c r="N98" s="178"/>
      <c r="O98" s="178"/>
      <c r="P98" s="178"/>
      <c r="Q98" s="178"/>
      <c r="R98" s="91">
        <f t="shared" si="12"/>
        <v>0</v>
      </c>
      <c r="S98" s="13" t="b">
        <f t="shared" si="13"/>
        <v>1</v>
      </c>
      <c r="T98" s="13" t="b">
        <f t="shared" si="14"/>
        <v>1</v>
      </c>
      <c r="U98" s="13" t="b">
        <f t="shared" si="15"/>
        <v>1</v>
      </c>
      <c r="V98" s="13" t="b">
        <f t="shared" si="9"/>
        <v>1</v>
      </c>
      <c r="W98" s="13" t="b">
        <f t="shared" si="10"/>
        <v>1</v>
      </c>
      <c r="X98" s="13" t="b">
        <f t="shared" si="11"/>
        <v>1</v>
      </c>
    </row>
    <row r="99" spans="1:24">
      <c r="A99" s="90">
        <v>84</v>
      </c>
      <c r="B99" s="185"/>
      <c r="C99" s="186"/>
      <c r="D99" s="177"/>
      <c r="E99" s="177"/>
      <c r="F99" s="177"/>
      <c r="G99" s="178"/>
      <c r="H99" s="178"/>
      <c r="I99" s="178"/>
      <c r="J99" s="178"/>
      <c r="K99" s="178"/>
      <c r="L99" s="178"/>
      <c r="M99" s="178"/>
      <c r="N99" s="178"/>
      <c r="O99" s="178"/>
      <c r="P99" s="178"/>
      <c r="Q99" s="178"/>
      <c r="R99" s="91">
        <f t="shared" si="12"/>
        <v>0</v>
      </c>
      <c r="S99" s="13" t="b">
        <f t="shared" si="13"/>
        <v>1</v>
      </c>
      <c r="T99" s="13" t="b">
        <f t="shared" si="14"/>
        <v>1</v>
      </c>
      <c r="U99" s="13" t="b">
        <f t="shared" si="15"/>
        <v>1</v>
      </c>
      <c r="V99" s="13" t="b">
        <f t="shared" si="9"/>
        <v>1</v>
      </c>
      <c r="W99" s="13" t="b">
        <f t="shared" si="10"/>
        <v>1</v>
      </c>
      <c r="X99" s="13" t="b">
        <f t="shared" si="11"/>
        <v>1</v>
      </c>
    </row>
    <row r="100" spans="1:24">
      <c r="A100" s="90">
        <v>85</v>
      </c>
      <c r="B100" s="185"/>
      <c r="C100" s="186"/>
      <c r="D100" s="177"/>
      <c r="E100" s="177"/>
      <c r="F100" s="177"/>
      <c r="G100" s="178"/>
      <c r="H100" s="178"/>
      <c r="I100" s="178"/>
      <c r="J100" s="178"/>
      <c r="K100" s="178"/>
      <c r="L100" s="178"/>
      <c r="M100" s="178"/>
      <c r="N100" s="178"/>
      <c r="O100" s="178"/>
      <c r="P100" s="178"/>
      <c r="Q100" s="178"/>
      <c r="R100" s="91">
        <f t="shared" si="12"/>
        <v>0</v>
      </c>
      <c r="S100" s="13" t="b">
        <f t="shared" si="13"/>
        <v>1</v>
      </c>
      <c r="T100" s="13" t="b">
        <f t="shared" si="14"/>
        <v>1</v>
      </c>
      <c r="U100" s="13" t="b">
        <f t="shared" si="15"/>
        <v>1</v>
      </c>
      <c r="V100" s="13" t="b">
        <f t="shared" si="9"/>
        <v>1</v>
      </c>
      <c r="W100" s="13" t="b">
        <f t="shared" si="10"/>
        <v>1</v>
      </c>
      <c r="X100" s="13" t="b">
        <f t="shared" si="11"/>
        <v>1</v>
      </c>
    </row>
    <row r="101" spans="1:24">
      <c r="A101" s="90">
        <v>86</v>
      </c>
      <c r="B101" s="185"/>
      <c r="C101" s="186"/>
      <c r="D101" s="177"/>
      <c r="E101" s="177"/>
      <c r="F101" s="177"/>
      <c r="G101" s="178"/>
      <c r="H101" s="178"/>
      <c r="I101" s="178"/>
      <c r="J101" s="178"/>
      <c r="K101" s="178"/>
      <c r="L101" s="178"/>
      <c r="M101" s="178"/>
      <c r="N101" s="178"/>
      <c r="O101" s="178"/>
      <c r="P101" s="178"/>
      <c r="Q101" s="178"/>
      <c r="R101" s="91">
        <f t="shared" si="12"/>
        <v>0</v>
      </c>
      <c r="S101" s="13" t="b">
        <f t="shared" si="13"/>
        <v>1</v>
      </c>
      <c r="T101" s="13" t="b">
        <f t="shared" si="14"/>
        <v>1</v>
      </c>
      <c r="U101" s="13" t="b">
        <f t="shared" si="15"/>
        <v>1</v>
      </c>
      <c r="V101" s="13" t="b">
        <f t="shared" si="9"/>
        <v>1</v>
      </c>
      <c r="W101" s="13" t="b">
        <f t="shared" si="10"/>
        <v>1</v>
      </c>
      <c r="X101" s="13" t="b">
        <f t="shared" si="11"/>
        <v>1</v>
      </c>
    </row>
    <row r="102" spans="1:24">
      <c r="A102" s="90">
        <v>87</v>
      </c>
      <c r="B102" s="185"/>
      <c r="C102" s="186"/>
      <c r="D102" s="177"/>
      <c r="E102" s="177"/>
      <c r="F102" s="177"/>
      <c r="G102" s="178"/>
      <c r="H102" s="178"/>
      <c r="I102" s="178"/>
      <c r="J102" s="178"/>
      <c r="K102" s="178"/>
      <c r="L102" s="178"/>
      <c r="M102" s="178"/>
      <c r="N102" s="178"/>
      <c r="O102" s="178"/>
      <c r="P102" s="178"/>
      <c r="Q102" s="178"/>
      <c r="R102" s="91">
        <f t="shared" si="12"/>
        <v>0</v>
      </c>
      <c r="S102" s="13" t="b">
        <f t="shared" si="13"/>
        <v>1</v>
      </c>
      <c r="T102" s="13" t="b">
        <f t="shared" si="14"/>
        <v>1</v>
      </c>
      <c r="U102" s="13" t="b">
        <f t="shared" si="15"/>
        <v>1</v>
      </c>
      <c r="V102" s="13" t="b">
        <f t="shared" si="9"/>
        <v>1</v>
      </c>
      <c r="W102" s="13" t="b">
        <f t="shared" si="10"/>
        <v>1</v>
      </c>
      <c r="X102" s="13" t="b">
        <f t="shared" si="11"/>
        <v>1</v>
      </c>
    </row>
    <row r="103" spans="1:24">
      <c r="A103" s="90">
        <v>88</v>
      </c>
      <c r="B103" s="185"/>
      <c r="C103" s="186"/>
      <c r="D103" s="177"/>
      <c r="E103" s="177"/>
      <c r="F103" s="177"/>
      <c r="G103" s="178"/>
      <c r="H103" s="178"/>
      <c r="I103" s="178"/>
      <c r="J103" s="178"/>
      <c r="K103" s="178"/>
      <c r="L103" s="178"/>
      <c r="M103" s="178"/>
      <c r="N103" s="178"/>
      <c r="O103" s="178"/>
      <c r="P103" s="178"/>
      <c r="Q103" s="178"/>
      <c r="R103" s="91">
        <f t="shared" si="12"/>
        <v>0</v>
      </c>
      <c r="S103" s="13" t="b">
        <f t="shared" si="13"/>
        <v>1</v>
      </c>
      <c r="T103" s="13" t="b">
        <f t="shared" si="14"/>
        <v>1</v>
      </c>
      <c r="U103" s="13" t="b">
        <f t="shared" si="15"/>
        <v>1</v>
      </c>
      <c r="V103" s="13" t="b">
        <f t="shared" si="9"/>
        <v>1</v>
      </c>
      <c r="W103" s="13" t="b">
        <f t="shared" si="10"/>
        <v>1</v>
      </c>
      <c r="X103" s="13" t="b">
        <f t="shared" si="11"/>
        <v>1</v>
      </c>
    </row>
    <row r="104" spans="1:24">
      <c r="A104" s="90">
        <v>89</v>
      </c>
      <c r="B104" s="185"/>
      <c r="C104" s="186"/>
      <c r="D104" s="177"/>
      <c r="E104" s="177"/>
      <c r="F104" s="177"/>
      <c r="G104" s="178"/>
      <c r="H104" s="178"/>
      <c r="I104" s="178"/>
      <c r="J104" s="178"/>
      <c r="K104" s="178"/>
      <c r="L104" s="178"/>
      <c r="M104" s="178"/>
      <c r="N104" s="178"/>
      <c r="O104" s="178"/>
      <c r="P104" s="178"/>
      <c r="Q104" s="178"/>
      <c r="R104" s="91">
        <f t="shared" si="12"/>
        <v>0</v>
      </c>
      <c r="S104" s="13" t="b">
        <f t="shared" si="13"/>
        <v>1</v>
      </c>
      <c r="T104" s="13" t="b">
        <f t="shared" si="14"/>
        <v>1</v>
      </c>
      <c r="U104" s="13" t="b">
        <f t="shared" si="15"/>
        <v>1</v>
      </c>
      <c r="V104" s="13" t="b">
        <f t="shared" si="9"/>
        <v>1</v>
      </c>
      <c r="W104" s="13" t="b">
        <f t="shared" si="10"/>
        <v>1</v>
      </c>
      <c r="X104" s="13" t="b">
        <f t="shared" si="11"/>
        <v>1</v>
      </c>
    </row>
    <row r="105" spans="1:24">
      <c r="A105" s="90">
        <v>90</v>
      </c>
      <c r="B105" s="185"/>
      <c r="C105" s="186"/>
      <c r="D105" s="177"/>
      <c r="E105" s="177"/>
      <c r="F105" s="177"/>
      <c r="G105" s="178"/>
      <c r="H105" s="178"/>
      <c r="I105" s="178"/>
      <c r="J105" s="178"/>
      <c r="K105" s="178"/>
      <c r="L105" s="178"/>
      <c r="M105" s="178"/>
      <c r="N105" s="178"/>
      <c r="O105" s="178"/>
      <c r="P105" s="178"/>
      <c r="Q105" s="178"/>
      <c r="R105" s="91">
        <f t="shared" si="12"/>
        <v>0</v>
      </c>
      <c r="S105" s="13" t="b">
        <f t="shared" si="13"/>
        <v>1</v>
      </c>
      <c r="T105" s="13" t="b">
        <f t="shared" si="14"/>
        <v>1</v>
      </c>
      <c r="U105" s="13" t="b">
        <f t="shared" si="15"/>
        <v>1</v>
      </c>
      <c r="V105" s="13" t="b">
        <f t="shared" si="9"/>
        <v>1</v>
      </c>
      <c r="W105" s="13" t="b">
        <f t="shared" si="10"/>
        <v>1</v>
      </c>
      <c r="X105" s="13" t="b">
        <f t="shared" si="11"/>
        <v>1</v>
      </c>
    </row>
    <row r="106" spans="1:24">
      <c r="A106" s="90">
        <v>91</v>
      </c>
      <c r="B106" s="185"/>
      <c r="C106" s="186"/>
      <c r="D106" s="177"/>
      <c r="E106" s="177"/>
      <c r="F106" s="177"/>
      <c r="G106" s="178"/>
      <c r="H106" s="178"/>
      <c r="I106" s="178"/>
      <c r="J106" s="178"/>
      <c r="K106" s="178"/>
      <c r="L106" s="178"/>
      <c r="M106" s="178"/>
      <c r="N106" s="178"/>
      <c r="O106" s="178"/>
      <c r="P106" s="178"/>
      <c r="Q106" s="178"/>
      <c r="R106" s="91">
        <f t="shared" si="12"/>
        <v>0</v>
      </c>
      <c r="S106" s="13" t="b">
        <f t="shared" si="13"/>
        <v>1</v>
      </c>
      <c r="T106" s="13" t="b">
        <f t="shared" si="14"/>
        <v>1</v>
      </c>
      <c r="U106" s="13" t="b">
        <f t="shared" si="15"/>
        <v>1</v>
      </c>
      <c r="V106" s="13" t="b">
        <f t="shared" si="9"/>
        <v>1</v>
      </c>
      <c r="W106" s="13" t="b">
        <f t="shared" si="10"/>
        <v>1</v>
      </c>
      <c r="X106" s="13" t="b">
        <f t="shared" si="11"/>
        <v>1</v>
      </c>
    </row>
    <row r="107" spans="1:24">
      <c r="A107" s="90">
        <v>92</v>
      </c>
      <c r="B107" s="185"/>
      <c r="C107" s="186"/>
      <c r="D107" s="177"/>
      <c r="E107" s="177"/>
      <c r="F107" s="177"/>
      <c r="G107" s="178"/>
      <c r="H107" s="178"/>
      <c r="I107" s="178"/>
      <c r="J107" s="178"/>
      <c r="K107" s="178"/>
      <c r="L107" s="178"/>
      <c r="M107" s="178"/>
      <c r="N107" s="178"/>
      <c r="O107" s="178"/>
      <c r="P107" s="178"/>
      <c r="Q107" s="178"/>
      <c r="R107" s="91">
        <f t="shared" si="12"/>
        <v>0</v>
      </c>
      <c r="S107" s="13" t="b">
        <f t="shared" si="13"/>
        <v>1</v>
      </c>
      <c r="T107" s="13" t="b">
        <f t="shared" si="14"/>
        <v>1</v>
      </c>
      <c r="U107" s="13" t="b">
        <f t="shared" si="15"/>
        <v>1</v>
      </c>
      <c r="V107" s="13" t="b">
        <f t="shared" si="9"/>
        <v>1</v>
      </c>
      <c r="W107" s="13" t="b">
        <f t="shared" si="10"/>
        <v>1</v>
      </c>
      <c r="X107" s="13" t="b">
        <f t="shared" si="11"/>
        <v>1</v>
      </c>
    </row>
    <row r="108" spans="1:24">
      <c r="A108" s="90">
        <v>93</v>
      </c>
      <c r="B108" s="185"/>
      <c r="C108" s="186"/>
      <c r="D108" s="177"/>
      <c r="E108" s="177"/>
      <c r="F108" s="177"/>
      <c r="G108" s="178"/>
      <c r="H108" s="178"/>
      <c r="I108" s="178"/>
      <c r="J108" s="178"/>
      <c r="K108" s="178"/>
      <c r="L108" s="178"/>
      <c r="M108" s="178"/>
      <c r="N108" s="178"/>
      <c r="O108" s="178"/>
      <c r="P108" s="178"/>
      <c r="Q108" s="178"/>
      <c r="R108" s="91">
        <f t="shared" si="12"/>
        <v>0</v>
      </c>
      <c r="S108" s="13" t="b">
        <f t="shared" si="13"/>
        <v>1</v>
      </c>
      <c r="T108" s="13" t="b">
        <f t="shared" si="14"/>
        <v>1</v>
      </c>
      <c r="U108" s="13" t="b">
        <f t="shared" si="15"/>
        <v>1</v>
      </c>
      <c r="V108" s="13" t="b">
        <f t="shared" si="9"/>
        <v>1</v>
      </c>
      <c r="W108" s="13" t="b">
        <f t="shared" si="10"/>
        <v>1</v>
      </c>
      <c r="X108" s="13" t="b">
        <f t="shared" si="11"/>
        <v>1</v>
      </c>
    </row>
    <row r="109" spans="1:24">
      <c r="A109" s="90">
        <v>94</v>
      </c>
      <c r="B109" s="185"/>
      <c r="C109" s="186"/>
      <c r="D109" s="177"/>
      <c r="E109" s="177"/>
      <c r="F109" s="177"/>
      <c r="G109" s="178"/>
      <c r="H109" s="178"/>
      <c r="I109" s="178"/>
      <c r="J109" s="178"/>
      <c r="K109" s="178"/>
      <c r="L109" s="178"/>
      <c r="M109" s="178"/>
      <c r="N109" s="178"/>
      <c r="O109" s="178"/>
      <c r="P109" s="178"/>
      <c r="Q109" s="178"/>
      <c r="R109" s="91">
        <f t="shared" si="12"/>
        <v>0</v>
      </c>
      <c r="S109" s="13" t="b">
        <f t="shared" si="13"/>
        <v>1</v>
      </c>
      <c r="T109" s="13" t="b">
        <f t="shared" si="14"/>
        <v>1</v>
      </c>
      <c r="U109" s="13" t="b">
        <f t="shared" si="15"/>
        <v>1</v>
      </c>
      <c r="V109" s="13" t="b">
        <f t="shared" si="9"/>
        <v>1</v>
      </c>
      <c r="W109" s="13" t="b">
        <f t="shared" si="10"/>
        <v>1</v>
      </c>
      <c r="X109" s="13" t="b">
        <f t="shared" si="11"/>
        <v>1</v>
      </c>
    </row>
    <row r="110" spans="1:24">
      <c r="A110" s="90">
        <v>95</v>
      </c>
      <c r="B110" s="185"/>
      <c r="C110" s="186"/>
      <c r="D110" s="177"/>
      <c r="E110" s="177"/>
      <c r="F110" s="177"/>
      <c r="G110" s="178"/>
      <c r="H110" s="178"/>
      <c r="I110" s="178"/>
      <c r="J110" s="178"/>
      <c r="K110" s="178"/>
      <c r="L110" s="178"/>
      <c r="M110" s="178"/>
      <c r="N110" s="178"/>
      <c r="O110" s="178"/>
      <c r="P110" s="178"/>
      <c r="Q110" s="178"/>
      <c r="R110" s="91">
        <f t="shared" si="12"/>
        <v>0</v>
      </c>
      <c r="S110" s="13" t="b">
        <f t="shared" si="13"/>
        <v>1</v>
      </c>
      <c r="T110" s="13" t="b">
        <f t="shared" si="14"/>
        <v>1</v>
      </c>
      <c r="U110" s="13" t="b">
        <f t="shared" si="15"/>
        <v>1</v>
      </c>
      <c r="V110" s="13" t="b">
        <f t="shared" si="9"/>
        <v>1</v>
      </c>
      <c r="W110" s="13" t="b">
        <f t="shared" si="10"/>
        <v>1</v>
      </c>
      <c r="X110" s="13" t="b">
        <f t="shared" si="11"/>
        <v>1</v>
      </c>
    </row>
    <row r="111" spans="1:24">
      <c r="A111" s="90">
        <v>96</v>
      </c>
      <c r="B111" s="185"/>
      <c r="C111" s="186"/>
      <c r="D111" s="177"/>
      <c r="E111" s="177"/>
      <c r="F111" s="177"/>
      <c r="G111" s="178"/>
      <c r="H111" s="178"/>
      <c r="I111" s="178"/>
      <c r="J111" s="178"/>
      <c r="K111" s="178"/>
      <c r="L111" s="178"/>
      <c r="M111" s="178"/>
      <c r="N111" s="178"/>
      <c r="O111" s="178"/>
      <c r="P111" s="178"/>
      <c r="Q111" s="178"/>
      <c r="R111" s="91">
        <f t="shared" si="12"/>
        <v>0</v>
      </c>
      <c r="S111" s="13" t="b">
        <f t="shared" si="13"/>
        <v>1</v>
      </c>
      <c r="T111" s="13" t="b">
        <f t="shared" si="14"/>
        <v>1</v>
      </c>
      <c r="U111" s="13" t="b">
        <f t="shared" si="15"/>
        <v>1</v>
      </c>
      <c r="V111" s="13" t="b">
        <f t="shared" si="9"/>
        <v>1</v>
      </c>
      <c r="W111" s="13" t="b">
        <f t="shared" si="10"/>
        <v>1</v>
      </c>
      <c r="X111" s="13" t="b">
        <f t="shared" si="11"/>
        <v>1</v>
      </c>
    </row>
    <row r="112" spans="1:24">
      <c r="A112" s="90">
        <v>97</v>
      </c>
      <c r="B112" s="185"/>
      <c r="C112" s="186"/>
      <c r="D112" s="177"/>
      <c r="E112" s="177"/>
      <c r="F112" s="177"/>
      <c r="G112" s="178"/>
      <c r="H112" s="178"/>
      <c r="I112" s="178"/>
      <c r="J112" s="178"/>
      <c r="K112" s="178"/>
      <c r="L112" s="178"/>
      <c r="M112" s="178"/>
      <c r="N112" s="178"/>
      <c r="O112" s="178"/>
      <c r="P112" s="178"/>
      <c r="Q112" s="178"/>
      <c r="R112" s="91">
        <f t="shared" si="12"/>
        <v>0</v>
      </c>
      <c r="S112" s="13" t="b">
        <f t="shared" si="13"/>
        <v>1</v>
      </c>
      <c r="T112" s="13" t="b">
        <f t="shared" si="14"/>
        <v>1</v>
      </c>
      <c r="U112" s="13" t="b">
        <f t="shared" si="15"/>
        <v>1</v>
      </c>
      <c r="V112" s="13" t="b">
        <f t="shared" si="9"/>
        <v>1</v>
      </c>
      <c r="W112" s="13" t="b">
        <f t="shared" si="10"/>
        <v>1</v>
      </c>
      <c r="X112" s="13" t="b">
        <f t="shared" si="11"/>
        <v>1</v>
      </c>
    </row>
    <row r="113" spans="1:24">
      <c r="A113" s="90">
        <v>98</v>
      </c>
      <c r="B113" s="185"/>
      <c r="C113" s="186"/>
      <c r="D113" s="177"/>
      <c r="E113" s="177"/>
      <c r="F113" s="177"/>
      <c r="G113" s="178"/>
      <c r="H113" s="178"/>
      <c r="I113" s="178"/>
      <c r="J113" s="178"/>
      <c r="K113" s="178"/>
      <c r="L113" s="178"/>
      <c r="M113" s="178"/>
      <c r="N113" s="178"/>
      <c r="O113" s="178"/>
      <c r="P113" s="178"/>
      <c r="Q113" s="178"/>
      <c r="R113" s="91">
        <f t="shared" si="12"/>
        <v>0</v>
      </c>
      <c r="S113" s="13" t="b">
        <f t="shared" si="13"/>
        <v>1</v>
      </c>
      <c r="T113" s="13" t="b">
        <f t="shared" si="14"/>
        <v>1</v>
      </c>
      <c r="U113" s="13" t="b">
        <f t="shared" si="15"/>
        <v>1</v>
      </c>
      <c r="V113" s="13" t="b">
        <f t="shared" si="9"/>
        <v>1</v>
      </c>
      <c r="W113" s="13" t="b">
        <f t="shared" si="10"/>
        <v>1</v>
      </c>
      <c r="X113" s="13" t="b">
        <f t="shared" si="11"/>
        <v>1</v>
      </c>
    </row>
    <row r="114" spans="1:24">
      <c r="A114" s="90">
        <v>99</v>
      </c>
      <c r="B114" s="185"/>
      <c r="C114" s="186"/>
      <c r="D114" s="177"/>
      <c r="E114" s="177"/>
      <c r="F114" s="177"/>
      <c r="G114" s="178"/>
      <c r="H114" s="178"/>
      <c r="I114" s="178"/>
      <c r="J114" s="178"/>
      <c r="K114" s="178"/>
      <c r="L114" s="178"/>
      <c r="M114" s="178"/>
      <c r="N114" s="178"/>
      <c r="O114" s="178"/>
      <c r="P114" s="178"/>
      <c r="Q114" s="178"/>
      <c r="R114" s="91">
        <f t="shared" si="12"/>
        <v>0</v>
      </c>
      <c r="S114" s="13" t="b">
        <f t="shared" si="13"/>
        <v>1</v>
      </c>
      <c r="T114" s="13" t="b">
        <f t="shared" si="14"/>
        <v>1</v>
      </c>
      <c r="U114" s="13" t="b">
        <f t="shared" si="15"/>
        <v>1</v>
      </c>
      <c r="V114" s="13" t="b">
        <f t="shared" si="9"/>
        <v>1</v>
      </c>
      <c r="W114" s="13" t="b">
        <f t="shared" si="10"/>
        <v>1</v>
      </c>
      <c r="X114" s="13" t="b">
        <f t="shared" si="11"/>
        <v>1</v>
      </c>
    </row>
    <row r="115" spans="1:24">
      <c r="A115" s="90">
        <v>100</v>
      </c>
      <c r="B115" s="185"/>
      <c r="C115" s="186"/>
      <c r="D115" s="177"/>
      <c r="E115" s="177"/>
      <c r="F115" s="177"/>
      <c r="G115" s="178"/>
      <c r="H115" s="178"/>
      <c r="I115" s="178"/>
      <c r="J115" s="178"/>
      <c r="K115" s="178"/>
      <c r="L115" s="178"/>
      <c r="M115" s="178"/>
      <c r="N115" s="178"/>
      <c r="O115" s="178"/>
      <c r="P115" s="178"/>
      <c r="Q115" s="178"/>
      <c r="R115" s="91">
        <f t="shared" si="12"/>
        <v>0</v>
      </c>
      <c r="S115" s="13" t="b">
        <f t="shared" si="13"/>
        <v>1</v>
      </c>
      <c r="T115" s="13" t="b">
        <f t="shared" si="14"/>
        <v>1</v>
      </c>
      <c r="U115" s="13" t="b">
        <f t="shared" si="15"/>
        <v>1</v>
      </c>
      <c r="V115" s="13" t="b">
        <f t="shared" si="9"/>
        <v>1</v>
      </c>
      <c r="W115" s="13" t="b">
        <f t="shared" si="10"/>
        <v>1</v>
      </c>
      <c r="X115" s="13" t="b">
        <f t="shared" si="11"/>
        <v>1</v>
      </c>
    </row>
    <row r="116" spans="1:24">
      <c r="A116" s="90">
        <v>101</v>
      </c>
      <c r="B116" s="185"/>
      <c r="C116" s="186"/>
      <c r="D116" s="177"/>
      <c r="E116" s="177"/>
      <c r="F116" s="177"/>
      <c r="G116" s="178"/>
      <c r="H116" s="178"/>
      <c r="I116" s="178"/>
      <c r="J116" s="178"/>
      <c r="K116" s="178"/>
      <c r="L116" s="178"/>
      <c r="M116" s="178"/>
      <c r="N116" s="178"/>
      <c r="O116" s="178"/>
      <c r="P116" s="178"/>
      <c r="Q116" s="178"/>
      <c r="R116" s="91">
        <f t="shared" si="12"/>
        <v>0</v>
      </c>
      <c r="S116" s="13" t="b">
        <f t="shared" si="13"/>
        <v>1</v>
      </c>
      <c r="T116" s="13" t="b">
        <f t="shared" si="14"/>
        <v>1</v>
      </c>
      <c r="U116" s="13" t="b">
        <f t="shared" si="15"/>
        <v>1</v>
      </c>
      <c r="V116" s="13" t="b">
        <f t="shared" si="9"/>
        <v>1</v>
      </c>
      <c r="W116" s="13" t="b">
        <f t="shared" si="10"/>
        <v>1</v>
      </c>
      <c r="X116" s="13" t="b">
        <f t="shared" si="11"/>
        <v>1</v>
      </c>
    </row>
    <row r="117" spans="1:24">
      <c r="A117" s="90">
        <v>102</v>
      </c>
      <c r="B117" s="185"/>
      <c r="C117" s="186"/>
      <c r="D117" s="177"/>
      <c r="E117" s="177"/>
      <c r="F117" s="177"/>
      <c r="G117" s="178"/>
      <c r="H117" s="178"/>
      <c r="I117" s="178"/>
      <c r="J117" s="178"/>
      <c r="K117" s="178"/>
      <c r="L117" s="178"/>
      <c r="M117" s="178"/>
      <c r="N117" s="178"/>
      <c r="O117" s="178"/>
      <c r="P117" s="178"/>
      <c r="Q117" s="178"/>
      <c r="R117" s="91">
        <f t="shared" si="12"/>
        <v>0</v>
      </c>
      <c r="S117" s="13" t="b">
        <f t="shared" si="13"/>
        <v>1</v>
      </c>
      <c r="T117" s="13" t="b">
        <f t="shared" si="14"/>
        <v>1</v>
      </c>
      <c r="U117" s="13" t="b">
        <f t="shared" si="15"/>
        <v>1</v>
      </c>
      <c r="V117" s="13" t="b">
        <f t="shared" si="9"/>
        <v>1</v>
      </c>
      <c r="W117" s="13" t="b">
        <f t="shared" si="10"/>
        <v>1</v>
      </c>
      <c r="X117" s="13" t="b">
        <f t="shared" si="11"/>
        <v>1</v>
      </c>
    </row>
    <row r="118" spans="1:24">
      <c r="A118" s="90">
        <v>103</v>
      </c>
      <c r="B118" s="185"/>
      <c r="C118" s="186"/>
      <c r="D118" s="177"/>
      <c r="E118" s="177"/>
      <c r="F118" s="177"/>
      <c r="G118" s="178"/>
      <c r="H118" s="178"/>
      <c r="I118" s="178"/>
      <c r="J118" s="178"/>
      <c r="K118" s="178"/>
      <c r="L118" s="178"/>
      <c r="M118" s="178"/>
      <c r="N118" s="178"/>
      <c r="O118" s="178"/>
      <c r="P118" s="178"/>
      <c r="Q118" s="178"/>
      <c r="R118" s="91">
        <f t="shared" si="12"/>
        <v>0</v>
      </c>
      <c r="S118" s="13" t="b">
        <f t="shared" si="13"/>
        <v>1</v>
      </c>
      <c r="T118" s="13" t="b">
        <f t="shared" si="14"/>
        <v>1</v>
      </c>
      <c r="U118" s="13" t="b">
        <f t="shared" si="15"/>
        <v>1</v>
      </c>
      <c r="V118" s="13" t="b">
        <f t="shared" si="9"/>
        <v>1</v>
      </c>
      <c r="W118" s="13" t="b">
        <f t="shared" si="10"/>
        <v>1</v>
      </c>
      <c r="X118" s="13" t="b">
        <f t="shared" si="11"/>
        <v>1</v>
      </c>
    </row>
    <row r="119" spans="1:24">
      <c r="A119" s="90">
        <v>104</v>
      </c>
      <c r="B119" s="185"/>
      <c r="C119" s="186"/>
      <c r="D119" s="177"/>
      <c r="E119" s="177"/>
      <c r="F119" s="177"/>
      <c r="G119" s="178"/>
      <c r="H119" s="178"/>
      <c r="I119" s="178"/>
      <c r="J119" s="178"/>
      <c r="K119" s="178"/>
      <c r="L119" s="178"/>
      <c r="M119" s="178"/>
      <c r="N119" s="178"/>
      <c r="O119" s="178"/>
      <c r="P119" s="178"/>
      <c r="Q119" s="178"/>
      <c r="R119" s="91">
        <f t="shared" si="12"/>
        <v>0</v>
      </c>
      <c r="S119" s="13" t="b">
        <f t="shared" si="13"/>
        <v>1</v>
      </c>
      <c r="T119" s="13" t="b">
        <f t="shared" si="14"/>
        <v>1</v>
      </c>
      <c r="U119" s="13" t="b">
        <f t="shared" si="15"/>
        <v>1</v>
      </c>
      <c r="V119" s="13" t="b">
        <f t="shared" si="9"/>
        <v>1</v>
      </c>
      <c r="W119" s="13" t="b">
        <f t="shared" si="10"/>
        <v>1</v>
      </c>
      <c r="X119" s="13" t="b">
        <f t="shared" si="11"/>
        <v>1</v>
      </c>
    </row>
    <row r="120" spans="1:24">
      <c r="A120" s="90">
        <v>105</v>
      </c>
      <c r="B120" s="185"/>
      <c r="C120" s="186"/>
      <c r="D120" s="177"/>
      <c r="E120" s="177"/>
      <c r="F120" s="177"/>
      <c r="G120" s="178"/>
      <c r="H120" s="178"/>
      <c r="I120" s="178"/>
      <c r="J120" s="178"/>
      <c r="K120" s="178"/>
      <c r="L120" s="178"/>
      <c r="M120" s="178"/>
      <c r="N120" s="178"/>
      <c r="O120" s="178"/>
      <c r="P120" s="178"/>
      <c r="Q120" s="178"/>
      <c r="R120" s="91">
        <f t="shared" si="12"/>
        <v>0</v>
      </c>
      <c r="S120" s="13" t="b">
        <f t="shared" si="13"/>
        <v>1</v>
      </c>
      <c r="T120" s="13" t="b">
        <f t="shared" si="14"/>
        <v>1</v>
      </c>
      <c r="U120" s="13" t="b">
        <f t="shared" si="15"/>
        <v>1</v>
      </c>
      <c r="V120" s="13" t="b">
        <f t="shared" si="9"/>
        <v>1</v>
      </c>
      <c r="W120" s="13" t="b">
        <f t="shared" si="10"/>
        <v>1</v>
      </c>
      <c r="X120" s="13" t="b">
        <f t="shared" si="11"/>
        <v>1</v>
      </c>
    </row>
    <row r="121" spans="1:24">
      <c r="A121" s="90">
        <v>106</v>
      </c>
      <c r="B121" s="185"/>
      <c r="C121" s="186"/>
      <c r="D121" s="177"/>
      <c r="E121" s="177"/>
      <c r="F121" s="177"/>
      <c r="G121" s="178"/>
      <c r="H121" s="178"/>
      <c r="I121" s="178"/>
      <c r="J121" s="178"/>
      <c r="K121" s="178"/>
      <c r="L121" s="178"/>
      <c r="M121" s="178"/>
      <c r="N121" s="178"/>
      <c r="O121" s="178"/>
      <c r="P121" s="178"/>
      <c r="Q121" s="178"/>
      <c r="R121" s="91">
        <f t="shared" si="12"/>
        <v>0</v>
      </c>
      <c r="S121" s="13" t="b">
        <f t="shared" si="13"/>
        <v>1</v>
      </c>
      <c r="T121" s="13" t="b">
        <f t="shared" si="14"/>
        <v>1</v>
      </c>
      <c r="U121" s="13" t="b">
        <f t="shared" si="15"/>
        <v>1</v>
      </c>
      <c r="V121" s="13" t="b">
        <f t="shared" si="9"/>
        <v>1</v>
      </c>
      <c r="W121" s="13" t="b">
        <f t="shared" si="10"/>
        <v>1</v>
      </c>
      <c r="X121" s="13" t="b">
        <f t="shared" si="11"/>
        <v>1</v>
      </c>
    </row>
    <row r="122" spans="1:24">
      <c r="A122" s="90">
        <v>107</v>
      </c>
      <c r="B122" s="185"/>
      <c r="C122" s="186"/>
      <c r="D122" s="177"/>
      <c r="E122" s="177"/>
      <c r="F122" s="177"/>
      <c r="G122" s="178"/>
      <c r="H122" s="178"/>
      <c r="I122" s="178"/>
      <c r="J122" s="178"/>
      <c r="K122" s="178"/>
      <c r="L122" s="178"/>
      <c r="M122" s="178"/>
      <c r="N122" s="178"/>
      <c r="O122" s="178"/>
      <c r="P122" s="178"/>
      <c r="Q122" s="178"/>
      <c r="R122" s="91">
        <f t="shared" si="12"/>
        <v>0</v>
      </c>
      <c r="S122" s="13" t="b">
        <f t="shared" si="13"/>
        <v>1</v>
      </c>
      <c r="T122" s="13" t="b">
        <f t="shared" si="14"/>
        <v>1</v>
      </c>
      <c r="U122" s="13" t="b">
        <f t="shared" si="15"/>
        <v>1</v>
      </c>
      <c r="V122" s="13" t="b">
        <f t="shared" si="9"/>
        <v>1</v>
      </c>
      <c r="W122" s="13" t="b">
        <f t="shared" si="10"/>
        <v>1</v>
      </c>
      <c r="X122" s="13" t="b">
        <f t="shared" si="11"/>
        <v>1</v>
      </c>
    </row>
    <row r="123" spans="1:24">
      <c r="A123" s="90">
        <v>108</v>
      </c>
      <c r="B123" s="185"/>
      <c r="C123" s="186"/>
      <c r="D123" s="177"/>
      <c r="E123" s="177"/>
      <c r="F123" s="177"/>
      <c r="G123" s="178"/>
      <c r="H123" s="178"/>
      <c r="I123" s="178"/>
      <c r="J123" s="178"/>
      <c r="K123" s="178"/>
      <c r="L123" s="178"/>
      <c r="M123" s="178"/>
      <c r="N123" s="178"/>
      <c r="O123" s="178"/>
      <c r="P123" s="178"/>
      <c r="Q123" s="178"/>
      <c r="R123" s="91">
        <f t="shared" si="12"/>
        <v>0</v>
      </c>
      <c r="S123" s="13" t="b">
        <f t="shared" si="13"/>
        <v>1</v>
      </c>
      <c r="T123" s="13" t="b">
        <f t="shared" si="14"/>
        <v>1</v>
      </c>
      <c r="U123" s="13" t="b">
        <f t="shared" si="15"/>
        <v>1</v>
      </c>
      <c r="V123" s="13" t="b">
        <f t="shared" si="9"/>
        <v>1</v>
      </c>
      <c r="W123" s="13" t="b">
        <f t="shared" si="10"/>
        <v>1</v>
      </c>
      <c r="X123" s="13" t="b">
        <f t="shared" si="11"/>
        <v>1</v>
      </c>
    </row>
    <row r="124" spans="1:24">
      <c r="A124" s="90">
        <v>109</v>
      </c>
      <c r="B124" s="185"/>
      <c r="C124" s="186"/>
      <c r="D124" s="177"/>
      <c r="E124" s="177"/>
      <c r="F124" s="177"/>
      <c r="G124" s="178"/>
      <c r="H124" s="178"/>
      <c r="I124" s="178"/>
      <c r="J124" s="178"/>
      <c r="K124" s="178"/>
      <c r="L124" s="178"/>
      <c r="M124" s="178"/>
      <c r="N124" s="178"/>
      <c r="O124" s="178"/>
      <c r="P124" s="178"/>
      <c r="Q124" s="178"/>
      <c r="R124" s="91">
        <f t="shared" si="12"/>
        <v>0</v>
      </c>
      <c r="S124" s="13" t="b">
        <f t="shared" si="13"/>
        <v>1</v>
      </c>
      <c r="T124" s="13" t="b">
        <f t="shared" si="14"/>
        <v>1</v>
      </c>
      <c r="U124" s="13" t="b">
        <f t="shared" si="15"/>
        <v>1</v>
      </c>
      <c r="V124" s="13" t="b">
        <f t="shared" si="9"/>
        <v>1</v>
      </c>
      <c r="W124" s="13" t="b">
        <f t="shared" si="10"/>
        <v>1</v>
      </c>
      <c r="X124" s="13" t="b">
        <f t="shared" si="11"/>
        <v>1</v>
      </c>
    </row>
    <row r="125" spans="1:24">
      <c r="A125" s="90">
        <v>110</v>
      </c>
      <c r="B125" s="185"/>
      <c r="C125" s="186"/>
      <c r="D125" s="177"/>
      <c r="E125" s="177"/>
      <c r="F125" s="177"/>
      <c r="G125" s="178"/>
      <c r="H125" s="178"/>
      <c r="I125" s="178"/>
      <c r="J125" s="178"/>
      <c r="K125" s="178"/>
      <c r="L125" s="178"/>
      <c r="M125" s="178"/>
      <c r="N125" s="178"/>
      <c r="O125" s="178"/>
      <c r="P125" s="178"/>
      <c r="Q125" s="178"/>
      <c r="R125" s="91">
        <f t="shared" si="12"/>
        <v>0</v>
      </c>
      <c r="S125" s="13" t="b">
        <f t="shared" si="13"/>
        <v>1</v>
      </c>
      <c r="T125" s="13" t="b">
        <f t="shared" si="14"/>
        <v>1</v>
      </c>
      <c r="U125" s="13" t="b">
        <f t="shared" si="15"/>
        <v>1</v>
      </c>
      <c r="V125" s="13" t="b">
        <f t="shared" si="9"/>
        <v>1</v>
      </c>
      <c r="W125" s="13" t="b">
        <f t="shared" si="10"/>
        <v>1</v>
      </c>
      <c r="X125" s="13" t="b">
        <f t="shared" si="11"/>
        <v>1</v>
      </c>
    </row>
    <row r="126" spans="1:24">
      <c r="A126" s="90">
        <v>111</v>
      </c>
      <c r="B126" s="185"/>
      <c r="C126" s="186"/>
      <c r="D126" s="177"/>
      <c r="E126" s="177"/>
      <c r="F126" s="177"/>
      <c r="G126" s="178"/>
      <c r="H126" s="178"/>
      <c r="I126" s="178"/>
      <c r="J126" s="178"/>
      <c r="K126" s="178"/>
      <c r="L126" s="178"/>
      <c r="M126" s="178"/>
      <c r="N126" s="178"/>
      <c r="O126" s="178"/>
      <c r="P126" s="178"/>
      <c r="Q126" s="178"/>
      <c r="R126" s="91">
        <f t="shared" si="12"/>
        <v>0</v>
      </c>
      <c r="S126" s="13" t="b">
        <f t="shared" si="13"/>
        <v>1</v>
      </c>
      <c r="T126" s="13" t="b">
        <f t="shared" si="14"/>
        <v>1</v>
      </c>
      <c r="U126" s="13" t="b">
        <f t="shared" si="15"/>
        <v>1</v>
      </c>
      <c r="V126" s="13" t="b">
        <f t="shared" si="9"/>
        <v>1</v>
      </c>
      <c r="W126" s="13" t="b">
        <f t="shared" si="10"/>
        <v>1</v>
      </c>
      <c r="X126" s="13" t="b">
        <f t="shared" si="11"/>
        <v>1</v>
      </c>
    </row>
    <row r="127" spans="1:24">
      <c r="A127" s="90">
        <v>112</v>
      </c>
      <c r="B127" s="185"/>
      <c r="C127" s="186"/>
      <c r="D127" s="177"/>
      <c r="E127" s="177"/>
      <c r="F127" s="177"/>
      <c r="G127" s="178"/>
      <c r="H127" s="178"/>
      <c r="I127" s="178"/>
      <c r="J127" s="178"/>
      <c r="K127" s="178"/>
      <c r="L127" s="178"/>
      <c r="M127" s="178"/>
      <c r="N127" s="178"/>
      <c r="O127" s="178"/>
      <c r="P127" s="178"/>
      <c r="Q127" s="178"/>
      <c r="R127" s="91">
        <f t="shared" si="12"/>
        <v>0</v>
      </c>
      <c r="S127" s="13" t="b">
        <f t="shared" si="13"/>
        <v>1</v>
      </c>
      <c r="T127" s="13" t="b">
        <f t="shared" si="14"/>
        <v>1</v>
      </c>
      <c r="U127" s="13" t="b">
        <f t="shared" si="15"/>
        <v>1</v>
      </c>
      <c r="V127" s="13" t="b">
        <f t="shared" si="9"/>
        <v>1</v>
      </c>
      <c r="W127" s="13" t="b">
        <f t="shared" si="10"/>
        <v>1</v>
      </c>
      <c r="X127" s="13" t="b">
        <f t="shared" si="11"/>
        <v>1</v>
      </c>
    </row>
    <row r="128" spans="1:24">
      <c r="A128" s="90">
        <v>113</v>
      </c>
      <c r="B128" s="185"/>
      <c r="C128" s="186"/>
      <c r="D128" s="177"/>
      <c r="E128" s="177"/>
      <c r="F128" s="177"/>
      <c r="G128" s="178"/>
      <c r="H128" s="178"/>
      <c r="I128" s="178"/>
      <c r="J128" s="178"/>
      <c r="K128" s="178"/>
      <c r="L128" s="178"/>
      <c r="M128" s="178"/>
      <c r="N128" s="178"/>
      <c r="O128" s="178"/>
      <c r="P128" s="178"/>
      <c r="Q128" s="178"/>
      <c r="R128" s="91">
        <f t="shared" si="12"/>
        <v>0</v>
      </c>
      <c r="S128" s="13" t="b">
        <f t="shared" si="13"/>
        <v>1</v>
      </c>
      <c r="T128" s="13" t="b">
        <f t="shared" si="14"/>
        <v>1</v>
      </c>
      <c r="U128" s="13" t="b">
        <f t="shared" si="15"/>
        <v>1</v>
      </c>
      <c r="V128" s="13" t="b">
        <f t="shared" si="9"/>
        <v>1</v>
      </c>
      <c r="W128" s="13" t="b">
        <f t="shared" si="10"/>
        <v>1</v>
      </c>
      <c r="X128" s="13" t="b">
        <f t="shared" si="11"/>
        <v>1</v>
      </c>
    </row>
    <row r="129" spans="1:24">
      <c r="A129" s="90">
        <v>114</v>
      </c>
      <c r="B129" s="185"/>
      <c r="C129" s="186"/>
      <c r="D129" s="177"/>
      <c r="E129" s="177"/>
      <c r="F129" s="177"/>
      <c r="G129" s="178"/>
      <c r="H129" s="178"/>
      <c r="I129" s="178"/>
      <c r="J129" s="178"/>
      <c r="K129" s="178"/>
      <c r="L129" s="178"/>
      <c r="M129" s="178"/>
      <c r="N129" s="178"/>
      <c r="O129" s="178"/>
      <c r="P129" s="178"/>
      <c r="Q129" s="178"/>
      <c r="R129" s="91">
        <f t="shared" si="12"/>
        <v>0</v>
      </c>
      <c r="S129" s="13" t="b">
        <f t="shared" si="13"/>
        <v>1</v>
      </c>
      <c r="T129" s="13" t="b">
        <f t="shared" si="14"/>
        <v>1</v>
      </c>
      <c r="U129" s="13" t="b">
        <f t="shared" si="15"/>
        <v>1</v>
      </c>
      <c r="V129" s="13" t="b">
        <f t="shared" si="9"/>
        <v>1</v>
      </c>
      <c r="W129" s="13" t="b">
        <f t="shared" si="10"/>
        <v>1</v>
      </c>
      <c r="X129" s="13" t="b">
        <f t="shared" si="11"/>
        <v>1</v>
      </c>
    </row>
    <row r="130" spans="1:24">
      <c r="A130" s="90">
        <v>115</v>
      </c>
      <c r="B130" s="185"/>
      <c r="C130" s="186"/>
      <c r="D130" s="177"/>
      <c r="E130" s="177"/>
      <c r="F130" s="177"/>
      <c r="G130" s="178"/>
      <c r="H130" s="178"/>
      <c r="I130" s="178"/>
      <c r="J130" s="178"/>
      <c r="K130" s="178"/>
      <c r="L130" s="178"/>
      <c r="M130" s="178"/>
      <c r="N130" s="178"/>
      <c r="O130" s="178"/>
      <c r="P130" s="178"/>
      <c r="Q130" s="178"/>
      <c r="R130" s="91">
        <f t="shared" si="12"/>
        <v>0</v>
      </c>
      <c r="S130" s="13" t="b">
        <f t="shared" si="13"/>
        <v>1</v>
      </c>
      <c r="T130" s="13" t="b">
        <f t="shared" si="14"/>
        <v>1</v>
      </c>
      <c r="U130" s="13" t="b">
        <f t="shared" si="15"/>
        <v>1</v>
      </c>
      <c r="V130" s="13" t="b">
        <f t="shared" si="9"/>
        <v>1</v>
      </c>
      <c r="W130" s="13" t="b">
        <f t="shared" si="10"/>
        <v>1</v>
      </c>
      <c r="X130" s="13" t="b">
        <f t="shared" si="11"/>
        <v>1</v>
      </c>
    </row>
    <row r="131" spans="1:24">
      <c r="A131" s="90">
        <v>116</v>
      </c>
      <c r="B131" s="185"/>
      <c r="C131" s="186"/>
      <c r="D131" s="177"/>
      <c r="E131" s="177"/>
      <c r="F131" s="177"/>
      <c r="G131" s="178"/>
      <c r="H131" s="178"/>
      <c r="I131" s="178"/>
      <c r="J131" s="178"/>
      <c r="K131" s="178"/>
      <c r="L131" s="178"/>
      <c r="M131" s="178"/>
      <c r="N131" s="178"/>
      <c r="O131" s="178"/>
      <c r="P131" s="178"/>
      <c r="Q131" s="178"/>
      <c r="R131" s="91">
        <f t="shared" si="12"/>
        <v>0</v>
      </c>
      <c r="S131" s="13" t="b">
        <f t="shared" si="13"/>
        <v>1</v>
      </c>
      <c r="T131" s="13" t="b">
        <f t="shared" si="14"/>
        <v>1</v>
      </c>
      <c r="U131" s="13" t="b">
        <f t="shared" si="15"/>
        <v>1</v>
      </c>
      <c r="V131" s="13" t="b">
        <f t="shared" si="9"/>
        <v>1</v>
      </c>
      <c r="W131" s="13" t="b">
        <f t="shared" si="10"/>
        <v>1</v>
      </c>
      <c r="X131" s="13" t="b">
        <f t="shared" si="11"/>
        <v>1</v>
      </c>
    </row>
    <row r="132" spans="1:24">
      <c r="A132" s="90">
        <v>117</v>
      </c>
      <c r="B132" s="185"/>
      <c r="C132" s="186"/>
      <c r="D132" s="177"/>
      <c r="E132" s="177"/>
      <c r="F132" s="177"/>
      <c r="G132" s="178"/>
      <c r="H132" s="178"/>
      <c r="I132" s="178"/>
      <c r="J132" s="178"/>
      <c r="K132" s="178"/>
      <c r="L132" s="178"/>
      <c r="M132" s="178"/>
      <c r="N132" s="178"/>
      <c r="O132" s="178"/>
      <c r="P132" s="178"/>
      <c r="Q132" s="178"/>
      <c r="R132" s="91">
        <f t="shared" si="12"/>
        <v>0</v>
      </c>
      <c r="S132" s="13" t="b">
        <f t="shared" si="13"/>
        <v>1</v>
      </c>
      <c r="T132" s="13" t="b">
        <f t="shared" si="14"/>
        <v>1</v>
      </c>
      <c r="U132" s="13" t="b">
        <f t="shared" si="15"/>
        <v>1</v>
      </c>
      <c r="V132" s="13" t="b">
        <f t="shared" si="9"/>
        <v>1</v>
      </c>
      <c r="W132" s="13" t="b">
        <f t="shared" si="10"/>
        <v>1</v>
      </c>
      <c r="X132" s="13" t="b">
        <f t="shared" si="11"/>
        <v>1</v>
      </c>
    </row>
    <row r="133" spans="1:24">
      <c r="A133" s="90">
        <v>118</v>
      </c>
      <c r="B133" s="185"/>
      <c r="C133" s="186"/>
      <c r="D133" s="177"/>
      <c r="E133" s="177"/>
      <c r="F133" s="177"/>
      <c r="G133" s="178"/>
      <c r="H133" s="178"/>
      <c r="I133" s="178"/>
      <c r="J133" s="178"/>
      <c r="K133" s="178"/>
      <c r="L133" s="178"/>
      <c r="M133" s="178"/>
      <c r="N133" s="178"/>
      <c r="O133" s="178"/>
      <c r="P133" s="178"/>
      <c r="Q133" s="178"/>
      <c r="R133" s="91">
        <f t="shared" si="12"/>
        <v>0</v>
      </c>
      <c r="S133" s="13" t="b">
        <f t="shared" si="13"/>
        <v>1</v>
      </c>
      <c r="T133" s="13" t="b">
        <f t="shared" si="14"/>
        <v>1</v>
      </c>
      <c r="U133" s="13" t="b">
        <f t="shared" si="15"/>
        <v>1</v>
      </c>
      <c r="V133" s="13" t="b">
        <f t="shared" si="9"/>
        <v>1</v>
      </c>
      <c r="W133" s="13" t="b">
        <f t="shared" si="10"/>
        <v>1</v>
      </c>
      <c r="X133" s="13" t="b">
        <f t="shared" si="11"/>
        <v>1</v>
      </c>
    </row>
    <row r="134" spans="1:24">
      <c r="A134" s="90">
        <v>119</v>
      </c>
      <c r="B134" s="185"/>
      <c r="C134" s="186"/>
      <c r="D134" s="177"/>
      <c r="E134" s="177"/>
      <c r="F134" s="177"/>
      <c r="G134" s="178"/>
      <c r="H134" s="178"/>
      <c r="I134" s="178"/>
      <c r="J134" s="178"/>
      <c r="K134" s="178"/>
      <c r="L134" s="178"/>
      <c r="M134" s="178"/>
      <c r="N134" s="178"/>
      <c r="O134" s="178"/>
      <c r="P134" s="178"/>
      <c r="Q134" s="178"/>
      <c r="R134" s="91">
        <f t="shared" si="12"/>
        <v>0</v>
      </c>
      <c r="S134" s="13" t="b">
        <f t="shared" si="13"/>
        <v>1</v>
      </c>
      <c r="T134" s="13" t="b">
        <f t="shared" si="14"/>
        <v>1</v>
      </c>
      <c r="U134" s="13" t="b">
        <f t="shared" si="15"/>
        <v>1</v>
      </c>
      <c r="V134" s="13" t="b">
        <f t="shared" si="9"/>
        <v>1</v>
      </c>
      <c r="W134" s="13" t="b">
        <f t="shared" si="10"/>
        <v>1</v>
      </c>
      <c r="X134" s="13" t="b">
        <f t="shared" si="11"/>
        <v>1</v>
      </c>
    </row>
    <row r="135" spans="1:24">
      <c r="A135" s="90">
        <v>120</v>
      </c>
      <c r="B135" s="185"/>
      <c r="C135" s="186"/>
      <c r="D135" s="177"/>
      <c r="E135" s="177"/>
      <c r="F135" s="177"/>
      <c r="G135" s="178"/>
      <c r="H135" s="178"/>
      <c r="I135" s="178"/>
      <c r="J135" s="178"/>
      <c r="K135" s="178"/>
      <c r="L135" s="178"/>
      <c r="M135" s="178"/>
      <c r="N135" s="178"/>
      <c r="O135" s="178"/>
      <c r="P135" s="178"/>
      <c r="Q135" s="178"/>
      <c r="R135" s="91">
        <f t="shared" si="12"/>
        <v>0</v>
      </c>
      <c r="S135" s="13" t="b">
        <f t="shared" si="13"/>
        <v>1</v>
      </c>
      <c r="T135" s="13" t="b">
        <f t="shared" si="14"/>
        <v>1</v>
      </c>
      <c r="U135" s="13" t="b">
        <f t="shared" si="15"/>
        <v>1</v>
      </c>
      <c r="V135" s="13" t="b">
        <f t="shared" si="9"/>
        <v>1</v>
      </c>
      <c r="W135" s="13" t="b">
        <f t="shared" si="10"/>
        <v>1</v>
      </c>
      <c r="X135" s="13" t="b">
        <f t="shared" si="11"/>
        <v>1</v>
      </c>
    </row>
    <row r="136" spans="1:24">
      <c r="A136" s="90">
        <v>121</v>
      </c>
      <c r="B136" s="185"/>
      <c r="C136" s="186"/>
      <c r="D136" s="177"/>
      <c r="E136" s="177"/>
      <c r="F136" s="177"/>
      <c r="G136" s="178"/>
      <c r="H136" s="178"/>
      <c r="I136" s="178"/>
      <c r="J136" s="178"/>
      <c r="K136" s="178"/>
      <c r="L136" s="178"/>
      <c r="M136" s="178"/>
      <c r="N136" s="178"/>
      <c r="O136" s="178"/>
      <c r="P136" s="178"/>
      <c r="Q136" s="178"/>
      <c r="R136" s="91">
        <f t="shared" si="12"/>
        <v>0</v>
      </c>
      <c r="S136" s="13" t="b">
        <f t="shared" si="13"/>
        <v>1</v>
      </c>
      <c r="T136" s="13" t="b">
        <f t="shared" si="14"/>
        <v>1</v>
      </c>
      <c r="U136" s="13" t="b">
        <f t="shared" si="15"/>
        <v>1</v>
      </c>
      <c r="V136" s="13" t="b">
        <f t="shared" si="9"/>
        <v>1</v>
      </c>
      <c r="W136" s="13" t="b">
        <f t="shared" si="10"/>
        <v>1</v>
      </c>
      <c r="X136" s="13" t="b">
        <f t="shared" si="11"/>
        <v>1</v>
      </c>
    </row>
    <row r="137" spans="1:24">
      <c r="A137" s="90">
        <v>122</v>
      </c>
      <c r="B137" s="185"/>
      <c r="C137" s="186"/>
      <c r="D137" s="177"/>
      <c r="E137" s="177"/>
      <c r="F137" s="177"/>
      <c r="G137" s="178"/>
      <c r="H137" s="178"/>
      <c r="I137" s="178"/>
      <c r="J137" s="178"/>
      <c r="K137" s="178"/>
      <c r="L137" s="178"/>
      <c r="M137" s="178"/>
      <c r="N137" s="178"/>
      <c r="O137" s="178"/>
      <c r="P137" s="178"/>
      <c r="Q137" s="178"/>
      <c r="R137" s="91">
        <f t="shared" si="12"/>
        <v>0</v>
      </c>
      <c r="S137" s="13" t="b">
        <f t="shared" si="13"/>
        <v>1</v>
      </c>
      <c r="T137" s="13" t="b">
        <f t="shared" si="14"/>
        <v>1</v>
      </c>
      <c r="U137" s="13" t="b">
        <f t="shared" si="15"/>
        <v>1</v>
      </c>
      <c r="V137" s="13" t="b">
        <f t="shared" si="9"/>
        <v>1</v>
      </c>
      <c r="W137" s="13" t="b">
        <f t="shared" si="10"/>
        <v>1</v>
      </c>
      <c r="X137" s="13" t="b">
        <f t="shared" si="11"/>
        <v>1</v>
      </c>
    </row>
    <row r="138" spans="1:24">
      <c r="A138" s="90">
        <v>123</v>
      </c>
      <c r="B138" s="185"/>
      <c r="C138" s="186"/>
      <c r="D138" s="177"/>
      <c r="E138" s="177"/>
      <c r="F138" s="177"/>
      <c r="G138" s="178"/>
      <c r="H138" s="178"/>
      <c r="I138" s="178"/>
      <c r="J138" s="178"/>
      <c r="K138" s="178"/>
      <c r="L138" s="178"/>
      <c r="M138" s="178"/>
      <c r="N138" s="178"/>
      <c r="O138" s="178"/>
      <c r="P138" s="178"/>
      <c r="Q138" s="178"/>
      <c r="R138" s="91">
        <f t="shared" si="12"/>
        <v>0</v>
      </c>
      <c r="S138" s="13" t="b">
        <f t="shared" si="13"/>
        <v>1</v>
      </c>
      <c r="T138" s="13" t="b">
        <f t="shared" si="14"/>
        <v>1</v>
      </c>
      <c r="U138" s="13" t="b">
        <f t="shared" si="15"/>
        <v>1</v>
      </c>
      <c r="V138" s="13" t="b">
        <f t="shared" si="9"/>
        <v>1</v>
      </c>
      <c r="W138" s="13" t="b">
        <f t="shared" si="10"/>
        <v>1</v>
      </c>
      <c r="X138" s="13" t="b">
        <f t="shared" si="11"/>
        <v>1</v>
      </c>
    </row>
    <row r="139" spans="1:24">
      <c r="A139" s="90">
        <v>124</v>
      </c>
      <c r="B139" s="185"/>
      <c r="C139" s="186"/>
      <c r="D139" s="177"/>
      <c r="E139" s="177"/>
      <c r="F139" s="177"/>
      <c r="G139" s="178"/>
      <c r="H139" s="178"/>
      <c r="I139" s="178"/>
      <c r="J139" s="178"/>
      <c r="K139" s="178"/>
      <c r="L139" s="178"/>
      <c r="M139" s="178"/>
      <c r="N139" s="178"/>
      <c r="O139" s="178"/>
      <c r="P139" s="178"/>
      <c r="Q139" s="178"/>
      <c r="R139" s="91">
        <f t="shared" si="12"/>
        <v>0</v>
      </c>
      <c r="S139" s="13" t="b">
        <f t="shared" si="13"/>
        <v>1</v>
      </c>
      <c r="T139" s="13" t="b">
        <f t="shared" si="14"/>
        <v>1</v>
      </c>
      <c r="U139" s="13" t="b">
        <f t="shared" si="15"/>
        <v>1</v>
      </c>
      <c r="V139" s="13" t="b">
        <f t="shared" si="9"/>
        <v>1</v>
      </c>
      <c r="W139" s="13" t="b">
        <f t="shared" si="10"/>
        <v>1</v>
      </c>
      <c r="X139" s="13" t="b">
        <f t="shared" si="11"/>
        <v>1</v>
      </c>
    </row>
    <row r="140" spans="1:24">
      <c r="A140" s="90">
        <v>125</v>
      </c>
      <c r="B140" s="185"/>
      <c r="C140" s="186"/>
      <c r="D140" s="177"/>
      <c r="E140" s="177"/>
      <c r="F140" s="177"/>
      <c r="G140" s="178"/>
      <c r="H140" s="178"/>
      <c r="I140" s="178"/>
      <c r="J140" s="178"/>
      <c r="K140" s="178"/>
      <c r="L140" s="178"/>
      <c r="M140" s="178"/>
      <c r="N140" s="178"/>
      <c r="O140" s="178"/>
      <c r="P140" s="178"/>
      <c r="Q140" s="178"/>
      <c r="R140" s="91">
        <f t="shared" si="12"/>
        <v>0</v>
      </c>
      <c r="S140" s="13" t="b">
        <f t="shared" si="13"/>
        <v>1</v>
      </c>
      <c r="T140" s="13" t="b">
        <f t="shared" si="14"/>
        <v>1</v>
      </c>
      <c r="U140" s="13" t="b">
        <f t="shared" si="15"/>
        <v>1</v>
      </c>
      <c r="V140" s="13" t="b">
        <f t="shared" si="9"/>
        <v>1</v>
      </c>
      <c r="W140" s="13" t="b">
        <f t="shared" si="10"/>
        <v>1</v>
      </c>
      <c r="X140" s="13" t="b">
        <f t="shared" si="11"/>
        <v>1</v>
      </c>
    </row>
    <row r="141" spans="1:24">
      <c r="A141" s="90">
        <v>126</v>
      </c>
      <c r="B141" s="185"/>
      <c r="C141" s="186"/>
      <c r="D141" s="177"/>
      <c r="E141" s="177"/>
      <c r="F141" s="177"/>
      <c r="G141" s="178"/>
      <c r="H141" s="178"/>
      <c r="I141" s="178"/>
      <c r="J141" s="178"/>
      <c r="K141" s="178"/>
      <c r="L141" s="178"/>
      <c r="M141" s="178"/>
      <c r="N141" s="178"/>
      <c r="O141" s="178"/>
      <c r="P141" s="178"/>
      <c r="Q141" s="178"/>
      <c r="R141" s="91">
        <f t="shared" si="12"/>
        <v>0</v>
      </c>
      <c r="S141" s="13" t="b">
        <f t="shared" si="13"/>
        <v>1</v>
      </c>
      <c r="T141" s="13" t="b">
        <f t="shared" si="14"/>
        <v>1</v>
      </c>
      <c r="U141" s="13" t="b">
        <f t="shared" si="15"/>
        <v>1</v>
      </c>
      <c r="V141" s="13" t="b">
        <f t="shared" si="9"/>
        <v>1</v>
      </c>
      <c r="W141" s="13" t="b">
        <f t="shared" si="10"/>
        <v>1</v>
      </c>
      <c r="X141" s="13" t="b">
        <f t="shared" si="11"/>
        <v>1</v>
      </c>
    </row>
    <row r="142" spans="1:24">
      <c r="A142" s="90">
        <v>127</v>
      </c>
      <c r="B142" s="185"/>
      <c r="C142" s="186"/>
      <c r="D142" s="177"/>
      <c r="E142" s="177"/>
      <c r="F142" s="177"/>
      <c r="G142" s="178"/>
      <c r="H142" s="178"/>
      <c r="I142" s="178"/>
      <c r="J142" s="178"/>
      <c r="K142" s="178"/>
      <c r="L142" s="178"/>
      <c r="M142" s="178"/>
      <c r="N142" s="178"/>
      <c r="O142" s="178"/>
      <c r="P142" s="178"/>
      <c r="Q142" s="178"/>
      <c r="R142" s="91">
        <f t="shared" si="12"/>
        <v>0</v>
      </c>
      <c r="S142" s="13" t="b">
        <f t="shared" si="13"/>
        <v>1</v>
      </c>
      <c r="T142" s="13" t="b">
        <f t="shared" si="14"/>
        <v>1</v>
      </c>
      <c r="U142" s="13" t="b">
        <f t="shared" si="15"/>
        <v>1</v>
      </c>
      <c r="V142" s="13" t="b">
        <f t="shared" si="9"/>
        <v>1</v>
      </c>
      <c r="W142" s="13" t="b">
        <f t="shared" si="10"/>
        <v>1</v>
      </c>
      <c r="X142" s="13" t="b">
        <f t="shared" si="11"/>
        <v>1</v>
      </c>
    </row>
    <row r="143" spans="1:24">
      <c r="A143" s="90">
        <v>128</v>
      </c>
      <c r="B143" s="185"/>
      <c r="C143" s="186"/>
      <c r="D143" s="177"/>
      <c r="E143" s="177"/>
      <c r="F143" s="177"/>
      <c r="G143" s="178"/>
      <c r="H143" s="178"/>
      <c r="I143" s="178"/>
      <c r="J143" s="178"/>
      <c r="K143" s="178"/>
      <c r="L143" s="178"/>
      <c r="M143" s="178"/>
      <c r="N143" s="178"/>
      <c r="O143" s="178"/>
      <c r="P143" s="178"/>
      <c r="Q143" s="178"/>
      <c r="R143" s="91">
        <f t="shared" si="12"/>
        <v>0</v>
      </c>
      <c r="S143" s="13" t="b">
        <f t="shared" si="13"/>
        <v>1</v>
      </c>
      <c r="T143" s="13" t="b">
        <f t="shared" si="14"/>
        <v>1</v>
      </c>
      <c r="U143" s="13" t="b">
        <f t="shared" si="15"/>
        <v>1</v>
      </c>
      <c r="V143" s="13" t="b">
        <f t="shared" si="9"/>
        <v>1</v>
      </c>
      <c r="W143" s="13" t="b">
        <f t="shared" si="10"/>
        <v>1</v>
      </c>
      <c r="X143" s="13" t="b">
        <f t="shared" si="11"/>
        <v>1</v>
      </c>
    </row>
    <row r="144" spans="1:24">
      <c r="A144" s="90">
        <v>129</v>
      </c>
      <c r="B144" s="185"/>
      <c r="C144" s="186"/>
      <c r="D144" s="177"/>
      <c r="E144" s="177"/>
      <c r="F144" s="177"/>
      <c r="G144" s="178"/>
      <c r="H144" s="178"/>
      <c r="I144" s="178"/>
      <c r="J144" s="178"/>
      <c r="K144" s="178"/>
      <c r="L144" s="178"/>
      <c r="M144" s="178"/>
      <c r="N144" s="178"/>
      <c r="O144" s="178"/>
      <c r="P144" s="178"/>
      <c r="Q144" s="178"/>
      <c r="R144" s="91">
        <f t="shared" si="12"/>
        <v>0</v>
      </c>
      <c r="S144" s="13" t="b">
        <f t="shared" si="13"/>
        <v>1</v>
      </c>
      <c r="T144" s="13" t="b">
        <f t="shared" si="14"/>
        <v>1</v>
      </c>
      <c r="U144" s="13" t="b">
        <f t="shared" si="15"/>
        <v>1</v>
      </c>
      <c r="V144" s="13" t="b">
        <f t="shared" ref="V144:V207" si="16">IF(D144="",TRUE,(IF(ISNUMBER(MATCH(D144,CountriesList,0)),TRUE,FALSE)))</f>
        <v>1</v>
      </c>
      <c r="W144" s="13" t="b">
        <f t="shared" ref="W144:W207" si="17">IF(E144="",TRUE,(IF(ISNUMBER(MATCH(E144,typeofentityList,0)),TRUE,FALSE)))</f>
        <v>1</v>
      </c>
      <c r="X144" s="13" t="b">
        <f t="shared" ref="X144:X207" si="18">IF(F144="",TRUE,(IF(ISNUMBER(MATCH(F144,RelationList,0)),TRUE,FALSE)))</f>
        <v>1</v>
      </c>
    </row>
    <row r="145" spans="1:24">
      <c r="A145" s="90">
        <v>130</v>
      </c>
      <c r="B145" s="185"/>
      <c r="C145" s="186"/>
      <c r="D145" s="177"/>
      <c r="E145" s="177"/>
      <c r="F145" s="177"/>
      <c r="G145" s="178"/>
      <c r="H145" s="178"/>
      <c r="I145" s="178"/>
      <c r="J145" s="178"/>
      <c r="K145" s="178"/>
      <c r="L145" s="178"/>
      <c r="M145" s="178"/>
      <c r="N145" s="178"/>
      <c r="O145" s="178"/>
      <c r="P145" s="178"/>
      <c r="Q145" s="178"/>
      <c r="R145" s="91">
        <f t="shared" ref="R145:R208" si="19">SUM(G145:Q145)</f>
        <v>0</v>
      </c>
      <c r="S145" s="13" t="b">
        <f t="shared" si="13"/>
        <v>1</v>
      </c>
      <c r="T145" s="13" t="b">
        <f t="shared" si="14"/>
        <v>1</v>
      </c>
      <c r="U145" s="13" t="b">
        <f t="shared" si="15"/>
        <v>1</v>
      </c>
      <c r="V145" s="13" t="b">
        <f t="shared" si="16"/>
        <v>1</v>
      </c>
      <c r="W145" s="13" t="b">
        <f t="shared" si="17"/>
        <v>1</v>
      </c>
      <c r="X145" s="13" t="b">
        <f t="shared" si="18"/>
        <v>1</v>
      </c>
    </row>
    <row r="146" spans="1:24">
      <c r="A146" s="90">
        <v>131</v>
      </c>
      <c r="B146" s="185"/>
      <c r="C146" s="186"/>
      <c r="D146" s="177"/>
      <c r="E146" s="177"/>
      <c r="F146" s="177"/>
      <c r="G146" s="178"/>
      <c r="H146" s="178"/>
      <c r="I146" s="178"/>
      <c r="J146" s="178"/>
      <c r="K146" s="178"/>
      <c r="L146" s="178"/>
      <c r="M146" s="178"/>
      <c r="N146" s="178"/>
      <c r="O146" s="178"/>
      <c r="P146" s="178"/>
      <c r="Q146" s="178"/>
      <c r="R146" s="91">
        <f t="shared" si="19"/>
        <v>0</v>
      </c>
      <c r="S146" s="13" t="b">
        <f t="shared" ref="S146:S209" si="20">IF(ISBLANK(B146),TRUE,IF(OR(ISBLANK(C146),ISBLANK(D146),ISBLANK(E146),ISBLANK(F146),ISBLANK(G146),ISBLANK(H146),ISBLANK(I146),ISBLANK(J146),ISBLANK(K146),ISBLANK(L146),ISBLANK(M146),ISBLANK(N146),ISBLANK(O146),ISBLANK(P146),ISBLANK(Q146),ISBLANK(R146)),FALSE,TRUE))</f>
        <v>1</v>
      </c>
      <c r="T146" s="13" t="b">
        <f t="shared" ref="T146:T209" si="21">IF(OR(AND(B146="N/A",D146="N/A",E146="N/A",F146="N/A"),AND(ISBLANK(B146),ISBLANK(D146),ISBLANK(E146),ISBLANK(F146)),AND(NOT(ISBLANK(B146)),B146&lt;&gt;"N/A",NOT(ISBLANK(D146)),D146&lt;&gt;"N/A",NOT(ISBLANK(E146)),E146&lt;&gt;"N/A",NOT(ISBLANK(F146)),F146&lt;&gt;"N/A")),TRUE,FALSE)</f>
        <v>1</v>
      </c>
      <c r="U146" s="13" t="b">
        <f t="shared" ref="U146:U209" si="22">IF(OR((AND(B146="N/A",R146=0)),(AND((ISBLANK(B146)=TRUE),R146=0)),(AND(NOT(ISBLANK(B146)),B146&lt;&gt;"N/A",R146&lt;&gt;0))),TRUE,FALSE)</f>
        <v>1</v>
      </c>
      <c r="V146" s="13" t="b">
        <f t="shared" si="16"/>
        <v>1</v>
      </c>
      <c r="W146" s="13" t="b">
        <f t="shared" si="17"/>
        <v>1</v>
      </c>
      <c r="X146" s="13" t="b">
        <f t="shared" si="18"/>
        <v>1</v>
      </c>
    </row>
    <row r="147" spans="1:24">
      <c r="A147" s="90">
        <v>132</v>
      </c>
      <c r="B147" s="185"/>
      <c r="C147" s="186"/>
      <c r="D147" s="177"/>
      <c r="E147" s="177"/>
      <c r="F147" s="177"/>
      <c r="G147" s="178"/>
      <c r="H147" s="178"/>
      <c r="I147" s="178"/>
      <c r="J147" s="178"/>
      <c r="K147" s="178"/>
      <c r="L147" s="178"/>
      <c r="M147" s="178"/>
      <c r="N147" s="178"/>
      <c r="O147" s="178"/>
      <c r="P147" s="178"/>
      <c r="Q147" s="178"/>
      <c r="R147" s="91">
        <f t="shared" si="19"/>
        <v>0</v>
      </c>
      <c r="S147" s="13" t="b">
        <f t="shared" si="20"/>
        <v>1</v>
      </c>
      <c r="T147" s="13" t="b">
        <f t="shared" si="21"/>
        <v>1</v>
      </c>
      <c r="U147" s="13" t="b">
        <f t="shared" si="22"/>
        <v>1</v>
      </c>
      <c r="V147" s="13" t="b">
        <f t="shared" si="16"/>
        <v>1</v>
      </c>
      <c r="W147" s="13" t="b">
        <f t="shared" si="17"/>
        <v>1</v>
      </c>
      <c r="X147" s="13" t="b">
        <f t="shared" si="18"/>
        <v>1</v>
      </c>
    </row>
    <row r="148" spans="1:24">
      <c r="A148" s="90">
        <v>133</v>
      </c>
      <c r="B148" s="185"/>
      <c r="C148" s="186"/>
      <c r="D148" s="177"/>
      <c r="E148" s="177"/>
      <c r="F148" s="177"/>
      <c r="G148" s="178"/>
      <c r="H148" s="178"/>
      <c r="I148" s="178"/>
      <c r="J148" s="178"/>
      <c r="K148" s="178"/>
      <c r="L148" s="178"/>
      <c r="M148" s="178"/>
      <c r="N148" s="178"/>
      <c r="O148" s="178"/>
      <c r="P148" s="178"/>
      <c r="Q148" s="178"/>
      <c r="R148" s="91">
        <f t="shared" si="19"/>
        <v>0</v>
      </c>
      <c r="S148" s="13" t="b">
        <f t="shared" si="20"/>
        <v>1</v>
      </c>
      <c r="T148" s="13" t="b">
        <f t="shared" si="21"/>
        <v>1</v>
      </c>
      <c r="U148" s="13" t="b">
        <f t="shared" si="22"/>
        <v>1</v>
      </c>
      <c r="V148" s="13" t="b">
        <f t="shared" si="16"/>
        <v>1</v>
      </c>
      <c r="W148" s="13" t="b">
        <f t="shared" si="17"/>
        <v>1</v>
      </c>
      <c r="X148" s="13" t="b">
        <f t="shared" si="18"/>
        <v>1</v>
      </c>
    </row>
    <row r="149" spans="1:24">
      <c r="A149" s="90">
        <v>134</v>
      </c>
      <c r="B149" s="185"/>
      <c r="C149" s="186"/>
      <c r="D149" s="177"/>
      <c r="E149" s="177"/>
      <c r="F149" s="177"/>
      <c r="G149" s="178"/>
      <c r="H149" s="178"/>
      <c r="I149" s="178"/>
      <c r="J149" s="178"/>
      <c r="K149" s="178"/>
      <c r="L149" s="178"/>
      <c r="M149" s="178"/>
      <c r="N149" s="178"/>
      <c r="O149" s="178"/>
      <c r="P149" s="178"/>
      <c r="Q149" s="178"/>
      <c r="R149" s="91">
        <f t="shared" si="19"/>
        <v>0</v>
      </c>
      <c r="S149" s="13" t="b">
        <f t="shared" si="20"/>
        <v>1</v>
      </c>
      <c r="T149" s="13" t="b">
        <f t="shared" si="21"/>
        <v>1</v>
      </c>
      <c r="U149" s="13" t="b">
        <f t="shared" si="22"/>
        <v>1</v>
      </c>
      <c r="V149" s="13" t="b">
        <f t="shared" si="16"/>
        <v>1</v>
      </c>
      <c r="W149" s="13" t="b">
        <f t="shared" si="17"/>
        <v>1</v>
      </c>
      <c r="X149" s="13" t="b">
        <f t="shared" si="18"/>
        <v>1</v>
      </c>
    </row>
    <row r="150" spans="1:24">
      <c r="A150" s="90">
        <v>135</v>
      </c>
      <c r="B150" s="185"/>
      <c r="C150" s="186"/>
      <c r="D150" s="177"/>
      <c r="E150" s="177"/>
      <c r="F150" s="177"/>
      <c r="G150" s="178"/>
      <c r="H150" s="178"/>
      <c r="I150" s="178"/>
      <c r="J150" s="178"/>
      <c r="K150" s="178"/>
      <c r="L150" s="178"/>
      <c r="M150" s="178"/>
      <c r="N150" s="178"/>
      <c r="O150" s="178"/>
      <c r="P150" s="178"/>
      <c r="Q150" s="178"/>
      <c r="R150" s="91">
        <f t="shared" si="19"/>
        <v>0</v>
      </c>
      <c r="S150" s="13" t="b">
        <f t="shared" si="20"/>
        <v>1</v>
      </c>
      <c r="T150" s="13" t="b">
        <f t="shared" si="21"/>
        <v>1</v>
      </c>
      <c r="U150" s="13" t="b">
        <f t="shared" si="22"/>
        <v>1</v>
      </c>
      <c r="V150" s="13" t="b">
        <f t="shared" si="16"/>
        <v>1</v>
      </c>
      <c r="W150" s="13" t="b">
        <f t="shared" si="17"/>
        <v>1</v>
      </c>
      <c r="X150" s="13" t="b">
        <f t="shared" si="18"/>
        <v>1</v>
      </c>
    </row>
    <row r="151" spans="1:24">
      <c r="A151" s="90">
        <v>136</v>
      </c>
      <c r="B151" s="185"/>
      <c r="C151" s="186"/>
      <c r="D151" s="177"/>
      <c r="E151" s="177"/>
      <c r="F151" s="177"/>
      <c r="G151" s="178"/>
      <c r="H151" s="178"/>
      <c r="I151" s="178"/>
      <c r="J151" s="178"/>
      <c r="K151" s="178"/>
      <c r="L151" s="178"/>
      <c r="M151" s="178"/>
      <c r="N151" s="178"/>
      <c r="O151" s="178"/>
      <c r="P151" s="178"/>
      <c r="Q151" s="178"/>
      <c r="R151" s="91">
        <f t="shared" si="19"/>
        <v>0</v>
      </c>
      <c r="S151" s="13" t="b">
        <f t="shared" si="20"/>
        <v>1</v>
      </c>
      <c r="T151" s="13" t="b">
        <f t="shared" si="21"/>
        <v>1</v>
      </c>
      <c r="U151" s="13" t="b">
        <f t="shared" si="22"/>
        <v>1</v>
      </c>
      <c r="V151" s="13" t="b">
        <f t="shared" si="16"/>
        <v>1</v>
      </c>
      <c r="W151" s="13" t="b">
        <f t="shared" si="17"/>
        <v>1</v>
      </c>
      <c r="X151" s="13" t="b">
        <f t="shared" si="18"/>
        <v>1</v>
      </c>
    </row>
    <row r="152" spans="1:24">
      <c r="A152" s="90">
        <v>137</v>
      </c>
      <c r="B152" s="185"/>
      <c r="C152" s="186"/>
      <c r="D152" s="177"/>
      <c r="E152" s="177"/>
      <c r="F152" s="177"/>
      <c r="G152" s="178"/>
      <c r="H152" s="178"/>
      <c r="I152" s="178"/>
      <c r="J152" s="178"/>
      <c r="K152" s="178"/>
      <c r="L152" s="178"/>
      <c r="M152" s="178"/>
      <c r="N152" s="178"/>
      <c r="O152" s="178"/>
      <c r="P152" s="178"/>
      <c r="Q152" s="178"/>
      <c r="R152" s="91">
        <f t="shared" si="19"/>
        <v>0</v>
      </c>
      <c r="S152" s="13" t="b">
        <f t="shared" si="20"/>
        <v>1</v>
      </c>
      <c r="T152" s="13" t="b">
        <f t="shared" si="21"/>
        <v>1</v>
      </c>
      <c r="U152" s="13" t="b">
        <f t="shared" si="22"/>
        <v>1</v>
      </c>
      <c r="V152" s="13" t="b">
        <f t="shared" si="16"/>
        <v>1</v>
      </c>
      <c r="W152" s="13" t="b">
        <f t="shared" si="17"/>
        <v>1</v>
      </c>
      <c r="X152" s="13" t="b">
        <f t="shared" si="18"/>
        <v>1</v>
      </c>
    </row>
    <row r="153" spans="1:24">
      <c r="A153" s="90">
        <v>138</v>
      </c>
      <c r="B153" s="185"/>
      <c r="C153" s="186"/>
      <c r="D153" s="177"/>
      <c r="E153" s="177"/>
      <c r="F153" s="177"/>
      <c r="G153" s="178"/>
      <c r="H153" s="178"/>
      <c r="I153" s="178"/>
      <c r="J153" s="178"/>
      <c r="K153" s="178"/>
      <c r="L153" s="178"/>
      <c r="M153" s="178"/>
      <c r="N153" s="178"/>
      <c r="O153" s="178"/>
      <c r="P153" s="178"/>
      <c r="Q153" s="178"/>
      <c r="R153" s="91">
        <f t="shared" si="19"/>
        <v>0</v>
      </c>
      <c r="S153" s="13" t="b">
        <f t="shared" si="20"/>
        <v>1</v>
      </c>
      <c r="T153" s="13" t="b">
        <f t="shared" si="21"/>
        <v>1</v>
      </c>
      <c r="U153" s="13" t="b">
        <f t="shared" si="22"/>
        <v>1</v>
      </c>
      <c r="V153" s="13" t="b">
        <f t="shared" si="16"/>
        <v>1</v>
      </c>
      <c r="W153" s="13" t="b">
        <f t="shared" si="17"/>
        <v>1</v>
      </c>
      <c r="X153" s="13" t="b">
        <f t="shared" si="18"/>
        <v>1</v>
      </c>
    </row>
    <row r="154" spans="1:24">
      <c r="A154" s="90">
        <v>139</v>
      </c>
      <c r="B154" s="185"/>
      <c r="C154" s="186"/>
      <c r="D154" s="177"/>
      <c r="E154" s="177"/>
      <c r="F154" s="177"/>
      <c r="G154" s="178"/>
      <c r="H154" s="178"/>
      <c r="I154" s="178"/>
      <c r="J154" s="178"/>
      <c r="K154" s="178"/>
      <c r="L154" s="178"/>
      <c r="M154" s="178"/>
      <c r="N154" s="178"/>
      <c r="O154" s="178"/>
      <c r="P154" s="178"/>
      <c r="Q154" s="178"/>
      <c r="R154" s="91">
        <f t="shared" si="19"/>
        <v>0</v>
      </c>
      <c r="S154" s="13" t="b">
        <f t="shared" si="20"/>
        <v>1</v>
      </c>
      <c r="T154" s="13" t="b">
        <f t="shared" si="21"/>
        <v>1</v>
      </c>
      <c r="U154" s="13" t="b">
        <f t="shared" si="22"/>
        <v>1</v>
      </c>
      <c r="V154" s="13" t="b">
        <f t="shared" si="16"/>
        <v>1</v>
      </c>
      <c r="W154" s="13" t="b">
        <f t="shared" si="17"/>
        <v>1</v>
      </c>
      <c r="X154" s="13" t="b">
        <f t="shared" si="18"/>
        <v>1</v>
      </c>
    </row>
    <row r="155" spans="1:24">
      <c r="A155" s="90">
        <v>140</v>
      </c>
      <c r="B155" s="185"/>
      <c r="C155" s="186"/>
      <c r="D155" s="177"/>
      <c r="E155" s="177"/>
      <c r="F155" s="177"/>
      <c r="G155" s="178"/>
      <c r="H155" s="178"/>
      <c r="I155" s="178"/>
      <c r="J155" s="178"/>
      <c r="K155" s="178"/>
      <c r="L155" s="178"/>
      <c r="M155" s="178"/>
      <c r="N155" s="178"/>
      <c r="O155" s="178"/>
      <c r="P155" s="178"/>
      <c r="Q155" s="178"/>
      <c r="R155" s="91">
        <f t="shared" si="19"/>
        <v>0</v>
      </c>
      <c r="S155" s="13" t="b">
        <f t="shared" si="20"/>
        <v>1</v>
      </c>
      <c r="T155" s="13" t="b">
        <f t="shared" si="21"/>
        <v>1</v>
      </c>
      <c r="U155" s="13" t="b">
        <f t="shared" si="22"/>
        <v>1</v>
      </c>
      <c r="V155" s="13" t="b">
        <f t="shared" si="16"/>
        <v>1</v>
      </c>
      <c r="W155" s="13" t="b">
        <f t="shared" si="17"/>
        <v>1</v>
      </c>
      <c r="X155" s="13" t="b">
        <f t="shared" si="18"/>
        <v>1</v>
      </c>
    </row>
    <row r="156" spans="1:24">
      <c r="A156" s="90">
        <v>141</v>
      </c>
      <c r="B156" s="185"/>
      <c r="C156" s="186"/>
      <c r="D156" s="177"/>
      <c r="E156" s="177"/>
      <c r="F156" s="177"/>
      <c r="G156" s="178"/>
      <c r="H156" s="178"/>
      <c r="I156" s="178"/>
      <c r="J156" s="178"/>
      <c r="K156" s="178"/>
      <c r="L156" s="178"/>
      <c r="M156" s="178"/>
      <c r="N156" s="178"/>
      <c r="O156" s="178"/>
      <c r="P156" s="178"/>
      <c r="Q156" s="178"/>
      <c r="R156" s="91">
        <f t="shared" si="19"/>
        <v>0</v>
      </c>
      <c r="S156" s="13" t="b">
        <f t="shared" si="20"/>
        <v>1</v>
      </c>
      <c r="T156" s="13" t="b">
        <f t="shared" si="21"/>
        <v>1</v>
      </c>
      <c r="U156" s="13" t="b">
        <f t="shared" si="22"/>
        <v>1</v>
      </c>
      <c r="V156" s="13" t="b">
        <f t="shared" si="16"/>
        <v>1</v>
      </c>
      <c r="W156" s="13" t="b">
        <f t="shared" si="17"/>
        <v>1</v>
      </c>
      <c r="X156" s="13" t="b">
        <f t="shared" si="18"/>
        <v>1</v>
      </c>
    </row>
    <row r="157" spans="1:24">
      <c r="A157" s="90">
        <v>142</v>
      </c>
      <c r="B157" s="185"/>
      <c r="C157" s="186"/>
      <c r="D157" s="177"/>
      <c r="E157" s="177"/>
      <c r="F157" s="177"/>
      <c r="G157" s="178"/>
      <c r="H157" s="178"/>
      <c r="I157" s="178"/>
      <c r="J157" s="178"/>
      <c r="K157" s="178"/>
      <c r="L157" s="178"/>
      <c r="M157" s="178"/>
      <c r="N157" s="178"/>
      <c r="O157" s="178"/>
      <c r="P157" s="178"/>
      <c r="Q157" s="178"/>
      <c r="R157" s="91">
        <f t="shared" si="19"/>
        <v>0</v>
      </c>
      <c r="S157" s="13" t="b">
        <f t="shared" si="20"/>
        <v>1</v>
      </c>
      <c r="T157" s="13" t="b">
        <f t="shared" si="21"/>
        <v>1</v>
      </c>
      <c r="U157" s="13" t="b">
        <f t="shared" si="22"/>
        <v>1</v>
      </c>
      <c r="V157" s="13" t="b">
        <f t="shared" si="16"/>
        <v>1</v>
      </c>
      <c r="W157" s="13" t="b">
        <f t="shared" si="17"/>
        <v>1</v>
      </c>
      <c r="X157" s="13" t="b">
        <f t="shared" si="18"/>
        <v>1</v>
      </c>
    </row>
    <row r="158" spans="1:24">
      <c r="A158" s="90">
        <v>143</v>
      </c>
      <c r="B158" s="185"/>
      <c r="C158" s="186"/>
      <c r="D158" s="177"/>
      <c r="E158" s="177"/>
      <c r="F158" s="177"/>
      <c r="G158" s="178"/>
      <c r="H158" s="178"/>
      <c r="I158" s="178"/>
      <c r="J158" s="178"/>
      <c r="K158" s="178"/>
      <c r="L158" s="178"/>
      <c r="M158" s="178"/>
      <c r="N158" s="178"/>
      <c r="O158" s="178"/>
      <c r="P158" s="178"/>
      <c r="Q158" s="178"/>
      <c r="R158" s="91">
        <f t="shared" si="19"/>
        <v>0</v>
      </c>
      <c r="S158" s="13" t="b">
        <f t="shared" si="20"/>
        <v>1</v>
      </c>
      <c r="T158" s="13" t="b">
        <f t="shared" si="21"/>
        <v>1</v>
      </c>
      <c r="U158" s="13" t="b">
        <f t="shared" si="22"/>
        <v>1</v>
      </c>
      <c r="V158" s="13" t="b">
        <f t="shared" si="16"/>
        <v>1</v>
      </c>
      <c r="W158" s="13" t="b">
        <f t="shared" si="17"/>
        <v>1</v>
      </c>
      <c r="X158" s="13" t="b">
        <f t="shared" si="18"/>
        <v>1</v>
      </c>
    </row>
    <row r="159" spans="1:24">
      <c r="A159" s="90">
        <v>144</v>
      </c>
      <c r="B159" s="185"/>
      <c r="C159" s="186"/>
      <c r="D159" s="177"/>
      <c r="E159" s="177"/>
      <c r="F159" s="177"/>
      <c r="G159" s="178"/>
      <c r="H159" s="178"/>
      <c r="I159" s="178"/>
      <c r="J159" s="178"/>
      <c r="K159" s="178"/>
      <c r="L159" s="178"/>
      <c r="M159" s="178"/>
      <c r="N159" s="178"/>
      <c r="O159" s="178"/>
      <c r="P159" s="178"/>
      <c r="Q159" s="178"/>
      <c r="R159" s="91">
        <f t="shared" si="19"/>
        <v>0</v>
      </c>
      <c r="S159" s="13" t="b">
        <f t="shared" si="20"/>
        <v>1</v>
      </c>
      <c r="T159" s="13" t="b">
        <f t="shared" si="21"/>
        <v>1</v>
      </c>
      <c r="U159" s="13" t="b">
        <f t="shared" si="22"/>
        <v>1</v>
      </c>
      <c r="V159" s="13" t="b">
        <f t="shared" si="16"/>
        <v>1</v>
      </c>
      <c r="W159" s="13" t="b">
        <f t="shared" si="17"/>
        <v>1</v>
      </c>
      <c r="X159" s="13" t="b">
        <f t="shared" si="18"/>
        <v>1</v>
      </c>
    </row>
    <row r="160" spans="1:24">
      <c r="A160" s="90">
        <v>145</v>
      </c>
      <c r="B160" s="185"/>
      <c r="C160" s="186"/>
      <c r="D160" s="177"/>
      <c r="E160" s="177"/>
      <c r="F160" s="177"/>
      <c r="G160" s="178"/>
      <c r="H160" s="178"/>
      <c r="I160" s="178"/>
      <c r="J160" s="178"/>
      <c r="K160" s="178"/>
      <c r="L160" s="178"/>
      <c r="M160" s="178"/>
      <c r="N160" s="178"/>
      <c r="O160" s="178"/>
      <c r="P160" s="178"/>
      <c r="Q160" s="178"/>
      <c r="R160" s="91">
        <f t="shared" si="19"/>
        <v>0</v>
      </c>
      <c r="S160" s="13" t="b">
        <f t="shared" si="20"/>
        <v>1</v>
      </c>
      <c r="T160" s="13" t="b">
        <f t="shared" si="21"/>
        <v>1</v>
      </c>
      <c r="U160" s="13" t="b">
        <f t="shared" si="22"/>
        <v>1</v>
      </c>
      <c r="V160" s="13" t="b">
        <f t="shared" si="16"/>
        <v>1</v>
      </c>
      <c r="W160" s="13" t="b">
        <f t="shared" si="17"/>
        <v>1</v>
      </c>
      <c r="X160" s="13" t="b">
        <f t="shared" si="18"/>
        <v>1</v>
      </c>
    </row>
    <row r="161" spans="1:24">
      <c r="A161" s="90">
        <v>146</v>
      </c>
      <c r="B161" s="185"/>
      <c r="C161" s="186"/>
      <c r="D161" s="177"/>
      <c r="E161" s="177"/>
      <c r="F161" s="177"/>
      <c r="G161" s="178"/>
      <c r="H161" s="178"/>
      <c r="I161" s="178"/>
      <c r="J161" s="178"/>
      <c r="K161" s="178"/>
      <c r="L161" s="178"/>
      <c r="M161" s="178"/>
      <c r="N161" s="178"/>
      <c r="O161" s="178"/>
      <c r="P161" s="178"/>
      <c r="Q161" s="178"/>
      <c r="R161" s="91">
        <f t="shared" si="19"/>
        <v>0</v>
      </c>
      <c r="S161" s="13" t="b">
        <f t="shared" si="20"/>
        <v>1</v>
      </c>
      <c r="T161" s="13" t="b">
        <f t="shared" si="21"/>
        <v>1</v>
      </c>
      <c r="U161" s="13" t="b">
        <f t="shared" si="22"/>
        <v>1</v>
      </c>
      <c r="V161" s="13" t="b">
        <f t="shared" si="16"/>
        <v>1</v>
      </c>
      <c r="W161" s="13" t="b">
        <f t="shared" si="17"/>
        <v>1</v>
      </c>
      <c r="X161" s="13" t="b">
        <f t="shared" si="18"/>
        <v>1</v>
      </c>
    </row>
    <row r="162" spans="1:24">
      <c r="A162" s="90">
        <v>147</v>
      </c>
      <c r="B162" s="185"/>
      <c r="C162" s="186"/>
      <c r="D162" s="177"/>
      <c r="E162" s="177"/>
      <c r="F162" s="177"/>
      <c r="G162" s="178"/>
      <c r="H162" s="178"/>
      <c r="I162" s="178"/>
      <c r="J162" s="178"/>
      <c r="K162" s="178"/>
      <c r="L162" s="178"/>
      <c r="M162" s="178"/>
      <c r="N162" s="178"/>
      <c r="O162" s="178"/>
      <c r="P162" s="178"/>
      <c r="Q162" s="178"/>
      <c r="R162" s="91">
        <f t="shared" si="19"/>
        <v>0</v>
      </c>
      <c r="S162" s="13" t="b">
        <f t="shared" si="20"/>
        <v>1</v>
      </c>
      <c r="T162" s="13" t="b">
        <f t="shared" si="21"/>
        <v>1</v>
      </c>
      <c r="U162" s="13" t="b">
        <f t="shared" si="22"/>
        <v>1</v>
      </c>
      <c r="V162" s="13" t="b">
        <f t="shared" si="16"/>
        <v>1</v>
      </c>
      <c r="W162" s="13" t="b">
        <f t="shared" si="17"/>
        <v>1</v>
      </c>
      <c r="X162" s="13" t="b">
        <f t="shared" si="18"/>
        <v>1</v>
      </c>
    </row>
    <row r="163" spans="1:24">
      <c r="A163" s="90">
        <v>148</v>
      </c>
      <c r="B163" s="185"/>
      <c r="C163" s="186"/>
      <c r="D163" s="177"/>
      <c r="E163" s="177"/>
      <c r="F163" s="177"/>
      <c r="G163" s="178"/>
      <c r="H163" s="178"/>
      <c r="I163" s="178"/>
      <c r="J163" s="178"/>
      <c r="K163" s="178"/>
      <c r="L163" s="178"/>
      <c r="M163" s="178"/>
      <c r="N163" s="178"/>
      <c r="O163" s="178"/>
      <c r="P163" s="178"/>
      <c r="Q163" s="178"/>
      <c r="R163" s="91">
        <f t="shared" si="19"/>
        <v>0</v>
      </c>
      <c r="S163" s="13" t="b">
        <f t="shared" si="20"/>
        <v>1</v>
      </c>
      <c r="T163" s="13" t="b">
        <f t="shared" si="21"/>
        <v>1</v>
      </c>
      <c r="U163" s="13" t="b">
        <f t="shared" si="22"/>
        <v>1</v>
      </c>
      <c r="V163" s="13" t="b">
        <f t="shared" si="16"/>
        <v>1</v>
      </c>
      <c r="W163" s="13" t="b">
        <f t="shared" si="17"/>
        <v>1</v>
      </c>
      <c r="X163" s="13" t="b">
        <f t="shared" si="18"/>
        <v>1</v>
      </c>
    </row>
    <row r="164" spans="1:24">
      <c r="A164" s="90">
        <v>149</v>
      </c>
      <c r="B164" s="185"/>
      <c r="C164" s="186"/>
      <c r="D164" s="177"/>
      <c r="E164" s="177"/>
      <c r="F164" s="177"/>
      <c r="G164" s="178"/>
      <c r="H164" s="178"/>
      <c r="I164" s="178"/>
      <c r="J164" s="178"/>
      <c r="K164" s="178"/>
      <c r="L164" s="178"/>
      <c r="M164" s="178"/>
      <c r="N164" s="178"/>
      <c r="O164" s="178"/>
      <c r="P164" s="178"/>
      <c r="Q164" s="178"/>
      <c r="R164" s="91">
        <f t="shared" si="19"/>
        <v>0</v>
      </c>
      <c r="S164" s="13" t="b">
        <f t="shared" si="20"/>
        <v>1</v>
      </c>
      <c r="T164" s="13" t="b">
        <f t="shared" si="21"/>
        <v>1</v>
      </c>
      <c r="U164" s="13" t="b">
        <f t="shared" si="22"/>
        <v>1</v>
      </c>
      <c r="V164" s="13" t="b">
        <f t="shared" si="16"/>
        <v>1</v>
      </c>
      <c r="W164" s="13" t="b">
        <f t="shared" si="17"/>
        <v>1</v>
      </c>
      <c r="X164" s="13" t="b">
        <f t="shared" si="18"/>
        <v>1</v>
      </c>
    </row>
    <row r="165" spans="1:24">
      <c r="A165" s="90">
        <v>150</v>
      </c>
      <c r="B165" s="185"/>
      <c r="C165" s="186"/>
      <c r="D165" s="177"/>
      <c r="E165" s="177"/>
      <c r="F165" s="177"/>
      <c r="G165" s="178"/>
      <c r="H165" s="178"/>
      <c r="I165" s="178"/>
      <c r="J165" s="178"/>
      <c r="K165" s="178"/>
      <c r="L165" s="178"/>
      <c r="M165" s="178"/>
      <c r="N165" s="178"/>
      <c r="O165" s="178"/>
      <c r="P165" s="178"/>
      <c r="Q165" s="178"/>
      <c r="R165" s="91">
        <f t="shared" si="19"/>
        <v>0</v>
      </c>
      <c r="S165" s="13" t="b">
        <f t="shared" si="20"/>
        <v>1</v>
      </c>
      <c r="T165" s="13" t="b">
        <f t="shared" si="21"/>
        <v>1</v>
      </c>
      <c r="U165" s="13" t="b">
        <f t="shared" si="22"/>
        <v>1</v>
      </c>
      <c r="V165" s="13" t="b">
        <f t="shared" si="16"/>
        <v>1</v>
      </c>
      <c r="W165" s="13" t="b">
        <f t="shared" si="17"/>
        <v>1</v>
      </c>
      <c r="X165" s="13" t="b">
        <f t="shared" si="18"/>
        <v>1</v>
      </c>
    </row>
    <row r="166" spans="1:24">
      <c r="A166" s="90">
        <v>151</v>
      </c>
      <c r="B166" s="185"/>
      <c r="C166" s="186"/>
      <c r="D166" s="177"/>
      <c r="E166" s="177"/>
      <c r="F166" s="177"/>
      <c r="G166" s="178"/>
      <c r="H166" s="178"/>
      <c r="I166" s="178"/>
      <c r="J166" s="178"/>
      <c r="K166" s="178"/>
      <c r="L166" s="178"/>
      <c r="M166" s="178"/>
      <c r="N166" s="178"/>
      <c r="O166" s="178"/>
      <c r="P166" s="178"/>
      <c r="Q166" s="178"/>
      <c r="R166" s="91">
        <f t="shared" si="19"/>
        <v>0</v>
      </c>
      <c r="S166" s="13" t="b">
        <f t="shared" si="20"/>
        <v>1</v>
      </c>
      <c r="T166" s="13" t="b">
        <f t="shared" si="21"/>
        <v>1</v>
      </c>
      <c r="U166" s="13" t="b">
        <f t="shared" si="22"/>
        <v>1</v>
      </c>
      <c r="V166" s="13" t="b">
        <f t="shared" si="16"/>
        <v>1</v>
      </c>
      <c r="W166" s="13" t="b">
        <f t="shared" si="17"/>
        <v>1</v>
      </c>
      <c r="X166" s="13" t="b">
        <f t="shared" si="18"/>
        <v>1</v>
      </c>
    </row>
    <row r="167" spans="1:24">
      <c r="A167" s="90">
        <v>152</v>
      </c>
      <c r="B167" s="185"/>
      <c r="C167" s="186"/>
      <c r="D167" s="177"/>
      <c r="E167" s="177"/>
      <c r="F167" s="177"/>
      <c r="G167" s="178"/>
      <c r="H167" s="178"/>
      <c r="I167" s="178"/>
      <c r="J167" s="178"/>
      <c r="K167" s="178"/>
      <c r="L167" s="178"/>
      <c r="M167" s="178"/>
      <c r="N167" s="178"/>
      <c r="O167" s="178"/>
      <c r="P167" s="178"/>
      <c r="Q167" s="178"/>
      <c r="R167" s="91">
        <f t="shared" si="19"/>
        <v>0</v>
      </c>
      <c r="S167" s="13" t="b">
        <f t="shared" si="20"/>
        <v>1</v>
      </c>
      <c r="T167" s="13" t="b">
        <f t="shared" si="21"/>
        <v>1</v>
      </c>
      <c r="U167" s="13" t="b">
        <f t="shared" si="22"/>
        <v>1</v>
      </c>
      <c r="V167" s="13" t="b">
        <f t="shared" si="16"/>
        <v>1</v>
      </c>
      <c r="W167" s="13" t="b">
        <f t="shared" si="17"/>
        <v>1</v>
      </c>
      <c r="X167" s="13" t="b">
        <f t="shared" si="18"/>
        <v>1</v>
      </c>
    </row>
    <row r="168" spans="1:24">
      <c r="A168" s="90">
        <v>153</v>
      </c>
      <c r="B168" s="185"/>
      <c r="C168" s="186"/>
      <c r="D168" s="177"/>
      <c r="E168" s="177"/>
      <c r="F168" s="177"/>
      <c r="G168" s="178"/>
      <c r="H168" s="178"/>
      <c r="I168" s="178"/>
      <c r="J168" s="178"/>
      <c r="K168" s="178"/>
      <c r="L168" s="178"/>
      <c r="M168" s="178"/>
      <c r="N168" s="178"/>
      <c r="O168" s="178"/>
      <c r="P168" s="178"/>
      <c r="Q168" s="178"/>
      <c r="R168" s="91">
        <f t="shared" si="19"/>
        <v>0</v>
      </c>
      <c r="S168" s="13" t="b">
        <f t="shared" si="20"/>
        <v>1</v>
      </c>
      <c r="T168" s="13" t="b">
        <f t="shared" si="21"/>
        <v>1</v>
      </c>
      <c r="U168" s="13" t="b">
        <f t="shared" si="22"/>
        <v>1</v>
      </c>
      <c r="V168" s="13" t="b">
        <f t="shared" si="16"/>
        <v>1</v>
      </c>
      <c r="W168" s="13" t="b">
        <f t="shared" si="17"/>
        <v>1</v>
      </c>
      <c r="X168" s="13" t="b">
        <f t="shared" si="18"/>
        <v>1</v>
      </c>
    </row>
    <row r="169" spans="1:24">
      <c r="A169" s="90">
        <v>154</v>
      </c>
      <c r="B169" s="185"/>
      <c r="C169" s="186"/>
      <c r="D169" s="177"/>
      <c r="E169" s="177"/>
      <c r="F169" s="177"/>
      <c r="G169" s="178"/>
      <c r="H169" s="178"/>
      <c r="I169" s="178"/>
      <c r="J169" s="178"/>
      <c r="K169" s="178"/>
      <c r="L169" s="178"/>
      <c r="M169" s="178"/>
      <c r="N169" s="178"/>
      <c r="O169" s="178"/>
      <c r="P169" s="178"/>
      <c r="Q169" s="178"/>
      <c r="R169" s="91">
        <f t="shared" si="19"/>
        <v>0</v>
      </c>
      <c r="S169" s="13" t="b">
        <f t="shared" si="20"/>
        <v>1</v>
      </c>
      <c r="T169" s="13" t="b">
        <f t="shared" si="21"/>
        <v>1</v>
      </c>
      <c r="U169" s="13" t="b">
        <f t="shared" si="22"/>
        <v>1</v>
      </c>
      <c r="V169" s="13" t="b">
        <f t="shared" si="16"/>
        <v>1</v>
      </c>
      <c r="W169" s="13" t="b">
        <f t="shared" si="17"/>
        <v>1</v>
      </c>
      <c r="X169" s="13" t="b">
        <f t="shared" si="18"/>
        <v>1</v>
      </c>
    </row>
    <row r="170" spans="1:24">
      <c r="A170" s="90">
        <v>155</v>
      </c>
      <c r="B170" s="185"/>
      <c r="C170" s="186"/>
      <c r="D170" s="177"/>
      <c r="E170" s="177"/>
      <c r="F170" s="177"/>
      <c r="G170" s="178"/>
      <c r="H170" s="178"/>
      <c r="I170" s="178"/>
      <c r="J170" s="178"/>
      <c r="K170" s="178"/>
      <c r="L170" s="178"/>
      <c r="M170" s="178"/>
      <c r="N170" s="178"/>
      <c r="O170" s="178"/>
      <c r="P170" s="178"/>
      <c r="Q170" s="178"/>
      <c r="R170" s="91">
        <f t="shared" si="19"/>
        <v>0</v>
      </c>
      <c r="S170" s="13" t="b">
        <f t="shared" si="20"/>
        <v>1</v>
      </c>
      <c r="T170" s="13" t="b">
        <f t="shared" si="21"/>
        <v>1</v>
      </c>
      <c r="U170" s="13" t="b">
        <f t="shared" si="22"/>
        <v>1</v>
      </c>
      <c r="V170" s="13" t="b">
        <f t="shared" si="16"/>
        <v>1</v>
      </c>
      <c r="W170" s="13" t="b">
        <f t="shared" si="17"/>
        <v>1</v>
      </c>
      <c r="X170" s="13" t="b">
        <f t="shared" si="18"/>
        <v>1</v>
      </c>
    </row>
    <row r="171" spans="1:24">
      <c r="A171" s="90">
        <v>156</v>
      </c>
      <c r="B171" s="185"/>
      <c r="C171" s="186"/>
      <c r="D171" s="177"/>
      <c r="E171" s="177"/>
      <c r="F171" s="177"/>
      <c r="G171" s="178"/>
      <c r="H171" s="178"/>
      <c r="I171" s="178"/>
      <c r="J171" s="178"/>
      <c r="K171" s="178"/>
      <c r="L171" s="178"/>
      <c r="M171" s="178"/>
      <c r="N171" s="178"/>
      <c r="O171" s="178"/>
      <c r="P171" s="178"/>
      <c r="Q171" s="178"/>
      <c r="R171" s="91">
        <f t="shared" si="19"/>
        <v>0</v>
      </c>
      <c r="S171" s="13" t="b">
        <f t="shared" si="20"/>
        <v>1</v>
      </c>
      <c r="T171" s="13" t="b">
        <f t="shared" si="21"/>
        <v>1</v>
      </c>
      <c r="U171" s="13" t="b">
        <f t="shared" si="22"/>
        <v>1</v>
      </c>
      <c r="V171" s="13" t="b">
        <f t="shared" si="16"/>
        <v>1</v>
      </c>
      <c r="W171" s="13" t="b">
        <f t="shared" si="17"/>
        <v>1</v>
      </c>
      <c r="X171" s="13" t="b">
        <f t="shared" si="18"/>
        <v>1</v>
      </c>
    </row>
    <row r="172" spans="1:24">
      <c r="A172" s="90">
        <v>157</v>
      </c>
      <c r="B172" s="185"/>
      <c r="C172" s="186"/>
      <c r="D172" s="177"/>
      <c r="E172" s="177"/>
      <c r="F172" s="177"/>
      <c r="G172" s="178"/>
      <c r="H172" s="178"/>
      <c r="I172" s="178"/>
      <c r="J172" s="178"/>
      <c r="K172" s="178"/>
      <c r="L172" s="178"/>
      <c r="M172" s="178"/>
      <c r="N172" s="178"/>
      <c r="O172" s="178"/>
      <c r="P172" s="178"/>
      <c r="Q172" s="178"/>
      <c r="R172" s="91">
        <f t="shared" si="19"/>
        <v>0</v>
      </c>
      <c r="S172" s="13" t="b">
        <f t="shared" si="20"/>
        <v>1</v>
      </c>
      <c r="T172" s="13" t="b">
        <f t="shared" si="21"/>
        <v>1</v>
      </c>
      <c r="U172" s="13" t="b">
        <f t="shared" si="22"/>
        <v>1</v>
      </c>
      <c r="V172" s="13" t="b">
        <f t="shared" si="16"/>
        <v>1</v>
      </c>
      <c r="W172" s="13" t="b">
        <f t="shared" si="17"/>
        <v>1</v>
      </c>
      <c r="X172" s="13" t="b">
        <f t="shared" si="18"/>
        <v>1</v>
      </c>
    </row>
    <row r="173" spans="1:24">
      <c r="A173" s="90">
        <v>158</v>
      </c>
      <c r="B173" s="185"/>
      <c r="C173" s="186"/>
      <c r="D173" s="177"/>
      <c r="E173" s="177"/>
      <c r="F173" s="177"/>
      <c r="G173" s="178"/>
      <c r="H173" s="178"/>
      <c r="I173" s="178"/>
      <c r="J173" s="178"/>
      <c r="K173" s="178"/>
      <c r="L173" s="178"/>
      <c r="M173" s="178"/>
      <c r="N173" s="178"/>
      <c r="O173" s="178"/>
      <c r="P173" s="178"/>
      <c r="Q173" s="178"/>
      <c r="R173" s="91">
        <f t="shared" si="19"/>
        <v>0</v>
      </c>
      <c r="S173" s="13" t="b">
        <f t="shared" si="20"/>
        <v>1</v>
      </c>
      <c r="T173" s="13" t="b">
        <f t="shared" si="21"/>
        <v>1</v>
      </c>
      <c r="U173" s="13" t="b">
        <f t="shared" si="22"/>
        <v>1</v>
      </c>
      <c r="V173" s="13" t="b">
        <f t="shared" si="16"/>
        <v>1</v>
      </c>
      <c r="W173" s="13" t="b">
        <f t="shared" si="17"/>
        <v>1</v>
      </c>
      <c r="X173" s="13" t="b">
        <f t="shared" si="18"/>
        <v>1</v>
      </c>
    </row>
    <row r="174" spans="1:24">
      <c r="A174" s="90">
        <v>159</v>
      </c>
      <c r="B174" s="185"/>
      <c r="C174" s="186"/>
      <c r="D174" s="177"/>
      <c r="E174" s="177"/>
      <c r="F174" s="177"/>
      <c r="G174" s="178"/>
      <c r="H174" s="178"/>
      <c r="I174" s="178"/>
      <c r="J174" s="178"/>
      <c r="K174" s="178"/>
      <c r="L174" s="178"/>
      <c r="M174" s="178"/>
      <c r="N174" s="178"/>
      <c r="O174" s="178"/>
      <c r="P174" s="178"/>
      <c r="Q174" s="178"/>
      <c r="R174" s="91">
        <f t="shared" si="19"/>
        <v>0</v>
      </c>
      <c r="S174" s="13" t="b">
        <f t="shared" si="20"/>
        <v>1</v>
      </c>
      <c r="T174" s="13" t="b">
        <f t="shared" si="21"/>
        <v>1</v>
      </c>
      <c r="U174" s="13" t="b">
        <f t="shared" si="22"/>
        <v>1</v>
      </c>
      <c r="V174" s="13" t="b">
        <f t="shared" si="16"/>
        <v>1</v>
      </c>
      <c r="W174" s="13" t="b">
        <f t="shared" si="17"/>
        <v>1</v>
      </c>
      <c r="X174" s="13" t="b">
        <f t="shared" si="18"/>
        <v>1</v>
      </c>
    </row>
    <row r="175" spans="1:24">
      <c r="A175" s="90">
        <v>160</v>
      </c>
      <c r="B175" s="185"/>
      <c r="C175" s="186"/>
      <c r="D175" s="177"/>
      <c r="E175" s="177"/>
      <c r="F175" s="177"/>
      <c r="G175" s="178"/>
      <c r="H175" s="178"/>
      <c r="I175" s="178"/>
      <c r="J175" s="178"/>
      <c r="K175" s="178"/>
      <c r="L175" s="178"/>
      <c r="M175" s="178"/>
      <c r="N175" s="178"/>
      <c r="O175" s="178"/>
      <c r="P175" s="178"/>
      <c r="Q175" s="178"/>
      <c r="R175" s="91">
        <f t="shared" si="19"/>
        <v>0</v>
      </c>
      <c r="S175" s="13" t="b">
        <f t="shared" si="20"/>
        <v>1</v>
      </c>
      <c r="T175" s="13" t="b">
        <f t="shared" si="21"/>
        <v>1</v>
      </c>
      <c r="U175" s="13" t="b">
        <f t="shared" si="22"/>
        <v>1</v>
      </c>
      <c r="V175" s="13" t="b">
        <f t="shared" si="16"/>
        <v>1</v>
      </c>
      <c r="W175" s="13" t="b">
        <f t="shared" si="17"/>
        <v>1</v>
      </c>
      <c r="X175" s="13" t="b">
        <f t="shared" si="18"/>
        <v>1</v>
      </c>
    </row>
    <row r="176" spans="1:24">
      <c r="A176" s="90">
        <v>161</v>
      </c>
      <c r="B176" s="185"/>
      <c r="C176" s="186"/>
      <c r="D176" s="177"/>
      <c r="E176" s="177"/>
      <c r="F176" s="177"/>
      <c r="G176" s="178"/>
      <c r="H176" s="178"/>
      <c r="I176" s="178"/>
      <c r="J176" s="178"/>
      <c r="K176" s="178"/>
      <c r="L176" s="178"/>
      <c r="M176" s="178"/>
      <c r="N176" s="178"/>
      <c r="O176" s="178"/>
      <c r="P176" s="178"/>
      <c r="Q176" s="178"/>
      <c r="R176" s="91">
        <f t="shared" si="19"/>
        <v>0</v>
      </c>
      <c r="S176" s="13" t="b">
        <f t="shared" si="20"/>
        <v>1</v>
      </c>
      <c r="T176" s="13" t="b">
        <f t="shared" si="21"/>
        <v>1</v>
      </c>
      <c r="U176" s="13" t="b">
        <f t="shared" si="22"/>
        <v>1</v>
      </c>
      <c r="V176" s="13" t="b">
        <f t="shared" si="16"/>
        <v>1</v>
      </c>
      <c r="W176" s="13" t="b">
        <f t="shared" si="17"/>
        <v>1</v>
      </c>
      <c r="X176" s="13" t="b">
        <f t="shared" si="18"/>
        <v>1</v>
      </c>
    </row>
    <row r="177" spans="1:24">
      <c r="A177" s="90">
        <v>162</v>
      </c>
      <c r="B177" s="185"/>
      <c r="C177" s="186"/>
      <c r="D177" s="177"/>
      <c r="E177" s="177"/>
      <c r="F177" s="177"/>
      <c r="G177" s="178"/>
      <c r="H177" s="178"/>
      <c r="I177" s="178"/>
      <c r="J177" s="178"/>
      <c r="K177" s="178"/>
      <c r="L177" s="178"/>
      <c r="M177" s="178"/>
      <c r="N177" s="178"/>
      <c r="O177" s="178"/>
      <c r="P177" s="178"/>
      <c r="Q177" s="178"/>
      <c r="R177" s="91">
        <f t="shared" si="19"/>
        <v>0</v>
      </c>
      <c r="S177" s="13" t="b">
        <f t="shared" si="20"/>
        <v>1</v>
      </c>
      <c r="T177" s="13" t="b">
        <f t="shared" si="21"/>
        <v>1</v>
      </c>
      <c r="U177" s="13" t="b">
        <f t="shared" si="22"/>
        <v>1</v>
      </c>
      <c r="V177" s="13" t="b">
        <f t="shared" si="16"/>
        <v>1</v>
      </c>
      <c r="W177" s="13" t="b">
        <f t="shared" si="17"/>
        <v>1</v>
      </c>
      <c r="X177" s="13" t="b">
        <f t="shared" si="18"/>
        <v>1</v>
      </c>
    </row>
    <row r="178" spans="1:24">
      <c r="A178" s="90">
        <v>163</v>
      </c>
      <c r="B178" s="185"/>
      <c r="C178" s="186"/>
      <c r="D178" s="177"/>
      <c r="E178" s="177"/>
      <c r="F178" s="177"/>
      <c r="G178" s="178"/>
      <c r="H178" s="178"/>
      <c r="I178" s="178"/>
      <c r="J178" s="178"/>
      <c r="K178" s="178"/>
      <c r="L178" s="178"/>
      <c r="M178" s="178"/>
      <c r="N178" s="178"/>
      <c r="O178" s="178"/>
      <c r="P178" s="178"/>
      <c r="Q178" s="178"/>
      <c r="R178" s="91">
        <f t="shared" si="19"/>
        <v>0</v>
      </c>
      <c r="S178" s="13" t="b">
        <f t="shared" si="20"/>
        <v>1</v>
      </c>
      <c r="T178" s="13" t="b">
        <f t="shared" si="21"/>
        <v>1</v>
      </c>
      <c r="U178" s="13" t="b">
        <f t="shared" si="22"/>
        <v>1</v>
      </c>
      <c r="V178" s="13" t="b">
        <f t="shared" si="16"/>
        <v>1</v>
      </c>
      <c r="W178" s="13" t="b">
        <f t="shared" si="17"/>
        <v>1</v>
      </c>
      <c r="X178" s="13" t="b">
        <f t="shared" si="18"/>
        <v>1</v>
      </c>
    </row>
    <row r="179" spans="1:24">
      <c r="A179" s="90">
        <v>164</v>
      </c>
      <c r="B179" s="185"/>
      <c r="C179" s="186"/>
      <c r="D179" s="177"/>
      <c r="E179" s="177"/>
      <c r="F179" s="177"/>
      <c r="G179" s="178"/>
      <c r="H179" s="178"/>
      <c r="I179" s="178"/>
      <c r="J179" s="178"/>
      <c r="K179" s="178"/>
      <c r="L179" s="178"/>
      <c r="M179" s="178"/>
      <c r="N179" s="178"/>
      <c r="O179" s="178"/>
      <c r="P179" s="178"/>
      <c r="Q179" s="178"/>
      <c r="R179" s="91">
        <f t="shared" si="19"/>
        <v>0</v>
      </c>
      <c r="S179" s="13" t="b">
        <f t="shared" si="20"/>
        <v>1</v>
      </c>
      <c r="T179" s="13" t="b">
        <f t="shared" si="21"/>
        <v>1</v>
      </c>
      <c r="U179" s="13" t="b">
        <f t="shared" si="22"/>
        <v>1</v>
      </c>
      <c r="V179" s="13" t="b">
        <f t="shared" si="16"/>
        <v>1</v>
      </c>
      <c r="W179" s="13" t="b">
        <f t="shared" si="17"/>
        <v>1</v>
      </c>
      <c r="X179" s="13" t="b">
        <f t="shared" si="18"/>
        <v>1</v>
      </c>
    </row>
    <row r="180" spans="1:24">
      <c r="A180" s="90">
        <v>165</v>
      </c>
      <c r="B180" s="185"/>
      <c r="C180" s="186"/>
      <c r="D180" s="177"/>
      <c r="E180" s="177"/>
      <c r="F180" s="177"/>
      <c r="G180" s="178"/>
      <c r="H180" s="178"/>
      <c r="I180" s="178"/>
      <c r="J180" s="178"/>
      <c r="K180" s="178"/>
      <c r="L180" s="178"/>
      <c r="M180" s="178"/>
      <c r="N180" s="178"/>
      <c r="O180" s="178"/>
      <c r="P180" s="178"/>
      <c r="Q180" s="178"/>
      <c r="R180" s="91">
        <f t="shared" si="19"/>
        <v>0</v>
      </c>
      <c r="S180" s="13" t="b">
        <f t="shared" si="20"/>
        <v>1</v>
      </c>
      <c r="T180" s="13" t="b">
        <f t="shared" si="21"/>
        <v>1</v>
      </c>
      <c r="U180" s="13" t="b">
        <f t="shared" si="22"/>
        <v>1</v>
      </c>
      <c r="V180" s="13" t="b">
        <f t="shared" si="16"/>
        <v>1</v>
      </c>
      <c r="W180" s="13" t="b">
        <f t="shared" si="17"/>
        <v>1</v>
      </c>
      <c r="X180" s="13" t="b">
        <f t="shared" si="18"/>
        <v>1</v>
      </c>
    </row>
    <row r="181" spans="1:24">
      <c r="A181" s="90">
        <v>166</v>
      </c>
      <c r="B181" s="185"/>
      <c r="C181" s="186"/>
      <c r="D181" s="177"/>
      <c r="E181" s="177"/>
      <c r="F181" s="177"/>
      <c r="G181" s="178"/>
      <c r="H181" s="178"/>
      <c r="I181" s="178"/>
      <c r="J181" s="178"/>
      <c r="K181" s="178"/>
      <c r="L181" s="178"/>
      <c r="M181" s="178"/>
      <c r="N181" s="178"/>
      <c r="O181" s="178"/>
      <c r="P181" s="178"/>
      <c r="Q181" s="178"/>
      <c r="R181" s="91">
        <f t="shared" si="19"/>
        <v>0</v>
      </c>
      <c r="S181" s="13" t="b">
        <f t="shared" si="20"/>
        <v>1</v>
      </c>
      <c r="T181" s="13" t="b">
        <f t="shared" si="21"/>
        <v>1</v>
      </c>
      <c r="U181" s="13" t="b">
        <f t="shared" si="22"/>
        <v>1</v>
      </c>
      <c r="V181" s="13" t="b">
        <f t="shared" si="16"/>
        <v>1</v>
      </c>
      <c r="W181" s="13" t="b">
        <f t="shared" si="17"/>
        <v>1</v>
      </c>
      <c r="X181" s="13" t="b">
        <f t="shared" si="18"/>
        <v>1</v>
      </c>
    </row>
    <row r="182" spans="1:24">
      <c r="A182" s="90">
        <v>167</v>
      </c>
      <c r="B182" s="185"/>
      <c r="C182" s="186"/>
      <c r="D182" s="177"/>
      <c r="E182" s="177"/>
      <c r="F182" s="177"/>
      <c r="G182" s="178"/>
      <c r="H182" s="178"/>
      <c r="I182" s="178"/>
      <c r="J182" s="178"/>
      <c r="K182" s="178"/>
      <c r="L182" s="178"/>
      <c r="M182" s="178"/>
      <c r="N182" s="178"/>
      <c r="O182" s="178"/>
      <c r="P182" s="178"/>
      <c r="Q182" s="178"/>
      <c r="R182" s="91">
        <f t="shared" si="19"/>
        <v>0</v>
      </c>
      <c r="S182" s="13" t="b">
        <f t="shared" si="20"/>
        <v>1</v>
      </c>
      <c r="T182" s="13" t="b">
        <f t="shared" si="21"/>
        <v>1</v>
      </c>
      <c r="U182" s="13" t="b">
        <f t="shared" si="22"/>
        <v>1</v>
      </c>
      <c r="V182" s="13" t="b">
        <f t="shared" si="16"/>
        <v>1</v>
      </c>
      <c r="W182" s="13" t="b">
        <f t="shared" si="17"/>
        <v>1</v>
      </c>
      <c r="X182" s="13" t="b">
        <f t="shared" si="18"/>
        <v>1</v>
      </c>
    </row>
    <row r="183" spans="1:24">
      <c r="A183" s="90">
        <v>168</v>
      </c>
      <c r="B183" s="185"/>
      <c r="C183" s="186"/>
      <c r="D183" s="177"/>
      <c r="E183" s="177"/>
      <c r="F183" s="177"/>
      <c r="G183" s="178"/>
      <c r="H183" s="178"/>
      <c r="I183" s="178"/>
      <c r="J183" s="178"/>
      <c r="K183" s="178"/>
      <c r="L183" s="178"/>
      <c r="M183" s="178"/>
      <c r="N183" s="178"/>
      <c r="O183" s="178"/>
      <c r="P183" s="178"/>
      <c r="Q183" s="178"/>
      <c r="R183" s="91">
        <f t="shared" si="19"/>
        <v>0</v>
      </c>
      <c r="S183" s="13" t="b">
        <f t="shared" si="20"/>
        <v>1</v>
      </c>
      <c r="T183" s="13" t="b">
        <f t="shared" si="21"/>
        <v>1</v>
      </c>
      <c r="U183" s="13" t="b">
        <f t="shared" si="22"/>
        <v>1</v>
      </c>
      <c r="V183" s="13" t="b">
        <f t="shared" si="16"/>
        <v>1</v>
      </c>
      <c r="W183" s="13" t="b">
        <f t="shared" si="17"/>
        <v>1</v>
      </c>
      <c r="X183" s="13" t="b">
        <f t="shared" si="18"/>
        <v>1</v>
      </c>
    </row>
    <row r="184" spans="1:24">
      <c r="A184" s="90">
        <v>169</v>
      </c>
      <c r="B184" s="185"/>
      <c r="C184" s="186"/>
      <c r="D184" s="177"/>
      <c r="E184" s="177"/>
      <c r="F184" s="177"/>
      <c r="G184" s="178"/>
      <c r="H184" s="178"/>
      <c r="I184" s="178"/>
      <c r="J184" s="178"/>
      <c r="K184" s="178"/>
      <c r="L184" s="178"/>
      <c r="M184" s="178"/>
      <c r="N184" s="178"/>
      <c r="O184" s="178"/>
      <c r="P184" s="178"/>
      <c r="Q184" s="178"/>
      <c r="R184" s="91">
        <f t="shared" si="19"/>
        <v>0</v>
      </c>
      <c r="S184" s="13" t="b">
        <f t="shared" si="20"/>
        <v>1</v>
      </c>
      <c r="T184" s="13" t="b">
        <f t="shared" si="21"/>
        <v>1</v>
      </c>
      <c r="U184" s="13" t="b">
        <f t="shared" si="22"/>
        <v>1</v>
      </c>
      <c r="V184" s="13" t="b">
        <f t="shared" si="16"/>
        <v>1</v>
      </c>
      <c r="W184" s="13" t="b">
        <f t="shared" si="17"/>
        <v>1</v>
      </c>
      <c r="X184" s="13" t="b">
        <f t="shared" si="18"/>
        <v>1</v>
      </c>
    </row>
    <row r="185" spans="1:24">
      <c r="A185" s="90">
        <v>170</v>
      </c>
      <c r="B185" s="185"/>
      <c r="C185" s="186"/>
      <c r="D185" s="177"/>
      <c r="E185" s="177"/>
      <c r="F185" s="177"/>
      <c r="G185" s="178"/>
      <c r="H185" s="178"/>
      <c r="I185" s="178"/>
      <c r="J185" s="178"/>
      <c r="K185" s="178"/>
      <c r="L185" s="178"/>
      <c r="M185" s="178"/>
      <c r="N185" s="178"/>
      <c r="O185" s="178"/>
      <c r="P185" s="178"/>
      <c r="Q185" s="178"/>
      <c r="R185" s="91">
        <f t="shared" si="19"/>
        <v>0</v>
      </c>
      <c r="S185" s="13" t="b">
        <f t="shared" si="20"/>
        <v>1</v>
      </c>
      <c r="T185" s="13" t="b">
        <f t="shared" si="21"/>
        <v>1</v>
      </c>
      <c r="U185" s="13" t="b">
        <f t="shared" si="22"/>
        <v>1</v>
      </c>
      <c r="V185" s="13" t="b">
        <f t="shared" si="16"/>
        <v>1</v>
      </c>
      <c r="W185" s="13" t="b">
        <f t="shared" si="17"/>
        <v>1</v>
      </c>
      <c r="X185" s="13" t="b">
        <f t="shared" si="18"/>
        <v>1</v>
      </c>
    </row>
    <row r="186" spans="1:24">
      <c r="A186" s="90">
        <v>171</v>
      </c>
      <c r="B186" s="185"/>
      <c r="C186" s="186"/>
      <c r="D186" s="177"/>
      <c r="E186" s="177"/>
      <c r="F186" s="177"/>
      <c r="G186" s="178"/>
      <c r="H186" s="178"/>
      <c r="I186" s="178"/>
      <c r="J186" s="178"/>
      <c r="K186" s="178"/>
      <c r="L186" s="178"/>
      <c r="M186" s="178"/>
      <c r="N186" s="178"/>
      <c r="O186" s="178"/>
      <c r="P186" s="178"/>
      <c r="Q186" s="178"/>
      <c r="R186" s="91">
        <f t="shared" si="19"/>
        <v>0</v>
      </c>
      <c r="S186" s="13" t="b">
        <f t="shared" si="20"/>
        <v>1</v>
      </c>
      <c r="T186" s="13" t="b">
        <f t="shared" si="21"/>
        <v>1</v>
      </c>
      <c r="U186" s="13" t="b">
        <f t="shared" si="22"/>
        <v>1</v>
      </c>
      <c r="V186" s="13" t="b">
        <f t="shared" si="16"/>
        <v>1</v>
      </c>
      <c r="W186" s="13" t="b">
        <f t="shared" si="17"/>
        <v>1</v>
      </c>
      <c r="X186" s="13" t="b">
        <f t="shared" si="18"/>
        <v>1</v>
      </c>
    </row>
    <row r="187" spans="1:24">
      <c r="A187" s="90">
        <v>172</v>
      </c>
      <c r="B187" s="185"/>
      <c r="C187" s="186"/>
      <c r="D187" s="177"/>
      <c r="E187" s="177"/>
      <c r="F187" s="177"/>
      <c r="G187" s="178"/>
      <c r="H187" s="178"/>
      <c r="I187" s="178"/>
      <c r="J187" s="178"/>
      <c r="K187" s="178"/>
      <c r="L187" s="178"/>
      <c r="M187" s="178"/>
      <c r="N187" s="178"/>
      <c r="O187" s="178"/>
      <c r="P187" s="178"/>
      <c r="Q187" s="178"/>
      <c r="R187" s="91">
        <f t="shared" si="19"/>
        <v>0</v>
      </c>
      <c r="S187" s="13" t="b">
        <f t="shared" si="20"/>
        <v>1</v>
      </c>
      <c r="T187" s="13" t="b">
        <f t="shared" si="21"/>
        <v>1</v>
      </c>
      <c r="U187" s="13" t="b">
        <f t="shared" si="22"/>
        <v>1</v>
      </c>
      <c r="V187" s="13" t="b">
        <f t="shared" si="16"/>
        <v>1</v>
      </c>
      <c r="W187" s="13" t="b">
        <f t="shared" si="17"/>
        <v>1</v>
      </c>
      <c r="X187" s="13" t="b">
        <f t="shared" si="18"/>
        <v>1</v>
      </c>
    </row>
    <row r="188" spans="1:24">
      <c r="A188" s="90">
        <v>173</v>
      </c>
      <c r="B188" s="185"/>
      <c r="C188" s="186"/>
      <c r="D188" s="177"/>
      <c r="E188" s="177"/>
      <c r="F188" s="177"/>
      <c r="G188" s="178"/>
      <c r="H188" s="178"/>
      <c r="I188" s="178"/>
      <c r="J188" s="178"/>
      <c r="K188" s="178"/>
      <c r="L188" s="178"/>
      <c r="M188" s="178"/>
      <c r="N188" s="178"/>
      <c r="O188" s="178"/>
      <c r="P188" s="178"/>
      <c r="Q188" s="178"/>
      <c r="R188" s="91">
        <f t="shared" si="19"/>
        <v>0</v>
      </c>
      <c r="S188" s="13" t="b">
        <f t="shared" si="20"/>
        <v>1</v>
      </c>
      <c r="T188" s="13" t="b">
        <f t="shared" si="21"/>
        <v>1</v>
      </c>
      <c r="U188" s="13" t="b">
        <f t="shared" si="22"/>
        <v>1</v>
      </c>
      <c r="V188" s="13" t="b">
        <f t="shared" si="16"/>
        <v>1</v>
      </c>
      <c r="W188" s="13" t="b">
        <f t="shared" si="17"/>
        <v>1</v>
      </c>
      <c r="X188" s="13" t="b">
        <f t="shared" si="18"/>
        <v>1</v>
      </c>
    </row>
    <row r="189" spans="1:24">
      <c r="A189" s="90">
        <v>174</v>
      </c>
      <c r="B189" s="185"/>
      <c r="C189" s="186"/>
      <c r="D189" s="177"/>
      <c r="E189" s="177"/>
      <c r="F189" s="177"/>
      <c r="G189" s="178"/>
      <c r="H189" s="178"/>
      <c r="I189" s="178"/>
      <c r="J189" s="178"/>
      <c r="K189" s="178"/>
      <c r="L189" s="178"/>
      <c r="M189" s="178"/>
      <c r="N189" s="178"/>
      <c r="O189" s="178"/>
      <c r="P189" s="178"/>
      <c r="Q189" s="178"/>
      <c r="R189" s="91">
        <f t="shared" si="19"/>
        <v>0</v>
      </c>
      <c r="S189" s="13" t="b">
        <f t="shared" si="20"/>
        <v>1</v>
      </c>
      <c r="T189" s="13" t="b">
        <f t="shared" si="21"/>
        <v>1</v>
      </c>
      <c r="U189" s="13" t="b">
        <f t="shared" si="22"/>
        <v>1</v>
      </c>
      <c r="V189" s="13" t="b">
        <f t="shared" si="16"/>
        <v>1</v>
      </c>
      <c r="W189" s="13" t="b">
        <f t="shared" si="17"/>
        <v>1</v>
      </c>
      <c r="X189" s="13" t="b">
        <f t="shared" si="18"/>
        <v>1</v>
      </c>
    </row>
    <row r="190" spans="1:24">
      <c r="A190" s="90">
        <v>175</v>
      </c>
      <c r="B190" s="185"/>
      <c r="C190" s="186"/>
      <c r="D190" s="177"/>
      <c r="E190" s="177"/>
      <c r="F190" s="177"/>
      <c r="G190" s="178"/>
      <c r="H190" s="178"/>
      <c r="I190" s="178"/>
      <c r="J190" s="178"/>
      <c r="K190" s="178"/>
      <c r="L190" s="178"/>
      <c r="M190" s="178"/>
      <c r="N190" s="178"/>
      <c r="O190" s="178"/>
      <c r="P190" s="178"/>
      <c r="Q190" s="178"/>
      <c r="R190" s="91">
        <f t="shared" si="19"/>
        <v>0</v>
      </c>
      <c r="S190" s="13" t="b">
        <f t="shared" si="20"/>
        <v>1</v>
      </c>
      <c r="T190" s="13" t="b">
        <f t="shared" si="21"/>
        <v>1</v>
      </c>
      <c r="U190" s="13" t="b">
        <f t="shared" si="22"/>
        <v>1</v>
      </c>
      <c r="V190" s="13" t="b">
        <f t="shared" si="16"/>
        <v>1</v>
      </c>
      <c r="W190" s="13" t="b">
        <f t="shared" si="17"/>
        <v>1</v>
      </c>
      <c r="X190" s="13" t="b">
        <f t="shared" si="18"/>
        <v>1</v>
      </c>
    </row>
    <row r="191" spans="1:24">
      <c r="A191" s="90">
        <v>176</v>
      </c>
      <c r="B191" s="185"/>
      <c r="C191" s="186"/>
      <c r="D191" s="177"/>
      <c r="E191" s="177"/>
      <c r="F191" s="177"/>
      <c r="G191" s="178"/>
      <c r="H191" s="178"/>
      <c r="I191" s="178"/>
      <c r="J191" s="178"/>
      <c r="K191" s="178"/>
      <c r="L191" s="178"/>
      <c r="M191" s="178"/>
      <c r="N191" s="178"/>
      <c r="O191" s="178"/>
      <c r="P191" s="178"/>
      <c r="Q191" s="178"/>
      <c r="R191" s="91">
        <f t="shared" si="19"/>
        <v>0</v>
      </c>
      <c r="S191" s="13" t="b">
        <f t="shared" si="20"/>
        <v>1</v>
      </c>
      <c r="T191" s="13" t="b">
        <f t="shared" si="21"/>
        <v>1</v>
      </c>
      <c r="U191" s="13" t="b">
        <f t="shared" si="22"/>
        <v>1</v>
      </c>
      <c r="V191" s="13" t="b">
        <f t="shared" si="16"/>
        <v>1</v>
      </c>
      <c r="W191" s="13" t="b">
        <f t="shared" si="17"/>
        <v>1</v>
      </c>
      <c r="X191" s="13" t="b">
        <f t="shared" si="18"/>
        <v>1</v>
      </c>
    </row>
    <row r="192" spans="1:24">
      <c r="A192" s="90">
        <v>177</v>
      </c>
      <c r="B192" s="185"/>
      <c r="C192" s="186"/>
      <c r="D192" s="177"/>
      <c r="E192" s="177"/>
      <c r="F192" s="177"/>
      <c r="G192" s="178"/>
      <c r="H192" s="178"/>
      <c r="I192" s="178"/>
      <c r="J192" s="178"/>
      <c r="K192" s="178"/>
      <c r="L192" s="178"/>
      <c r="M192" s="178"/>
      <c r="N192" s="178"/>
      <c r="O192" s="178"/>
      <c r="P192" s="178"/>
      <c r="Q192" s="178"/>
      <c r="R192" s="91">
        <f t="shared" si="19"/>
        <v>0</v>
      </c>
      <c r="S192" s="13" t="b">
        <f t="shared" si="20"/>
        <v>1</v>
      </c>
      <c r="T192" s="13" t="b">
        <f t="shared" si="21"/>
        <v>1</v>
      </c>
      <c r="U192" s="13" t="b">
        <f t="shared" si="22"/>
        <v>1</v>
      </c>
      <c r="V192" s="13" t="b">
        <f t="shared" si="16"/>
        <v>1</v>
      </c>
      <c r="W192" s="13" t="b">
        <f t="shared" si="17"/>
        <v>1</v>
      </c>
      <c r="X192" s="13" t="b">
        <f t="shared" si="18"/>
        <v>1</v>
      </c>
    </row>
    <row r="193" spans="1:24">
      <c r="A193" s="90">
        <v>178</v>
      </c>
      <c r="B193" s="185"/>
      <c r="C193" s="186"/>
      <c r="D193" s="177"/>
      <c r="E193" s="177"/>
      <c r="F193" s="177"/>
      <c r="G193" s="178"/>
      <c r="H193" s="178"/>
      <c r="I193" s="178"/>
      <c r="J193" s="178"/>
      <c r="K193" s="178"/>
      <c r="L193" s="178"/>
      <c r="M193" s="178"/>
      <c r="N193" s="178"/>
      <c r="O193" s="178"/>
      <c r="P193" s="178"/>
      <c r="Q193" s="178"/>
      <c r="R193" s="91">
        <f t="shared" si="19"/>
        <v>0</v>
      </c>
      <c r="S193" s="13" t="b">
        <f t="shared" si="20"/>
        <v>1</v>
      </c>
      <c r="T193" s="13" t="b">
        <f t="shared" si="21"/>
        <v>1</v>
      </c>
      <c r="U193" s="13" t="b">
        <f t="shared" si="22"/>
        <v>1</v>
      </c>
      <c r="V193" s="13" t="b">
        <f t="shared" si="16"/>
        <v>1</v>
      </c>
      <c r="W193" s="13" t="b">
        <f t="shared" si="17"/>
        <v>1</v>
      </c>
      <c r="X193" s="13" t="b">
        <f t="shared" si="18"/>
        <v>1</v>
      </c>
    </row>
    <row r="194" spans="1:24">
      <c r="A194" s="90">
        <v>179</v>
      </c>
      <c r="B194" s="185"/>
      <c r="C194" s="186"/>
      <c r="D194" s="177"/>
      <c r="E194" s="177"/>
      <c r="F194" s="177"/>
      <c r="G194" s="178"/>
      <c r="H194" s="178"/>
      <c r="I194" s="178"/>
      <c r="J194" s="178"/>
      <c r="K194" s="178"/>
      <c r="L194" s="178"/>
      <c r="M194" s="178"/>
      <c r="N194" s="178"/>
      <c r="O194" s="178"/>
      <c r="P194" s="178"/>
      <c r="Q194" s="178"/>
      <c r="R194" s="91">
        <f t="shared" si="19"/>
        <v>0</v>
      </c>
      <c r="S194" s="13" t="b">
        <f t="shared" si="20"/>
        <v>1</v>
      </c>
      <c r="T194" s="13" t="b">
        <f t="shared" si="21"/>
        <v>1</v>
      </c>
      <c r="U194" s="13" t="b">
        <f t="shared" si="22"/>
        <v>1</v>
      </c>
      <c r="V194" s="13" t="b">
        <f t="shared" si="16"/>
        <v>1</v>
      </c>
      <c r="W194" s="13" t="b">
        <f t="shared" si="17"/>
        <v>1</v>
      </c>
      <c r="X194" s="13" t="b">
        <f t="shared" si="18"/>
        <v>1</v>
      </c>
    </row>
    <row r="195" spans="1:24">
      <c r="A195" s="90">
        <v>180</v>
      </c>
      <c r="B195" s="185"/>
      <c r="C195" s="186"/>
      <c r="D195" s="177"/>
      <c r="E195" s="177"/>
      <c r="F195" s="177"/>
      <c r="G195" s="178"/>
      <c r="H195" s="178"/>
      <c r="I195" s="178"/>
      <c r="J195" s="178"/>
      <c r="K195" s="178"/>
      <c r="L195" s="178"/>
      <c r="M195" s="178"/>
      <c r="N195" s="178"/>
      <c r="O195" s="178"/>
      <c r="P195" s="178"/>
      <c r="Q195" s="178"/>
      <c r="R195" s="91">
        <f t="shared" si="19"/>
        <v>0</v>
      </c>
      <c r="S195" s="13" t="b">
        <f t="shared" si="20"/>
        <v>1</v>
      </c>
      <c r="T195" s="13" t="b">
        <f t="shared" si="21"/>
        <v>1</v>
      </c>
      <c r="U195" s="13" t="b">
        <f t="shared" si="22"/>
        <v>1</v>
      </c>
      <c r="V195" s="13" t="b">
        <f t="shared" si="16"/>
        <v>1</v>
      </c>
      <c r="W195" s="13" t="b">
        <f t="shared" si="17"/>
        <v>1</v>
      </c>
      <c r="X195" s="13" t="b">
        <f t="shared" si="18"/>
        <v>1</v>
      </c>
    </row>
    <row r="196" spans="1:24">
      <c r="A196" s="90">
        <v>181</v>
      </c>
      <c r="B196" s="185"/>
      <c r="C196" s="186"/>
      <c r="D196" s="177"/>
      <c r="E196" s="177"/>
      <c r="F196" s="177"/>
      <c r="G196" s="178"/>
      <c r="H196" s="178"/>
      <c r="I196" s="178"/>
      <c r="J196" s="178"/>
      <c r="K196" s="178"/>
      <c r="L196" s="178"/>
      <c r="M196" s="178"/>
      <c r="N196" s="178"/>
      <c r="O196" s="178"/>
      <c r="P196" s="178"/>
      <c r="Q196" s="178"/>
      <c r="R196" s="91">
        <f t="shared" si="19"/>
        <v>0</v>
      </c>
      <c r="S196" s="13" t="b">
        <f t="shared" si="20"/>
        <v>1</v>
      </c>
      <c r="T196" s="13" t="b">
        <f t="shared" si="21"/>
        <v>1</v>
      </c>
      <c r="U196" s="13" t="b">
        <f t="shared" si="22"/>
        <v>1</v>
      </c>
      <c r="V196" s="13" t="b">
        <f t="shared" si="16"/>
        <v>1</v>
      </c>
      <c r="W196" s="13" t="b">
        <f t="shared" si="17"/>
        <v>1</v>
      </c>
      <c r="X196" s="13" t="b">
        <f t="shared" si="18"/>
        <v>1</v>
      </c>
    </row>
    <row r="197" spans="1:24">
      <c r="A197" s="90">
        <v>182</v>
      </c>
      <c r="B197" s="185"/>
      <c r="C197" s="186"/>
      <c r="D197" s="177"/>
      <c r="E197" s="177"/>
      <c r="F197" s="177"/>
      <c r="G197" s="178"/>
      <c r="H197" s="178"/>
      <c r="I197" s="178"/>
      <c r="J197" s="178"/>
      <c r="K197" s="178"/>
      <c r="L197" s="178"/>
      <c r="M197" s="178"/>
      <c r="N197" s="178"/>
      <c r="O197" s="178"/>
      <c r="P197" s="178"/>
      <c r="Q197" s="178"/>
      <c r="R197" s="91">
        <f t="shared" si="19"/>
        <v>0</v>
      </c>
      <c r="S197" s="13" t="b">
        <f t="shared" si="20"/>
        <v>1</v>
      </c>
      <c r="T197" s="13" t="b">
        <f t="shared" si="21"/>
        <v>1</v>
      </c>
      <c r="U197" s="13" t="b">
        <f t="shared" si="22"/>
        <v>1</v>
      </c>
      <c r="V197" s="13" t="b">
        <f t="shared" si="16"/>
        <v>1</v>
      </c>
      <c r="W197" s="13" t="b">
        <f t="shared" si="17"/>
        <v>1</v>
      </c>
      <c r="X197" s="13" t="b">
        <f t="shared" si="18"/>
        <v>1</v>
      </c>
    </row>
    <row r="198" spans="1:24">
      <c r="A198" s="90">
        <v>183</v>
      </c>
      <c r="B198" s="185"/>
      <c r="C198" s="186"/>
      <c r="D198" s="177"/>
      <c r="E198" s="177"/>
      <c r="F198" s="177"/>
      <c r="G198" s="178"/>
      <c r="H198" s="178"/>
      <c r="I198" s="178"/>
      <c r="J198" s="178"/>
      <c r="K198" s="178"/>
      <c r="L198" s="178"/>
      <c r="M198" s="178"/>
      <c r="N198" s="178"/>
      <c r="O198" s="178"/>
      <c r="P198" s="178"/>
      <c r="Q198" s="178"/>
      <c r="R198" s="91">
        <f t="shared" si="19"/>
        <v>0</v>
      </c>
      <c r="S198" s="13" t="b">
        <f t="shared" si="20"/>
        <v>1</v>
      </c>
      <c r="T198" s="13" t="b">
        <f t="shared" si="21"/>
        <v>1</v>
      </c>
      <c r="U198" s="13" t="b">
        <f t="shared" si="22"/>
        <v>1</v>
      </c>
      <c r="V198" s="13" t="b">
        <f t="shared" si="16"/>
        <v>1</v>
      </c>
      <c r="W198" s="13" t="b">
        <f t="shared" si="17"/>
        <v>1</v>
      </c>
      <c r="X198" s="13" t="b">
        <f t="shared" si="18"/>
        <v>1</v>
      </c>
    </row>
    <row r="199" spans="1:24">
      <c r="A199" s="90">
        <v>184</v>
      </c>
      <c r="B199" s="185"/>
      <c r="C199" s="186"/>
      <c r="D199" s="177"/>
      <c r="E199" s="177"/>
      <c r="F199" s="177"/>
      <c r="G199" s="178"/>
      <c r="H199" s="178"/>
      <c r="I199" s="178"/>
      <c r="J199" s="178"/>
      <c r="K199" s="178"/>
      <c r="L199" s="178"/>
      <c r="M199" s="178"/>
      <c r="N199" s="178"/>
      <c r="O199" s="178"/>
      <c r="P199" s="178"/>
      <c r="Q199" s="178"/>
      <c r="R199" s="91">
        <f t="shared" si="19"/>
        <v>0</v>
      </c>
      <c r="S199" s="13" t="b">
        <f t="shared" si="20"/>
        <v>1</v>
      </c>
      <c r="T199" s="13" t="b">
        <f t="shared" si="21"/>
        <v>1</v>
      </c>
      <c r="U199" s="13" t="b">
        <f t="shared" si="22"/>
        <v>1</v>
      </c>
      <c r="V199" s="13" t="b">
        <f t="shared" si="16"/>
        <v>1</v>
      </c>
      <c r="W199" s="13" t="b">
        <f t="shared" si="17"/>
        <v>1</v>
      </c>
      <c r="X199" s="13" t="b">
        <f t="shared" si="18"/>
        <v>1</v>
      </c>
    </row>
    <row r="200" spans="1:24">
      <c r="A200" s="90">
        <v>185</v>
      </c>
      <c r="B200" s="185"/>
      <c r="C200" s="186"/>
      <c r="D200" s="177"/>
      <c r="E200" s="177"/>
      <c r="F200" s="177"/>
      <c r="G200" s="178"/>
      <c r="H200" s="178"/>
      <c r="I200" s="178"/>
      <c r="J200" s="178"/>
      <c r="K200" s="178"/>
      <c r="L200" s="178"/>
      <c r="M200" s="178"/>
      <c r="N200" s="178"/>
      <c r="O200" s="178"/>
      <c r="P200" s="178"/>
      <c r="Q200" s="178"/>
      <c r="R200" s="91">
        <f t="shared" si="19"/>
        <v>0</v>
      </c>
      <c r="S200" s="13" t="b">
        <f t="shared" si="20"/>
        <v>1</v>
      </c>
      <c r="T200" s="13" t="b">
        <f t="shared" si="21"/>
        <v>1</v>
      </c>
      <c r="U200" s="13" t="b">
        <f t="shared" si="22"/>
        <v>1</v>
      </c>
      <c r="V200" s="13" t="b">
        <f t="shared" si="16"/>
        <v>1</v>
      </c>
      <c r="W200" s="13" t="b">
        <f t="shared" si="17"/>
        <v>1</v>
      </c>
      <c r="X200" s="13" t="b">
        <f t="shared" si="18"/>
        <v>1</v>
      </c>
    </row>
    <row r="201" spans="1:24">
      <c r="A201" s="90">
        <v>186</v>
      </c>
      <c r="B201" s="185"/>
      <c r="C201" s="186"/>
      <c r="D201" s="177"/>
      <c r="E201" s="177"/>
      <c r="F201" s="177"/>
      <c r="G201" s="178"/>
      <c r="H201" s="178"/>
      <c r="I201" s="178"/>
      <c r="J201" s="178"/>
      <c r="K201" s="178"/>
      <c r="L201" s="178"/>
      <c r="M201" s="178"/>
      <c r="N201" s="178"/>
      <c r="O201" s="178"/>
      <c r="P201" s="178"/>
      <c r="Q201" s="178"/>
      <c r="R201" s="91">
        <f t="shared" si="19"/>
        <v>0</v>
      </c>
      <c r="S201" s="13" t="b">
        <f t="shared" si="20"/>
        <v>1</v>
      </c>
      <c r="T201" s="13" t="b">
        <f t="shared" si="21"/>
        <v>1</v>
      </c>
      <c r="U201" s="13" t="b">
        <f t="shared" si="22"/>
        <v>1</v>
      </c>
      <c r="V201" s="13" t="b">
        <f t="shared" si="16"/>
        <v>1</v>
      </c>
      <c r="W201" s="13" t="b">
        <f t="shared" si="17"/>
        <v>1</v>
      </c>
      <c r="X201" s="13" t="b">
        <f t="shared" si="18"/>
        <v>1</v>
      </c>
    </row>
    <row r="202" spans="1:24">
      <c r="A202" s="90">
        <v>187</v>
      </c>
      <c r="B202" s="185"/>
      <c r="C202" s="186"/>
      <c r="D202" s="177"/>
      <c r="E202" s="177"/>
      <c r="F202" s="177"/>
      <c r="G202" s="178"/>
      <c r="H202" s="178"/>
      <c r="I202" s="178"/>
      <c r="J202" s="178"/>
      <c r="K202" s="178"/>
      <c r="L202" s="178"/>
      <c r="M202" s="178"/>
      <c r="N202" s="178"/>
      <c r="O202" s="178"/>
      <c r="P202" s="178"/>
      <c r="Q202" s="178"/>
      <c r="R202" s="91">
        <f t="shared" si="19"/>
        <v>0</v>
      </c>
      <c r="S202" s="13" t="b">
        <f t="shared" si="20"/>
        <v>1</v>
      </c>
      <c r="T202" s="13" t="b">
        <f t="shared" si="21"/>
        <v>1</v>
      </c>
      <c r="U202" s="13" t="b">
        <f t="shared" si="22"/>
        <v>1</v>
      </c>
      <c r="V202" s="13" t="b">
        <f t="shared" si="16"/>
        <v>1</v>
      </c>
      <c r="W202" s="13" t="b">
        <f t="shared" si="17"/>
        <v>1</v>
      </c>
      <c r="X202" s="13" t="b">
        <f t="shared" si="18"/>
        <v>1</v>
      </c>
    </row>
    <row r="203" spans="1:24">
      <c r="A203" s="90">
        <v>188</v>
      </c>
      <c r="B203" s="185"/>
      <c r="C203" s="186"/>
      <c r="D203" s="177"/>
      <c r="E203" s="177"/>
      <c r="F203" s="177"/>
      <c r="G203" s="178"/>
      <c r="H203" s="178"/>
      <c r="I203" s="178"/>
      <c r="J203" s="178"/>
      <c r="K203" s="178"/>
      <c r="L203" s="178"/>
      <c r="M203" s="178"/>
      <c r="N203" s="178"/>
      <c r="O203" s="178"/>
      <c r="P203" s="178"/>
      <c r="Q203" s="178"/>
      <c r="R203" s="91">
        <f t="shared" si="19"/>
        <v>0</v>
      </c>
      <c r="S203" s="13" t="b">
        <f t="shared" si="20"/>
        <v>1</v>
      </c>
      <c r="T203" s="13" t="b">
        <f t="shared" si="21"/>
        <v>1</v>
      </c>
      <c r="U203" s="13" t="b">
        <f t="shared" si="22"/>
        <v>1</v>
      </c>
      <c r="V203" s="13" t="b">
        <f t="shared" si="16"/>
        <v>1</v>
      </c>
      <c r="W203" s="13" t="b">
        <f t="shared" si="17"/>
        <v>1</v>
      </c>
      <c r="X203" s="13" t="b">
        <f t="shared" si="18"/>
        <v>1</v>
      </c>
    </row>
    <row r="204" spans="1:24">
      <c r="A204" s="90">
        <v>189</v>
      </c>
      <c r="B204" s="185"/>
      <c r="C204" s="186"/>
      <c r="D204" s="177"/>
      <c r="E204" s="177"/>
      <c r="F204" s="177"/>
      <c r="G204" s="178"/>
      <c r="H204" s="178"/>
      <c r="I204" s="178"/>
      <c r="J204" s="178"/>
      <c r="K204" s="178"/>
      <c r="L204" s="178"/>
      <c r="M204" s="178"/>
      <c r="N204" s="178"/>
      <c r="O204" s="178"/>
      <c r="P204" s="178"/>
      <c r="Q204" s="178"/>
      <c r="R204" s="91">
        <f t="shared" si="19"/>
        <v>0</v>
      </c>
      <c r="S204" s="13" t="b">
        <f t="shared" si="20"/>
        <v>1</v>
      </c>
      <c r="T204" s="13" t="b">
        <f t="shared" si="21"/>
        <v>1</v>
      </c>
      <c r="U204" s="13" t="b">
        <f t="shared" si="22"/>
        <v>1</v>
      </c>
      <c r="V204" s="13" t="b">
        <f t="shared" si="16"/>
        <v>1</v>
      </c>
      <c r="W204" s="13" t="b">
        <f t="shared" si="17"/>
        <v>1</v>
      </c>
      <c r="X204" s="13" t="b">
        <f t="shared" si="18"/>
        <v>1</v>
      </c>
    </row>
    <row r="205" spans="1:24">
      <c r="A205" s="90">
        <v>190</v>
      </c>
      <c r="B205" s="185"/>
      <c r="C205" s="186"/>
      <c r="D205" s="177"/>
      <c r="E205" s="177"/>
      <c r="F205" s="177"/>
      <c r="G205" s="178"/>
      <c r="H205" s="178"/>
      <c r="I205" s="178"/>
      <c r="J205" s="178"/>
      <c r="K205" s="178"/>
      <c r="L205" s="178"/>
      <c r="M205" s="178"/>
      <c r="N205" s="178"/>
      <c r="O205" s="178"/>
      <c r="P205" s="178"/>
      <c r="Q205" s="178"/>
      <c r="R205" s="91">
        <f t="shared" si="19"/>
        <v>0</v>
      </c>
      <c r="S205" s="13" t="b">
        <f t="shared" si="20"/>
        <v>1</v>
      </c>
      <c r="T205" s="13" t="b">
        <f t="shared" si="21"/>
        <v>1</v>
      </c>
      <c r="U205" s="13" t="b">
        <f t="shared" si="22"/>
        <v>1</v>
      </c>
      <c r="V205" s="13" t="b">
        <f t="shared" si="16"/>
        <v>1</v>
      </c>
      <c r="W205" s="13" t="b">
        <f t="shared" si="17"/>
        <v>1</v>
      </c>
      <c r="X205" s="13" t="b">
        <f t="shared" si="18"/>
        <v>1</v>
      </c>
    </row>
    <row r="206" spans="1:24">
      <c r="A206" s="90">
        <v>191</v>
      </c>
      <c r="B206" s="185"/>
      <c r="C206" s="186"/>
      <c r="D206" s="177"/>
      <c r="E206" s="177"/>
      <c r="F206" s="177"/>
      <c r="G206" s="178"/>
      <c r="H206" s="178"/>
      <c r="I206" s="178"/>
      <c r="J206" s="178"/>
      <c r="K206" s="178"/>
      <c r="L206" s="178"/>
      <c r="M206" s="178"/>
      <c r="N206" s="178"/>
      <c r="O206" s="178"/>
      <c r="P206" s="178"/>
      <c r="Q206" s="178"/>
      <c r="R206" s="91">
        <f t="shared" si="19"/>
        <v>0</v>
      </c>
      <c r="S206" s="13" t="b">
        <f t="shared" si="20"/>
        <v>1</v>
      </c>
      <c r="T206" s="13" t="b">
        <f t="shared" si="21"/>
        <v>1</v>
      </c>
      <c r="U206" s="13" t="b">
        <f t="shared" si="22"/>
        <v>1</v>
      </c>
      <c r="V206" s="13" t="b">
        <f t="shared" si="16"/>
        <v>1</v>
      </c>
      <c r="W206" s="13" t="b">
        <f t="shared" si="17"/>
        <v>1</v>
      </c>
      <c r="X206" s="13" t="b">
        <f t="shared" si="18"/>
        <v>1</v>
      </c>
    </row>
    <row r="207" spans="1:24">
      <c r="A207" s="90">
        <v>192</v>
      </c>
      <c r="B207" s="185"/>
      <c r="C207" s="186"/>
      <c r="D207" s="177"/>
      <c r="E207" s="177"/>
      <c r="F207" s="177"/>
      <c r="G207" s="178"/>
      <c r="H207" s="178"/>
      <c r="I207" s="178"/>
      <c r="J207" s="178"/>
      <c r="K207" s="178"/>
      <c r="L207" s="178"/>
      <c r="M207" s="178"/>
      <c r="N207" s="178"/>
      <c r="O207" s="178"/>
      <c r="P207" s="178"/>
      <c r="Q207" s="178"/>
      <c r="R207" s="91">
        <f t="shared" si="19"/>
        <v>0</v>
      </c>
      <c r="S207" s="13" t="b">
        <f t="shared" si="20"/>
        <v>1</v>
      </c>
      <c r="T207" s="13" t="b">
        <f t="shared" si="21"/>
        <v>1</v>
      </c>
      <c r="U207" s="13" t="b">
        <f t="shared" si="22"/>
        <v>1</v>
      </c>
      <c r="V207" s="13" t="b">
        <f t="shared" si="16"/>
        <v>1</v>
      </c>
      <c r="W207" s="13" t="b">
        <f t="shared" si="17"/>
        <v>1</v>
      </c>
      <c r="X207" s="13" t="b">
        <f t="shared" si="18"/>
        <v>1</v>
      </c>
    </row>
    <row r="208" spans="1:24">
      <c r="A208" s="90">
        <v>193</v>
      </c>
      <c r="B208" s="185"/>
      <c r="C208" s="186"/>
      <c r="D208" s="177"/>
      <c r="E208" s="177"/>
      <c r="F208" s="177"/>
      <c r="G208" s="178"/>
      <c r="H208" s="178"/>
      <c r="I208" s="178"/>
      <c r="J208" s="178"/>
      <c r="K208" s="178"/>
      <c r="L208" s="178"/>
      <c r="M208" s="178"/>
      <c r="N208" s="178"/>
      <c r="O208" s="178"/>
      <c r="P208" s="178"/>
      <c r="Q208" s="178"/>
      <c r="R208" s="91">
        <f t="shared" si="19"/>
        <v>0</v>
      </c>
      <c r="S208" s="13" t="b">
        <f t="shared" si="20"/>
        <v>1</v>
      </c>
      <c r="T208" s="13" t="b">
        <f t="shared" si="21"/>
        <v>1</v>
      </c>
      <c r="U208" s="13" t="b">
        <f t="shared" si="22"/>
        <v>1</v>
      </c>
      <c r="V208" s="13" t="b">
        <f t="shared" ref="V208:V271" si="23">IF(D208="",TRUE,(IF(ISNUMBER(MATCH(D208,CountriesList,0)),TRUE,FALSE)))</f>
        <v>1</v>
      </c>
      <c r="W208" s="13" t="b">
        <f t="shared" ref="W208:W271" si="24">IF(E208="",TRUE,(IF(ISNUMBER(MATCH(E208,typeofentityList,0)),TRUE,FALSE)))</f>
        <v>1</v>
      </c>
      <c r="X208" s="13" t="b">
        <f t="shared" ref="X208:X271" si="25">IF(F208="",TRUE,(IF(ISNUMBER(MATCH(F208,RelationList,0)),TRUE,FALSE)))</f>
        <v>1</v>
      </c>
    </row>
    <row r="209" spans="1:24">
      <c r="A209" s="90">
        <v>194</v>
      </c>
      <c r="B209" s="185"/>
      <c r="C209" s="186"/>
      <c r="D209" s="177"/>
      <c r="E209" s="177"/>
      <c r="F209" s="177"/>
      <c r="G209" s="178"/>
      <c r="H209" s="178"/>
      <c r="I209" s="178"/>
      <c r="J209" s="178"/>
      <c r="K209" s="178"/>
      <c r="L209" s="178"/>
      <c r="M209" s="178"/>
      <c r="N209" s="178"/>
      <c r="O209" s="178"/>
      <c r="P209" s="178"/>
      <c r="Q209" s="178"/>
      <c r="R209" s="91">
        <f t="shared" ref="R209:R272" si="26">SUM(G209:Q209)</f>
        <v>0</v>
      </c>
      <c r="S209" s="13" t="b">
        <f t="shared" si="20"/>
        <v>1</v>
      </c>
      <c r="T209" s="13" t="b">
        <f t="shared" si="21"/>
        <v>1</v>
      </c>
      <c r="U209" s="13" t="b">
        <f t="shared" si="22"/>
        <v>1</v>
      </c>
      <c r="V209" s="13" t="b">
        <f t="shared" si="23"/>
        <v>1</v>
      </c>
      <c r="W209" s="13" t="b">
        <f t="shared" si="24"/>
        <v>1</v>
      </c>
      <c r="X209" s="13" t="b">
        <f t="shared" si="25"/>
        <v>1</v>
      </c>
    </row>
    <row r="210" spans="1:24">
      <c r="A210" s="90">
        <v>195</v>
      </c>
      <c r="B210" s="185"/>
      <c r="C210" s="186"/>
      <c r="D210" s="177"/>
      <c r="E210" s="177"/>
      <c r="F210" s="177"/>
      <c r="G210" s="178"/>
      <c r="H210" s="178"/>
      <c r="I210" s="178"/>
      <c r="J210" s="178"/>
      <c r="K210" s="178"/>
      <c r="L210" s="178"/>
      <c r="M210" s="178"/>
      <c r="N210" s="178"/>
      <c r="O210" s="178"/>
      <c r="P210" s="178"/>
      <c r="Q210" s="178"/>
      <c r="R210" s="91">
        <f t="shared" si="26"/>
        <v>0</v>
      </c>
      <c r="S210" s="13" t="b">
        <f t="shared" ref="S210:S273" si="27">IF(ISBLANK(B210),TRUE,IF(OR(ISBLANK(C210),ISBLANK(D210),ISBLANK(E210),ISBLANK(F210),ISBLANK(G210),ISBLANK(H210),ISBLANK(I210),ISBLANK(J210),ISBLANK(K210),ISBLANK(L210),ISBLANK(M210),ISBLANK(N210),ISBLANK(O210),ISBLANK(P210),ISBLANK(Q210),ISBLANK(R210)),FALSE,TRUE))</f>
        <v>1</v>
      </c>
      <c r="T210" s="13" t="b">
        <f t="shared" ref="T210:T273" si="28">IF(OR(AND(B210="N/A",D210="N/A",E210="N/A",F210="N/A"),AND(ISBLANK(B210),ISBLANK(D210),ISBLANK(E210),ISBLANK(F210)),AND(NOT(ISBLANK(B210)),B210&lt;&gt;"N/A",NOT(ISBLANK(D210)),D210&lt;&gt;"N/A",NOT(ISBLANK(E210)),E210&lt;&gt;"N/A",NOT(ISBLANK(F210)),F210&lt;&gt;"N/A")),TRUE,FALSE)</f>
        <v>1</v>
      </c>
      <c r="U210" s="13" t="b">
        <f t="shared" ref="U210:U273" si="29">IF(OR((AND(B210="N/A",R210=0)),(AND((ISBLANK(B210)=TRUE),R210=0)),(AND(NOT(ISBLANK(B210)),B210&lt;&gt;"N/A",R210&lt;&gt;0))),TRUE,FALSE)</f>
        <v>1</v>
      </c>
      <c r="V210" s="13" t="b">
        <f t="shared" si="23"/>
        <v>1</v>
      </c>
      <c r="W210" s="13" t="b">
        <f t="shared" si="24"/>
        <v>1</v>
      </c>
      <c r="X210" s="13" t="b">
        <f t="shared" si="25"/>
        <v>1</v>
      </c>
    </row>
    <row r="211" spans="1:24">
      <c r="A211" s="90">
        <v>196</v>
      </c>
      <c r="B211" s="185"/>
      <c r="C211" s="186"/>
      <c r="D211" s="177"/>
      <c r="E211" s="177"/>
      <c r="F211" s="177"/>
      <c r="G211" s="178"/>
      <c r="H211" s="178"/>
      <c r="I211" s="178"/>
      <c r="J211" s="178"/>
      <c r="K211" s="178"/>
      <c r="L211" s="178"/>
      <c r="M211" s="178"/>
      <c r="N211" s="178"/>
      <c r="O211" s="178"/>
      <c r="P211" s="178"/>
      <c r="Q211" s="178"/>
      <c r="R211" s="91">
        <f t="shared" si="26"/>
        <v>0</v>
      </c>
      <c r="S211" s="13" t="b">
        <f t="shared" si="27"/>
        <v>1</v>
      </c>
      <c r="T211" s="13" t="b">
        <f t="shared" si="28"/>
        <v>1</v>
      </c>
      <c r="U211" s="13" t="b">
        <f t="shared" si="29"/>
        <v>1</v>
      </c>
      <c r="V211" s="13" t="b">
        <f t="shared" si="23"/>
        <v>1</v>
      </c>
      <c r="W211" s="13" t="b">
        <f t="shared" si="24"/>
        <v>1</v>
      </c>
      <c r="X211" s="13" t="b">
        <f t="shared" si="25"/>
        <v>1</v>
      </c>
    </row>
    <row r="212" spans="1:24">
      <c r="A212" s="90">
        <v>197</v>
      </c>
      <c r="B212" s="185"/>
      <c r="C212" s="186"/>
      <c r="D212" s="177"/>
      <c r="E212" s="177"/>
      <c r="F212" s="177"/>
      <c r="G212" s="178"/>
      <c r="H212" s="178"/>
      <c r="I212" s="178"/>
      <c r="J212" s="178"/>
      <c r="K212" s="178"/>
      <c r="L212" s="178"/>
      <c r="M212" s="178"/>
      <c r="N212" s="178"/>
      <c r="O212" s="178"/>
      <c r="P212" s="178"/>
      <c r="Q212" s="178"/>
      <c r="R212" s="91">
        <f t="shared" si="26"/>
        <v>0</v>
      </c>
      <c r="S212" s="13" t="b">
        <f t="shared" si="27"/>
        <v>1</v>
      </c>
      <c r="T212" s="13" t="b">
        <f t="shared" si="28"/>
        <v>1</v>
      </c>
      <c r="U212" s="13" t="b">
        <f t="shared" si="29"/>
        <v>1</v>
      </c>
      <c r="V212" s="13" t="b">
        <f t="shared" si="23"/>
        <v>1</v>
      </c>
      <c r="W212" s="13" t="b">
        <f t="shared" si="24"/>
        <v>1</v>
      </c>
      <c r="X212" s="13" t="b">
        <f t="shared" si="25"/>
        <v>1</v>
      </c>
    </row>
    <row r="213" spans="1:24">
      <c r="A213" s="90">
        <v>198</v>
      </c>
      <c r="B213" s="185"/>
      <c r="C213" s="186"/>
      <c r="D213" s="177"/>
      <c r="E213" s="177"/>
      <c r="F213" s="177"/>
      <c r="G213" s="178"/>
      <c r="H213" s="178"/>
      <c r="I213" s="178"/>
      <c r="J213" s="178"/>
      <c r="K213" s="178"/>
      <c r="L213" s="178"/>
      <c r="M213" s="178"/>
      <c r="N213" s="178"/>
      <c r="O213" s="178"/>
      <c r="P213" s="178"/>
      <c r="Q213" s="178"/>
      <c r="R213" s="91">
        <f t="shared" si="26"/>
        <v>0</v>
      </c>
      <c r="S213" s="13" t="b">
        <f t="shared" si="27"/>
        <v>1</v>
      </c>
      <c r="T213" s="13" t="b">
        <f t="shared" si="28"/>
        <v>1</v>
      </c>
      <c r="U213" s="13" t="b">
        <f t="shared" si="29"/>
        <v>1</v>
      </c>
      <c r="V213" s="13" t="b">
        <f t="shared" si="23"/>
        <v>1</v>
      </c>
      <c r="W213" s="13" t="b">
        <f t="shared" si="24"/>
        <v>1</v>
      </c>
      <c r="X213" s="13" t="b">
        <f t="shared" si="25"/>
        <v>1</v>
      </c>
    </row>
    <row r="214" spans="1:24">
      <c r="A214" s="90">
        <v>199</v>
      </c>
      <c r="B214" s="185"/>
      <c r="C214" s="186"/>
      <c r="D214" s="177"/>
      <c r="E214" s="177"/>
      <c r="F214" s="177"/>
      <c r="G214" s="178"/>
      <c r="H214" s="178"/>
      <c r="I214" s="178"/>
      <c r="J214" s="178"/>
      <c r="K214" s="178"/>
      <c r="L214" s="178"/>
      <c r="M214" s="178"/>
      <c r="N214" s="178"/>
      <c r="O214" s="178"/>
      <c r="P214" s="178"/>
      <c r="Q214" s="178"/>
      <c r="R214" s="91">
        <f t="shared" si="26"/>
        <v>0</v>
      </c>
      <c r="S214" s="13" t="b">
        <f t="shared" si="27"/>
        <v>1</v>
      </c>
      <c r="T214" s="13" t="b">
        <f t="shared" si="28"/>
        <v>1</v>
      </c>
      <c r="U214" s="13" t="b">
        <f t="shared" si="29"/>
        <v>1</v>
      </c>
      <c r="V214" s="13" t="b">
        <f t="shared" si="23"/>
        <v>1</v>
      </c>
      <c r="W214" s="13" t="b">
        <f t="shared" si="24"/>
        <v>1</v>
      </c>
      <c r="X214" s="13" t="b">
        <f t="shared" si="25"/>
        <v>1</v>
      </c>
    </row>
    <row r="215" spans="1:24">
      <c r="A215" s="90">
        <v>200</v>
      </c>
      <c r="B215" s="185"/>
      <c r="C215" s="186"/>
      <c r="D215" s="177"/>
      <c r="E215" s="177"/>
      <c r="F215" s="177"/>
      <c r="G215" s="178"/>
      <c r="H215" s="178"/>
      <c r="I215" s="178"/>
      <c r="J215" s="178"/>
      <c r="K215" s="178"/>
      <c r="L215" s="178"/>
      <c r="M215" s="178"/>
      <c r="N215" s="178"/>
      <c r="O215" s="178"/>
      <c r="P215" s="178"/>
      <c r="Q215" s="178"/>
      <c r="R215" s="91">
        <f t="shared" si="26"/>
        <v>0</v>
      </c>
      <c r="S215" s="13" t="b">
        <f t="shared" si="27"/>
        <v>1</v>
      </c>
      <c r="T215" s="13" t="b">
        <f t="shared" si="28"/>
        <v>1</v>
      </c>
      <c r="U215" s="13" t="b">
        <f t="shared" si="29"/>
        <v>1</v>
      </c>
      <c r="V215" s="13" t="b">
        <f t="shared" si="23"/>
        <v>1</v>
      </c>
      <c r="W215" s="13" t="b">
        <f t="shared" si="24"/>
        <v>1</v>
      </c>
      <c r="X215" s="13" t="b">
        <f t="shared" si="25"/>
        <v>1</v>
      </c>
    </row>
    <row r="216" spans="1:24">
      <c r="A216" s="90">
        <v>201</v>
      </c>
      <c r="B216" s="185"/>
      <c r="C216" s="186"/>
      <c r="D216" s="177"/>
      <c r="E216" s="177"/>
      <c r="F216" s="177"/>
      <c r="G216" s="178"/>
      <c r="H216" s="178"/>
      <c r="I216" s="178"/>
      <c r="J216" s="178"/>
      <c r="K216" s="178"/>
      <c r="L216" s="178"/>
      <c r="M216" s="178"/>
      <c r="N216" s="178"/>
      <c r="O216" s="178"/>
      <c r="P216" s="178"/>
      <c r="Q216" s="178"/>
      <c r="R216" s="91">
        <f t="shared" si="26"/>
        <v>0</v>
      </c>
      <c r="S216" s="13" t="b">
        <f t="shared" si="27"/>
        <v>1</v>
      </c>
      <c r="T216" s="13" t="b">
        <f t="shared" si="28"/>
        <v>1</v>
      </c>
      <c r="U216" s="13" t="b">
        <f t="shared" si="29"/>
        <v>1</v>
      </c>
      <c r="V216" s="13" t="b">
        <f t="shared" si="23"/>
        <v>1</v>
      </c>
      <c r="W216" s="13" t="b">
        <f t="shared" si="24"/>
        <v>1</v>
      </c>
      <c r="X216" s="13" t="b">
        <f t="shared" si="25"/>
        <v>1</v>
      </c>
    </row>
    <row r="217" spans="1:24">
      <c r="A217" s="90">
        <v>202</v>
      </c>
      <c r="B217" s="185"/>
      <c r="C217" s="186"/>
      <c r="D217" s="177"/>
      <c r="E217" s="177"/>
      <c r="F217" s="177"/>
      <c r="G217" s="178"/>
      <c r="H217" s="178"/>
      <c r="I217" s="178"/>
      <c r="J217" s="178"/>
      <c r="K217" s="178"/>
      <c r="L217" s="178"/>
      <c r="M217" s="178"/>
      <c r="N217" s="178"/>
      <c r="O217" s="178"/>
      <c r="P217" s="178"/>
      <c r="Q217" s="178"/>
      <c r="R217" s="91">
        <f t="shared" si="26"/>
        <v>0</v>
      </c>
      <c r="S217" s="13" t="b">
        <f t="shared" si="27"/>
        <v>1</v>
      </c>
      <c r="T217" s="13" t="b">
        <f t="shared" si="28"/>
        <v>1</v>
      </c>
      <c r="U217" s="13" t="b">
        <f t="shared" si="29"/>
        <v>1</v>
      </c>
      <c r="V217" s="13" t="b">
        <f t="shared" si="23"/>
        <v>1</v>
      </c>
      <c r="W217" s="13" t="b">
        <f t="shared" si="24"/>
        <v>1</v>
      </c>
      <c r="X217" s="13" t="b">
        <f t="shared" si="25"/>
        <v>1</v>
      </c>
    </row>
    <row r="218" spans="1:24">
      <c r="A218" s="90">
        <v>203</v>
      </c>
      <c r="B218" s="185"/>
      <c r="C218" s="186"/>
      <c r="D218" s="177"/>
      <c r="E218" s="177"/>
      <c r="F218" s="177"/>
      <c r="G218" s="178"/>
      <c r="H218" s="178"/>
      <c r="I218" s="178"/>
      <c r="J218" s="178"/>
      <c r="K218" s="178"/>
      <c r="L218" s="178"/>
      <c r="M218" s="178"/>
      <c r="N218" s="178"/>
      <c r="O218" s="178"/>
      <c r="P218" s="178"/>
      <c r="Q218" s="178"/>
      <c r="R218" s="91">
        <f t="shared" si="26"/>
        <v>0</v>
      </c>
      <c r="S218" s="13" t="b">
        <f t="shared" si="27"/>
        <v>1</v>
      </c>
      <c r="T218" s="13" t="b">
        <f t="shared" si="28"/>
        <v>1</v>
      </c>
      <c r="U218" s="13" t="b">
        <f t="shared" si="29"/>
        <v>1</v>
      </c>
      <c r="V218" s="13" t="b">
        <f t="shared" si="23"/>
        <v>1</v>
      </c>
      <c r="W218" s="13" t="b">
        <f t="shared" si="24"/>
        <v>1</v>
      </c>
      <c r="X218" s="13" t="b">
        <f t="shared" si="25"/>
        <v>1</v>
      </c>
    </row>
    <row r="219" spans="1:24">
      <c r="A219" s="90">
        <v>204</v>
      </c>
      <c r="B219" s="185"/>
      <c r="C219" s="186"/>
      <c r="D219" s="177"/>
      <c r="E219" s="177"/>
      <c r="F219" s="177"/>
      <c r="G219" s="178"/>
      <c r="H219" s="178"/>
      <c r="I219" s="178"/>
      <c r="J219" s="178"/>
      <c r="K219" s="178"/>
      <c r="L219" s="178"/>
      <c r="M219" s="178"/>
      <c r="N219" s="178"/>
      <c r="O219" s="178"/>
      <c r="P219" s="178"/>
      <c r="Q219" s="178"/>
      <c r="R219" s="91">
        <f t="shared" si="26"/>
        <v>0</v>
      </c>
      <c r="S219" s="13" t="b">
        <f t="shared" si="27"/>
        <v>1</v>
      </c>
      <c r="T219" s="13" t="b">
        <f t="shared" si="28"/>
        <v>1</v>
      </c>
      <c r="U219" s="13" t="b">
        <f t="shared" si="29"/>
        <v>1</v>
      </c>
      <c r="V219" s="13" t="b">
        <f t="shared" si="23"/>
        <v>1</v>
      </c>
      <c r="W219" s="13" t="b">
        <f t="shared" si="24"/>
        <v>1</v>
      </c>
      <c r="X219" s="13" t="b">
        <f t="shared" si="25"/>
        <v>1</v>
      </c>
    </row>
    <row r="220" spans="1:24">
      <c r="A220" s="90">
        <v>205</v>
      </c>
      <c r="B220" s="185"/>
      <c r="C220" s="186"/>
      <c r="D220" s="177"/>
      <c r="E220" s="177"/>
      <c r="F220" s="177"/>
      <c r="G220" s="178"/>
      <c r="H220" s="178"/>
      <c r="I220" s="178"/>
      <c r="J220" s="178"/>
      <c r="K220" s="178"/>
      <c r="L220" s="178"/>
      <c r="M220" s="178"/>
      <c r="N220" s="178"/>
      <c r="O220" s="178"/>
      <c r="P220" s="178"/>
      <c r="Q220" s="178"/>
      <c r="R220" s="91">
        <f t="shared" si="26"/>
        <v>0</v>
      </c>
      <c r="S220" s="13" t="b">
        <f t="shared" si="27"/>
        <v>1</v>
      </c>
      <c r="T220" s="13" t="b">
        <f t="shared" si="28"/>
        <v>1</v>
      </c>
      <c r="U220" s="13" t="b">
        <f t="shared" si="29"/>
        <v>1</v>
      </c>
      <c r="V220" s="13" t="b">
        <f t="shared" si="23"/>
        <v>1</v>
      </c>
      <c r="W220" s="13" t="b">
        <f t="shared" si="24"/>
        <v>1</v>
      </c>
      <c r="X220" s="13" t="b">
        <f t="shared" si="25"/>
        <v>1</v>
      </c>
    </row>
    <row r="221" spans="1:24">
      <c r="A221" s="90">
        <v>206</v>
      </c>
      <c r="B221" s="185"/>
      <c r="C221" s="186"/>
      <c r="D221" s="177"/>
      <c r="E221" s="177"/>
      <c r="F221" s="177"/>
      <c r="G221" s="178"/>
      <c r="H221" s="178"/>
      <c r="I221" s="178"/>
      <c r="J221" s="178"/>
      <c r="K221" s="178"/>
      <c r="L221" s="178"/>
      <c r="M221" s="178"/>
      <c r="N221" s="178"/>
      <c r="O221" s="178"/>
      <c r="P221" s="178"/>
      <c r="Q221" s="178"/>
      <c r="R221" s="91">
        <f t="shared" si="26"/>
        <v>0</v>
      </c>
      <c r="S221" s="13" t="b">
        <f t="shared" si="27"/>
        <v>1</v>
      </c>
      <c r="T221" s="13" t="b">
        <f t="shared" si="28"/>
        <v>1</v>
      </c>
      <c r="U221" s="13" t="b">
        <f t="shared" si="29"/>
        <v>1</v>
      </c>
      <c r="V221" s="13" t="b">
        <f t="shared" si="23"/>
        <v>1</v>
      </c>
      <c r="W221" s="13" t="b">
        <f t="shared" si="24"/>
        <v>1</v>
      </c>
      <c r="X221" s="13" t="b">
        <f t="shared" si="25"/>
        <v>1</v>
      </c>
    </row>
    <row r="222" spans="1:24">
      <c r="A222" s="90">
        <v>207</v>
      </c>
      <c r="B222" s="185"/>
      <c r="C222" s="186"/>
      <c r="D222" s="177"/>
      <c r="E222" s="177"/>
      <c r="F222" s="177"/>
      <c r="G222" s="178"/>
      <c r="H222" s="178"/>
      <c r="I222" s="178"/>
      <c r="J222" s="178"/>
      <c r="K222" s="178"/>
      <c r="L222" s="178"/>
      <c r="M222" s="178"/>
      <c r="N222" s="178"/>
      <c r="O222" s="178"/>
      <c r="P222" s="178"/>
      <c r="Q222" s="178"/>
      <c r="R222" s="91">
        <f t="shared" si="26"/>
        <v>0</v>
      </c>
      <c r="S222" s="13" t="b">
        <f t="shared" si="27"/>
        <v>1</v>
      </c>
      <c r="T222" s="13" t="b">
        <f t="shared" si="28"/>
        <v>1</v>
      </c>
      <c r="U222" s="13" t="b">
        <f t="shared" si="29"/>
        <v>1</v>
      </c>
      <c r="V222" s="13" t="b">
        <f t="shared" si="23"/>
        <v>1</v>
      </c>
      <c r="W222" s="13" t="b">
        <f t="shared" si="24"/>
        <v>1</v>
      </c>
      <c r="X222" s="13" t="b">
        <f t="shared" si="25"/>
        <v>1</v>
      </c>
    </row>
    <row r="223" spans="1:24">
      <c r="A223" s="90">
        <v>208</v>
      </c>
      <c r="B223" s="185"/>
      <c r="C223" s="186"/>
      <c r="D223" s="177"/>
      <c r="E223" s="177"/>
      <c r="F223" s="177"/>
      <c r="G223" s="178"/>
      <c r="H223" s="178"/>
      <c r="I223" s="178"/>
      <c r="J223" s="178"/>
      <c r="K223" s="178"/>
      <c r="L223" s="178"/>
      <c r="M223" s="178"/>
      <c r="N223" s="178"/>
      <c r="O223" s="178"/>
      <c r="P223" s="178"/>
      <c r="Q223" s="178"/>
      <c r="R223" s="91">
        <f t="shared" si="26"/>
        <v>0</v>
      </c>
      <c r="S223" s="13" t="b">
        <f t="shared" si="27"/>
        <v>1</v>
      </c>
      <c r="T223" s="13" t="b">
        <f t="shared" si="28"/>
        <v>1</v>
      </c>
      <c r="U223" s="13" t="b">
        <f t="shared" si="29"/>
        <v>1</v>
      </c>
      <c r="V223" s="13" t="b">
        <f t="shared" si="23"/>
        <v>1</v>
      </c>
      <c r="W223" s="13" t="b">
        <f t="shared" si="24"/>
        <v>1</v>
      </c>
      <c r="X223" s="13" t="b">
        <f t="shared" si="25"/>
        <v>1</v>
      </c>
    </row>
    <row r="224" spans="1:24">
      <c r="A224" s="90">
        <v>209</v>
      </c>
      <c r="B224" s="185"/>
      <c r="C224" s="186"/>
      <c r="D224" s="177"/>
      <c r="E224" s="177"/>
      <c r="F224" s="177"/>
      <c r="G224" s="178"/>
      <c r="H224" s="178"/>
      <c r="I224" s="178"/>
      <c r="J224" s="178"/>
      <c r="K224" s="178"/>
      <c r="L224" s="178"/>
      <c r="M224" s="178"/>
      <c r="N224" s="178"/>
      <c r="O224" s="178"/>
      <c r="P224" s="178"/>
      <c r="Q224" s="178"/>
      <c r="R224" s="91">
        <f t="shared" si="26"/>
        <v>0</v>
      </c>
      <c r="S224" s="13" t="b">
        <f t="shared" si="27"/>
        <v>1</v>
      </c>
      <c r="T224" s="13" t="b">
        <f t="shared" si="28"/>
        <v>1</v>
      </c>
      <c r="U224" s="13" t="b">
        <f t="shared" si="29"/>
        <v>1</v>
      </c>
      <c r="V224" s="13" t="b">
        <f t="shared" si="23"/>
        <v>1</v>
      </c>
      <c r="W224" s="13" t="b">
        <f t="shared" si="24"/>
        <v>1</v>
      </c>
      <c r="X224" s="13" t="b">
        <f t="shared" si="25"/>
        <v>1</v>
      </c>
    </row>
    <row r="225" spans="1:24">
      <c r="A225" s="90">
        <v>210</v>
      </c>
      <c r="B225" s="185"/>
      <c r="C225" s="186"/>
      <c r="D225" s="177"/>
      <c r="E225" s="177"/>
      <c r="F225" s="177"/>
      <c r="G225" s="178"/>
      <c r="H225" s="178"/>
      <c r="I225" s="178"/>
      <c r="J225" s="178"/>
      <c r="K225" s="178"/>
      <c r="L225" s="178"/>
      <c r="M225" s="178"/>
      <c r="N225" s="178"/>
      <c r="O225" s="178"/>
      <c r="P225" s="178"/>
      <c r="Q225" s="178"/>
      <c r="R225" s="91">
        <f t="shared" si="26"/>
        <v>0</v>
      </c>
      <c r="S225" s="13" t="b">
        <f t="shared" si="27"/>
        <v>1</v>
      </c>
      <c r="T225" s="13" t="b">
        <f t="shared" si="28"/>
        <v>1</v>
      </c>
      <c r="U225" s="13" t="b">
        <f t="shared" si="29"/>
        <v>1</v>
      </c>
      <c r="V225" s="13" t="b">
        <f t="shared" si="23"/>
        <v>1</v>
      </c>
      <c r="W225" s="13" t="b">
        <f t="shared" si="24"/>
        <v>1</v>
      </c>
      <c r="X225" s="13" t="b">
        <f t="shared" si="25"/>
        <v>1</v>
      </c>
    </row>
    <row r="226" spans="1:24">
      <c r="A226" s="90">
        <v>211</v>
      </c>
      <c r="B226" s="185"/>
      <c r="C226" s="186"/>
      <c r="D226" s="177"/>
      <c r="E226" s="177"/>
      <c r="F226" s="177"/>
      <c r="G226" s="178"/>
      <c r="H226" s="178"/>
      <c r="I226" s="178"/>
      <c r="J226" s="178"/>
      <c r="K226" s="178"/>
      <c r="L226" s="178"/>
      <c r="M226" s="178"/>
      <c r="N226" s="178"/>
      <c r="O226" s="178"/>
      <c r="P226" s="178"/>
      <c r="Q226" s="178"/>
      <c r="R226" s="91">
        <f t="shared" si="26"/>
        <v>0</v>
      </c>
      <c r="S226" s="13" t="b">
        <f t="shared" si="27"/>
        <v>1</v>
      </c>
      <c r="T226" s="13" t="b">
        <f t="shared" si="28"/>
        <v>1</v>
      </c>
      <c r="U226" s="13" t="b">
        <f t="shared" si="29"/>
        <v>1</v>
      </c>
      <c r="V226" s="13" t="b">
        <f t="shared" si="23"/>
        <v>1</v>
      </c>
      <c r="W226" s="13" t="b">
        <f t="shared" si="24"/>
        <v>1</v>
      </c>
      <c r="X226" s="13" t="b">
        <f t="shared" si="25"/>
        <v>1</v>
      </c>
    </row>
    <row r="227" spans="1:24">
      <c r="A227" s="90">
        <v>212</v>
      </c>
      <c r="B227" s="185"/>
      <c r="C227" s="186"/>
      <c r="D227" s="177"/>
      <c r="E227" s="177"/>
      <c r="F227" s="177"/>
      <c r="G227" s="178"/>
      <c r="H227" s="178"/>
      <c r="I227" s="178"/>
      <c r="J227" s="178"/>
      <c r="K227" s="178"/>
      <c r="L227" s="178"/>
      <c r="M227" s="178"/>
      <c r="N227" s="178"/>
      <c r="O227" s="178"/>
      <c r="P227" s="178"/>
      <c r="Q227" s="178"/>
      <c r="R227" s="91">
        <f t="shared" si="26"/>
        <v>0</v>
      </c>
      <c r="S227" s="13" t="b">
        <f t="shared" si="27"/>
        <v>1</v>
      </c>
      <c r="T227" s="13" t="b">
        <f t="shared" si="28"/>
        <v>1</v>
      </c>
      <c r="U227" s="13" t="b">
        <f t="shared" si="29"/>
        <v>1</v>
      </c>
      <c r="V227" s="13" t="b">
        <f t="shared" si="23"/>
        <v>1</v>
      </c>
      <c r="W227" s="13" t="b">
        <f t="shared" si="24"/>
        <v>1</v>
      </c>
      <c r="X227" s="13" t="b">
        <f t="shared" si="25"/>
        <v>1</v>
      </c>
    </row>
    <row r="228" spans="1:24">
      <c r="A228" s="90">
        <v>213</v>
      </c>
      <c r="B228" s="185"/>
      <c r="C228" s="186"/>
      <c r="D228" s="177"/>
      <c r="E228" s="177"/>
      <c r="F228" s="177"/>
      <c r="G228" s="178"/>
      <c r="H228" s="178"/>
      <c r="I228" s="178"/>
      <c r="J228" s="178"/>
      <c r="K228" s="178"/>
      <c r="L228" s="178"/>
      <c r="M228" s="178"/>
      <c r="N228" s="178"/>
      <c r="O228" s="178"/>
      <c r="P228" s="178"/>
      <c r="Q228" s="178"/>
      <c r="R228" s="91">
        <f t="shared" si="26"/>
        <v>0</v>
      </c>
      <c r="S228" s="13" t="b">
        <f t="shared" si="27"/>
        <v>1</v>
      </c>
      <c r="T228" s="13" t="b">
        <f t="shared" si="28"/>
        <v>1</v>
      </c>
      <c r="U228" s="13" t="b">
        <f t="shared" si="29"/>
        <v>1</v>
      </c>
      <c r="V228" s="13" t="b">
        <f t="shared" si="23"/>
        <v>1</v>
      </c>
      <c r="W228" s="13" t="b">
        <f t="shared" si="24"/>
        <v>1</v>
      </c>
      <c r="X228" s="13" t="b">
        <f t="shared" si="25"/>
        <v>1</v>
      </c>
    </row>
    <row r="229" spans="1:24">
      <c r="A229" s="90">
        <v>214</v>
      </c>
      <c r="B229" s="185"/>
      <c r="C229" s="186"/>
      <c r="D229" s="177"/>
      <c r="E229" s="177"/>
      <c r="F229" s="177"/>
      <c r="G229" s="178"/>
      <c r="H229" s="178"/>
      <c r="I229" s="178"/>
      <c r="J229" s="178"/>
      <c r="K229" s="178"/>
      <c r="L229" s="178"/>
      <c r="M229" s="178"/>
      <c r="N229" s="178"/>
      <c r="O229" s="178"/>
      <c r="P229" s="178"/>
      <c r="Q229" s="178"/>
      <c r="R229" s="91">
        <f t="shared" si="26"/>
        <v>0</v>
      </c>
      <c r="S229" s="13" t="b">
        <f t="shared" si="27"/>
        <v>1</v>
      </c>
      <c r="T229" s="13" t="b">
        <f t="shared" si="28"/>
        <v>1</v>
      </c>
      <c r="U229" s="13" t="b">
        <f t="shared" si="29"/>
        <v>1</v>
      </c>
      <c r="V229" s="13" t="b">
        <f t="shared" si="23"/>
        <v>1</v>
      </c>
      <c r="W229" s="13" t="b">
        <f t="shared" si="24"/>
        <v>1</v>
      </c>
      <c r="X229" s="13" t="b">
        <f t="shared" si="25"/>
        <v>1</v>
      </c>
    </row>
    <row r="230" spans="1:24">
      <c r="A230" s="90">
        <v>215</v>
      </c>
      <c r="B230" s="185"/>
      <c r="C230" s="186"/>
      <c r="D230" s="177"/>
      <c r="E230" s="177"/>
      <c r="F230" s="177"/>
      <c r="G230" s="178"/>
      <c r="H230" s="178"/>
      <c r="I230" s="178"/>
      <c r="J230" s="178"/>
      <c r="K230" s="178"/>
      <c r="L230" s="178"/>
      <c r="M230" s="178"/>
      <c r="N230" s="178"/>
      <c r="O230" s="178"/>
      <c r="P230" s="178"/>
      <c r="Q230" s="178"/>
      <c r="R230" s="91">
        <f t="shared" si="26"/>
        <v>0</v>
      </c>
      <c r="S230" s="13" t="b">
        <f t="shared" si="27"/>
        <v>1</v>
      </c>
      <c r="T230" s="13" t="b">
        <f t="shared" si="28"/>
        <v>1</v>
      </c>
      <c r="U230" s="13" t="b">
        <f t="shared" si="29"/>
        <v>1</v>
      </c>
      <c r="V230" s="13" t="b">
        <f t="shared" si="23"/>
        <v>1</v>
      </c>
      <c r="W230" s="13" t="b">
        <f t="shared" si="24"/>
        <v>1</v>
      </c>
      <c r="X230" s="13" t="b">
        <f t="shared" si="25"/>
        <v>1</v>
      </c>
    </row>
    <row r="231" spans="1:24">
      <c r="A231" s="90">
        <v>216</v>
      </c>
      <c r="B231" s="185"/>
      <c r="C231" s="186"/>
      <c r="D231" s="177"/>
      <c r="E231" s="177"/>
      <c r="F231" s="177"/>
      <c r="G231" s="178"/>
      <c r="H231" s="178"/>
      <c r="I231" s="178"/>
      <c r="J231" s="178"/>
      <c r="K231" s="178"/>
      <c r="L231" s="178"/>
      <c r="M231" s="178"/>
      <c r="N231" s="178"/>
      <c r="O231" s="178"/>
      <c r="P231" s="178"/>
      <c r="Q231" s="178"/>
      <c r="R231" s="91">
        <f t="shared" si="26"/>
        <v>0</v>
      </c>
      <c r="S231" s="13" t="b">
        <f t="shared" si="27"/>
        <v>1</v>
      </c>
      <c r="T231" s="13" t="b">
        <f t="shared" si="28"/>
        <v>1</v>
      </c>
      <c r="U231" s="13" t="b">
        <f t="shared" si="29"/>
        <v>1</v>
      </c>
      <c r="V231" s="13" t="b">
        <f t="shared" si="23"/>
        <v>1</v>
      </c>
      <c r="W231" s="13" t="b">
        <f t="shared" si="24"/>
        <v>1</v>
      </c>
      <c r="X231" s="13" t="b">
        <f t="shared" si="25"/>
        <v>1</v>
      </c>
    </row>
    <row r="232" spans="1:24">
      <c r="A232" s="90">
        <v>217</v>
      </c>
      <c r="B232" s="185"/>
      <c r="C232" s="186"/>
      <c r="D232" s="177"/>
      <c r="E232" s="177"/>
      <c r="F232" s="177"/>
      <c r="G232" s="178"/>
      <c r="H232" s="178"/>
      <c r="I232" s="178"/>
      <c r="J232" s="178"/>
      <c r="K232" s="178"/>
      <c r="L232" s="178"/>
      <c r="M232" s="178"/>
      <c r="N232" s="178"/>
      <c r="O232" s="178"/>
      <c r="P232" s="178"/>
      <c r="Q232" s="178"/>
      <c r="R232" s="91">
        <f t="shared" si="26"/>
        <v>0</v>
      </c>
      <c r="S232" s="13" t="b">
        <f t="shared" si="27"/>
        <v>1</v>
      </c>
      <c r="T232" s="13" t="b">
        <f t="shared" si="28"/>
        <v>1</v>
      </c>
      <c r="U232" s="13" t="b">
        <f t="shared" si="29"/>
        <v>1</v>
      </c>
      <c r="V232" s="13" t="b">
        <f t="shared" si="23"/>
        <v>1</v>
      </c>
      <c r="W232" s="13" t="b">
        <f t="shared" si="24"/>
        <v>1</v>
      </c>
      <c r="X232" s="13" t="b">
        <f t="shared" si="25"/>
        <v>1</v>
      </c>
    </row>
    <row r="233" spans="1:24">
      <c r="A233" s="90">
        <v>218</v>
      </c>
      <c r="B233" s="185"/>
      <c r="C233" s="186"/>
      <c r="D233" s="177"/>
      <c r="E233" s="177"/>
      <c r="F233" s="177"/>
      <c r="G233" s="178"/>
      <c r="H233" s="178"/>
      <c r="I233" s="178"/>
      <c r="J233" s="178"/>
      <c r="K233" s="178"/>
      <c r="L233" s="178"/>
      <c r="M233" s="178"/>
      <c r="N233" s="178"/>
      <c r="O233" s="178"/>
      <c r="P233" s="178"/>
      <c r="Q233" s="178"/>
      <c r="R233" s="91">
        <f t="shared" si="26"/>
        <v>0</v>
      </c>
      <c r="S233" s="13" t="b">
        <f t="shared" si="27"/>
        <v>1</v>
      </c>
      <c r="T233" s="13" t="b">
        <f t="shared" si="28"/>
        <v>1</v>
      </c>
      <c r="U233" s="13" t="b">
        <f t="shared" si="29"/>
        <v>1</v>
      </c>
      <c r="V233" s="13" t="b">
        <f t="shared" si="23"/>
        <v>1</v>
      </c>
      <c r="W233" s="13" t="b">
        <f t="shared" si="24"/>
        <v>1</v>
      </c>
      <c r="X233" s="13" t="b">
        <f t="shared" si="25"/>
        <v>1</v>
      </c>
    </row>
    <row r="234" spans="1:24">
      <c r="A234" s="90">
        <v>219</v>
      </c>
      <c r="B234" s="185"/>
      <c r="C234" s="186"/>
      <c r="D234" s="177"/>
      <c r="E234" s="177"/>
      <c r="F234" s="177"/>
      <c r="G234" s="178"/>
      <c r="H234" s="178"/>
      <c r="I234" s="178"/>
      <c r="J234" s="178"/>
      <c r="K234" s="178"/>
      <c r="L234" s="178"/>
      <c r="M234" s="178"/>
      <c r="N234" s="178"/>
      <c r="O234" s="178"/>
      <c r="P234" s="178"/>
      <c r="Q234" s="178"/>
      <c r="R234" s="91">
        <f t="shared" si="26"/>
        <v>0</v>
      </c>
      <c r="S234" s="13" t="b">
        <f t="shared" si="27"/>
        <v>1</v>
      </c>
      <c r="T234" s="13" t="b">
        <f t="shared" si="28"/>
        <v>1</v>
      </c>
      <c r="U234" s="13" t="b">
        <f t="shared" si="29"/>
        <v>1</v>
      </c>
      <c r="V234" s="13" t="b">
        <f t="shared" si="23"/>
        <v>1</v>
      </c>
      <c r="W234" s="13" t="b">
        <f t="shared" si="24"/>
        <v>1</v>
      </c>
      <c r="X234" s="13" t="b">
        <f t="shared" si="25"/>
        <v>1</v>
      </c>
    </row>
    <row r="235" spans="1:24">
      <c r="A235" s="90">
        <v>220</v>
      </c>
      <c r="B235" s="185"/>
      <c r="C235" s="186"/>
      <c r="D235" s="177"/>
      <c r="E235" s="177"/>
      <c r="F235" s="177"/>
      <c r="G235" s="178"/>
      <c r="H235" s="178"/>
      <c r="I235" s="178"/>
      <c r="J235" s="178"/>
      <c r="K235" s="178"/>
      <c r="L235" s="178"/>
      <c r="M235" s="178"/>
      <c r="N235" s="178"/>
      <c r="O235" s="178"/>
      <c r="P235" s="178"/>
      <c r="Q235" s="178"/>
      <c r="R235" s="91">
        <f t="shared" si="26"/>
        <v>0</v>
      </c>
      <c r="S235" s="13" t="b">
        <f t="shared" si="27"/>
        <v>1</v>
      </c>
      <c r="T235" s="13" t="b">
        <f t="shared" si="28"/>
        <v>1</v>
      </c>
      <c r="U235" s="13" t="b">
        <f t="shared" si="29"/>
        <v>1</v>
      </c>
      <c r="V235" s="13" t="b">
        <f t="shared" si="23"/>
        <v>1</v>
      </c>
      <c r="W235" s="13" t="b">
        <f t="shared" si="24"/>
        <v>1</v>
      </c>
      <c r="X235" s="13" t="b">
        <f t="shared" si="25"/>
        <v>1</v>
      </c>
    </row>
    <row r="236" spans="1:24">
      <c r="A236" s="90">
        <v>221</v>
      </c>
      <c r="B236" s="185"/>
      <c r="C236" s="186"/>
      <c r="D236" s="177"/>
      <c r="E236" s="177"/>
      <c r="F236" s="177"/>
      <c r="G236" s="178"/>
      <c r="H236" s="178"/>
      <c r="I236" s="178"/>
      <c r="J236" s="178"/>
      <c r="K236" s="178"/>
      <c r="L236" s="178"/>
      <c r="M236" s="178"/>
      <c r="N236" s="178"/>
      <c r="O236" s="178"/>
      <c r="P236" s="178"/>
      <c r="Q236" s="178"/>
      <c r="R236" s="91">
        <f t="shared" si="26"/>
        <v>0</v>
      </c>
      <c r="S236" s="13" t="b">
        <f t="shared" si="27"/>
        <v>1</v>
      </c>
      <c r="T236" s="13" t="b">
        <f t="shared" si="28"/>
        <v>1</v>
      </c>
      <c r="U236" s="13" t="b">
        <f t="shared" si="29"/>
        <v>1</v>
      </c>
      <c r="V236" s="13" t="b">
        <f t="shared" si="23"/>
        <v>1</v>
      </c>
      <c r="W236" s="13" t="b">
        <f t="shared" si="24"/>
        <v>1</v>
      </c>
      <c r="X236" s="13" t="b">
        <f t="shared" si="25"/>
        <v>1</v>
      </c>
    </row>
    <row r="237" spans="1:24">
      <c r="A237" s="90">
        <v>222</v>
      </c>
      <c r="B237" s="185"/>
      <c r="C237" s="186"/>
      <c r="D237" s="177"/>
      <c r="E237" s="177"/>
      <c r="F237" s="177"/>
      <c r="G237" s="178"/>
      <c r="H237" s="178"/>
      <c r="I237" s="178"/>
      <c r="J237" s="178"/>
      <c r="K237" s="178"/>
      <c r="L237" s="178"/>
      <c r="M237" s="178"/>
      <c r="N237" s="178"/>
      <c r="O237" s="178"/>
      <c r="P237" s="178"/>
      <c r="Q237" s="178"/>
      <c r="R237" s="91">
        <f t="shared" si="26"/>
        <v>0</v>
      </c>
      <c r="S237" s="13" t="b">
        <f t="shared" si="27"/>
        <v>1</v>
      </c>
      <c r="T237" s="13" t="b">
        <f t="shared" si="28"/>
        <v>1</v>
      </c>
      <c r="U237" s="13" t="b">
        <f t="shared" si="29"/>
        <v>1</v>
      </c>
      <c r="V237" s="13" t="b">
        <f t="shared" si="23"/>
        <v>1</v>
      </c>
      <c r="W237" s="13" t="b">
        <f t="shared" si="24"/>
        <v>1</v>
      </c>
      <c r="X237" s="13" t="b">
        <f t="shared" si="25"/>
        <v>1</v>
      </c>
    </row>
    <row r="238" spans="1:24">
      <c r="A238" s="90">
        <v>223</v>
      </c>
      <c r="B238" s="185"/>
      <c r="C238" s="186"/>
      <c r="D238" s="177"/>
      <c r="E238" s="177"/>
      <c r="F238" s="177"/>
      <c r="G238" s="178"/>
      <c r="H238" s="178"/>
      <c r="I238" s="178"/>
      <c r="J238" s="178"/>
      <c r="K238" s="178"/>
      <c r="L238" s="178"/>
      <c r="M238" s="178"/>
      <c r="N238" s="178"/>
      <c r="O238" s="178"/>
      <c r="P238" s="178"/>
      <c r="Q238" s="178"/>
      <c r="R238" s="91">
        <f t="shared" si="26"/>
        <v>0</v>
      </c>
      <c r="S238" s="13" t="b">
        <f t="shared" si="27"/>
        <v>1</v>
      </c>
      <c r="T238" s="13" t="b">
        <f t="shared" si="28"/>
        <v>1</v>
      </c>
      <c r="U238" s="13" t="b">
        <f t="shared" si="29"/>
        <v>1</v>
      </c>
      <c r="V238" s="13" t="b">
        <f t="shared" si="23"/>
        <v>1</v>
      </c>
      <c r="W238" s="13" t="b">
        <f t="shared" si="24"/>
        <v>1</v>
      </c>
      <c r="X238" s="13" t="b">
        <f t="shared" si="25"/>
        <v>1</v>
      </c>
    </row>
    <row r="239" spans="1:24">
      <c r="A239" s="90">
        <v>224</v>
      </c>
      <c r="B239" s="185"/>
      <c r="C239" s="186"/>
      <c r="D239" s="177"/>
      <c r="E239" s="177"/>
      <c r="F239" s="177"/>
      <c r="G239" s="178"/>
      <c r="H239" s="178"/>
      <c r="I239" s="178"/>
      <c r="J239" s="178"/>
      <c r="K239" s="178"/>
      <c r="L239" s="178"/>
      <c r="M239" s="178"/>
      <c r="N239" s="178"/>
      <c r="O239" s="178"/>
      <c r="P239" s="178"/>
      <c r="Q239" s="178"/>
      <c r="R239" s="91">
        <f t="shared" si="26"/>
        <v>0</v>
      </c>
      <c r="S239" s="13" t="b">
        <f t="shared" si="27"/>
        <v>1</v>
      </c>
      <c r="T239" s="13" t="b">
        <f t="shared" si="28"/>
        <v>1</v>
      </c>
      <c r="U239" s="13" t="b">
        <f t="shared" si="29"/>
        <v>1</v>
      </c>
      <c r="V239" s="13" t="b">
        <f t="shared" si="23"/>
        <v>1</v>
      </c>
      <c r="W239" s="13" t="b">
        <f t="shared" si="24"/>
        <v>1</v>
      </c>
      <c r="X239" s="13" t="b">
        <f t="shared" si="25"/>
        <v>1</v>
      </c>
    </row>
    <row r="240" spans="1:24">
      <c r="A240" s="90">
        <v>225</v>
      </c>
      <c r="B240" s="185"/>
      <c r="C240" s="186"/>
      <c r="D240" s="177"/>
      <c r="E240" s="177"/>
      <c r="F240" s="177"/>
      <c r="G240" s="178"/>
      <c r="H240" s="178"/>
      <c r="I240" s="178"/>
      <c r="J240" s="178"/>
      <c r="K240" s="178"/>
      <c r="L240" s="178"/>
      <c r="M240" s="178"/>
      <c r="N240" s="178"/>
      <c r="O240" s="178"/>
      <c r="P240" s="178"/>
      <c r="Q240" s="178"/>
      <c r="R240" s="91">
        <f t="shared" si="26"/>
        <v>0</v>
      </c>
      <c r="S240" s="13" t="b">
        <f t="shared" si="27"/>
        <v>1</v>
      </c>
      <c r="T240" s="13" t="b">
        <f t="shared" si="28"/>
        <v>1</v>
      </c>
      <c r="U240" s="13" t="b">
        <f t="shared" si="29"/>
        <v>1</v>
      </c>
      <c r="V240" s="13" t="b">
        <f t="shared" si="23"/>
        <v>1</v>
      </c>
      <c r="W240" s="13" t="b">
        <f t="shared" si="24"/>
        <v>1</v>
      </c>
      <c r="X240" s="13" t="b">
        <f t="shared" si="25"/>
        <v>1</v>
      </c>
    </row>
    <row r="241" spans="1:24">
      <c r="A241" s="90">
        <v>226</v>
      </c>
      <c r="B241" s="185"/>
      <c r="C241" s="186"/>
      <c r="D241" s="177"/>
      <c r="E241" s="177"/>
      <c r="F241" s="177"/>
      <c r="G241" s="178"/>
      <c r="H241" s="178"/>
      <c r="I241" s="178"/>
      <c r="J241" s="178"/>
      <c r="K241" s="178"/>
      <c r="L241" s="178"/>
      <c r="M241" s="178"/>
      <c r="N241" s="178"/>
      <c r="O241" s="178"/>
      <c r="P241" s="178"/>
      <c r="Q241" s="178"/>
      <c r="R241" s="91">
        <f t="shared" si="26"/>
        <v>0</v>
      </c>
      <c r="S241" s="13" t="b">
        <f t="shared" si="27"/>
        <v>1</v>
      </c>
      <c r="T241" s="13" t="b">
        <f t="shared" si="28"/>
        <v>1</v>
      </c>
      <c r="U241" s="13" t="b">
        <f t="shared" si="29"/>
        <v>1</v>
      </c>
      <c r="V241" s="13" t="b">
        <f t="shared" si="23"/>
        <v>1</v>
      </c>
      <c r="W241" s="13" t="b">
        <f t="shared" si="24"/>
        <v>1</v>
      </c>
      <c r="X241" s="13" t="b">
        <f t="shared" si="25"/>
        <v>1</v>
      </c>
    </row>
    <row r="242" spans="1:24">
      <c r="A242" s="90">
        <v>227</v>
      </c>
      <c r="B242" s="185"/>
      <c r="C242" s="186"/>
      <c r="D242" s="177"/>
      <c r="E242" s="177"/>
      <c r="F242" s="177"/>
      <c r="G242" s="178"/>
      <c r="H242" s="178"/>
      <c r="I242" s="178"/>
      <c r="J242" s="178"/>
      <c r="K242" s="178"/>
      <c r="L242" s="178"/>
      <c r="M242" s="178"/>
      <c r="N242" s="178"/>
      <c r="O242" s="178"/>
      <c r="P242" s="178"/>
      <c r="Q242" s="178"/>
      <c r="R242" s="91">
        <f t="shared" si="26"/>
        <v>0</v>
      </c>
      <c r="S242" s="13" t="b">
        <f t="shared" si="27"/>
        <v>1</v>
      </c>
      <c r="T242" s="13" t="b">
        <f t="shared" si="28"/>
        <v>1</v>
      </c>
      <c r="U242" s="13" t="b">
        <f t="shared" si="29"/>
        <v>1</v>
      </c>
      <c r="V242" s="13" t="b">
        <f t="shared" si="23"/>
        <v>1</v>
      </c>
      <c r="W242" s="13" t="b">
        <f t="shared" si="24"/>
        <v>1</v>
      </c>
      <c r="X242" s="13" t="b">
        <f t="shared" si="25"/>
        <v>1</v>
      </c>
    </row>
    <row r="243" spans="1:24">
      <c r="A243" s="90">
        <v>228</v>
      </c>
      <c r="B243" s="185"/>
      <c r="C243" s="186"/>
      <c r="D243" s="177"/>
      <c r="E243" s="177"/>
      <c r="F243" s="177"/>
      <c r="G243" s="178"/>
      <c r="H243" s="178"/>
      <c r="I243" s="178"/>
      <c r="J243" s="178"/>
      <c r="K243" s="178"/>
      <c r="L243" s="178"/>
      <c r="M243" s="178"/>
      <c r="N243" s="178"/>
      <c r="O243" s="178"/>
      <c r="P243" s="178"/>
      <c r="Q243" s="178"/>
      <c r="R243" s="91">
        <f t="shared" si="26"/>
        <v>0</v>
      </c>
      <c r="S243" s="13" t="b">
        <f t="shared" si="27"/>
        <v>1</v>
      </c>
      <c r="T243" s="13" t="b">
        <f t="shared" si="28"/>
        <v>1</v>
      </c>
      <c r="U243" s="13" t="b">
        <f t="shared" si="29"/>
        <v>1</v>
      </c>
      <c r="V243" s="13" t="b">
        <f t="shared" si="23"/>
        <v>1</v>
      </c>
      <c r="W243" s="13" t="b">
        <f t="shared" si="24"/>
        <v>1</v>
      </c>
      <c r="X243" s="13" t="b">
        <f t="shared" si="25"/>
        <v>1</v>
      </c>
    </row>
    <row r="244" spans="1:24">
      <c r="A244" s="90">
        <v>229</v>
      </c>
      <c r="B244" s="185"/>
      <c r="C244" s="186"/>
      <c r="D244" s="177"/>
      <c r="E244" s="177"/>
      <c r="F244" s="177"/>
      <c r="G244" s="178"/>
      <c r="H244" s="178"/>
      <c r="I244" s="178"/>
      <c r="J244" s="178"/>
      <c r="K244" s="178"/>
      <c r="L244" s="178"/>
      <c r="M244" s="178"/>
      <c r="N244" s="178"/>
      <c r="O244" s="178"/>
      <c r="P244" s="178"/>
      <c r="Q244" s="178"/>
      <c r="R244" s="91">
        <f t="shared" si="26"/>
        <v>0</v>
      </c>
      <c r="S244" s="13" t="b">
        <f t="shared" si="27"/>
        <v>1</v>
      </c>
      <c r="T244" s="13" t="b">
        <f t="shared" si="28"/>
        <v>1</v>
      </c>
      <c r="U244" s="13" t="b">
        <f t="shared" si="29"/>
        <v>1</v>
      </c>
      <c r="V244" s="13" t="b">
        <f t="shared" si="23"/>
        <v>1</v>
      </c>
      <c r="W244" s="13" t="b">
        <f t="shared" si="24"/>
        <v>1</v>
      </c>
      <c r="X244" s="13" t="b">
        <f t="shared" si="25"/>
        <v>1</v>
      </c>
    </row>
    <row r="245" spans="1:24">
      <c r="A245" s="90">
        <v>230</v>
      </c>
      <c r="B245" s="185"/>
      <c r="C245" s="186"/>
      <c r="D245" s="177"/>
      <c r="E245" s="177"/>
      <c r="F245" s="177"/>
      <c r="G245" s="178"/>
      <c r="H245" s="178"/>
      <c r="I245" s="178"/>
      <c r="J245" s="178"/>
      <c r="K245" s="178"/>
      <c r="L245" s="178"/>
      <c r="M245" s="178"/>
      <c r="N245" s="178"/>
      <c r="O245" s="178"/>
      <c r="P245" s="178"/>
      <c r="Q245" s="178"/>
      <c r="R245" s="91">
        <f t="shared" si="26"/>
        <v>0</v>
      </c>
      <c r="S245" s="13" t="b">
        <f t="shared" si="27"/>
        <v>1</v>
      </c>
      <c r="T245" s="13" t="b">
        <f t="shared" si="28"/>
        <v>1</v>
      </c>
      <c r="U245" s="13" t="b">
        <f t="shared" si="29"/>
        <v>1</v>
      </c>
      <c r="V245" s="13" t="b">
        <f t="shared" si="23"/>
        <v>1</v>
      </c>
      <c r="W245" s="13" t="b">
        <f t="shared" si="24"/>
        <v>1</v>
      </c>
      <c r="X245" s="13" t="b">
        <f t="shared" si="25"/>
        <v>1</v>
      </c>
    </row>
    <row r="246" spans="1:24">
      <c r="A246" s="90">
        <v>231</v>
      </c>
      <c r="B246" s="185"/>
      <c r="C246" s="186"/>
      <c r="D246" s="177"/>
      <c r="E246" s="177"/>
      <c r="F246" s="177"/>
      <c r="G246" s="178"/>
      <c r="H246" s="178"/>
      <c r="I246" s="178"/>
      <c r="J246" s="178"/>
      <c r="K246" s="178"/>
      <c r="L246" s="178"/>
      <c r="M246" s="178"/>
      <c r="N246" s="178"/>
      <c r="O246" s="178"/>
      <c r="P246" s="178"/>
      <c r="Q246" s="178"/>
      <c r="R246" s="91">
        <f t="shared" si="26"/>
        <v>0</v>
      </c>
      <c r="S246" s="13" t="b">
        <f t="shared" si="27"/>
        <v>1</v>
      </c>
      <c r="T246" s="13" t="b">
        <f t="shared" si="28"/>
        <v>1</v>
      </c>
      <c r="U246" s="13" t="b">
        <f t="shared" si="29"/>
        <v>1</v>
      </c>
      <c r="V246" s="13" t="b">
        <f t="shared" si="23"/>
        <v>1</v>
      </c>
      <c r="W246" s="13" t="b">
        <f t="shared" si="24"/>
        <v>1</v>
      </c>
      <c r="X246" s="13" t="b">
        <f t="shared" si="25"/>
        <v>1</v>
      </c>
    </row>
    <row r="247" spans="1:24">
      <c r="A247" s="90">
        <v>232</v>
      </c>
      <c r="B247" s="185"/>
      <c r="C247" s="186"/>
      <c r="D247" s="177"/>
      <c r="E247" s="177"/>
      <c r="F247" s="177"/>
      <c r="G247" s="178"/>
      <c r="H247" s="178"/>
      <c r="I247" s="178"/>
      <c r="J247" s="178"/>
      <c r="K247" s="178"/>
      <c r="L247" s="178"/>
      <c r="M247" s="178"/>
      <c r="N247" s="178"/>
      <c r="O247" s="178"/>
      <c r="P247" s="178"/>
      <c r="Q247" s="178"/>
      <c r="R247" s="91">
        <f t="shared" si="26"/>
        <v>0</v>
      </c>
      <c r="S247" s="13" t="b">
        <f t="shared" si="27"/>
        <v>1</v>
      </c>
      <c r="T247" s="13" t="b">
        <f t="shared" si="28"/>
        <v>1</v>
      </c>
      <c r="U247" s="13" t="b">
        <f t="shared" si="29"/>
        <v>1</v>
      </c>
      <c r="V247" s="13" t="b">
        <f t="shared" si="23"/>
        <v>1</v>
      </c>
      <c r="W247" s="13" t="b">
        <f t="shared" si="24"/>
        <v>1</v>
      </c>
      <c r="X247" s="13" t="b">
        <f t="shared" si="25"/>
        <v>1</v>
      </c>
    </row>
    <row r="248" spans="1:24">
      <c r="A248" s="90">
        <v>233</v>
      </c>
      <c r="B248" s="185"/>
      <c r="C248" s="186"/>
      <c r="D248" s="177"/>
      <c r="E248" s="177"/>
      <c r="F248" s="177"/>
      <c r="G248" s="178"/>
      <c r="H248" s="178"/>
      <c r="I248" s="178"/>
      <c r="J248" s="178"/>
      <c r="K248" s="178"/>
      <c r="L248" s="178"/>
      <c r="M248" s="178"/>
      <c r="N248" s="178"/>
      <c r="O248" s="178"/>
      <c r="P248" s="178"/>
      <c r="Q248" s="178"/>
      <c r="R248" s="91">
        <f t="shared" si="26"/>
        <v>0</v>
      </c>
      <c r="S248" s="13" t="b">
        <f t="shared" si="27"/>
        <v>1</v>
      </c>
      <c r="T248" s="13" t="b">
        <f t="shared" si="28"/>
        <v>1</v>
      </c>
      <c r="U248" s="13" t="b">
        <f t="shared" si="29"/>
        <v>1</v>
      </c>
      <c r="V248" s="13" t="b">
        <f t="shared" si="23"/>
        <v>1</v>
      </c>
      <c r="W248" s="13" t="b">
        <f t="shared" si="24"/>
        <v>1</v>
      </c>
      <c r="X248" s="13" t="b">
        <f t="shared" si="25"/>
        <v>1</v>
      </c>
    </row>
    <row r="249" spans="1:24">
      <c r="A249" s="90">
        <v>234</v>
      </c>
      <c r="B249" s="185"/>
      <c r="C249" s="186"/>
      <c r="D249" s="177"/>
      <c r="E249" s="177"/>
      <c r="F249" s="177"/>
      <c r="G249" s="178"/>
      <c r="H249" s="178"/>
      <c r="I249" s="178"/>
      <c r="J249" s="178"/>
      <c r="K249" s="178"/>
      <c r="L249" s="178"/>
      <c r="M249" s="178"/>
      <c r="N249" s="178"/>
      <c r="O249" s="178"/>
      <c r="P249" s="178"/>
      <c r="Q249" s="178"/>
      <c r="R249" s="91">
        <f t="shared" si="26"/>
        <v>0</v>
      </c>
      <c r="S249" s="13" t="b">
        <f t="shared" si="27"/>
        <v>1</v>
      </c>
      <c r="T249" s="13" t="b">
        <f t="shared" si="28"/>
        <v>1</v>
      </c>
      <c r="U249" s="13" t="b">
        <f t="shared" si="29"/>
        <v>1</v>
      </c>
      <c r="V249" s="13" t="b">
        <f t="shared" si="23"/>
        <v>1</v>
      </c>
      <c r="W249" s="13" t="b">
        <f t="shared" si="24"/>
        <v>1</v>
      </c>
      <c r="X249" s="13" t="b">
        <f t="shared" si="25"/>
        <v>1</v>
      </c>
    </row>
    <row r="250" spans="1:24">
      <c r="A250" s="90">
        <v>235</v>
      </c>
      <c r="B250" s="185"/>
      <c r="C250" s="186"/>
      <c r="D250" s="177"/>
      <c r="E250" s="177"/>
      <c r="F250" s="177"/>
      <c r="G250" s="178"/>
      <c r="H250" s="178"/>
      <c r="I250" s="178"/>
      <c r="J250" s="178"/>
      <c r="K250" s="178"/>
      <c r="L250" s="178"/>
      <c r="M250" s="178"/>
      <c r="N250" s="178"/>
      <c r="O250" s="178"/>
      <c r="P250" s="178"/>
      <c r="Q250" s="178"/>
      <c r="R250" s="91">
        <f t="shared" si="26"/>
        <v>0</v>
      </c>
      <c r="S250" s="13" t="b">
        <f t="shared" si="27"/>
        <v>1</v>
      </c>
      <c r="T250" s="13" t="b">
        <f t="shared" si="28"/>
        <v>1</v>
      </c>
      <c r="U250" s="13" t="b">
        <f t="shared" si="29"/>
        <v>1</v>
      </c>
      <c r="V250" s="13" t="b">
        <f t="shared" si="23"/>
        <v>1</v>
      </c>
      <c r="W250" s="13" t="b">
        <f t="shared" si="24"/>
        <v>1</v>
      </c>
      <c r="X250" s="13" t="b">
        <f t="shared" si="25"/>
        <v>1</v>
      </c>
    </row>
    <row r="251" spans="1:24">
      <c r="A251" s="90">
        <v>236</v>
      </c>
      <c r="B251" s="185"/>
      <c r="C251" s="186"/>
      <c r="D251" s="177"/>
      <c r="E251" s="177"/>
      <c r="F251" s="177"/>
      <c r="G251" s="178"/>
      <c r="H251" s="178"/>
      <c r="I251" s="178"/>
      <c r="J251" s="178"/>
      <c r="K251" s="178"/>
      <c r="L251" s="178"/>
      <c r="M251" s="178"/>
      <c r="N251" s="178"/>
      <c r="O251" s="178"/>
      <c r="P251" s="178"/>
      <c r="Q251" s="178"/>
      <c r="R251" s="91">
        <f t="shared" si="26"/>
        <v>0</v>
      </c>
      <c r="S251" s="13" t="b">
        <f t="shared" si="27"/>
        <v>1</v>
      </c>
      <c r="T251" s="13" t="b">
        <f t="shared" si="28"/>
        <v>1</v>
      </c>
      <c r="U251" s="13" t="b">
        <f t="shared" si="29"/>
        <v>1</v>
      </c>
      <c r="V251" s="13" t="b">
        <f t="shared" si="23"/>
        <v>1</v>
      </c>
      <c r="W251" s="13" t="b">
        <f t="shared" si="24"/>
        <v>1</v>
      </c>
      <c r="X251" s="13" t="b">
        <f t="shared" si="25"/>
        <v>1</v>
      </c>
    </row>
    <row r="252" spans="1:24">
      <c r="A252" s="90">
        <v>237</v>
      </c>
      <c r="B252" s="185"/>
      <c r="C252" s="186"/>
      <c r="D252" s="177"/>
      <c r="E252" s="177"/>
      <c r="F252" s="177"/>
      <c r="G252" s="178"/>
      <c r="H252" s="178"/>
      <c r="I252" s="178"/>
      <c r="J252" s="178"/>
      <c r="K252" s="178"/>
      <c r="L252" s="178"/>
      <c r="M252" s="178"/>
      <c r="N252" s="178"/>
      <c r="O252" s="178"/>
      <c r="P252" s="178"/>
      <c r="Q252" s="178"/>
      <c r="R252" s="91">
        <f t="shared" si="26"/>
        <v>0</v>
      </c>
      <c r="S252" s="13" t="b">
        <f t="shared" si="27"/>
        <v>1</v>
      </c>
      <c r="T252" s="13" t="b">
        <f t="shared" si="28"/>
        <v>1</v>
      </c>
      <c r="U252" s="13" t="b">
        <f t="shared" si="29"/>
        <v>1</v>
      </c>
      <c r="V252" s="13" t="b">
        <f t="shared" si="23"/>
        <v>1</v>
      </c>
      <c r="W252" s="13" t="b">
        <f t="shared" si="24"/>
        <v>1</v>
      </c>
      <c r="X252" s="13" t="b">
        <f t="shared" si="25"/>
        <v>1</v>
      </c>
    </row>
    <row r="253" spans="1:24">
      <c r="A253" s="90">
        <v>238</v>
      </c>
      <c r="B253" s="185"/>
      <c r="C253" s="186"/>
      <c r="D253" s="177"/>
      <c r="E253" s="177"/>
      <c r="F253" s="177"/>
      <c r="G253" s="178"/>
      <c r="H253" s="178"/>
      <c r="I253" s="178"/>
      <c r="J253" s="178"/>
      <c r="K253" s="178"/>
      <c r="L253" s="178"/>
      <c r="M253" s="178"/>
      <c r="N253" s="178"/>
      <c r="O253" s="178"/>
      <c r="P253" s="178"/>
      <c r="Q253" s="178"/>
      <c r="R253" s="91">
        <f t="shared" si="26"/>
        <v>0</v>
      </c>
      <c r="S253" s="13" t="b">
        <f t="shared" si="27"/>
        <v>1</v>
      </c>
      <c r="T253" s="13" t="b">
        <f t="shared" si="28"/>
        <v>1</v>
      </c>
      <c r="U253" s="13" t="b">
        <f t="shared" si="29"/>
        <v>1</v>
      </c>
      <c r="V253" s="13" t="b">
        <f t="shared" si="23"/>
        <v>1</v>
      </c>
      <c r="W253" s="13" t="b">
        <f t="shared" si="24"/>
        <v>1</v>
      </c>
      <c r="X253" s="13" t="b">
        <f t="shared" si="25"/>
        <v>1</v>
      </c>
    </row>
    <row r="254" spans="1:24">
      <c r="A254" s="90">
        <v>239</v>
      </c>
      <c r="B254" s="185"/>
      <c r="C254" s="186"/>
      <c r="D254" s="177"/>
      <c r="E254" s="177"/>
      <c r="F254" s="177"/>
      <c r="G254" s="178"/>
      <c r="H254" s="178"/>
      <c r="I254" s="178"/>
      <c r="J254" s="178"/>
      <c r="K254" s="178"/>
      <c r="L254" s="178"/>
      <c r="M254" s="178"/>
      <c r="N254" s="178"/>
      <c r="O254" s="178"/>
      <c r="P254" s="178"/>
      <c r="Q254" s="178"/>
      <c r="R254" s="91">
        <f t="shared" si="26"/>
        <v>0</v>
      </c>
      <c r="S254" s="13" t="b">
        <f t="shared" si="27"/>
        <v>1</v>
      </c>
      <c r="T254" s="13" t="b">
        <f t="shared" si="28"/>
        <v>1</v>
      </c>
      <c r="U254" s="13" t="b">
        <f t="shared" si="29"/>
        <v>1</v>
      </c>
      <c r="V254" s="13" t="b">
        <f t="shared" si="23"/>
        <v>1</v>
      </c>
      <c r="W254" s="13" t="b">
        <f t="shared" si="24"/>
        <v>1</v>
      </c>
      <c r="X254" s="13" t="b">
        <f t="shared" si="25"/>
        <v>1</v>
      </c>
    </row>
    <row r="255" spans="1:24">
      <c r="A255" s="90">
        <v>240</v>
      </c>
      <c r="B255" s="185"/>
      <c r="C255" s="186"/>
      <c r="D255" s="177"/>
      <c r="E255" s="177"/>
      <c r="F255" s="177"/>
      <c r="G255" s="178"/>
      <c r="H255" s="178"/>
      <c r="I255" s="178"/>
      <c r="J255" s="178"/>
      <c r="K255" s="178"/>
      <c r="L255" s="178"/>
      <c r="M255" s="178"/>
      <c r="N255" s="178"/>
      <c r="O255" s="178"/>
      <c r="P255" s="178"/>
      <c r="Q255" s="178"/>
      <c r="R255" s="91">
        <f t="shared" si="26"/>
        <v>0</v>
      </c>
      <c r="S255" s="13" t="b">
        <f t="shared" si="27"/>
        <v>1</v>
      </c>
      <c r="T255" s="13" t="b">
        <f t="shared" si="28"/>
        <v>1</v>
      </c>
      <c r="U255" s="13" t="b">
        <f t="shared" si="29"/>
        <v>1</v>
      </c>
      <c r="V255" s="13" t="b">
        <f t="shared" si="23"/>
        <v>1</v>
      </c>
      <c r="W255" s="13" t="b">
        <f t="shared" si="24"/>
        <v>1</v>
      </c>
      <c r="X255" s="13" t="b">
        <f t="shared" si="25"/>
        <v>1</v>
      </c>
    </row>
    <row r="256" spans="1:24">
      <c r="A256" s="90">
        <v>241</v>
      </c>
      <c r="B256" s="185"/>
      <c r="C256" s="186"/>
      <c r="D256" s="177"/>
      <c r="E256" s="177"/>
      <c r="F256" s="177"/>
      <c r="G256" s="178"/>
      <c r="H256" s="178"/>
      <c r="I256" s="178"/>
      <c r="J256" s="178"/>
      <c r="K256" s="178"/>
      <c r="L256" s="178"/>
      <c r="M256" s="178"/>
      <c r="N256" s="178"/>
      <c r="O256" s="178"/>
      <c r="P256" s="178"/>
      <c r="Q256" s="178"/>
      <c r="R256" s="91">
        <f t="shared" si="26"/>
        <v>0</v>
      </c>
      <c r="S256" s="13" t="b">
        <f t="shared" si="27"/>
        <v>1</v>
      </c>
      <c r="T256" s="13" t="b">
        <f t="shared" si="28"/>
        <v>1</v>
      </c>
      <c r="U256" s="13" t="b">
        <f t="shared" si="29"/>
        <v>1</v>
      </c>
      <c r="V256" s="13" t="b">
        <f t="shared" si="23"/>
        <v>1</v>
      </c>
      <c r="W256" s="13" t="b">
        <f t="shared" si="24"/>
        <v>1</v>
      </c>
      <c r="X256" s="13" t="b">
        <f t="shared" si="25"/>
        <v>1</v>
      </c>
    </row>
    <row r="257" spans="1:24">
      <c r="A257" s="90">
        <v>242</v>
      </c>
      <c r="B257" s="185"/>
      <c r="C257" s="186"/>
      <c r="D257" s="177"/>
      <c r="E257" s="177"/>
      <c r="F257" s="177"/>
      <c r="G257" s="178"/>
      <c r="H257" s="178"/>
      <c r="I257" s="178"/>
      <c r="J257" s="178"/>
      <c r="K257" s="178"/>
      <c r="L257" s="178"/>
      <c r="M257" s="178"/>
      <c r="N257" s="178"/>
      <c r="O257" s="178"/>
      <c r="P257" s="178"/>
      <c r="Q257" s="178"/>
      <c r="R257" s="91">
        <f t="shared" si="26"/>
        <v>0</v>
      </c>
      <c r="S257" s="13" t="b">
        <f t="shared" si="27"/>
        <v>1</v>
      </c>
      <c r="T257" s="13" t="b">
        <f t="shared" si="28"/>
        <v>1</v>
      </c>
      <c r="U257" s="13" t="b">
        <f t="shared" si="29"/>
        <v>1</v>
      </c>
      <c r="V257" s="13" t="b">
        <f t="shared" si="23"/>
        <v>1</v>
      </c>
      <c r="W257" s="13" t="b">
        <f t="shared" si="24"/>
        <v>1</v>
      </c>
      <c r="X257" s="13" t="b">
        <f t="shared" si="25"/>
        <v>1</v>
      </c>
    </row>
    <row r="258" spans="1:24">
      <c r="A258" s="90">
        <v>243</v>
      </c>
      <c r="B258" s="185"/>
      <c r="C258" s="186"/>
      <c r="D258" s="177"/>
      <c r="E258" s="177"/>
      <c r="F258" s="177"/>
      <c r="G258" s="178"/>
      <c r="H258" s="178"/>
      <c r="I258" s="178"/>
      <c r="J258" s="178"/>
      <c r="K258" s="178"/>
      <c r="L258" s="178"/>
      <c r="M258" s="178"/>
      <c r="N258" s="178"/>
      <c r="O258" s="178"/>
      <c r="P258" s="178"/>
      <c r="Q258" s="178"/>
      <c r="R258" s="91">
        <f t="shared" si="26"/>
        <v>0</v>
      </c>
      <c r="S258" s="13" t="b">
        <f t="shared" si="27"/>
        <v>1</v>
      </c>
      <c r="T258" s="13" t="b">
        <f t="shared" si="28"/>
        <v>1</v>
      </c>
      <c r="U258" s="13" t="b">
        <f t="shared" si="29"/>
        <v>1</v>
      </c>
      <c r="V258" s="13" t="b">
        <f t="shared" si="23"/>
        <v>1</v>
      </c>
      <c r="W258" s="13" t="b">
        <f t="shared" si="24"/>
        <v>1</v>
      </c>
      <c r="X258" s="13" t="b">
        <f t="shared" si="25"/>
        <v>1</v>
      </c>
    </row>
    <row r="259" spans="1:24">
      <c r="A259" s="90">
        <v>244</v>
      </c>
      <c r="B259" s="185"/>
      <c r="C259" s="186"/>
      <c r="D259" s="177"/>
      <c r="E259" s="177"/>
      <c r="F259" s="177"/>
      <c r="G259" s="178"/>
      <c r="H259" s="178"/>
      <c r="I259" s="178"/>
      <c r="J259" s="178"/>
      <c r="K259" s="178"/>
      <c r="L259" s="178"/>
      <c r="M259" s="178"/>
      <c r="N259" s="178"/>
      <c r="O259" s="178"/>
      <c r="P259" s="178"/>
      <c r="Q259" s="178"/>
      <c r="R259" s="91">
        <f t="shared" si="26"/>
        <v>0</v>
      </c>
      <c r="S259" s="13" t="b">
        <f t="shared" si="27"/>
        <v>1</v>
      </c>
      <c r="T259" s="13" t="b">
        <f t="shared" si="28"/>
        <v>1</v>
      </c>
      <c r="U259" s="13" t="b">
        <f t="shared" si="29"/>
        <v>1</v>
      </c>
      <c r="V259" s="13" t="b">
        <f t="shared" si="23"/>
        <v>1</v>
      </c>
      <c r="W259" s="13" t="b">
        <f t="shared" si="24"/>
        <v>1</v>
      </c>
      <c r="X259" s="13" t="b">
        <f t="shared" si="25"/>
        <v>1</v>
      </c>
    </row>
    <row r="260" spans="1:24">
      <c r="A260" s="90">
        <v>245</v>
      </c>
      <c r="B260" s="185"/>
      <c r="C260" s="186"/>
      <c r="D260" s="177"/>
      <c r="E260" s="177"/>
      <c r="F260" s="177"/>
      <c r="G260" s="178"/>
      <c r="H260" s="178"/>
      <c r="I260" s="178"/>
      <c r="J260" s="178"/>
      <c r="K260" s="178"/>
      <c r="L260" s="178"/>
      <c r="M260" s="178"/>
      <c r="N260" s="178"/>
      <c r="O260" s="178"/>
      <c r="P260" s="178"/>
      <c r="Q260" s="178"/>
      <c r="R260" s="91">
        <f t="shared" si="26"/>
        <v>0</v>
      </c>
      <c r="S260" s="13" t="b">
        <f t="shared" si="27"/>
        <v>1</v>
      </c>
      <c r="T260" s="13" t="b">
        <f t="shared" si="28"/>
        <v>1</v>
      </c>
      <c r="U260" s="13" t="b">
        <f t="shared" si="29"/>
        <v>1</v>
      </c>
      <c r="V260" s="13" t="b">
        <f t="shared" si="23"/>
        <v>1</v>
      </c>
      <c r="W260" s="13" t="b">
        <f t="shared" si="24"/>
        <v>1</v>
      </c>
      <c r="X260" s="13" t="b">
        <f t="shared" si="25"/>
        <v>1</v>
      </c>
    </row>
    <row r="261" spans="1:24">
      <c r="A261" s="90">
        <v>246</v>
      </c>
      <c r="B261" s="185"/>
      <c r="C261" s="186"/>
      <c r="D261" s="177"/>
      <c r="E261" s="177"/>
      <c r="F261" s="177"/>
      <c r="G261" s="178"/>
      <c r="H261" s="178"/>
      <c r="I261" s="178"/>
      <c r="J261" s="178"/>
      <c r="K261" s="178"/>
      <c r="L261" s="178"/>
      <c r="M261" s="178"/>
      <c r="N261" s="178"/>
      <c r="O261" s="178"/>
      <c r="P261" s="178"/>
      <c r="Q261" s="178"/>
      <c r="R261" s="91">
        <f t="shared" si="26"/>
        <v>0</v>
      </c>
      <c r="S261" s="13" t="b">
        <f t="shared" si="27"/>
        <v>1</v>
      </c>
      <c r="T261" s="13" t="b">
        <f t="shared" si="28"/>
        <v>1</v>
      </c>
      <c r="U261" s="13" t="b">
        <f t="shared" si="29"/>
        <v>1</v>
      </c>
      <c r="V261" s="13" t="b">
        <f t="shared" si="23"/>
        <v>1</v>
      </c>
      <c r="W261" s="13" t="b">
        <f t="shared" si="24"/>
        <v>1</v>
      </c>
      <c r="X261" s="13" t="b">
        <f t="shared" si="25"/>
        <v>1</v>
      </c>
    </row>
    <row r="262" spans="1:24">
      <c r="A262" s="90">
        <v>247</v>
      </c>
      <c r="B262" s="185"/>
      <c r="C262" s="186"/>
      <c r="D262" s="177"/>
      <c r="E262" s="177"/>
      <c r="F262" s="177"/>
      <c r="G262" s="178"/>
      <c r="H262" s="178"/>
      <c r="I262" s="178"/>
      <c r="J262" s="178"/>
      <c r="K262" s="178"/>
      <c r="L262" s="178"/>
      <c r="M262" s="178"/>
      <c r="N262" s="178"/>
      <c r="O262" s="178"/>
      <c r="P262" s="178"/>
      <c r="Q262" s="178"/>
      <c r="R262" s="91">
        <f t="shared" si="26"/>
        <v>0</v>
      </c>
      <c r="S262" s="13" t="b">
        <f t="shared" si="27"/>
        <v>1</v>
      </c>
      <c r="T262" s="13" t="b">
        <f t="shared" si="28"/>
        <v>1</v>
      </c>
      <c r="U262" s="13" t="b">
        <f t="shared" si="29"/>
        <v>1</v>
      </c>
      <c r="V262" s="13" t="b">
        <f t="shared" si="23"/>
        <v>1</v>
      </c>
      <c r="W262" s="13" t="b">
        <f t="shared" si="24"/>
        <v>1</v>
      </c>
      <c r="X262" s="13" t="b">
        <f t="shared" si="25"/>
        <v>1</v>
      </c>
    </row>
    <row r="263" spans="1:24">
      <c r="A263" s="90">
        <v>248</v>
      </c>
      <c r="B263" s="185"/>
      <c r="C263" s="186"/>
      <c r="D263" s="177"/>
      <c r="E263" s="177"/>
      <c r="F263" s="177"/>
      <c r="G263" s="178"/>
      <c r="H263" s="178"/>
      <c r="I263" s="178"/>
      <c r="J263" s="178"/>
      <c r="K263" s="178"/>
      <c r="L263" s="178"/>
      <c r="M263" s="178"/>
      <c r="N263" s="178"/>
      <c r="O263" s="178"/>
      <c r="P263" s="178"/>
      <c r="Q263" s="178"/>
      <c r="R263" s="91">
        <f t="shared" si="26"/>
        <v>0</v>
      </c>
      <c r="S263" s="13" t="b">
        <f t="shared" si="27"/>
        <v>1</v>
      </c>
      <c r="T263" s="13" t="b">
        <f t="shared" si="28"/>
        <v>1</v>
      </c>
      <c r="U263" s="13" t="b">
        <f t="shared" si="29"/>
        <v>1</v>
      </c>
      <c r="V263" s="13" t="b">
        <f t="shared" si="23"/>
        <v>1</v>
      </c>
      <c r="W263" s="13" t="b">
        <f t="shared" si="24"/>
        <v>1</v>
      </c>
      <c r="X263" s="13" t="b">
        <f t="shared" si="25"/>
        <v>1</v>
      </c>
    </row>
    <row r="264" spans="1:24">
      <c r="A264" s="90">
        <v>249</v>
      </c>
      <c r="B264" s="185"/>
      <c r="C264" s="186"/>
      <c r="D264" s="177"/>
      <c r="E264" s="177"/>
      <c r="F264" s="177"/>
      <c r="G264" s="178"/>
      <c r="H264" s="178"/>
      <c r="I264" s="178"/>
      <c r="J264" s="178"/>
      <c r="K264" s="178"/>
      <c r="L264" s="178"/>
      <c r="M264" s="178"/>
      <c r="N264" s="178"/>
      <c r="O264" s="178"/>
      <c r="P264" s="178"/>
      <c r="Q264" s="178"/>
      <c r="R264" s="91">
        <f t="shared" si="26"/>
        <v>0</v>
      </c>
      <c r="S264" s="13" t="b">
        <f t="shared" si="27"/>
        <v>1</v>
      </c>
      <c r="T264" s="13" t="b">
        <f t="shared" si="28"/>
        <v>1</v>
      </c>
      <c r="U264" s="13" t="b">
        <f t="shared" si="29"/>
        <v>1</v>
      </c>
      <c r="V264" s="13" t="b">
        <f t="shared" si="23"/>
        <v>1</v>
      </c>
      <c r="W264" s="13" t="b">
        <f t="shared" si="24"/>
        <v>1</v>
      </c>
      <c r="X264" s="13" t="b">
        <f t="shared" si="25"/>
        <v>1</v>
      </c>
    </row>
    <row r="265" spans="1:24">
      <c r="A265" s="90">
        <v>250</v>
      </c>
      <c r="B265" s="185"/>
      <c r="C265" s="186"/>
      <c r="D265" s="177"/>
      <c r="E265" s="177"/>
      <c r="F265" s="177"/>
      <c r="G265" s="178"/>
      <c r="H265" s="178"/>
      <c r="I265" s="178"/>
      <c r="J265" s="178"/>
      <c r="K265" s="178"/>
      <c r="L265" s="178"/>
      <c r="M265" s="178"/>
      <c r="N265" s="178"/>
      <c r="O265" s="178"/>
      <c r="P265" s="178"/>
      <c r="Q265" s="178"/>
      <c r="R265" s="91">
        <f t="shared" si="26"/>
        <v>0</v>
      </c>
      <c r="S265" s="13" t="b">
        <f t="shared" si="27"/>
        <v>1</v>
      </c>
      <c r="T265" s="13" t="b">
        <f t="shared" si="28"/>
        <v>1</v>
      </c>
      <c r="U265" s="13" t="b">
        <f t="shared" si="29"/>
        <v>1</v>
      </c>
      <c r="V265" s="13" t="b">
        <f t="shared" si="23"/>
        <v>1</v>
      </c>
      <c r="W265" s="13" t="b">
        <f t="shared" si="24"/>
        <v>1</v>
      </c>
      <c r="X265" s="13" t="b">
        <f t="shared" si="25"/>
        <v>1</v>
      </c>
    </row>
    <row r="266" spans="1:24">
      <c r="A266" s="90">
        <v>251</v>
      </c>
      <c r="B266" s="185"/>
      <c r="C266" s="186"/>
      <c r="D266" s="177"/>
      <c r="E266" s="177"/>
      <c r="F266" s="177"/>
      <c r="G266" s="178"/>
      <c r="H266" s="178"/>
      <c r="I266" s="178"/>
      <c r="J266" s="178"/>
      <c r="K266" s="178"/>
      <c r="L266" s="178"/>
      <c r="M266" s="178"/>
      <c r="N266" s="178"/>
      <c r="O266" s="178"/>
      <c r="P266" s="178"/>
      <c r="Q266" s="178"/>
      <c r="R266" s="91">
        <f t="shared" si="26"/>
        <v>0</v>
      </c>
      <c r="S266" s="13" t="b">
        <f t="shared" si="27"/>
        <v>1</v>
      </c>
      <c r="T266" s="13" t="b">
        <f t="shared" si="28"/>
        <v>1</v>
      </c>
      <c r="U266" s="13" t="b">
        <f t="shared" si="29"/>
        <v>1</v>
      </c>
      <c r="V266" s="13" t="b">
        <f t="shared" si="23"/>
        <v>1</v>
      </c>
      <c r="W266" s="13" t="b">
        <f t="shared" si="24"/>
        <v>1</v>
      </c>
      <c r="X266" s="13" t="b">
        <f t="shared" si="25"/>
        <v>1</v>
      </c>
    </row>
    <row r="267" spans="1:24">
      <c r="A267" s="90">
        <v>252</v>
      </c>
      <c r="B267" s="185"/>
      <c r="C267" s="186"/>
      <c r="D267" s="177"/>
      <c r="E267" s="177"/>
      <c r="F267" s="177"/>
      <c r="G267" s="178"/>
      <c r="H267" s="178"/>
      <c r="I267" s="178"/>
      <c r="J267" s="178"/>
      <c r="K267" s="178"/>
      <c r="L267" s="178"/>
      <c r="M267" s="178"/>
      <c r="N267" s="178"/>
      <c r="O267" s="178"/>
      <c r="P267" s="178"/>
      <c r="Q267" s="178"/>
      <c r="R267" s="91">
        <f t="shared" si="26"/>
        <v>0</v>
      </c>
      <c r="S267" s="13" t="b">
        <f t="shared" si="27"/>
        <v>1</v>
      </c>
      <c r="T267" s="13" t="b">
        <f t="shared" si="28"/>
        <v>1</v>
      </c>
      <c r="U267" s="13" t="b">
        <f t="shared" si="29"/>
        <v>1</v>
      </c>
      <c r="V267" s="13" t="b">
        <f t="shared" si="23"/>
        <v>1</v>
      </c>
      <c r="W267" s="13" t="b">
        <f t="shared" si="24"/>
        <v>1</v>
      </c>
      <c r="X267" s="13" t="b">
        <f t="shared" si="25"/>
        <v>1</v>
      </c>
    </row>
    <row r="268" spans="1:24">
      <c r="A268" s="90">
        <v>253</v>
      </c>
      <c r="B268" s="185"/>
      <c r="C268" s="186"/>
      <c r="D268" s="177"/>
      <c r="E268" s="177"/>
      <c r="F268" s="177"/>
      <c r="G268" s="178"/>
      <c r="H268" s="178"/>
      <c r="I268" s="178"/>
      <c r="J268" s="178"/>
      <c r="K268" s="178"/>
      <c r="L268" s="178"/>
      <c r="M268" s="178"/>
      <c r="N268" s="178"/>
      <c r="O268" s="178"/>
      <c r="P268" s="178"/>
      <c r="Q268" s="178"/>
      <c r="R268" s="91">
        <f t="shared" si="26"/>
        <v>0</v>
      </c>
      <c r="S268" s="13" t="b">
        <f t="shared" si="27"/>
        <v>1</v>
      </c>
      <c r="T268" s="13" t="b">
        <f t="shared" si="28"/>
        <v>1</v>
      </c>
      <c r="U268" s="13" t="b">
        <f t="shared" si="29"/>
        <v>1</v>
      </c>
      <c r="V268" s="13" t="b">
        <f t="shared" si="23"/>
        <v>1</v>
      </c>
      <c r="W268" s="13" t="b">
        <f t="shared" si="24"/>
        <v>1</v>
      </c>
      <c r="X268" s="13" t="b">
        <f t="shared" si="25"/>
        <v>1</v>
      </c>
    </row>
    <row r="269" spans="1:24">
      <c r="A269" s="90">
        <v>254</v>
      </c>
      <c r="B269" s="185"/>
      <c r="C269" s="186"/>
      <c r="D269" s="177"/>
      <c r="E269" s="177"/>
      <c r="F269" s="177"/>
      <c r="G269" s="178"/>
      <c r="H269" s="178"/>
      <c r="I269" s="178"/>
      <c r="J269" s="178"/>
      <c r="K269" s="178"/>
      <c r="L269" s="178"/>
      <c r="M269" s="178"/>
      <c r="N269" s="178"/>
      <c r="O269" s="178"/>
      <c r="P269" s="178"/>
      <c r="Q269" s="178"/>
      <c r="R269" s="91">
        <f t="shared" si="26"/>
        <v>0</v>
      </c>
      <c r="S269" s="13" t="b">
        <f t="shared" si="27"/>
        <v>1</v>
      </c>
      <c r="T269" s="13" t="b">
        <f t="shared" si="28"/>
        <v>1</v>
      </c>
      <c r="U269" s="13" t="b">
        <f t="shared" si="29"/>
        <v>1</v>
      </c>
      <c r="V269" s="13" t="b">
        <f t="shared" si="23"/>
        <v>1</v>
      </c>
      <c r="W269" s="13" t="b">
        <f t="shared" si="24"/>
        <v>1</v>
      </c>
      <c r="X269" s="13" t="b">
        <f t="shared" si="25"/>
        <v>1</v>
      </c>
    </row>
    <row r="270" spans="1:24">
      <c r="A270" s="90">
        <v>255</v>
      </c>
      <c r="B270" s="185"/>
      <c r="C270" s="186"/>
      <c r="D270" s="177"/>
      <c r="E270" s="177"/>
      <c r="F270" s="177"/>
      <c r="G270" s="178"/>
      <c r="H270" s="178"/>
      <c r="I270" s="178"/>
      <c r="J270" s="178"/>
      <c r="K270" s="178"/>
      <c r="L270" s="178"/>
      <c r="M270" s="178"/>
      <c r="N270" s="178"/>
      <c r="O270" s="178"/>
      <c r="P270" s="178"/>
      <c r="Q270" s="178"/>
      <c r="R270" s="91">
        <f t="shared" si="26"/>
        <v>0</v>
      </c>
      <c r="S270" s="13" t="b">
        <f t="shared" si="27"/>
        <v>1</v>
      </c>
      <c r="T270" s="13" t="b">
        <f t="shared" si="28"/>
        <v>1</v>
      </c>
      <c r="U270" s="13" t="b">
        <f t="shared" si="29"/>
        <v>1</v>
      </c>
      <c r="V270" s="13" t="b">
        <f t="shared" si="23"/>
        <v>1</v>
      </c>
      <c r="W270" s="13" t="b">
        <f t="shared" si="24"/>
        <v>1</v>
      </c>
      <c r="X270" s="13" t="b">
        <f t="shared" si="25"/>
        <v>1</v>
      </c>
    </row>
    <row r="271" spans="1:24">
      <c r="A271" s="90">
        <v>256</v>
      </c>
      <c r="B271" s="185"/>
      <c r="C271" s="186"/>
      <c r="D271" s="177"/>
      <c r="E271" s="177"/>
      <c r="F271" s="177"/>
      <c r="G271" s="178"/>
      <c r="H271" s="178"/>
      <c r="I271" s="178"/>
      <c r="J271" s="178"/>
      <c r="K271" s="178"/>
      <c r="L271" s="178"/>
      <c r="M271" s="178"/>
      <c r="N271" s="178"/>
      <c r="O271" s="178"/>
      <c r="P271" s="178"/>
      <c r="Q271" s="178"/>
      <c r="R271" s="91">
        <f t="shared" si="26"/>
        <v>0</v>
      </c>
      <c r="S271" s="13" t="b">
        <f t="shared" si="27"/>
        <v>1</v>
      </c>
      <c r="T271" s="13" t="b">
        <f t="shared" si="28"/>
        <v>1</v>
      </c>
      <c r="U271" s="13" t="b">
        <f t="shared" si="29"/>
        <v>1</v>
      </c>
      <c r="V271" s="13" t="b">
        <f t="shared" si="23"/>
        <v>1</v>
      </c>
      <c r="W271" s="13" t="b">
        <f t="shared" si="24"/>
        <v>1</v>
      </c>
      <c r="X271" s="13" t="b">
        <f t="shared" si="25"/>
        <v>1</v>
      </c>
    </row>
    <row r="272" spans="1:24">
      <c r="A272" s="90">
        <v>257</v>
      </c>
      <c r="B272" s="185"/>
      <c r="C272" s="186"/>
      <c r="D272" s="177"/>
      <c r="E272" s="177"/>
      <c r="F272" s="177"/>
      <c r="G272" s="178"/>
      <c r="H272" s="178"/>
      <c r="I272" s="178"/>
      <c r="J272" s="178"/>
      <c r="K272" s="178"/>
      <c r="L272" s="178"/>
      <c r="M272" s="178"/>
      <c r="N272" s="178"/>
      <c r="O272" s="178"/>
      <c r="P272" s="178"/>
      <c r="Q272" s="178"/>
      <c r="R272" s="91">
        <f t="shared" si="26"/>
        <v>0</v>
      </c>
      <c r="S272" s="13" t="b">
        <f t="shared" si="27"/>
        <v>1</v>
      </c>
      <c r="T272" s="13" t="b">
        <f t="shared" si="28"/>
        <v>1</v>
      </c>
      <c r="U272" s="13" t="b">
        <f t="shared" si="29"/>
        <v>1</v>
      </c>
      <c r="V272" s="13" t="b">
        <f t="shared" ref="V272:V335" si="30">IF(D272="",TRUE,(IF(ISNUMBER(MATCH(D272,CountriesList,0)),TRUE,FALSE)))</f>
        <v>1</v>
      </c>
      <c r="W272" s="13" t="b">
        <f t="shared" ref="W272:W335" si="31">IF(E272="",TRUE,(IF(ISNUMBER(MATCH(E272,typeofentityList,0)),TRUE,FALSE)))</f>
        <v>1</v>
      </c>
      <c r="X272" s="13" t="b">
        <f t="shared" ref="X272:X335" si="32">IF(F272="",TRUE,(IF(ISNUMBER(MATCH(F272,RelationList,0)),TRUE,FALSE)))</f>
        <v>1</v>
      </c>
    </row>
    <row r="273" spans="1:24">
      <c r="A273" s="90">
        <v>258</v>
      </c>
      <c r="B273" s="185"/>
      <c r="C273" s="186"/>
      <c r="D273" s="177"/>
      <c r="E273" s="177"/>
      <c r="F273" s="177"/>
      <c r="G273" s="178"/>
      <c r="H273" s="178"/>
      <c r="I273" s="178"/>
      <c r="J273" s="178"/>
      <c r="K273" s="178"/>
      <c r="L273" s="178"/>
      <c r="M273" s="178"/>
      <c r="N273" s="178"/>
      <c r="O273" s="178"/>
      <c r="P273" s="178"/>
      <c r="Q273" s="178"/>
      <c r="R273" s="91">
        <f t="shared" ref="R273:R336" si="33">SUM(G273:Q273)</f>
        <v>0</v>
      </c>
      <c r="S273" s="13" t="b">
        <f t="shared" si="27"/>
        <v>1</v>
      </c>
      <c r="T273" s="13" t="b">
        <f t="shared" si="28"/>
        <v>1</v>
      </c>
      <c r="U273" s="13" t="b">
        <f t="shared" si="29"/>
        <v>1</v>
      </c>
      <c r="V273" s="13" t="b">
        <f t="shared" si="30"/>
        <v>1</v>
      </c>
      <c r="W273" s="13" t="b">
        <f t="shared" si="31"/>
        <v>1</v>
      </c>
      <c r="X273" s="13" t="b">
        <f t="shared" si="32"/>
        <v>1</v>
      </c>
    </row>
    <row r="274" spans="1:24">
      <c r="A274" s="90">
        <v>259</v>
      </c>
      <c r="B274" s="185"/>
      <c r="C274" s="186"/>
      <c r="D274" s="177"/>
      <c r="E274" s="177"/>
      <c r="F274" s="177"/>
      <c r="G274" s="178"/>
      <c r="H274" s="178"/>
      <c r="I274" s="178"/>
      <c r="J274" s="178"/>
      <c r="K274" s="178"/>
      <c r="L274" s="178"/>
      <c r="M274" s="178"/>
      <c r="N274" s="178"/>
      <c r="O274" s="178"/>
      <c r="P274" s="178"/>
      <c r="Q274" s="178"/>
      <c r="R274" s="91">
        <f t="shared" si="33"/>
        <v>0</v>
      </c>
      <c r="S274" s="13" t="b">
        <f t="shared" ref="S274:S337" si="34">IF(ISBLANK(B274),TRUE,IF(OR(ISBLANK(C274),ISBLANK(D274),ISBLANK(E274),ISBLANK(F274),ISBLANK(G274),ISBLANK(H274),ISBLANK(I274),ISBLANK(J274),ISBLANK(K274),ISBLANK(L274),ISBLANK(M274),ISBLANK(N274),ISBLANK(O274),ISBLANK(P274),ISBLANK(Q274),ISBLANK(R274)),FALSE,TRUE))</f>
        <v>1</v>
      </c>
      <c r="T274" s="13" t="b">
        <f t="shared" ref="T274:T337" si="35">IF(OR(AND(B274="N/A",D274="N/A",E274="N/A",F274="N/A"),AND(ISBLANK(B274),ISBLANK(D274),ISBLANK(E274),ISBLANK(F274)),AND(NOT(ISBLANK(B274)),B274&lt;&gt;"N/A",NOT(ISBLANK(D274)),D274&lt;&gt;"N/A",NOT(ISBLANK(E274)),E274&lt;&gt;"N/A",NOT(ISBLANK(F274)),F274&lt;&gt;"N/A")),TRUE,FALSE)</f>
        <v>1</v>
      </c>
      <c r="U274" s="13" t="b">
        <f t="shared" ref="U274:U337" si="36">IF(OR((AND(B274="N/A",R274=0)),(AND((ISBLANK(B274)=TRUE),R274=0)),(AND(NOT(ISBLANK(B274)),B274&lt;&gt;"N/A",R274&lt;&gt;0))),TRUE,FALSE)</f>
        <v>1</v>
      </c>
      <c r="V274" s="13" t="b">
        <f t="shared" si="30"/>
        <v>1</v>
      </c>
      <c r="W274" s="13" t="b">
        <f t="shared" si="31"/>
        <v>1</v>
      </c>
      <c r="X274" s="13" t="b">
        <f t="shared" si="32"/>
        <v>1</v>
      </c>
    </row>
    <row r="275" spans="1:24">
      <c r="A275" s="90">
        <v>260</v>
      </c>
      <c r="B275" s="185"/>
      <c r="C275" s="186"/>
      <c r="D275" s="177"/>
      <c r="E275" s="177"/>
      <c r="F275" s="177"/>
      <c r="G275" s="178"/>
      <c r="H275" s="178"/>
      <c r="I275" s="178"/>
      <c r="J275" s="178"/>
      <c r="K275" s="178"/>
      <c r="L275" s="178"/>
      <c r="M275" s="178"/>
      <c r="N275" s="178"/>
      <c r="O275" s="178"/>
      <c r="P275" s="178"/>
      <c r="Q275" s="178"/>
      <c r="R275" s="91">
        <f t="shared" si="33"/>
        <v>0</v>
      </c>
      <c r="S275" s="13" t="b">
        <f t="shared" si="34"/>
        <v>1</v>
      </c>
      <c r="T275" s="13" t="b">
        <f t="shared" si="35"/>
        <v>1</v>
      </c>
      <c r="U275" s="13" t="b">
        <f t="shared" si="36"/>
        <v>1</v>
      </c>
      <c r="V275" s="13" t="b">
        <f t="shared" si="30"/>
        <v>1</v>
      </c>
      <c r="W275" s="13" t="b">
        <f t="shared" si="31"/>
        <v>1</v>
      </c>
      <c r="X275" s="13" t="b">
        <f t="shared" si="32"/>
        <v>1</v>
      </c>
    </row>
    <row r="276" spans="1:24">
      <c r="A276" s="90">
        <v>261</v>
      </c>
      <c r="B276" s="185"/>
      <c r="C276" s="186"/>
      <c r="D276" s="177"/>
      <c r="E276" s="177"/>
      <c r="F276" s="177"/>
      <c r="G276" s="178"/>
      <c r="H276" s="178"/>
      <c r="I276" s="178"/>
      <c r="J276" s="178"/>
      <c r="K276" s="178"/>
      <c r="L276" s="178"/>
      <c r="M276" s="178"/>
      <c r="N276" s="178"/>
      <c r="O276" s="178"/>
      <c r="P276" s="178"/>
      <c r="Q276" s="178"/>
      <c r="R276" s="91">
        <f t="shared" si="33"/>
        <v>0</v>
      </c>
      <c r="S276" s="13" t="b">
        <f t="shared" si="34"/>
        <v>1</v>
      </c>
      <c r="T276" s="13" t="b">
        <f t="shared" si="35"/>
        <v>1</v>
      </c>
      <c r="U276" s="13" t="b">
        <f t="shared" si="36"/>
        <v>1</v>
      </c>
      <c r="V276" s="13" t="b">
        <f t="shared" si="30"/>
        <v>1</v>
      </c>
      <c r="W276" s="13" t="b">
        <f t="shared" si="31"/>
        <v>1</v>
      </c>
      <c r="X276" s="13" t="b">
        <f t="shared" si="32"/>
        <v>1</v>
      </c>
    </row>
    <row r="277" spans="1:24">
      <c r="A277" s="90">
        <v>262</v>
      </c>
      <c r="B277" s="185"/>
      <c r="C277" s="186"/>
      <c r="D277" s="177"/>
      <c r="E277" s="177"/>
      <c r="F277" s="177"/>
      <c r="G277" s="178"/>
      <c r="H277" s="178"/>
      <c r="I277" s="178"/>
      <c r="J277" s="178"/>
      <c r="K277" s="178"/>
      <c r="L277" s="178"/>
      <c r="M277" s="178"/>
      <c r="N277" s="178"/>
      <c r="O277" s="178"/>
      <c r="P277" s="178"/>
      <c r="Q277" s="178"/>
      <c r="R277" s="91">
        <f t="shared" si="33"/>
        <v>0</v>
      </c>
      <c r="S277" s="13" t="b">
        <f t="shared" si="34"/>
        <v>1</v>
      </c>
      <c r="T277" s="13" t="b">
        <f t="shared" si="35"/>
        <v>1</v>
      </c>
      <c r="U277" s="13" t="b">
        <f t="shared" si="36"/>
        <v>1</v>
      </c>
      <c r="V277" s="13" t="b">
        <f t="shared" si="30"/>
        <v>1</v>
      </c>
      <c r="W277" s="13" t="b">
        <f t="shared" si="31"/>
        <v>1</v>
      </c>
      <c r="X277" s="13" t="b">
        <f t="shared" si="32"/>
        <v>1</v>
      </c>
    </row>
    <row r="278" spans="1:24">
      <c r="A278" s="90">
        <v>263</v>
      </c>
      <c r="B278" s="185"/>
      <c r="C278" s="186"/>
      <c r="D278" s="177"/>
      <c r="E278" s="177"/>
      <c r="F278" s="177"/>
      <c r="G278" s="178"/>
      <c r="H278" s="178"/>
      <c r="I278" s="178"/>
      <c r="J278" s="178"/>
      <c r="K278" s="178"/>
      <c r="L278" s="178"/>
      <c r="M278" s="178"/>
      <c r="N278" s="178"/>
      <c r="O278" s="178"/>
      <c r="P278" s="178"/>
      <c r="Q278" s="178"/>
      <c r="R278" s="91">
        <f t="shared" si="33"/>
        <v>0</v>
      </c>
      <c r="S278" s="13" t="b">
        <f t="shared" si="34"/>
        <v>1</v>
      </c>
      <c r="T278" s="13" t="b">
        <f t="shared" si="35"/>
        <v>1</v>
      </c>
      <c r="U278" s="13" t="b">
        <f t="shared" si="36"/>
        <v>1</v>
      </c>
      <c r="V278" s="13" t="b">
        <f t="shared" si="30"/>
        <v>1</v>
      </c>
      <c r="W278" s="13" t="b">
        <f t="shared" si="31"/>
        <v>1</v>
      </c>
      <c r="X278" s="13" t="b">
        <f t="shared" si="32"/>
        <v>1</v>
      </c>
    </row>
    <row r="279" spans="1:24">
      <c r="A279" s="90">
        <v>264</v>
      </c>
      <c r="B279" s="185"/>
      <c r="C279" s="186"/>
      <c r="D279" s="177"/>
      <c r="E279" s="177"/>
      <c r="F279" s="177"/>
      <c r="G279" s="178"/>
      <c r="H279" s="178"/>
      <c r="I279" s="178"/>
      <c r="J279" s="178"/>
      <c r="K279" s="178"/>
      <c r="L279" s="178"/>
      <c r="M279" s="178"/>
      <c r="N279" s="178"/>
      <c r="O279" s="178"/>
      <c r="P279" s="178"/>
      <c r="Q279" s="178"/>
      <c r="R279" s="91">
        <f t="shared" si="33"/>
        <v>0</v>
      </c>
      <c r="S279" s="13" t="b">
        <f t="shared" si="34"/>
        <v>1</v>
      </c>
      <c r="T279" s="13" t="b">
        <f t="shared" si="35"/>
        <v>1</v>
      </c>
      <c r="U279" s="13" t="b">
        <f t="shared" si="36"/>
        <v>1</v>
      </c>
      <c r="V279" s="13" t="b">
        <f t="shared" si="30"/>
        <v>1</v>
      </c>
      <c r="W279" s="13" t="b">
        <f t="shared" si="31"/>
        <v>1</v>
      </c>
      <c r="X279" s="13" t="b">
        <f t="shared" si="32"/>
        <v>1</v>
      </c>
    </row>
    <row r="280" spans="1:24">
      <c r="A280" s="90">
        <v>265</v>
      </c>
      <c r="B280" s="185"/>
      <c r="C280" s="186"/>
      <c r="D280" s="177"/>
      <c r="E280" s="177"/>
      <c r="F280" s="177"/>
      <c r="G280" s="178"/>
      <c r="H280" s="178"/>
      <c r="I280" s="178"/>
      <c r="J280" s="178"/>
      <c r="K280" s="178"/>
      <c r="L280" s="178"/>
      <c r="M280" s="178"/>
      <c r="N280" s="178"/>
      <c r="O280" s="178"/>
      <c r="P280" s="178"/>
      <c r="Q280" s="178"/>
      <c r="R280" s="91">
        <f t="shared" si="33"/>
        <v>0</v>
      </c>
      <c r="S280" s="13" t="b">
        <f t="shared" si="34"/>
        <v>1</v>
      </c>
      <c r="T280" s="13" t="b">
        <f t="shared" si="35"/>
        <v>1</v>
      </c>
      <c r="U280" s="13" t="b">
        <f t="shared" si="36"/>
        <v>1</v>
      </c>
      <c r="V280" s="13" t="b">
        <f t="shared" si="30"/>
        <v>1</v>
      </c>
      <c r="W280" s="13" t="b">
        <f t="shared" si="31"/>
        <v>1</v>
      </c>
      <c r="X280" s="13" t="b">
        <f t="shared" si="32"/>
        <v>1</v>
      </c>
    </row>
    <row r="281" spans="1:24">
      <c r="A281" s="90">
        <v>266</v>
      </c>
      <c r="B281" s="185"/>
      <c r="C281" s="186"/>
      <c r="D281" s="177"/>
      <c r="E281" s="177"/>
      <c r="F281" s="177"/>
      <c r="G281" s="178"/>
      <c r="H281" s="178"/>
      <c r="I281" s="178"/>
      <c r="J281" s="178"/>
      <c r="K281" s="178"/>
      <c r="L281" s="178"/>
      <c r="M281" s="178"/>
      <c r="N281" s="178"/>
      <c r="O281" s="178"/>
      <c r="P281" s="178"/>
      <c r="Q281" s="178"/>
      <c r="R281" s="91">
        <f t="shared" si="33"/>
        <v>0</v>
      </c>
      <c r="S281" s="13" t="b">
        <f t="shared" si="34"/>
        <v>1</v>
      </c>
      <c r="T281" s="13" t="b">
        <f t="shared" si="35"/>
        <v>1</v>
      </c>
      <c r="U281" s="13" t="b">
        <f t="shared" si="36"/>
        <v>1</v>
      </c>
      <c r="V281" s="13" t="b">
        <f t="shared" si="30"/>
        <v>1</v>
      </c>
      <c r="W281" s="13" t="b">
        <f t="shared" si="31"/>
        <v>1</v>
      </c>
      <c r="X281" s="13" t="b">
        <f t="shared" si="32"/>
        <v>1</v>
      </c>
    </row>
    <row r="282" spans="1:24">
      <c r="A282" s="90">
        <v>267</v>
      </c>
      <c r="B282" s="185"/>
      <c r="C282" s="186"/>
      <c r="D282" s="177"/>
      <c r="E282" s="177"/>
      <c r="F282" s="177"/>
      <c r="G282" s="178"/>
      <c r="H282" s="178"/>
      <c r="I282" s="178"/>
      <c r="J282" s="178"/>
      <c r="K282" s="178"/>
      <c r="L282" s="178"/>
      <c r="M282" s="178"/>
      <c r="N282" s="178"/>
      <c r="O282" s="178"/>
      <c r="P282" s="178"/>
      <c r="Q282" s="178"/>
      <c r="R282" s="91">
        <f t="shared" si="33"/>
        <v>0</v>
      </c>
      <c r="S282" s="13" t="b">
        <f t="shared" si="34"/>
        <v>1</v>
      </c>
      <c r="T282" s="13" t="b">
        <f t="shared" si="35"/>
        <v>1</v>
      </c>
      <c r="U282" s="13" t="b">
        <f t="shared" si="36"/>
        <v>1</v>
      </c>
      <c r="V282" s="13" t="b">
        <f t="shared" si="30"/>
        <v>1</v>
      </c>
      <c r="W282" s="13" t="b">
        <f t="shared" si="31"/>
        <v>1</v>
      </c>
      <c r="X282" s="13" t="b">
        <f t="shared" si="32"/>
        <v>1</v>
      </c>
    </row>
    <row r="283" spans="1:24">
      <c r="A283" s="90">
        <v>268</v>
      </c>
      <c r="B283" s="185"/>
      <c r="C283" s="186"/>
      <c r="D283" s="177"/>
      <c r="E283" s="177"/>
      <c r="F283" s="177"/>
      <c r="G283" s="178"/>
      <c r="H283" s="178"/>
      <c r="I283" s="178"/>
      <c r="J283" s="178"/>
      <c r="K283" s="178"/>
      <c r="L283" s="178"/>
      <c r="M283" s="178"/>
      <c r="N283" s="178"/>
      <c r="O283" s="178"/>
      <c r="P283" s="178"/>
      <c r="Q283" s="178"/>
      <c r="R283" s="91">
        <f t="shared" si="33"/>
        <v>0</v>
      </c>
      <c r="S283" s="13" t="b">
        <f t="shared" si="34"/>
        <v>1</v>
      </c>
      <c r="T283" s="13" t="b">
        <f t="shared" si="35"/>
        <v>1</v>
      </c>
      <c r="U283" s="13" t="b">
        <f t="shared" si="36"/>
        <v>1</v>
      </c>
      <c r="V283" s="13" t="b">
        <f t="shared" si="30"/>
        <v>1</v>
      </c>
      <c r="W283" s="13" t="b">
        <f t="shared" si="31"/>
        <v>1</v>
      </c>
      <c r="X283" s="13" t="b">
        <f t="shared" si="32"/>
        <v>1</v>
      </c>
    </row>
    <row r="284" spans="1:24">
      <c r="A284" s="90">
        <v>269</v>
      </c>
      <c r="B284" s="185"/>
      <c r="C284" s="186"/>
      <c r="D284" s="177"/>
      <c r="E284" s="177"/>
      <c r="F284" s="177"/>
      <c r="G284" s="178"/>
      <c r="H284" s="178"/>
      <c r="I284" s="178"/>
      <c r="J284" s="178"/>
      <c r="K284" s="178"/>
      <c r="L284" s="178"/>
      <c r="M284" s="178"/>
      <c r="N284" s="178"/>
      <c r="O284" s="178"/>
      <c r="P284" s="178"/>
      <c r="Q284" s="178"/>
      <c r="R284" s="91">
        <f t="shared" si="33"/>
        <v>0</v>
      </c>
      <c r="S284" s="13" t="b">
        <f t="shared" si="34"/>
        <v>1</v>
      </c>
      <c r="T284" s="13" t="b">
        <f t="shared" si="35"/>
        <v>1</v>
      </c>
      <c r="U284" s="13" t="b">
        <f t="shared" si="36"/>
        <v>1</v>
      </c>
      <c r="V284" s="13" t="b">
        <f t="shared" si="30"/>
        <v>1</v>
      </c>
      <c r="W284" s="13" t="b">
        <f t="shared" si="31"/>
        <v>1</v>
      </c>
      <c r="X284" s="13" t="b">
        <f t="shared" si="32"/>
        <v>1</v>
      </c>
    </row>
    <row r="285" spans="1:24">
      <c r="A285" s="90">
        <v>270</v>
      </c>
      <c r="B285" s="185"/>
      <c r="C285" s="186"/>
      <c r="D285" s="177"/>
      <c r="E285" s="177"/>
      <c r="F285" s="177"/>
      <c r="G285" s="178"/>
      <c r="H285" s="178"/>
      <c r="I285" s="178"/>
      <c r="J285" s="178"/>
      <c r="K285" s="178"/>
      <c r="L285" s="178"/>
      <c r="M285" s="178"/>
      <c r="N285" s="178"/>
      <c r="O285" s="178"/>
      <c r="P285" s="178"/>
      <c r="Q285" s="178"/>
      <c r="R285" s="91">
        <f t="shared" si="33"/>
        <v>0</v>
      </c>
      <c r="S285" s="13" t="b">
        <f t="shared" si="34"/>
        <v>1</v>
      </c>
      <c r="T285" s="13" t="b">
        <f t="shared" si="35"/>
        <v>1</v>
      </c>
      <c r="U285" s="13" t="b">
        <f t="shared" si="36"/>
        <v>1</v>
      </c>
      <c r="V285" s="13" t="b">
        <f t="shared" si="30"/>
        <v>1</v>
      </c>
      <c r="W285" s="13" t="b">
        <f t="shared" si="31"/>
        <v>1</v>
      </c>
      <c r="X285" s="13" t="b">
        <f t="shared" si="32"/>
        <v>1</v>
      </c>
    </row>
    <row r="286" spans="1:24">
      <c r="A286" s="90">
        <v>271</v>
      </c>
      <c r="B286" s="185"/>
      <c r="C286" s="186"/>
      <c r="D286" s="177"/>
      <c r="E286" s="177"/>
      <c r="F286" s="177"/>
      <c r="G286" s="178"/>
      <c r="H286" s="178"/>
      <c r="I286" s="178"/>
      <c r="J286" s="178"/>
      <c r="K286" s="178"/>
      <c r="L286" s="178"/>
      <c r="M286" s="178"/>
      <c r="N286" s="178"/>
      <c r="O286" s="178"/>
      <c r="P286" s="178"/>
      <c r="Q286" s="178"/>
      <c r="R286" s="91">
        <f t="shared" si="33"/>
        <v>0</v>
      </c>
      <c r="S286" s="13" t="b">
        <f t="shared" si="34"/>
        <v>1</v>
      </c>
      <c r="T286" s="13" t="b">
        <f t="shared" si="35"/>
        <v>1</v>
      </c>
      <c r="U286" s="13" t="b">
        <f t="shared" si="36"/>
        <v>1</v>
      </c>
      <c r="V286" s="13" t="b">
        <f t="shared" si="30"/>
        <v>1</v>
      </c>
      <c r="W286" s="13" t="b">
        <f t="shared" si="31"/>
        <v>1</v>
      </c>
      <c r="X286" s="13" t="b">
        <f t="shared" si="32"/>
        <v>1</v>
      </c>
    </row>
    <row r="287" spans="1:24">
      <c r="A287" s="90">
        <v>272</v>
      </c>
      <c r="B287" s="185"/>
      <c r="C287" s="186"/>
      <c r="D287" s="177"/>
      <c r="E287" s="177"/>
      <c r="F287" s="177"/>
      <c r="G287" s="178"/>
      <c r="H287" s="178"/>
      <c r="I287" s="178"/>
      <c r="J287" s="178"/>
      <c r="K287" s="178"/>
      <c r="L287" s="178"/>
      <c r="M287" s="178"/>
      <c r="N287" s="178"/>
      <c r="O287" s="178"/>
      <c r="P287" s="178"/>
      <c r="Q287" s="178"/>
      <c r="R287" s="91">
        <f t="shared" si="33"/>
        <v>0</v>
      </c>
      <c r="S287" s="13" t="b">
        <f t="shared" si="34"/>
        <v>1</v>
      </c>
      <c r="T287" s="13" t="b">
        <f t="shared" si="35"/>
        <v>1</v>
      </c>
      <c r="U287" s="13" t="b">
        <f t="shared" si="36"/>
        <v>1</v>
      </c>
      <c r="V287" s="13" t="b">
        <f t="shared" si="30"/>
        <v>1</v>
      </c>
      <c r="W287" s="13" t="b">
        <f t="shared" si="31"/>
        <v>1</v>
      </c>
      <c r="X287" s="13" t="b">
        <f t="shared" si="32"/>
        <v>1</v>
      </c>
    </row>
    <row r="288" spans="1:24">
      <c r="A288" s="90">
        <v>273</v>
      </c>
      <c r="B288" s="185"/>
      <c r="C288" s="186"/>
      <c r="D288" s="177"/>
      <c r="E288" s="177"/>
      <c r="F288" s="177"/>
      <c r="G288" s="178"/>
      <c r="H288" s="178"/>
      <c r="I288" s="178"/>
      <c r="J288" s="178"/>
      <c r="K288" s="178"/>
      <c r="L288" s="178"/>
      <c r="M288" s="178"/>
      <c r="N288" s="178"/>
      <c r="O288" s="178"/>
      <c r="P288" s="178"/>
      <c r="Q288" s="178"/>
      <c r="R288" s="91">
        <f t="shared" si="33"/>
        <v>0</v>
      </c>
      <c r="S288" s="13" t="b">
        <f t="shared" si="34"/>
        <v>1</v>
      </c>
      <c r="T288" s="13" t="b">
        <f t="shared" si="35"/>
        <v>1</v>
      </c>
      <c r="U288" s="13" t="b">
        <f t="shared" si="36"/>
        <v>1</v>
      </c>
      <c r="V288" s="13" t="b">
        <f t="shared" si="30"/>
        <v>1</v>
      </c>
      <c r="W288" s="13" t="b">
        <f t="shared" si="31"/>
        <v>1</v>
      </c>
      <c r="X288" s="13" t="b">
        <f t="shared" si="32"/>
        <v>1</v>
      </c>
    </row>
    <row r="289" spans="1:24">
      <c r="A289" s="90">
        <v>274</v>
      </c>
      <c r="B289" s="185"/>
      <c r="C289" s="186"/>
      <c r="D289" s="177"/>
      <c r="E289" s="177"/>
      <c r="F289" s="177"/>
      <c r="G289" s="178"/>
      <c r="H289" s="178"/>
      <c r="I289" s="178"/>
      <c r="J289" s="178"/>
      <c r="K289" s="178"/>
      <c r="L289" s="178"/>
      <c r="M289" s="178"/>
      <c r="N289" s="178"/>
      <c r="O289" s="178"/>
      <c r="P289" s="178"/>
      <c r="Q289" s="178"/>
      <c r="R289" s="91">
        <f t="shared" si="33"/>
        <v>0</v>
      </c>
      <c r="S289" s="13" t="b">
        <f t="shared" si="34"/>
        <v>1</v>
      </c>
      <c r="T289" s="13" t="b">
        <f t="shared" si="35"/>
        <v>1</v>
      </c>
      <c r="U289" s="13" t="b">
        <f t="shared" si="36"/>
        <v>1</v>
      </c>
      <c r="V289" s="13" t="b">
        <f t="shared" si="30"/>
        <v>1</v>
      </c>
      <c r="W289" s="13" t="b">
        <f t="shared" si="31"/>
        <v>1</v>
      </c>
      <c r="X289" s="13" t="b">
        <f t="shared" si="32"/>
        <v>1</v>
      </c>
    </row>
    <row r="290" spans="1:24">
      <c r="A290" s="90">
        <v>275</v>
      </c>
      <c r="B290" s="185"/>
      <c r="C290" s="186"/>
      <c r="D290" s="177"/>
      <c r="E290" s="177"/>
      <c r="F290" s="177"/>
      <c r="G290" s="178"/>
      <c r="H290" s="178"/>
      <c r="I290" s="178"/>
      <c r="J290" s="178"/>
      <c r="K290" s="178"/>
      <c r="L290" s="178"/>
      <c r="M290" s="178"/>
      <c r="N290" s="178"/>
      <c r="O290" s="178"/>
      <c r="P290" s="178"/>
      <c r="Q290" s="178"/>
      <c r="R290" s="91">
        <f t="shared" si="33"/>
        <v>0</v>
      </c>
      <c r="S290" s="13" t="b">
        <f t="shared" si="34"/>
        <v>1</v>
      </c>
      <c r="T290" s="13" t="b">
        <f t="shared" si="35"/>
        <v>1</v>
      </c>
      <c r="U290" s="13" t="b">
        <f t="shared" si="36"/>
        <v>1</v>
      </c>
      <c r="V290" s="13" t="b">
        <f t="shared" si="30"/>
        <v>1</v>
      </c>
      <c r="W290" s="13" t="b">
        <f t="shared" si="31"/>
        <v>1</v>
      </c>
      <c r="X290" s="13" t="b">
        <f t="shared" si="32"/>
        <v>1</v>
      </c>
    </row>
    <row r="291" spans="1:24">
      <c r="A291" s="90">
        <v>276</v>
      </c>
      <c r="B291" s="185"/>
      <c r="C291" s="186"/>
      <c r="D291" s="177"/>
      <c r="E291" s="177"/>
      <c r="F291" s="177"/>
      <c r="G291" s="178"/>
      <c r="H291" s="178"/>
      <c r="I291" s="178"/>
      <c r="J291" s="178"/>
      <c r="K291" s="178"/>
      <c r="L291" s="178"/>
      <c r="M291" s="178"/>
      <c r="N291" s="178"/>
      <c r="O291" s="178"/>
      <c r="P291" s="178"/>
      <c r="Q291" s="178"/>
      <c r="R291" s="91">
        <f t="shared" si="33"/>
        <v>0</v>
      </c>
      <c r="S291" s="13" t="b">
        <f t="shared" si="34"/>
        <v>1</v>
      </c>
      <c r="T291" s="13" t="b">
        <f t="shared" si="35"/>
        <v>1</v>
      </c>
      <c r="U291" s="13" t="b">
        <f t="shared" si="36"/>
        <v>1</v>
      </c>
      <c r="V291" s="13" t="b">
        <f t="shared" si="30"/>
        <v>1</v>
      </c>
      <c r="W291" s="13" t="b">
        <f t="shared" si="31"/>
        <v>1</v>
      </c>
      <c r="X291" s="13" t="b">
        <f t="shared" si="32"/>
        <v>1</v>
      </c>
    </row>
    <row r="292" spans="1:24">
      <c r="A292" s="90">
        <v>277</v>
      </c>
      <c r="B292" s="185"/>
      <c r="C292" s="186"/>
      <c r="D292" s="177"/>
      <c r="E292" s="177"/>
      <c r="F292" s="177"/>
      <c r="G292" s="178"/>
      <c r="H292" s="178"/>
      <c r="I292" s="178"/>
      <c r="J292" s="178"/>
      <c r="K292" s="178"/>
      <c r="L292" s="178"/>
      <c r="M292" s="178"/>
      <c r="N292" s="178"/>
      <c r="O292" s="178"/>
      <c r="P292" s="178"/>
      <c r="Q292" s="178"/>
      <c r="R292" s="91">
        <f t="shared" si="33"/>
        <v>0</v>
      </c>
      <c r="S292" s="13" t="b">
        <f t="shared" si="34"/>
        <v>1</v>
      </c>
      <c r="T292" s="13" t="b">
        <f t="shared" si="35"/>
        <v>1</v>
      </c>
      <c r="U292" s="13" t="b">
        <f t="shared" si="36"/>
        <v>1</v>
      </c>
      <c r="V292" s="13" t="b">
        <f t="shared" si="30"/>
        <v>1</v>
      </c>
      <c r="W292" s="13" t="b">
        <f t="shared" si="31"/>
        <v>1</v>
      </c>
      <c r="X292" s="13" t="b">
        <f t="shared" si="32"/>
        <v>1</v>
      </c>
    </row>
    <row r="293" spans="1:24">
      <c r="A293" s="90">
        <v>278</v>
      </c>
      <c r="B293" s="185"/>
      <c r="C293" s="186"/>
      <c r="D293" s="177"/>
      <c r="E293" s="177"/>
      <c r="F293" s="177"/>
      <c r="G293" s="178"/>
      <c r="H293" s="178"/>
      <c r="I293" s="178"/>
      <c r="J293" s="178"/>
      <c r="K293" s="178"/>
      <c r="L293" s="178"/>
      <c r="M293" s="178"/>
      <c r="N293" s="178"/>
      <c r="O293" s="178"/>
      <c r="P293" s="178"/>
      <c r="Q293" s="178"/>
      <c r="R293" s="91">
        <f t="shared" si="33"/>
        <v>0</v>
      </c>
      <c r="S293" s="13" t="b">
        <f t="shared" si="34"/>
        <v>1</v>
      </c>
      <c r="T293" s="13" t="b">
        <f t="shared" si="35"/>
        <v>1</v>
      </c>
      <c r="U293" s="13" t="b">
        <f t="shared" si="36"/>
        <v>1</v>
      </c>
      <c r="V293" s="13" t="b">
        <f t="shared" si="30"/>
        <v>1</v>
      </c>
      <c r="W293" s="13" t="b">
        <f t="shared" si="31"/>
        <v>1</v>
      </c>
      <c r="X293" s="13" t="b">
        <f t="shared" si="32"/>
        <v>1</v>
      </c>
    </row>
    <row r="294" spans="1:24">
      <c r="A294" s="90">
        <v>279</v>
      </c>
      <c r="B294" s="185"/>
      <c r="C294" s="186"/>
      <c r="D294" s="177"/>
      <c r="E294" s="177"/>
      <c r="F294" s="177"/>
      <c r="G294" s="178"/>
      <c r="H294" s="178"/>
      <c r="I294" s="178"/>
      <c r="J294" s="178"/>
      <c r="K294" s="178"/>
      <c r="L294" s="178"/>
      <c r="M294" s="178"/>
      <c r="N294" s="178"/>
      <c r="O294" s="178"/>
      <c r="P294" s="178"/>
      <c r="Q294" s="178"/>
      <c r="R294" s="91">
        <f t="shared" si="33"/>
        <v>0</v>
      </c>
      <c r="S294" s="13" t="b">
        <f t="shared" si="34"/>
        <v>1</v>
      </c>
      <c r="T294" s="13" t="b">
        <f t="shared" si="35"/>
        <v>1</v>
      </c>
      <c r="U294" s="13" t="b">
        <f t="shared" si="36"/>
        <v>1</v>
      </c>
      <c r="V294" s="13" t="b">
        <f t="shared" si="30"/>
        <v>1</v>
      </c>
      <c r="W294" s="13" t="b">
        <f t="shared" si="31"/>
        <v>1</v>
      </c>
      <c r="X294" s="13" t="b">
        <f t="shared" si="32"/>
        <v>1</v>
      </c>
    </row>
    <row r="295" spans="1:24">
      <c r="A295" s="90">
        <v>280</v>
      </c>
      <c r="B295" s="185"/>
      <c r="C295" s="186"/>
      <c r="D295" s="177"/>
      <c r="E295" s="177"/>
      <c r="F295" s="177"/>
      <c r="G295" s="178"/>
      <c r="H295" s="178"/>
      <c r="I295" s="178"/>
      <c r="J295" s="178"/>
      <c r="K295" s="178"/>
      <c r="L295" s="178"/>
      <c r="M295" s="178"/>
      <c r="N295" s="178"/>
      <c r="O295" s="178"/>
      <c r="P295" s="178"/>
      <c r="Q295" s="178"/>
      <c r="R295" s="91">
        <f t="shared" si="33"/>
        <v>0</v>
      </c>
      <c r="S295" s="13" t="b">
        <f t="shared" si="34"/>
        <v>1</v>
      </c>
      <c r="T295" s="13" t="b">
        <f t="shared" si="35"/>
        <v>1</v>
      </c>
      <c r="U295" s="13" t="b">
        <f t="shared" si="36"/>
        <v>1</v>
      </c>
      <c r="V295" s="13" t="b">
        <f t="shared" si="30"/>
        <v>1</v>
      </c>
      <c r="W295" s="13" t="b">
        <f t="shared" si="31"/>
        <v>1</v>
      </c>
      <c r="X295" s="13" t="b">
        <f t="shared" si="32"/>
        <v>1</v>
      </c>
    </row>
    <row r="296" spans="1:24">
      <c r="A296" s="90">
        <v>281</v>
      </c>
      <c r="B296" s="185"/>
      <c r="C296" s="186"/>
      <c r="D296" s="177"/>
      <c r="E296" s="177"/>
      <c r="F296" s="177"/>
      <c r="G296" s="178"/>
      <c r="H296" s="178"/>
      <c r="I296" s="178"/>
      <c r="J296" s="178"/>
      <c r="K296" s="178"/>
      <c r="L296" s="178"/>
      <c r="M296" s="178"/>
      <c r="N296" s="178"/>
      <c r="O296" s="178"/>
      <c r="P296" s="178"/>
      <c r="Q296" s="178"/>
      <c r="R296" s="91">
        <f t="shared" si="33"/>
        <v>0</v>
      </c>
      <c r="S296" s="13" t="b">
        <f t="shared" si="34"/>
        <v>1</v>
      </c>
      <c r="T296" s="13" t="b">
        <f t="shared" si="35"/>
        <v>1</v>
      </c>
      <c r="U296" s="13" t="b">
        <f t="shared" si="36"/>
        <v>1</v>
      </c>
      <c r="V296" s="13" t="b">
        <f t="shared" si="30"/>
        <v>1</v>
      </c>
      <c r="W296" s="13" t="b">
        <f t="shared" si="31"/>
        <v>1</v>
      </c>
      <c r="X296" s="13" t="b">
        <f t="shared" si="32"/>
        <v>1</v>
      </c>
    </row>
    <row r="297" spans="1:24">
      <c r="A297" s="90">
        <v>282</v>
      </c>
      <c r="B297" s="185"/>
      <c r="C297" s="186"/>
      <c r="D297" s="177"/>
      <c r="E297" s="177"/>
      <c r="F297" s="177"/>
      <c r="G297" s="178"/>
      <c r="H297" s="178"/>
      <c r="I297" s="178"/>
      <c r="J297" s="178"/>
      <c r="K297" s="178"/>
      <c r="L297" s="178"/>
      <c r="M297" s="178"/>
      <c r="N297" s="178"/>
      <c r="O297" s="178"/>
      <c r="P297" s="178"/>
      <c r="Q297" s="178"/>
      <c r="R297" s="91">
        <f t="shared" si="33"/>
        <v>0</v>
      </c>
      <c r="S297" s="13" t="b">
        <f t="shared" si="34"/>
        <v>1</v>
      </c>
      <c r="T297" s="13" t="b">
        <f t="shared" si="35"/>
        <v>1</v>
      </c>
      <c r="U297" s="13" t="b">
        <f t="shared" si="36"/>
        <v>1</v>
      </c>
      <c r="V297" s="13" t="b">
        <f t="shared" si="30"/>
        <v>1</v>
      </c>
      <c r="W297" s="13" t="b">
        <f t="shared" si="31"/>
        <v>1</v>
      </c>
      <c r="X297" s="13" t="b">
        <f t="shared" si="32"/>
        <v>1</v>
      </c>
    </row>
    <row r="298" spans="1:24">
      <c r="A298" s="90">
        <v>283</v>
      </c>
      <c r="B298" s="185"/>
      <c r="C298" s="186"/>
      <c r="D298" s="177"/>
      <c r="E298" s="177"/>
      <c r="F298" s="177"/>
      <c r="G298" s="178"/>
      <c r="H298" s="178"/>
      <c r="I298" s="178"/>
      <c r="J298" s="178"/>
      <c r="K298" s="178"/>
      <c r="L298" s="178"/>
      <c r="M298" s="178"/>
      <c r="N298" s="178"/>
      <c r="O298" s="178"/>
      <c r="P298" s="178"/>
      <c r="Q298" s="178"/>
      <c r="R298" s="91">
        <f t="shared" si="33"/>
        <v>0</v>
      </c>
      <c r="S298" s="13" t="b">
        <f t="shared" si="34"/>
        <v>1</v>
      </c>
      <c r="T298" s="13" t="b">
        <f t="shared" si="35"/>
        <v>1</v>
      </c>
      <c r="U298" s="13" t="b">
        <f t="shared" si="36"/>
        <v>1</v>
      </c>
      <c r="V298" s="13" t="b">
        <f t="shared" si="30"/>
        <v>1</v>
      </c>
      <c r="W298" s="13" t="b">
        <f t="shared" si="31"/>
        <v>1</v>
      </c>
      <c r="X298" s="13" t="b">
        <f t="shared" si="32"/>
        <v>1</v>
      </c>
    </row>
    <row r="299" spans="1:24">
      <c r="A299" s="90">
        <v>284</v>
      </c>
      <c r="B299" s="185"/>
      <c r="C299" s="186"/>
      <c r="D299" s="177"/>
      <c r="E299" s="177"/>
      <c r="F299" s="177"/>
      <c r="G299" s="178"/>
      <c r="H299" s="178"/>
      <c r="I299" s="178"/>
      <c r="J299" s="178"/>
      <c r="K299" s="178"/>
      <c r="L299" s="178"/>
      <c r="M299" s="178"/>
      <c r="N299" s="178"/>
      <c r="O299" s="178"/>
      <c r="P299" s="178"/>
      <c r="Q299" s="178"/>
      <c r="R299" s="91">
        <f t="shared" si="33"/>
        <v>0</v>
      </c>
      <c r="S299" s="13" t="b">
        <f t="shared" si="34"/>
        <v>1</v>
      </c>
      <c r="T299" s="13" t="b">
        <f t="shared" si="35"/>
        <v>1</v>
      </c>
      <c r="U299" s="13" t="b">
        <f t="shared" si="36"/>
        <v>1</v>
      </c>
      <c r="V299" s="13" t="b">
        <f t="shared" si="30"/>
        <v>1</v>
      </c>
      <c r="W299" s="13" t="b">
        <f t="shared" si="31"/>
        <v>1</v>
      </c>
      <c r="X299" s="13" t="b">
        <f t="shared" si="32"/>
        <v>1</v>
      </c>
    </row>
    <row r="300" spans="1:24">
      <c r="A300" s="90">
        <v>285</v>
      </c>
      <c r="B300" s="185"/>
      <c r="C300" s="186"/>
      <c r="D300" s="177"/>
      <c r="E300" s="177"/>
      <c r="F300" s="177"/>
      <c r="G300" s="178"/>
      <c r="H300" s="178"/>
      <c r="I300" s="178"/>
      <c r="J300" s="178"/>
      <c r="K300" s="178"/>
      <c r="L300" s="178"/>
      <c r="M300" s="178"/>
      <c r="N300" s="178"/>
      <c r="O300" s="178"/>
      <c r="P300" s="178"/>
      <c r="Q300" s="178"/>
      <c r="R300" s="91">
        <f t="shared" si="33"/>
        <v>0</v>
      </c>
      <c r="S300" s="13" t="b">
        <f t="shared" si="34"/>
        <v>1</v>
      </c>
      <c r="T300" s="13" t="b">
        <f t="shared" si="35"/>
        <v>1</v>
      </c>
      <c r="U300" s="13" t="b">
        <f t="shared" si="36"/>
        <v>1</v>
      </c>
      <c r="V300" s="13" t="b">
        <f t="shared" si="30"/>
        <v>1</v>
      </c>
      <c r="W300" s="13" t="b">
        <f t="shared" si="31"/>
        <v>1</v>
      </c>
      <c r="X300" s="13" t="b">
        <f t="shared" si="32"/>
        <v>1</v>
      </c>
    </row>
    <row r="301" spans="1:24">
      <c r="A301" s="90">
        <v>286</v>
      </c>
      <c r="B301" s="185"/>
      <c r="C301" s="186"/>
      <c r="D301" s="177"/>
      <c r="E301" s="177"/>
      <c r="F301" s="177"/>
      <c r="G301" s="178"/>
      <c r="H301" s="178"/>
      <c r="I301" s="178"/>
      <c r="J301" s="178"/>
      <c r="K301" s="178"/>
      <c r="L301" s="178"/>
      <c r="M301" s="178"/>
      <c r="N301" s="178"/>
      <c r="O301" s="178"/>
      <c r="P301" s="178"/>
      <c r="Q301" s="178"/>
      <c r="R301" s="91">
        <f t="shared" si="33"/>
        <v>0</v>
      </c>
      <c r="S301" s="13" t="b">
        <f t="shared" si="34"/>
        <v>1</v>
      </c>
      <c r="T301" s="13" t="b">
        <f t="shared" si="35"/>
        <v>1</v>
      </c>
      <c r="U301" s="13" t="b">
        <f t="shared" si="36"/>
        <v>1</v>
      </c>
      <c r="V301" s="13" t="b">
        <f t="shared" si="30"/>
        <v>1</v>
      </c>
      <c r="W301" s="13" t="b">
        <f t="shared" si="31"/>
        <v>1</v>
      </c>
      <c r="X301" s="13" t="b">
        <f t="shared" si="32"/>
        <v>1</v>
      </c>
    </row>
    <row r="302" spans="1:24">
      <c r="A302" s="90">
        <v>287</v>
      </c>
      <c r="B302" s="185"/>
      <c r="C302" s="186"/>
      <c r="D302" s="177"/>
      <c r="E302" s="177"/>
      <c r="F302" s="177"/>
      <c r="G302" s="178"/>
      <c r="H302" s="178"/>
      <c r="I302" s="178"/>
      <c r="J302" s="178"/>
      <c r="K302" s="178"/>
      <c r="L302" s="178"/>
      <c r="M302" s="178"/>
      <c r="N302" s="178"/>
      <c r="O302" s="178"/>
      <c r="P302" s="178"/>
      <c r="Q302" s="178"/>
      <c r="R302" s="91">
        <f t="shared" si="33"/>
        <v>0</v>
      </c>
      <c r="S302" s="13" t="b">
        <f t="shared" si="34"/>
        <v>1</v>
      </c>
      <c r="T302" s="13" t="b">
        <f t="shared" si="35"/>
        <v>1</v>
      </c>
      <c r="U302" s="13" t="b">
        <f t="shared" si="36"/>
        <v>1</v>
      </c>
      <c r="V302" s="13" t="b">
        <f t="shared" si="30"/>
        <v>1</v>
      </c>
      <c r="W302" s="13" t="b">
        <f t="shared" si="31"/>
        <v>1</v>
      </c>
      <c r="X302" s="13" t="b">
        <f t="shared" si="32"/>
        <v>1</v>
      </c>
    </row>
    <row r="303" spans="1:24">
      <c r="A303" s="90">
        <v>288</v>
      </c>
      <c r="B303" s="185"/>
      <c r="C303" s="186"/>
      <c r="D303" s="177"/>
      <c r="E303" s="177"/>
      <c r="F303" s="177"/>
      <c r="G303" s="178"/>
      <c r="H303" s="178"/>
      <c r="I303" s="178"/>
      <c r="J303" s="178"/>
      <c r="K303" s="178"/>
      <c r="L303" s="178"/>
      <c r="M303" s="178"/>
      <c r="N303" s="178"/>
      <c r="O303" s="178"/>
      <c r="P303" s="178"/>
      <c r="Q303" s="178"/>
      <c r="R303" s="91">
        <f t="shared" si="33"/>
        <v>0</v>
      </c>
      <c r="S303" s="13" t="b">
        <f t="shared" si="34"/>
        <v>1</v>
      </c>
      <c r="T303" s="13" t="b">
        <f t="shared" si="35"/>
        <v>1</v>
      </c>
      <c r="U303" s="13" t="b">
        <f t="shared" si="36"/>
        <v>1</v>
      </c>
      <c r="V303" s="13" t="b">
        <f t="shared" si="30"/>
        <v>1</v>
      </c>
      <c r="W303" s="13" t="b">
        <f t="shared" si="31"/>
        <v>1</v>
      </c>
      <c r="X303" s="13" t="b">
        <f t="shared" si="32"/>
        <v>1</v>
      </c>
    </row>
    <row r="304" spans="1:24">
      <c r="A304" s="90">
        <v>289</v>
      </c>
      <c r="B304" s="185"/>
      <c r="C304" s="186"/>
      <c r="D304" s="177"/>
      <c r="E304" s="177"/>
      <c r="F304" s="177"/>
      <c r="G304" s="178"/>
      <c r="H304" s="178"/>
      <c r="I304" s="178"/>
      <c r="J304" s="178"/>
      <c r="K304" s="178"/>
      <c r="L304" s="178"/>
      <c r="M304" s="178"/>
      <c r="N304" s="178"/>
      <c r="O304" s="178"/>
      <c r="P304" s="178"/>
      <c r="Q304" s="178"/>
      <c r="R304" s="91">
        <f t="shared" si="33"/>
        <v>0</v>
      </c>
      <c r="S304" s="13" t="b">
        <f t="shared" si="34"/>
        <v>1</v>
      </c>
      <c r="T304" s="13" t="b">
        <f t="shared" si="35"/>
        <v>1</v>
      </c>
      <c r="U304" s="13" t="b">
        <f t="shared" si="36"/>
        <v>1</v>
      </c>
      <c r="V304" s="13" t="b">
        <f t="shared" si="30"/>
        <v>1</v>
      </c>
      <c r="W304" s="13" t="b">
        <f t="shared" si="31"/>
        <v>1</v>
      </c>
      <c r="X304" s="13" t="b">
        <f t="shared" si="32"/>
        <v>1</v>
      </c>
    </row>
    <row r="305" spans="1:24">
      <c r="A305" s="90">
        <v>290</v>
      </c>
      <c r="B305" s="185"/>
      <c r="C305" s="186"/>
      <c r="D305" s="177"/>
      <c r="E305" s="177"/>
      <c r="F305" s="177"/>
      <c r="G305" s="178"/>
      <c r="H305" s="178"/>
      <c r="I305" s="178"/>
      <c r="J305" s="178"/>
      <c r="K305" s="178"/>
      <c r="L305" s="178"/>
      <c r="M305" s="178"/>
      <c r="N305" s="178"/>
      <c r="O305" s="178"/>
      <c r="P305" s="178"/>
      <c r="Q305" s="178"/>
      <c r="R305" s="91">
        <f t="shared" si="33"/>
        <v>0</v>
      </c>
      <c r="S305" s="13" t="b">
        <f t="shared" si="34"/>
        <v>1</v>
      </c>
      <c r="T305" s="13" t="b">
        <f t="shared" si="35"/>
        <v>1</v>
      </c>
      <c r="U305" s="13" t="b">
        <f t="shared" si="36"/>
        <v>1</v>
      </c>
      <c r="V305" s="13" t="b">
        <f t="shared" si="30"/>
        <v>1</v>
      </c>
      <c r="W305" s="13" t="b">
        <f t="shared" si="31"/>
        <v>1</v>
      </c>
      <c r="X305" s="13" t="b">
        <f t="shared" si="32"/>
        <v>1</v>
      </c>
    </row>
    <row r="306" spans="1:24">
      <c r="A306" s="90">
        <v>291</v>
      </c>
      <c r="B306" s="185"/>
      <c r="C306" s="186"/>
      <c r="D306" s="177"/>
      <c r="E306" s="177"/>
      <c r="F306" s="177"/>
      <c r="G306" s="178"/>
      <c r="H306" s="178"/>
      <c r="I306" s="178"/>
      <c r="J306" s="178"/>
      <c r="K306" s="178"/>
      <c r="L306" s="178"/>
      <c r="M306" s="178"/>
      <c r="N306" s="178"/>
      <c r="O306" s="178"/>
      <c r="P306" s="178"/>
      <c r="Q306" s="178"/>
      <c r="R306" s="91">
        <f t="shared" si="33"/>
        <v>0</v>
      </c>
      <c r="S306" s="13" t="b">
        <f t="shared" si="34"/>
        <v>1</v>
      </c>
      <c r="T306" s="13" t="b">
        <f t="shared" si="35"/>
        <v>1</v>
      </c>
      <c r="U306" s="13" t="b">
        <f t="shared" si="36"/>
        <v>1</v>
      </c>
      <c r="V306" s="13" t="b">
        <f t="shared" si="30"/>
        <v>1</v>
      </c>
      <c r="W306" s="13" t="b">
        <f t="shared" si="31"/>
        <v>1</v>
      </c>
      <c r="X306" s="13" t="b">
        <f t="shared" si="32"/>
        <v>1</v>
      </c>
    </row>
    <row r="307" spans="1:24">
      <c r="A307" s="90">
        <v>292</v>
      </c>
      <c r="B307" s="185"/>
      <c r="C307" s="186"/>
      <c r="D307" s="177"/>
      <c r="E307" s="177"/>
      <c r="F307" s="177"/>
      <c r="G307" s="178"/>
      <c r="H307" s="178"/>
      <c r="I307" s="178"/>
      <c r="J307" s="178"/>
      <c r="K307" s="178"/>
      <c r="L307" s="178"/>
      <c r="M307" s="178"/>
      <c r="N307" s="178"/>
      <c r="O307" s="178"/>
      <c r="P307" s="178"/>
      <c r="Q307" s="178"/>
      <c r="R307" s="91">
        <f t="shared" si="33"/>
        <v>0</v>
      </c>
      <c r="S307" s="13" t="b">
        <f t="shared" si="34"/>
        <v>1</v>
      </c>
      <c r="T307" s="13" t="b">
        <f t="shared" si="35"/>
        <v>1</v>
      </c>
      <c r="U307" s="13" t="b">
        <f t="shared" si="36"/>
        <v>1</v>
      </c>
      <c r="V307" s="13" t="b">
        <f t="shared" si="30"/>
        <v>1</v>
      </c>
      <c r="W307" s="13" t="b">
        <f t="shared" si="31"/>
        <v>1</v>
      </c>
      <c r="X307" s="13" t="b">
        <f t="shared" si="32"/>
        <v>1</v>
      </c>
    </row>
    <row r="308" spans="1:24">
      <c r="A308" s="90">
        <v>293</v>
      </c>
      <c r="B308" s="185"/>
      <c r="C308" s="186"/>
      <c r="D308" s="177"/>
      <c r="E308" s="177"/>
      <c r="F308" s="177"/>
      <c r="G308" s="178"/>
      <c r="H308" s="178"/>
      <c r="I308" s="178"/>
      <c r="J308" s="178"/>
      <c r="K308" s="178"/>
      <c r="L308" s="178"/>
      <c r="M308" s="178"/>
      <c r="N308" s="178"/>
      <c r="O308" s="178"/>
      <c r="P308" s="178"/>
      <c r="Q308" s="178"/>
      <c r="R308" s="91">
        <f t="shared" si="33"/>
        <v>0</v>
      </c>
      <c r="S308" s="13" t="b">
        <f t="shared" si="34"/>
        <v>1</v>
      </c>
      <c r="T308" s="13" t="b">
        <f t="shared" si="35"/>
        <v>1</v>
      </c>
      <c r="U308" s="13" t="b">
        <f t="shared" si="36"/>
        <v>1</v>
      </c>
      <c r="V308" s="13" t="b">
        <f t="shared" si="30"/>
        <v>1</v>
      </c>
      <c r="W308" s="13" t="b">
        <f t="shared" si="31"/>
        <v>1</v>
      </c>
      <c r="X308" s="13" t="b">
        <f t="shared" si="32"/>
        <v>1</v>
      </c>
    </row>
    <row r="309" spans="1:24">
      <c r="A309" s="90">
        <v>294</v>
      </c>
      <c r="B309" s="185"/>
      <c r="C309" s="186"/>
      <c r="D309" s="177"/>
      <c r="E309" s="177"/>
      <c r="F309" s="177"/>
      <c r="G309" s="178"/>
      <c r="H309" s="178"/>
      <c r="I309" s="178"/>
      <c r="J309" s="178"/>
      <c r="K309" s="178"/>
      <c r="L309" s="178"/>
      <c r="M309" s="178"/>
      <c r="N309" s="178"/>
      <c r="O309" s="178"/>
      <c r="P309" s="178"/>
      <c r="Q309" s="178"/>
      <c r="R309" s="91">
        <f t="shared" si="33"/>
        <v>0</v>
      </c>
      <c r="S309" s="13" t="b">
        <f t="shared" si="34"/>
        <v>1</v>
      </c>
      <c r="T309" s="13" t="b">
        <f t="shared" si="35"/>
        <v>1</v>
      </c>
      <c r="U309" s="13" t="b">
        <f t="shared" si="36"/>
        <v>1</v>
      </c>
      <c r="V309" s="13" t="b">
        <f t="shared" si="30"/>
        <v>1</v>
      </c>
      <c r="W309" s="13" t="b">
        <f t="shared" si="31"/>
        <v>1</v>
      </c>
      <c r="X309" s="13" t="b">
        <f t="shared" si="32"/>
        <v>1</v>
      </c>
    </row>
    <row r="310" spans="1:24">
      <c r="A310" s="90">
        <v>295</v>
      </c>
      <c r="B310" s="185"/>
      <c r="C310" s="186"/>
      <c r="D310" s="177"/>
      <c r="E310" s="177"/>
      <c r="F310" s="177"/>
      <c r="G310" s="178"/>
      <c r="H310" s="178"/>
      <c r="I310" s="178"/>
      <c r="J310" s="178"/>
      <c r="K310" s="178"/>
      <c r="L310" s="178"/>
      <c r="M310" s="178"/>
      <c r="N310" s="178"/>
      <c r="O310" s="178"/>
      <c r="P310" s="178"/>
      <c r="Q310" s="178"/>
      <c r="R310" s="91">
        <f t="shared" si="33"/>
        <v>0</v>
      </c>
      <c r="S310" s="13" t="b">
        <f t="shared" si="34"/>
        <v>1</v>
      </c>
      <c r="T310" s="13" t="b">
        <f t="shared" si="35"/>
        <v>1</v>
      </c>
      <c r="U310" s="13" t="b">
        <f t="shared" si="36"/>
        <v>1</v>
      </c>
      <c r="V310" s="13" t="b">
        <f t="shared" si="30"/>
        <v>1</v>
      </c>
      <c r="W310" s="13" t="b">
        <f t="shared" si="31"/>
        <v>1</v>
      </c>
      <c r="X310" s="13" t="b">
        <f t="shared" si="32"/>
        <v>1</v>
      </c>
    </row>
    <row r="311" spans="1:24">
      <c r="A311" s="90">
        <v>296</v>
      </c>
      <c r="B311" s="185"/>
      <c r="C311" s="186"/>
      <c r="D311" s="177"/>
      <c r="E311" s="177"/>
      <c r="F311" s="177"/>
      <c r="G311" s="178"/>
      <c r="H311" s="178"/>
      <c r="I311" s="178"/>
      <c r="J311" s="178"/>
      <c r="K311" s="178"/>
      <c r="L311" s="178"/>
      <c r="M311" s="178"/>
      <c r="N311" s="178"/>
      <c r="O311" s="178"/>
      <c r="P311" s="178"/>
      <c r="Q311" s="178"/>
      <c r="R311" s="91">
        <f t="shared" si="33"/>
        <v>0</v>
      </c>
      <c r="S311" s="13" t="b">
        <f t="shared" si="34"/>
        <v>1</v>
      </c>
      <c r="T311" s="13" t="b">
        <f t="shared" si="35"/>
        <v>1</v>
      </c>
      <c r="U311" s="13" t="b">
        <f t="shared" si="36"/>
        <v>1</v>
      </c>
      <c r="V311" s="13" t="b">
        <f t="shared" si="30"/>
        <v>1</v>
      </c>
      <c r="W311" s="13" t="b">
        <f t="shared" si="31"/>
        <v>1</v>
      </c>
      <c r="X311" s="13" t="b">
        <f t="shared" si="32"/>
        <v>1</v>
      </c>
    </row>
    <row r="312" spans="1:24">
      <c r="A312" s="90">
        <v>297</v>
      </c>
      <c r="B312" s="185"/>
      <c r="C312" s="186"/>
      <c r="D312" s="177"/>
      <c r="E312" s="177"/>
      <c r="F312" s="177"/>
      <c r="G312" s="178"/>
      <c r="H312" s="178"/>
      <c r="I312" s="178"/>
      <c r="J312" s="178"/>
      <c r="K312" s="178"/>
      <c r="L312" s="178"/>
      <c r="M312" s="178"/>
      <c r="N312" s="178"/>
      <c r="O312" s="178"/>
      <c r="P312" s="178"/>
      <c r="Q312" s="178"/>
      <c r="R312" s="91">
        <f t="shared" si="33"/>
        <v>0</v>
      </c>
      <c r="S312" s="13" t="b">
        <f t="shared" si="34"/>
        <v>1</v>
      </c>
      <c r="T312" s="13" t="b">
        <f t="shared" si="35"/>
        <v>1</v>
      </c>
      <c r="U312" s="13" t="b">
        <f t="shared" si="36"/>
        <v>1</v>
      </c>
      <c r="V312" s="13" t="b">
        <f t="shared" si="30"/>
        <v>1</v>
      </c>
      <c r="W312" s="13" t="b">
        <f t="shared" si="31"/>
        <v>1</v>
      </c>
      <c r="X312" s="13" t="b">
        <f t="shared" si="32"/>
        <v>1</v>
      </c>
    </row>
    <row r="313" spans="1:24">
      <c r="A313" s="90">
        <v>298</v>
      </c>
      <c r="B313" s="185"/>
      <c r="C313" s="186"/>
      <c r="D313" s="177"/>
      <c r="E313" s="177"/>
      <c r="F313" s="177"/>
      <c r="G313" s="178"/>
      <c r="H313" s="178"/>
      <c r="I313" s="178"/>
      <c r="J313" s="178"/>
      <c r="K313" s="178"/>
      <c r="L313" s="178"/>
      <c r="M313" s="178"/>
      <c r="N313" s="178"/>
      <c r="O313" s="178"/>
      <c r="P313" s="178"/>
      <c r="Q313" s="178"/>
      <c r="R313" s="91">
        <f t="shared" si="33"/>
        <v>0</v>
      </c>
      <c r="S313" s="13" t="b">
        <f t="shared" si="34"/>
        <v>1</v>
      </c>
      <c r="T313" s="13" t="b">
        <f t="shared" si="35"/>
        <v>1</v>
      </c>
      <c r="U313" s="13" t="b">
        <f t="shared" si="36"/>
        <v>1</v>
      </c>
      <c r="V313" s="13" t="b">
        <f t="shared" si="30"/>
        <v>1</v>
      </c>
      <c r="W313" s="13" t="b">
        <f t="shared" si="31"/>
        <v>1</v>
      </c>
      <c r="X313" s="13" t="b">
        <f t="shared" si="32"/>
        <v>1</v>
      </c>
    </row>
    <row r="314" spans="1:24">
      <c r="A314" s="90">
        <v>299</v>
      </c>
      <c r="B314" s="185"/>
      <c r="C314" s="186"/>
      <c r="D314" s="177"/>
      <c r="E314" s="177"/>
      <c r="F314" s="177"/>
      <c r="G314" s="178"/>
      <c r="H314" s="178"/>
      <c r="I314" s="178"/>
      <c r="J314" s="178"/>
      <c r="K314" s="178"/>
      <c r="L314" s="178"/>
      <c r="M314" s="178"/>
      <c r="N314" s="178"/>
      <c r="O314" s="178"/>
      <c r="P314" s="178"/>
      <c r="Q314" s="178"/>
      <c r="R314" s="91">
        <f t="shared" si="33"/>
        <v>0</v>
      </c>
      <c r="S314" s="13" t="b">
        <f t="shared" si="34"/>
        <v>1</v>
      </c>
      <c r="T314" s="13" t="b">
        <f t="shared" si="35"/>
        <v>1</v>
      </c>
      <c r="U314" s="13" t="b">
        <f t="shared" si="36"/>
        <v>1</v>
      </c>
      <c r="V314" s="13" t="b">
        <f t="shared" si="30"/>
        <v>1</v>
      </c>
      <c r="W314" s="13" t="b">
        <f t="shared" si="31"/>
        <v>1</v>
      </c>
      <c r="X314" s="13" t="b">
        <f t="shared" si="32"/>
        <v>1</v>
      </c>
    </row>
    <row r="315" spans="1:24">
      <c r="A315" s="90">
        <v>300</v>
      </c>
      <c r="B315" s="185"/>
      <c r="C315" s="186"/>
      <c r="D315" s="177"/>
      <c r="E315" s="177"/>
      <c r="F315" s="177"/>
      <c r="G315" s="178"/>
      <c r="H315" s="178"/>
      <c r="I315" s="178"/>
      <c r="J315" s="178"/>
      <c r="K315" s="178"/>
      <c r="L315" s="178"/>
      <c r="M315" s="178"/>
      <c r="N315" s="178"/>
      <c r="O315" s="178"/>
      <c r="P315" s="178"/>
      <c r="Q315" s="178"/>
      <c r="R315" s="91">
        <f t="shared" si="33"/>
        <v>0</v>
      </c>
      <c r="S315" s="13" t="b">
        <f t="shared" si="34"/>
        <v>1</v>
      </c>
      <c r="T315" s="13" t="b">
        <f t="shared" si="35"/>
        <v>1</v>
      </c>
      <c r="U315" s="13" t="b">
        <f t="shared" si="36"/>
        <v>1</v>
      </c>
      <c r="V315" s="13" t="b">
        <f t="shared" si="30"/>
        <v>1</v>
      </c>
      <c r="W315" s="13" t="b">
        <f t="shared" si="31"/>
        <v>1</v>
      </c>
      <c r="X315" s="13" t="b">
        <f t="shared" si="32"/>
        <v>1</v>
      </c>
    </row>
    <row r="316" spans="1:24">
      <c r="A316" s="90">
        <v>301</v>
      </c>
      <c r="B316" s="185"/>
      <c r="C316" s="186"/>
      <c r="D316" s="177"/>
      <c r="E316" s="177"/>
      <c r="F316" s="177"/>
      <c r="G316" s="178"/>
      <c r="H316" s="178"/>
      <c r="I316" s="178"/>
      <c r="J316" s="178"/>
      <c r="K316" s="178"/>
      <c r="L316" s="178"/>
      <c r="M316" s="178"/>
      <c r="N316" s="178"/>
      <c r="O316" s="178"/>
      <c r="P316" s="178"/>
      <c r="Q316" s="178"/>
      <c r="R316" s="91">
        <f t="shared" si="33"/>
        <v>0</v>
      </c>
      <c r="S316" s="13" t="b">
        <f t="shared" si="34"/>
        <v>1</v>
      </c>
      <c r="T316" s="13" t="b">
        <f t="shared" si="35"/>
        <v>1</v>
      </c>
      <c r="U316" s="13" t="b">
        <f t="shared" si="36"/>
        <v>1</v>
      </c>
      <c r="V316" s="13" t="b">
        <f t="shared" si="30"/>
        <v>1</v>
      </c>
      <c r="W316" s="13" t="b">
        <f t="shared" si="31"/>
        <v>1</v>
      </c>
      <c r="X316" s="13" t="b">
        <f t="shared" si="32"/>
        <v>1</v>
      </c>
    </row>
    <row r="317" spans="1:24">
      <c r="A317" s="90">
        <v>302</v>
      </c>
      <c r="B317" s="185"/>
      <c r="C317" s="186"/>
      <c r="D317" s="177"/>
      <c r="E317" s="177"/>
      <c r="F317" s="177"/>
      <c r="G317" s="178"/>
      <c r="H317" s="178"/>
      <c r="I317" s="178"/>
      <c r="J317" s="178"/>
      <c r="K317" s="178"/>
      <c r="L317" s="178"/>
      <c r="M317" s="178"/>
      <c r="N317" s="178"/>
      <c r="O317" s="178"/>
      <c r="P317" s="178"/>
      <c r="Q317" s="178"/>
      <c r="R317" s="91">
        <f t="shared" si="33"/>
        <v>0</v>
      </c>
      <c r="S317" s="13" t="b">
        <f t="shared" si="34"/>
        <v>1</v>
      </c>
      <c r="T317" s="13" t="b">
        <f t="shared" si="35"/>
        <v>1</v>
      </c>
      <c r="U317" s="13" t="b">
        <f t="shared" si="36"/>
        <v>1</v>
      </c>
      <c r="V317" s="13" t="b">
        <f t="shared" si="30"/>
        <v>1</v>
      </c>
      <c r="W317" s="13" t="b">
        <f t="shared" si="31"/>
        <v>1</v>
      </c>
      <c r="X317" s="13" t="b">
        <f t="shared" si="32"/>
        <v>1</v>
      </c>
    </row>
    <row r="318" spans="1:24">
      <c r="A318" s="90">
        <v>303</v>
      </c>
      <c r="B318" s="185"/>
      <c r="C318" s="186"/>
      <c r="D318" s="177"/>
      <c r="E318" s="177"/>
      <c r="F318" s="177"/>
      <c r="G318" s="178"/>
      <c r="H318" s="178"/>
      <c r="I318" s="178"/>
      <c r="J318" s="178"/>
      <c r="K318" s="178"/>
      <c r="L318" s="178"/>
      <c r="M318" s="178"/>
      <c r="N318" s="178"/>
      <c r="O318" s="178"/>
      <c r="P318" s="178"/>
      <c r="Q318" s="178"/>
      <c r="R318" s="91">
        <f t="shared" si="33"/>
        <v>0</v>
      </c>
      <c r="S318" s="13" t="b">
        <f t="shared" si="34"/>
        <v>1</v>
      </c>
      <c r="T318" s="13" t="b">
        <f t="shared" si="35"/>
        <v>1</v>
      </c>
      <c r="U318" s="13" t="b">
        <f t="shared" si="36"/>
        <v>1</v>
      </c>
      <c r="V318" s="13" t="b">
        <f t="shared" si="30"/>
        <v>1</v>
      </c>
      <c r="W318" s="13" t="b">
        <f t="shared" si="31"/>
        <v>1</v>
      </c>
      <c r="X318" s="13" t="b">
        <f t="shared" si="32"/>
        <v>1</v>
      </c>
    </row>
    <row r="319" spans="1:24">
      <c r="A319" s="90">
        <v>304</v>
      </c>
      <c r="B319" s="185"/>
      <c r="C319" s="186"/>
      <c r="D319" s="177"/>
      <c r="E319" s="177"/>
      <c r="F319" s="177"/>
      <c r="G319" s="178"/>
      <c r="H319" s="178"/>
      <c r="I319" s="178"/>
      <c r="J319" s="178"/>
      <c r="K319" s="178"/>
      <c r="L319" s="178"/>
      <c r="M319" s="178"/>
      <c r="N319" s="178"/>
      <c r="O319" s="178"/>
      <c r="P319" s="178"/>
      <c r="Q319" s="178"/>
      <c r="R319" s="91">
        <f t="shared" si="33"/>
        <v>0</v>
      </c>
      <c r="S319" s="13" t="b">
        <f t="shared" si="34"/>
        <v>1</v>
      </c>
      <c r="T319" s="13" t="b">
        <f t="shared" si="35"/>
        <v>1</v>
      </c>
      <c r="U319" s="13" t="b">
        <f t="shared" si="36"/>
        <v>1</v>
      </c>
      <c r="V319" s="13" t="b">
        <f t="shared" si="30"/>
        <v>1</v>
      </c>
      <c r="W319" s="13" t="b">
        <f t="shared" si="31"/>
        <v>1</v>
      </c>
      <c r="X319" s="13" t="b">
        <f t="shared" si="32"/>
        <v>1</v>
      </c>
    </row>
    <row r="320" spans="1:24">
      <c r="A320" s="90">
        <v>305</v>
      </c>
      <c r="B320" s="185"/>
      <c r="C320" s="186"/>
      <c r="D320" s="177"/>
      <c r="E320" s="177"/>
      <c r="F320" s="177"/>
      <c r="G320" s="178"/>
      <c r="H320" s="178"/>
      <c r="I320" s="178"/>
      <c r="J320" s="178"/>
      <c r="K320" s="178"/>
      <c r="L320" s="178"/>
      <c r="M320" s="178"/>
      <c r="N320" s="178"/>
      <c r="O320" s="178"/>
      <c r="P320" s="178"/>
      <c r="Q320" s="178"/>
      <c r="R320" s="91">
        <f t="shared" si="33"/>
        <v>0</v>
      </c>
      <c r="S320" s="13" t="b">
        <f t="shared" si="34"/>
        <v>1</v>
      </c>
      <c r="T320" s="13" t="b">
        <f t="shared" si="35"/>
        <v>1</v>
      </c>
      <c r="U320" s="13" t="b">
        <f t="shared" si="36"/>
        <v>1</v>
      </c>
      <c r="V320" s="13" t="b">
        <f t="shared" si="30"/>
        <v>1</v>
      </c>
      <c r="W320" s="13" t="b">
        <f t="shared" si="31"/>
        <v>1</v>
      </c>
      <c r="X320" s="13" t="b">
        <f t="shared" si="32"/>
        <v>1</v>
      </c>
    </row>
    <row r="321" spans="1:24">
      <c r="A321" s="90">
        <v>306</v>
      </c>
      <c r="B321" s="185"/>
      <c r="C321" s="186"/>
      <c r="D321" s="177"/>
      <c r="E321" s="177"/>
      <c r="F321" s="177"/>
      <c r="G321" s="178"/>
      <c r="H321" s="178"/>
      <c r="I321" s="178"/>
      <c r="J321" s="178"/>
      <c r="K321" s="178"/>
      <c r="L321" s="178"/>
      <c r="M321" s="178"/>
      <c r="N321" s="178"/>
      <c r="O321" s="178"/>
      <c r="P321" s="178"/>
      <c r="Q321" s="178"/>
      <c r="R321" s="91">
        <f t="shared" si="33"/>
        <v>0</v>
      </c>
      <c r="S321" s="13" t="b">
        <f t="shared" si="34"/>
        <v>1</v>
      </c>
      <c r="T321" s="13" t="b">
        <f t="shared" si="35"/>
        <v>1</v>
      </c>
      <c r="U321" s="13" t="b">
        <f t="shared" si="36"/>
        <v>1</v>
      </c>
      <c r="V321" s="13" t="b">
        <f t="shared" si="30"/>
        <v>1</v>
      </c>
      <c r="W321" s="13" t="b">
        <f t="shared" si="31"/>
        <v>1</v>
      </c>
      <c r="X321" s="13" t="b">
        <f t="shared" si="32"/>
        <v>1</v>
      </c>
    </row>
    <row r="322" spans="1:24">
      <c r="A322" s="90">
        <v>307</v>
      </c>
      <c r="B322" s="185"/>
      <c r="C322" s="186"/>
      <c r="D322" s="177"/>
      <c r="E322" s="177"/>
      <c r="F322" s="177"/>
      <c r="G322" s="178"/>
      <c r="H322" s="178"/>
      <c r="I322" s="178"/>
      <c r="J322" s="178"/>
      <c r="K322" s="178"/>
      <c r="L322" s="178"/>
      <c r="M322" s="178"/>
      <c r="N322" s="178"/>
      <c r="O322" s="178"/>
      <c r="P322" s="178"/>
      <c r="Q322" s="178"/>
      <c r="R322" s="91">
        <f t="shared" si="33"/>
        <v>0</v>
      </c>
      <c r="S322" s="13" t="b">
        <f t="shared" si="34"/>
        <v>1</v>
      </c>
      <c r="T322" s="13" t="b">
        <f t="shared" si="35"/>
        <v>1</v>
      </c>
      <c r="U322" s="13" t="b">
        <f t="shared" si="36"/>
        <v>1</v>
      </c>
      <c r="V322" s="13" t="b">
        <f t="shared" si="30"/>
        <v>1</v>
      </c>
      <c r="W322" s="13" t="b">
        <f t="shared" si="31"/>
        <v>1</v>
      </c>
      <c r="X322" s="13" t="b">
        <f t="shared" si="32"/>
        <v>1</v>
      </c>
    </row>
    <row r="323" spans="1:24">
      <c r="A323" s="90">
        <v>308</v>
      </c>
      <c r="B323" s="185"/>
      <c r="C323" s="186"/>
      <c r="D323" s="177"/>
      <c r="E323" s="177"/>
      <c r="F323" s="177"/>
      <c r="G323" s="178"/>
      <c r="H323" s="178"/>
      <c r="I323" s="178"/>
      <c r="J323" s="178"/>
      <c r="K323" s="178"/>
      <c r="L323" s="178"/>
      <c r="M323" s="178"/>
      <c r="N323" s="178"/>
      <c r="O323" s="178"/>
      <c r="P323" s="178"/>
      <c r="Q323" s="178"/>
      <c r="R323" s="91">
        <f t="shared" si="33"/>
        <v>0</v>
      </c>
      <c r="S323" s="13" t="b">
        <f t="shared" si="34"/>
        <v>1</v>
      </c>
      <c r="T323" s="13" t="b">
        <f t="shared" si="35"/>
        <v>1</v>
      </c>
      <c r="U323" s="13" t="b">
        <f t="shared" si="36"/>
        <v>1</v>
      </c>
      <c r="V323" s="13" t="b">
        <f t="shared" si="30"/>
        <v>1</v>
      </c>
      <c r="W323" s="13" t="b">
        <f t="shared" si="31"/>
        <v>1</v>
      </c>
      <c r="X323" s="13" t="b">
        <f t="shared" si="32"/>
        <v>1</v>
      </c>
    </row>
    <row r="324" spans="1:24">
      <c r="A324" s="90">
        <v>309</v>
      </c>
      <c r="B324" s="185"/>
      <c r="C324" s="186"/>
      <c r="D324" s="177"/>
      <c r="E324" s="177"/>
      <c r="F324" s="177"/>
      <c r="G324" s="178"/>
      <c r="H324" s="178"/>
      <c r="I324" s="178"/>
      <c r="J324" s="178"/>
      <c r="K324" s="178"/>
      <c r="L324" s="178"/>
      <c r="M324" s="178"/>
      <c r="N324" s="178"/>
      <c r="O324" s="178"/>
      <c r="P324" s="178"/>
      <c r="Q324" s="178"/>
      <c r="R324" s="91">
        <f t="shared" si="33"/>
        <v>0</v>
      </c>
      <c r="S324" s="13" t="b">
        <f t="shared" si="34"/>
        <v>1</v>
      </c>
      <c r="T324" s="13" t="b">
        <f t="shared" si="35"/>
        <v>1</v>
      </c>
      <c r="U324" s="13" t="b">
        <f t="shared" si="36"/>
        <v>1</v>
      </c>
      <c r="V324" s="13" t="b">
        <f t="shared" si="30"/>
        <v>1</v>
      </c>
      <c r="W324" s="13" t="b">
        <f t="shared" si="31"/>
        <v>1</v>
      </c>
      <c r="X324" s="13" t="b">
        <f t="shared" si="32"/>
        <v>1</v>
      </c>
    </row>
    <row r="325" spans="1:24">
      <c r="A325" s="90">
        <v>310</v>
      </c>
      <c r="B325" s="185"/>
      <c r="C325" s="186"/>
      <c r="D325" s="177"/>
      <c r="E325" s="177"/>
      <c r="F325" s="177"/>
      <c r="G325" s="178"/>
      <c r="H325" s="178"/>
      <c r="I325" s="178"/>
      <c r="J325" s="178"/>
      <c r="K325" s="178"/>
      <c r="L325" s="178"/>
      <c r="M325" s="178"/>
      <c r="N325" s="178"/>
      <c r="O325" s="178"/>
      <c r="P325" s="178"/>
      <c r="Q325" s="178"/>
      <c r="R325" s="91">
        <f t="shared" si="33"/>
        <v>0</v>
      </c>
      <c r="S325" s="13" t="b">
        <f t="shared" si="34"/>
        <v>1</v>
      </c>
      <c r="T325" s="13" t="b">
        <f t="shared" si="35"/>
        <v>1</v>
      </c>
      <c r="U325" s="13" t="b">
        <f t="shared" si="36"/>
        <v>1</v>
      </c>
      <c r="V325" s="13" t="b">
        <f t="shared" si="30"/>
        <v>1</v>
      </c>
      <c r="W325" s="13" t="b">
        <f t="shared" si="31"/>
        <v>1</v>
      </c>
      <c r="X325" s="13" t="b">
        <f t="shared" si="32"/>
        <v>1</v>
      </c>
    </row>
    <row r="326" spans="1:24">
      <c r="A326" s="90">
        <v>311</v>
      </c>
      <c r="B326" s="185"/>
      <c r="C326" s="186"/>
      <c r="D326" s="177"/>
      <c r="E326" s="177"/>
      <c r="F326" s="177"/>
      <c r="G326" s="178"/>
      <c r="H326" s="178"/>
      <c r="I326" s="178"/>
      <c r="J326" s="178"/>
      <c r="K326" s="178"/>
      <c r="L326" s="178"/>
      <c r="M326" s="178"/>
      <c r="N326" s="178"/>
      <c r="O326" s="178"/>
      <c r="P326" s="178"/>
      <c r="Q326" s="178"/>
      <c r="R326" s="91">
        <f t="shared" si="33"/>
        <v>0</v>
      </c>
      <c r="S326" s="13" t="b">
        <f t="shared" si="34"/>
        <v>1</v>
      </c>
      <c r="T326" s="13" t="b">
        <f t="shared" si="35"/>
        <v>1</v>
      </c>
      <c r="U326" s="13" t="b">
        <f t="shared" si="36"/>
        <v>1</v>
      </c>
      <c r="V326" s="13" t="b">
        <f t="shared" si="30"/>
        <v>1</v>
      </c>
      <c r="W326" s="13" t="b">
        <f t="shared" si="31"/>
        <v>1</v>
      </c>
      <c r="X326" s="13" t="b">
        <f t="shared" si="32"/>
        <v>1</v>
      </c>
    </row>
    <row r="327" spans="1:24">
      <c r="A327" s="90">
        <v>312</v>
      </c>
      <c r="B327" s="185"/>
      <c r="C327" s="186"/>
      <c r="D327" s="177"/>
      <c r="E327" s="177"/>
      <c r="F327" s="177"/>
      <c r="G327" s="178"/>
      <c r="H327" s="178"/>
      <c r="I327" s="178"/>
      <c r="J327" s="178"/>
      <c r="K327" s="178"/>
      <c r="L327" s="178"/>
      <c r="M327" s="178"/>
      <c r="N327" s="178"/>
      <c r="O327" s="178"/>
      <c r="P327" s="178"/>
      <c r="Q327" s="178"/>
      <c r="R327" s="91">
        <f t="shared" si="33"/>
        <v>0</v>
      </c>
      <c r="S327" s="13" t="b">
        <f t="shared" si="34"/>
        <v>1</v>
      </c>
      <c r="T327" s="13" t="b">
        <f t="shared" si="35"/>
        <v>1</v>
      </c>
      <c r="U327" s="13" t="b">
        <f t="shared" si="36"/>
        <v>1</v>
      </c>
      <c r="V327" s="13" t="b">
        <f t="shared" si="30"/>
        <v>1</v>
      </c>
      <c r="W327" s="13" t="b">
        <f t="shared" si="31"/>
        <v>1</v>
      </c>
      <c r="X327" s="13" t="b">
        <f t="shared" si="32"/>
        <v>1</v>
      </c>
    </row>
    <row r="328" spans="1:24">
      <c r="A328" s="90">
        <v>313</v>
      </c>
      <c r="B328" s="185"/>
      <c r="C328" s="186"/>
      <c r="D328" s="177"/>
      <c r="E328" s="177"/>
      <c r="F328" s="177"/>
      <c r="G328" s="178"/>
      <c r="H328" s="178"/>
      <c r="I328" s="178"/>
      <c r="J328" s="178"/>
      <c r="K328" s="178"/>
      <c r="L328" s="178"/>
      <c r="M328" s="178"/>
      <c r="N328" s="178"/>
      <c r="O328" s="178"/>
      <c r="P328" s="178"/>
      <c r="Q328" s="178"/>
      <c r="R328" s="91">
        <f t="shared" si="33"/>
        <v>0</v>
      </c>
      <c r="S328" s="13" t="b">
        <f t="shared" si="34"/>
        <v>1</v>
      </c>
      <c r="T328" s="13" t="b">
        <f t="shared" si="35"/>
        <v>1</v>
      </c>
      <c r="U328" s="13" t="b">
        <f t="shared" si="36"/>
        <v>1</v>
      </c>
      <c r="V328" s="13" t="b">
        <f t="shared" si="30"/>
        <v>1</v>
      </c>
      <c r="W328" s="13" t="b">
        <f t="shared" si="31"/>
        <v>1</v>
      </c>
      <c r="X328" s="13" t="b">
        <f t="shared" si="32"/>
        <v>1</v>
      </c>
    </row>
    <row r="329" spans="1:24">
      <c r="A329" s="90">
        <v>314</v>
      </c>
      <c r="B329" s="185"/>
      <c r="C329" s="186"/>
      <c r="D329" s="177"/>
      <c r="E329" s="177"/>
      <c r="F329" s="177"/>
      <c r="G329" s="178"/>
      <c r="H329" s="178"/>
      <c r="I329" s="178"/>
      <c r="J329" s="178"/>
      <c r="K329" s="178"/>
      <c r="L329" s="178"/>
      <c r="M329" s="178"/>
      <c r="N329" s="178"/>
      <c r="O329" s="178"/>
      <c r="P329" s="178"/>
      <c r="Q329" s="178"/>
      <c r="R329" s="91">
        <f t="shared" si="33"/>
        <v>0</v>
      </c>
      <c r="S329" s="13" t="b">
        <f t="shared" si="34"/>
        <v>1</v>
      </c>
      <c r="T329" s="13" t="b">
        <f t="shared" si="35"/>
        <v>1</v>
      </c>
      <c r="U329" s="13" t="b">
        <f t="shared" si="36"/>
        <v>1</v>
      </c>
      <c r="V329" s="13" t="b">
        <f t="shared" si="30"/>
        <v>1</v>
      </c>
      <c r="W329" s="13" t="b">
        <f t="shared" si="31"/>
        <v>1</v>
      </c>
      <c r="X329" s="13" t="b">
        <f t="shared" si="32"/>
        <v>1</v>
      </c>
    </row>
    <row r="330" spans="1:24">
      <c r="A330" s="90">
        <v>315</v>
      </c>
      <c r="B330" s="185"/>
      <c r="C330" s="186"/>
      <c r="D330" s="177"/>
      <c r="E330" s="177"/>
      <c r="F330" s="177"/>
      <c r="G330" s="178"/>
      <c r="H330" s="178"/>
      <c r="I330" s="178"/>
      <c r="J330" s="178"/>
      <c r="K330" s="178"/>
      <c r="L330" s="178"/>
      <c r="M330" s="178"/>
      <c r="N330" s="178"/>
      <c r="O330" s="178"/>
      <c r="P330" s="178"/>
      <c r="Q330" s="178"/>
      <c r="R330" s="91">
        <f t="shared" si="33"/>
        <v>0</v>
      </c>
      <c r="S330" s="13" t="b">
        <f t="shared" si="34"/>
        <v>1</v>
      </c>
      <c r="T330" s="13" t="b">
        <f t="shared" si="35"/>
        <v>1</v>
      </c>
      <c r="U330" s="13" t="b">
        <f t="shared" si="36"/>
        <v>1</v>
      </c>
      <c r="V330" s="13" t="b">
        <f t="shared" si="30"/>
        <v>1</v>
      </c>
      <c r="W330" s="13" t="b">
        <f t="shared" si="31"/>
        <v>1</v>
      </c>
      <c r="X330" s="13" t="b">
        <f t="shared" si="32"/>
        <v>1</v>
      </c>
    </row>
    <row r="331" spans="1:24">
      <c r="A331" s="90">
        <v>316</v>
      </c>
      <c r="B331" s="185"/>
      <c r="C331" s="186"/>
      <c r="D331" s="177"/>
      <c r="E331" s="177"/>
      <c r="F331" s="177"/>
      <c r="G331" s="178"/>
      <c r="H331" s="178"/>
      <c r="I331" s="178"/>
      <c r="J331" s="178"/>
      <c r="K331" s="178"/>
      <c r="L331" s="178"/>
      <c r="M331" s="178"/>
      <c r="N331" s="178"/>
      <c r="O331" s="178"/>
      <c r="P331" s="178"/>
      <c r="Q331" s="178"/>
      <c r="R331" s="91">
        <f t="shared" si="33"/>
        <v>0</v>
      </c>
      <c r="S331" s="13" t="b">
        <f t="shared" si="34"/>
        <v>1</v>
      </c>
      <c r="T331" s="13" t="b">
        <f t="shared" si="35"/>
        <v>1</v>
      </c>
      <c r="U331" s="13" t="b">
        <f t="shared" si="36"/>
        <v>1</v>
      </c>
      <c r="V331" s="13" t="b">
        <f t="shared" si="30"/>
        <v>1</v>
      </c>
      <c r="W331" s="13" t="b">
        <f t="shared" si="31"/>
        <v>1</v>
      </c>
      <c r="X331" s="13" t="b">
        <f t="shared" si="32"/>
        <v>1</v>
      </c>
    </row>
    <row r="332" spans="1:24">
      <c r="A332" s="90">
        <v>317</v>
      </c>
      <c r="B332" s="185"/>
      <c r="C332" s="186"/>
      <c r="D332" s="177"/>
      <c r="E332" s="177"/>
      <c r="F332" s="177"/>
      <c r="G332" s="178"/>
      <c r="H332" s="178"/>
      <c r="I332" s="178"/>
      <c r="J332" s="178"/>
      <c r="K332" s="178"/>
      <c r="L332" s="178"/>
      <c r="M332" s="178"/>
      <c r="N332" s="178"/>
      <c r="O332" s="178"/>
      <c r="P332" s="178"/>
      <c r="Q332" s="178"/>
      <c r="R332" s="91">
        <f t="shared" si="33"/>
        <v>0</v>
      </c>
      <c r="S332" s="13" t="b">
        <f t="shared" si="34"/>
        <v>1</v>
      </c>
      <c r="T332" s="13" t="b">
        <f t="shared" si="35"/>
        <v>1</v>
      </c>
      <c r="U332" s="13" t="b">
        <f t="shared" si="36"/>
        <v>1</v>
      </c>
      <c r="V332" s="13" t="b">
        <f t="shared" si="30"/>
        <v>1</v>
      </c>
      <c r="W332" s="13" t="b">
        <f t="shared" si="31"/>
        <v>1</v>
      </c>
      <c r="X332" s="13" t="b">
        <f t="shared" si="32"/>
        <v>1</v>
      </c>
    </row>
    <row r="333" spans="1:24">
      <c r="A333" s="90">
        <v>318</v>
      </c>
      <c r="B333" s="185"/>
      <c r="C333" s="186"/>
      <c r="D333" s="177"/>
      <c r="E333" s="177"/>
      <c r="F333" s="177"/>
      <c r="G333" s="178"/>
      <c r="H333" s="178"/>
      <c r="I333" s="178"/>
      <c r="J333" s="178"/>
      <c r="K333" s="178"/>
      <c r="L333" s="178"/>
      <c r="M333" s="178"/>
      <c r="N333" s="178"/>
      <c r="O333" s="178"/>
      <c r="P333" s="178"/>
      <c r="Q333" s="178"/>
      <c r="R333" s="91">
        <f t="shared" si="33"/>
        <v>0</v>
      </c>
      <c r="S333" s="13" t="b">
        <f t="shared" si="34"/>
        <v>1</v>
      </c>
      <c r="T333" s="13" t="b">
        <f t="shared" si="35"/>
        <v>1</v>
      </c>
      <c r="U333" s="13" t="b">
        <f t="shared" si="36"/>
        <v>1</v>
      </c>
      <c r="V333" s="13" t="b">
        <f t="shared" si="30"/>
        <v>1</v>
      </c>
      <c r="W333" s="13" t="b">
        <f t="shared" si="31"/>
        <v>1</v>
      </c>
      <c r="X333" s="13" t="b">
        <f t="shared" si="32"/>
        <v>1</v>
      </c>
    </row>
    <row r="334" spans="1:24">
      <c r="A334" s="90">
        <v>319</v>
      </c>
      <c r="B334" s="185"/>
      <c r="C334" s="186"/>
      <c r="D334" s="177"/>
      <c r="E334" s="177"/>
      <c r="F334" s="177"/>
      <c r="G334" s="178"/>
      <c r="H334" s="178"/>
      <c r="I334" s="178"/>
      <c r="J334" s="178"/>
      <c r="K334" s="178"/>
      <c r="L334" s="178"/>
      <c r="M334" s="178"/>
      <c r="N334" s="178"/>
      <c r="O334" s="178"/>
      <c r="P334" s="178"/>
      <c r="Q334" s="178"/>
      <c r="R334" s="91">
        <f t="shared" si="33"/>
        <v>0</v>
      </c>
      <c r="S334" s="13" t="b">
        <f t="shared" si="34"/>
        <v>1</v>
      </c>
      <c r="T334" s="13" t="b">
        <f t="shared" si="35"/>
        <v>1</v>
      </c>
      <c r="U334" s="13" t="b">
        <f t="shared" si="36"/>
        <v>1</v>
      </c>
      <c r="V334" s="13" t="b">
        <f t="shared" si="30"/>
        <v>1</v>
      </c>
      <c r="W334" s="13" t="b">
        <f t="shared" si="31"/>
        <v>1</v>
      </c>
      <c r="X334" s="13" t="b">
        <f t="shared" si="32"/>
        <v>1</v>
      </c>
    </row>
    <row r="335" spans="1:24">
      <c r="A335" s="90">
        <v>320</v>
      </c>
      <c r="B335" s="185"/>
      <c r="C335" s="186"/>
      <c r="D335" s="177"/>
      <c r="E335" s="177"/>
      <c r="F335" s="177"/>
      <c r="G335" s="178"/>
      <c r="H335" s="178"/>
      <c r="I335" s="178"/>
      <c r="J335" s="178"/>
      <c r="K335" s="178"/>
      <c r="L335" s="178"/>
      <c r="M335" s="178"/>
      <c r="N335" s="178"/>
      <c r="O335" s="178"/>
      <c r="P335" s="178"/>
      <c r="Q335" s="178"/>
      <c r="R335" s="91">
        <f t="shared" si="33"/>
        <v>0</v>
      </c>
      <c r="S335" s="13" t="b">
        <f t="shared" si="34"/>
        <v>1</v>
      </c>
      <c r="T335" s="13" t="b">
        <f t="shared" si="35"/>
        <v>1</v>
      </c>
      <c r="U335" s="13" t="b">
        <f t="shared" si="36"/>
        <v>1</v>
      </c>
      <c r="V335" s="13" t="b">
        <f t="shared" si="30"/>
        <v>1</v>
      </c>
      <c r="W335" s="13" t="b">
        <f t="shared" si="31"/>
        <v>1</v>
      </c>
      <c r="X335" s="13" t="b">
        <f t="shared" si="32"/>
        <v>1</v>
      </c>
    </row>
    <row r="336" spans="1:24">
      <c r="A336" s="90">
        <v>321</v>
      </c>
      <c r="B336" s="185"/>
      <c r="C336" s="186"/>
      <c r="D336" s="177"/>
      <c r="E336" s="177"/>
      <c r="F336" s="177"/>
      <c r="G336" s="178"/>
      <c r="H336" s="178"/>
      <c r="I336" s="178"/>
      <c r="J336" s="178"/>
      <c r="K336" s="178"/>
      <c r="L336" s="178"/>
      <c r="M336" s="178"/>
      <c r="N336" s="178"/>
      <c r="O336" s="178"/>
      <c r="P336" s="178"/>
      <c r="Q336" s="178"/>
      <c r="R336" s="91">
        <f t="shared" si="33"/>
        <v>0</v>
      </c>
      <c r="S336" s="13" t="b">
        <f t="shared" si="34"/>
        <v>1</v>
      </c>
      <c r="T336" s="13" t="b">
        <f t="shared" si="35"/>
        <v>1</v>
      </c>
      <c r="U336" s="13" t="b">
        <f t="shared" si="36"/>
        <v>1</v>
      </c>
      <c r="V336" s="13" t="b">
        <f t="shared" ref="V336:V399" si="37">IF(D336="",TRUE,(IF(ISNUMBER(MATCH(D336,CountriesList,0)),TRUE,FALSE)))</f>
        <v>1</v>
      </c>
      <c r="W336" s="13" t="b">
        <f t="shared" ref="W336:W399" si="38">IF(E336="",TRUE,(IF(ISNUMBER(MATCH(E336,typeofentityList,0)),TRUE,FALSE)))</f>
        <v>1</v>
      </c>
      <c r="X336" s="13" t="b">
        <f t="shared" ref="X336:X399" si="39">IF(F336="",TRUE,(IF(ISNUMBER(MATCH(F336,RelationList,0)),TRUE,FALSE)))</f>
        <v>1</v>
      </c>
    </row>
    <row r="337" spans="1:24">
      <c r="A337" s="90">
        <v>322</v>
      </c>
      <c r="B337" s="185"/>
      <c r="C337" s="186"/>
      <c r="D337" s="177"/>
      <c r="E337" s="177"/>
      <c r="F337" s="177"/>
      <c r="G337" s="178"/>
      <c r="H337" s="178"/>
      <c r="I337" s="178"/>
      <c r="J337" s="178"/>
      <c r="K337" s="178"/>
      <c r="L337" s="178"/>
      <c r="M337" s="178"/>
      <c r="N337" s="178"/>
      <c r="O337" s="178"/>
      <c r="P337" s="178"/>
      <c r="Q337" s="178"/>
      <c r="R337" s="91">
        <f t="shared" ref="R337:R400" si="40">SUM(G337:Q337)</f>
        <v>0</v>
      </c>
      <c r="S337" s="13" t="b">
        <f t="shared" si="34"/>
        <v>1</v>
      </c>
      <c r="T337" s="13" t="b">
        <f t="shared" si="35"/>
        <v>1</v>
      </c>
      <c r="U337" s="13" t="b">
        <f t="shared" si="36"/>
        <v>1</v>
      </c>
      <c r="V337" s="13" t="b">
        <f t="shared" si="37"/>
        <v>1</v>
      </c>
      <c r="W337" s="13" t="b">
        <f t="shared" si="38"/>
        <v>1</v>
      </c>
      <c r="X337" s="13" t="b">
        <f t="shared" si="39"/>
        <v>1</v>
      </c>
    </row>
    <row r="338" spans="1:24">
      <c r="A338" s="90">
        <v>323</v>
      </c>
      <c r="B338" s="185"/>
      <c r="C338" s="186"/>
      <c r="D338" s="177"/>
      <c r="E338" s="177"/>
      <c r="F338" s="177"/>
      <c r="G338" s="178"/>
      <c r="H338" s="178"/>
      <c r="I338" s="178"/>
      <c r="J338" s="178"/>
      <c r="K338" s="178"/>
      <c r="L338" s="178"/>
      <c r="M338" s="178"/>
      <c r="N338" s="178"/>
      <c r="O338" s="178"/>
      <c r="P338" s="178"/>
      <c r="Q338" s="178"/>
      <c r="R338" s="91">
        <f t="shared" si="40"/>
        <v>0</v>
      </c>
      <c r="S338" s="13" t="b">
        <f t="shared" ref="S338:S401" si="41">IF(ISBLANK(B338),TRUE,IF(OR(ISBLANK(C338),ISBLANK(D338),ISBLANK(E338),ISBLANK(F338),ISBLANK(G338),ISBLANK(H338),ISBLANK(I338),ISBLANK(J338),ISBLANK(K338),ISBLANK(L338),ISBLANK(M338),ISBLANK(N338),ISBLANK(O338),ISBLANK(P338),ISBLANK(Q338),ISBLANK(R338)),FALSE,TRUE))</f>
        <v>1</v>
      </c>
      <c r="T338" s="13" t="b">
        <f t="shared" ref="T338:T401" si="42">IF(OR(AND(B338="N/A",D338="N/A",E338="N/A",F338="N/A"),AND(ISBLANK(B338),ISBLANK(D338),ISBLANK(E338),ISBLANK(F338)),AND(NOT(ISBLANK(B338)),B338&lt;&gt;"N/A",NOT(ISBLANK(D338)),D338&lt;&gt;"N/A",NOT(ISBLANK(E338)),E338&lt;&gt;"N/A",NOT(ISBLANK(F338)),F338&lt;&gt;"N/A")),TRUE,FALSE)</f>
        <v>1</v>
      </c>
      <c r="U338" s="13" t="b">
        <f t="shared" ref="U338:U401" si="43">IF(OR((AND(B338="N/A",R338=0)),(AND((ISBLANK(B338)=TRUE),R338=0)),(AND(NOT(ISBLANK(B338)),B338&lt;&gt;"N/A",R338&lt;&gt;0))),TRUE,FALSE)</f>
        <v>1</v>
      </c>
      <c r="V338" s="13" t="b">
        <f t="shared" si="37"/>
        <v>1</v>
      </c>
      <c r="W338" s="13" t="b">
        <f t="shared" si="38"/>
        <v>1</v>
      </c>
      <c r="X338" s="13" t="b">
        <f t="shared" si="39"/>
        <v>1</v>
      </c>
    </row>
    <row r="339" spans="1:24">
      <c r="A339" s="90">
        <v>324</v>
      </c>
      <c r="B339" s="185"/>
      <c r="C339" s="186"/>
      <c r="D339" s="177"/>
      <c r="E339" s="177"/>
      <c r="F339" s="177"/>
      <c r="G339" s="178"/>
      <c r="H339" s="178"/>
      <c r="I339" s="178"/>
      <c r="J339" s="178"/>
      <c r="K339" s="178"/>
      <c r="L339" s="178"/>
      <c r="M339" s="178"/>
      <c r="N339" s="178"/>
      <c r="O339" s="178"/>
      <c r="P339" s="178"/>
      <c r="Q339" s="178"/>
      <c r="R339" s="91">
        <f t="shared" si="40"/>
        <v>0</v>
      </c>
      <c r="S339" s="13" t="b">
        <f t="shared" si="41"/>
        <v>1</v>
      </c>
      <c r="T339" s="13" t="b">
        <f t="shared" si="42"/>
        <v>1</v>
      </c>
      <c r="U339" s="13" t="b">
        <f t="shared" si="43"/>
        <v>1</v>
      </c>
      <c r="V339" s="13" t="b">
        <f t="shared" si="37"/>
        <v>1</v>
      </c>
      <c r="W339" s="13" t="b">
        <f t="shared" si="38"/>
        <v>1</v>
      </c>
      <c r="X339" s="13" t="b">
        <f t="shared" si="39"/>
        <v>1</v>
      </c>
    </row>
    <row r="340" spans="1:24">
      <c r="A340" s="90">
        <v>325</v>
      </c>
      <c r="B340" s="185"/>
      <c r="C340" s="186"/>
      <c r="D340" s="177"/>
      <c r="E340" s="177"/>
      <c r="F340" s="177"/>
      <c r="G340" s="178"/>
      <c r="H340" s="178"/>
      <c r="I340" s="178"/>
      <c r="J340" s="178"/>
      <c r="K340" s="178"/>
      <c r="L340" s="178"/>
      <c r="M340" s="178"/>
      <c r="N340" s="178"/>
      <c r="O340" s="178"/>
      <c r="P340" s="178"/>
      <c r="Q340" s="178"/>
      <c r="R340" s="91">
        <f t="shared" si="40"/>
        <v>0</v>
      </c>
      <c r="S340" s="13" t="b">
        <f t="shared" si="41"/>
        <v>1</v>
      </c>
      <c r="T340" s="13" t="b">
        <f t="shared" si="42"/>
        <v>1</v>
      </c>
      <c r="U340" s="13" t="b">
        <f t="shared" si="43"/>
        <v>1</v>
      </c>
      <c r="V340" s="13" t="b">
        <f t="shared" si="37"/>
        <v>1</v>
      </c>
      <c r="W340" s="13" t="b">
        <f t="shared" si="38"/>
        <v>1</v>
      </c>
      <c r="X340" s="13" t="b">
        <f t="shared" si="39"/>
        <v>1</v>
      </c>
    </row>
    <row r="341" spans="1:24">
      <c r="A341" s="90">
        <v>326</v>
      </c>
      <c r="B341" s="185"/>
      <c r="C341" s="186"/>
      <c r="D341" s="177"/>
      <c r="E341" s="177"/>
      <c r="F341" s="177"/>
      <c r="G341" s="178"/>
      <c r="H341" s="178"/>
      <c r="I341" s="178"/>
      <c r="J341" s="178"/>
      <c r="K341" s="178"/>
      <c r="L341" s="178"/>
      <c r="M341" s="178"/>
      <c r="N341" s="178"/>
      <c r="O341" s="178"/>
      <c r="P341" s="178"/>
      <c r="Q341" s="178"/>
      <c r="R341" s="91">
        <f t="shared" si="40"/>
        <v>0</v>
      </c>
      <c r="S341" s="13" t="b">
        <f t="shared" si="41"/>
        <v>1</v>
      </c>
      <c r="T341" s="13" t="b">
        <f t="shared" si="42"/>
        <v>1</v>
      </c>
      <c r="U341" s="13" t="b">
        <f t="shared" si="43"/>
        <v>1</v>
      </c>
      <c r="V341" s="13" t="b">
        <f t="shared" si="37"/>
        <v>1</v>
      </c>
      <c r="W341" s="13" t="b">
        <f t="shared" si="38"/>
        <v>1</v>
      </c>
      <c r="X341" s="13" t="b">
        <f t="shared" si="39"/>
        <v>1</v>
      </c>
    </row>
    <row r="342" spans="1:24">
      <c r="A342" s="90">
        <v>327</v>
      </c>
      <c r="B342" s="185"/>
      <c r="C342" s="186"/>
      <c r="D342" s="177"/>
      <c r="E342" s="177"/>
      <c r="F342" s="177"/>
      <c r="G342" s="178"/>
      <c r="H342" s="178"/>
      <c r="I342" s="178"/>
      <c r="J342" s="178"/>
      <c r="K342" s="178"/>
      <c r="L342" s="178"/>
      <c r="M342" s="178"/>
      <c r="N342" s="178"/>
      <c r="O342" s="178"/>
      <c r="P342" s="178"/>
      <c r="Q342" s="178"/>
      <c r="R342" s="91">
        <f t="shared" si="40"/>
        <v>0</v>
      </c>
      <c r="S342" s="13" t="b">
        <f t="shared" si="41"/>
        <v>1</v>
      </c>
      <c r="T342" s="13" t="b">
        <f t="shared" si="42"/>
        <v>1</v>
      </c>
      <c r="U342" s="13" t="b">
        <f t="shared" si="43"/>
        <v>1</v>
      </c>
      <c r="V342" s="13" t="b">
        <f t="shared" si="37"/>
        <v>1</v>
      </c>
      <c r="W342" s="13" t="b">
        <f t="shared" si="38"/>
        <v>1</v>
      </c>
      <c r="X342" s="13" t="b">
        <f t="shared" si="39"/>
        <v>1</v>
      </c>
    </row>
    <row r="343" spans="1:24">
      <c r="A343" s="90">
        <v>328</v>
      </c>
      <c r="B343" s="185"/>
      <c r="C343" s="186"/>
      <c r="D343" s="177"/>
      <c r="E343" s="177"/>
      <c r="F343" s="177"/>
      <c r="G343" s="178"/>
      <c r="H343" s="178"/>
      <c r="I343" s="178"/>
      <c r="J343" s="178"/>
      <c r="K343" s="178"/>
      <c r="L343" s="178"/>
      <c r="M343" s="178"/>
      <c r="N343" s="178"/>
      <c r="O343" s="178"/>
      <c r="P343" s="178"/>
      <c r="Q343" s="178"/>
      <c r="R343" s="91">
        <f t="shared" si="40"/>
        <v>0</v>
      </c>
      <c r="S343" s="13" t="b">
        <f t="shared" si="41"/>
        <v>1</v>
      </c>
      <c r="T343" s="13" t="b">
        <f t="shared" si="42"/>
        <v>1</v>
      </c>
      <c r="U343" s="13" t="b">
        <f t="shared" si="43"/>
        <v>1</v>
      </c>
      <c r="V343" s="13" t="b">
        <f t="shared" si="37"/>
        <v>1</v>
      </c>
      <c r="W343" s="13" t="b">
        <f t="shared" si="38"/>
        <v>1</v>
      </c>
      <c r="X343" s="13" t="b">
        <f t="shared" si="39"/>
        <v>1</v>
      </c>
    </row>
    <row r="344" spans="1:24">
      <c r="A344" s="90">
        <v>329</v>
      </c>
      <c r="B344" s="185"/>
      <c r="C344" s="186"/>
      <c r="D344" s="177"/>
      <c r="E344" s="177"/>
      <c r="F344" s="177"/>
      <c r="G344" s="178"/>
      <c r="H344" s="178"/>
      <c r="I344" s="178"/>
      <c r="J344" s="178"/>
      <c r="K344" s="178"/>
      <c r="L344" s="178"/>
      <c r="M344" s="178"/>
      <c r="N344" s="178"/>
      <c r="O344" s="178"/>
      <c r="P344" s="178"/>
      <c r="Q344" s="178"/>
      <c r="R344" s="91">
        <f t="shared" si="40"/>
        <v>0</v>
      </c>
      <c r="S344" s="13" t="b">
        <f t="shared" si="41"/>
        <v>1</v>
      </c>
      <c r="T344" s="13" t="b">
        <f t="shared" si="42"/>
        <v>1</v>
      </c>
      <c r="U344" s="13" t="b">
        <f t="shared" si="43"/>
        <v>1</v>
      </c>
      <c r="V344" s="13" t="b">
        <f t="shared" si="37"/>
        <v>1</v>
      </c>
      <c r="W344" s="13" t="b">
        <f t="shared" si="38"/>
        <v>1</v>
      </c>
      <c r="X344" s="13" t="b">
        <f t="shared" si="39"/>
        <v>1</v>
      </c>
    </row>
    <row r="345" spans="1:24">
      <c r="A345" s="90">
        <v>330</v>
      </c>
      <c r="B345" s="185"/>
      <c r="C345" s="186"/>
      <c r="D345" s="177"/>
      <c r="E345" s="177"/>
      <c r="F345" s="177"/>
      <c r="G345" s="178"/>
      <c r="H345" s="178"/>
      <c r="I345" s="178"/>
      <c r="J345" s="178"/>
      <c r="K345" s="178"/>
      <c r="L345" s="178"/>
      <c r="M345" s="178"/>
      <c r="N345" s="178"/>
      <c r="O345" s="178"/>
      <c r="P345" s="178"/>
      <c r="Q345" s="178"/>
      <c r="R345" s="91">
        <f t="shared" si="40"/>
        <v>0</v>
      </c>
      <c r="S345" s="13" t="b">
        <f t="shared" si="41"/>
        <v>1</v>
      </c>
      <c r="T345" s="13" t="b">
        <f t="shared" si="42"/>
        <v>1</v>
      </c>
      <c r="U345" s="13" t="b">
        <f t="shared" si="43"/>
        <v>1</v>
      </c>
      <c r="V345" s="13" t="b">
        <f t="shared" si="37"/>
        <v>1</v>
      </c>
      <c r="W345" s="13" t="b">
        <f t="shared" si="38"/>
        <v>1</v>
      </c>
      <c r="X345" s="13" t="b">
        <f t="shared" si="39"/>
        <v>1</v>
      </c>
    </row>
    <row r="346" spans="1:24">
      <c r="A346" s="90">
        <v>331</v>
      </c>
      <c r="B346" s="185"/>
      <c r="C346" s="186"/>
      <c r="D346" s="177"/>
      <c r="E346" s="177"/>
      <c r="F346" s="177"/>
      <c r="G346" s="178"/>
      <c r="H346" s="178"/>
      <c r="I346" s="178"/>
      <c r="J346" s="178"/>
      <c r="K346" s="178"/>
      <c r="L346" s="178"/>
      <c r="M346" s="178"/>
      <c r="N346" s="178"/>
      <c r="O346" s="178"/>
      <c r="P346" s="178"/>
      <c r="Q346" s="178"/>
      <c r="R346" s="91">
        <f t="shared" si="40"/>
        <v>0</v>
      </c>
      <c r="S346" s="13" t="b">
        <f t="shared" si="41"/>
        <v>1</v>
      </c>
      <c r="T346" s="13" t="b">
        <f t="shared" si="42"/>
        <v>1</v>
      </c>
      <c r="U346" s="13" t="b">
        <f t="shared" si="43"/>
        <v>1</v>
      </c>
      <c r="V346" s="13" t="b">
        <f t="shared" si="37"/>
        <v>1</v>
      </c>
      <c r="W346" s="13" t="b">
        <f t="shared" si="38"/>
        <v>1</v>
      </c>
      <c r="X346" s="13" t="b">
        <f t="shared" si="39"/>
        <v>1</v>
      </c>
    </row>
    <row r="347" spans="1:24">
      <c r="A347" s="90">
        <v>332</v>
      </c>
      <c r="B347" s="185"/>
      <c r="C347" s="186"/>
      <c r="D347" s="177"/>
      <c r="E347" s="177"/>
      <c r="F347" s="177"/>
      <c r="G347" s="178"/>
      <c r="H347" s="178"/>
      <c r="I347" s="178"/>
      <c r="J347" s="178"/>
      <c r="K347" s="178"/>
      <c r="L347" s="178"/>
      <c r="M347" s="178"/>
      <c r="N347" s="178"/>
      <c r="O347" s="178"/>
      <c r="P347" s="178"/>
      <c r="Q347" s="178"/>
      <c r="R347" s="91">
        <f t="shared" si="40"/>
        <v>0</v>
      </c>
      <c r="S347" s="13" t="b">
        <f t="shared" si="41"/>
        <v>1</v>
      </c>
      <c r="T347" s="13" t="b">
        <f t="shared" si="42"/>
        <v>1</v>
      </c>
      <c r="U347" s="13" t="b">
        <f t="shared" si="43"/>
        <v>1</v>
      </c>
      <c r="V347" s="13" t="b">
        <f t="shared" si="37"/>
        <v>1</v>
      </c>
      <c r="W347" s="13" t="b">
        <f t="shared" si="38"/>
        <v>1</v>
      </c>
      <c r="X347" s="13" t="b">
        <f t="shared" si="39"/>
        <v>1</v>
      </c>
    </row>
    <row r="348" spans="1:24">
      <c r="A348" s="90">
        <v>333</v>
      </c>
      <c r="B348" s="185"/>
      <c r="C348" s="186"/>
      <c r="D348" s="177"/>
      <c r="E348" s="177"/>
      <c r="F348" s="177"/>
      <c r="G348" s="178"/>
      <c r="H348" s="178"/>
      <c r="I348" s="178"/>
      <c r="J348" s="178"/>
      <c r="K348" s="178"/>
      <c r="L348" s="178"/>
      <c r="M348" s="178"/>
      <c r="N348" s="178"/>
      <c r="O348" s="178"/>
      <c r="P348" s="178"/>
      <c r="Q348" s="178"/>
      <c r="R348" s="91">
        <f t="shared" si="40"/>
        <v>0</v>
      </c>
      <c r="S348" s="13" t="b">
        <f t="shared" si="41"/>
        <v>1</v>
      </c>
      <c r="T348" s="13" t="b">
        <f t="shared" si="42"/>
        <v>1</v>
      </c>
      <c r="U348" s="13" t="b">
        <f t="shared" si="43"/>
        <v>1</v>
      </c>
      <c r="V348" s="13" t="b">
        <f t="shared" si="37"/>
        <v>1</v>
      </c>
      <c r="W348" s="13" t="b">
        <f t="shared" si="38"/>
        <v>1</v>
      </c>
      <c r="X348" s="13" t="b">
        <f t="shared" si="39"/>
        <v>1</v>
      </c>
    </row>
    <row r="349" spans="1:24">
      <c r="A349" s="90">
        <v>334</v>
      </c>
      <c r="B349" s="185"/>
      <c r="C349" s="186"/>
      <c r="D349" s="177"/>
      <c r="E349" s="177"/>
      <c r="F349" s="177"/>
      <c r="G349" s="178"/>
      <c r="H349" s="178"/>
      <c r="I349" s="178"/>
      <c r="J349" s="178"/>
      <c r="K349" s="178"/>
      <c r="L349" s="178"/>
      <c r="M349" s="178"/>
      <c r="N349" s="178"/>
      <c r="O349" s="178"/>
      <c r="P349" s="178"/>
      <c r="Q349" s="178"/>
      <c r="R349" s="91">
        <f t="shared" si="40"/>
        <v>0</v>
      </c>
      <c r="S349" s="13" t="b">
        <f t="shared" si="41"/>
        <v>1</v>
      </c>
      <c r="T349" s="13" t="b">
        <f t="shared" si="42"/>
        <v>1</v>
      </c>
      <c r="U349" s="13" t="b">
        <f t="shared" si="43"/>
        <v>1</v>
      </c>
      <c r="V349" s="13" t="b">
        <f t="shared" si="37"/>
        <v>1</v>
      </c>
      <c r="W349" s="13" t="b">
        <f t="shared" si="38"/>
        <v>1</v>
      </c>
      <c r="X349" s="13" t="b">
        <f t="shared" si="39"/>
        <v>1</v>
      </c>
    </row>
    <row r="350" spans="1:24">
      <c r="A350" s="90">
        <v>335</v>
      </c>
      <c r="B350" s="185"/>
      <c r="C350" s="186"/>
      <c r="D350" s="177"/>
      <c r="E350" s="177"/>
      <c r="F350" s="177"/>
      <c r="G350" s="178"/>
      <c r="H350" s="178"/>
      <c r="I350" s="178"/>
      <c r="J350" s="178"/>
      <c r="K350" s="178"/>
      <c r="L350" s="178"/>
      <c r="M350" s="178"/>
      <c r="N350" s="178"/>
      <c r="O350" s="178"/>
      <c r="P350" s="178"/>
      <c r="Q350" s="178"/>
      <c r="R350" s="91">
        <f t="shared" si="40"/>
        <v>0</v>
      </c>
      <c r="S350" s="13" t="b">
        <f t="shared" si="41"/>
        <v>1</v>
      </c>
      <c r="T350" s="13" t="b">
        <f t="shared" si="42"/>
        <v>1</v>
      </c>
      <c r="U350" s="13" t="b">
        <f t="shared" si="43"/>
        <v>1</v>
      </c>
      <c r="V350" s="13" t="b">
        <f t="shared" si="37"/>
        <v>1</v>
      </c>
      <c r="W350" s="13" t="b">
        <f t="shared" si="38"/>
        <v>1</v>
      </c>
      <c r="X350" s="13" t="b">
        <f t="shared" si="39"/>
        <v>1</v>
      </c>
    </row>
    <row r="351" spans="1:24">
      <c r="A351" s="90">
        <v>336</v>
      </c>
      <c r="B351" s="185"/>
      <c r="C351" s="186"/>
      <c r="D351" s="177"/>
      <c r="E351" s="177"/>
      <c r="F351" s="177"/>
      <c r="G351" s="178"/>
      <c r="H351" s="178"/>
      <c r="I351" s="178"/>
      <c r="J351" s="178"/>
      <c r="K351" s="178"/>
      <c r="L351" s="178"/>
      <c r="M351" s="178"/>
      <c r="N351" s="178"/>
      <c r="O351" s="178"/>
      <c r="P351" s="178"/>
      <c r="Q351" s="178"/>
      <c r="R351" s="91">
        <f t="shared" si="40"/>
        <v>0</v>
      </c>
      <c r="S351" s="13" t="b">
        <f t="shared" si="41"/>
        <v>1</v>
      </c>
      <c r="T351" s="13" t="b">
        <f t="shared" si="42"/>
        <v>1</v>
      </c>
      <c r="U351" s="13" t="b">
        <f t="shared" si="43"/>
        <v>1</v>
      </c>
      <c r="V351" s="13" t="b">
        <f t="shared" si="37"/>
        <v>1</v>
      </c>
      <c r="W351" s="13" t="b">
        <f t="shared" si="38"/>
        <v>1</v>
      </c>
      <c r="X351" s="13" t="b">
        <f t="shared" si="39"/>
        <v>1</v>
      </c>
    </row>
    <row r="352" spans="1:24">
      <c r="A352" s="90">
        <v>337</v>
      </c>
      <c r="B352" s="185"/>
      <c r="C352" s="186"/>
      <c r="D352" s="177"/>
      <c r="E352" s="177"/>
      <c r="F352" s="177"/>
      <c r="G352" s="178"/>
      <c r="H352" s="178"/>
      <c r="I352" s="178"/>
      <c r="J352" s="178"/>
      <c r="K352" s="178"/>
      <c r="L352" s="178"/>
      <c r="M352" s="178"/>
      <c r="N352" s="178"/>
      <c r="O352" s="178"/>
      <c r="P352" s="178"/>
      <c r="Q352" s="178"/>
      <c r="R352" s="91">
        <f t="shared" si="40"/>
        <v>0</v>
      </c>
      <c r="S352" s="13" t="b">
        <f t="shared" si="41"/>
        <v>1</v>
      </c>
      <c r="T352" s="13" t="b">
        <f t="shared" si="42"/>
        <v>1</v>
      </c>
      <c r="U352" s="13" t="b">
        <f t="shared" si="43"/>
        <v>1</v>
      </c>
      <c r="V352" s="13" t="b">
        <f t="shared" si="37"/>
        <v>1</v>
      </c>
      <c r="W352" s="13" t="b">
        <f t="shared" si="38"/>
        <v>1</v>
      </c>
      <c r="X352" s="13" t="b">
        <f t="shared" si="39"/>
        <v>1</v>
      </c>
    </row>
    <row r="353" spans="1:24">
      <c r="A353" s="90">
        <v>338</v>
      </c>
      <c r="B353" s="185"/>
      <c r="C353" s="186"/>
      <c r="D353" s="177"/>
      <c r="E353" s="177"/>
      <c r="F353" s="177"/>
      <c r="G353" s="178"/>
      <c r="H353" s="178"/>
      <c r="I353" s="178"/>
      <c r="J353" s="178"/>
      <c r="K353" s="178"/>
      <c r="L353" s="178"/>
      <c r="M353" s="178"/>
      <c r="N353" s="178"/>
      <c r="O353" s="178"/>
      <c r="P353" s="178"/>
      <c r="Q353" s="178"/>
      <c r="R353" s="91">
        <f t="shared" si="40"/>
        <v>0</v>
      </c>
      <c r="S353" s="13" t="b">
        <f t="shared" si="41"/>
        <v>1</v>
      </c>
      <c r="T353" s="13" t="b">
        <f t="shared" si="42"/>
        <v>1</v>
      </c>
      <c r="U353" s="13" t="b">
        <f t="shared" si="43"/>
        <v>1</v>
      </c>
      <c r="V353" s="13" t="b">
        <f t="shared" si="37"/>
        <v>1</v>
      </c>
      <c r="W353" s="13" t="b">
        <f t="shared" si="38"/>
        <v>1</v>
      </c>
      <c r="X353" s="13" t="b">
        <f t="shared" si="39"/>
        <v>1</v>
      </c>
    </row>
    <row r="354" spans="1:24">
      <c r="A354" s="90">
        <v>339</v>
      </c>
      <c r="B354" s="185"/>
      <c r="C354" s="186"/>
      <c r="D354" s="177"/>
      <c r="E354" s="177"/>
      <c r="F354" s="177"/>
      <c r="G354" s="178"/>
      <c r="H354" s="178"/>
      <c r="I354" s="178"/>
      <c r="J354" s="178"/>
      <c r="K354" s="178"/>
      <c r="L354" s="178"/>
      <c r="M354" s="178"/>
      <c r="N354" s="178"/>
      <c r="O354" s="178"/>
      <c r="P354" s="178"/>
      <c r="Q354" s="178"/>
      <c r="R354" s="91">
        <f t="shared" si="40"/>
        <v>0</v>
      </c>
      <c r="S354" s="13" t="b">
        <f t="shared" si="41"/>
        <v>1</v>
      </c>
      <c r="T354" s="13" t="b">
        <f t="shared" si="42"/>
        <v>1</v>
      </c>
      <c r="U354" s="13" t="b">
        <f t="shared" si="43"/>
        <v>1</v>
      </c>
      <c r="V354" s="13" t="b">
        <f t="shared" si="37"/>
        <v>1</v>
      </c>
      <c r="W354" s="13" t="b">
        <f t="shared" si="38"/>
        <v>1</v>
      </c>
      <c r="X354" s="13" t="b">
        <f t="shared" si="39"/>
        <v>1</v>
      </c>
    </row>
    <row r="355" spans="1:24">
      <c r="A355" s="90">
        <v>340</v>
      </c>
      <c r="B355" s="185"/>
      <c r="C355" s="186"/>
      <c r="D355" s="177"/>
      <c r="E355" s="177"/>
      <c r="F355" s="177"/>
      <c r="G355" s="178"/>
      <c r="H355" s="178"/>
      <c r="I355" s="178"/>
      <c r="J355" s="178"/>
      <c r="K355" s="178"/>
      <c r="L355" s="178"/>
      <c r="M355" s="178"/>
      <c r="N355" s="178"/>
      <c r="O355" s="178"/>
      <c r="P355" s="178"/>
      <c r="Q355" s="178"/>
      <c r="R355" s="91">
        <f t="shared" si="40"/>
        <v>0</v>
      </c>
      <c r="S355" s="13" t="b">
        <f t="shared" si="41"/>
        <v>1</v>
      </c>
      <c r="T355" s="13" t="b">
        <f t="shared" si="42"/>
        <v>1</v>
      </c>
      <c r="U355" s="13" t="b">
        <f t="shared" si="43"/>
        <v>1</v>
      </c>
      <c r="V355" s="13" t="b">
        <f t="shared" si="37"/>
        <v>1</v>
      </c>
      <c r="W355" s="13" t="b">
        <f t="shared" si="38"/>
        <v>1</v>
      </c>
      <c r="X355" s="13" t="b">
        <f t="shared" si="39"/>
        <v>1</v>
      </c>
    </row>
    <row r="356" spans="1:24">
      <c r="A356" s="90">
        <v>341</v>
      </c>
      <c r="B356" s="185"/>
      <c r="C356" s="186"/>
      <c r="D356" s="177"/>
      <c r="E356" s="177"/>
      <c r="F356" s="177"/>
      <c r="G356" s="178"/>
      <c r="H356" s="178"/>
      <c r="I356" s="178"/>
      <c r="J356" s="178"/>
      <c r="K356" s="178"/>
      <c r="L356" s="178"/>
      <c r="M356" s="178"/>
      <c r="N356" s="178"/>
      <c r="O356" s="178"/>
      <c r="P356" s="178"/>
      <c r="Q356" s="178"/>
      <c r="R356" s="91">
        <f t="shared" si="40"/>
        <v>0</v>
      </c>
      <c r="S356" s="13" t="b">
        <f t="shared" si="41"/>
        <v>1</v>
      </c>
      <c r="T356" s="13" t="b">
        <f t="shared" si="42"/>
        <v>1</v>
      </c>
      <c r="U356" s="13" t="b">
        <f t="shared" si="43"/>
        <v>1</v>
      </c>
      <c r="V356" s="13" t="b">
        <f t="shared" si="37"/>
        <v>1</v>
      </c>
      <c r="W356" s="13" t="b">
        <f t="shared" si="38"/>
        <v>1</v>
      </c>
      <c r="X356" s="13" t="b">
        <f t="shared" si="39"/>
        <v>1</v>
      </c>
    </row>
    <row r="357" spans="1:24">
      <c r="A357" s="90">
        <v>342</v>
      </c>
      <c r="B357" s="185"/>
      <c r="C357" s="186"/>
      <c r="D357" s="177"/>
      <c r="E357" s="177"/>
      <c r="F357" s="177"/>
      <c r="G357" s="178"/>
      <c r="H357" s="178"/>
      <c r="I357" s="178"/>
      <c r="J357" s="178"/>
      <c r="K357" s="178"/>
      <c r="L357" s="178"/>
      <c r="M357" s="178"/>
      <c r="N357" s="178"/>
      <c r="O357" s="178"/>
      <c r="P357" s="178"/>
      <c r="Q357" s="178"/>
      <c r="R357" s="91">
        <f t="shared" si="40"/>
        <v>0</v>
      </c>
      <c r="S357" s="13" t="b">
        <f t="shared" si="41"/>
        <v>1</v>
      </c>
      <c r="T357" s="13" t="b">
        <f t="shared" si="42"/>
        <v>1</v>
      </c>
      <c r="U357" s="13" t="b">
        <f t="shared" si="43"/>
        <v>1</v>
      </c>
      <c r="V357" s="13" t="b">
        <f t="shared" si="37"/>
        <v>1</v>
      </c>
      <c r="W357" s="13" t="b">
        <f t="shared" si="38"/>
        <v>1</v>
      </c>
      <c r="X357" s="13" t="b">
        <f t="shared" si="39"/>
        <v>1</v>
      </c>
    </row>
    <row r="358" spans="1:24">
      <c r="A358" s="90">
        <v>343</v>
      </c>
      <c r="B358" s="185"/>
      <c r="C358" s="186"/>
      <c r="D358" s="177"/>
      <c r="E358" s="177"/>
      <c r="F358" s="177"/>
      <c r="G358" s="178"/>
      <c r="H358" s="178"/>
      <c r="I358" s="178"/>
      <c r="J358" s="178"/>
      <c r="K358" s="178"/>
      <c r="L358" s="178"/>
      <c r="M358" s="178"/>
      <c r="N358" s="178"/>
      <c r="O358" s="178"/>
      <c r="P358" s="178"/>
      <c r="Q358" s="178"/>
      <c r="R358" s="91">
        <f t="shared" si="40"/>
        <v>0</v>
      </c>
      <c r="S358" s="13" t="b">
        <f t="shared" si="41"/>
        <v>1</v>
      </c>
      <c r="T358" s="13" t="b">
        <f t="shared" si="42"/>
        <v>1</v>
      </c>
      <c r="U358" s="13" t="b">
        <f t="shared" si="43"/>
        <v>1</v>
      </c>
      <c r="V358" s="13" t="b">
        <f t="shared" si="37"/>
        <v>1</v>
      </c>
      <c r="W358" s="13" t="b">
        <f t="shared" si="38"/>
        <v>1</v>
      </c>
      <c r="X358" s="13" t="b">
        <f t="shared" si="39"/>
        <v>1</v>
      </c>
    </row>
    <row r="359" spans="1:24">
      <c r="A359" s="90">
        <v>344</v>
      </c>
      <c r="B359" s="185"/>
      <c r="C359" s="186"/>
      <c r="D359" s="177"/>
      <c r="E359" s="177"/>
      <c r="F359" s="177"/>
      <c r="G359" s="178"/>
      <c r="H359" s="178"/>
      <c r="I359" s="178"/>
      <c r="J359" s="178"/>
      <c r="K359" s="178"/>
      <c r="L359" s="178"/>
      <c r="M359" s="178"/>
      <c r="N359" s="178"/>
      <c r="O359" s="178"/>
      <c r="P359" s="178"/>
      <c r="Q359" s="178"/>
      <c r="R359" s="91">
        <f t="shared" si="40"/>
        <v>0</v>
      </c>
      <c r="S359" s="13" t="b">
        <f t="shared" si="41"/>
        <v>1</v>
      </c>
      <c r="T359" s="13" t="b">
        <f t="shared" si="42"/>
        <v>1</v>
      </c>
      <c r="U359" s="13" t="b">
        <f t="shared" si="43"/>
        <v>1</v>
      </c>
      <c r="V359" s="13" t="b">
        <f t="shared" si="37"/>
        <v>1</v>
      </c>
      <c r="W359" s="13" t="b">
        <f t="shared" si="38"/>
        <v>1</v>
      </c>
      <c r="X359" s="13" t="b">
        <f t="shared" si="39"/>
        <v>1</v>
      </c>
    </row>
    <row r="360" spans="1:24">
      <c r="A360" s="90">
        <v>345</v>
      </c>
      <c r="B360" s="185"/>
      <c r="C360" s="186"/>
      <c r="D360" s="177"/>
      <c r="E360" s="177"/>
      <c r="F360" s="177"/>
      <c r="G360" s="178"/>
      <c r="H360" s="178"/>
      <c r="I360" s="178"/>
      <c r="J360" s="178"/>
      <c r="K360" s="178"/>
      <c r="L360" s="178"/>
      <c r="M360" s="178"/>
      <c r="N360" s="178"/>
      <c r="O360" s="178"/>
      <c r="P360" s="178"/>
      <c r="Q360" s="178"/>
      <c r="R360" s="91">
        <f t="shared" si="40"/>
        <v>0</v>
      </c>
      <c r="S360" s="13" t="b">
        <f t="shared" si="41"/>
        <v>1</v>
      </c>
      <c r="T360" s="13" t="b">
        <f t="shared" si="42"/>
        <v>1</v>
      </c>
      <c r="U360" s="13" t="b">
        <f t="shared" si="43"/>
        <v>1</v>
      </c>
      <c r="V360" s="13" t="b">
        <f t="shared" si="37"/>
        <v>1</v>
      </c>
      <c r="W360" s="13" t="b">
        <f t="shared" si="38"/>
        <v>1</v>
      </c>
      <c r="X360" s="13" t="b">
        <f t="shared" si="39"/>
        <v>1</v>
      </c>
    </row>
    <row r="361" spans="1:24">
      <c r="A361" s="90">
        <v>346</v>
      </c>
      <c r="B361" s="185"/>
      <c r="C361" s="186"/>
      <c r="D361" s="177"/>
      <c r="E361" s="177"/>
      <c r="F361" s="177"/>
      <c r="G361" s="178"/>
      <c r="H361" s="178"/>
      <c r="I361" s="178"/>
      <c r="J361" s="178"/>
      <c r="K361" s="178"/>
      <c r="L361" s="178"/>
      <c r="M361" s="178"/>
      <c r="N361" s="178"/>
      <c r="O361" s="178"/>
      <c r="P361" s="178"/>
      <c r="Q361" s="178"/>
      <c r="R361" s="91">
        <f t="shared" si="40"/>
        <v>0</v>
      </c>
      <c r="S361" s="13" t="b">
        <f t="shared" si="41"/>
        <v>1</v>
      </c>
      <c r="T361" s="13" t="b">
        <f t="shared" si="42"/>
        <v>1</v>
      </c>
      <c r="U361" s="13" t="b">
        <f t="shared" si="43"/>
        <v>1</v>
      </c>
      <c r="V361" s="13" t="b">
        <f t="shared" si="37"/>
        <v>1</v>
      </c>
      <c r="W361" s="13" t="b">
        <f t="shared" si="38"/>
        <v>1</v>
      </c>
      <c r="X361" s="13" t="b">
        <f t="shared" si="39"/>
        <v>1</v>
      </c>
    </row>
    <row r="362" spans="1:24">
      <c r="A362" s="90">
        <v>347</v>
      </c>
      <c r="B362" s="185"/>
      <c r="C362" s="186"/>
      <c r="D362" s="177"/>
      <c r="E362" s="177"/>
      <c r="F362" s="177"/>
      <c r="G362" s="178"/>
      <c r="H362" s="178"/>
      <c r="I362" s="178"/>
      <c r="J362" s="178"/>
      <c r="K362" s="178"/>
      <c r="L362" s="178"/>
      <c r="M362" s="178"/>
      <c r="N362" s="178"/>
      <c r="O362" s="178"/>
      <c r="P362" s="178"/>
      <c r="Q362" s="178"/>
      <c r="R362" s="91">
        <f t="shared" si="40"/>
        <v>0</v>
      </c>
      <c r="S362" s="13" t="b">
        <f t="shared" si="41"/>
        <v>1</v>
      </c>
      <c r="T362" s="13" t="b">
        <f t="shared" si="42"/>
        <v>1</v>
      </c>
      <c r="U362" s="13" t="b">
        <f t="shared" si="43"/>
        <v>1</v>
      </c>
      <c r="V362" s="13" t="b">
        <f t="shared" si="37"/>
        <v>1</v>
      </c>
      <c r="W362" s="13" t="b">
        <f t="shared" si="38"/>
        <v>1</v>
      </c>
      <c r="X362" s="13" t="b">
        <f t="shared" si="39"/>
        <v>1</v>
      </c>
    </row>
    <row r="363" spans="1:24">
      <c r="A363" s="90">
        <v>348</v>
      </c>
      <c r="B363" s="185"/>
      <c r="C363" s="186"/>
      <c r="D363" s="177"/>
      <c r="E363" s="177"/>
      <c r="F363" s="177"/>
      <c r="G363" s="178"/>
      <c r="H363" s="178"/>
      <c r="I363" s="178"/>
      <c r="J363" s="178"/>
      <c r="K363" s="178"/>
      <c r="L363" s="178"/>
      <c r="M363" s="178"/>
      <c r="N363" s="178"/>
      <c r="O363" s="178"/>
      <c r="P363" s="178"/>
      <c r="Q363" s="178"/>
      <c r="R363" s="91">
        <f t="shared" si="40"/>
        <v>0</v>
      </c>
      <c r="S363" s="13" t="b">
        <f t="shared" si="41"/>
        <v>1</v>
      </c>
      <c r="T363" s="13" t="b">
        <f t="shared" si="42"/>
        <v>1</v>
      </c>
      <c r="U363" s="13" t="b">
        <f t="shared" si="43"/>
        <v>1</v>
      </c>
      <c r="V363" s="13" t="b">
        <f t="shared" si="37"/>
        <v>1</v>
      </c>
      <c r="W363" s="13" t="b">
        <f t="shared" si="38"/>
        <v>1</v>
      </c>
      <c r="X363" s="13" t="b">
        <f t="shared" si="39"/>
        <v>1</v>
      </c>
    </row>
    <row r="364" spans="1:24">
      <c r="A364" s="90">
        <v>349</v>
      </c>
      <c r="B364" s="185"/>
      <c r="C364" s="186"/>
      <c r="D364" s="177"/>
      <c r="E364" s="177"/>
      <c r="F364" s="177"/>
      <c r="G364" s="178"/>
      <c r="H364" s="178"/>
      <c r="I364" s="178"/>
      <c r="J364" s="178"/>
      <c r="K364" s="178"/>
      <c r="L364" s="178"/>
      <c r="M364" s="178"/>
      <c r="N364" s="178"/>
      <c r="O364" s="178"/>
      <c r="P364" s="178"/>
      <c r="Q364" s="178"/>
      <c r="R364" s="91">
        <f t="shared" si="40"/>
        <v>0</v>
      </c>
      <c r="S364" s="13" t="b">
        <f t="shared" si="41"/>
        <v>1</v>
      </c>
      <c r="T364" s="13" t="b">
        <f t="shared" si="42"/>
        <v>1</v>
      </c>
      <c r="U364" s="13" t="b">
        <f t="shared" si="43"/>
        <v>1</v>
      </c>
      <c r="V364" s="13" t="b">
        <f t="shared" si="37"/>
        <v>1</v>
      </c>
      <c r="W364" s="13" t="b">
        <f t="shared" si="38"/>
        <v>1</v>
      </c>
      <c r="X364" s="13" t="b">
        <f t="shared" si="39"/>
        <v>1</v>
      </c>
    </row>
    <row r="365" spans="1:24">
      <c r="A365" s="90">
        <v>350</v>
      </c>
      <c r="B365" s="185"/>
      <c r="C365" s="186"/>
      <c r="D365" s="177"/>
      <c r="E365" s="177"/>
      <c r="F365" s="177"/>
      <c r="G365" s="178"/>
      <c r="H365" s="178"/>
      <c r="I365" s="178"/>
      <c r="J365" s="178"/>
      <c r="K365" s="178"/>
      <c r="L365" s="178"/>
      <c r="M365" s="178"/>
      <c r="N365" s="178"/>
      <c r="O365" s="178"/>
      <c r="P365" s="178"/>
      <c r="Q365" s="178"/>
      <c r="R365" s="91">
        <f t="shared" si="40"/>
        <v>0</v>
      </c>
      <c r="S365" s="13" t="b">
        <f t="shared" si="41"/>
        <v>1</v>
      </c>
      <c r="T365" s="13" t="b">
        <f t="shared" si="42"/>
        <v>1</v>
      </c>
      <c r="U365" s="13" t="b">
        <f t="shared" si="43"/>
        <v>1</v>
      </c>
      <c r="V365" s="13" t="b">
        <f t="shared" si="37"/>
        <v>1</v>
      </c>
      <c r="W365" s="13" t="b">
        <f t="shared" si="38"/>
        <v>1</v>
      </c>
      <c r="X365" s="13" t="b">
        <f t="shared" si="39"/>
        <v>1</v>
      </c>
    </row>
    <row r="366" spans="1:24">
      <c r="A366" s="90">
        <v>351</v>
      </c>
      <c r="B366" s="185"/>
      <c r="C366" s="186"/>
      <c r="D366" s="177"/>
      <c r="E366" s="177"/>
      <c r="F366" s="177"/>
      <c r="G366" s="178"/>
      <c r="H366" s="178"/>
      <c r="I366" s="178"/>
      <c r="J366" s="178"/>
      <c r="K366" s="178"/>
      <c r="L366" s="178"/>
      <c r="M366" s="178"/>
      <c r="N366" s="178"/>
      <c r="O366" s="178"/>
      <c r="P366" s="178"/>
      <c r="Q366" s="178"/>
      <c r="R366" s="91">
        <f t="shared" si="40"/>
        <v>0</v>
      </c>
      <c r="S366" s="13" t="b">
        <f t="shared" si="41"/>
        <v>1</v>
      </c>
      <c r="T366" s="13" t="b">
        <f t="shared" si="42"/>
        <v>1</v>
      </c>
      <c r="U366" s="13" t="b">
        <f t="shared" si="43"/>
        <v>1</v>
      </c>
      <c r="V366" s="13" t="b">
        <f t="shared" si="37"/>
        <v>1</v>
      </c>
      <c r="W366" s="13" t="b">
        <f t="shared" si="38"/>
        <v>1</v>
      </c>
      <c r="X366" s="13" t="b">
        <f t="shared" si="39"/>
        <v>1</v>
      </c>
    </row>
    <row r="367" spans="1:24">
      <c r="A367" s="90">
        <v>352</v>
      </c>
      <c r="B367" s="185"/>
      <c r="C367" s="186"/>
      <c r="D367" s="177"/>
      <c r="E367" s="177"/>
      <c r="F367" s="177"/>
      <c r="G367" s="178"/>
      <c r="H367" s="178"/>
      <c r="I367" s="178"/>
      <c r="J367" s="178"/>
      <c r="K367" s="178"/>
      <c r="L367" s="178"/>
      <c r="M367" s="178"/>
      <c r="N367" s="178"/>
      <c r="O367" s="178"/>
      <c r="P367" s="178"/>
      <c r="Q367" s="178"/>
      <c r="R367" s="91">
        <f t="shared" si="40"/>
        <v>0</v>
      </c>
      <c r="S367" s="13" t="b">
        <f t="shared" si="41"/>
        <v>1</v>
      </c>
      <c r="T367" s="13" t="b">
        <f t="shared" si="42"/>
        <v>1</v>
      </c>
      <c r="U367" s="13" t="b">
        <f t="shared" si="43"/>
        <v>1</v>
      </c>
      <c r="V367" s="13" t="b">
        <f t="shared" si="37"/>
        <v>1</v>
      </c>
      <c r="W367" s="13" t="b">
        <f t="shared" si="38"/>
        <v>1</v>
      </c>
      <c r="X367" s="13" t="b">
        <f t="shared" si="39"/>
        <v>1</v>
      </c>
    </row>
    <row r="368" spans="1:24">
      <c r="A368" s="90">
        <v>353</v>
      </c>
      <c r="B368" s="185"/>
      <c r="C368" s="186"/>
      <c r="D368" s="177"/>
      <c r="E368" s="177"/>
      <c r="F368" s="177"/>
      <c r="G368" s="178"/>
      <c r="H368" s="178"/>
      <c r="I368" s="178"/>
      <c r="J368" s="178"/>
      <c r="K368" s="178"/>
      <c r="L368" s="178"/>
      <c r="M368" s="178"/>
      <c r="N368" s="178"/>
      <c r="O368" s="178"/>
      <c r="P368" s="178"/>
      <c r="Q368" s="178"/>
      <c r="R368" s="91">
        <f t="shared" si="40"/>
        <v>0</v>
      </c>
      <c r="S368" s="13" t="b">
        <f t="shared" si="41"/>
        <v>1</v>
      </c>
      <c r="T368" s="13" t="b">
        <f t="shared" si="42"/>
        <v>1</v>
      </c>
      <c r="U368" s="13" t="b">
        <f t="shared" si="43"/>
        <v>1</v>
      </c>
      <c r="V368" s="13" t="b">
        <f t="shared" si="37"/>
        <v>1</v>
      </c>
      <c r="W368" s="13" t="b">
        <f t="shared" si="38"/>
        <v>1</v>
      </c>
      <c r="X368" s="13" t="b">
        <f t="shared" si="39"/>
        <v>1</v>
      </c>
    </row>
    <row r="369" spans="1:24">
      <c r="A369" s="90">
        <v>354</v>
      </c>
      <c r="B369" s="185"/>
      <c r="C369" s="186"/>
      <c r="D369" s="177"/>
      <c r="E369" s="177"/>
      <c r="F369" s="177"/>
      <c r="G369" s="178"/>
      <c r="H369" s="178"/>
      <c r="I369" s="178"/>
      <c r="J369" s="178"/>
      <c r="K369" s="178"/>
      <c r="L369" s="178"/>
      <c r="M369" s="178"/>
      <c r="N369" s="178"/>
      <c r="O369" s="178"/>
      <c r="P369" s="178"/>
      <c r="Q369" s="178"/>
      <c r="R369" s="91">
        <f t="shared" si="40"/>
        <v>0</v>
      </c>
      <c r="S369" s="13" t="b">
        <f t="shared" si="41"/>
        <v>1</v>
      </c>
      <c r="T369" s="13" t="b">
        <f t="shared" si="42"/>
        <v>1</v>
      </c>
      <c r="U369" s="13" t="b">
        <f t="shared" si="43"/>
        <v>1</v>
      </c>
      <c r="V369" s="13" t="b">
        <f t="shared" si="37"/>
        <v>1</v>
      </c>
      <c r="W369" s="13" t="b">
        <f t="shared" si="38"/>
        <v>1</v>
      </c>
      <c r="X369" s="13" t="b">
        <f t="shared" si="39"/>
        <v>1</v>
      </c>
    </row>
    <row r="370" spans="1:24">
      <c r="A370" s="90">
        <v>355</v>
      </c>
      <c r="B370" s="185"/>
      <c r="C370" s="186"/>
      <c r="D370" s="177"/>
      <c r="E370" s="177"/>
      <c r="F370" s="177"/>
      <c r="G370" s="178"/>
      <c r="H370" s="178"/>
      <c r="I370" s="178"/>
      <c r="J370" s="178"/>
      <c r="K370" s="178"/>
      <c r="L370" s="178"/>
      <c r="M370" s="178"/>
      <c r="N370" s="178"/>
      <c r="O370" s="178"/>
      <c r="P370" s="178"/>
      <c r="Q370" s="178"/>
      <c r="R370" s="91">
        <f t="shared" si="40"/>
        <v>0</v>
      </c>
      <c r="S370" s="13" t="b">
        <f t="shared" si="41"/>
        <v>1</v>
      </c>
      <c r="T370" s="13" t="b">
        <f t="shared" si="42"/>
        <v>1</v>
      </c>
      <c r="U370" s="13" t="b">
        <f t="shared" si="43"/>
        <v>1</v>
      </c>
      <c r="V370" s="13" t="b">
        <f t="shared" si="37"/>
        <v>1</v>
      </c>
      <c r="W370" s="13" t="b">
        <f t="shared" si="38"/>
        <v>1</v>
      </c>
      <c r="X370" s="13" t="b">
        <f t="shared" si="39"/>
        <v>1</v>
      </c>
    </row>
    <row r="371" spans="1:24">
      <c r="A371" s="90">
        <v>356</v>
      </c>
      <c r="B371" s="185"/>
      <c r="C371" s="186"/>
      <c r="D371" s="177"/>
      <c r="E371" s="177"/>
      <c r="F371" s="177"/>
      <c r="G371" s="178"/>
      <c r="H371" s="178"/>
      <c r="I371" s="178"/>
      <c r="J371" s="178"/>
      <c r="K371" s="178"/>
      <c r="L371" s="178"/>
      <c r="M371" s="178"/>
      <c r="N371" s="178"/>
      <c r="O371" s="178"/>
      <c r="P371" s="178"/>
      <c r="Q371" s="178"/>
      <c r="R371" s="91">
        <f t="shared" si="40"/>
        <v>0</v>
      </c>
      <c r="S371" s="13" t="b">
        <f t="shared" si="41"/>
        <v>1</v>
      </c>
      <c r="T371" s="13" t="b">
        <f t="shared" si="42"/>
        <v>1</v>
      </c>
      <c r="U371" s="13" t="b">
        <f t="shared" si="43"/>
        <v>1</v>
      </c>
      <c r="V371" s="13" t="b">
        <f t="shared" si="37"/>
        <v>1</v>
      </c>
      <c r="W371" s="13" t="b">
        <f t="shared" si="38"/>
        <v>1</v>
      </c>
      <c r="X371" s="13" t="b">
        <f t="shared" si="39"/>
        <v>1</v>
      </c>
    </row>
    <row r="372" spans="1:24">
      <c r="A372" s="90">
        <v>357</v>
      </c>
      <c r="B372" s="185"/>
      <c r="C372" s="186"/>
      <c r="D372" s="177"/>
      <c r="E372" s="177"/>
      <c r="F372" s="177"/>
      <c r="G372" s="178"/>
      <c r="H372" s="178"/>
      <c r="I372" s="178"/>
      <c r="J372" s="178"/>
      <c r="K372" s="178"/>
      <c r="L372" s="178"/>
      <c r="M372" s="178"/>
      <c r="N372" s="178"/>
      <c r="O372" s="178"/>
      <c r="P372" s="178"/>
      <c r="Q372" s="178"/>
      <c r="R372" s="91">
        <f t="shared" si="40"/>
        <v>0</v>
      </c>
      <c r="S372" s="13" t="b">
        <f t="shared" si="41"/>
        <v>1</v>
      </c>
      <c r="T372" s="13" t="b">
        <f t="shared" si="42"/>
        <v>1</v>
      </c>
      <c r="U372" s="13" t="b">
        <f t="shared" si="43"/>
        <v>1</v>
      </c>
      <c r="V372" s="13" t="b">
        <f t="shared" si="37"/>
        <v>1</v>
      </c>
      <c r="W372" s="13" t="b">
        <f t="shared" si="38"/>
        <v>1</v>
      </c>
      <c r="X372" s="13" t="b">
        <f t="shared" si="39"/>
        <v>1</v>
      </c>
    </row>
    <row r="373" spans="1:24">
      <c r="A373" s="90">
        <v>358</v>
      </c>
      <c r="B373" s="185"/>
      <c r="C373" s="186"/>
      <c r="D373" s="177"/>
      <c r="E373" s="177"/>
      <c r="F373" s="177"/>
      <c r="G373" s="178"/>
      <c r="H373" s="178"/>
      <c r="I373" s="178"/>
      <c r="J373" s="178"/>
      <c r="K373" s="178"/>
      <c r="L373" s="178"/>
      <c r="M373" s="178"/>
      <c r="N373" s="178"/>
      <c r="O373" s="178"/>
      <c r="P373" s="178"/>
      <c r="Q373" s="178"/>
      <c r="R373" s="91">
        <f t="shared" si="40"/>
        <v>0</v>
      </c>
      <c r="S373" s="13" t="b">
        <f t="shared" si="41"/>
        <v>1</v>
      </c>
      <c r="T373" s="13" t="b">
        <f t="shared" si="42"/>
        <v>1</v>
      </c>
      <c r="U373" s="13" t="b">
        <f t="shared" si="43"/>
        <v>1</v>
      </c>
      <c r="V373" s="13" t="b">
        <f t="shared" si="37"/>
        <v>1</v>
      </c>
      <c r="W373" s="13" t="b">
        <f t="shared" si="38"/>
        <v>1</v>
      </c>
      <c r="X373" s="13" t="b">
        <f t="shared" si="39"/>
        <v>1</v>
      </c>
    </row>
    <row r="374" spans="1:24">
      <c r="A374" s="90">
        <v>359</v>
      </c>
      <c r="B374" s="185"/>
      <c r="C374" s="186"/>
      <c r="D374" s="177"/>
      <c r="E374" s="177"/>
      <c r="F374" s="177"/>
      <c r="G374" s="178"/>
      <c r="H374" s="178"/>
      <c r="I374" s="178"/>
      <c r="J374" s="178"/>
      <c r="K374" s="178"/>
      <c r="L374" s="178"/>
      <c r="M374" s="178"/>
      <c r="N374" s="178"/>
      <c r="O374" s="178"/>
      <c r="P374" s="178"/>
      <c r="Q374" s="178"/>
      <c r="R374" s="91">
        <f t="shared" si="40"/>
        <v>0</v>
      </c>
      <c r="S374" s="13" t="b">
        <f t="shared" si="41"/>
        <v>1</v>
      </c>
      <c r="T374" s="13" t="b">
        <f t="shared" si="42"/>
        <v>1</v>
      </c>
      <c r="U374" s="13" t="b">
        <f t="shared" si="43"/>
        <v>1</v>
      </c>
      <c r="V374" s="13" t="b">
        <f t="shared" si="37"/>
        <v>1</v>
      </c>
      <c r="W374" s="13" t="b">
        <f t="shared" si="38"/>
        <v>1</v>
      </c>
      <c r="X374" s="13" t="b">
        <f t="shared" si="39"/>
        <v>1</v>
      </c>
    </row>
    <row r="375" spans="1:24">
      <c r="A375" s="90">
        <v>360</v>
      </c>
      <c r="B375" s="185"/>
      <c r="C375" s="186"/>
      <c r="D375" s="177"/>
      <c r="E375" s="177"/>
      <c r="F375" s="177"/>
      <c r="G375" s="178"/>
      <c r="H375" s="178"/>
      <c r="I375" s="178"/>
      <c r="J375" s="178"/>
      <c r="K375" s="178"/>
      <c r="L375" s="178"/>
      <c r="M375" s="178"/>
      <c r="N375" s="178"/>
      <c r="O375" s="178"/>
      <c r="P375" s="178"/>
      <c r="Q375" s="178"/>
      <c r="R375" s="91">
        <f t="shared" si="40"/>
        <v>0</v>
      </c>
      <c r="S375" s="13" t="b">
        <f t="shared" si="41"/>
        <v>1</v>
      </c>
      <c r="T375" s="13" t="b">
        <f t="shared" si="42"/>
        <v>1</v>
      </c>
      <c r="U375" s="13" t="b">
        <f t="shared" si="43"/>
        <v>1</v>
      </c>
      <c r="V375" s="13" t="b">
        <f t="shared" si="37"/>
        <v>1</v>
      </c>
      <c r="W375" s="13" t="b">
        <f t="shared" si="38"/>
        <v>1</v>
      </c>
      <c r="X375" s="13" t="b">
        <f t="shared" si="39"/>
        <v>1</v>
      </c>
    </row>
    <row r="376" spans="1:24">
      <c r="A376" s="90">
        <v>361</v>
      </c>
      <c r="B376" s="185"/>
      <c r="C376" s="186"/>
      <c r="D376" s="177"/>
      <c r="E376" s="177"/>
      <c r="F376" s="177"/>
      <c r="G376" s="178"/>
      <c r="H376" s="178"/>
      <c r="I376" s="178"/>
      <c r="J376" s="178"/>
      <c r="K376" s="178"/>
      <c r="L376" s="178"/>
      <c r="M376" s="178"/>
      <c r="N376" s="178"/>
      <c r="O376" s="178"/>
      <c r="P376" s="178"/>
      <c r="Q376" s="178"/>
      <c r="R376" s="91">
        <f t="shared" si="40"/>
        <v>0</v>
      </c>
      <c r="S376" s="13" t="b">
        <f t="shared" si="41"/>
        <v>1</v>
      </c>
      <c r="T376" s="13" t="b">
        <f t="shared" si="42"/>
        <v>1</v>
      </c>
      <c r="U376" s="13" t="b">
        <f t="shared" si="43"/>
        <v>1</v>
      </c>
      <c r="V376" s="13" t="b">
        <f t="shared" si="37"/>
        <v>1</v>
      </c>
      <c r="W376" s="13" t="b">
        <f t="shared" si="38"/>
        <v>1</v>
      </c>
      <c r="X376" s="13" t="b">
        <f t="shared" si="39"/>
        <v>1</v>
      </c>
    </row>
    <row r="377" spans="1:24">
      <c r="A377" s="90">
        <v>362</v>
      </c>
      <c r="B377" s="185"/>
      <c r="C377" s="186"/>
      <c r="D377" s="177"/>
      <c r="E377" s="177"/>
      <c r="F377" s="177"/>
      <c r="G377" s="178"/>
      <c r="H377" s="178"/>
      <c r="I377" s="178"/>
      <c r="J377" s="178"/>
      <c r="K377" s="178"/>
      <c r="L377" s="178"/>
      <c r="M377" s="178"/>
      <c r="N377" s="178"/>
      <c r="O377" s="178"/>
      <c r="P377" s="178"/>
      <c r="Q377" s="178"/>
      <c r="R377" s="91">
        <f t="shared" si="40"/>
        <v>0</v>
      </c>
      <c r="S377" s="13" t="b">
        <f t="shared" si="41"/>
        <v>1</v>
      </c>
      <c r="T377" s="13" t="b">
        <f t="shared" si="42"/>
        <v>1</v>
      </c>
      <c r="U377" s="13" t="b">
        <f t="shared" si="43"/>
        <v>1</v>
      </c>
      <c r="V377" s="13" t="b">
        <f t="shared" si="37"/>
        <v>1</v>
      </c>
      <c r="W377" s="13" t="b">
        <f t="shared" si="38"/>
        <v>1</v>
      </c>
      <c r="X377" s="13" t="b">
        <f t="shared" si="39"/>
        <v>1</v>
      </c>
    </row>
    <row r="378" spans="1:24">
      <c r="A378" s="90">
        <v>363</v>
      </c>
      <c r="B378" s="185"/>
      <c r="C378" s="186"/>
      <c r="D378" s="177"/>
      <c r="E378" s="177"/>
      <c r="F378" s="177"/>
      <c r="G378" s="178"/>
      <c r="H378" s="178"/>
      <c r="I378" s="178"/>
      <c r="J378" s="178"/>
      <c r="K378" s="178"/>
      <c r="L378" s="178"/>
      <c r="M378" s="178"/>
      <c r="N378" s="178"/>
      <c r="O378" s="178"/>
      <c r="P378" s="178"/>
      <c r="Q378" s="178"/>
      <c r="R378" s="91">
        <f t="shared" si="40"/>
        <v>0</v>
      </c>
      <c r="S378" s="13" t="b">
        <f t="shared" si="41"/>
        <v>1</v>
      </c>
      <c r="T378" s="13" t="b">
        <f t="shared" si="42"/>
        <v>1</v>
      </c>
      <c r="U378" s="13" t="b">
        <f t="shared" si="43"/>
        <v>1</v>
      </c>
      <c r="V378" s="13" t="b">
        <f t="shared" si="37"/>
        <v>1</v>
      </c>
      <c r="W378" s="13" t="b">
        <f t="shared" si="38"/>
        <v>1</v>
      </c>
      <c r="X378" s="13" t="b">
        <f t="shared" si="39"/>
        <v>1</v>
      </c>
    </row>
    <row r="379" spans="1:24">
      <c r="A379" s="90">
        <v>364</v>
      </c>
      <c r="B379" s="185"/>
      <c r="C379" s="186"/>
      <c r="D379" s="177"/>
      <c r="E379" s="177"/>
      <c r="F379" s="177"/>
      <c r="G379" s="178"/>
      <c r="H379" s="178"/>
      <c r="I379" s="178"/>
      <c r="J379" s="178"/>
      <c r="K379" s="178"/>
      <c r="L379" s="178"/>
      <c r="M379" s="178"/>
      <c r="N379" s="178"/>
      <c r="O379" s="178"/>
      <c r="P379" s="178"/>
      <c r="Q379" s="178"/>
      <c r="R379" s="91">
        <f t="shared" si="40"/>
        <v>0</v>
      </c>
      <c r="S379" s="13" t="b">
        <f t="shared" si="41"/>
        <v>1</v>
      </c>
      <c r="T379" s="13" t="b">
        <f t="shared" si="42"/>
        <v>1</v>
      </c>
      <c r="U379" s="13" t="b">
        <f t="shared" si="43"/>
        <v>1</v>
      </c>
      <c r="V379" s="13" t="b">
        <f t="shared" si="37"/>
        <v>1</v>
      </c>
      <c r="W379" s="13" t="b">
        <f t="shared" si="38"/>
        <v>1</v>
      </c>
      <c r="X379" s="13" t="b">
        <f t="shared" si="39"/>
        <v>1</v>
      </c>
    </row>
    <row r="380" spans="1:24">
      <c r="A380" s="90">
        <v>365</v>
      </c>
      <c r="B380" s="185"/>
      <c r="C380" s="186"/>
      <c r="D380" s="177"/>
      <c r="E380" s="177"/>
      <c r="F380" s="177"/>
      <c r="G380" s="178"/>
      <c r="H380" s="178"/>
      <c r="I380" s="178"/>
      <c r="J380" s="178"/>
      <c r="K380" s="178"/>
      <c r="L380" s="178"/>
      <c r="M380" s="178"/>
      <c r="N380" s="178"/>
      <c r="O380" s="178"/>
      <c r="P380" s="178"/>
      <c r="Q380" s="178"/>
      <c r="R380" s="91">
        <f t="shared" si="40"/>
        <v>0</v>
      </c>
      <c r="S380" s="13" t="b">
        <f t="shared" si="41"/>
        <v>1</v>
      </c>
      <c r="T380" s="13" t="b">
        <f t="shared" si="42"/>
        <v>1</v>
      </c>
      <c r="U380" s="13" t="b">
        <f t="shared" si="43"/>
        <v>1</v>
      </c>
      <c r="V380" s="13" t="b">
        <f t="shared" si="37"/>
        <v>1</v>
      </c>
      <c r="W380" s="13" t="b">
        <f t="shared" si="38"/>
        <v>1</v>
      </c>
      <c r="X380" s="13" t="b">
        <f t="shared" si="39"/>
        <v>1</v>
      </c>
    </row>
    <row r="381" spans="1:24">
      <c r="A381" s="90">
        <v>366</v>
      </c>
      <c r="B381" s="185"/>
      <c r="C381" s="186"/>
      <c r="D381" s="177"/>
      <c r="E381" s="177"/>
      <c r="F381" s="177"/>
      <c r="G381" s="178"/>
      <c r="H381" s="178"/>
      <c r="I381" s="178"/>
      <c r="J381" s="178"/>
      <c r="K381" s="178"/>
      <c r="L381" s="178"/>
      <c r="M381" s="178"/>
      <c r="N381" s="178"/>
      <c r="O381" s="178"/>
      <c r="P381" s="178"/>
      <c r="Q381" s="178"/>
      <c r="R381" s="91">
        <f t="shared" si="40"/>
        <v>0</v>
      </c>
      <c r="S381" s="13" t="b">
        <f t="shared" si="41"/>
        <v>1</v>
      </c>
      <c r="T381" s="13" t="b">
        <f t="shared" si="42"/>
        <v>1</v>
      </c>
      <c r="U381" s="13" t="b">
        <f t="shared" si="43"/>
        <v>1</v>
      </c>
      <c r="V381" s="13" t="b">
        <f t="shared" si="37"/>
        <v>1</v>
      </c>
      <c r="W381" s="13" t="b">
        <f t="shared" si="38"/>
        <v>1</v>
      </c>
      <c r="X381" s="13" t="b">
        <f t="shared" si="39"/>
        <v>1</v>
      </c>
    </row>
    <row r="382" spans="1:24">
      <c r="A382" s="90">
        <v>367</v>
      </c>
      <c r="B382" s="185"/>
      <c r="C382" s="186"/>
      <c r="D382" s="177"/>
      <c r="E382" s="177"/>
      <c r="F382" s="177"/>
      <c r="G382" s="178"/>
      <c r="H382" s="178"/>
      <c r="I382" s="178"/>
      <c r="J382" s="178"/>
      <c r="K382" s="178"/>
      <c r="L382" s="178"/>
      <c r="M382" s="178"/>
      <c r="N382" s="178"/>
      <c r="O382" s="178"/>
      <c r="P382" s="178"/>
      <c r="Q382" s="178"/>
      <c r="R382" s="91">
        <f t="shared" si="40"/>
        <v>0</v>
      </c>
      <c r="S382" s="13" t="b">
        <f t="shared" si="41"/>
        <v>1</v>
      </c>
      <c r="T382" s="13" t="b">
        <f t="shared" si="42"/>
        <v>1</v>
      </c>
      <c r="U382" s="13" t="b">
        <f t="shared" si="43"/>
        <v>1</v>
      </c>
      <c r="V382" s="13" t="b">
        <f t="shared" si="37"/>
        <v>1</v>
      </c>
      <c r="W382" s="13" t="b">
        <f t="shared" si="38"/>
        <v>1</v>
      </c>
      <c r="X382" s="13" t="b">
        <f t="shared" si="39"/>
        <v>1</v>
      </c>
    </row>
    <row r="383" spans="1:24">
      <c r="A383" s="90">
        <v>368</v>
      </c>
      <c r="B383" s="185"/>
      <c r="C383" s="186"/>
      <c r="D383" s="177"/>
      <c r="E383" s="177"/>
      <c r="F383" s="177"/>
      <c r="G383" s="178"/>
      <c r="H383" s="178"/>
      <c r="I383" s="178"/>
      <c r="J383" s="178"/>
      <c r="K383" s="178"/>
      <c r="L383" s="178"/>
      <c r="M383" s="178"/>
      <c r="N383" s="178"/>
      <c r="O383" s="178"/>
      <c r="P383" s="178"/>
      <c r="Q383" s="178"/>
      <c r="R383" s="91">
        <f t="shared" si="40"/>
        <v>0</v>
      </c>
      <c r="S383" s="13" t="b">
        <f t="shared" si="41"/>
        <v>1</v>
      </c>
      <c r="T383" s="13" t="b">
        <f t="shared" si="42"/>
        <v>1</v>
      </c>
      <c r="U383" s="13" t="b">
        <f t="shared" si="43"/>
        <v>1</v>
      </c>
      <c r="V383" s="13" t="b">
        <f t="shared" si="37"/>
        <v>1</v>
      </c>
      <c r="W383" s="13" t="b">
        <f t="shared" si="38"/>
        <v>1</v>
      </c>
      <c r="X383" s="13" t="b">
        <f t="shared" si="39"/>
        <v>1</v>
      </c>
    </row>
    <row r="384" spans="1:24">
      <c r="A384" s="90">
        <v>369</v>
      </c>
      <c r="B384" s="185"/>
      <c r="C384" s="186"/>
      <c r="D384" s="177"/>
      <c r="E384" s="177"/>
      <c r="F384" s="177"/>
      <c r="G384" s="178"/>
      <c r="H384" s="178"/>
      <c r="I384" s="178"/>
      <c r="J384" s="178"/>
      <c r="K384" s="178"/>
      <c r="L384" s="178"/>
      <c r="M384" s="178"/>
      <c r="N384" s="178"/>
      <c r="O384" s="178"/>
      <c r="P384" s="178"/>
      <c r="Q384" s="178"/>
      <c r="R384" s="91">
        <f t="shared" si="40"/>
        <v>0</v>
      </c>
      <c r="S384" s="13" t="b">
        <f t="shared" si="41"/>
        <v>1</v>
      </c>
      <c r="T384" s="13" t="b">
        <f t="shared" si="42"/>
        <v>1</v>
      </c>
      <c r="U384" s="13" t="b">
        <f t="shared" si="43"/>
        <v>1</v>
      </c>
      <c r="V384" s="13" t="b">
        <f t="shared" si="37"/>
        <v>1</v>
      </c>
      <c r="W384" s="13" t="b">
        <f t="shared" si="38"/>
        <v>1</v>
      </c>
      <c r="X384" s="13" t="b">
        <f t="shared" si="39"/>
        <v>1</v>
      </c>
    </row>
    <row r="385" spans="1:24">
      <c r="A385" s="90">
        <v>370</v>
      </c>
      <c r="B385" s="185"/>
      <c r="C385" s="186"/>
      <c r="D385" s="177"/>
      <c r="E385" s="177"/>
      <c r="F385" s="177"/>
      <c r="G385" s="178"/>
      <c r="H385" s="178"/>
      <c r="I385" s="178"/>
      <c r="J385" s="178"/>
      <c r="K385" s="178"/>
      <c r="L385" s="178"/>
      <c r="M385" s="178"/>
      <c r="N385" s="178"/>
      <c r="O385" s="178"/>
      <c r="P385" s="178"/>
      <c r="Q385" s="178"/>
      <c r="R385" s="91">
        <f t="shared" si="40"/>
        <v>0</v>
      </c>
      <c r="S385" s="13" t="b">
        <f t="shared" si="41"/>
        <v>1</v>
      </c>
      <c r="T385" s="13" t="b">
        <f t="shared" si="42"/>
        <v>1</v>
      </c>
      <c r="U385" s="13" t="b">
        <f t="shared" si="43"/>
        <v>1</v>
      </c>
      <c r="V385" s="13" t="b">
        <f t="shared" si="37"/>
        <v>1</v>
      </c>
      <c r="W385" s="13" t="b">
        <f t="shared" si="38"/>
        <v>1</v>
      </c>
      <c r="X385" s="13" t="b">
        <f t="shared" si="39"/>
        <v>1</v>
      </c>
    </row>
    <row r="386" spans="1:24">
      <c r="A386" s="90">
        <v>371</v>
      </c>
      <c r="B386" s="185"/>
      <c r="C386" s="186"/>
      <c r="D386" s="177"/>
      <c r="E386" s="177"/>
      <c r="F386" s="177"/>
      <c r="G386" s="178"/>
      <c r="H386" s="178"/>
      <c r="I386" s="178"/>
      <c r="J386" s="178"/>
      <c r="K386" s="178"/>
      <c r="L386" s="178"/>
      <c r="M386" s="178"/>
      <c r="N386" s="178"/>
      <c r="O386" s="178"/>
      <c r="P386" s="178"/>
      <c r="Q386" s="178"/>
      <c r="R386" s="91">
        <f t="shared" si="40"/>
        <v>0</v>
      </c>
      <c r="S386" s="13" t="b">
        <f t="shared" si="41"/>
        <v>1</v>
      </c>
      <c r="T386" s="13" t="b">
        <f t="shared" si="42"/>
        <v>1</v>
      </c>
      <c r="U386" s="13" t="b">
        <f t="shared" si="43"/>
        <v>1</v>
      </c>
      <c r="V386" s="13" t="b">
        <f t="shared" si="37"/>
        <v>1</v>
      </c>
      <c r="W386" s="13" t="b">
        <f t="shared" si="38"/>
        <v>1</v>
      </c>
      <c r="X386" s="13" t="b">
        <f t="shared" si="39"/>
        <v>1</v>
      </c>
    </row>
    <row r="387" spans="1:24">
      <c r="A387" s="90">
        <v>372</v>
      </c>
      <c r="B387" s="185"/>
      <c r="C387" s="186"/>
      <c r="D387" s="177"/>
      <c r="E387" s="177"/>
      <c r="F387" s="177"/>
      <c r="G387" s="178"/>
      <c r="H387" s="178"/>
      <c r="I387" s="178"/>
      <c r="J387" s="178"/>
      <c r="K387" s="178"/>
      <c r="L387" s="178"/>
      <c r="M387" s="178"/>
      <c r="N387" s="178"/>
      <c r="O387" s="178"/>
      <c r="P387" s="178"/>
      <c r="Q387" s="178"/>
      <c r="R387" s="91">
        <f t="shared" si="40"/>
        <v>0</v>
      </c>
      <c r="S387" s="13" t="b">
        <f t="shared" si="41"/>
        <v>1</v>
      </c>
      <c r="T387" s="13" t="b">
        <f t="shared" si="42"/>
        <v>1</v>
      </c>
      <c r="U387" s="13" t="b">
        <f t="shared" si="43"/>
        <v>1</v>
      </c>
      <c r="V387" s="13" t="b">
        <f t="shared" si="37"/>
        <v>1</v>
      </c>
      <c r="W387" s="13" t="b">
        <f t="shared" si="38"/>
        <v>1</v>
      </c>
      <c r="X387" s="13" t="b">
        <f t="shared" si="39"/>
        <v>1</v>
      </c>
    </row>
    <row r="388" spans="1:24">
      <c r="A388" s="90">
        <v>373</v>
      </c>
      <c r="B388" s="185"/>
      <c r="C388" s="186"/>
      <c r="D388" s="177"/>
      <c r="E388" s="177"/>
      <c r="F388" s="177"/>
      <c r="G388" s="178"/>
      <c r="H388" s="178"/>
      <c r="I388" s="178"/>
      <c r="J388" s="178"/>
      <c r="K388" s="178"/>
      <c r="L388" s="178"/>
      <c r="M388" s="178"/>
      <c r="N388" s="178"/>
      <c r="O388" s="178"/>
      <c r="P388" s="178"/>
      <c r="Q388" s="178"/>
      <c r="R388" s="91">
        <f t="shared" si="40"/>
        <v>0</v>
      </c>
      <c r="S388" s="13" t="b">
        <f t="shared" si="41"/>
        <v>1</v>
      </c>
      <c r="T388" s="13" t="b">
        <f t="shared" si="42"/>
        <v>1</v>
      </c>
      <c r="U388" s="13" t="b">
        <f t="shared" si="43"/>
        <v>1</v>
      </c>
      <c r="V388" s="13" t="b">
        <f t="shared" si="37"/>
        <v>1</v>
      </c>
      <c r="W388" s="13" t="b">
        <f t="shared" si="38"/>
        <v>1</v>
      </c>
      <c r="X388" s="13" t="b">
        <f t="shared" si="39"/>
        <v>1</v>
      </c>
    </row>
    <row r="389" spans="1:24">
      <c r="A389" s="90">
        <v>374</v>
      </c>
      <c r="B389" s="185"/>
      <c r="C389" s="186"/>
      <c r="D389" s="177"/>
      <c r="E389" s="177"/>
      <c r="F389" s="177"/>
      <c r="G389" s="178"/>
      <c r="H389" s="178"/>
      <c r="I389" s="178"/>
      <c r="J389" s="178"/>
      <c r="K389" s="178"/>
      <c r="L389" s="178"/>
      <c r="M389" s="178"/>
      <c r="N389" s="178"/>
      <c r="O389" s="178"/>
      <c r="P389" s="178"/>
      <c r="Q389" s="178"/>
      <c r="R389" s="91">
        <f t="shared" si="40"/>
        <v>0</v>
      </c>
      <c r="S389" s="13" t="b">
        <f t="shared" si="41"/>
        <v>1</v>
      </c>
      <c r="T389" s="13" t="b">
        <f t="shared" si="42"/>
        <v>1</v>
      </c>
      <c r="U389" s="13" t="b">
        <f t="shared" si="43"/>
        <v>1</v>
      </c>
      <c r="V389" s="13" t="b">
        <f t="shared" si="37"/>
        <v>1</v>
      </c>
      <c r="W389" s="13" t="b">
        <f t="shared" si="38"/>
        <v>1</v>
      </c>
      <c r="X389" s="13" t="b">
        <f t="shared" si="39"/>
        <v>1</v>
      </c>
    </row>
    <row r="390" spans="1:24">
      <c r="A390" s="90">
        <v>375</v>
      </c>
      <c r="B390" s="185"/>
      <c r="C390" s="186"/>
      <c r="D390" s="177"/>
      <c r="E390" s="177"/>
      <c r="F390" s="177"/>
      <c r="G390" s="178"/>
      <c r="H390" s="178"/>
      <c r="I390" s="178"/>
      <c r="J390" s="178"/>
      <c r="K390" s="178"/>
      <c r="L390" s="178"/>
      <c r="M390" s="178"/>
      <c r="N390" s="178"/>
      <c r="O390" s="178"/>
      <c r="P390" s="178"/>
      <c r="Q390" s="178"/>
      <c r="R390" s="91">
        <f t="shared" si="40"/>
        <v>0</v>
      </c>
      <c r="S390" s="13" t="b">
        <f t="shared" si="41"/>
        <v>1</v>
      </c>
      <c r="T390" s="13" t="b">
        <f t="shared" si="42"/>
        <v>1</v>
      </c>
      <c r="U390" s="13" t="b">
        <f t="shared" si="43"/>
        <v>1</v>
      </c>
      <c r="V390" s="13" t="b">
        <f t="shared" si="37"/>
        <v>1</v>
      </c>
      <c r="W390" s="13" t="b">
        <f t="shared" si="38"/>
        <v>1</v>
      </c>
      <c r="X390" s="13" t="b">
        <f t="shared" si="39"/>
        <v>1</v>
      </c>
    </row>
    <row r="391" spans="1:24">
      <c r="A391" s="90">
        <v>376</v>
      </c>
      <c r="B391" s="185"/>
      <c r="C391" s="186"/>
      <c r="D391" s="177"/>
      <c r="E391" s="177"/>
      <c r="F391" s="177"/>
      <c r="G391" s="178"/>
      <c r="H391" s="178"/>
      <c r="I391" s="178"/>
      <c r="J391" s="178"/>
      <c r="K391" s="178"/>
      <c r="L391" s="178"/>
      <c r="M391" s="178"/>
      <c r="N391" s="178"/>
      <c r="O391" s="178"/>
      <c r="P391" s="178"/>
      <c r="Q391" s="178"/>
      <c r="R391" s="91">
        <f t="shared" si="40"/>
        <v>0</v>
      </c>
      <c r="S391" s="13" t="b">
        <f t="shared" si="41"/>
        <v>1</v>
      </c>
      <c r="T391" s="13" t="b">
        <f t="shared" si="42"/>
        <v>1</v>
      </c>
      <c r="U391" s="13" t="b">
        <f t="shared" si="43"/>
        <v>1</v>
      </c>
      <c r="V391" s="13" t="b">
        <f t="shared" si="37"/>
        <v>1</v>
      </c>
      <c r="W391" s="13" t="b">
        <f t="shared" si="38"/>
        <v>1</v>
      </c>
      <c r="X391" s="13" t="b">
        <f t="shared" si="39"/>
        <v>1</v>
      </c>
    </row>
    <row r="392" spans="1:24">
      <c r="A392" s="90">
        <v>377</v>
      </c>
      <c r="B392" s="185"/>
      <c r="C392" s="186"/>
      <c r="D392" s="177"/>
      <c r="E392" s="177"/>
      <c r="F392" s="177"/>
      <c r="G392" s="178"/>
      <c r="H392" s="178"/>
      <c r="I392" s="178"/>
      <c r="J392" s="178"/>
      <c r="K392" s="178"/>
      <c r="L392" s="178"/>
      <c r="M392" s="178"/>
      <c r="N392" s="178"/>
      <c r="O392" s="178"/>
      <c r="P392" s="178"/>
      <c r="Q392" s="178"/>
      <c r="R392" s="91">
        <f t="shared" si="40"/>
        <v>0</v>
      </c>
      <c r="S392" s="13" t="b">
        <f t="shared" si="41"/>
        <v>1</v>
      </c>
      <c r="T392" s="13" t="b">
        <f t="shared" si="42"/>
        <v>1</v>
      </c>
      <c r="U392" s="13" t="b">
        <f t="shared" si="43"/>
        <v>1</v>
      </c>
      <c r="V392" s="13" t="b">
        <f t="shared" si="37"/>
        <v>1</v>
      </c>
      <c r="W392" s="13" t="b">
        <f t="shared" si="38"/>
        <v>1</v>
      </c>
      <c r="X392" s="13" t="b">
        <f t="shared" si="39"/>
        <v>1</v>
      </c>
    </row>
    <row r="393" spans="1:24">
      <c r="A393" s="90">
        <v>378</v>
      </c>
      <c r="B393" s="185"/>
      <c r="C393" s="186"/>
      <c r="D393" s="177"/>
      <c r="E393" s="177"/>
      <c r="F393" s="177"/>
      <c r="G393" s="178"/>
      <c r="H393" s="178"/>
      <c r="I393" s="178"/>
      <c r="J393" s="178"/>
      <c r="K393" s="178"/>
      <c r="L393" s="178"/>
      <c r="M393" s="178"/>
      <c r="N393" s="178"/>
      <c r="O393" s="178"/>
      <c r="P393" s="178"/>
      <c r="Q393" s="178"/>
      <c r="R393" s="91">
        <f t="shared" si="40"/>
        <v>0</v>
      </c>
      <c r="S393" s="13" t="b">
        <f t="shared" si="41"/>
        <v>1</v>
      </c>
      <c r="T393" s="13" t="b">
        <f t="shared" si="42"/>
        <v>1</v>
      </c>
      <c r="U393" s="13" t="b">
        <f t="shared" si="43"/>
        <v>1</v>
      </c>
      <c r="V393" s="13" t="b">
        <f t="shared" si="37"/>
        <v>1</v>
      </c>
      <c r="W393" s="13" t="b">
        <f t="shared" si="38"/>
        <v>1</v>
      </c>
      <c r="X393" s="13" t="b">
        <f t="shared" si="39"/>
        <v>1</v>
      </c>
    </row>
    <row r="394" spans="1:24">
      <c r="A394" s="90">
        <v>379</v>
      </c>
      <c r="B394" s="185"/>
      <c r="C394" s="186"/>
      <c r="D394" s="177"/>
      <c r="E394" s="177"/>
      <c r="F394" s="177"/>
      <c r="G394" s="178"/>
      <c r="H394" s="178"/>
      <c r="I394" s="178"/>
      <c r="J394" s="178"/>
      <c r="K394" s="178"/>
      <c r="L394" s="178"/>
      <c r="M394" s="178"/>
      <c r="N394" s="178"/>
      <c r="O394" s="178"/>
      <c r="P394" s="178"/>
      <c r="Q394" s="178"/>
      <c r="R394" s="91">
        <f t="shared" si="40"/>
        <v>0</v>
      </c>
      <c r="S394" s="13" t="b">
        <f t="shared" si="41"/>
        <v>1</v>
      </c>
      <c r="T394" s="13" t="b">
        <f t="shared" si="42"/>
        <v>1</v>
      </c>
      <c r="U394" s="13" t="b">
        <f t="shared" si="43"/>
        <v>1</v>
      </c>
      <c r="V394" s="13" t="b">
        <f t="shared" si="37"/>
        <v>1</v>
      </c>
      <c r="W394" s="13" t="b">
        <f t="shared" si="38"/>
        <v>1</v>
      </c>
      <c r="X394" s="13" t="b">
        <f t="shared" si="39"/>
        <v>1</v>
      </c>
    </row>
    <row r="395" spans="1:24">
      <c r="A395" s="90">
        <v>380</v>
      </c>
      <c r="B395" s="185"/>
      <c r="C395" s="186"/>
      <c r="D395" s="177"/>
      <c r="E395" s="177"/>
      <c r="F395" s="177"/>
      <c r="G395" s="178"/>
      <c r="H395" s="178"/>
      <c r="I395" s="178"/>
      <c r="J395" s="178"/>
      <c r="K395" s="178"/>
      <c r="L395" s="178"/>
      <c r="M395" s="178"/>
      <c r="N395" s="178"/>
      <c r="O395" s="178"/>
      <c r="P395" s="178"/>
      <c r="Q395" s="178"/>
      <c r="R395" s="91">
        <f t="shared" si="40"/>
        <v>0</v>
      </c>
      <c r="S395" s="13" t="b">
        <f t="shared" si="41"/>
        <v>1</v>
      </c>
      <c r="T395" s="13" t="b">
        <f t="shared" si="42"/>
        <v>1</v>
      </c>
      <c r="U395" s="13" t="b">
        <f t="shared" si="43"/>
        <v>1</v>
      </c>
      <c r="V395" s="13" t="b">
        <f t="shared" si="37"/>
        <v>1</v>
      </c>
      <c r="W395" s="13" t="b">
        <f t="shared" si="38"/>
        <v>1</v>
      </c>
      <c r="X395" s="13" t="b">
        <f t="shared" si="39"/>
        <v>1</v>
      </c>
    </row>
    <row r="396" spans="1:24">
      <c r="A396" s="90">
        <v>381</v>
      </c>
      <c r="B396" s="185"/>
      <c r="C396" s="186"/>
      <c r="D396" s="177"/>
      <c r="E396" s="177"/>
      <c r="F396" s="177"/>
      <c r="G396" s="178"/>
      <c r="H396" s="178"/>
      <c r="I396" s="178"/>
      <c r="J396" s="178"/>
      <c r="K396" s="178"/>
      <c r="L396" s="178"/>
      <c r="M396" s="178"/>
      <c r="N396" s="178"/>
      <c r="O396" s="178"/>
      <c r="P396" s="178"/>
      <c r="Q396" s="178"/>
      <c r="R396" s="91">
        <f t="shared" si="40"/>
        <v>0</v>
      </c>
      <c r="S396" s="13" t="b">
        <f t="shared" si="41"/>
        <v>1</v>
      </c>
      <c r="T396" s="13" t="b">
        <f t="shared" si="42"/>
        <v>1</v>
      </c>
      <c r="U396" s="13" t="b">
        <f t="shared" si="43"/>
        <v>1</v>
      </c>
      <c r="V396" s="13" t="b">
        <f t="shared" si="37"/>
        <v>1</v>
      </c>
      <c r="W396" s="13" t="b">
        <f t="shared" si="38"/>
        <v>1</v>
      </c>
      <c r="X396" s="13" t="b">
        <f t="shared" si="39"/>
        <v>1</v>
      </c>
    </row>
    <row r="397" spans="1:24">
      <c r="A397" s="90">
        <v>382</v>
      </c>
      <c r="B397" s="185"/>
      <c r="C397" s="186"/>
      <c r="D397" s="177"/>
      <c r="E397" s="177"/>
      <c r="F397" s="177"/>
      <c r="G397" s="178"/>
      <c r="H397" s="178"/>
      <c r="I397" s="178"/>
      <c r="J397" s="178"/>
      <c r="K397" s="178"/>
      <c r="L397" s="178"/>
      <c r="M397" s="178"/>
      <c r="N397" s="178"/>
      <c r="O397" s="178"/>
      <c r="P397" s="178"/>
      <c r="Q397" s="178"/>
      <c r="R397" s="91">
        <f t="shared" si="40"/>
        <v>0</v>
      </c>
      <c r="S397" s="13" t="b">
        <f t="shared" si="41"/>
        <v>1</v>
      </c>
      <c r="T397" s="13" t="b">
        <f t="shared" si="42"/>
        <v>1</v>
      </c>
      <c r="U397" s="13" t="b">
        <f t="shared" si="43"/>
        <v>1</v>
      </c>
      <c r="V397" s="13" t="b">
        <f t="shared" si="37"/>
        <v>1</v>
      </c>
      <c r="W397" s="13" t="b">
        <f t="shared" si="38"/>
        <v>1</v>
      </c>
      <c r="X397" s="13" t="b">
        <f t="shared" si="39"/>
        <v>1</v>
      </c>
    </row>
    <row r="398" spans="1:24">
      <c r="A398" s="90">
        <v>383</v>
      </c>
      <c r="B398" s="185"/>
      <c r="C398" s="186"/>
      <c r="D398" s="177"/>
      <c r="E398" s="177"/>
      <c r="F398" s="177"/>
      <c r="G398" s="178"/>
      <c r="H398" s="178"/>
      <c r="I398" s="178"/>
      <c r="J398" s="178"/>
      <c r="K398" s="178"/>
      <c r="L398" s="178"/>
      <c r="M398" s="178"/>
      <c r="N398" s="178"/>
      <c r="O398" s="178"/>
      <c r="P398" s="178"/>
      <c r="Q398" s="178"/>
      <c r="R398" s="91">
        <f t="shared" si="40"/>
        <v>0</v>
      </c>
      <c r="S398" s="13" t="b">
        <f t="shared" si="41"/>
        <v>1</v>
      </c>
      <c r="T398" s="13" t="b">
        <f t="shared" si="42"/>
        <v>1</v>
      </c>
      <c r="U398" s="13" t="b">
        <f t="shared" si="43"/>
        <v>1</v>
      </c>
      <c r="V398" s="13" t="b">
        <f t="shared" si="37"/>
        <v>1</v>
      </c>
      <c r="W398" s="13" t="b">
        <f t="shared" si="38"/>
        <v>1</v>
      </c>
      <c r="X398" s="13" t="b">
        <f t="shared" si="39"/>
        <v>1</v>
      </c>
    </row>
    <row r="399" spans="1:24">
      <c r="A399" s="90">
        <v>384</v>
      </c>
      <c r="B399" s="185"/>
      <c r="C399" s="186"/>
      <c r="D399" s="177"/>
      <c r="E399" s="177"/>
      <c r="F399" s="177"/>
      <c r="G399" s="178"/>
      <c r="H399" s="178"/>
      <c r="I399" s="178"/>
      <c r="J399" s="178"/>
      <c r="K399" s="178"/>
      <c r="L399" s="178"/>
      <c r="M399" s="178"/>
      <c r="N399" s="178"/>
      <c r="O399" s="178"/>
      <c r="P399" s="178"/>
      <c r="Q399" s="178"/>
      <c r="R399" s="91">
        <f t="shared" si="40"/>
        <v>0</v>
      </c>
      <c r="S399" s="13" t="b">
        <f t="shared" si="41"/>
        <v>1</v>
      </c>
      <c r="T399" s="13" t="b">
        <f t="shared" si="42"/>
        <v>1</v>
      </c>
      <c r="U399" s="13" t="b">
        <f t="shared" si="43"/>
        <v>1</v>
      </c>
      <c r="V399" s="13" t="b">
        <f t="shared" si="37"/>
        <v>1</v>
      </c>
      <c r="W399" s="13" t="b">
        <f t="shared" si="38"/>
        <v>1</v>
      </c>
      <c r="X399" s="13" t="b">
        <f t="shared" si="39"/>
        <v>1</v>
      </c>
    </row>
    <row r="400" spans="1:24">
      <c r="A400" s="90">
        <v>385</v>
      </c>
      <c r="B400" s="185"/>
      <c r="C400" s="186"/>
      <c r="D400" s="177"/>
      <c r="E400" s="177"/>
      <c r="F400" s="177"/>
      <c r="G400" s="178"/>
      <c r="H400" s="178"/>
      <c r="I400" s="178"/>
      <c r="J400" s="178"/>
      <c r="K400" s="178"/>
      <c r="L400" s="178"/>
      <c r="M400" s="178"/>
      <c r="N400" s="178"/>
      <c r="O400" s="178"/>
      <c r="P400" s="178"/>
      <c r="Q400" s="178"/>
      <c r="R400" s="91">
        <f t="shared" si="40"/>
        <v>0</v>
      </c>
      <c r="S400" s="13" t="b">
        <f t="shared" si="41"/>
        <v>1</v>
      </c>
      <c r="T400" s="13" t="b">
        <f t="shared" si="42"/>
        <v>1</v>
      </c>
      <c r="U400" s="13" t="b">
        <f t="shared" si="43"/>
        <v>1</v>
      </c>
      <c r="V400" s="13" t="b">
        <f t="shared" ref="V400:V463" si="44">IF(D400="",TRUE,(IF(ISNUMBER(MATCH(D400,CountriesList,0)),TRUE,FALSE)))</f>
        <v>1</v>
      </c>
      <c r="W400" s="13" t="b">
        <f t="shared" ref="W400:W463" si="45">IF(E400="",TRUE,(IF(ISNUMBER(MATCH(E400,typeofentityList,0)),TRUE,FALSE)))</f>
        <v>1</v>
      </c>
      <c r="X400" s="13" t="b">
        <f t="shared" ref="X400:X463" si="46">IF(F400="",TRUE,(IF(ISNUMBER(MATCH(F400,RelationList,0)),TRUE,FALSE)))</f>
        <v>1</v>
      </c>
    </row>
    <row r="401" spans="1:24">
      <c r="A401" s="90">
        <v>386</v>
      </c>
      <c r="B401" s="185"/>
      <c r="C401" s="186"/>
      <c r="D401" s="177"/>
      <c r="E401" s="177"/>
      <c r="F401" s="177"/>
      <c r="G401" s="178"/>
      <c r="H401" s="178"/>
      <c r="I401" s="178"/>
      <c r="J401" s="178"/>
      <c r="K401" s="178"/>
      <c r="L401" s="178"/>
      <c r="M401" s="178"/>
      <c r="N401" s="178"/>
      <c r="O401" s="178"/>
      <c r="P401" s="178"/>
      <c r="Q401" s="178"/>
      <c r="R401" s="91">
        <f t="shared" ref="R401:R464" si="47">SUM(G401:Q401)</f>
        <v>0</v>
      </c>
      <c r="S401" s="13" t="b">
        <f t="shared" si="41"/>
        <v>1</v>
      </c>
      <c r="T401" s="13" t="b">
        <f t="shared" si="42"/>
        <v>1</v>
      </c>
      <c r="U401" s="13" t="b">
        <f t="shared" si="43"/>
        <v>1</v>
      </c>
      <c r="V401" s="13" t="b">
        <f t="shared" si="44"/>
        <v>1</v>
      </c>
      <c r="W401" s="13" t="b">
        <f t="shared" si="45"/>
        <v>1</v>
      </c>
      <c r="X401" s="13" t="b">
        <f t="shared" si="46"/>
        <v>1</v>
      </c>
    </row>
    <row r="402" spans="1:24">
      <c r="A402" s="90">
        <v>387</v>
      </c>
      <c r="B402" s="185"/>
      <c r="C402" s="186"/>
      <c r="D402" s="177"/>
      <c r="E402" s="177"/>
      <c r="F402" s="177"/>
      <c r="G402" s="178"/>
      <c r="H402" s="178"/>
      <c r="I402" s="178"/>
      <c r="J402" s="178"/>
      <c r="K402" s="178"/>
      <c r="L402" s="178"/>
      <c r="M402" s="178"/>
      <c r="N402" s="178"/>
      <c r="O402" s="178"/>
      <c r="P402" s="178"/>
      <c r="Q402" s="178"/>
      <c r="R402" s="91">
        <f t="shared" si="47"/>
        <v>0</v>
      </c>
      <c r="S402" s="13" t="b">
        <f t="shared" ref="S402:S465" si="48">IF(ISBLANK(B402),TRUE,IF(OR(ISBLANK(C402),ISBLANK(D402),ISBLANK(E402),ISBLANK(F402),ISBLANK(G402),ISBLANK(H402),ISBLANK(I402),ISBLANK(J402),ISBLANK(K402),ISBLANK(L402),ISBLANK(M402),ISBLANK(N402),ISBLANK(O402),ISBLANK(P402),ISBLANK(Q402),ISBLANK(R402)),FALSE,TRUE))</f>
        <v>1</v>
      </c>
      <c r="T402" s="13" t="b">
        <f t="shared" ref="T402:T465" si="49">IF(OR(AND(B402="N/A",D402="N/A",E402="N/A",F402="N/A"),AND(ISBLANK(B402),ISBLANK(D402),ISBLANK(E402),ISBLANK(F402)),AND(NOT(ISBLANK(B402)),B402&lt;&gt;"N/A",NOT(ISBLANK(D402)),D402&lt;&gt;"N/A",NOT(ISBLANK(E402)),E402&lt;&gt;"N/A",NOT(ISBLANK(F402)),F402&lt;&gt;"N/A")),TRUE,FALSE)</f>
        <v>1</v>
      </c>
      <c r="U402" s="13" t="b">
        <f t="shared" ref="U402:U465" si="50">IF(OR((AND(B402="N/A",R402=0)),(AND((ISBLANK(B402)=TRUE),R402=0)),(AND(NOT(ISBLANK(B402)),B402&lt;&gt;"N/A",R402&lt;&gt;0))),TRUE,FALSE)</f>
        <v>1</v>
      </c>
      <c r="V402" s="13" t="b">
        <f t="shared" si="44"/>
        <v>1</v>
      </c>
      <c r="W402" s="13" t="b">
        <f t="shared" si="45"/>
        <v>1</v>
      </c>
      <c r="X402" s="13" t="b">
        <f t="shared" si="46"/>
        <v>1</v>
      </c>
    </row>
    <row r="403" spans="1:24">
      <c r="A403" s="90">
        <v>388</v>
      </c>
      <c r="B403" s="185"/>
      <c r="C403" s="186"/>
      <c r="D403" s="177"/>
      <c r="E403" s="177"/>
      <c r="F403" s="177"/>
      <c r="G403" s="178"/>
      <c r="H403" s="178"/>
      <c r="I403" s="178"/>
      <c r="J403" s="178"/>
      <c r="K403" s="178"/>
      <c r="L403" s="178"/>
      <c r="M403" s="178"/>
      <c r="N403" s="178"/>
      <c r="O403" s="178"/>
      <c r="P403" s="178"/>
      <c r="Q403" s="178"/>
      <c r="R403" s="91">
        <f t="shared" si="47"/>
        <v>0</v>
      </c>
      <c r="S403" s="13" t="b">
        <f t="shared" si="48"/>
        <v>1</v>
      </c>
      <c r="T403" s="13" t="b">
        <f t="shared" si="49"/>
        <v>1</v>
      </c>
      <c r="U403" s="13" t="b">
        <f t="shared" si="50"/>
        <v>1</v>
      </c>
      <c r="V403" s="13" t="b">
        <f t="shared" si="44"/>
        <v>1</v>
      </c>
      <c r="W403" s="13" t="b">
        <f t="shared" si="45"/>
        <v>1</v>
      </c>
      <c r="X403" s="13" t="b">
        <f t="shared" si="46"/>
        <v>1</v>
      </c>
    </row>
    <row r="404" spans="1:24">
      <c r="A404" s="90">
        <v>389</v>
      </c>
      <c r="B404" s="185"/>
      <c r="C404" s="186"/>
      <c r="D404" s="177"/>
      <c r="E404" s="177"/>
      <c r="F404" s="177"/>
      <c r="G404" s="178"/>
      <c r="H404" s="178"/>
      <c r="I404" s="178"/>
      <c r="J404" s="178"/>
      <c r="K404" s="178"/>
      <c r="L404" s="178"/>
      <c r="M404" s="178"/>
      <c r="N404" s="178"/>
      <c r="O404" s="178"/>
      <c r="P404" s="178"/>
      <c r="Q404" s="178"/>
      <c r="R404" s="91">
        <f t="shared" si="47"/>
        <v>0</v>
      </c>
      <c r="S404" s="13" t="b">
        <f t="shared" si="48"/>
        <v>1</v>
      </c>
      <c r="T404" s="13" t="b">
        <f t="shared" si="49"/>
        <v>1</v>
      </c>
      <c r="U404" s="13" t="b">
        <f t="shared" si="50"/>
        <v>1</v>
      </c>
      <c r="V404" s="13" t="b">
        <f t="shared" si="44"/>
        <v>1</v>
      </c>
      <c r="W404" s="13" t="b">
        <f t="shared" si="45"/>
        <v>1</v>
      </c>
      <c r="X404" s="13" t="b">
        <f t="shared" si="46"/>
        <v>1</v>
      </c>
    </row>
    <row r="405" spans="1:24">
      <c r="A405" s="90">
        <v>390</v>
      </c>
      <c r="B405" s="185"/>
      <c r="C405" s="186"/>
      <c r="D405" s="177"/>
      <c r="E405" s="177"/>
      <c r="F405" s="177"/>
      <c r="G405" s="178"/>
      <c r="H405" s="178"/>
      <c r="I405" s="178"/>
      <c r="J405" s="178"/>
      <c r="K405" s="178"/>
      <c r="L405" s="178"/>
      <c r="M405" s="178"/>
      <c r="N405" s="178"/>
      <c r="O405" s="178"/>
      <c r="P405" s="178"/>
      <c r="Q405" s="178"/>
      <c r="R405" s="91">
        <f t="shared" si="47"/>
        <v>0</v>
      </c>
      <c r="S405" s="13" t="b">
        <f t="shared" si="48"/>
        <v>1</v>
      </c>
      <c r="T405" s="13" t="b">
        <f t="shared" si="49"/>
        <v>1</v>
      </c>
      <c r="U405" s="13" t="b">
        <f t="shared" si="50"/>
        <v>1</v>
      </c>
      <c r="V405" s="13" t="b">
        <f t="shared" si="44"/>
        <v>1</v>
      </c>
      <c r="W405" s="13" t="b">
        <f t="shared" si="45"/>
        <v>1</v>
      </c>
      <c r="X405" s="13" t="b">
        <f t="shared" si="46"/>
        <v>1</v>
      </c>
    </row>
    <row r="406" spans="1:24">
      <c r="A406" s="90">
        <v>391</v>
      </c>
      <c r="B406" s="185"/>
      <c r="C406" s="186"/>
      <c r="D406" s="177"/>
      <c r="E406" s="177"/>
      <c r="F406" s="177"/>
      <c r="G406" s="178"/>
      <c r="H406" s="178"/>
      <c r="I406" s="178"/>
      <c r="J406" s="178"/>
      <c r="K406" s="178"/>
      <c r="L406" s="178"/>
      <c r="M406" s="178"/>
      <c r="N406" s="178"/>
      <c r="O406" s="178"/>
      <c r="P406" s="178"/>
      <c r="Q406" s="178"/>
      <c r="R406" s="91">
        <f t="shared" si="47"/>
        <v>0</v>
      </c>
      <c r="S406" s="13" t="b">
        <f t="shared" si="48"/>
        <v>1</v>
      </c>
      <c r="T406" s="13" t="b">
        <f t="shared" si="49"/>
        <v>1</v>
      </c>
      <c r="U406" s="13" t="b">
        <f t="shared" si="50"/>
        <v>1</v>
      </c>
      <c r="V406" s="13" t="b">
        <f t="shared" si="44"/>
        <v>1</v>
      </c>
      <c r="W406" s="13" t="b">
        <f t="shared" si="45"/>
        <v>1</v>
      </c>
      <c r="X406" s="13" t="b">
        <f t="shared" si="46"/>
        <v>1</v>
      </c>
    </row>
    <row r="407" spans="1:24">
      <c r="A407" s="90">
        <v>392</v>
      </c>
      <c r="B407" s="185"/>
      <c r="C407" s="186"/>
      <c r="D407" s="177"/>
      <c r="E407" s="177"/>
      <c r="F407" s="177"/>
      <c r="G407" s="178"/>
      <c r="H407" s="178"/>
      <c r="I407" s="178"/>
      <c r="J407" s="178"/>
      <c r="K407" s="178"/>
      <c r="L407" s="178"/>
      <c r="M407" s="178"/>
      <c r="N407" s="178"/>
      <c r="O407" s="178"/>
      <c r="P407" s="178"/>
      <c r="Q407" s="178"/>
      <c r="R407" s="91">
        <f t="shared" si="47"/>
        <v>0</v>
      </c>
      <c r="S407" s="13" t="b">
        <f t="shared" si="48"/>
        <v>1</v>
      </c>
      <c r="T407" s="13" t="b">
        <f t="shared" si="49"/>
        <v>1</v>
      </c>
      <c r="U407" s="13" t="b">
        <f t="shared" si="50"/>
        <v>1</v>
      </c>
      <c r="V407" s="13" t="b">
        <f t="shared" si="44"/>
        <v>1</v>
      </c>
      <c r="W407" s="13" t="b">
        <f t="shared" si="45"/>
        <v>1</v>
      </c>
      <c r="X407" s="13" t="b">
        <f t="shared" si="46"/>
        <v>1</v>
      </c>
    </row>
    <row r="408" spans="1:24">
      <c r="A408" s="90">
        <v>393</v>
      </c>
      <c r="B408" s="185"/>
      <c r="C408" s="186"/>
      <c r="D408" s="177"/>
      <c r="E408" s="177"/>
      <c r="F408" s="177"/>
      <c r="G408" s="178"/>
      <c r="H408" s="178"/>
      <c r="I408" s="178"/>
      <c r="J408" s="178"/>
      <c r="K408" s="178"/>
      <c r="L408" s="178"/>
      <c r="M408" s="178"/>
      <c r="N408" s="178"/>
      <c r="O408" s="178"/>
      <c r="P408" s="178"/>
      <c r="Q408" s="178"/>
      <c r="R408" s="91">
        <f t="shared" si="47"/>
        <v>0</v>
      </c>
      <c r="S408" s="13" t="b">
        <f t="shared" si="48"/>
        <v>1</v>
      </c>
      <c r="T408" s="13" t="b">
        <f t="shared" si="49"/>
        <v>1</v>
      </c>
      <c r="U408" s="13" t="b">
        <f t="shared" si="50"/>
        <v>1</v>
      </c>
      <c r="V408" s="13" t="b">
        <f t="shared" si="44"/>
        <v>1</v>
      </c>
      <c r="W408" s="13" t="b">
        <f t="shared" si="45"/>
        <v>1</v>
      </c>
      <c r="X408" s="13" t="b">
        <f t="shared" si="46"/>
        <v>1</v>
      </c>
    </row>
    <row r="409" spans="1:24">
      <c r="A409" s="90">
        <v>394</v>
      </c>
      <c r="B409" s="185"/>
      <c r="C409" s="186"/>
      <c r="D409" s="177"/>
      <c r="E409" s="177"/>
      <c r="F409" s="177"/>
      <c r="G409" s="178"/>
      <c r="H409" s="178"/>
      <c r="I409" s="178"/>
      <c r="J409" s="178"/>
      <c r="K409" s="178"/>
      <c r="L409" s="178"/>
      <c r="M409" s="178"/>
      <c r="N409" s="178"/>
      <c r="O409" s="178"/>
      <c r="P409" s="178"/>
      <c r="Q409" s="178"/>
      <c r="R409" s="91">
        <f t="shared" si="47"/>
        <v>0</v>
      </c>
      <c r="S409" s="13" t="b">
        <f t="shared" si="48"/>
        <v>1</v>
      </c>
      <c r="T409" s="13" t="b">
        <f t="shared" si="49"/>
        <v>1</v>
      </c>
      <c r="U409" s="13" t="b">
        <f t="shared" si="50"/>
        <v>1</v>
      </c>
      <c r="V409" s="13" t="b">
        <f t="shared" si="44"/>
        <v>1</v>
      </c>
      <c r="W409" s="13" t="b">
        <f t="shared" si="45"/>
        <v>1</v>
      </c>
      <c r="X409" s="13" t="b">
        <f t="shared" si="46"/>
        <v>1</v>
      </c>
    </row>
    <row r="410" spans="1:24">
      <c r="A410" s="90">
        <v>395</v>
      </c>
      <c r="B410" s="185"/>
      <c r="C410" s="186"/>
      <c r="D410" s="177"/>
      <c r="E410" s="177"/>
      <c r="F410" s="177"/>
      <c r="G410" s="178"/>
      <c r="H410" s="178"/>
      <c r="I410" s="178"/>
      <c r="J410" s="178"/>
      <c r="K410" s="178"/>
      <c r="L410" s="178"/>
      <c r="M410" s="178"/>
      <c r="N410" s="178"/>
      <c r="O410" s="178"/>
      <c r="P410" s="178"/>
      <c r="Q410" s="178"/>
      <c r="R410" s="91">
        <f t="shared" si="47"/>
        <v>0</v>
      </c>
      <c r="S410" s="13" t="b">
        <f t="shared" si="48"/>
        <v>1</v>
      </c>
      <c r="T410" s="13" t="b">
        <f t="shared" si="49"/>
        <v>1</v>
      </c>
      <c r="U410" s="13" t="b">
        <f t="shared" si="50"/>
        <v>1</v>
      </c>
      <c r="V410" s="13" t="b">
        <f t="shared" si="44"/>
        <v>1</v>
      </c>
      <c r="W410" s="13" t="b">
        <f t="shared" si="45"/>
        <v>1</v>
      </c>
      <c r="X410" s="13" t="b">
        <f t="shared" si="46"/>
        <v>1</v>
      </c>
    </row>
    <row r="411" spans="1:24">
      <c r="A411" s="90">
        <v>396</v>
      </c>
      <c r="B411" s="185"/>
      <c r="C411" s="186"/>
      <c r="D411" s="177"/>
      <c r="E411" s="177"/>
      <c r="F411" s="177"/>
      <c r="G411" s="178"/>
      <c r="H411" s="178"/>
      <c r="I411" s="178"/>
      <c r="J411" s="178"/>
      <c r="K411" s="178"/>
      <c r="L411" s="178"/>
      <c r="M411" s="178"/>
      <c r="N411" s="178"/>
      <c r="O411" s="178"/>
      <c r="P411" s="178"/>
      <c r="Q411" s="178"/>
      <c r="R411" s="91">
        <f t="shared" si="47"/>
        <v>0</v>
      </c>
      <c r="S411" s="13" t="b">
        <f t="shared" si="48"/>
        <v>1</v>
      </c>
      <c r="T411" s="13" t="b">
        <f t="shared" si="49"/>
        <v>1</v>
      </c>
      <c r="U411" s="13" t="b">
        <f t="shared" si="50"/>
        <v>1</v>
      </c>
      <c r="V411" s="13" t="b">
        <f t="shared" si="44"/>
        <v>1</v>
      </c>
      <c r="W411" s="13" t="b">
        <f t="shared" si="45"/>
        <v>1</v>
      </c>
      <c r="X411" s="13" t="b">
        <f t="shared" si="46"/>
        <v>1</v>
      </c>
    </row>
    <row r="412" spans="1:24">
      <c r="A412" s="90">
        <v>397</v>
      </c>
      <c r="B412" s="185"/>
      <c r="C412" s="186"/>
      <c r="D412" s="177"/>
      <c r="E412" s="177"/>
      <c r="F412" s="177"/>
      <c r="G412" s="178"/>
      <c r="H412" s="178"/>
      <c r="I412" s="178"/>
      <c r="J412" s="178"/>
      <c r="K412" s="178"/>
      <c r="L412" s="178"/>
      <c r="M412" s="178"/>
      <c r="N412" s="178"/>
      <c r="O412" s="178"/>
      <c r="P412" s="178"/>
      <c r="Q412" s="178"/>
      <c r="R412" s="91">
        <f t="shared" si="47"/>
        <v>0</v>
      </c>
      <c r="S412" s="13" t="b">
        <f t="shared" si="48"/>
        <v>1</v>
      </c>
      <c r="T412" s="13" t="b">
        <f t="shared" si="49"/>
        <v>1</v>
      </c>
      <c r="U412" s="13" t="b">
        <f t="shared" si="50"/>
        <v>1</v>
      </c>
      <c r="V412" s="13" t="b">
        <f t="shared" si="44"/>
        <v>1</v>
      </c>
      <c r="W412" s="13" t="b">
        <f t="shared" si="45"/>
        <v>1</v>
      </c>
      <c r="X412" s="13" t="b">
        <f t="shared" si="46"/>
        <v>1</v>
      </c>
    </row>
    <row r="413" spans="1:24">
      <c r="A413" s="90">
        <v>398</v>
      </c>
      <c r="B413" s="185"/>
      <c r="C413" s="186"/>
      <c r="D413" s="177"/>
      <c r="E413" s="177"/>
      <c r="F413" s="177"/>
      <c r="G413" s="178"/>
      <c r="H413" s="178"/>
      <c r="I413" s="178"/>
      <c r="J413" s="178"/>
      <c r="K413" s="178"/>
      <c r="L413" s="178"/>
      <c r="M413" s="178"/>
      <c r="N413" s="178"/>
      <c r="O413" s="178"/>
      <c r="P413" s="178"/>
      <c r="Q413" s="178"/>
      <c r="R413" s="91">
        <f t="shared" si="47"/>
        <v>0</v>
      </c>
      <c r="S413" s="13" t="b">
        <f t="shared" si="48"/>
        <v>1</v>
      </c>
      <c r="T413" s="13" t="b">
        <f t="shared" si="49"/>
        <v>1</v>
      </c>
      <c r="U413" s="13" t="b">
        <f t="shared" si="50"/>
        <v>1</v>
      </c>
      <c r="V413" s="13" t="b">
        <f t="shared" si="44"/>
        <v>1</v>
      </c>
      <c r="W413" s="13" t="b">
        <f t="shared" si="45"/>
        <v>1</v>
      </c>
      <c r="X413" s="13" t="b">
        <f t="shared" si="46"/>
        <v>1</v>
      </c>
    </row>
    <row r="414" spans="1:24">
      <c r="A414" s="90">
        <v>399</v>
      </c>
      <c r="B414" s="185"/>
      <c r="C414" s="186"/>
      <c r="D414" s="177"/>
      <c r="E414" s="177"/>
      <c r="F414" s="177"/>
      <c r="G414" s="178"/>
      <c r="H414" s="178"/>
      <c r="I414" s="178"/>
      <c r="J414" s="178"/>
      <c r="K414" s="178"/>
      <c r="L414" s="178"/>
      <c r="M414" s="178"/>
      <c r="N414" s="178"/>
      <c r="O414" s="178"/>
      <c r="P414" s="178"/>
      <c r="Q414" s="178"/>
      <c r="R414" s="91">
        <f t="shared" si="47"/>
        <v>0</v>
      </c>
      <c r="S414" s="13" t="b">
        <f t="shared" si="48"/>
        <v>1</v>
      </c>
      <c r="T414" s="13" t="b">
        <f t="shared" si="49"/>
        <v>1</v>
      </c>
      <c r="U414" s="13" t="b">
        <f t="shared" si="50"/>
        <v>1</v>
      </c>
      <c r="V414" s="13" t="b">
        <f t="shared" si="44"/>
        <v>1</v>
      </c>
      <c r="W414" s="13" t="b">
        <f t="shared" si="45"/>
        <v>1</v>
      </c>
      <c r="X414" s="13" t="b">
        <f t="shared" si="46"/>
        <v>1</v>
      </c>
    </row>
    <row r="415" spans="1:24">
      <c r="A415" s="90">
        <v>400</v>
      </c>
      <c r="B415" s="185"/>
      <c r="C415" s="186"/>
      <c r="D415" s="177"/>
      <c r="E415" s="177"/>
      <c r="F415" s="177"/>
      <c r="G415" s="178"/>
      <c r="H415" s="178"/>
      <c r="I415" s="178"/>
      <c r="J415" s="178"/>
      <c r="K415" s="178"/>
      <c r="L415" s="178"/>
      <c r="M415" s="178"/>
      <c r="N415" s="178"/>
      <c r="O415" s="178"/>
      <c r="P415" s="178"/>
      <c r="Q415" s="178"/>
      <c r="R415" s="91">
        <f t="shared" si="47"/>
        <v>0</v>
      </c>
      <c r="S415" s="13" t="b">
        <f t="shared" si="48"/>
        <v>1</v>
      </c>
      <c r="T415" s="13" t="b">
        <f t="shared" si="49"/>
        <v>1</v>
      </c>
      <c r="U415" s="13" t="b">
        <f t="shared" si="50"/>
        <v>1</v>
      </c>
      <c r="V415" s="13" t="b">
        <f t="shared" si="44"/>
        <v>1</v>
      </c>
      <c r="W415" s="13" t="b">
        <f t="shared" si="45"/>
        <v>1</v>
      </c>
      <c r="X415" s="13" t="b">
        <f t="shared" si="46"/>
        <v>1</v>
      </c>
    </row>
    <row r="416" spans="1:24">
      <c r="A416" s="90">
        <v>401</v>
      </c>
      <c r="B416" s="185"/>
      <c r="C416" s="186"/>
      <c r="D416" s="177"/>
      <c r="E416" s="177"/>
      <c r="F416" s="177"/>
      <c r="G416" s="178"/>
      <c r="H416" s="178"/>
      <c r="I416" s="178"/>
      <c r="J416" s="178"/>
      <c r="K416" s="178"/>
      <c r="L416" s="178"/>
      <c r="M416" s="178"/>
      <c r="N416" s="178"/>
      <c r="O416" s="178"/>
      <c r="P416" s="178"/>
      <c r="Q416" s="178"/>
      <c r="R416" s="91">
        <f t="shared" si="47"/>
        <v>0</v>
      </c>
      <c r="S416" s="13" t="b">
        <f t="shared" si="48"/>
        <v>1</v>
      </c>
      <c r="T416" s="13" t="b">
        <f t="shared" si="49"/>
        <v>1</v>
      </c>
      <c r="U416" s="13" t="b">
        <f t="shared" si="50"/>
        <v>1</v>
      </c>
      <c r="V416" s="13" t="b">
        <f t="shared" si="44"/>
        <v>1</v>
      </c>
      <c r="W416" s="13" t="b">
        <f t="shared" si="45"/>
        <v>1</v>
      </c>
      <c r="X416" s="13" t="b">
        <f t="shared" si="46"/>
        <v>1</v>
      </c>
    </row>
    <row r="417" spans="1:24">
      <c r="A417" s="90">
        <v>402</v>
      </c>
      <c r="B417" s="185"/>
      <c r="C417" s="186"/>
      <c r="D417" s="177"/>
      <c r="E417" s="177"/>
      <c r="F417" s="177"/>
      <c r="G417" s="178"/>
      <c r="H417" s="178"/>
      <c r="I417" s="178"/>
      <c r="J417" s="178"/>
      <c r="K417" s="178"/>
      <c r="L417" s="178"/>
      <c r="M417" s="178"/>
      <c r="N417" s="178"/>
      <c r="O417" s="178"/>
      <c r="P417" s="178"/>
      <c r="Q417" s="178"/>
      <c r="R417" s="91">
        <f t="shared" si="47"/>
        <v>0</v>
      </c>
      <c r="S417" s="13" t="b">
        <f t="shared" si="48"/>
        <v>1</v>
      </c>
      <c r="T417" s="13" t="b">
        <f t="shared" si="49"/>
        <v>1</v>
      </c>
      <c r="U417" s="13" t="b">
        <f t="shared" si="50"/>
        <v>1</v>
      </c>
      <c r="V417" s="13" t="b">
        <f t="shared" si="44"/>
        <v>1</v>
      </c>
      <c r="W417" s="13" t="b">
        <f t="shared" si="45"/>
        <v>1</v>
      </c>
      <c r="X417" s="13" t="b">
        <f t="shared" si="46"/>
        <v>1</v>
      </c>
    </row>
    <row r="418" spans="1:24">
      <c r="A418" s="90">
        <v>403</v>
      </c>
      <c r="B418" s="185"/>
      <c r="C418" s="186"/>
      <c r="D418" s="177"/>
      <c r="E418" s="177"/>
      <c r="F418" s="177"/>
      <c r="G418" s="178"/>
      <c r="H418" s="178"/>
      <c r="I418" s="178"/>
      <c r="J418" s="178"/>
      <c r="K418" s="178"/>
      <c r="L418" s="178"/>
      <c r="M418" s="178"/>
      <c r="N418" s="178"/>
      <c r="O418" s="178"/>
      <c r="P418" s="178"/>
      <c r="Q418" s="178"/>
      <c r="R418" s="91">
        <f t="shared" si="47"/>
        <v>0</v>
      </c>
      <c r="S418" s="13" t="b">
        <f t="shared" si="48"/>
        <v>1</v>
      </c>
      <c r="T418" s="13" t="b">
        <f t="shared" si="49"/>
        <v>1</v>
      </c>
      <c r="U418" s="13" t="b">
        <f t="shared" si="50"/>
        <v>1</v>
      </c>
      <c r="V418" s="13" t="b">
        <f t="shared" si="44"/>
        <v>1</v>
      </c>
      <c r="W418" s="13" t="b">
        <f t="shared" si="45"/>
        <v>1</v>
      </c>
      <c r="X418" s="13" t="b">
        <f t="shared" si="46"/>
        <v>1</v>
      </c>
    </row>
    <row r="419" spans="1:24">
      <c r="A419" s="90">
        <v>404</v>
      </c>
      <c r="B419" s="185"/>
      <c r="C419" s="186"/>
      <c r="D419" s="177"/>
      <c r="E419" s="177"/>
      <c r="F419" s="177"/>
      <c r="G419" s="178"/>
      <c r="H419" s="178"/>
      <c r="I419" s="178"/>
      <c r="J419" s="178"/>
      <c r="K419" s="178"/>
      <c r="L419" s="178"/>
      <c r="M419" s="178"/>
      <c r="N419" s="178"/>
      <c r="O419" s="178"/>
      <c r="P419" s="178"/>
      <c r="Q419" s="178"/>
      <c r="R419" s="91">
        <f t="shared" si="47"/>
        <v>0</v>
      </c>
      <c r="S419" s="13" t="b">
        <f t="shared" si="48"/>
        <v>1</v>
      </c>
      <c r="T419" s="13" t="b">
        <f t="shared" si="49"/>
        <v>1</v>
      </c>
      <c r="U419" s="13" t="b">
        <f t="shared" si="50"/>
        <v>1</v>
      </c>
      <c r="V419" s="13" t="b">
        <f t="shared" si="44"/>
        <v>1</v>
      </c>
      <c r="W419" s="13" t="b">
        <f t="shared" si="45"/>
        <v>1</v>
      </c>
      <c r="X419" s="13" t="b">
        <f t="shared" si="46"/>
        <v>1</v>
      </c>
    </row>
    <row r="420" spans="1:24">
      <c r="A420" s="90">
        <v>405</v>
      </c>
      <c r="B420" s="185"/>
      <c r="C420" s="186"/>
      <c r="D420" s="177"/>
      <c r="E420" s="177"/>
      <c r="F420" s="177"/>
      <c r="G420" s="178"/>
      <c r="H420" s="178"/>
      <c r="I420" s="178"/>
      <c r="J420" s="178"/>
      <c r="K420" s="178"/>
      <c r="L420" s="178"/>
      <c r="M420" s="178"/>
      <c r="N420" s="178"/>
      <c r="O420" s="178"/>
      <c r="P420" s="178"/>
      <c r="Q420" s="178"/>
      <c r="R420" s="91">
        <f t="shared" si="47"/>
        <v>0</v>
      </c>
      <c r="S420" s="13" t="b">
        <f t="shared" si="48"/>
        <v>1</v>
      </c>
      <c r="T420" s="13" t="b">
        <f t="shared" si="49"/>
        <v>1</v>
      </c>
      <c r="U420" s="13" t="b">
        <f t="shared" si="50"/>
        <v>1</v>
      </c>
      <c r="V420" s="13" t="b">
        <f t="shared" si="44"/>
        <v>1</v>
      </c>
      <c r="W420" s="13" t="b">
        <f t="shared" si="45"/>
        <v>1</v>
      </c>
      <c r="X420" s="13" t="b">
        <f t="shared" si="46"/>
        <v>1</v>
      </c>
    </row>
    <row r="421" spans="1:24">
      <c r="A421" s="90">
        <v>406</v>
      </c>
      <c r="B421" s="185"/>
      <c r="C421" s="186"/>
      <c r="D421" s="177"/>
      <c r="E421" s="177"/>
      <c r="F421" s="177"/>
      <c r="G421" s="178"/>
      <c r="H421" s="178"/>
      <c r="I421" s="178"/>
      <c r="J421" s="178"/>
      <c r="K421" s="178"/>
      <c r="L421" s="178"/>
      <c r="M421" s="178"/>
      <c r="N421" s="178"/>
      <c r="O421" s="178"/>
      <c r="P421" s="178"/>
      <c r="Q421" s="178"/>
      <c r="R421" s="91">
        <f t="shared" si="47"/>
        <v>0</v>
      </c>
      <c r="S421" s="13" t="b">
        <f t="shared" si="48"/>
        <v>1</v>
      </c>
      <c r="T421" s="13" t="b">
        <f t="shared" si="49"/>
        <v>1</v>
      </c>
      <c r="U421" s="13" t="b">
        <f t="shared" si="50"/>
        <v>1</v>
      </c>
      <c r="V421" s="13" t="b">
        <f t="shared" si="44"/>
        <v>1</v>
      </c>
      <c r="W421" s="13" t="b">
        <f t="shared" si="45"/>
        <v>1</v>
      </c>
      <c r="X421" s="13" t="b">
        <f t="shared" si="46"/>
        <v>1</v>
      </c>
    </row>
    <row r="422" spans="1:24">
      <c r="A422" s="90">
        <v>407</v>
      </c>
      <c r="B422" s="185"/>
      <c r="C422" s="186"/>
      <c r="D422" s="177"/>
      <c r="E422" s="177"/>
      <c r="F422" s="177"/>
      <c r="G422" s="178"/>
      <c r="H422" s="178"/>
      <c r="I422" s="178"/>
      <c r="J422" s="178"/>
      <c r="K422" s="178"/>
      <c r="L422" s="178"/>
      <c r="M422" s="178"/>
      <c r="N422" s="178"/>
      <c r="O422" s="178"/>
      <c r="P422" s="178"/>
      <c r="Q422" s="178"/>
      <c r="R422" s="91">
        <f t="shared" si="47"/>
        <v>0</v>
      </c>
      <c r="S422" s="13" t="b">
        <f t="shared" si="48"/>
        <v>1</v>
      </c>
      <c r="T422" s="13" t="b">
        <f t="shared" si="49"/>
        <v>1</v>
      </c>
      <c r="U422" s="13" t="b">
        <f t="shared" si="50"/>
        <v>1</v>
      </c>
      <c r="V422" s="13" t="b">
        <f t="shared" si="44"/>
        <v>1</v>
      </c>
      <c r="W422" s="13" t="b">
        <f t="shared" si="45"/>
        <v>1</v>
      </c>
      <c r="X422" s="13" t="b">
        <f t="shared" si="46"/>
        <v>1</v>
      </c>
    </row>
    <row r="423" spans="1:24">
      <c r="A423" s="90">
        <v>408</v>
      </c>
      <c r="B423" s="185"/>
      <c r="C423" s="186"/>
      <c r="D423" s="177"/>
      <c r="E423" s="177"/>
      <c r="F423" s="177"/>
      <c r="G423" s="178"/>
      <c r="H423" s="178"/>
      <c r="I423" s="178"/>
      <c r="J423" s="178"/>
      <c r="K423" s="178"/>
      <c r="L423" s="178"/>
      <c r="M423" s="178"/>
      <c r="N423" s="178"/>
      <c r="O423" s="178"/>
      <c r="P423" s="178"/>
      <c r="Q423" s="178"/>
      <c r="R423" s="91">
        <f t="shared" si="47"/>
        <v>0</v>
      </c>
      <c r="S423" s="13" t="b">
        <f t="shared" si="48"/>
        <v>1</v>
      </c>
      <c r="T423" s="13" t="b">
        <f t="shared" si="49"/>
        <v>1</v>
      </c>
      <c r="U423" s="13" t="b">
        <f t="shared" si="50"/>
        <v>1</v>
      </c>
      <c r="V423" s="13" t="b">
        <f t="shared" si="44"/>
        <v>1</v>
      </c>
      <c r="W423" s="13" t="b">
        <f t="shared" si="45"/>
        <v>1</v>
      </c>
      <c r="X423" s="13" t="b">
        <f t="shared" si="46"/>
        <v>1</v>
      </c>
    </row>
    <row r="424" spans="1:24">
      <c r="A424" s="90">
        <v>409</v>
      </c>
      <c r="B424" s="185"/>
      <c r="C424" s="186"/>
      <c r="D424" s="177"/>
      <c r="E424" s="177"/>
      <c r="F424" s="177"/>
      <c r="G424" s="178"/>
      <c r="H424" s="178"/>
      <c r="I424" s="178"/>
      <c r="J424" s="178"/>
      <c r="K424" s="178"/>
      <c r="L424" s="178"/>
      <c r="M424" s="178"/>
      <c r="N424" s="178"/>
      <c r="O424" s="178"/>
      <c r="P424" s="178"/>
      <c r="Q424" s="178"/>
      <c r="R424" s="91">
        <f t="shared" si="47"/>
        <v>0</v>
      </c>
      <c r="S424" s="13" t="b">
        <f t="shared" si="48"/>
        <v>1</v>
      </c>
      <c r="T424" s="13" t="b">
        <f t="shared" si="49"/>
        <v>1</v>
      </c>
      <c r="U424" s="13" t="b">
        <f t="shared" si="50"/>
        <v>1</v>
      </c>
      <c r="V424" s="13" t="b">
        <f t="shared" si="44"/>
        <v>1</v>
      </c>
      <c r="W424" s="13" t="b">
        <f t="shared" si="45"/>
        <v>1</v>
      </c>
      <c r="X424" s="13" t="b">
        <f t="shared" si="46"/>
        <v>1</v>
      </c>
    </row>
    <row r="425" spans="1:24">
      <c r="A425" s="90">
        <v>410</v>
      </c>
      <c r="B425" s="185"/>
      <c r="C425" s="186"/>
      <c r="D425" s="177"/>
      <c r="E425" s="177"/>
      <c r="F425" s="177"/>
      <c r="G425" s="178"/>
      <c r="H425" s="178"/>
      <c r="I425" s="178"/>
      <c r="J425" s="178"/>
      <c r="K425" s="178"/>
      <c r="L425" s="178"/>
      <c r="M425" s="178"/>
      <c r="N425" s="178"/>
      <c r="O425" s="178"/>
      <c r="P425" s="178"/>
      <c r="Q425" s="178"/>
      <c r="R425" s="91">
        <f t="shared" si="47"/>
        <v>0</v>
      </c>
      <c r="S425" s="13" t="b">
        <f t="shared" si="48"/>
        <v>1</v>
      </c>
      <c r="T425" s="13" t="b">
        <f t="shared" si="49"/>
        <v>1</v>
      </c>
      <c r="U425" s="13" t="b">
        <f t="shared" si="50"/>
        <v>1</v>
      </c>
      <c r="V425" s="13" t="b">
        <f t="shared" si="44"/>
        <v>1</v>
      </c>
      <c r="W425" s="13" t="b">
        <f t="shared" si="45"/>
        <v>1</v>
      </c>
      <c r="X425" s="13" t="b">
        <f t="shared" si="46"/>
        <v>1</v>
      </c>
    </row>
    <row r="426" spans="1:24">
      <c r="A426" s="90">
        <v>411</v>
      </c>
      <c r="B426" s="185"/>
      <c r="C426" s="186"/>
      <c r="D426" s="177"/>
      <c r="E426" s="177"/>
      <c r="F426" s="177"/>
      <c r="G426" s="178"/>
      <c r="H426" s="178"/>
      <c r="I426" s="178"/>
      <c r="J426" s="178"/>
      <c r="K426" s="178"/>
      <c r="L426" s="178"/>
      <c r="M426" s="178"/>
      <c r="N426" s="178"/>
      <c r="O426" s="178"/>
      <c r="P426" s="178"/>
      <c r="Q426" s="178"/>
      <c r="R426" s="91">
        <f t="shared" si="47"/>
        <v>0</v>
      </c>
      <c r="S426" s="13" t="b">
        <f t="shared" si="48"/>
        <v>1</v>
      </c>
      <c r="T426" s="13" t="b">
        <f t="shared" si="49"/>
        <v>1</v>
      </c>
      <c r="U426" s="13" t="b">
        <f t="shared" si="50"/>
        <v>1</v>
      </c>
      <c r="V426" s="13" t="b">
        <f t="shared" si="44"/>
        <v>1</v>
      </c>
      <c r="W426" s="13" t="b">
        <f t="shared" si="45"/>
        <v>1</v>
      </c>
      <c r="X426" s="13" t="b">
        <f t="shared" si="46"/>
        <v>1</v>
      </c>
    </row>
    <row r="427" spans="1:24">
      <c r="A427" s="90">
        <v>412</v>
      </c>
      <c r="B427" s="185"/>
      <c r="C427" s="186"/>
      <c r="D427" s="177"/>
      <c r="E427" s="177"/>
      <c r="F427" s="177"/>
      <c r="G427" s="178"/>
      <c r="H427" s="178"/>
      <c r="I427" s="178"/>
      <c r="J427" s="178"/>
      <c r="K427" s="178"/>
      <c r="L427" s="178"/>
      <c r="M427" s="178"/>
      <c r="N427" s="178"/>
      <c r="O427" s="178"/>
      <c r="P427" s="178"/>
      <c r="Q427" s="178"/>
      <c r="R427" s="91">
        <f t="shared" si="47"/>
        <v>0</v>
      </c>
      <c r="S427" s="13" t="b">
        <f t="shared" si="48"/>
        <v>1</v>
      </c>
      <c r="T427" s="13" t="b">
        <f t="shared" si="49"/>
        <v>1</v>
      </c>
      <c r="U427" s="13" t="b">
        <f t="shared" si="50"/>
        <v>1</v>
      </c>
      <c r="V427" s="13" t="b">
        <f t="shared" si="44"/>
        <v>1</v>
      </c>
      <c r="W427" s="13" t="b">
        <f t="shared" si="45"/>
        <v>1</v>
      </c>
      <c r="X427" s="13" t="b">
        <f t="shared" si="46"/>
        <v>1</v>
      </c>
    </row>
    <row r="428" spans="1:24">
      <c r="A428" s="90">
        <v>413</v>
      </c>
      <c r="B428" s="185"/>
      <c r="C428" s="186"/>
      <c r="D428" s="177"/>
      <c r="E428" s="177"/>
      <c r="F428" s="177"/>
      <c r="G428" s="178"/>
      <c r="H428" s="178"/>
      <c r="I428" s="178"/>
      <c r="J428" s="178"/>
      <c r="K428" s="178"/>
      <c r="L428" s="178"/>
      <c r="M428" s="178"/>
      <c r="N428" s="178"/>
      <c r="O428" s="178"/>
      <c r="P428" s="178"/>
      <c r="Q428" s="178"/>
      <c r="R428" s="91">
        <f t="shared" si="47"/>
        <v>0</v>
      </c>
      <c r="S428" s="13" t="b">
        <f t="shared" si="48"/>
        <v>1</v>
      </c>
      <c r="T428" s="13" t="b">
        <f t="shared" si="49"/>
        <v>1</v>
      </c>
      <c r="U428" s="13" t="b">
        <f t="shared" si="50"/>
        <v>1</v>
      </c>
      <c r="V428" s="13" t="b">
        <f t="shared" si="44"/>
        <v>1</v>
      </c>
      <c r="W428" s="13" t="b">
        <f t="shared" si="45"/>
        <v>1</v>
      </c>
      <c r="X428" s="13" t="b">
        <f t="shared" si="46"/>
        <v>1</v>
      </c>
    </row>
    <row r="429" spans="1:24">
      <c r="A429" s="90">
        <v>414</v>
      </c>
      <c r="B429" s="185"/>
      <c r="C429" s="186"/>
      <c r="D429" s="177"/>
      <c r="E429" s="177"/>
      <c r="F429" s="177"/>
      <c r="G429" s="178"/>
      <c r="H429" s="178"/>
      <c r="I429" s="178"/>
      <c r="J429" s="178"/>
      <c r="K429" s="178"/>
      <c r="L429" s="178"/>
      <c r="M429" s="178"/>
      <c r="N429" s="178"/>
      <c r="O429" s="178"/>
      <c r="P429" s="178"/>
      <c r="Q429" s="178"/>
      <c r="R429" s="91">
        <f t="shared" si="47"/>
        <v>0</v>
      </c>
      <c r="S429" s="13" t="b">
        <f t="shared" si="48"/>
        <v>1</v>
      </c>
      <c r="T429" s="13" t="b">
        <f t="shared" si="49"/>
        <v>1</v>
      </c>
      <c r="U429" s="13" t="b">
        <f t="shared" si="50"/>
        <v>1</v>
      </c>
      <c r="V429" s="13" t="b">
        <f t="shared" si="44"/>
        <v>1</v>
      </c>
      <c r="W429" s="13" t="b">
        <f t="shared" si="45"/>
        <v>1</v>
      </c>
      <c r="X429" s="13" t="b">
        <f t="shared" si="46"/>
        <v>1</v>
      </c>
    </row>
    <row r="430" spans="1:24">
      <c r="A430" s="90">
        <v>415</v>
      </c>
      <c r="B430" s="185"/>
      <c r="C430" s="186"/>
      <c r="D430" s="177"/>
      <c r="E430" s="177"/>
      <c r="F430" s="177"/>
      <c r="G430" s="178"/>
      <c r="H430" s="178"/>
      <c r="I430" s="178"/>
      <c r="J430" s="178"/>
      <c r="K430" s="178"/>
      <c r="L430" s="178"/>
      <c r="M430" s="178"/>
      <c r="N430" s="178"/>
      <c r="O430" s="178"/>
      <c r="P430" s="178"/>
      <c r="Q430" s="178"/>
      <c r="R430" s="91">
        <f t="shared" si="47"/>
        <v>0</v>
      </c>
      <c r="S430" s="13" t="b">
        <f t="shared" si="48"/>
        <v>1</v>
      </c>
      <c r="T430" s="13" t="b">
        <f t="shared" si="49"/>
        <v>1</v>
      </c>
      <c r="U430" s="13" t="b">
        <f t="shared" si="50"/>
        <v>1</v>
      </c>
      <c r="V430" s="13" t="b">
        <f t="shared" si="44"/>
        <v>1</v>
      </c>
      <c r="W430" s="13" t="b">
        <f t="shared" si="45"/>
        <v>1</v>
      </c>
      <c r="X430" s="13" t="b">
        <f t="shared" si="46"/>
        <v>1</v>
      </c>
    </row>
    <row r="431" spans="1:24">
      <c r="A431" s="90">
        <v>416</v>
      </c>
      <c r="B431" s="185"/>
      <c r="C431" s="186"/>
      <c r="D431" s="177"/>
      <c r="E431" s="177"/>
      <c r="F431" s="177"/>
      <c r="G431" s="178"/>
      <c r="H431" s="178"/>
      <c r="I431" s="178"/>
      <c r="J431" s="178"/>
      <c r="K431" s="178"/>
      <c r="L431" s="178"/>
      <c r="M431" s="178"/>
      <c r="N431" s="178"/>
      <c r="O431" s="178"/>
      <c r="P431" s="178"/>
      <c r="Q431" s="178"/>
      <c r="R431" s="91">
        <f t="shared" si="47"/>
        <v>0</v>
      </c>
      <c r="S431" s="13" t="b">
        <f t="shared" si="48"/>
        <v>1</v>
      </c>
      <c r="T431" s="13" t="b">
        <f t="shared" si="49"/>
        <v>1</v>
      </c>
      <c r="U431" s="13" t="b">
        <f t="shared" si="50"/>
        <v>1</v>
      </c>
      <c r="V431" s="13" t="b">
        <f t="shared" si="44"/>
        <v>1</v>
      </c>
      <c r="W431" s="13" t="b">
        <f t="shared" si="45"/>
        <v>1</v>
      </c>
      <c r="X431" s="13" t="b">
        <f t="shared" si="46"/>
        <v>1</v>
      </c>
    </row>
    <row r="432" spans="1:24">
      <c r="A432" s="90">
        <v>417</v>
      </c>
      <c r="B432" s="185"/>
      <c r="C432" s="186"/>
      <c r="D432" s="177"/>
      <c r="E432" s="177"/>
      <c r="F432" s="177"/>
      <c r="G432" s="178"/>
      <c r="H432" s="178"/>
      <c r="I432" s="178"/>
      <c r="J432" s="178"/>
      <c r="K432" s="178"/>
      <c r="L432" s="178"/>
      <c r="M432" s="178"/>
      <c r="N432" s="178"/>
      <c r="O432" s="178"/>
      <c r="P432" s="178"/>
      <c r="Q432" s="178"/>
      <c r="R432" s="91">
        <f t="shared" si="47"/>
        <v>0</v>
      </c>
      <c r="S432" s="13" t="b">
        <f t="shared" si="48"/>
        <v>1</v>
      </c>
      <c r="T432" s="13" t="b">
        <f t="shared" si="49"/>
        <v>1</v>
      </c>
      <c r="U432" s="13" t="b">
        <f t="shared" si="50"/>
        <v>1</v>
      </c>
      <c r="V432" s="13" t="b">
        <f t="shared" si="44"/>
        <v>1</v>
      </c>
      <c r="W432" s="13" t="b">
        <f t="shared" si="45"/>
        <v>1</v>
      </c>
      <c r="X432" s="13" t="b">
        <f t="shared" si="46"/>
        <v>1</v>
      </c>
    </row>
    <row r="433" spans="1:24">
      <c r="A433" s="90">
        <v>418</v>
      </c>
      <c r="B433" s="185"/>
      <c r="C433" s="186"/>
      <c r="D433" s="177"/>
      <c r="E433" s="177"/>
      <c r="F433" s="177"/>
      <c r="G433" s="178"/>
      <c r="H433" s="178"/>
      <c r="I433" s="178"/>
      <c r="J433" s="178"/>
      <c r="K433" s="178"/>
      <c r="L433" s="178"/>
      <c r="M433" s="178"/>
      <c r="N433" s="178"/>
      <c r="O433" s="178"/>
      <c r="P433" s="178"/>
      <c r="Q433" s="178"/>
      <c r="R433" s="91">
        <f t="shared" si="47"/>
        <v>0</v>
      </c>
      <c r="S433" s="13" t="b">
        <f t="shared" si="48"/>
        <v>1</v>
      </c>
      <c r="T433" s="13" t="b">
        <f t="shared" si="49"/>
        <v>1</v>
      </c>
      <c r="U433" s="13" t="b">
        <f t="shared" si="50"/>
        <v>1</v>
      </c>
      <c r="V433" s="13" t="b">
        <f t="shared" si="44"/>
        <v>1</v>
      </c>
      <c r="W433" s="13" t="b">
        <f t="shared" si="45"/>
        <v>1</v>
      </c>
      <c r="X433" s="13" t="b">
        <f t="shared" si="46"/>
        <v>1</v>
      </c>
    </row>
    <row r="434" spans="1:24">
      <c r="A434" s="90">
        <v>419</v>
      </c>
      <c r="B434" s="185"/>
      <c r="C434" s="186"/>
      <c r="D434" s="177"/>
      <c r="E434" s="177"/>
      <c r="F434" s="177"/>
      <c r="G434" s="178"/>
      <c r="H434" s="178"/>
      <c r="I434" s="178"/>
      <c r="J434" s="178"/>
      <c r="K434" s="178"/>
      <c r="L434" s="178"/>
      <c r="M434" s="178"/>
      <c r="N434" s="178"/>
      <c r="O434" s="178"/>
      <c r="P434" s="178"/>
      <c r="Q434" s="178"/>
      <c r="R434" s="91">
        <f t="shared" si="47"/>
        <v>0</v>
      </c>
      <c r="S434" s="13" t="b">
        <f t="shared" si="48"/>
        <v>1</v>
      </c>
      <c r="T434" s="13" t="b">
        <f t="shared" si="49"/>
        <v>1</v>
      </c>
      <c r="U434" s="13" t="b">
        <f t="shared" si="50"/>
        <v>1</v>
      </c>
      <c r="V434" s="13" t="b">
        <f t="shared" si="44"/>
        <v>1</v>
      </c>
      <c r="W434" s="13" t="b">
        <f t="shared" si="45"/>
        <v>1</v>
      </c>
      <c r="X434" s="13" t="b">
        <f t="shared" si="46"/>
        <v>1</v>
      </c>
    </row>
    <row r="435" spans="1:24">
      <c r="A435" s="90">
        <v>420</v>
      </c>
      <c r="B435" s="185"/>
      <c r="C435" s="186"/>
      <c r="D435" s="177"/>
      <c r="E435" s="177"/>
      <c r="F435" s="177"/>
      <c r="G435" s="178"/>
      <c r="H435" s="178"/>
      <c r="I435" s="178"/>
      <c r="J435" s="178"/>
      <c r="K435" s="178"/>
      <c r="L435" s="178"/>
      <c r="M435" s="178"/>
      <c r="N435" s="178"/>
      <c r="O435" s="178"/>
      <c r="P435" s="178"/>
      <c r="Q435" s="178"/>
      <c r="R435" s="91">
        <f t="shared" si="47"/>
        <v>0</v>
      </c>
      <c r="S435" s="13" t="b">
        <f t="shared" si="48"/>
        <v>1</v>
      </c>
      <c r="T435" s="13" t="b">
        <f t="shared" si="49"/>
        <v>1</v>
      </c>
      <c r="U435" s="13" t="b">
        <f t="shared" si="50"/>
        <v>1</v>
      </c>
      <c r="V435" s="13" t="b">
        <f t="shared" si="44"/>
        <v>1</v>
      </c>
      <c r="W435" s="13" t="b">
        <f t="shared" si="45"/>
        <v>1</v>
      </c>
      <c r="X435" s="13" t="b">
        <f t="shared" si="46"/>
        <v>1</v>
      </c>
    </row>
    <row r="436" spans="1:24">
      <c r="A436" s="90">
        <v>421</v>
      </c>
      <c r="B436" s="185"/>
      <c r="C436" s="186"/>
      <c r="D436" s="177"/>
      <c r="E436" s="177"/>
      <c r="F436" s="177"/>
      <c r="G436" s="178"/>
      <c r="H436" s="178"/>
      <c r="I436" s="178"/>
      <c r="J436" s="178"/>
      <c r="K436" s="178"/>
      <c r="L436" s="178"/>
      <c r="M436" s="178"/>
      <c r="N436" s="178"/>
      <c r="O436" s="178"/>
      <c r="P436" s="178"/>
      <c r="Q436" s="178"/>
      <c r="R436" s="91">
        <f t="shared" si="47"/>
        <v>0</v>
      </c>
      <c r="S436" s="13" t="b">
        <f t="shared" si="48"/>
        <v>1</v>
      </c>
      <c r="T436" s="13" t="b">
        <f t="shared" si="49"/>
        <v>1</v>
      </c>
      <c r="U436" s="13" t="b">
        <f t="shared" si="50"/>
        <v>1</v>
      </c>
      <c r="V436" s="13" t="b">
        <f t="shared" si="44"/>
        <v>1</v>
      </c>
      <c r="W436" s="13" t="b">
        <f t="shared" si="45"/>
        <v>1</v>
      </c>
      <c r="X436" s="13" t="b">
        <f t="shared" si="46"/>
        <v>1</v>
      </c>
    </row>
    <row r="437" spans="1:24">
      <c r="A437" s="90">
        <v>422</v>
      </c>
      <c r="B437" s="185"/>
      <c r="C437" s="186"/>
      <c r="D437" s="177"/>
      <c r="E437" s="177"/>
      <c r="F437" s="177"/>
      <c r="G437" s="178"/>
      <c r="H437" s="178"/>
      <c r="I437" s="178"/>
      <c r="J437" s="178"/>
      <c r="K437" s="178"/>
      <c r="L437" s="178"/>
      <c r="M437" s="178"/>
      <c r="N437" s="178"/>
      <c r="O437" s="178"/>
      <c r="P437" s="178"/>
      <c r="Q437" s="178"/>
      <c r="R437" s="91">
        <f t="shared" si="47"/>
        <v>0</v>
      </c>
      <c r="S437" s="13" t="b">
        <f t="shared" si="48"/>
        <v>1</v>
      </c>
      <c r="T437" s="13" t="b">
        <f t="shared" si="49"/>
        <v>1</v>
      </c>
      <c r="U437" s="13" t="b">
        <f t="shared" si="50"/>
        <v>1</v>
      </c>
      <c r="V437" s="13" t="b">
        <f t="shared" si="44"/>
        <v>1</v>
      </c>
      <c r="W437" s="13" t="b">
        <f t="shared" si="45"/>
        <v>1</v>
      </c>
      <c r="X437" s="13" t="b">
        <f t="shared" si="46"/>
        <v>1</v>
      </c>
    </row>
    <row r="438" spans="1:24">
      <c r="A438" s="90">
        <v>423</v>
      </c>
      <c r="B438" s="185"/>
      <c r="C438" s="186"/>
      <c r="D438" s="177"/>
      <c r="E438" s="177"/>
      <c r="F438" s="177"/>
      <c r="G438" s="178"/>
      <c r="H438" s="178"/>
      <c r="I438" s="178"/>
      <c r="J438" s="178"/>
      <c r="K438" s="178"/>
      <c r="L438" s="178"/>
      <c r="M438" s="178"/>
      <c r="N438" s="178"/>
      <c r="O438" s="178"/>
      <c r="P438" s="178"/>
      <c r="Q438" s="178"/>
      <c r="R438" s="91">
        <f t="shared" si="47"/>
        <v>0</v>
      </c>
      <c r="S438" s="13" t="b">
        <f t="shared" si="48"/>
        <v>1</v>
      </c>
      <c r="T438" s="13" t="b">
        <f t="shared" si="49"/>
        <v>1</v>
      </c>
      <c r="U438" s="13" t="b">
        <f t="shared" si="50"/>
        <v>1</v>
      </c>
      <c r="V438" s="13" t="b">
        <f t="shared" si="44"/>
        <v>1</v>
      </c>
      <c r="W438" s="13" t="b">
        <f t="shared" si="45"/>
        <v>1</v>
      </c>
      <c r="X438" s="13" t="b">
        <f t="shared" si="46"/>
        <v>1</v>
      </c>
    </row>
    <row r="439" spans="1:24">
      <c r="A439" s="90">
        <v>424</v>
      </c>
      <c r="B439" s="185"/>
      <c r="C439" s="186"/>
      <c r="D439" s="177"/>
      <c r="E439" s="177"/>
      <c r="F439" s="177"/>
      <c r="G439" s="178"/>
      <c r="H439" s="178"/>
      <c r="I439" s="178"/>
      <c r="J439" s="178"/>
      <c r="K439" s="178"/>
      <c r="L439" s="178"/>
      <c r="M439" s="178"/>
      <c r="N439" s="178"/>
      <c r="O439" s="178"/>
      <c r="P439" s="178"/>
      <c r="Q439" s="178"/>
      <c r="R439" s="91">
        <f t="shared" si="47"/>
        <v>0</v>
      </c>
      <c r="S439" s="13" t="b">
        <f t="shared" si="48"/>
        <v>1</v>
      </c>
      <c r="T439" s="13" t="b">
        <f t="shared" si="49"/>
        <v>1</v>
      </c>
      <c r="U439" s="13" t="b">
        <f t="shared" si="50"/>
        <v>1</v>
      </c>
      <c r="V439" s="13" t="b">
        <f t="shared" si="44"/>
        <v>1</v>
      </c>
      <c r="W439" s="13" t="b">
        <f t="shared" si="45"/>
        <v>1</v>
      </c>
      <c r="X439" s="13" t="b">
        <f t="shared" si="46"/>
        <v>1</v>
      </c>
    </row>
    <row r="440" spans="1:24">
      <c r="A440" s="90">
        <v>425</v>
      </c>
      <c r="B440" s="185"/>
      <c r="C440" s="186"/>
      <c r="D440" s="177"/>
      <c r="E440" s="177"/>
      <c r="F440" s="177"/>
      <c r="G440" s="178"/>
      <c r="H440" s="178"/>
      <c r="I440" s="178"/>
      <c r="J440" s="178"/>
      <c r="K440" s="178"/>
      <c r="L440" s="178"/>
      <c r="M440" s="178"/>
      <c r="N440" s="178"/>
      <c r="O440" s="178"/>
      <c r="P440" s="178"/>
      <c r="Q440" s="178"/>
      <c r="R440" s="91">
        <f t="shared" si="47"/>
        <v>0</v>
      </c>
      <c r="S440" s="13" t="b">
        <f t="shared" si="48"/>
        <v>1</v>
      </c>
      <c r="T440" s="13" t="b">
        <f t="shared" si="49"/>
        <v>1</v>
      </c>
      <c r="U440" s="13" t="b">
        <f t="shared" si="50"/>
        <v>1</v>
      </c>
      <c r="V440" s="13" t="b">
        <f t="shared" si="44"/>
        <v>1</v>
      </c>
      <c r="W440" s="13" t="b">
        <f t="shared" si="45"/>
        <v>1</v>
      </c>
      <c r="X440" s="13" t="b">
        <f t="shared" si="46"/>
        <v>1</v>
      </c>
    </row>
    <row r="441" spans="1:24">
      <c r="A441" s="90">
        <v>426</v>
      </c>
      <c r="B441" s="185"/>
      <c r="C441" s="186"/>
      <c r="D441" s="177"/>
      <c r="E441" s="177"/>
      <c r="F441" s="177"/>
      <c r="G441" s="178"/>
      <c r="H441" s="178"/>
      <c r="I441" s="178"/>
      <c r="J441" s="178"/>
      <c r="K441" s="178"/>
      <c r="L441" s="178"/>
      <c r="M441" s="178"/>
      <c r="N441" s="178"/>
      <c r="O441" s="178"/>
      <c r="P441" s="178"/>
      <c r="Q441" s="178"/>
      <c r="R441" s="91">
        <f t="shared" si="47"/>
        <v>0</v>
      </c>
      <c r="S441" s="13" t="b">
        <f t="shared" si="48"/>
        <v>1</v>
      </c>
      <c r="T441" s="13" t="b">
        <f t="shared" si="49"/>
        <v>1</v>
      </c>
      <c r="U441" s="13" t="b">
        <f t="shared" si="50"/>
        <v>1</v>
      </c>
      <c r="V441" s="13" t="b">
        <f t="shared" si="44"/>
        <v>1</v>
      </c>
      <c r="W441" s="13" t="b">
        <f t="shared" si="45"/>
        <v>1</v>
      </c>
      <c r="X441" s="13" t="b">
        <f t="shared" si="46"/>
        <v>1</v>
      </c>
    </row>
    <row r="442" spans="1:24">
      <c r="A442" s="90">
        <v>427</v>
      </c>
      <c r="B442" s="185"/>
      <c r="C442" s="186"/>
      <c r="D442" s="177"/>
      <c r="E442" s="177"/>
      <c r="F442" s="177"/>
      <c r="G442" s="178"/>
      <c r="H442" s="178"/>
      <c r="I442" s="178"/>
      <c r="J442" s="178"/>
      <c r="K442" s="178"/>
      <c r="L442" s="178"/>
      <c r="M442" s="178"/>
      <c r="N442" s="178"/>
      <c r="O442" s="178"/>
      <c r="P442" s="178"/>
      <c r="Q442" s="178"/>
      <c r="R442" s="91">
        <f t="shared" si="47"/>
        <v>0</v>
      </c>
      <c r="S442" s="13" t="b">
        <f t="shared" si="48"/>
        <v>1</v>
      </c>
      <c r="T442" s="13" t="b">
        <f t="shared" si="49"/>
        <v>1</v>
      </c>
      <c r="U442" s="13" t="b">
        <f t="shared" si="50"/>
        <v>1</v>
      </c>
      <c r="V442" s="13" t="b">
        <f t="shared" si="44"/>
        <v>1</v>
      </c>
      <c r="W442" s="13" t="b">
        <f t="shared" si="45"/>
        <v>1</v>
      </c>
      <c r="X442" s="13" t="b">
        <f t="shared" si="46"/>
        <v>1</v>
      </c>
    </row>
    <row r="443" spans="1:24">
      <c r="A443" s="90">
        <v>428</v>
      </c>
      <c r="B443" s="185"/>
      <c r="C443" s="186"/>
      <c r="D443" s="177"/>
      <c r="E443" s="177"/>
      <c r="F443" s="177"/>
      <c r="G443" s="178"/>
      <c r="H443" s="178"/>
      <c r="I443" s="178"/>
      <c r="J443" s="178"/>
      <c r="K443" s="178"/>
      <c r="L443" s="178"/>
      <c r="M443" s="178"/>
      <c r="N443" s="178"/>
      <c r="O443" s="178"/>
      <c r="P443" s="178"/>
      <c r="Q443" s="178"/>
      <c r="R443" s="91">
        <f t="shared" si="47"/>
        <v>0</v>
      </c>
      <c r="S443" s="13" t="b">
        <f t="shared" si="48"/>
        <v>1</v>
      </c>
      <c r="T443" s="13" t="b">
        <f t="shared" si="49"/>
        <v>1</v>
      </c>
      <c r="U443" s="13" t="b">
        <f t="shared" si="50"/>
        <v>1</v>
      </c>
      <c r="V443" s="13" t="b">
        <f t="shared" si="44"/>
        <v>1</v>
      </c>
      <c r="W443" s="13" t="b">
        <f t="shared" si="45"/>
        <v>1</v>
      </c>
      <c r="X443" s="13" t="b">
        <f t="shared" si="46"/>
        <v>1</v>
      </c>
    </row>
    <row r="444" spans="1:24">
      <c r="A444" s="90">
        <v>429</v>
      </c>
      <c r="B444" s="185"/>
      <c r="C444" s="186"/>
      <c r="D444" s="177"/>
      <c r="E444" s="177"/>
      <c r="F444" s="177"/>
      <c r="G444" s="178"/>
      <c r="H444" s="178"/>
      <c r="I444" s="178"/>
      <c r="J444" s="178"/>
      <c r="K444" s="178"/>
      <c r="L444" s="178"/>
      <c r="M444" s="178"/>
      <c r="N444" s="178"/>
      <c r="O444" s="178"/>
      <c r="P444" s="178"/>
      <c r="Q444" s="178"/>
      <c r="R444" s="91">
        <f t="shared" si="47"/>
        <v>0</v>
      </c>
      <c r="S444" s="13" t="b">
        <f t="shared" si="48"/>
        <v>1</v>
      </c>
      <c r="T444" s="13" t="b">
        <f t="shared" si="49"/>
        <v>1</v>
      </c>
      <c r="U444" s="13" t="b">
        <f t="shared" si="50"/>
        <v>1</v>
      </c>
      <c r="V444" s="13" t="b">
        <f t="shared" si="44"/>
        <v>1</v>
      </c>
      <c r="W444" s="13" t="b">
        <f t="shared" si="45"/>
        <v>1</v>
      </c>
      <c r="X444" s="13" t="b">
        <f t="shared" si="46"/>
        <v>1</v>
      </c>
    </row>
    <row r="445" spans="1:24">
      <c r="A445" s="90">
        <v>430</v>
      </c>
      <c r="B445" s="185"/>
      <c r="C445" s="186"/>
      <c r="D445" s="177"/>
      <c r="E445" s="177"/>
      <c r="F445" s="177"/>
      <c r="G445" s="178"/>
      <c r="H445" s="178"/>
      <c r="I445" s="178"/>
      <c r="J445" s="178"/>
      <c r="K445" s="178"/>
      <c r="L445" s="178"/>
      <c r="M445" s="178"/>
      <c r="N445" s="178"/>
      <c r="O445" s="178"/>
      <c r="P445" s="178"/>
      <c r="Q445" s="178"/>
      <c r="R445" s="91">
        <f t="shared" si="47"/>
        <v>0</v>
      </c>
      <c r="S445" s="13" t="b">
        <f t="shared" si="48"/>
        <v>1</v>
      </c>
      <c r="T445" s="13" t="b">
        <f t="shared" si="49"/>
        <v>1</v>
      </c>
      <c r="U445" s="13" t="b">
        <f t="shared" si="50"/>
        <v>1</v>
      </c>
      <c r="V445" s="13" t="b">
        <f t="shared" si="44"/>
        <v>1</v>
      </c>
      <c r="W445" s="13" t="b">
        <f t="shared" si="45"/>
        <v>1</v>
      </c>
      <c r="X445" s="13" t="b">
        <f t="shared" si="46"/>
        <v>1</v>
      </c>
    </row>
    <row r="446" spans="1:24">
      <c r="A446" s="90">
        <v>431</v>
      </c>
      <c r="B446" s="185"/>
      <c r="C446" s="186"/>
      <c r="D446" s="177"/>
      <c r="E446" s="177"/>
      <c r="F446" s="177"/>
      <c r="G446" s="178"/>
      <c r="H446" s="178"/>
      <c r="I446" s="178"/>
      <c r="J446" s="178"/>
      <c r="K446" s="178"/>
      <c r="L446" s="178"/>
      <c r="M446" s="178"/>
      <c r="N446" s="178"/>
      <c r="O446" s="178"/>
      <c r="P446" s="178"/>
      <c r="Q446" s="178"/>
      <c r="R446" s="91">
        <f t="shared" si="47"/>
        <v>0</v>
      </c>
      <c r="S446" s="13" t="b">
        <f t="shared" si="48"/>
        <v>1</v>
      </c>
      <c r="T446" s="13" t="b">
        <f t="shared" si="49"/>
        <v>1</v>
      </c>
      <c r="U446" s="13" t="b">
        <f t="shared" si="50"/>
        <v>1</v>
      </c>
      <c r="V446" s="13" t="b">
        <f t="shared" si="44"/>
        <v>1</v>
      </c>
      <c r="W446" s="13" t="b">
        <f t="shared" si="45"/>
        <v>1</v>
      </c>
      <c r="X446" s="13" t="b">
        <f t="shared" si="46"/>
        <v>1</v>
      </c>
    </row>
    <row r="447" spans="1:24">
      <c r="A447" s="90">
        <v>432</v>
      </c>
      <c r="B447" s="185"/>
      <c r="C447" s="186"/>
      <c r="D447" s="177"/>
      <c r="E447" s="177"/>
      <c r="F447" s="177"/>
      <c r="G447" s="178"/>
      <c r="H447" s="178"/>
      <c r="I447" s="178"/>
      <c r="J447" s="178"/>
      <c r="K447" s="178"/>
      <c r="L447" s="178"/>
      <c r="M447" s="178"/>
      <c r="N447" s="178"/>
      <c r="O447" s="178"/>
      <c r="P447" s="178"/>
      <c r="Q447" s="178"/>
      <c r="R447" s="91">
        <f t="shared" si="47"/>
        <v>0</v>
      </c>
      <c r="S447" s="13" t="b">
        <f t="shared" si="48"/>
        <v>1</v>
      </c>
      <c r="T447" s="13" t="b">
        <f t="shared" si="49"/>
        <v>1</v>
      </c>
      <c r="U447" s="13" t="b">
        <f t="shared" si="50"/>
        <v>1</v>
      </c>
      <c r="V447" s="13" t="b">
        <f t="shared" si="44"/>
        <v>1</v>
      </c>
      <c r="W447" s="13" t="b">
        <f t="shared" si="45"/>
        <v>1</v>
      </c>
      <c r="X447" s="13" t="b">
        <f t="shared" si="46"/>
        <v>1</v>
      </c>
    </row>
    <row r="448" spans="1:24">
      <c r="A448" s="90">
        <v>433</v>
      </c>
      <c r="B448" s="185"/>
      <c r="C448" s="186"/>
      <c r="D448" s="177"/>
      <c r="E448" s="177"/>
      <c r="F448" s="177"/>
      <c r="G448" s="178"/>
      <c r="H448" s="178"/>
      <c r="I448" s="178"/>
      <c r="J448" s="178"/>
      <c r="K448" s="178"/>
      <c r="L448" s="178"/>
      <c r="M448" s="178"/>
      <c r="N448" s="178"/>
      <c r="O448" s="178"/>
      <c r="P448" s="178"/>
      <c r="Q448" s="178"/>
      <c r="R448" s="91">
        <f t="shared" si="47"/>
        <v>0</v>
      </c>
      <c r="S448" s="13" t="b">
        <f t="shared" si="48"/>
        <v>1</v>
      </c>
      <c r="T448" s="13" t="b">
        <f t="shared" si="49"/>
        <v>1</v>
      </c>
      <c r="U448" s="13" t="b">
        <f t="shared" si="50"/>
        <v>1</v>
      </c>
      <c r="V448" s="13" t="b">
        <f t="shared" si="44"/>
        <v>1</v>
      </c>
      <c r="W448" s="13" t="b">
        <f t="shared" si="45"/>
        <v>1</v>
      </c>
      <c r="X448" s="13" t="b">
        <f t="shared" si="46"/>
        <v>1</v>
      </c>
    </row>
    <row r="449" spans="1:24">
      <c r="A449" s="90">
        <v>434</v>
      </c>
      <c r="B449" s="185"/>
      <c r="C449" s="186"/>
      <c r="D449" s="177"/>
      <c r="E449" s="177"/>
      <c r="F449" s="177"/>
      <c r="G449" s="178"/>
      <c r="H449" s="178"/>
      <c r="I449" s="178"/>
      <c r="J449" s="178"/>
      <c r="K449" s="178"/>
      <c r="L449" s="178"/>
      <c r="M449" s="178"/>
      <c r="N449" s="178"/>
      <c r="O449" s="178"/>
      <c r="P449" s="178"/>
      <c r="Q449" s="178"/>
      <c r="R449" s="91">
        <f t="shared" si="47"/>
        <v>0</v>
      </c>
      <c r="S449" s="13" t="b">
        <f t="shared" si="48"/>
        <v>1</v>
      </c>
      <c r="T449" s="13" t="b">
        <f t="shared" si="49"/>
        <v>1</v>
      </c>
      <c r="U449" s="13" t="b">
        <f t="shared" si="50"/>
        <v>1</v>
      </c>
      <c r="V449" s="13" t="b">
        <f t="shared" si="44"/>
        <v>1</v>
      </c>
      <c r="W449" s="13" t="b">
        <f t="shared" si="45"/>
        <v>1</v>
      </c>
      <c r="X449" s="13" t="b">
        <f t="shared" si="46"/>
        <v>1</v>
      </c>
    </row>
    <row r="450" spans="1:24">
      <c r="A450" s="90">
        <v>435</v>
      </c>
      <c r="B450" s="185"/>
      <c r="C450" s="186"/>
      <c r="D450" s="177"/>
      <c r="E450" s="177"/>
      <c r="F450" s="177"/>
      <c r="G450" s="178"/>
      <c r="H450" s="178"/>
      <c r="I450" s="178"/>
      <c r="J450" s="178"/>
      <c r="K450" s="178"/>
      <c r="L450" s="178"/>
      <c r="M450" s="178"/>
      <c r="N450" s="178"/>
      <c r="O450" s="178"/>
      <c r="P450" s="178"/>
      <c r="Q450" s="178"/>
      <c r="R450" s="91">
        <f t="shared" si="47"/>
        <v>0</v>
      </c>
      <c r="S450" s="13" t="b">
        <f t="shared" si="48"/>
        <v>1</v>
      </c>
      <c r="T450" s="13" t="b">
        <f t="shared" si="49"/>
        <v>1</v>
      </c>
      <c r="U450" s="13" t="b">
        <f t="shared" si="50"/>
        <v>1</v>
      </c>
      <c r="V450" s="13" t="b">
        <f t="shared" si="44"/>
        <v>1</v>
      </c>
      <c r="W450" s="13" t="b">
        <f t="shared" si="45"/>
        <v>1</v>
      </c>
      <c r="X450" s="13" t="b">
        <f t="shared" si="46"/>
        <v>1</v>
      </c>
    </row>
    <row r="451" spans="1:24">
      <c r="A451" s="90">
        <v>436</v>
      </c>
      <c r="B451" s="185"/>
      <c r="C451" s="186"/>
      <c r="D451" s="177"/>
      <c r="E451" s="177"/>
      <c r="F451" s="177"/>
      <c r="G451" s="178"/>
      <c r="H451" s="178"/>
      <c r="I451" s="178"/>
      <c r="J451" s="178"/>
      <c r="K451" s="178"/>
      <c r="L451" s="178"/>
      <c r="M451" s="178"/>
      <c r="N451" s="178"/>
      <c r="O451" s="178"/>
      <c r="P451" s="178"/>
      <c r="Q451" s="178"/>
      <c r="R451" s="91">
        <f t="shared" si="47"/>
        <v>0</v>
      </c>
      <c r="S451" s="13" t="b">
        <f t="shared" si="48"/>
        <v>1</v>
      </c>
      <c r="T451" s="13" t="b">
        <f t="shared" si="49"/>
        <v>1</v>
      </c>
      <c r="U451" s="13" t="b">
        <f t="shared" si="50"/>
        <v>1</v>
      </c>
      <c r="V451" s="13" t="b">
        <f t="shared" si="44"/>
        <v>1</v>
      </c>
      <c r="W451" s="13" t="b">
        <f t="shared" si="45"/>
        <v>1</v>
      </c>
      <c r="X451" s="13" t="b">
        <f t="shared" si="46"/>
        <v>1</v>
      </c>
    </row>
    <row r="452" spans="1:24">
      <c r="A452" s="90">
        <v>437</v>
      </c>
      <c r="B452" s="185"/>
      <c r="C452" s="186"/>
      <c r="D452" s="177"/>
      <c r="E452" s="177"/>
      <c r="F452" s="177"/>
      <c r="G452" s="178"/>
      <c r="H452" s="178"/>
      <c r="I452" s="178"/>
      <c r="J452" s="178"/>
      <c r="K452" s="178"/>
      <c r="L452" s="178"/>
      <c r="M452" s="178"/>
      <c r="N452" s="178"/>
      <c r="O452" s="178"/>
      <c r="P452" s="178"/>
      <c r="Q452" s="178"/>
      <c r="R452" s="91">
        <f t="shared" si="47"/>
        <v>0</v>
      </c>
      <c r="S452" s="13" t="b">
        <f t="shared" si="48"/>
        <v>1</v>
      </c>
      <c r="T452" s="13" t="b">
        <f t="shared" si="49"/>
        <v>1</v>
      </c>
      <c r="U452" s="13" t="b">
        <f t="shared" si="50"/>
        <v>1</v>
      </c>
      <c r="V452" s="13" t="b">
        <f t="shared" si="44"/>
        <v>1</v>
      </c>
      <c r="W452" s="13" t="b">
        <f t="shared" si="45"/>
        <v>1</v>
      </c>
      <c r="X452" s="13" t="b">
        <f t="shared" si="46"/>
        <v>1</v>
      </c>
    </row>
    <row r="453" spans="1:24">
      <c r="A453" s="90">
        <v>438</v>
      </c>
      <c r="B453" s="185"/>
      <c r="C453" s="186"/>
      <c r="D453" s="177"/>
      <c r="E453" s="177"/>
      <c r="F453" s="177"/>
      <c r="G453" s="178"/>
      <c r="H453" s="178"/>
      <c r="I453" s="178"/>
      <c r="J453" s="178"/>
      <c r="K453" s="178"/>
      <c r="L453" s="178"/>
      <c r="M453" s="178"/>
      <c r="N453" s="178"/>
      <c r="O453" s="178"/>
      <c r="P453" s="178"/>
      <c r="Q453" s="178"/>
      <c r="R453" s="91">
        <f t="shared" si="47"/>
        <v>0</v>
      </c>
      <c r="S453" s="13" t="b">
        <f t="shared" si="48"/>
        <v>1</v>
      </c>
      <c r="T453" s="13" t="b">
        <f t="shared" si="49"/>
        <v>1</v>
      </c>
      <c r="U453" s="13" t="b">
        <f t="shared" si="50"/>
        <v>1</v>
      </c>
      <c r="V453" s="13" t="b">
        <f t="shared" si="44"/>
        <v>1</v>
      </c>
      <c r="W453" s="13" t="b">
        <f t="shared" si="45"/>
        <v>1</v>
      </c>
      <c r="X453" s="13" t="b">
        <f t="shared" si="46"/>
        <v>1</v>
      </c>
    </row>
    <row r="454" spans="1:24">
      <c r="A454" s="90">
        <v>439</v>
      </c>
      <c r="B454" s="185"/>
      <c r="C454" s="186"/>
      <c r="D454" s="177"/>
      <c r="E454" s="177"/>
      <c r="F454" s="177"/>
      <c r="G454" s="178"/>
      <c r="H454" s="178"/>
      <c r="I454" s="178"/>
      <c r="J454" s="178"/>
      <c r="K454" s="178"/>
      <c r="L454" s="178"/>
      <c r="M454" s="178"/>
      <c r="N454" s="178"/>
      <c r="O454" s="178"/>
      <c r="P454" s="178"/>
      <c r="Q454" s="178"/>
      <c r="R454" s="91">
        <f t="shared" si="47"/>
        <v>0</v>
      </c>
      <c r="S454" s="13" t="b">
        <f t="shared" si="48"/>
        <v>1</v>
      </c>
      <c r="T454" s="13" t="b">
        <f t="shared" si="49"/>
        <v>1</v>
      </c>
      <c r="U454" s="13" t="b">
        <f t="shared" si="50"/>
        <v>1</v>
      </c>
      <c r="V454" s="13" t="b">
        <f t="shared" si="44"/>
        <v>1</v>
      </c>
      <c r="W454" s="13" t="b">
        <f t="shared" si="45"/>
        <v>1</v>
      </c>
      <c r="X454" s="13" t="b">
        <f t="shared" si="46"/>
        <v>1</v>
      </c>
    </row>
    <row r="455" spans="1:24">
      <c r="A455" s="90">
        <v>440</v>
      </c>
      <c r="B455" s="185"/>
      <c r="C455" s="186"/>
      <c r="D455" s="177"/>
      <c r="E455" s="177"/>
      <c r="F455" s="177"/>
      <c r="G455" s="178"/>
      <c r="H455" s="178"/>
      <c r="I455" s="178"/>
      <c r="J455" s="178"/>
      <c r="K455" s="178"/>
      <c r="L455" s="178"/>
      <c r="M455" s="178"/>
      <c r="N455" s="178"/>
      <c r="O455" s="178"/>
      <c r="P455" s="178"/>
      <c r="Q455" s="178"/>
      <c r="R455" s="91">
        <f t="shared" si="47"/>
        <v>0</v>
      </c>
      <c r="S455" s="13" t="b">
        <f t="shared" si="48"/>
        <v>1</v>
      </c>
      <c r="T455" s="13" t="b">
        <f t="shared" si="49"/>
        <v>1</v>
      </c>
      <c r="U455" s="13" t="b">
        <f t="shared" si="50"/>
        <v>1</v>
      </c>
      <c r="V455" s="13" t="b">
        <f t="shared" si="44"/>
        <v>1</v>
      </c>
      <c r="W455" s="13" t="b">
        <f t="shared" si="45"/>
        <v>1</v>
      </c>
      <c r="X455" s="13" t="b">
        <f t="shared" si="46"/>
        <v>1</v>
      </c>
    </row>
    <row r="456" spans="1:24">
      <c r="A456" s="90">
        <v>441</v>
      </c>
      <c r="B456" s="185"/>
      <c r="C456" s="186"/>
      <c r="D456" s="177"/>
      <c r="E456" s="177"/>
      <c r="F456" s="177"/>
      <c r="G456" s="178"/>
      <c r="H456" s="178"/>
      <c r="I456" s="178"/>
      <c r="J456" s="178"/>
      <c r="K456" s="178"/>
      <c r="L456" s="178"/>
      <c r="M456" s="178"/>
      <c r="N456" s="178"/>
      <c r="O456" s="178"/>
      <c r="P456" s="178"/>
      <c r="Q456" s="178"/>
      <c r="R456" s="91">
        <f t="shared" si="47"/>
        <v>0</v>
      </c>
      <c r="S456" s="13" t="b">
        <f t="shared" si="48"/>
        <v>1</v>
      </c>
      <c r="T456" s="13" t="b">
        <f t="shared" si="49"/>
        <v>1</v>
      </c>
      <c r="U456" s="13" t="b">
        <f t="shared" si="50"/>
        <v>1</v>
      </c>
      <c r="V456" s="13" t="b">
        <f t="shared" si="44"/>
        <v>1</v>
      </c>
      <c r="W456" s="13" t="b">
        <f t="shared" si="45"/>
        <v>1</v>
      </c>
      <c r="X456" s="13" t="b">
        <f t="shared" si="46"/>
        <v>1</v>
      </c>
    </row>
    <row r="457" spans="1:24">
      <c r="A457" s="90">
        <v>442</v>
      </c>
      <c r="B457" s="185"/>
      <c r="C457" s="186"/>
      <c r="D457" s="177"/>
      <c r="E457" s="177"/>
      <c r="F457" s="177"/>
      <c r="G457" s="178"/>
      <c r="H457" s="178"/>
      <c r="I457" s="178"/>
      <c r="J457" s="178"/>
      <c r="K457" s="178"/>
      <c r="L457" s="178"/>
      <c r="M457" s="178"/>
      <c r="N457" s="178"/>
      <c r="O457" s="178"/>
      <c r="P457" s="178"/>
      <c r="Q457" s="178"/>
      <c r="R457" s="91">
        <f t="shared" si="47"/>
        <v>0</v>
      </c>
      <c r="S457" s="13" t="b">
        <f t="shared" si="48"/>
        <v>1</v>
      </c>
      <c r="T457" s="13" t="b">
        <f t="shared" si="49"/>
        <v>1</v>
      </c>
      <c r="U457" s="13" t="b">
        <f t="shared" si="50"/>
        <v>1</v>
      </c>
      <c r="V457" s="13" t="b">
        <f t="shared" si="44"/>
        <v>1</v>
      </c>
      <c r="W457" s="13" t="b">
        <f t="shared" si="45"/>
        <v>1</v>
      </c>
      <c r="X457" s="13" t="b">
        <f t="shared" si="46"/>
        <v>1</v>
      </c>
    </row>
    <row r="458" spans="1:24">
      <c r="A458" s="90">
        <v>443</v>
      </c>
      <c r="B458" s="185"/>
      <c r="C458" s="186"/>
      <c r="D458" s="177"/>
      <c r="E458" s="177"/>
      <c r="F458" s="177"/>
      <c r="G458" s="178"/>
      <c r="H458" s="178"/>
      <c r="I458" s="178"/>
      <c r="J458" s="178"/>
      <c r="K458" s="178"/>
      <c r="L458" s="178"/>
      <c r="M458" s="178"/>
      <c r="N458" s="178"/>
      <c r="O458" s="178"/>
      <c r="P458" s="178"/>
      <c r="Q458" s="178"/>
      <c r="R458" s="91">
        <f t="shared" si="47"/>
        <v>0</v>
      </c>
      <c r="S458" s="13" t="b">
        <f t="shared" si="48"/>
        <v>1</v>
      </c>
      <c r="T458" s="13" t="b">
        <f t="shared" si="49"/>
        <v>1</v>
      </c>
      <c r="U458" s="13" t="b">
        <f t="shared" si="50"/>
        <v>1</v>
      </c>
      <c r="V458" s="13" t="b">
        <f t="shared" si="44"/>
        <v>1</v>
      </c>
      <c r="W458" s="13" t="b">
        <f t="shared" si="45"/>
        <v>1</v>
      </c>
      <c r="X458" s="13" t="b">
        <f t="shared" si="46"/>
        <v>1</v>
      </c>
    </row>
    <row r="459" spans="1:24">
      <c r="A459" s="90">
        <v>444</v>
      </c>
      <c r="B459" s="185"/>
      <c r="C459" s="186"/>
      <c r="D459" s="177"/>
      <c r="E459" s="177"/>
      <c r="F459" s="177"/>
      <c r="G459" s="178"/>
      <c r="H459" s="178"/>
      <c r="I459" s="178"/>
      <c r="J459" s="178"/>
      <c r="K459" s="178"/>
      <c r="L459" s="178"/>
      <c r="M459" s="178"/>
      <c r="N459" s="178"/>
      <c r="O459" s="178"/>
      <c r="P459" s="178"/>
      <c r="Q459" s="178"/>
      <c r="R459" s="91">
        <f t="shared" si="47"/>
        <v>0</v>
      </c>
      <c r="S459" s="13" t="b">
        <f t="shared" si="48"/>
        <v>1</v>
      </c>
      <c r="T459" s="13" t="b">
        <f t="shared" si="49"/>
        <v>1</v>
      </c>
      <c r="U459" s="13" t="b">
        <f t="shared" si="50"/>
        <v>1</v>
      </c>
      <c r="V459" s="13" t="b">
        <f t="shared" si="44"/>
        <v>1</v>
      </c>
      <c r="W459" s="13" t="b">
        <f t="shared" si="45"/>
        <v>1</v>
      </c>
      <c r="X459" s="13" t="b">
        <f t="shared" si="46"/>
        <v>1</v>
      </c>
    </row>
    <row r="460" spans="1:24">
      <c r="A460" s="90">
        <v>445</v>
      </c>
      <c r="B460" s="185"/>
      <c r="C460" s="186"/>
      <c r="D460" s="177"/>
      <c r="E460" s="177"/>
      <c r="F460" s="177"/>
      <c r="G460" s="178"/>
      <c r="H460" s="178"/>
      <c r="I460" s="178"/>
      <c r="J460" s="178"/>
      <c r="K460" s="178"/>
      <c r="L460" s="178"/>
      <c r="M460" s="178"/>
      <c r="N460" s="178"/>
      <c r="O460" s="178"/>
      <c r="P460" s="178"/>
      <c r="Q460" s="178"/>
      <c r="R460" s="91">
        <f t="shared" si="47"/>
        <v>0</v>
      </c>
      <c r="S460" s="13" t="b">
        <f t="shared" si="48"/>
        <v>1</v>
      </c>
      <c r="T460" s="13" t="b">
        <f t="shared" si="49"/>
        <v>1</v>
      </c>
      <c r="U460" s="13" t="b">
        <f t="shared" si="50"/>
        <v>1</v>
      </c>
      <c r="V460" s="13" t="b">
        <f t="shared" si="44"/>
        <v>1</v>
      </c>
      <c r="W460" s="13" t="b">
        <f t="shared" si="45"/>
        <v>1</v>
      </c>
      <c r="X460" s="13" t="b">
        <f t="shared" si="46"/>
        <v>1</v>
      </c>
    </row>
    <row r="461" spans="1:24">
      <c r="A461" s="90">
        <v>446</v>
      </c>
      <c r="B461" s="185"/>
      <c r="C461" s="186"/>
      <c r="D461" s="177"/>
      <c r="E461" s="177"/>
      <c r="F461" s="177"/>
      <c r="G461" s="178"/>
      <c r="H461" s="178"/>
      <c r="I461" s="178"/>
      <c r="J461" s="178"/>
      <c r="K461" s="178"/>
      <c r="L461" s="178"/>
      <c r="M461" s="178"/>
      <c r="N461" s="178"/>
      <c r="O461" s="178"/>
      <c r="P461" s="178"/>
      <c r="Q461" s="178"/>
      <c r="R461" s="91">
        <f t="shared" si="47"/>
        <v>0</v>
      </c>
      <c r="S461" s="13" t="b">
        <f t="shared" si="48"/>
        <v>1</v>
      </c>
      <c r="T461" s="13" t="b">
        <f t="shared" si="49"/>
        <v>1</v>
      </c>
      <c r="U461" s="13" t="b">
        <f t="shared" si="50"/>
        <v>1</v>
      </c>
      <c r="V461" s="13" t="b">
        <f t="shared" si="44"/>
        <v>1</v>
      </c>
      <c r="W461" s="13" t="b">
        <f t="shared" si="45"/>
        <v>1</v>
      </c>
      <c r="X461" s="13" t="b">
        <f t="shared" si="46"/>
        <v>1</v>
      </c>
    </row>
    <row r="462" spans="1:24">
      <c r="A462" s="90">
        <v>447</v>
      </c>
      <c r="B462" s="185"/>
      <c r="C462" s="186"/>
      <c r="D462" s="177"/>
      <c r="E462" s="177"/>
      <c r="F462" s="177"/>
      <c r="G462" s="178"/>
      <c r="H462" s="178"/>
      <c r="I462" s="178"/>
      <c r="J462" s="178"/>
      <c r="K462" s="178"/>
      <c r="L462" s="178"/>
      <c r="M462" s="178"/>
      <c r="N462" s="178"/>
      <c r="O462" s="178"/>
      <c r="P462" s="178"/>
      <c r="Q462" s="178"/>
      <c r="R462" s="91">
        <f t="shared" si="47"/>
        <v>0</v>
      </c>
      <c r="S462" s="13" t="b">
        <f t="shared" si="48"/>
        <v>1</v>
      </c>
      <c r="T462" s="13" t="b">
        <f t="shared" si="49"/>
        <v>1</v>
      </c>
      <c r="U462" s="13" t="b">
        <f t="shared" si="50"/>
        <v>1</v>
      </c>
      <c r="V462" s="13" t="b">
        <f t="shared" si="44"/>
        <v>1</v>
      </c>
      <c r="W462" s="13" t="b">
        <f t="shared" si="45"/>
        <v>1</v>
      </c>
      <c r="X462" s="13" t="b">
        <f t="shared" si="46"/>
        <v>1</v>
      </c>
    </row>
    <row r="463" spans="1:24">
      <c r="A463" s="90">
        <v>448</v>
      </c>
      <c r="B463" s="185"/>
      <c r="C463" s="186"/>
      <c r="D463" s="177"/>
      <c r="E463" s="177"/>
      <c r="F463" s="177"/>
      <c r="G463" s="178"/>
      <c r="H463" s="178"/>
      <c r="I463" s="178"/>
      <c r="J463" s="178"/>
      <c r="K463" s="178"/>
      <c r="L463" s="178"/>
      <c r="M463" s="178"/>
      <c r="N463" s="178"/>
      <c r="O463" s="178"/>
      <c r="P463" s="178"/>
      <c r="Q463" s="178"/>
      <c r="R463" s="91">
        <f t="shared" si="47"/>
        <v>0</v>
      </c>
      <c r="S463" s="13" t="b">
        <f t="shared" si="48"/>
        <v>1</v>
      </c>
      <c r="T463" s="13" t="b">
        <f t="shared" si="49"/>
        <v>1</v>
      </c>
      <c r="U463" s="13" t="b">
        <f t="shared" si="50"/>
        <v>1</v>
      </c>
      <c r="V463" s="13" t="b">
        <f t="shared" si="44"/>
        <v>1</v>
      </c>
      <c r="W463" s="13" t="b">
        <f t="shared" si="45"/>
        <v>1</v>
      </c>
      <c r="X463" s="13" t="b">
        <f t="shared" si="46"/>
        <v>1</v>
      </c>
    </row>
    <row r="464" spans="1:24">
      <c r="A464" s="90">
        <v>449</v>
      </c>
      <c r="B464" s="185"/>
      <c r="C464" s="186"/>
      <c r="D464" s="177"/>
      <c r="E464" s="177"/>
      <c r="F464" s="177"/>
      <c r="G464" s="178"/>
      <c r="H464" s="178"/>
      <c r="I464" s="178"/>
      <c r="J464" s="178"/>
      <c r="K464" s="178"/>
      <c r="L464" s="178"/>
      <c r="M464" s="178"/>
      <c r="N464" s="178"/>
      <c r="O464" s="178"/>
      <c r="P464" s="178"/>
      <c r="Q464" s="178"/>
      <c r="R464" s="91">
        <f t="shared" si="47"/>
        <v>0</v>
      </c>
      <c r="S464" s="13" t="b">
        <f t="shared" si="48"/>
        <v>1</v>
      </c>
      <c r="T464" s="13" t="b">
        <f t="shared" si="49"/>
        <v>1</v>
      </c>
      <c r="U464" s="13" t="b">
        <f t="shared" si="50"/>
        <v>1</v>
      </c>
      <c r="V464" s="13" t="b">
        <f t="shared" ref="V464:V527" si="51">IF(D464="",TRUE,(IF(ISNUMBER(MATCH(D464,CountriesList,0)),TRUE,FALSE)))</f>
        <v>1</v>
      </c>
      <c r="W464" s="13" t="b">
        <f t="shared" ref="W464:W527" si="52">IF(E464="",TRUE,(IF(ISNUMBER(MATCH(E464,typeofentityList,0)),TRUE,FALSE)))</f>
        <v>1</v>
      </c>
      <c r="X464" s="13" t="b">
        <f t="shared" ref="X464:X527" si="53">IF(F464="",TRUE,(IF(ISNUMBER(MATCH(F464,RelationList,0)),TRUE,FALSE)))</f>
        <v>1</v>
      </c>
    </row>
    <row r="465" spans="1:24">
      <c r="A465" s="90">
        <v>450</v>
      </c>
      <c r="B465" s="185"/>
      <c r="C465" s="186"/>
      <c r="D465" s="177"/>
      <c r="E465" s="177"/>
      <c r="F465" s="177"/>
      <c r="G465" s="178"/>
      <c r="H465" s="178"/>
      <c r="I465" s="178"/>
      <c r="J465" s="178"/>
      <c r="K465" s="178"/>
      <c r="L465" s="178"/>
      <c r="M465" s="178"/>
      <c r="N465" s="178"/>
      <c r="O465" s="178"/>
      <c r="P465" s="178"/>
      <c r="Q465" s="178"/>
      <c r="R465" s="91">
        <f t="shared" ref="R465:R528" si="54">SUM(G465:Q465)</f>
        <v>0</v>
      </c>
      <c r="S465" s="13" t="b">
        <f t="shared" si="48"/>
        <v>1</v>
      </c>
      <c r="T465" s="13" t="b">
        <f t="shared" si="49"/>
        <v>1</v>
      </c>
      <c r="U465" s="13" t="b">
        <f t="shared" si="50"/>
        <v>1</v>
      </c>
      <c r="V465" s="13" t="b">
        <f t="shared" si="51"/>
        <v>1</v>
      </c>
      <c r="W465" s="13" t="b">
        <f t="shared" si="52"/>
        <v>1</v>
      </c>
      <c r="X465" s="13" t="b">
        <f t="shared" si="53"/>
        <v>1</v>
      </c>
    </row>
    <row r="466" spans="1:24">
      <c r="A466" s="90">
        <v>451</v>
      </c>
      <c r="B466" s="185"/>
      <c r="C466" s="186"/>
      <c r="D466" s="177"/>
      <c r="E466" s="177"/>
      <c r="F466" s="177"/>
      <c r="G466" s="178"/>
      <c r="H466" s="178"/>
      <c r="I466" s="178"/>
      <c r="J466" s="178"/>
      <c r="K466" s="178"/>
      <c r="L466" s="178"/>
      <c r="M466" s="178"/>
      <c r="N466" s="178"/>
      <c r="O466" s="178"/>
      <c r="P466" s="178"/>
      <c r="Q466" s="178"/>
      <c r="R466" s="91">
        <f t="shared" si="54"/>
        <v>0</v>
      </c>
      <c r="S466" s="13" t="b">
        <f t="shared" ref="S466:S529" si="55">IF(ISBLANK(B466),TRUE,IF(OR(ISBLANK(C466),ISBLANK(D466),ISBLANK(E466),ISBLANK(F466),ISBLANK(G466),ISBLANK(H466),ISBLANK(I466),ISBLANK(J466),ISBLANK(K466),ISBLANK(L466),ISBLANK(M466),ISBLANK(N466),ISBLANK(O466),ISBLANK(P466),ISBLANK(Q466),ISBLANK(R466)),FALSE,TRUE))</f>
        <v>1</v>
      </c>
      <c r="T466" s="13" t="b">
        <f t="shared" ref="T466:T529" si="56">IF(OR(AND(B466="N/A",D466="N/A",E466="N/A",F466="N/A"),AND(ISBLANK(B466),ISBLANK(D466),ISBLANK(E466),ISBLANK(F466)),AND(NOT(ISBLANK(B466)),B466&lt;&gt;"N/A",NOT(ISBLANK(D466)),D466&lt;&gt;"N/A",NOT(ISBLANK(E466)),E466&lt;&gt;"N/A",NOT(ISBLANK(F466)),F466&lt;&gt;"N/A")),TRUE,FALSE)</f>
        <v>1</v>
      </c>
      <c r="U466" s="13" t="b">
        <f t="shared" ref="U466:U529" si="57">IF(OR((AND(B466="N/A",R466=0)),(AND((ISBLANK(B466)=TRUE),R466=0)),(AND(NOT(ISBLANK(B466)),B466&lt;&gt;"N/A",R466&lt;&gt;0))),TRUE,FALSE)</f>
        <v>1</v>
      </c>
      <c r="V466" s="13" t="b">
        <f t="shared" si="51"/>
        <v>1</v>
      </c>
      <c r="W466" s="13" t="b">
        <f t="shared" si="52"/>
        <v>1</v>
      </c>
      <c r="X466" s="13" t="b">
        <f t="shared" si="53"/>
        <v>1</v>
      </c>
    </row>
    <row r="467" spans="1:24">
      <c r="A467" s="90">
        <v>452</v>
      </c>
      <c r="B467" s="185"/>
      <c r="C467" s="186"/>
      <c r="D467" s="177"/>
      <c r="E467" s="177"/>
      <c r="F467" s="177"/>
      <c r="G467" s="178"/>
      <c r="H467" s="178"/>
      <c r="I467" s="178"/>
      <c r="J467" s="178"/>
      <c r="K467" s="178"/>
      <c r="L467" s="178"/>
      <c r="M467" s="178"/>
      <c r="N467" s="178"/>
      <c r="O467" s="178"/>
      <c r="P467" s="178"/>
      <c r="Q467" s="178"/>
      <c r="R467" s="91">
        <f t="shared" si="54"/>
        <v>0</v>
      </c>
      <c r="S467" s="13" t="b">
        <f t="shared" si="55"/>
        <v>1</v>
      </c>
      <c r="T467" s="13" t="b">
        <f t="shared" si="56"/>
        <v>1</v>
      </c>
      <c r="U467" s="13" t="b">
        <f t="shared" si="57"/>
        <v>1</v>
      </c>
      <c r="V467" s="13" t="b">
        <f t="shared" si="51"/>
        <v>1</v>
      </c>
      <c r="W467" s="13" t="b">
        <f t="shared" si="52"/>
        <v>1</v>
      </c>
      <c r="X467" s="13" t="b">
        <f t="shared" si="53"/>
        <v>1</v>
      </c>
    </row>
    <row r="468" spans="1:24">
      <c r="A468" s="90">
        <v>453</v>
      </c>
      <c r="B468" s="185"/>
      <c r="C468" s="186"/>
      <c r="D468" s="177"/>
      <c r="E468" s="177"/>
      <c r="F468" s="177"/>
      <c r="G468" s="178"/>
      <c r="H468" s="178"/>
      <c r="I468" s="178"/>
      <c r="J468" s="178"/>
      <c r="K468" s="178"/>
      <c r="L468" s="178"/>
      <c r="M468" s="178"/>
      <c r="N468" s="178"/>
      <c r="O468" s="178"/>
      <c r="P468" s="178"/>
      <c r="Q468" s="178"/>
      <c r="R468" s="91">
        <f t="shared" si="54"/>
        <v>0</v>
      </c>
      <c r="S468" s="13" t="b">
        <f t="shared" si="55"/>
        <v>1</v>
      </c>
      <c r="T468" s="13" t="b">
        <f t="shared" si="56"/>
        <v>1</v>
      </c>
      <c r="U468" s="13" t="b">
        <f t="shared" si="57"/>
        <v>1</v>
      </c>
      <c r="V468" s="13" t="b">
        <f t="shared" si="51"/>
        <v>1</v>
      </c>
      <c r="W468" s="13" t="b">
        <f t="shared" si="52"/>
        <v>1</v>
      </c>
      <c r="X468" s="13" t="b">
        <f t="shared" si="53"/>
        <v>1</v>
      </c>
    </row>
    <row r="469" spans="1:24">
      <c r="A469" s="90">
        <v>454</v>
      </c>
      <c r="B469" s="185"/>
      <c r="C469" s="186"/>
      <c r="D469" s="177"/>
      <c r="E469" s="177"/>
      <c r="F469" s="177"/>
      <c r="G469" s="178"/>
      <c r="H469" s="178"/>
      <c r="I469" s="178"/>
      <c r="J469" s="178"/>
      <c r="K469" s="178"/>
      <c r="L469" s="178"/>
      <c r="M469" s="178"/>
      <c r="N469" s="178"/>
      <c r="O469" s="178"/>
      <c r="P469" s="178"/>
      <c r="Q469" s="178"/>
      <c r="R469" s="91">
        <f t="shared" si="54"/>
        <v>0</v>
      </c>
      <c r="S469" s="13" t="b">
        <f t="shared" si="55"/>
        <v>1</v>
      </c>
      <c r="T469" s="13" t="b">
        <f t="shared" si="56"/>
        <v>1</v>
      </c>
      <c r="U469" s="13" t="b">
        <f t="shared" si="57"/>
        <v>1</v>
      </c>
      <c r="V469" s="13" t="b">
        <f t="shared" si="51"/>
        <v>1</v>
      </c>
      <c r="W469" s="13" t="b">
        <f t="shared" si="52"/>
        <v>1</v>
      </c>
      <c r="X469" s="13" t="b">
        <f t="shared" si="53"/>
        <v>1</v>
      </c>
    </row>
    <row r="470" spans="1:24">
      <c r="A470" s="90">
        <v>455</v>
      </c>
      <c r="B470" s="185"/>
      <c r="C470" s="186"/>
      <c r="D470" s="177"/>
      <c r="E470" s="177"/>
      <c r="F470" s="177"/>
      <c r="G470" s="178"/>
      <c r="H470" s="178"/>
      <c r="I470" s="178"/>
      <c r="J470" s="178"/>
      <c r="K470" s="178"/>
      <c r="L470" s="178"/>
      <c r="M470" s="178"/>
      <c r="N470" s="178"/>
      <c r="O470" s="178"/>
      <c r="P470" s="178"/>
      <c r="Q470" s="178"/>
      <c r="R470" s="91">
        <f t="shared" si="54"/>
        <v>0</v>
      </c>
      <c r="S470" s="13" t="b">
        <f t="shared" si="55"/>
        <v>1</v>
      </c>
      <c r="T470" s="13" t="b">
        <f t="shared" si="56"/>
        <v>1</v>
      </c>
      <c r="U470" s="13" t="b">
        <f t="shared" si="57"/>
        <v>1</v>
      </c>
      <c r="V470" s="13" t="b">
        <f t="shared" si="51"/>
        <v>1</v>
      </c>
      <c r="W470" s="13" t="b">
        <f t="shared" si="52"/>
        <v>1</v>
      </c>
      <c r="X470" s="13" t="b">
        <f t="shared" si="53"/>
        <v>1</v>
      </c>
    </row>
    <row r="471" spans="1:24">
      <c r="A471" s="90">
        <v>456</v>
      </c>
      <c r="B471" s="185"/>
      <c r="C471" s="186"/>
      <c r="D471" s="177"/>
      <c r="E471" s="177"/>
      <c r="F471" s="177"/>
      <c r="G471" s="178"/>
      <c r="H471" s="178"/>
      <c r="I471" s="178"/>
      <c r="J471" s="178"/>
      <c r="K471" s="178"/>
      <c r="L471" s="178"/>
      <c r="M471" s="178"/>
      <c r="N471" s="178"/>
      <c r="O471" s="178"/>
      <c r="P471" s="178"/>
      <c r="Q471" s="178"/>
      <c r="R471" s="91">
        <f t="shared" si="54"/>
        <v>0</v>
      </c>
      <c r="S471" s="13" t="b">
        <f t="shared" si="55"/>
        <v>1</v>
      </c>
      <c r="T471" s="13" t="b">
        <f t="shared" si="56"/>
        <v>1</v>
      </c>
      <c r="U471" s="13" t="b">
        <f t="shared" si="57"/>
        <v>1</v>
      </c>
      <c r="V471" s="13" t="b">
        <f t="shared" si="51"/>
        <v>1</v>
      </c>
      <c r="W471" s="13" t="b">
        <f t="shared" si="52"/>
        <v>1</v>
      </c>
      <c r="X471" s="13" t="b">
        <f t="shared" si="53"/>
        <v>1</v>
      </c>
    </row>
    <row r="472" spans="1:24">
      <c r="A472" s="90">
        <v>457</v>
      </c>
      <c r="B472" s="185"/>
      <c r="C472" s="186"/>
      <c r="D472" s="177"/>
      <c r="E472" s="177"/>
      <c r="F472" s="177"/>
      <c r="G472" s="178"/>
      <c r="H472" s="178"/>
      <c r="I472" s="178"/>
      <c r="J472" s="178"/>
      <c r="K472" s="178"/>
      <c r="L472" s="178"/>
      <c r="M472" s="178"/>
      <c r="N472" s="178"/>
      <c r="O472" s="178"/>
      <c r="P472" s="178"/>
      <c r="Q472" s="178"/>
      <c r="R472" s="91">
        <f t="shared" si="54"/>
        <v>0</v>
      </c>
      <c r="S472" s="13" t="b">
        <f t="shared" si="55"/>
        <v>1</v>
      </c>
      <c r="T472" s="13" t="b">
        <f t="shared" si="56"/>
        <v>1</v>
      </c>
      <c r="U472" s="13" t="b">
        <f t="shared" si="57"/>
        <v>1</v>
      </c>
      <c r="V472" s="13" t="b">
        <f t="shared" si="51"/>
        <v>1</v>
      </c>
      <c r="W472" s="13" t="b">
        <f t="shared" si="52"/>
        <v>1</v>
      </c>
      <c r="X472" s="13" t="b">
        <f t="shared" si="53"/>
        <v>1</v>
      </c>
    </row>
    <row r="473" spans="1:24">
      <c r="A473" s="90">
        <v>458</v>
      </c>
      <c r="B473" s="185"/>
      <c r="C473" s="186"/>
      <c r="D473" s="177"/>
      <c r="E473" s="177"/>
      <c r="F473" s="177"/>
      <c r="G473" s="178"/>
      <c r="H473" s="178"/>
      <c r="I473" s="178"/>
      <c r="J473" s="178"/>
      <c r="K473" s="178"/>
      <c r="L473" s="178"/>
      <c r="M473" s="178"/>
      <c r="N473" s="178"/>
      <c r="O473" s="178"/>
      <c r="P473" s="178"/>
      <c r="Q473" s="178"/>
      <c r="R473" s="91">
        <f t="shared" si="54"/>
        <v>0</v>
      </c>
      <c r="S473" s="13" t="b">
        <f t="shared" si="55"/>
        <v>1</v>
      </c>
      <c r="T473" s="13" t="b">
        <f t="shared" si="56"/>
        <v>1</v>
      </c>
      <c r="U473" s="13" t="b">
        <f t="shared" si="57"/>
        <v>1</v>
      </c>
      <c r="V473" s="13" t="b">
        <f t="shared" si="51"/>
        <v>1</v>
      </c>
      <c r="W473" s="13" t="b">
        <f t="shared" si="52"/>
        <v>1</v>
      </c>
      <c r="X473" s="13" t="b">
        <f t="shared" si="53"/>
        <v>1</v>
      </c>
    </row>
    <row r="474" spans="1:24">
      <c r="A474" s="90">
        <v>459</v>
      </c>
      <c r="B474" s="185"/>
      <c r="C474" s="186"/>
      <c r="D474" s="177"/>
      <c r="E474" s="177"/>
      <c r="F474" s="177"/>
      <c r="G474" s="178"/>
      <c r="H474" s="178"/>
      <c r="I474" s="178"/>
      <c r="J474" s="178"/>
      <c r="K474" s="178"/>
      <c r="L474" s="178"/>
      <c r="M474" s="178"/>
      <c r="N474" s="178"/>
      <c r="O474" s="178"/>
      <c r="P474" s="178"/>
      <c r="Q474" s="178"/>
      <c r="R474" s="91">
        <f t="shared" si="54"/>
        <v>0</v>
      </c>
      <c r="S474" s="13" t="b">
        <f t="shared" si="55"/>
        <v>1</v>
      </c>
      <c r="T474" s="13" t="b">
        <f t="shared" si="56"/>
        <v>1</v>
      </c>
      <c r="U474" s="13" t="b">
        <f t="shared" si="57"/>
        <v>1</v>
      </c>
      <c r="V474" s="13" t="b">
        <f t="shared" si="51"/>
        <v>1</v>
      </c>
      <c r="W474" s="13" t="b">
        <f t="shared" si="52"/>
        <v>1</v>
      </c>
      <c r="X474" s="13" t="b">
        <f t="shared" si="53"/>
        <v>1</v>
      </c>
    </row>
    <row r="475" spans="1:24">
      <c r="A475" s="90">
        <v>460</v>
      </c>
      <c r="B475" s="185"/>
      <c r="C475" s="186"/>
      <c r="D475" s="177"/>
      <c r="E475" s="177"/>
      <c r="F475" s="177"/>
      <c r="G475" s="178"/>
      <c r="H475" s="178"/>
      <c r="I475" s="178"/>
      <c r="J475" s="178"/>
      <c r="K475" s="178"/>
      <c r="L475" s="178"/>
      <c r="M475" s="178"/>
      <c r="N475" s="178"/>
      <c r="O475" s="178"/>
      <c r="P475" s="178"/>
      <c r="Q475" s="178"/>
      <c r="R475" s="91">
        <f t="shared" si="54"/>
        <v>0</v>
      </c>
      <c r="S475" s="13" t="b">
        <f t="shared" si="55"/>
        <v>1</v>
      </c>
      <c r="T475" s="13" t="b">
        <f t="shared" si="56"/>
        <v>1</v>
      </c>
      <c r="U475" s="13" t="b">
        <f t="shared" si="57"/>
        <v>1</v>
      </c>
      <c r="V475" s="13" t="b">
        <f t="shared" si="51"/>
        <v>1</v>
      </c>
      <c r="W475" s="13" t="b">
        <f t="shared" si="52"/>
        <v>1</v>
      </c>
      <c r="X475" s="13" t="b">
        <f t="shared" si="53"/>
        <v>1</v>
      </c>
    </row>
    <row r="476" spans="1:24">
      <c r="A476" s="90">
        <v>461</v>
      </c>
      <c r="B476" s="185"/>
      <c r="C476" s="186"/>
      <c r="D476" s="177"/>
      <c r="E476" s="177"/>
      <c r="F476" s="177"/>
      <c r="G476" s="178"/>
      <c r="H476" s="178"/>
      <c r="I476" s="178"/>
      <c r="J476" s="178"/>
      <c r="K476" s="178"/>
      <c r="L476" s="178"/>
      <c r="M476" s="178"/>
      <c r="N476" s="178"/>
      <c r="O476" s="178"/>
      <c r="P476" s="178"/>
      <c r="Q476" s="178"/>
      <c r="R476" s="91">
        <f t="shared" si="54"/>
        <v>0</v>
      </c>
      <c r="S476" s="13" t="b">
        <f t="shared" si="55"/>
        <v>1</v>
      </c>
      <c r="T476" s="13" t="b">
        <f t="shared" si="56"/>
        <v>1</v>
      </c>
      <c r="U476" s="13" t="b">
        <f t="shared" si="57"/>
        <v>1</v>
      </c>
      <c r="V476" s="13" t="b">
        <f t="shared" si="51"/>
        <v>1</v>
      </c>
      <c r="W476" s="13" t="b">
        <f t="shared" si="52"/>
        <v>1</v>
      </c>
      <c r="X476" s="13" t="b">
        <f t="shared" si="53"/>
        <v>1</v>
      </c>
    </row>
    <row r="477" spans="1:24">
      <c r="A477" s="90">
        <v>462</v>
      </c>
      <c r="B477" s="185"/>
      <c r="C477" s="186"/>
      <c r="D477" s="177"/>
      <c r="E477" s="177"/>
      <c r="F477" s="177"/>
      <c r="G477" s="178"/>
      <c r="H477" s="178"/>
      <c r="I477" s="178"/>
      <c r="J477" s="178"/>
      <c r="K477" s="178"/>
      <c r="L477" s="178"/>
      <c r="M477" s="178"/>
      <c r="N477" s="178"/>
      <c r="O477" s="178"/>
      <c r="P477" s="178"/>
      <c r="Q477" s="178"/>
      <c r="R477" s="91">
        <f t="shared" si="54"/>
        <v>0</v>
      </c>
      <c r="S477" s="13" t="b">
        <f t="shared" si="55"/>
        <v>1</v>
      </c>
      <c r="T477" s="13" t="b">
        <f t="shared" si="56"/>
        <v>1</v>
      </c>
      <c r="U477" s="13" t="b">
        <f t="shared" si="57"/>
        <v>1</v>
      </c>
      <c r="V477" s="13" t="b">
        <f t="shared" si="51"/>
        <v>1</v>
      </c>
      <c r="W477" s="13" t="b">
        <f t="shared" si="52"/>
        <v>1</v>
      </c>
      <c r="X477" s="13" t="b">
        <f t="shared" si="53"/>
        <v>1</v>
      </c>
    </row>
    <row r="478" spans="1:24">
      <c r="A478" s="90">
        <v>463</v>
      </c>
      <c r="B478" s="185"/>
      <c r="C478" s="186"/>
      <c r="D478" s="177"/>
      <c r="E478" s="177"/>
      <c r="F478" s="177"/>
      <c r="G478" s="178"/>
      <c r="H478" s="178"/>
      <c r="I478" s="178"/>
      <c r="J478" s="178"/>
      <c r="K478" s="178"/>
      <c r="L478" s="178"/>
      <c r="M478" s="178"/>
      <c r="N478" s="178"/>
      <c r="O478" s="178"/>
      <c r="P478" s="178"/>
      <c r="Q478" s="178"/>
      <c r="R478" s="91">
        <f t="shared" si="54"/>
        <v>0</v>
      </c>
      <c r="S478" s="13" t="b">
        <f t="shared" si="55"/>
        <v>1</v>
      </c>
      <c r="T478" s="13" t="b">
        <f t="shared" si="56"/>
        <v>1</v>
      </c>
      <c r="U478" s="13" t="b">
        <f t="shared" si="57"/>
        <v>1</v>
      </c>
      <c r="V478" s="13" t="b">
        <f t="shared" si="51"/>
        <v>1</v>
      </c>
      <c r="W478" s="13" t="b">
        <f t="shared" si="52"/>
        <v>1</v>
      </c>
      <c r="X478" s="13" t="b">
        <f t="shared" si="53"/>
        <v>1</v>
      </c>
    </row>
    <row r="479" spans="1:24">
      <c r="A479" s="90">
        <v>464</v>
      </c>
      <c r="B479" s="185"/>
      <c r="C479" s="186"/>
      <c r="D479" s="177"/>
      <c r="E479" s="177"/>
      <c r="F479" s="177"/>
      <c r="G479" s="178"/>
      <c r="H479" s="178"/>
      <c r="I479" s="178"/>
      <c r="J479" s="178"/>
      <c r="K479" s="178"/>
      <c r="L479" s="178"/>
      <c r="M479" s="178"/>
      <c r="N479" s="178"/>
      <c r="O479" s="178"/>
      <c r="P479" s="178"/>
      <c r="Q479" s="178"/>
      <c r="R479" s="91">
        <f t="shared" si="54"/>
        <v>0</v>
      </c>
      <c r="S479" s="13" t="b">
        <f t="shared" si="55"/>
        <v>1</v>
      </c>
      <c r="T479" s="13" t="b">
        <f t="shared" si="56"/>
        <v>1</v>
      </c>
      <c r="U479" s="13" t="b">
        <f t="shared" si="57"/>
        <v>1</v>
      </c>
      <c r="V479" s="13" t="b">
        <f t="shared" si="51"/>
        <v>1</v>
      </c>
      <c r="W479" s="13" t="b">
        <f t="shared" si="52"/>
        <v>1</v>
      </c>
      <c r="X479" s="13" t="b">
        <f t="shared" si="53"/>
        <v>1</v>
      </c>
    </row>
    <row r="480" spans="1:24">
      <c r="A480" s="90">
        <v>465</v>
      </c>
      <c r="B480" s="185"/>
      <c r="C480" s="186"/>
      <c r="D480" s="177"/>
      <c r="E480" s="177"/>
      <c r="F480" s="177"/>
      <c r="G480" s="178"/>
      <c r="H480" s="178"/>
      <c r="I480" s="178"/>
      <c r="J480" s="178"/>
      <c r="K480" s="178"/>
      <c r="L480" s="178"/>
      <c r="M480" s="178"/>
      <c r="N480" s="178"/>
      <c r="O480" s="178"/>
      <c r="P480" s="178"/>
      <c r="Q480" s="178"/>
      <c r="R480" s="91">
        <f t="shared" si="54"/>
        <v>0</v>
      </c>
      <c r="S480" s="13" t="b">
        <f t="shared" si="55"/>
        <v>1</v>
      </c>
      <c r="T480" s="13" t="b">
        <f t="shared" si="56"/>
        <v>1</v>
      </c>
      <c r="U480" s="13" t="b">
        <f t="shared" si="57"/>
        <v>1</v>
      </c>
      <c r="V480" s="13" t="b">
        <f t="shared" si="51"/>
        <v>1</v>
      </c>
      <c r="W480" s="13" t="b">
        <f t="shared" si="52"/>
        <v>1</v>
      </c>
      <c r="X480" s="13" t="b">
        <f t="shared" si="53"/>
        <v>1</v>
      </c>
    </row>
    <row r="481" spans="1:24">
      <c r="A481" s="90">
        <v>466</v>
      </c>
      <c r="B481" s="185"/>
      <c r="C481" s="186"/>
      <c r="D481" s="177"/>
      <c r="E481" s="177"/>
      <c r="F481" s="177"/>
      <c r="G481" s="178"/>
      <c r="H481" s="178"/>
      <c r="I481" s="178"/>
      <c r="J481" s="178"/>
      <c r="K481" s="178"/>
      <c r="L481" s="178"/>
      <c r="M481" s="178"/>
      <c r="N481" s="178"/>
      <c r="O481" s="178"/>
      <c r="P481" s="178"/>
      <c r="Q481" s="178"/>
      <c r="R481" s="91">
        <f t="shared" si="54"/>
        <v>0</v>
      </c>
      <c r="S481" s="13" t="b">
        <f t="shared" si="55"/>
        <v>1</v>
      </c>
      <c r="T481" s="13" t="b">
        <f t="shared" si="56"/>
        <v>1</v>
      </c>
      <c r="U481" s="13" t="b">
        <f t="shared" si="57"/>
        <v>1</v>
      </c>
      <c r="V481" s="13" t="b">
        <f t="shared" si="51"/>
        <v>1</v>
      </c>
      <c r="W481" s="13" t="b">
        <f t="shared" si="52"/>
        <v>1</v>
      </c>
      <c r="X481" s="13" t="b">
        <f t="shared" si="53"/>
        <v>1</v>
      </c>
    </row>
    <row r="482" spans="1:24">
      <c r="A482" s="90">
        <v>467</v>
      </c>
      <c r="B482" s="185"/>
      <c r="C482" s="186"/>
      <c r="D482" s="177"/>
      <c r="E482" s="177"/>
      <c r="F482" s="177"/>
      <c r="G482" s="178"/>
      <c r="H482" s="178"/>
      <c r="I482" s="178"/>
      <c r="J482" s="178"/>
      <c r="K482" s="178"/>
      <c r="L482" s="178"/>
      <c r="M482" s="178"/>
      <c r="N482" s="178"/>
      <c r="O482" s="178"/>
      <c r="P482" s="178"/>
      <c r="Q482" s="178"/>
      <c r="R482" s="91">
        <f t="shared" si="54"/>
        <v>0</v>
      </c>
      <c r="S482" s="13" t="b">
        <f t="shared" si="55"/>
        <v>1</v>
      </c>
      <c r="T482" s="13" t="b">
        <f t="shared" si="56"/>
        <v>1</v>
      </c>
      <c r="U482" s="13" t="b">
        <f t="shared" si="57"/>
        <v>1</v>
      </c>
      <c r="V482" s="13" t="b">
        <f t="shared" si="51"/>
        <v>1</v>
      </c>
      <c r="W482" s="13" t="b">
        <f t="shared" si="52"/>
        <v>1</v>
      </c>
      <c r="X482" s="13" t="b">
        <f t="shared" si="53"/>
        <v>1</v>
      </c>
    </row>
    <row r="483" spans="1:24">
      <c r="A483" s="90">
        <v>468</v>
      </c>
      <c r="B483" s="185"/>
      <c r="C483" s="186"/>
      <c r="D483" s="177"/>
      <c r="E483" s="177"/>
      <c r="F483" s="177"/>
      <c r="G483" s="178"/>
      <c r="H483" s="178"/>
      <c r="I483" s="178"/>
      <c r="J483" s="178"/>
      <c r="K483" s="178"/>
      <c r="L483" s="178"/>
      <c r="M483" s="178"/>
      <c r="N483" s="178"/>
      <c r="O483" s="178"/>
      <c r="P483" s="178"/>
      <c r="Q483" s="178"/>
      <c r="R483" s="91">
        <f t="shared" si="54"/>
        <v>0</v>
      </c>
      <c r="S483" s="13" t="b">
        <f t="shared" si="55"/>
        <v>1</v>
      </c>
      <c r="T483" s="13" t="b">
        <f t="shared" si="56"/>
        <v>1</v>
      </c>
      <c r="U483" s="13" t="b">
        <f t="shared" si="57"/>
        <v>1</v>
      </c>
      <c r="V483" s="13" t="b">
        <f t="shared" si="51"/>
        <v>1</v>
      </c>
      <c r="W483" s="13" t="b">
        <f t="shared" si="52"/>
        <v>1</v>
      </c>
      <c r="X483" s="13" t="b">
        <f t="shared" si="53"/>
        <v>1</v>
      </c>
    </row>
    <row r="484" spans="1:24">
      <c r="A484" s="90">
        <v>469</v>
      </c>
      <c r="B484" s="185"/>
      <c r="C484" s="186"/>
      <c r="D484" s="177"/>
      <c r="E484" s="177"/>
      <c r="F484" s="177"/>
      <c r="G484" s="178"/>
      <c r="H484" s="178"/>
      <c r="I484" s="178"/>
      <c r="J484" s="178"/>
      <c r="K484" s="178"/>
      <c r="L484" s="178"/>
      <c r="M484" s="178"/>
      <c r="N484" s="178"/>
      <c r="O484" s="178"/>
      <c r="P484" s="178"/>
      <c r="Q484" s="178"/>
      <c r="R484" s="91">
        <f t="shared" si="54"/>
        <v>0</v>
      </c>
      <c r="S484" s="13" t="b">
        <f t="shared" si="55"/>
        <v>1</v>
      </c>
      <c r="T484" s="13" t="b">
        <f t="shared" si="56"/>
        <v>1</v>
      </c>
      <c r="U484" s="13" t="b">
        <f t="shared" si="57"/>
        <v>1</v>
      </c>
      <c r="V484" s="13" t="b">
        <f t="shared" si="51"/>
        <v>1</v>
      </c>
      <c r="W484" s="13" t="b">
        <f t="shared" si="52"/>
        <v>1</v>
      </c>
      <c r="X484" s="13" t="b">
        <f t="shared" si="53"/>
        <v>1</v>
      </c>
    </row>
    <row r="485" spans="1:24">
      <c r="A485" s="90">
        <v>470</v>
      </c>
      <c r="B485" s="185"/>
      <c r="C485" s="186"/>
      <c r="D485" s="177"/>
      <c r="E485" s="177"/>
      <c r="F485" s="177"/>
      <c r="G485" s="178"/>
      <c r="H485" s="178"/>
      <c r="I485" s="178"/>
      <c r="J485" s="178"/>
      <c r="K485" s="178"/>
      <c r="L485" s="178"/>
      <c r="M485" s="178"/>
      <c r="N485" s="178"/>
      <c r="O485" s="178"/>
      <c r="P485" s="178"/>
      <c r="Q485" s="178"/>
      <c r="R485" s="91">
        <f t="shared" si="54"/>
        <v>0</v>
      </c>
      <c r="S485" s="13" t="b">
        <f t="shared" si="55"/>
        <v>1</v>
      </c>
      <c r="T485" s="13" t="b">
        <f t="shared" si="56"/>
        <v>1</v>
      </c>
      <c r="U485" s="13" t="b">
        <f t="shared" si="57"/>
        <v>1</v>
      </c>
      <c r="V485" s="13" t="b">
        <f t="shared" si="51"/>
        <v>1</v>
      </c>
      <c r="W485" s="13" t="b">
        <f t="shared" si="52"/>
        <v>1</v>
      </c>
      <c r="X485" s="13" t="b">
        <f t="shared" si="53"/>
        <v>1</v>
      </c>
    </row>
    <row r="486" spans="1:24">
      <c r="A486" s="90">
        <v>471</v>
      </c>
      <c r="B486" s="185"/>
      <c r="C486" s="186"/>
      <c r="D486" s="177"/>
      <c r="E486" s="177"/>
      <c r="F486" s="177"/>
      <c r="G486" s="178"/>
      <c r="H486" s="178"/>
      <c r="I486" s="178"/>
      <c r="J486" s="178"/>
      <c r="K486" s="178"/>
      <c r="L486" s="178"/>
      <c r="M486" s="178"/>
      <c r="N486" s="178"/>
      <c r="O486" s="178"/>
      <c r="P486" s="178"/>
      <c r="Q486" s="178"/>
      <c r="R486" s="91">
        <f t="shared" si="54"/>
        <v>0</v>
      </c>
      <c r="S486" s="13" t="b">
        <f t="shared" si="55"/>
        <v>1</v>
      </c>
      <c r="T486" s="13" t="b">
        <f t="shared" si="56"/>
        <v>1</v>
      </c>
      <c r="U486" s="13" t="b">
        <f t="shared" si="57"/>
        <v>1</v>
      </c>
      <c r="V486" s="13" t="b">
        <f t="shared" si="51"/>
        <v>1</v>
      </c>
      <c r="W486" s="13" t="b">
        <f t="shared" si="52"/>
        <v>1</v>
      </c>
      <c r="X486" s="13" t="b">
        <f t="shared" si="53"/>
        <v>1</v>
      </c>
    </row>
    <row r="487" spans="1:24">
      <c r="A487" s="90">
        <v>472</v>
      </c>
      <c r="B487" s="185"/>
      <c r="C487" s="186"/>
      <c r="D487" s="177"/>
      <c r="E487" s="177"/>
      <c r="F487" s="177"/>
      <c r="G487" s="178"/>
      <c r="H487" s="178"/>
      <c r="I487" s="178"/>
      <c r="J487" s="178"/>
      <c r="K487" s="178"/>
      <c r="L487" s="178"/>
      <c r="M487" s="178"/>
      <c r="N487" s="178"/>
      <c r="O487" s="178"/>
      <c r="P487" s="178"/>
      <c r="Q487" s="178"/>
      <c r="R487" s="91">
        <f t="shared" si="54"/>
        <v>0</v>
      </c>
      <c r="S487" s="13" t="b">
        <f t="shared" si="55"/>
        <v>1</v>
      </c>
      <c r="T487" s="13" t="b">
        <f t="shared" si="56"/>
        <v>1</v>
      </c>
      <c r="U487" s="13" t="b">
        <f t="shared" si="57"/>
        <v>1</v>
      </c>
      <c r="V487" s="13" t="b">
        <f t="shared" si="51"/>
        <v>1</v>
      </c>
      <c r="W487" s="13" t="b">
        <f t="shared" si="52"/>
        <v>1</v>
      </c>
      <c r="X487" s="13" t="b">
        <f t="shared" si="53"/>
        <v>1</v>
      </c>
    </row>
    <row r="488" spans="1:24">
      <c r="A488" s="90">
        <v>473</v>
      </c>
      <c r="B488" s="185"/>
      <c r="C488" s="186"/>
      <c r="D488" s="177"/>
      <c r="E488" s="177"/>
      <c r="F488" s="177"/>
      <c r="G488" s="178"/>
      <c r="H488" s="178"/>
      <c r="I488" s="178"/>
      <c r="J488" s="178"/>
      <c r="K488" s="178"/>
      <c r="L488" s="178"/>
      <c r="M488" s="178"/>
      <c r="N488" s="178"/>
      <c r="O488" s="178"/>
      <c r="P488" s="178"/>
      <c r="Q488" s="178"/>
      <c r="R488" s="91">
        <f t="shared" si="54"/>
        <v>0</v>
      </c>
      <c r="S488" s="13" t="b">
        <f t="shared" si="55"/>
        <v>1</v>
      </c>
      <c r="T488" s="13" t="b">
        <f t="shared" si="56"/>
        <v>1</v>
      </c>
      <c r="U488" s="13" t="b">
        <f t="shared" si="57"/>
        <v>1</v>
      </c>
      <c r="V488" s="13" t="b">
        <f t="shared" si="51"/>
        <v>1</v>
      </c>
      <c r="W488" s="13" t="b">
        <f t="shared" si="52"/>
        <v>1</v>
      </c>
      <c r="X488" s="13" t="b">
        <f t="shared" si="53"/>
        <v>1</v>
      </c>
    </row>
    <row r="489" spans="1:24">
      <c r="A489" s="90">
        <v>474</v>
      </c>
      <c r="B489" s="185"/>
      <c r="C489" s="186"/>
      <c r="D489" s="177"/>
      <c r="E489" s="177"/>
      <c r="F489" s="177"/>
      <c r="G489" s="178"/>
      <c r="H489" s="178"/>
      <c r="I489" s="178"/>
      <c r="J489" s="178"/>
      <c r="K489" s="178"/>
      <c r="L489" s="178"/>
      <c r="M489" s="178"/>
      <c r="N489" s="178"/>
      <c r="O489" s="178"/>
      <c r="P489" s="178"/>
      <c r="Q489" s="178"/>
      <c r="R489" s="91">
        <f t="shared" si="54"/>
        <v>0</v>
      </c>
      <c r="S489" s="13" t="b">
        <f t="shared" si="55"/>
        <v>1</v>
      </c>
      <c r="T489" s="13" t="b">
        <f t="shared" si="56"/>
        <v>1</v>
      </c>
      <c r="U489" s="13" t="b">
        <f t="shared" si="57"/>
        <v>1</v>
      </c>
      <c r="V489" s="13" t="b">
        <f t="shared" si="51"/>
        <v>1</v>
      </c>
      <c r="W489" s="13" t="b">
        <f t="shared" si="52"/>
        <v>1</v>
      </c>
      <c r="X489" s="13" t="b">
        <f t="shared" si="53"/>
        <v>1</v>
      </c>
    </row>
    <row r="490" spans="1:24">
      <c r="A490" s="90">
        <v>475</v>
      </c>
      <c r="B490" s="185"/>
      <c r="C490" s="186"/>
      <c r="D490" s="177"/>
      <c r="E490" s="177"/>
      <c r="F490" s="177"/>
      <c r="G490" s="178"/>
      <c r="H490" s="178"/>
      <c r="I490" s="178"/>
      <c r="J490" s="178"/>
      <c r="K490" s="178"/>
      <c r="L490" s="178"/>
      <c r="M490" s="178"/>
      <c r="N490" s="178"/>
      <c r="O490" s="178"/>
      <c r="P490" s="178"/>
      <c r="Q490" s="178"/>
      <c r="R490" s="91">
        <f t="shared" si="54"/>
        <v>0</v>
      </c>
      <c r="S490" s="13" t="b">
        <f t="shared" si="55"/>
        <v>1</v>
      </c>
      <c r="T490" s="13" t="b">
        <f t="shared" si="56"/>
        <v>1</v>
      </c>
      <c r="U490" s="13" t="b">
        <f t="shared" si="57"/>
        <v>1</v>
      </c>
      <c r="V490" s="13" t="b">
        <f t="shared" si="51"/>
        <v>1</v>
      </c>
      <c r="W490" s="13" t="b">
        <f t="shared" si="52"/>
        <v>1</v>
      </c>
      <c r="X490" s="13" t="b">
        <f t="shared" si="53"/>
        <v>1</v>
      </c>
    </row>
    <row r="491" spans="1:24">
      <c r="A491" s="90">
        <v>476</v>
      </c>
      <c r="B491" s="185"/>
      <c r="C491" s="186"/>
      <c r="D491" s="177"/>
      <c r="E491" s="177"/>
      <c r="F491" s="177"/>
      <c r="G491" s="178"/>
      <c r="H491" s="178"/>
      <c r="I491" s="178"/>
      <c r="J491" s="178"/>
      <c r="K491" s="178"/>
      <c r="L491" s="178"/>
      <c r="M491" s="178"/>
      <c r="N491" s="178"/>
      <c r="O491" s="178"/>
      <c r="P491" s="178"/>
      <c r="Q491" s="178"/>
      <c r="R491" s="91">
        <f t="shared" si="54"/>
        <v>0</v>
      </c>
      <c r="S491" s="13" t="b">
        <f t="shared" si="55"/>
        <v>1</v>
      </c>
      <c r="T491" s="13" t="b">
        <f t="shared" si="56"/>
        <v>1</v>
      </c>
      <c r="U491" s="13" t="b">
        <f t="shared" si="57"/>
        <v>1</v>
      </c>
      <c r="V491" s="13" t="b">
        <f t="shared" si="51"/>
        <v>1</v>
      </c>
      <c r="W491" s="13" t="b">
        <f t="shared" si="52"/>
        <v>1</v>
      </c>
      <c r="X491" s="13" t="b">
        <f t="shared" si="53"/>
        <v>1</v>
      </c>
    </row>
    <row r="492" spans="1:24">
      <c r="A492" s="90">
        <v>477</v>
      </c>
      <c r="B492" s="185"/>
      <c r="C492" s="186"/>
      <c r="D492" s="177"/>
      <c r="E492" s="177"/>
      <c r="F492" s="177"/>
      <c r="G492" s="178"/>
      <c r="H492" s="178"/>
      <c r="I492" s="178"/>
      <c r="J492" s="178"/>
      <c r="K492" s="178"/>
      <c r="L492" s="178"/>
      <c r="M492" s="178"/>
      <c r="N492" s="178"/>
      <c r="O492" s="178"/>
      <c r="P492" s="178"/>
      <c r="Q492" s="178"/>
      <c r="R492" s="91">
        <f t="shared" si="54"/>
        <v>0</v>
      </c>
      <c r="S492" s="13" t="b">
        <f t="shared" si="55"/>
        <v>1</v>
      </c>
      <c r="T492" s="13" t="b">
        <f t="shared" si="56"/>
        <v>1</v>
      </c>
      <c r="U492" s="13" t="b">
        <f t="shared" si="57"/>
        <v>1</v>
      </c>
      <c r="V492" s="13" t="b">
        <f t="shared" si="51"/>
        <v>1</v>
      </c>
      <c r="W492" s="13" t="b">
        <f t="shared" si="52"/>
        <v>1</v>
      </c>
      <c r="X492" s="13" t="b">
        <f t="shared" si="53"/>
        <v>1</v>
      </c>
    </row>
    <row r="493" spans="1:24">
      <c r="A493" s="90">
        <v>478</v>
      </c>
      <c r="B493" s="185"/>
      <c r="C493" s="186"/>
      <c r="D493" s="177"/>
      <c r="E493" s="177"/>
      <c r="F493" s="177"/>
      <c r="G493" s="178"/>
      <c r="H493" s="178"/>
      <c r="I493" s="178"/>
      <c r="J493" s="178"/>
      <c r="K493" s="178"/>
      <c r="L493" s="178"/>
      <c r="M493" s="178"/>
      <c r="N493" s="178"/>
      <c r="O493" s="178"/>
      <c r="P493" s="178"/>
      <c r="Q493" s="178"/>
      <c r="R493" s="91">
        <f t="shared" si="54"/>
        <v>0</v>
      </c>
      <c r="S493" s="13" t="b">
        <f t="shared" si="55"/>
        <v>1</v>
      </c>
      <c r="T493" s="13" t="b">
        <f t="shared" si="56"/>
        <v>1</v>
      </c>
      <c r="U493" s="13" t="b">
        <f t="shared" si="57"/>
        <v>1</v>
      </c>
      <c r="V493" s="13" t="b">
        <f t="shared" si="51"/>
        <v>1</v>
      </c>
      <c r="W493" s="13" t="b">
        <f t="shared" si="52"/>
        <v>1</v>
      </c>
      <c r="X493" s="13" t="b">
        <f t="shared" si="53"/>
        <v>1</v>
      </c>
    </row>
    <row r="494" spans="1:24">
      <c r="A494" s="90">
        <v>479</v>
      </c>
      <c r="B494" s="185"/>
      <c r="C494" s="186"/>
      <c r="D494" s="177"/>
      <c r="E494" s="177"/>
      <c r="F494" s="177"/>
      <c r="G494" s="178"/>
      <c r="H494" s="178"/>
      <c r="I494" s="178"/>
      <c r="J494" s="178"/>
      <c r="K494" s="178"/>
      <c r="L494" s="178"/>
      <c r="M494" s="178"/>
      <c r="N494" s="178"/>
      <c r="O494" s="178"/>
      <c r="P494" s="178"/>
      <c r="Q494" s="178"/>
      <c r="R494" s="91">
        <f t="shared" si="54"/>
        <v>0</v>
      </c>
      <c r="S494" s="13" t="b">
        <f t="shared" si="55"/>
        <v>1</v>
      </c>
      <c r="T494" s="13" t="b">
        <f t="shared" si="56"/>
        <v>1</v>
      </c>
      <c r="U494" s="13" t="b">
        <f t="shared" si="57"/>
        <v>1</v>
      </c>
      <c r="V494" s="13" t="b">
        <f t="shared" si="51"/>
        <v>1</v>
      </c>
      <c r="W494" s="13" t="b">
        <f t="shared" si="52"/>
        <v>1</v>
      </c>
      <c r="X494" s="13" t="b">
        <f t="shared" si="53"/>
        <v>1</v>
      </c>
    </row>
    <row r="495" spans="1:24">
      <c r="A495" s="90">
        <v>480</v>
      </c>
      <c r="B495" s="185"/>
      <c r="C495" s="186"/>
      <c r="D495" s="177"/>
      <c r="E495" s="177"/>
      <c r="F495" s="177"/>
      <c r="G495" s="178"/>
      <c r="H495" s="178"/>
      <c r="I495" s="178"/>
      <c r="J495" s="178"/>
      <c r="K495" s="178"/>
      <c r="L495" s="178"/>
      <c r="M495" s="178"/>
      <c r="N495" s="178"/>
      <c r="O495" s="178"/>
      <c r="P495" s="178"/>
      <c r="Q495" s="178"/>
      <c r="R495" s="91">
        <f t="shared" si="54"/>
        <v>0</v>
      </c>
      <c r="S495" s="13" t="b">
        <f t="shared" si="55"/>
        <v>1</v>
      </c>
      <c r="T495" s="13" t="b">
        <f t="shared" si="56"/>
        <v>1</v>
      </c>
      <c r="U495" s="13" t="b">
        <f t="shared" si="57"/>
        <v>1</v>
      </c>
      <c r="V495" s="13" t="b">
        <f t="shared" si="51"/>
        <v>1</v>
      </c>
      <c r="W495" s="13" t="b">
        <f t="shared" si="52"/>
        <v>1</v>
      </c>
      <c r="X495" s="13" t="b">
        <f t="shared" si="53"/>
        <v>1</v>
      </c>
    </row>
    <row r="496" spans="1:24">
      <c r="A496" s="90">
        <v>481</v>
      </c>
      <c r="B496" s="185"/>
      <c r="C496" s="186"/>
      <c r="D496" s="177"/>
      <c r="E496" s="177"/>
      <c r="F496" s="177"/>
      <c r="G496" s="178"/>
      <c r="H496" s="178"/>
      <c r="I496" s="178"/>
      <c r="J496" s="178"/>
      <c r="K496" s="178"/>
      <c r="L496" s="178"/>
      <c r="M496" s="178"/>
      <c r="N496" s="178"/>
      <c r="O496" s="178"/>
      <c r="P496" s="178"/>
      <c r="Q496" s="178"/>
      <c r="R496" s="91">
        <f t="shared" si="54"/>
        <v>0</v>
      </c>
      <c r="S496" s="13" t="b">
        <f t="shared" si="55"/>
        <v>1</v>
      </c>
      <c r="T496" s="13" t="b">
        <f t="shared" si="56"/>
        <v>1</v>
      </c>
      <c r="U496" s="13" t="b">
        <f t="shared" si="57"/>
        <v>1</v>
      </c>
      <c r="V496" s="13" t="b">
        <f t="shared" si="51"/>
        <v>1</v>
      </c>
      <c r="W496" s="13" t="b">
        <f t="shared" si="52"/>
        <v>1</v>
      </c>
      <c r="X496" s="13" t="b">
        <f t="shared" si="53"/>
        <v>1</v>
      </c>
    </row>
    <row r="497" spans="1:24">
      <c r="A497" s="90">
        <v>482</v>
      </c>
      <c r="B497" s="185"/>
      <c r="C497" s="186"/>
      <c r="D497" s="177"/>
      <c r="E497" s="177"/>
      <c r="F497" s="177"/>
      <c r="G497" s="178"/>
      <c r="H497" s="178"/>
      <c r="I497" s="178"/>
      <c r="J497" s="178"/>
      <c r="K497" s="178"/>
      <c r="L497" s="178"/>
      <c r="M497" s="178"/>
      <c r="N497" s="178"/>
      <c r="O497" s="178"/>
      <c r="P497" s="178"/>
      <c r="Q497" s="178"/>
      <c r="R497" s="91">
        <f t="shared" si="54"/>
        <v>0</v>
      </c>
      <c r="S497" s="13" t="b">
        <f t="shared" si="55"/>
        <v>1</v>
      </c>
      <c r="T497" s="13" t="b">
        <f t="shared" si="56"/>
        <v>1</v>
      </c>
      <c r="U497" s="13" t="b">
        <f t="shared" si="57"/>
        <v>1</v>
      </c>
      <c r="V497" s="13" t="b">
        <f t="shared" si="51"/>
        <v>1</v>
      </c>
      <c r="W497" s="13" t="b">
        <f t="shared" si="52"/>
        <v>1</v>
      </c>
      <c r="X497" s="13" t="b">
        <f t="shared" si="53"/>
        <v>1</v>
      </c>
    </row>
    <row r="498" spans="1:24">
      <c r="A498" s="90">
        <v>483</v>
      </c>
      <c r="B498" s="185"/>
      <c r="C498" s="186"/>
      <c r="D498" s="177"/>
      <c r="E498" s="177"/>
      <c r="F498" s="177"/>
      <c r="G498" s="178"/>
      <c r="H498" s="178"/>
      <c r="I498" s="178"/>
      <c r="J498" s="178"/>
      <c r="K498" s="178"/>
      <c r="L498" s="178"/>
      <c r="M498" s="178"/>
      <c r="N498" s="178"/>
      <c r="O498" s="178"/>
      <c r="P498" s="178"/>
      <c r="Q498" s="178"/>
      <c r="R498" s="91">
        <f t="shared" si="54"/>
        <v>0</v>
      </c>
      <c r="S498" s="13" t="b">
        <f t="shared" si="55"/>
        <v>1</v>
      </c>
      <c r="T498" s="13" t="b">
        <f t="shared" si="56"/>
        <v>1</v>
      </c>
      <c r="U498" s="13" t="b">
        <f t="shared" si="57"/>
        <v>1</v>
      </c>
      <c r="V498" s="13" t="b">
        <f t="shared" si="51"/>
        <v>1</v>
      </c>
      <c r="W498" s="13" t="b">
        <f t="shared" si="52"/>
        <v>1</v>
      </c>
      <c r="X498" s="13" t="b">
        <f t="shared" si="53"/>
        <v>1</v>
      </c>
    </row>
    <row r="499" spans="1:24">
      <c r="A499" s="90">
        <v>484</v>
      </c>
      <c r="B499" s="185"/>
      <c r="C499" s="186"/>
      <c r="D499" s="177"/>
      <c r="E499" s="177"/>
      <c r="F499" s="177"/>
      <c r="G499" s="178"/>
      <c r="H499" s="178"/>
      <c r="I499" s="178"/>
      <c r="J499" s="178"/>
      <c r="K499" s="178"/>
      <c r="L499" s="178"/>
      <c r="M499" s="178"/>
      <c r="N499" s="178"/>
      <c r="O499" s="178"/>
      <c r="P499" s="178"/>
      <c r="Q499" s="178"/>
      <c r="R499" s="91">
        <f t="shared" si="54"/>
        <v>0</v>
      </c>
      <c r="S499" s="13" t="b">
        <f t="shared" si="55"/>
        <v>1</v>
      </c>
      <c r="T499" s="13" t="b">
        <f t="shared" si="56"/>
        <v>1</v>
      </c>
      <c r="U499" s="13" t="b">
        <f t="shared" si="57"/>
        <v>1</v>
      </c>
      <c r="V499" s="13" t="b">
        <f t="shared" si="51"/>
        <v>1</v>
      </c>
      <c r="W499" s="13" t="b">
        <f t="shared" si="52"/>
        <v>1</v>
      </c>
      <c r="X499" s="13" t="b">
        <f t="shared" si="53"/>
        <v>1</v>
      </c>
    </row>
    <row r="500" spans="1:24">
      <c r="A500" s="90">
        <v>485</v>
      </c>
      <c r="B500" s="185"/>
      <c r="C500" s="186"/>
      <c r="D500" s="177"/>
      <c r="E500" s="177"/>
      <c r="F500" s="177"/>
      <c r="G500" s="178"/>
      <c r="H500" s="178"/>
      <c r="I500" s="178"/>
      <c r="J500" s="178"/>
      <c r="K500" s="178"/>
      <c r="L500" s="178"/>
      <c r="M500" s="178"/>
      <c r="N500" s="178"/>
      <c r="O500" s="178"/>
      <c r="P500" s="178"/>
      <c r="Q500" s="178"/>
      <c r="R500" s="91">
        <f t="shared" si="54"/>
        <v>0</v>
      </c>
      <c r="S500" s="13" t="b">
        <f t="shared" si="55"/>
        <v>1</v>
      </c>
      <c r="T500" s="13" t="b">
        <f t="shared" si="56"/>
        <v>1</v>
      </c>
      <c r="U500" s="13" t="b">
        <f t="shared" si="57"/>
        <v>1</v>
      </c>
      <c r="V500" s="13" t="b">
        <f t="shared" si="51"/>
        <v>1</v>
      </c>
      <c r="W500" s="13" t="b">
        <f t="shared" si="52"/>
        <v>1</v>
      </c>
      <c r="X500" s="13" t="b">
        <f t="shared" si="53"/>
        <v>1</v>
      </c>
    </row>
    <row r="501" spans="1:24">
      <c r="A501" s="90">
        <v>486</v>
      </c>
      <c r="B501" s="185"/>
      <c r="C501" s="186"/>
      <c r="D501" s="177"/>
      <c r="E501" s="177"/>
      <c r="F501" s="177"/>
      <c r="G501" s="178"/>
      <c r="H501" s="178"/>
      <c r="I501" s="178"/>
      <c r="J501" s="178"/>
      <c r="K501" s="178"/>
      <c r="L501" s="178"/>
      <c r="M501" s="178"/>
      <c r="N501" s="178"/>
      <c r="O501" s="178"/>
      <c r="P501" s="178"/>
      <c r="Q501" s="178"/>
      <c r="R501" s="91">
        <f t="shared" si="54"/>
        <v>0</v>
      </c>
      <c r="S501" s="13" t="b">
        <f t="shared" si="55"/>
        <v>1</v>
      </c>
      <c r="T501" s="13" t="b">
        <f t="shared" si="56"/>
        <v>1</v>
      </c>
      <c r="U501" s="13" t="b">
        <f t="shared" si="57"/>
        <v>1</v>
      </c>
      <c r="V501" s="13" t="b">
        <f t="shared" si="51"/>
        <v>1</v>
      </c>
      <c r="W501" s="13" t="b">
        <f t="shared" si="52"/>
        <v>1</v>
      </c>
      <c r="X501" s="13" t="b">
        <f t="shared" si="53"/>
        <v>1</v>
      </c>
    </row>
    <row r="502" spans="1:24">
      <c r="A502" s="90">
        <v>487</v>
      </c>
      <c r="B502" s="185"/>
      <c r="C502" s="186"/>
      <c r="D502" s="177"/>
      <c r="E502" s="177"/>
      <c r="F502" s="177"/>
      <c r="G502" s="178"/>
      <c r="H502" s="178"/>
      <c r="I502" s="178"/>
      <c r="J502" s="178"/>
      <c r="K502" s="178"/>
      <c r="L502" s="178"/>
      <c r="M502" s="178"/>
      <c r="N502" s="178"/>
      <c r="O502" s="178"/>
      <c r="P502" s="178"/>
      <c r="Q502" s="178"/>
      <c r="R502" s="91">
        <f t="shared" si="54"/>
        <v>0</v>
      </c>
      <c r="S502" s="13" t="b">
        <f t="shared" si="55"/>
        <v>1</v>
      </c>
      <c r="T502" s="13" t="b">
        <f t="shared" si="56"/>
        <v>1</v>
      </c>
      <c r="U502" s="13" t="b">
        <f t="shared" si="57"/>
        <v>1</v>
      </c>
      <c r="V502" s="13" t="b">
        <f t="shared" si="51"/>
        <v>1</v>
      </c>
      <c r="W502" s="13" t="b">
        <f t="shared" si="52"/>
        <v>1</v>
      </c>
      <c r="X502" s="13" t="b">
        <f t="shared" si="53"/>
        <v>1</v>
      </c>
    </row>
    <row r="503" spans="1:24">
      <c r="A503" s="90">
        <v>488</v>
      </c>
      <c r="B503" s="185"/>
      <c r="C503" s="186"/>
      <c r="D503" s="177"/>
      <c r="E503" s="177"/>
      <c r="F503" s="177"/>
      <c r="G503" s="178"/>
      <c r="H503" s="178"/>
      <c r="I503" s="178"/>
      <c r="J503" s="178"/>
      <c r="K503" s="178"/>
      <c r="L503" s="178"/>
      <c r="M503" s="178"/>
      <c r="N503" s="178"/>
      <c r="O503" s="178"/>
      <c r="P503" s="178"/>
      <c r="Q503" s="178"/>
      <c r="R503" s="91">
        <f t="shared" si="54"/>
        <v>0</v>
      </c>
      <c r="S503" s="13" t="b">
        <f t="shared" si="55"/>
        <v>1</v>
      </c>
      <c r="T503" s="13" t="b">
        <f t="shared" si="56"/>
        <v>1</v>
      </c>
      <c r="U503" s="13" t="b">
        <f t="shared" si="57"/>
        <v>1</v>
      </c>
      <c r="V503" s="13" t="b">
        <f t="shared" si="51"/>
        <v>1</v>
      </c>
      <c r="W503" s="13" t="b">
        <f t="shared" si="52"/>
        <v>1</v>
      </c>
      <c r="X503" s="13" t="b">
        <f t="shared" si="53"/>
        <v>1</v>
      </c>
    </row>
    <row r="504" spans="1:24">
      <c r="A504" s="90">
        <v>489</v>
      </c>
      <c r="B504" s="185"/>
      <c r="C504" s="186"/>
      <c r="D504" s="177"/>
      <c r="E504" s="177"/>
      <c r="F504" s="177"/>
      <c r="G504" s="178"/>
      <c r="H504" s="178"/>
      <c r="I504" s="178"/>
      <c r="J504" s="178"/>
      <c r="K504" s="178"/>
      <c r="L504" s="178"/>
      <c r="M504" s="178"/>
      <c r="N504" s="178"/>
      <c r="O504" s="178"/>
      <c r="P504" s="178"/>
      <c r="Q504" s="178"/>
      <c r="R504" s="91">
        <f t="shared" si="54"/>
        <v>0</v>
      </c>
      <c r="S504" s="13" t="b">
        <f t="shared" si="55"/>
        <v>1</v>
      </c>
      <c r="T504" s="13" t="b">
        <f t="shared" si="56"/>
        <v>1</v>
      </c>
      <c r="U504" s="13" t="b">
        <f t="shared" si="57"/>
        <v>1</v>
      </c>
      <c r="V504" s="13" t="b">
        <f t="shared" si="51"/>
        <v>1</v>
      </c>
      <c r="W504" s="13" t="b">
        <f t="shared" si="52"/>
        <v>1</v>
      </c>
      <c r="X504" s="13" t="b">
        <f t="shared" si="53"/>
        <v>1</v>
      </c>
    </row>
    <row r="505" spans="1:24">
      <c r="A505" s="90">
        <v>490</v>
      </c>
      <c r="B505" s="185"/>
      <c r="C505" s="186"/>
      <c r="D505" s="177"/>
      <c r="E505" s="177"/>
      <c r="F505" s="177"/>
      <c r="G505" s="178"/>
      <c r="H505" s="178"/>
      <c r="I505" s="178"/>
      <c r="J505" s="178"/>
      <c r="K505" s="178"/>
      <c r="L505" s="178"/>
      <c r="M505" s="178"/>
      <c r="N505" s="178"/>
      <c r="O505" s="178"/>
      <c r="P505" s="178"/>
      <c r="Q505" s="178"/>
      <c r="R505" s="91">
        <f t="shared" si="54"/>
        <v>0</v>
      </c>
      <c r="S505" s="13" t="b">
        <f t="shared" si="55"/>
        <v>1</v>
      </c>
      <c r="T505" s="13" t="b">
        <f t="shared" si="56"/>
        <v>1</v>
      </c>
      <c r="U505" s="13" t="b">
        <f t="shared" si="57"/>
        <v>1</v>
      </c>
      <c r="V505" s="13" t="b">
        <f t="shared" si="51"/>
        <v>1</v>
      </c>
      <c r="W505" s="13" t="b">
        <f t="shared" si="52"/>
        <v>1</v>
      </c>
      <c r="X505" s="13" t="b">
        <f t="shared" si="53"/>
        <v>1</v>
      </c>
    </row>
    <row r="506" spans="1:24">
      <c r="A506" s="90">
        <v>491</v>
      </c>
      <c r="B506" s="185"/>
      <c r="C506" s="186"/>
      <c r="D506" s="177"/>
      <c r="E506" s="177"/>
      <c r="F506" s="177"/>
      <c r="G506" s="178"/>
      <c r="H506" s="178"/>
      <c r="I506" s="178"/>
      <c r="J506" s="178"/>
      <c r="K506" s="178"/>
      <c r="L506" s="178"/>
      <c r="M506" s="178"/>
      <c r="N506" s="178"/>
      <c r="O506" s="178"/>
      <c r="P506" s="178"/>
      <c r="Q506" s="178"/>
      <c r="R506" s="91">
        <f t="shared" si="54"/>
        <v>0</v>
      </c>
      <c r="S506" s="13" t="b">
        <f t="shared" si="55"/>
        <v>1</v>
      </c>
      <c r="T506" s="13" t="b">
        <f t="shared" si="56"/>
        <v>1</v>
      </c>
      <c r="U506" s="13" t="b">
        <f t="shared" si="57"/>
        <v>1</v>
      </c>
      <c r="V506" s="13" t="b">
        <f t="shared" si="51"/>
        <v>1</v>
      </c>
      <c r="W506" s="13" t="b">
        <f t="shared" si="52"/>
        <v>1</v>
      </c>
      <c r="X506" s="13" t="b">
        <f t="shared" si="53"/>
        <v>1</v>
      </c>
    </row>
    <row r="507" spans="1:24">
      <c r="A507" s="90">
        <v>492</v>
      </c>
      <c r="B507" s="185"/>
      <c r="C507" s="186"/>
      <c r="D507" s="177"/>
      <c r="E507" s="177"/>
      <c r="F507" s="177"/>
      <c r="G507" s="178"/>
      <c r="H507" s="178"/>
      <c r="I507" s="178"/>
      <c r="J507" s="178"/>
      <c r="K507" s="178"/>
      <c r="L507" s="178"/>
      <c r="M507" s="178"/>
      <c r="N507" s="178"/>
      <c r="O507" s="178"/>
      <c r="P507" s="178"/>
      <c r="Q507" s="178"/>
      <c r="R507" s="91">
        <f t="shared" si="54"/>
        <v>0</v>
      </c>
      <c r="S507" s="13" t="b">
        <f t="shared" si="55"/>
        <v>1</v>
      </c>
      <c r="T507" s="13" t="b">
        <f t="shared" si="56"/>
        <v>1</v>
      </c>
      <c r="U507" s="13" t="b">
        <f t="shared" si="57"/>
        <v>1</v>
      </c>
      <c r="V507" s="13" t="b">
        <f t="shared" si="51"/>
        <v>1</v>
      </c>
      <c r="W507" s="13" t="b">
        <f t="shared" si="52"/>
        <v>1</v>
      </c>
      <c r="X507" s="13" t="b">
        <f t="shared" si="53"/>
        <v>1</v>
      </c>
    </row>
    <row r="508" spans="1:24">
      <c r="A508" s="90">
        <v>493</v>
      </c>
      <c r="B508" s="185"/>
      <c r="C508" s="186"/>
      <c r="D508" s="177"/>
      <c r="E508" s="177"/>
      <c r="F508" s="177"/>
      <c r="G508" s="178"/>
      <c r="H508" s="178"/>
      <c r="I508" s="178"/>
      <c r="J508" s="178"/>
      <c r="K508" s="178"/>
      <c r="L508" s="178"/>
      <c r="M508" s="178"/>
      <c r="N508" s="178"/>
      <c r="O508" s="178"/>
      <c r="P508" s="178"/>
      <c r="Q508" s="178"/>
      <c r="R508" s="91">
        <f t="shared" si="54"/>
        <v>0</v>
      </c>
      <c r="S508" s="13" t="b">
        <f t="shared" si="55"/>
        <v>1</v>
      </c>
      <c r="T508" s="13" t="b">
        <f t="shared" si="56"/>
        <v>1</v>
      </c>
      <c r="U508" s="13" t="b">
        <f t="shared" si="57"/>
        <v>1</v>
      </c>
      <c r="V508" s="13" t="b">
        <f t="shared" si="51"/>
        <v>1</v>
      </c>
      <c r="W508" s="13" t="b">
        <f t="shared" si="52"/>
        <v>1</v>
      </c>
      <c r="X508" s="13" t="b">
        <f t="shared" si="53"/>
        <v>1</v>
      </c>
    </row>
    <row r="509" spans="1:24">
      <c r="A509" s="90">
        <v>494</v>
      </c>
      <c r="B509" s="185"/>
      <c r="C509" s="186"/>
      <c r="D509" s="177"/>
      <c r="E509" s="177"/>
      <c r="F509" s="177"/>
      <c r="G509" s="178"/>
      <c r="H509" s="178"/>
      <c r="I509" s="178"/>
      <c r="J509" s="178"/>
      <c r="K509" s="178"/>
      <c r="L509" s="178"/>
      <c r="M509" s="178"/>
      <c r="N509" s="178"/>
      <c r="O509" s="178"/>
      <c r="P509" s="178"/>
      <c r="Q509" s="178"/>
      <c r="R509" s="91">
        <f t="shared" si="54"/>
        <v>0</v>
      </c>
      <c r="S509" s="13" t="b">
        <f t="shared" si="55"/>
        <v>1</v>
      </c>
      <c r="T509" s="13" t="b">
        <f t="shared" si="56"/>
        <v>1</v>
      </c>
      <c r="U509" s="13" t="b">
        <f t="shared" si="57"/>
        <v>1</v>
      </c>
      <c r="V509" s="13" t="b">
        <f t="shared" si="51"/>
        <v>1</v>
      </c>
      <c r="W509" s="13" t="b">
        <f t="shared" si="52"/>
        <v>1</v>
      </c>
      <c r="X509" s="13" t="b">
        <f t="shared" si="53"/>
        <v>1</v>
      </c>
    </row>
    <row r="510" spans="1:24">
      <c r="A510" s="90">
        <v>495</v>
      </c>
      <c r="B510" s="185"/>
      <c r="C510" s="186"/>
      <c r="D510" s="177"/>
      <c r="E510" s="177"/>
      <c r="F510" s="177"/>
      <c r="G510" s="178"/>
      <c r="H510" s="178"/>
      <c r="I510" s="178"/>
      <c r="J510" s="178"/>
      <c r="K510" s="178"/>
      <c r="L510" s="178"/>
      <c r="M510" s="178"/>
      <c r="N510" s="178"/>
      <c r="O510" s="178"/>
      <c r="P510" s="178"/>
      <c r="Q510" s="178"/>
      <c r="R510" s="91">
        <f t="shared" si="54"/>
        <v>0</v>
      </c>
      <c r="S510" s="13" t="b">
        <f t="shared" si="55"/>
        <v>1</v>
      </c>
      <c r="T510" s="13" t="b">
        <f t="shared" si="56"/>
        <v>1</v>
      </c>
      <c r="U510" s="13" t="b">
        <f t="shared" si="57"/>
        <v>1</v>
      </c>
      <c r="V510" s="13" t="b">
        <f t="shared" si="51"/>
        <v>1</v>
      </c>
      <c r="W510" s="13" t="b">
        <f t="shared" si="52"/>
        <v>1</v>
      </c>
      <c r="X510" s="13" t="b">
        <f t="shared" si="53"/>
        <v>1</v>
      </c>
    </row>
    <row r="511" spans="1:24">
      <c r="A511" s="90">
        <v>496</v>
      </c>
      <c r="B511" s="185"/>
      <c r="C511" s="186"/>
      <c r="D511" s="177"/>
      <c r="E511" s="177"/>
      <c r="F511" s="177"/>
      <c r="G511" s="178"/>
      <c r="H511" s="178"/>
      <c r="I511" s="178"/>
      <c r="J511" s="178"/>
      <c r="K511" s="178"/>
      <c r="L511" s="178"/>
      <c r="M511" s="178"/>
      <c r="N511" s="178"/>
      <c r="O511" s="178"/>
      <c r="P511" s="178"/>
      <c r="Q511" s="178"/>
      <c r="R511" s="91">
        <f t="shared" si="54"/>
        <v>0</v>
      </c>
      <c r="S511" s="13" t="b">
        <f t="shared" si="55"/>
        <v>1</v>
      </c>
      <c r="T511" s="13" t="b">
        <f t="shared" si="56"/>
        <v>1</v>
      </c>
      <c r="U511" s="13" t="b">
        <f t="shared" si="57"/>
        <v>1</v>
      </c>
      <c r="V511" s="13" t="b">
        <f t="shared" si="51"/>
        <v>1</v>
      </c>
      <c r="W511" s="13" t="b">
        <f t="shared" si="52"/>
        <v>1</v>
      </c>
      <c r="X511" s="13" t="b">
        <f t="shared" si="53"/>
        <v>1</v>
      </c>
    </row>
    <row r="512" spans="1:24">
      <c r="A512" s="90">
        <v>497</v>
      </c>
      <c r="B512" s="185"/>
      <c r="C512" s="186"/>
      <c r="D512" s="177"/>
      <c r="E512" s="177"/>
      <c r="F512" s="177"/>
      <c r="G512" s="178"/>
      <c r="H512" s="178"/>
      <c r="I512" s="178"/>
      <c r="J512" s="178"/>
      <c r="K512" s="178"/>
      <c r="L512" s="178"/>
      <c r="M512" s="178"/>
      <c r="N512" s="178"/>
      <c r="O512" s="178"/>
      <c r="P512" s="178"/>
      <c r="Q512" s="178"/>
      <c r="R512" s="91">
        <f t="shared" si="54"/>
        <v>0</v>
      </c>
      <c r="S512" s="13" t="b">
        <f t="shared" si="55"/>
        <v>1</v>
      </c>
      <c r="T512" s="13" t="b">
        <f t="shared" si="56"/>
        <v>1</v>
      </c>
      <c r="U512" s="13" t="b">
        <f t="shared" si="57"/>
        <v>1</v>
      </c>
      <c r="V512" s="13" t="b">
        <f t="shared" si="51"/>
        <v>1</v>
      </c>
      <c r="W512" s="13" t="b">
        <f t="shared" si="52"/>
        <v>1</v>
      </c>
      <c r="X512" s="13" t="b">
        <f t="shared" si="53"/>
        <v>1</v>
      </c>
    </row>
    <row r="513" spans="1:24">
      <c r="A513" s="90">
        <v>498</v>
      </c>
      <c r="B513" s="185"/>
      <c r="C513" s="186"/>
      <c r="D513" s="177"/>
      <c r="E513" s="177"/>
      <c r="F513" s="177"/>
      <c r="G513" s="178"/>
      <c r="H513" s="178"/>
      <c r="I513" s="178"/>
      <c r="J513" s="178"/>
      <c r="K513" s="178"/>
      <c r="L513" s="178"/>
      <c r="M513" s="178"/>
      <c r="N513" s="178"/>
      <c r="O513" s="178"/>
      <c r="P513" s="178"/>
      <c r="Q513" s="178"/>
      <c r="R513" s="91">
        <f t="shared" si="54"/>
        <v>0</v>
      </c>
      <c r="S513" s="13" t="b">
        <f t="shared" si="55"/>
        <v>1</v>
      </c>
      <c r="T513" s="13" t="b">
        <f t="shared" si="56"/>
        <v>1</v>
      </c>
      <c r="U513" s="13" t="b">
        <f t="shared" si="57"/>
        <v>1</v>
      </c>
      <c r="V513" s="13" t="b">
        <f t="shared" si="51"/>
        <v>1</v>
      </c>
      <c r="W513" s="13" t="b">
        <f t="shared" si="52"/>
        <v>1</v>
      </c>
      <c r="X513" s="13" t="b">
        <f t="shared" si="53"/>
        <v>1</v>
      </c>
    </row>
    <row r="514" spans="1:24">
      <c r="A514" s="90">
        <v>499</v>
      </c>
      <c r="B514" s="185"/>
      <c r="C514" s="186"/>
      <c r="D514" s="177"/>
      <c r="E514" s="177"/>
      <c r="F514" s="177"/>
      <c r="G514" s="178"/>
      <c r="H514" s="178"/>
      <c r="I514" s="178"/>
      <c r="J514" s="178"/>
      <c r="K514" s="178"/>
      <c r="L514" s="178"/>
      <c r="M514" s="178"/>
      <c r="N514" s="178"/>
      <c r="O514" s="178"/>
      <c r="P514" s="178"/>
      <c r="Q514" s="178"/>
      <c r="R514" s="91">
        <f t="shared" si="54"/>
        <v>0</v>
      </c>
      <c r="S514" s="13" t="b">
        <f t="shared" si="55"/>
        <v>1</v>
      </c>
      <c r="T514" s="13" t="b">
        <f t="shared" si="56"/>
        <v>1</v>
      </c>
      <c r="U514" s="13" t="b">
        <f t="shared" si="57"/>
        <v>1</v>
      </c>
      <c r="V514" s="13" t="b">
        <f t="shared" si="51"/>
        <v>1</v>
      </c>
      <c r="W514" s="13" t="b">
        <f t="shared" si="52"/>
        <v>1</v>
      </c>
      <c r="X514" s="13" t="b">
        <f t="shared" si="53"/>
        <v>1</v>
      </c>
    </row>
    <row r="515" spans="1:24">
      <c r="A515" s="90">
        <v>500</v>
      </c>
      <c r="B515" s="185"/>
      <c r="C515" s="186"/>
      <c r="D515" s="177"/>
      <c r="E515" s="177"/>
      <c r="F515" s="177"/>
      <c r="G515" s="178"/>
      <c r="H515" s="178"/>
      <c r="I515" s="178"/>
      <c r="J515" s="178"/>
      <c r="K515" s="178"/>
      <c r="L515" s="178"/>
      <c r="M515" s="178"/>
      <c r="N515" s="178"/>
      <c r="O515" s="178"/>
      <c r="P515" s="178"/>
      <c r="Q515" s="178"/>
      <c r="R515" s="91">
        <f t="shared" si="54"/>
        <v>0</v>
      </c>
      <c r="S515" s="13" t="b">
        <f t="shared" si="55"/>
        <v>1</v>
      </c>
      <c r="T515" s="13" t="b">
        <f t="shared" si="56"/>
        <v>1</v>
      </c>
      <c r="U515" s="13" t="b">
        <f t="shared" si="57"/>
        <v>1</v>
      </c>
      <c r="V515" s="13" t="b">
        <f t="shared" si="51"/>
        <v>1</v>
      </c>
      <c r="W515" s="13" t="b">
        <f t="shared" si="52"/>
        <v>1</v>
      </c>
      <c r="X515" s="13" t="b">
        <f t="shared" si="53"/>
        <v>1</v>
      </c>
    </row>
    <row r="516" spans="1:24">
      <c r="A516" s="90">
        <v>501</v>
      </c>
      <c r="B516" s="185"/>
      <c r="C516" s="186"/>
      <c r="D516" s="177"/>
      <c r="E516" s="177"/>
      <c r="F516" s="177"/>
      <c r="G516" s="178"/>
      <c r="H516" s="178"/>
      <c r="I516" s="178"/>
      <c r="J516" s="178"/>
      <c r="K516" s="178"/>
      <c r="L516" s="178"/>
      <c r="M516" s="178"/>
      <c r="N516" s="178"/>
      <c r="O516" s="178"/>
      <c r="P516" s="178"/>
      <c r="Q516" s="178"/>
      <c r="R516" s="91">
        <f t="shared" si="54"/>
        <v>0</v>
      </c>
      <c r="S516" s="13" t="b">
        <f t="shared" si="55"/>
        <v>1</v>
      </c>
      <c r="T516" s="13" t="b">
        <f t="shared" si="56"/>
        <v>1</v>
      </c>
      <c r="U516" s="13" t="b">
        <f t="shared" si="57"/>
        <v>1</v>
      </c>
      <c r="V516" s="13" t="b">
        <f t="shared" si="51"/>
        <v>1</v>
      </c>
      <c r="W516" s="13" t="b">
        <f t="shared" si="52"/>
        <v>1</v>
      </c>
      <c r="X516" s="13" t="b">
        <f t="shared" si="53"/>
        <v>1</v>
      </c>
    </row>
    <row r="517" spans="1:24">
      <c r="A517" s="90">
        <v>502</v>
      </c>
      <c r="B517" s="185"/>
      <c r="C517" s="186"/>
      <c r="D517" s="177"/>
      <c r="E517" s="177"/>
      <c r="F517" s="177"/>
      <c r="G517" s="178"/>
      <c r="H517" s="178"/>
      <c r="I517" s="178"/>
      <c r="J517" s="178"/>
      <c r="K517" s="178"/>
      <c r="L517" s="178"/>
      <c r="M517" s="178"/>
      <c r="N517" s="178"/>
      <c r="O517" s="178"/>
      <c r="P517" s="178"/>
      <c r="Q517" s="178"/>
      <c r="R517" s="91">
        <f t="shared" si="54"/>
        <v>0</v>
      </c>
      <c r="S517" s="13" t="b">
        <f t="shared" si="55"/>
        <v>1</v>
      </c>
      <c r="T517" s="13" t="b">
        <f t="shared" si="56"/>
        <v>1</v>
      </c>
      <c r="U517" s="13" t="b">
        <f t="shared" si="57"/>
        <v>1</v>
      </c>
      <c r="V517" s="13" t="b">
        <f t="shared" si="51"/>
        <v>1</v>
      </c>
      <c r="W517" s="13" t="b">
        <f t="shared" si="52"/>
        <v>1</v>
      </c>
      <c r="X517" s="13" t="b">
        <f t="shared" si="53"/>
        <v>1</v>
      </c>
    </row>
    <row r="518" spans="1:24">
      <c r="A518" s="90">
        <v>503</v>
      </c>
      <c r="B518" s="185"/>
      <c r="C518" s="186"/>
      <c r="D518" s="177"/>
      <c r="E518" s="177"/>
      <c r="F518" s="177"/>
      <c r="G518" s="178"/>
      <c r="H518" s="178"/>
      <c r="I518" s="178"/>
      <c r="J518" s="178"/>
      <c r="K518" s="178"/>
      <c r="L518" s="178"/>
      <c r="M518" s="178"/>
      <c r="N518" s="178"/>
      <c r="O518" s="178"/>
      <c r="P518" s="178"/>
      <c r="Q518" s="178"/>
      <c r="R518" s="91">
        <f t="shared" si="54"/>
        <v>0</v>
      </c>
      <c r="S518" s="13" t="b">
        <f t="shared" si="55"/>
        <v>1</v>
      </c>
      <c r="T518" s="13" t="b">
        <f t="shared" si="56"/>
        <v>1</v>
      </c>
      <c r="U518" s="13" t="b">
        <f t="shared" si="57"/>
        <v>1</v>
      </c>
      <c r="V518" s="13" t="b">
        <f t="shared" si="51"/>
        <v>1</v>
      </c>
      <c r="W518" s="13" t="b">
        <f t="shared" si="52"/>
        <v>1</v>
      </c>
      <c r="X518" s="13" t="b">
        <f t="shared" si="53"/>
        <v>1</v>
      </c>
    </row>
    <row r="519" spans="1:24">
      <c r="A519" s="90">
        <v>504</v>
      </c>
      <c r="B519" s="185"/>
      <c r="C519" s="186"/>
      <c r="D519" s="177"/>
      <c r="E519" s="177"/>
      <c r="F519" s="177"/>
      <c r="G519" s="178"/>
      <c r="H519" s="178"/>
      <c r="I519" s="178"/>
      <c r="J519" s="178"/>
      <c r="K519" s="178"/>
      <c r="L519" s="178"/>
      <c r="M519" s="178"/>
      <c r="N519" s="178"/>
      <c r="O519" s="178"/>
      <c r="P519" s="178"/>
      <c r="Q519" s="178"/>
      <c r="R519" s="91">
        <f t="shared" si="54"/>
        <v>0</v>
      </c>
      <c r="S519" s="13" t="b">
        <f t="shared" si="55"/>
        <v>1</v>
      </c>
      <c r="T519" s="13" t="b">
        <f t="shared" si="56"/>
        <v>1</v>
      </c>
      <c r="U519" s="13" t="b">
        <f t="shared" si="57"/>
        <v>1</v>
      </c>
      <c r="V519" s="13" t="b">
        <f t="shared" si="51"/>
        <v>1</v>
      </c>
      <c r="W519" s="13" t="b">
        <f t="shared" si="52"/>
        <v>1</v>
      </c>
      <c r="X519" s="13" t="b">
        <f t="shared" si="53"/>
        <v>1</v>
      </c>
    </row>
    <row r="520" spans="1:24">
      <c r="A520" s="90">
        <v>505</v>
      </c>
      <c r="B520" s="185"/>
      <c r="C520" s="186"/>
      <c r="D520" s="177"/>
      <c r="E520" s="177"/>
      <c r="F520" s="177"/>
      <c r="G520" s="178"/>
      <c r="H520" s="178"/>
      <c r="I520" s="178"/>
      <c r="J520" s="178"/>
      <c r="K520" s="178"/>
      <c r="L520" s="178"/>
      <c r="M520" s="178"/>
      <c r="N520" s="178"/>
      <c r="O520" s="178"/>
      <c r="P520" s="178"/>
      <c r="Q520" s="178"/>
      <c r="R520" s="91">
        <f t="shared" si="54"/>
        <v>0</v>
      </c>
      <c r="S520" s="13" t="b">
        <f t="shared" si="55"/>
        <v>1</v>
      </c>
      <c r="T520" s="13" t="b">
        <f t="shared" si="56"/>
        <v>1</v>
      </c>
      <c r="U520" s="13" t="b">
        <f t="shared" si="57"/>
        <v>1</v>
      </c>
      <c r="V520" s="13" t="b">
        <f t="shared" si="51"/>
        <v>1</v>
      </c>
      <c r="W520" s="13" t="b">
        <f t="shared" si="52"/>
        <v>1</v>
      </c>
      <c r="X520" s="13" t="b">
        <f t="shared" si="53"/>
        <v>1</v>
      </c>
    </row>
    <row r="521" spans="1:24">
      <c r="A521" s="90">
        <v>506</v>
      </c>
      <c r="B521" s="185"/>
      <c r="C521" s="186"/>
      <c r="D521" s="177"/>
      <c r="E521" s="177"/>
      <c r="F521" s="177"/>
      <c r="G521" s="178"/>
      <c r="H521" s="178"/>
      <c r="I521" s="178"/>
      <c r="J521" s="178"/>
      <c r="K521" s="178"/>
      <c r="L521" s="178"/>
      <c r="M521" s="178"/>
      <c r="N521" s="178"/>
      <c r="O521" s="178"/>
      <c r="P521" s="178"/>
      <c r="Q521" s="178"/>
      <c r="R521" s="91">
        <f t="shared" si="54"/>
        <v>0</v>
      </c>
      <c r="S521" s="13" t="b">
        <f t="shared" si="55"/>
        <v>1</v>
      </c>
      <c r="T521" s="13" t="b">
        <f t="shared" si="56"/>
        <v>1</v>
      </c>
      <c r="U521" s="13" t="b">
        <f t="shared" si="57"/>
        <v>1</v>
      </c>
      <c r="V521" s="13" t="b">
        <f t="shared" si="51"/>
        <v>1</v>
      </c>
      <c r="W521" s="13" t="b">
        <f t="shared" si="52"/>
        <v>1</v>
      </c>
      <c r="X521" s="13" t="b">
        <f t="shared" si="53"/>
        <v>1</v>
      </c>
    </row>
    <row r="522" spans="1:24">
      <c r="A522" s="90">
        <v>507</v>
      </c>
      <c r="B522" s="185"/>
      <c r="C522" s="186"/>
      <c r="D522" s="177"/>
      <c r="E522" s="177"/>
      <c r="F522" s="177"/>
      <c r="G522" s="178"/>
      <c r="H522" s="178"/>
      <c r="I522" s="178"/>
      <c r="J522" s="178"/>
      <c r="K522" s="178"/>
      <c r="L522" s="178"/>
      <c r="M522" s="178"/>
      <c r="N522" s="178"/>
      <c r="O522" s="178"/>
      <c r="P522" s="178"/>
      <c r="Q522" s="178"/>
      <c r="R522" s="91">
        <f t="shared" si="54"/>
        <v>0</v>
      </c>
      <c r="S522" s="13" t="b">
        <f t="shared" si="55"/>
        <v>1</v>
      </c>
      <c r="T522" s="13" t="b">
        <f t="shared" si="56"/>
        <v>1</v>
      </c>
      <c r="U522" s="13" t="b">
        <f t="shared" si="57"/>
        <v>1</v>
      </c>
      <c r="V522" s="13" t="b">
        <f t="shared" si="51"/>
        <v>1</v>
      </c>
      <c r="W522" s="13" t="b">
        <f t="shared" si="52"/>
        <v>1</v>
      </c>
      <c r="X522" s="13" t="b">
        <f t="shared" si="53"/>
        <v>1</v>
      </c>
    </row>
    <row r="523" spans="1:24">
      <c r="A523" s="90">
        <v>508</v>
      </c>
      <c r="B523" s="185"/>
      <c r="C523" s="186"/>
      <c r="D523" s="177"/>
      <c r="E523" s="177"/>
      <c r="F523" s="177"/>
      <c r="G523" s="178"/>
      <c r="H523" s="178"/>
      <c r="I523" s="178"/>
      <c r="J523" s="178"/>
      <c r="K523" s="178"/>
      <c r="L523" s="178"/>
      <c r="M523" s="178"/>
      <c r="N523" s="178"/>
      <c r="O523" s="178"/>
      <c r="P523" s="178"/>
      <c r="Q523" s="178"/>
      <c r="R523" s="91">
        <f t="shared" si="54"/>
        <v>0</v>
      </c>
      <c r="S523" s="13" t="b">
        <f t="shared" si="55"/>
        <v>1</v>
      </c>
      <c r="T523" s="13" t="b">
        <f t="shared" si="56"/>
        <v>1</v>
      </c>
      <c r="U523" s="13" t="b">
        <f t="shared" si="57"/>
        <v>1</v>
      </c>
      <c r="V523" s="13" t="b">
        <f t="shared" si="51"/>
        <v>1</v>
      </c>
      <c r="W523" s="13" t="b">
        <f t="shared" si="52"/>
        <v>1</v>
      </c>
      <c r="X523" s="13" t="b">
        <f t="shared" si="53"/>
        <v>1</v>
      </c>
    </row>
    <row r="524" spans="1:24">
      <c r="A524" s="90">
        <v>509</v>
      </c>
      <c r="B524" s="185"/>
      <c r="C524" s="186"/>
      <c r="D524" s="177"/>
      <c r="E524" s="177"/>
      <c r="F524" s="177"/>
      <c r="G524" s="178"/>
      <c r="H524" s="178"/>
      <c r="I524" s="178"/>
      <c r="J524" s="178"/>
      <c r="K524" s="178"/>
      <c r="L524" s="178"/>
      <c r="M524" s="178"/>
      <c r="N524" s="178"/>
      <c r="O524" s="178"/>
      <c r="P524" s="178"/>
      <c r="Q524" s="178"/>
      <c r="R524" s="91">
        <f t="shared" si="54"/>
        <v>0</v>
      </c>
      <c r="S524" s="13" t="b">
        <f t="shared" si="55"/>
        <v>1</v>
      </c>
      <c r="T524" s="13" t="b">
        <f t="shared" si="56"/>
        <v>1</v>
      </c>
      <c r="U524" s="13" t="b">
        <f t="shared" si="57"/>
        <v>1</v>
      </c>
      <c r="V524" s="13" t="b">
        <f t="shared" si="51"/>
        <v>1</v>
      </c>
      <c r="W524" s="13" t="b">
        <f t="shared" si="52"/>
        <v>1</v>
      </c>
      <c r="X524" s="13" t="b">
        <f t="shared" si="53"/>
        <v>1</v>
      </c>
    </row>
    <row r="525" spans="1:24">
      <c r="A525" s="90">
        <v>510</v>
      </c>
      <c r="B525" s="185"/>
      <c r="C525" s="186"/>
      <c r="D525" s="177"/>
      <c r="E525" s="177"/>
      <c r="F525" s="177"/>
      <c r="G525" s="178"/>
      <c r="H525" s="178"/>
      <c r="I525" s="178"/>
      <c r="J525" s="178"/>
      <c r="K525" s="178"/>
      <c r="L525" s="178"/>
      <c r="M525" s="178"/>
      <c r="N525" s="178"/>
      <c r="O525" s="178"/>
      <c r="P525" s="178"/>
      <c r="Q525" s="178"/>
      <c r="R525" s="91">
        <f t="shared" si="54"/>
        <v>0</v>
      </c>
      <c r="S525" s="13" t="b">
        <f t="shared" si="55"/>
        <v>1</v>
      </c>
      <c r="T525" s="13" t="b">
        <f t="shared" si="56"/>
        <v>1</v>
      </c>
      <c r="U525" s="13" t="b">
        <f t="shared" si="57"/>
        <v>1</v>
      </c>
      <c r="V525" s="13" t="b">
        <f t="shared" si="51"/>
        <v>1</v>
      </c>
      <c r="W525" s="13" t="b">
        <f t="shared" si="52"/>
        <v>1</v>
      </c>
      <c r="X525" s="13" t="b">
        <f t="shared" si="53"/>
        <v>1</v>
      </c>
    </row>
    <row r="526" spans="1:24">
      <c r="A526" s="90">
        <v>511</v>
      </c>
      <c r="B526" s="185"/>
      <c r="C526" s="186"/>
      <c r="D526" s="177"/>
      <c r="E526" s="177"/>
      <c r="F526" s="177"/>
      <c r="G526" s="178"/>
      <c r="H526" s="178"/>
      <c r="I526" s="178"/>
      <c r="J526" s="178"/>
      <c r="K526" s="178"/>
      <c r="L526" s="178"/>
      <c r="M526" s="178"/>
      <c r="N526" s="178"/>
      <c r="O526" s="178"/>
      <c r="P526" s="178"/>
      <c r="Q526" s="178"/>
      <c r="R526" s="91">
        <f t="shared" si="54"/>
        <v>0</v>
      </c>
      <c r="S526" s="13" t="b">
        <f t="shared" si="55"/>
        <v>1</v>
      </c>
      <c r="T526" s="13" t="b">
        <f t="shared" si="56"/>
        <v>1</v>
      </c>
      <c r="U526" s="13" t="b">
        <f t="shared" si="57"/>
        <v>1</v>
      </c>
      <c r="V526" s="13" t="b">
        <f t="shared" si="51"/>
        <v>1</v>
      </c>
      <c r="W526" s="13" t="b">
        <f t="shared" si="52"/>
        <v>1</v>
      </c>
      <c r="X526" s="13" t="b">
        <f t="shared" si="53"/>
        <v>1</v>
      </c>
    </row>
    <row r="527" spans="1:24">
      <c r="A527" s="90">
        <v>512</v>
      </c>
      <c r="B527" s="185"/>
      <c r="C527" s="186"/>
      <c r="D527" s="177"/>
      <c r="E527" s="177"/>
      <c r="F527" s="177"/>
      <c r="G527" s="178"/>
      <c r="H527" s="178"/>
      <c r="I527" s="178"/>
      <c r="J527" s="178"/>
      <c r="K527" s="178"/>
      <c r="L527" s="178"/>
      <c r="M527" s="178"/>
      <c r="N527" s="178"/>
      <c r="O527" s="178"/>
      <c r="P527" s="178"/>
      <c r="Q527" s="178"/>
      <c r="R527" s="91">
        <f t="shared" si="54"/>
        <v>0</v>
      </c>
      <c r="S527" s="13" t="b">
        <f t="shared" si="55"/>
        <v>1</v>
      </c>
      <c r="T527" s="13" t="b">
        <f t="shared" si="56"/>
        <v>1</v>
      </c>
      <c r="U527" s="13" t="b">
        <f t="shared" si="57"/>
        <v>1</v>
      </c>
      <c r="V527" s="13" t="b">
        <f t="shared" si="51"/>
        <v>1</v>
      </c>
      <c r="W527" s="13" t="b">
        <f t="shared" si="52"/>
        <v>1</v>
      </c>
      <c r="X527" s="13" t="b">
        <f t="shared" si="53"/>
        <v>1</v>
      </c>
    </row>
    <row r="528" spans="1:24">
      <c r="A528" s="90">
        <v>513</v>
      </c>
      <c r="B528" s="185"/>
      <c r="C528" s="186"/>
      <c r="D528" s="177"/>
      <c r="E528" s="177"/>
      <c r="F528" s="177"/>
      <c r="G528" s="178"/>
      <c r="H528" s="178"/>
      <c r="I528" s="178"/>
      <c r="J528" s="178"/>
      <c r="K528" s="178"/>
      <c r="L528" s="178"/>
      <c r="M528" s="178"/>
      <c r="N528" s="178"/>
      <c r="O528" s="178"/>
      <c r="P528" s="178"/>
      <c r="Q528" s="178"/>
      <c r="R528" s="91">
        <f t="shared" si="54"/>
        <v>0</v>
      </c>
      <c r="S528" s="13" t="b">
        <f t="shared" si="55"/>
        <v>1</v>
      </c>
      <c r="T528" s="13" t="b">
        <f t="shared" si="56"/>
        <v>1</v>
      </c>
      <c r="U528" s="13" t="b">
        <f t="shared" si="57"/>
        <v>1</v>
      </c>
      <c r="V528" s="13" t="b">
        <f t="shared" ref="V528:V591" si="58">IF(D528="",TRUE,(IF(ISNUMBER(MATCH(D528,CountriesList,0)),TRUE,FALSE)))</f>
        <v>1</v>
      </c>
      <c r="W528" s="13" t="b">
        <f t="shared" ref="W528:W591" si="59">IF(E528="",TRUE,(IF(ISNUMBER(MATCH(E528,typeofentityList,0)),TRUE,FALSE)))</f>
        <v>1</v>
      </c>
      <c r="X528" s="13" t="b">
        <f t="shared" ref="X528:X591" si="60">IF(F528="",TRUE,(IF(ISNUMBER(MATCH(F528,RelationList,0)),TRUE,FALSE)))</f>
        <v>1</v>
      </c>
    </row>
    <row r="529" spans="1:24">
      <c r="A529" s="90">
        <v>514</v>
      </c>
      <c r="B529" s="185"/>
      <c r="C529" s="186"/>
      <c r="D529" s="177"/>
      <c r="E529" s="177"/>
      <c r="F529" s="177"/>
      <c r="G529" s="178"/>
      <c r="H529" s="178"/>
      <c r="I529" s="178"/>
      <c r="J529" s="178"/>
      <c r="K529" s="178"/>
      <c r="L529" s="178"/>
      <c r="M529" s="178"/>
      <c r="N529" s="178"/>
      <c r="O529" s="178"/>
      <c r="P529" s="178"/>
      <c r="Q529" s="178"/>
      <c r="R529" s="91">
        <f t="shared" ref="R529:R592" si="61">SUM(G529:Q529)</f>
        <v>0</v>
      </c>
      <c r="S529" s="13" t="b">
        <f t="shared" si="55"/>
        <v>1</v>
      </c>
      <c r="T529" s="13" t="b">
        <f t="shared" si="56"/>
        <v>1</v>
      </c>
      <c r="U529" s="13" t="b">
        <f t="shared" si="57"/>
        <v>1</v>
      </c>
      <c r="V529" s="13" t="b">
        <f t="shared" si="58"/>
        <v>1</v>
      </c>
      <c r="W529" s="13" t="b">
        <f t="shared" si="59"/>
        <v>1</v>
      </c>
      <c r="X529" s="13" t="b">
        <f t="shared" si="60"/>
        <v>1</v>
      </c>
    </row>
    <row r="530" spans="1:24">
      <c r="A530" s="90">
        <v>515</v>
      </c>
      <c r="B530" s="185"/>
      <c r="C530" s="186"/>
      <c r="D530" s="177"/>
      <c r="E530" s="177"/>
      <c r="F530" s="177"/>
      <c r="G530" s="178"/>
      <c r="H530" s="178"/>
      <c r="I530" s="178"/>
      <c r="J530" s="178"/>
      <c r="K530" s="178"/>
      <c r="L530" s="178"/>
      <c r="M530" s="178"/>
      <c r="N530" s="178"/>
      <c r="O530" s="178"/>
      <c r="P530" s="178"/>
      <c r="Q530" s="178"/>
      <c r="R530" s="91">
        <f t="shared" si="61"/>
        <v>0</v>
      </c>
      <c r="S530" s="13" t="b">
        <f t="shared" ref="S530:S593" si="62">IF(ISBLANK(B530),TRUE,IF(OR(ISBLANK(C530),ISBLANK(D530),ISBLANK(E530),ISBLANK(F530),ISBLANK(G530),ISBLANK(H530),ISBLANK(I530),ISBLANK(J530),ISBLANK(K530),ISBLANK(L530),ISBLANK(M530),ISBLANK(N530),ISBLANK(O530),ISBLANK(P530),ISBLANK(Q530),ISBLANK(R530)),FALSE,TRUE))</f>
        <v>1</v>
      </c>
      <c r="T530" s="13" t="b">
        <f t="shared" ref="T530:T593" si="63">IF(OR(AND(B530="N/A",D530="N/A",E530="N/A",F530="N/A"),AND(ISBLANK(B530),ISBLANK(D530),ISBLANK(E530),ISBLANK(F530)),AND(NOT(ISBLANK(B530)),B530&lt;&gt;"N/A",NOT(ISBLANK(D530)),D530&lt;&gt;"N/A",NOT(ISBLANK(E530)),E530&lt;&gt;"N/A",NOT(ISBLANK(F530)),F530&lt;&gt;"N/A")),TRUE,FALSE)</f>
        <v>1</v>
      </c>
      <c r="U530" s="13" t="b">
        <f t="shared" ref="U530:U593" si="64">IF(OR((AND(B530="N/A",R530=0)),(AND((ISBLANK(B530)=TRUE),R530=0)),(AND(NOT(ISBLANK(B530)),B530&lt;&gt;"N/A",R530&lt;&gt;0))),TRUE,FALSE)</f>
        <v>1</v>
      </c>
      <c r="V530" s="13" t="b">
        <f t="shared" si="58"/>
        <v>1</v>
      </c>
      <c r="W530" s="13" t="b">
        <f t="shared" si="59"/>
        <v>1</v>
      </c>
      <c r="X530" s="13" t="b">
        <f t="shared" si="60"/>
        <v>1</v>
      </c>
    </row>
    <row r="531" spans="1:24">
      <c r="A531" s="90">
        <v>516</v>
      </c>
      <c r="B531" s="185"/>
      <c r="C531" s="186"/>
      <c r="D531" s="177"/>
      <c r="E531" s="177"/>
      <c r="F531" s="177"/>
      <c r="G531" s="178"/>
      <c r="H531" s="178"/>
      <c r="I531" s="178"/>
      <c r="J531" s="178"/>
      <c r="K531" s="178"/>
      <c r="L531" s="178"/>
      <c r="M531" s="178"/>
      <c r="N531" s="178"/>
      <c r="O531" s="178"/>
      <c r="P531" s="178"/>
      <c r="Q531" s="178"/>
      <c r="R531" s="91">
        <f t="shared" si="61"/>
        <v>0</v>
      </c>
      <c r="S531" s="13" t="b">
        <f t="shared" si="62"/>
        <v>1</v>
      </c>
      <c r="T531" s="13" t="b">
        <f t="shared" si="63"/>
        <v>1</v>
      </c>
      <c r="U531" s="13" t="b">
        <f t="shared" si="64"/>
        <v>1</v>
      </c>
      <c r="V531" s="13" t="b">
        <f t="shared" si="58"/>
        <v>1</v>
      </c>
      <c r="W531" s="13" t="b">
        <f t="shared" si="59"/>
        <v>1</v>
      </c>
      <c r="X531" s="13" t="b">
        <f t="shared" si="60"/>
        <v>1</v>
      </c>
    </row>
    <row r="532" spans="1:24">
      <c r="A532" s="90">
        <v>517</v>
      </c>
      <c r="B532" s="185"/>
      <c r="C532" s="186"/>
      <c r="D532" s="177"/>
      <c r="E532" s="177"/>
      <c r="F532" s="177"/>
      <c r="G532" s="178"/>
      <c r="H532" s="178"/>
      <c r="I532" s="178"/>
      <c r="J532" s="178"/>
      <c r="K532" s="178"/>
      <c r="L532" s="178"/>
      <c r="M532" s="178"/>
      <c r="N532" s="178"/>
      <c r="O532" s="178"/>
      <c r="P532" s="178"/>
      <c r="Q532" s="178"/>
      <c r="R532" s="91">
        <f t="shared" si="61"/>
        <v>0</v>
      </c>
      <c r="S532" s="13" t="b">
        <f t="shared" si="62"/>
        <v>1</v>
      </c>
      <c r="T532" s="13" t="b">
        <f t="shared" si="63"/>
        <v>1</v>
      </c>
      <c r="U532" s="13" t="b">
        <f t="shared" si="64"/>
        <v>1</v>
      </c>
      <c r="V532" s="13" t="b">
        <f t="shared" si="58"/>
        <v>1</v>
      </c>
      <c r="W532" s="13" t="b">
        <f t="shared" si="59"/>
        <v>1</v>
      </c>
      <c r="X532" s="13" t="b">
        <f t="shared" si="60"/>
        <v>1</v>
      </c>
    </row>
    <row r="533" spans="1:24">
      <c r="A533" s="90">
        <v>518</v>
      </c>
      <c r="B533" s="185"/>
      <c r="C533" s="186"/>
      <c r="D533" s="177"/>
      <c r="E533" s="177"/>
      <c r="F533" s="177"/>
      <c r="G533" s="178"/>
      <c r="H533" s="178"/>
      <c r="I533" s="178"/>
      <c r="J533" s="178"/>
      <c r="K533" s="178"/>
      <c r="L533" s="178"/>
      <c r="M533" s="178"/>
      <c r="N533" s="178"/>
      <c r="O533" s="178"/>
      <c r="P533" s="178"/>
      <c r="Q533" s="178"/>
      <c r="R533" s="91">
        <f t="shared" si="61"/>
        <v>0</v>
      </c>
      <c r="S533" s="13" t="b">
        <f t="shared" si="62"/>
        <v>1</v>
      </c>
      <c r="T533" s="13" t="b">
        <f t="shared" si="63"/>
        <v>1</v>
      </c>
      <c r="U533" s="13" t="b">
        <f t="shared" si="64"/>
        <v>1</v>
      </c>
      <c r="V533" s="13" t="b">
        <f t="shared" si="58"/>
        <v>1</v>
      </c>
      <c r="W533" s="13" t="b">
        <f t="shared" si="59"/>
        <v>1</v>
      </c>
      <c r="X533" s="13" t="b">
        <f t="shared" si="60"/>
        <v>1</v>
      </c>
    </row>
    <row r="534" spans="1:24">
      <c r="A534" s="90">
        <v>519</v>
      </c>
      <c r="B534" s="185"/>
      <c r="C534" s="186"/>
      <c r="D534" s="177"/>
      <c r="E534" s="177"/>
      <c r="F534" s="177"/>
      <c r="G534" s="178"/>
      <c r="H534" s="178"/>
      <c r="I534" s="178"/>
      <c r="J534" s="178"/>
      <c r="K534" s="178"/>
      <c r="L534" s="178"/>
      <c r="M534" s="178"/>
      <c r="N534" s="178"/>
      <c r="O534" s="178"/>
      <c r="P534" s="178"/>
      <c r="Q534" s="178"/>
      <c r="R534" s="91">
        <f t="shared" si="61"/>
        <v>0</v>
      </c>
      <c r="S534" s="13" t="b">
        <f t="shared" si="62"/>
        <v>1</v>
      </c>
      <c r="T534" s="13" t="b">
        <f t="shared" si="63"/>
        <v>1</v>
      </c>
      <c r="U534" s="13" t="b">
        <f t="shared" si="64"/>
        <v>1</v>
      </c>
      <c r="V534" s="13" t="b">
        <f t="shared" si="58"/>
        <v>1</v>
      </c>
      <c r="W534" s="13" t="b">
        <f t="shared" si="59"/>
        <v>1</v>
      </c>
      <c r="X534" s="13" t="b">
        <f t="shared" si="60"/>
        <v>1</v>
      </c>
    </row>
    <row r="535" spans="1:24">
      <c r="A535" s="90">
        <v>520</v>
      </c>
      <c r="B535" s="185"/>
      <c r="C535" s="186"/>
      <c r="D535" s="177"/>
      <c r="E535" s="177"/>
      <c r="F535" s="177"/>
      <c r="G535" s="178"/>
      <c r="H535" s="178"/>
      <c r="I535" s="178"/>
      <c r="J535" s="178"/>
      <c r="K535" s="178"/>
      <c r="L535" s="178"/>
      <c r="M535" s="178"/>
      <c r="N535" s="178"/>
      <c r="O535" s="178"/>
      <c r="P535" s="178"/>
      <c r="Q535" s="178"/>
      <c r="R535" s="91">
        <f t="shared" si="61"/>
        <v>0</v>
      </c>
      <c r="S535" s="13" t="b">
        <f t="shared" si="62"/>
        <v>1</v>
      </c>
      <c r="T535" s="13" t="b">
        <f t="shared" si="63"/>
        <v>1</v>
      </c>
      <c r="U535" s="13" t="b">
        <f t="shared" si="64"/>
        <v>1</v>
      </c>
      <c r="V535" s="13" t="b">
        <f t="shared" si="58"/>
        <v>1</v>
      </c>
      <c r="W535" s="13" t="b">
        <f t="shared" si="59"/>
        <v>1</v>
      </c>
      <c r="X535" s="13" t="b">
        <f t="shared" si="60"/>
        <v>1</v>
      </c>
    </row>
    <row r="536" spans="1:24">
      <c r="A536" s="90">
        <v>521</v>
      </c>
      <c r="B536" s="185"/>
      <c r="C536" s="186"/>
      <c r="D536" s="177"/>
      <c r="E536" s="177"/>
      <c r="F536" s="177"/>
      <c r="G536" s="178"/>
      <c r="H536" s="178"/>
      <c r="I536" s="178"/>
      <c r="J536" s="178"/>
      <c r="K536" s="178"/>
      <c r="L536" s="178"/>
      <c r="M536" s="178"/>
      <c r="N536" s="178"/>
      <c r="O536" s="178"/>
      <c r="P536" s="178"/>
      <c r="Q536" s="178"/>
      <c r="R536" s="91">
        <f t="shared" si="61"/>
        <v>0</v>
      </c>
      <c r="S536" s="13" t="b">
        <f t="shared" si="62"/>
        <v>1</v>
      </c>
      <c r="T536" s="13" t="b">
        <f t="shared" si="63"/>
        <v>1</v>
      </c>
      <c r="U536" s="13" t="b">
        <f t="shared" si="64"/>
        <v>1</v>
      </c>
      <c r="V536" s="13" t="b">
        <f t="shared" si="58"/>
        <v>1</v>
      </c>
      <c r="W536" s="13" t="b">
        <f t="shared" si="59"/>
        <v>1</v>
      </c>
      <c r="X536" s="13" t="b">
        <f t="shared" si="60"/>
        <v>1</v>
      </c>
    </row>
    <row r="537" spans="1:24">
      <c r="A537" s="90">
        <v>522</v>
      </c>
      <c r="B537" s="185"/>
      <c r="C537" s="186"/>
      <c r="D537" s="177"/>
      <c r="E537" s="177"/>
      <c r="F537" s="177"/>
      <c r="G537" s="178"/>
      <c r="H537" s="178"/>
      <c r="I537" s="178"/>
      <c r="J537" s="178"/>
      <c r="K537" s="178"/>
      <c r="L537" s="178"/>
      <c r="M537" s="178"/>
      <c r="N537" s="178"/>
      <c r="O537" s="178"/>
      <c r="P537" s="178"/>
      <c r="Q537" s="178"/>
      <c r="R537" s="91">
        <f t="shared" si="61"/>
        <v>0</v>
      </c>
      <c r="S537" s="13" t="b">
        <f t="shared" si="62"/>
        <v>1</v>
      </c>
      <c r="T537" s="13" t="b">
        <f t="shared" si="63"/>
        <v>1</v>
      </c>
      <c r="U537" s="13" t="b">
        <f t="shared" si="64"/>
        <v>1</v>
      </c>
      <c r="V537" s="13" t="b">
        <f t="shared" si="58"/>
        <v>1</v>
      </c>
      <c r="W537" s="13" t="b">
        <f t="shared" si="59"/>
        <v>1</v>
      </c>
      <c r="X537" s="13" t="b">
        <f t="shared" si="60"/>
        <v>1</v>
      </c>
    </row>
    <row r="538" spans="1:24">
      <c r="A538" s="90">
        <v>523</v>
      </c>
      <c r="B538" s="185"/>
      <c r="C538" s="186"/>
      <c r="D538" s="177"/>
      <c r="E538" s="177"/>
      <c r="F538" s="177"/>
      <c r="G538" s="178"/>
      <c r="H538" s="178"/>
      <c r="I538" s="178"/>
      <c r="J538" s="178"/>
      <c r="K538" s="178"/>
      <c r="L538" s="178"/>
      <c r="M538" s="178"/>
      <c r="N538" s="178"/>
      <c r="O538" s="178"/>
      <c r="P538" s="178"/>
      <c r="Q538" s="178"/>
      <c r="R538" s="91">
        <f t="shared" si="61"/>
        <v>0</v>
      </c>
      <c r="S538" s="13" t="b">
        <f t="shared" si="62"/>
        <v>1</v>
      </c>
      <c r="T538" s="13" t="b">
        <f t="shared" si="63"/>
        <v>1</v>
      </c>
      <c r="U538" s="13" t="b">
        <f t="shared" si="64"/>
        <v>1</v>
      </c>
      <c r="V538" s="13" t="b">
        <f t="shared" si="58"/>
        <v>1</v>
      </c>
      <c r="W538" s="13" t="b">
        <f t="shared" si="59"/>
        <v>1</v>
      </c>
      <c r="X538" s="13" t="b">
        <f t="shared" si="60"/>
        <v>1</v>
      </c>
    </row>
    <row r="539" spans="1:24">
      <c r="A539" s="90">
        <v>524</v>
      </c>
      <c r="B539" s="185"/>
      <c r="C539" s="186"/>
      <c r="D539" s="177"/>
      <c r="E539" s="177"/>
      <c r="F539" s="177"/>
      <c r="G539" s="178"/>
      <c r="H539" s="178"/>
      <c r="I539" s="178"/>
      <c r="J539" s="178"/>
      <c r="K539" s="178"/>
      <c r="L539" s="178"/>
      <c r="M539" s="178"/>
      <c r="N539" s="178"/>
      <c r="O539" s="178"/>
      <c r="P539" s="178"/>
      <c r="Q539" s="178"/>
      <c r="R539" s="91">
        <f t="shared" si="61"/>
        <v>0</v>
      </c>
      <c r="S539" s="13" t="b">
        <f t="shared" si="62"/>
        <v>1</v>
      </c>
      <c r="T539" s="13" t="b">
        <f t="shared" si="63"/>
        <v>1</v>
      </c>
      <c r="U539" s="13" t="b">
        <f t="shared" si="64"/>
        <v>1</v>
      </c>
      <c r="V539" s="13" t="b">
        <f t="shared" si="58"/>
        <v>1</v>
      </c>
      <c r="W539" s="13" t="b">
        <f t="shared" si="59"/>
        <v>1</v>
      </c>
      <c r="X539" s="13" t="b">
        <f t="shared" si="60"/>
        <v>1</v>
      </c>
    </row>
    <row r="540" spans="1:24">
      <c r="A540" s="90">
        <v>525</v>
      </c>
      <c r="B540" s="185"/>
      <c r="C540" s="186"/>
      <c r="D540" s="177"/>
      <c r="E540" s="177"/>
      <c r="F540" s="177"/>
      <c r="G540" s="178"/>
      <c r="H540" s="178"/>
      <c r="I540" s="178"/>
      <c r="J540" s="178"/>
      <c r="K540" s="178"/>
      <c r="L540" s="178"/>
      <c r="M540" s="178"/>
      <c r="N540" s="178"/>
      <c r="O540" s="178"/>
      <c r="P540" s="178"/>
      <c r="Q540" s="178"/>
      <c r="R540" s="91">
        <f t="shared" si="61"/>
        <v>0</v>
      </c>
      <c r="S540" s="13" t="b">
        <f t="shared" si="62"/>
        <v>1</v>
      </c>
      <c r="T540" s="13" t="b">
        <f t="shared" si="63"/>
        <v>1</v>
      </c>
      <c r="U540" s="13" t="b">
        <f t="shared" si="64"/>
        <v>1</v>
      </c>
      <c r="V540" s="13" t="b">
        <f t="shared" si="58"/>
        <v>1</v>
      </c>
      <c r="W540" s="13" t="b">
        <f t="shared" si="59"/>
        <v>1</v>
      </c>
      <c r="X540" s="13" t="b">
        <f t="shared" si="60"/>
        <v>1</v>
      </c>
    </row>
    <row r="541" spans="1:24">
      <c r="A541" s="90">
        <v>526</v>
      </c>
      <c r="B541" s="185"/>
      <c r="C541" s="186"/>
      <c r="D541" s="177"/>
      <c r="E541" s="177"/>
      <c r="F541" s="177"/>
      <c r="G541" s="178"/>
      <c r="H541" s="178"/>
      <c r="I541" s="178"/>
      <c r="J541" s="178"/>
      <c r="K541" s="178"/>
      <c r="L541" s="178"/>
      <c r="M541" s="178"/>
      <c r="N541" s="178"/>
      <c r="O541" s="178"/>
      <c r="P541" s="178"/>
      <c r="Q541" s="178"/>
      <c r="R541" s="91">
        <f t="shared" si="61"/>
        <v>0</v>
      </c>
      <c r="S541" s="13" t="b">
        <f t="shared" si="62"/>
        <v>1</v>
      </c>
      <c r="T541" s="13" t="b">
        <f t="shared" si="63"/>
        <v>1</v>
      </c>
      <c r="U541" s="13" t="b">
        <f t="shared" si="64"/>
        <v>1</v>
      </c>
      <c r="V541" s="13" t="b">
        <f t="shared" si="58"/>
        <v>1</v>
      </c>
      <c r="W541" s="13" t="b">
        <f t="shared" si="59"/>
        <v>1</v>
      </c>
      <c r="X541" s="13" t="b">
        <f t="shared" si="60"/>
        <v>1</v>
      </c>
    </row>
    <row r="542" spans="1:24">
      <c r="A542" s="90">
        <v>527</v>
      </c>
      <c r="B542" s="185"/>
      <c r="C542" s="186"/>
      <c r="D542" s="177"/>
      <c r="E542" s="177"/>
      <c r="F542" s="177"/>
      <c r="G542" s="178"/>
      <c r="H542" s="178"/>
      <c r="I542" s="178"/>
      <c r="J542" s="178"/>
      <c r="K542" s="178"/>
      <c r="L542" s="178"/>
      <c r="M542" s="178"/>
      <c r="N542" s="178"/>
      <c r="O542" s="178"/>
      <c r="P542" s="178"/>
      <c r="Q542" s="178"/>
      <c r="R542" s="91">
        <f t="shared" si="61"/>
        <v>0</v>
      </c>
      <c r="S542" s="13" t="b">
        <f t="shared" si="62"/>
        <v>1</v>
      </c>
      <c r="T542" s="13" t="b">
        <f t="shared" si="63"/>
        <v>1</v>
      </c>
      <c r="U542" s="13" t="b">
        <f t="shared" si="64"/>
        <v>1</v>
      </c>
      <c r="V542" s="13" t="b">
        <f t="shared" si="58"/>
        <v>1</v>
      </c>
      <c r="W542" s="13" t="b">
        <f t="shared" si="59"/>
        <v>1</v>
      </c>
      <c r="X542" s="13" t="b">
        <f t="shared" si="60"/>
        <v>1</v>
      </c>
    </row>
    <row r="543" spans="1:24">
      <c r="A543" s="90">
        <v>528</v>
      </c>
      <c r="B543" s="185"/>
      <c r="C543" s="186"/>
      <c r="D543" s="177"/>
      <c r="E543" s="177"/>
      <c r="F543" s="177"/>
      <c r="G543" s="178"/>
      <c r="H543" s="178"/>
      <c r="I543" s="178"/>
      <c r="J543" s="178"/>
      <c r="K543" s="178"/>
      <c r="L543" s="178"/>
      <c r="M543" s="178"/>
      <c r="N543" s="178"/>
      <c r="O543" s="178"/>
      <c r="P543" s="178"/>
      <c r="Q543" s="178"/>
      <c r="R543" s="91">
        <f t="shared" si="61"/>
        <v>0</v>
      </c>
      <c r="S543" s="13" t="b">
        <f t="shared" si="62"/>
        <v>1</v>
      </c>
      <c r="T543" s="13" t="b">
        <f t="shared" si="63"/>
        <v>1</v>
      </c>
      <c r="U543" s="13" t="b">
        <f t="shared" si="64"/>
        <v>1</v>
      </c>
      <c r="V543" s="13" t="b">
        <f t="shared" si="58"/>
        <v>1</v>
      </c>
      <c r="W543" s="13" t="b">
        <f t="shared" si="59"/>
        <v>1</v>
      </c>
      <c r="X543" s="13" t="b">
        <f t="shared" si="60"/>
        <v>1</v>
      </c>
    </row>
    <row r="544" spans="1:24">
      <c r="A544" s="90">
        <v>529</v>
      </c>
      <c r="B544" s="185"/>
      <c r="C544" s="186"/>
      <c r="D544" s="177"/>
      <c r="E544" s="177"/>
      <c r="F544" s="177"/>
      <c r="G544" s="178"/>
      <c r="H544" s="178"/>
      <c r="I544" s="178"/>
      <c r="J544" s="178"/>
      <c r="K544" s="178"/>
      <c r="L544" s="178"/>
      <c r="M544" s="178"/>
      <c r="N544" s="178"/>
      <c r="O544" s="178"/>
      <c r="P544" s="178"/>
      <c r="Q544" s="178"/>
      <c r="R544" s="91">
        <f t="shared" si="61"/>
        <v>0</v>
      </c>
      <c r="S544" s="13" t="b">
        <f t="shared" si="62"/>
        <v>1</v>
      </c>
      <c r="T544" s="13" t="b">
        <f t="shared" si="63"/>
        <v>1</v>
      </c>
      <c r="U544" s="13" t="b">
        <f t="shared" si="64"/>
        <v>1</v>
      </c>
      <c r="V544" s="13" t="b">
        <f t="shared" si="58"/>
        <v>1</v>
      </c>
      <c r="W544" s="13" t="b">
        <f t="shared" si="59"/>
        <v>1</v>
      </c>
      <c r="X544" s="13" t="b">
        <f t="shared" si="60"/>
        <v>1</v>
      </c>
    </row>
    <row r="545" spans="1:24">
      <c r="A545" s="90">
        <v>530</v>
      </c>
      <c r="B545" s="185"/>
      <c r="C545" s="186"/>
      <c r="D545" s="177"/>
      <c r="E545" s="177"/>
      <c r="F545" s="177"/>
      <c r="G545" s="178"/>
      <c r="H545" s="178"/>
      <c r="I545" s="178"/>
      <c r="J545" s="178"/>
      <c r="K545" s="178"/>
      <c r="L545" s="178"/>
      <c r="M545" s="178"/>
      <c r="N545" s="178"/>
      <c r="O545" s="178"/>
      <c r="P545" s="178"/>
      <c r="Q545" s="178"/>
      <c r="R545" s="91">
        <f t="shared" si="61"/>
        <v>0</v>
      </c>
      <c r="S545" s="13" t="b">
        <f t="shared" si="62"/>
        <v>1</v>
      </c>
      <c r="T545" s="13" t="b">
        <f t="shared" si="63"/>
        <v>1</v>
      </c>
      <c r="U545" s="13" t="b">
        <f t="shared" si="64"/>
        <v>1</v>
      </c>
      <c r="V545" s="13" t="b">
        <f t="shared" si="58"/>
        <v>1</v>
      </c>
      <c r="W545" s="13" t="b">
        <f t="shared" si="59"/>
        <v>1</v>
      </c>
      <c r="X545" s="13" t="b">
        <f t="shared" si="60"/>
        <v>1</v>
      </c>
    </row>
    <row r="546" spans="1:24">
      <c r="A546" s="90">
        <v>531</v>
      </c>
      <c r="B546" s="185"/>
      <c r="C546" s="186"/>
      <c r="D546" s="177"/>
      <c r="E546" s="177"/>
      <c r="F546" s="177"/>
      <c r="G546" s="178"/>
      <c r="H546" s="178"/>
      <c r="I546" s="178"/>
      <c r="J546" s="178"/>
      <c r="K546" s="178"/>
      <c r="L546" s="178"/>
      <c r="M546" s="178"/>
      <c r="N546" s="178"/>
      <c r="O546" s="178"/>
      <c r="P546" s="178"/>
      <c r="Q546" s="178"/>
      <c r="R546" s="91">
        <f t="shared" si="61"/>
        <v>0</v>
      </c>
      <c r="S546" s="13" t="b">
        <f t="shared" si="62"/>
        <v>1</v>
      </c>
      <c r="T546" s="13" t="b">
        <f t="shared" si="63"/>
        <v>1</v>
      </c>
      <c r="U546" s="13" t="b">
        <f t="shared" si="64"/>
        <v>1</v>
      </c>
      <c r="V546" s="13" t="b">
        <f t="shared" si="58"/>
        <v>1</v>
      </c>
      <c r="W546" s="13" t="b">
        <f t="shared" si="59"/>
        <v>1</v>
      </c>
      <c r="X546" s="13" t="b">
        <f t="shared" si="60"/>
        <v>1</v>
      </c>
    </row>
    <row r="547" spans="1:24">
      <c r="A547" s="90">
        <v>532</v>
      </c>
      <c r="B547" s="185"/>
      <c r="C547" s="186"/>
      <c r="D547" s="177"/>
      <c r="E547" s="177"/>
      <c r="F547" s="177"/>
      <c r="G547" s="178"/>
      <c r="H547" s="178"/>
      <c r="I547" s="178"/>
      <c r="J547" s="178"/>
      <c r="K547" s="178"/>
      <c r="L547" s="178"/>
      <c r="M547" s="178"/>
      <c r="N547" s="178"/>
      <c r="O547" s="178"/>
      <c r="P547" s="178"/>
      <c r="Q547" s="178"/>
      <c r="R547" s="91">
        <f t="shared" si="61"/>
        <v>0</v>
      </c>
      <c r="S547" s="13" t="b">
        <f t="shared" si="62"/>
        <v>1</v>
      </c>
      <c r="T547" s="13" t="b">
        <f t="shared" si="63"/>
        <v>1</v>
      </c>
      <c r="U547" s="13" t="b">
        <f t="shared" si="64"/>
        <v>1</v>
      </c>
      <c r="V547" s="13" t="b">
        <f t="shared" si="58"/>
        <v>1</v>
      </c>
      <c r="W547" s="13" t="b">
        <f t="shared" si="59"/>
        <v>1</v>
      </c>
      <c r="X547" s="13" t="b">
        <f t="shared" si="60"/>
        <v>1</v>
      </c>
    </row>
    <row r="548" spans="1:24">
      <c r="A548" s="90">
        <v>533</v>
      </c>
      <c r="B548" s="185"/>
      <c r="C548" s="186"/>
      <c r="D548" s="177"/>
      <c r="E548" s="177"/>
      <c r="F548" s="177"/>
      <c r="G548" s="178"/>
      <c r="H548" s="178"/>
      <c r="I548" s="178"/>
      <c r="J548" s="178"/>
      <c r="K548" s="178"/>
      <c r="L548" s="178"/>
      <c r="M548" s="178"/>
      <c r="N548" s="178"/>
      <c r="O548" s="178"/>
      <c r="P548" s="178"/>
      <c r="Q548" s="178"/>
      <c r="R548" s="91">
        <f t="shared" si="61"/>
        <v>0</v>
      </c>
      <c r="S548" s="13" t="b">
        <f t="shared" si="62"/>
        <v>1</v>
      </c>
      <c r="T548" s="13" t="b">
        <f t="shared" si="63"/>
        <v>1</v>
      </c>
      <c r="U548" s="13" t="b">
        <f t="shared" si="64"/>
        <v>1</v>
      </c>
      <c r="V548" s="13" t="b">
        <f t="shared" si="58"/>
        <v>1</v>
      </c>
      <c r="W548" s="13" t="b">
        <f t="shared" si="59"/>
        <v>1</v>
      </c>
      <c r="X548" s="13" t="b">
        <f t="shared" si="60"/>
        <v>1</v>
      </c>
    </row>
    <row r="549" spans="1:24">
      <c r="A549" s="90">
        <v>534</v>
      </c>
      <c r="B549" s="185"/>
      <c r="C549" s="186"/>
      <c r="D549" s="177"/>
      <c r="E549" s="177"/>
      <c r="F549" s="177"/>
      <c r="G549" s="178"/>
      <c r="H549" s="178"/>
      <c r="I549" s="178"/>
      <c r="J549" s="178"/>
      <c r="K549" s="178"/>
      <c r="L549" s="178"/>
      <c r="M549" s="178"/>
      <c r="N549" s="178"/>
      <c r="O549" s="178"/>
      <c r="P549" s="178"/>
      <c r="Q549" s="178"/>
      <c r="R549" s="91">
        <f t="shared" si="61"/>
        <v>0</v>
      </c>
      <c r="S549" s="13" t="b">
        <f t="shared" si="62"/>
        <v>1</v>
      </c>
      <c r="T549" s="13" t="b">
        <f t="shared" si="63"/>
        <v>1</v>
      </c>
      <c r="U549" s="13" t="b">
        <f t="shared" si="64"/>
        <v>1</v>
      </c>
      <c r="V549" s="13" t="b">
        <f t="shared" si="58"/>
        <v>1</v>
      </c>
      <c r="W549" s="13" t="b">
        <f t="shared" si="59"/>
        <v>1</v>
      </c>
      <c r="X549" s="13" t="b">
        <f t="shared" si="60"/>
        <v>1</v>
      </c>
    </row>
    <row r="550" spans="1:24">
      <c r="A550" s="90">
        <v>535</v>
      </c>
      <c r="B550" s="185"/>
      <c r="C550" s="186"/>
      <c r="D550" s="177"/>
      <c r="E550" s="177"/>
      <c r="F550" s="177"/>
      <c r="G550" s="178"/>
      <c r="H550" s="178"/>
      <c r="I550" s="178"/>
      <c r="J550" s="178"/>
      <c r="K550" s="178"/>
      <c r="L550" s="178"/>
      <c r="M550" s="178"/>
      <c r="N550" s="178"/>
      <c r="O550" s="178"/>
      <c r="P550" s="178"/>
      <c r="Q550" s="178"/>
      <c r="R550" s="91">
        <f t="shared" si="61"/>
        <v>0</v>
      </c>
      <c r="S550" s="13" t="b">
        <f t="shared" si="62"/>
        <v>1</v>
      </c>
      <c r="T550" s="13" t="b">
        <f t="shared" si="63"/>
        <v>1</v>
      </c>
      <c r="U550" s="13" t="b">
        <f t="shared" si="64"/>
        <v>1</v>
      </c>
      <c r="V550" s="13" t="b">
        <f t="shared" si="58"/>
        <v>1</v>
      </c>
      <c r="W550" s="13" t="b">
        <f t="shared" si="59"/>
        <v>1</v>
      </c>
      <c r="X550" s="13" t="b">
        <f t="shared" si="60"/>
        <v>1</v>
      </c>
    </row>
    <row r="551" spans="1:24">
      <c r="A551" s="90">
        <v>536</v>
      </c>
      <c r="B551" s="185"/>
      <c r="C551" s="186"/>
      <c r="D551" s="177"/>
      <c r="E551" s="177"/>
      <c r="F551" s="177"/>
      <c r="G551" s="178"/>
      <c r="H551" s="178"/>
      <c r="I551" s="178"/>
      <c r="J551" s="178"/>
      <c r="K551" s="178"/>
      <c r="L551" s="178"/>
      <c r="M551" s="178"/>
      <c r="N551" s="178"/>
      <c r="O551" s="178"/>
      <c r="P551" s="178"/>
      <c r="Q551" s="178"/>
      <c r="R551" s="91">
        <f t="shared" si="61"/>
        <v>0</v>
      </c>
      <c r="S551" s="13" t="b">
        <f t="shared" si="62"/>
        <v>1</v>
      </c>
      <c r="T551" s="13" t="b">
        <f t="shared" si="63"/>
        <v>1</v>
      </c>
      <c r="U551" s="13" t="b">
        <f t="shared" si="64"/>
        <v>1</v>
      </c>
      <c r="V551" s="13" t="b">
        <f t="shared" si="58"/>
        <v>1</v>
      </c>
      <c r="W551" s="13" t="b">
        <f t="shared" si="59"/>
        <v>1</v>
      </c>
      <c r="X551" s="13" t="b">
        <f t="shared" si="60"/>
        <v>1</v>
      </c>
    </row>
    <row r="552" spans="1:24">
      <c r="A552" s="90">
        <v>537</v>
      </c>
      <c r="B552" s="185"/>
      <c r="C552" s="186"/>
      <c r="D552" s="177"/>
      <c r="E552" s="177"/>
      <c r="F552" s="177"/>
      <c r="G552" s="178"/>
      <c r="H552" s="178"/>
      <c r="I552" s="178"/>
      <c r="J552" s="178"/>
      <c r="K552" s="178"/>
      <c r="L552" s="178"/>
      <c r="M552" s="178"/>
      <c r="N552" s="178"/>
      <c r="O552" s="178"/>
      <c r="P552" s="178"/>
      <c r="Q552" s="178"/>
      <c r="R552" s="91">
        <f t="shared" si="61"/>
        <v>0</v>
      </c>
      <c r="S552" s="13" t="b">
        <f t="shared" si="62"/>
        <v>1</v>
      </c>
      <c r="T552" s="13" t="b">
        <f t="shared" si="63"/>
        <v>1</v>
      </c>
      <c r="U552" s="13" t="b">
        <f t="shared" si="64"/>
        <v>1</v>
      </c>
      <c r="V552" s="13" t="b">
        <f t="shared" si="58"/>
        <v>1</v>
      </c>
      <c r="W552" s="13" t="b">
        <f t="shared" si="59"/>
        <v>1</v>
      </c>
      <c r="X552" s="13" t="b">
        <f t="shared" si="60"/>
        <v>1</v>
      </c>
    </row>
    <row r="553" spans="1:24">
      <c r="A553" s="90">
        <v>538</v>
      </c>
      <c r="B553" s="185"/>
      <c r="C553" s="186"/>
      <c r="D553" s="177"/>
      <c r="E553" s="177"/>
      <c r="F553" s="177"/>
      <c r="G553" s="178"/>
      <c r="H553" s="178"/>
      <c r="I553" s="178"/>
      <c r="J553" s="178"/>
      <c r="K553" s="178"/>
      <c r="L553" s="178"/>
      <c r="M553" s="178"/>
      <c r="N553" s="178"/>
      <c r="O553" s="178"/>
      <c r="P553" s="178"/>
      <c r="Q553" s="178"/>
      <c r="R553" s="91">
        <f t="shared" si="61"/>
        <v>0</v>
      </c>
      <c r="S553" s="13" t="b">
        <f t="shared" si="62"/>
        <v>1</v>
      </c>
      <c r="T553" s="13" t="b">
        <f t="shared" si="63"/>
        <v>1</v>
      </c>
      <c r="U553" s="13" t="b">
        <f t="shared" si="64"/>
        <v>1</v>
      </c>
      <c r="V553" s="13" t="b">
        <f t="shared" si="58"/>
        <v>1</v>
      </c>
      <c r="W553" s="13" t="b">
        <f t="shared" si="59"/>
        <v>1</v>
      </c>
      <c r="X553" s="13" t="b">
        <f t="shared" si="60"/>
        <v>1</v>
      </c>
    </row>
    <row r="554" spans="1:24">
      <c r="A554" s="90">
        <v>539</v>
      </c>
      <c r="B554" s="185"/>
      <c r="C554" s="186"/>
      <c r="D554" s="177"/>
      <c r="E554" s="177"/>
      <c r="F554" s="177"/>
      <c r="G554" s="178"/>
      <c r="H554" s="178"/>
      <c r="I554" s="178"/>
      <c r="J554" s="178"/>
      <c r="K554" s="178"/>
      <c r="L554" s="178"/>
      <c r="M554" s="178"/>
      <c r="N554" s="178"/>
      <c r="O554" s="178"/>
      <c r="P554" s="178"/>
      <c r="Q554" s="178"/>
      <c r="R554" s="91">
        <f t="shared" si="61"/>
        <v>0</v>
      </c>
      <c r="S554" s="13" t="b">
        <f t="shared" si="62"/>
        <v>1</v>
      </c>
      <c r="T554" s="13" t="b">
        <f t="shared" si="63"/>
        <v>1</v>
      </c>
      <c r="U554" s="13" t="b">
        <f t="shared" si="64"/>
        <v>1</v>
      </c>
      <c r="V554" s="13" t="b">
        <f t="shared" si="58"/>
        <v>1</v>
      </c>
      <c r="W554" s="13" t="b">
        <f t="shared" si="59"/>
        <v>1</v>
      </c>
      <c r="X554" s="13" t="b">
        <f t="shared" si="60"/>
        <v>1</v>
      </c>
    </row>
    <row r="555" spans="1:24">
      <c r="A555" s="90">
        <v>540</v>
      </c>
      <c r="B555" s="185"/>
      <c r="C555" s="186"/>
      <c r="D555" s="177"/>
      <c r="E555" s="177"/>
      <c r="F555" s="177"/>
      <c r="G555" s="178"/>
      <c r="H555" s="178"/>
      <c r="I555" s="178"/>
      <c r="J555" s="178"/>
      <c r="K555" s="178"/>
      <c r="L555" s="178"/>
      <c r="M555" s="178"/>
      <c r="N555" s="178"/>
      <c r="O555" s="178"/>
      <c r="P555" s="178"/>
      <c r="Q555" s="178"/>
      <c r="R555" s="91">
        <f t="shared" si="61"/>
        <v>0</v>
      </c>
      <c r="S555" s="13" t="b">
        <f t="shared" si="62"/>
        <v>1</v>
      </c>
      <c r="T555" s="13" t="b">
        <f t="shared" si="63"/>
        <v>1</v>
      </c>
      <c r="U555" s="13" t="b">
        <f t="shared" si="64"/>
        <v>1</v>
      </c>
      <c r="V555" s="13" t="b">
        <f t="shared" si="58"/>
        <v>1</v>
      </c>
      <c r="W555" s="13" t="b">
        <f t="shared" si="59"/>
        <v>1</v>
      </c>
      <c r="X555" s="13" t="b">
        <f t="shared" si="60"/>
        <v>1</v>
      </c>
    </row>
    <row r="556" spans="1:24">
      <c r="A556" s="90">
        <v>541</v>
      </c>
      <c r="B556" s="185"/>
      <c r="C556" s="186"/>
      <c r="D556" s="177"/>
      <c r="E556" s="177"/>
      <c r="F556" s="177"/>
      <c r="G556" s="178"/>
      <c r="H556" s="178"/>
      <c r="I556" s="178"/>
      <c r="J556" s="178"/>
      <c r="K556" s="178"/>
      <c r="L556" s="178"/>
      <c r="M556" s="178"/>
      <c r="N556" s="178"/>
      <c r="O556" s="178"/>
      <c r="P556" s="178"/>
      <c r="Q556" s="178"/>
      <c r="R556" s="91">
        <f t="shared" si="61"/>
        <v>0</v>
      </c>
      <c r="S556" s="13" t="b">
        <f t="shared" si="62"/>
        <v>1</v>
      </c>
      <c r="T556" s="13" t="b">
        <f t="shared" si="63"/>
        <v>1</v>
      </c>
      <c r="U556" s="13" t="b">
        <f t="shared" si="64"/>
        <v>1</v>
      </c>
      <c r="V556" s="13" t="b">
        <f t="shared" si="58"/>
        <v>1</v>
      </c>
      <c r="W556" s="13" t="b">
        <f t="shared" si="59"/>
        <v>1</v>
      </c>
      <c r="X556" s="13" t="b">
        <f t="shared" si="60"/>
        <v>1</v>
      </c>
    </row>
    <row r="557" spans="1:24">
      <c r="A557" s="90">
        <v>542</v>
      </c>
      <c r="B557" s="185"/>
      <c r="C557" s="186"/>
      <c r="D557" s="177"/>
      <c r="E557" s="177"/>
      <c r="F557" s="177"/>
      <c r="G557" s="178"/>
      <c r="H557" s="178"/>
      <c r="I557" s="178"/>
      <c r="J557" s="178"/>
      <c r="K557" s="178"/>
      <c r="L557" s="178"/>
      <c r="M557" s="178"/>
      <c r="N557" s="178"/>
      <c r="O557" s="178"/>
      <c r="P557" s="178"/>
      <c r="Q557" s="178"/>
      <c r="R557" s="91">
        <f t="shared" si="61"/>
        <v>0</v>
      </c>
      <c r="S557" s="13" t="b">
        <f t="shared" si="62"/>
        <v>1</v>
      </c>
      <c r="T557" s="13" t="b">
        <f t="shared" si="63"/>
        <v>1</v>
      </c>
      <c r="U557" s="13" t="b">
        <f t="shared" si="64"/>
        <v>1</v>
      </c>
      <c r="V557" s="13" t="b">
        <f t="shared" si="58"/>
        <v>1</v>
      </c>
      <c r="W557" s="13" t="b">
        <f t="shared" si="59"/>
        <v>1</v>
      </c>
      <c r="X557" s="13" t="b">
        <f t="shared" si="60"/>
        <v>1</v>
      </c>
    </row>
    <row r="558" spans="1:24">
      <c r="A558" s="90">
        <v>543</v>
      </c>
      <c r="B558" s="185"/>
      <c r="C558" s="186"/>
      <c r="D558" s="177"/>
      <c r="E558" s="177"/>
      <c r="F558" s="177"/>
      <c r="G558" s="178"/>
      <c r="H558" s="178"/>
      <c r="I558" s="178"/>
      <c r="J558" s="178"/>
      <c r="K558" s="178"/>
      <c r="L558" s="178"/>
      <c r="M558" s="178"/>
      <c r="N558" s="178"/>
      <c r="O558" s="178"/>
      <c r="P558" s="178"/>
      <c r="Q558" s="178"/>
      <c r="R558" s="91">
        <f t="shared" si="61"/>
        <v>0</v>
      </c>
      <c r="S558" s="13" t="b">
        <f t="shared" si="62"/>
        <v>1</v>
      </c>
      <c r="T558" s="13" t="b">
        <f t="shared" si="63"/>
        <v>1</v>
      </c>
      <c r="U558" s="13" t="b">
        <f t="shared" si="64"/>
        <v>1</v>
      </c>
      <c r="V558" s="13" t="b">
        <f t="shared" si="58"/>
        <v>1</v>
      </c>
      <c r="W558" s="13" t="b">
        <f t="shared" si="59"/>
        <v>1</v>
      </c>
      <c r="X558" s="13" t="b">
        <f t="shared" si="60"/>
        <v>1</v>
      </c>
    </row>
    <row r="559" spans="1:24">
      <c r="A559" s="90">
        <v>544</v>
      </c>
      <c r="B559" s="185"/>
      <c r="C559" s="186"/>
      <c r="D559" s="177"/>
      <c r="E559" s="177"/>
      <c r="F559" s="177"/>
      <c r="G559" s="178"/>
      <c r="H559" s="178"/>
      <c r="I559" s="178"/>
      <c r="J559" s="178"/>
      <c r="K559" s="178"/>
      <c r="L559" s="178"/>
      <c r="M559" s="178"/>
      <c r="N559" s="178"/>
      <c r="O559" s="178"/>
      <c r="P559" s="178"/>
      <c r="Q559" s="178"/>
      <c r="R559" s="91">
        <f t="shared" si="61"/>
        <v>0</v>
      </c>
      <c r="S559" s="13" t="b">
        <f t="shared" si="62"/>
        <v>1</v>
      </c>
      <c r="T559" s="13" t="b">
        <f t="shared" si="63"/>
        <v>1</v>
      </c>
      <c r="U559" s="13" t="b">
        <f t="shared" si="64"/>
        <v>1</v>
      </c>
      <c r="V559" s="13" t="b">
        <f t="shared" si="58"/>
        <v>1</v>
      </c>
      <c r="W559" s="13" t="b">
        <f t="shared" si="59"/>
        <v>1</v>
      </c>
      <c r="X559" s="13" t="b">
        <f t="shared" si="60"/>
        <v>1</v>
      </c>
    </row>
    <row r="560" spans="1:24">
      <c r="A560" s="90">
        <v>545</v>
      </c>
      <c r="B560" s="185"/>
      <c r="C560" s="186"/>
      <c r="D560" s="177"/>
      <c r="E560" s="177"/>
      <c r="F560" s="177"/>
      <c r="G560" s="178"/>
      <c r="H560" s="178"/>
      <c r="I560" s="178"/>
      <c r="J560" s="178"/>
      <c r="K560" s="178"/>
      <c r="L560" s="178"/>
      <c r="M560" s="178"/>
      <c r="N560" s="178"/>
      <c r="O560" s="178"/>
      <c r="P560" s="178"/>
      <c r="Q560" s="178"/>
      <c r="R560" s="91">
        <f t="shared" si="61"/>
        <v>0</v>
      </c>
      <c r="S560" s="13" t="b">
        <f t="shared" si="62"/>
        <v>1</v>
      </c>
      <c r="T560" s="13" t="b">
        <f t="shared" si="63"/>
        <v>1</v>
      </c>
      <c r="U560" s="13" t="b">
        <f t="shared" si="64"/>
        <v>1</v>
      </c>
      <c r="V560" s="13" t="b">
        <f t="shared" si="58"/>
        <v>1</v>
      </c>
      <c r="W560" s="13" t="b">
        <f t="shared" si="59"/>
        <v>1</v>
      </c>
      <c r="X560" s="13" t="b">
        <f t="shared" si="60"/>
        <v>1</v>
      </c>
    </row>
    <row r="561" spans="1:24">
      <c r="A561" s="90">
        <v>546</v>
      </c>
      <c r="B561" s="185"/>
      <c r="C561" s="186"/>
      <c r="D561" s="177"/>
      <c r="E561" s="177"/>
      <c r="F561" s="177"/>
      <c r="G561" s="178"/>
      <c r="H561" s="178"/>
      <c r="I561" s="178"/>
      <c r="J561" s="178"/>
      <c r="K561" s="178"/>
      <c r="L561" s="178"/>
      <c r="M561" s="178"/>
      <c r="N561" s="178"/>
      <c r="O561" s="178"/>
      <c r="P561" s="178"/>
      <c r="Q561" s="178"/>
      <c r="R561" s="91">
        <f t="shared" si="61"/>
        <v>0</v>
      </c>
      <c r="S561" s="13" t="b">
        <f t="shared" si="62"/>
        <v>1</v>
      </c>
      <c r="T561" s="13" t="b">
        <f t="shared" si="63"/>
        <v>1</v>
      </c>
      <c r="U561" s="13" t="b">
        <f t="shared" si="64"/>
        <v>1</v>
      </c>
      <c r="V561" s="13" t="b">
        <f t="shared" si="58"/>
        <v>1</v>
      </c>
      <c r="W561" s="13" t="b">
        <f t="shared" si="59"/>
        <v>1</v>
      </c>
      <c r="X561" s="13" t="b">
        <f t="shared" si="60"/>
        <v>1</v>
      </c>
    </row>
    <row r="562" spans="1:24">
      <c r="A562" s="90">
        <v>547</v>
      </c>
      <c r="B562" s="185"/>
      <c r="C562" s="186"/>
      <c r="D562" s="177"/>
      <c r="E562" s="177"/>
      <c r="F562" s="177"/>
      <c r="G562" s="178"/>
      <c r="H562" s="178"/>
      <c r="I562" s="178"/>
      <c r="J562" s="178"/>
      <c r="K562" s="178"/>
      <c r="L562" s="178"/>
      <c r="M562" s="178"/>
      <c r="N562" s="178"/>
      <c r="O562" s="178"/>
      <c r="P562" s="178"/>
      <c r="Q562" s="178"/>
      <c r="R562" s="91">
        <f t="shared" si="61"/>
        <v>0</v>
      </c>
      <c r="S562" s="13" t="b">
        <f t="shared" si="62"/>
        <v>1</v>
      </c>
      <c r="T562" s="13" t="b">
        <f t="shared" si="63"/>
        <v>1</v>
      </c>
      <c r="U562" s="13" t="b">
        <f t="shared" si="64"/>
        <v>1</v>
      </c>
      <c r="V562" s="13" t="b">
        <f t="shared" si="58"/>
        <v>1</v>
      </c>
      <c r="W562" s="13" t="b">
        <f t="shared" si="59"/>
        <v>1</v>
      </c>
      <c r="X562" s="13" t="b">
        <f t="shared" si="60"/>
        <v>1</v>
      </c>
    </row>
    <row r="563" spans="1:24">
      <c r="A563" s="90">
        <v>548</v>
      </c>
      <c r="B563" s="185"/>
      <c r="C563" s="186"/>
      <c r="D563" s="177"/>
      <c r="E563" s="177"/>
      <c r="F563" s="177"/>
      <c r="G563" s="178"/>
      <c r="H563" s="178"/>
      <c r="I563" s="178"/>
      <c r="J563" s="178"/>
      <c r="K563" s="178"/>
      <c r="L563" s="178"/>
      <c r="M563" s="178"/>
      <c r="N563" s="178"/>
      <c r="O563" s="178"/>
      <c r="P563" s="178"/>
      <c r="Q563" s="178"/>
      <c r="R563" s="91">
        <f t="shared" si="61"/>
        <v>0</v>
      </c>
      <c r="S563" s="13" t="b">
        <f t="shared" si="62"/>
        <v>1</v>
      </c>
      <c r="T563" s="13" t="b">
        <f t="shared" si="63"/>
        <v>1</v>
      </c>
      <c r="U563" s="13" t="b">
        <f t="shared" si="64"/>
        <v>1</v>
      </c>
      <c r="V563" s="13" t="b">
        <f t="shared" si="58"/>
        <v>1</v>
      </c>
      <c r="W563" s="13" t="b">
        <f t="shared" si="59"/>
        <v>1</v>
      </c>
      <c r="X563" s="13" t="b">
        <f t="shared" si="60"/>
        <v>1</v>
      </c>
    </row>
    <row r="564" spans="1:24">
      <c r="A564" s="90">
        <v>549</v>
      </c>
      <c r="B564" s="185"/>
      <c r="C564" s="186"/>
      <c r="D564" s="177"/>
      <c r="E564" s="177"/>
      <c r="F564" s="177"/>
      <c r="G564" s="178"/>
      <c r="H564" s="178"/>
      <c r="I564" s="178"/>
      <c r="J564" s="178"/>
      <c r="K564" s="178"/>
      <c r="L564" s="178"/>
      <c r="M564" s="178"/>
      <c r="N564" s="178"/>
      <c r="O564" s="178"/>
      <c r="P564" s="178"/>
      <c r="Q564" s="178"/>
      <c r="R564" s="91">
        <f t="shared" si="61"/>
        <v>0</v>
      </c>
      <c r="S564" s="13" t="b">
        <f t="shared" si="62"/>
        <v>1</v>
      </c>
      <c r="T564" s="13" t="b">
        <f t="shared" si="63"/>
        <v>1</v>
      </c>
      <c r="U564" s="13" t="b">
        <f t="shared" si="64"/>
        <v>1</v>
      </c>
      <c r="V564" s="13" t="b">
        <f t="shared" si="58"/>
        <v>1</v>
      </c>
      <c r="W564" s="13" t="b">
        <f t="shared" si="59"/>
        <v>1</v>
      </c>
      <c r="X564" s="13" t="b">
        <f t="shared" si="60"/>
        <v>1</v>
      </c>
    </row>
    <row r="565" spans="1:24">
      <c r="A565" s="90">
        <v>550</v>
      </c>
      <c r="B565" s="185"/>
      <c r="C565" s="186"/>
      <c r="D565" s="177"/>
      <c r="E565" s="177"/>
      <c r="F565" s="177"/>
      <c r="G565" s="178"/>
      <c r="H565" s="178"/>
      <c r="I565" s="178"/>
      <c r="J565" s="178"/>
      <c r="K565" s="178"/>
      <c r="L565" s="178"/>
      <c r="M565" s="178"/>
      <c r="N565" s="178"/>
      <c r="O565" s="178"/>
      <c r="P565" s="178"/>
      <c r="Q565" s="178"/>
      <c r="R565" s="91">
        <f t="shared" si="61"/>
        <v>0</v>
      </c>
      <c r="S565" s="13" t="b">
        <f t="shared" si="62"/>
        <v>1</v>
      </c>
      <c r="T565" s="13" t="b">
        <f t="shared" si="63"/>
        <v>1</v>
      </c>
      <c r="U565" s="13" t="b">
        <f t="shared" si="64"/>
        <v>1</v>
      </c>
      <c r="V565" s="13" t="b">
        <f t="shared" si="58"/>
        <v>1</v>
      </c>
      <c r="W565" s="13" t="b">
        <f t="shared" si="59"/>
        <v>1</v>
      </c>
      <c r="X565" s="13" t="b">
        <f t="shared" si="60"/>
        <v>1</v>
      </c>
    </row>
    <row r="566" spans="1:24">
      <c r="A566" s="90">
        <v>551</v>
      </c>
      <c r="B566" s="185"/>
      <c r="C566" s="186"/>
      <c r="D566" s="177"/>
      <c r="E566" s="177"/>
      <c r="F566" s="177"/>
      <c r="G566" s="178"/>
      <c r="H566" s="178"/>
      <c r="I566" s="178"/>
      <c r="J566" s="178"/>
      <c r="K566" s="178"/>
      <c r="L566" s="178"/>
      <c r="M566" s="178"/>
      <c r="N566" s="178"/>
      <c r="O566" s="178"/>
      <c r="P566" s="178"/>
      <c r="Q566" s="178"/>
      <c r="R566" s="91">
        <f t="shared" si="61"/>
        <v>0</v>
      </c>
      <c r="S566" s="13" t="b">
        <f t="shared" si="62"/>
        <v>1</v>
      </c>
      <c r="T566" s="13" t="b">
        <f t="shared" si="63"/>
        <v>1</v>
      </c>
      <c r="U566" s="13" t="b">
        <f t="shared" si="64"/>
        <v>1</v>
      </c>
      <c r="V566" s="13" t="b">
        <f t="shared" si="58"/>
        <v>1</v>
      </c>
      <c r="W566" s="13" t="b">
        <f t="shared" si="59"/>
        <v>1</v>
      </c>
      <c r="X566" s="13" t="b">
        <f t="shared" si="60"/>
        <v>1</v>
      </c>
    </row>
    <row r="567" spans="1:24">
      <c r="A567" s="90">
        <v>552</v>
      </c>
      <c r="B567" s="185"/>
      <c r="C567" s="186"/>
      <c r="D567" s="177"/>
      <c r="E567" s="177"/>
      <c r="F567" s="177"/>
      <c r="G567" s="178"/>
      <c r="H567" s="178"/>
      <c r="I567" s="178"/>
      <c r="J567" s="178"/>
      <c r="K567" s="178"/>
      <c r="L567" s="178"/>
      <c r="M567" s="178"/>
      <c r="N567" s="178"/>
      <c r="O567" s="178"/>
      <c r="P567" s="178"/>
      <c r="Q567" s="178"/>
      <c r="R567" s="91">
        <f t="shared" si="61"/>
        <v>0</v>
      </c>
      <c r="S567" s="13" t="b">
        <f t="shared" si="62"/>
        <v>1</v>
      </c>
      <c r="T567" s="13" t="b">
        <f t="shared" si="63"/>
        <v>1</v>
      </c>
      <c r="U567" s="13" t="b">
        <f t="shared" si="64"/>
        <v>1</v>
      </c>
      <c r="V567" s="13" t="b">
        <f t="shared" si="58"/>
        <v>1</v>
      </c>
      <c r="W567" s="13" t="b">
        <f t="shared" si="59"/>
        <v>1</v>
      </c>
      <c r="X567" s="13" t="b">
        <f t="shared" si="60"/>
        <v>1</v>
      </c>
    </row>
    <row r="568" spans="1:24">
      <c r="A568" s="90">
        <v>553</v>
      </c>
      <c r="B568" s="185"/>
      <c r="C568" s="186"/>
      <c r="D568" s="177"/>
      <c r="E568" s="177"/>
      <c r="F568" s="177"/>
      <c r="G568" s="178"/>
      <c r="H568" s="178"/>
      <c r="I568" s="178"/>
      <c r="J568" s="178"/>
      <c r="K568" s="178"/>
      <c r="L568" s="178"/>
      <c r="M568" s="178"/>
      <c r="N568" s="178"/>
      <c r="O568" s="178"/>
      <c r="P568" s="178"/>
      <c r="Q568" s="178"/>
      <c r="R568" s="91">
        <f t="shared" si="61"/>
        <v>0</v>
      </c>
      <c r="S568" s="13" t="b">
        <f t="shared" si="62"/>
        <v>1</v>
      </c>
      <c r="T568" s="13" t="b">
        <f t="shared" si="63"/>
        <v>1</v>
      </c>
      <c r="U568" s="13" t="b">
        <f t="shared" si="64"/>
        <v>1</v>
      </c>
      <c r="V568" s="13" t="b">
        <f t="shared" si="58"/>
        <v>1</v>
      </c>
      <c r="W568" s="13" t="b">
        <f t="shared" si="59"/>
        <v>1</v>
      </c>
      <c r="X568" s="13" t="b">
        <f t="shared" si="60"/>
        <v>1</v>
      </c>
    </row>
    <row r="569" spans="1:24">
      <c r="A569" s="90">
        <v>554</v>
      </c>
      <c r="B569" s="185"/>
      <c r="C569" s="186"/>
      <c r="D569" s="177"/>
      <c r="E569" s="177"/>
      <c r="F569" s="177"/>
      <c r="G569" s="178"/>
      <c r="H569" s="178"/>
      <c r="I569" s="178"/>
      <c r="J569" s="178"/>
      <c r="K569" s="178"/>
      <c r="L569" s="178"/>
      <c r="M569" s="178"/>
      <c r="N569" s="178"/>
      <c r="O569" s="178"/>
      <c r="P569" s="178"/>
      <c r="Q569" s="178"/>
      <c r="R569" s="91">
        <f t="shared" si="61"/>
        <v>0</v>
      </c>
      <c r="S569" s="13" t="b">
        <f t="shared" si="62"/>
        <v>1</v>
      </c>
      <c r="T569" s="13" t="b">
        <f t="shared" si="63"/>
        <v>1</v>
      </c>
      <c r="U569" s="13" t="b">
        <f t="shared" si="64"/>
        <v>1</v>
      </c>
      <c r="V569" s="13" t="b">
        <f t="shared" si="58"/>
        <v>1</v>
      </c>
      <c r="W569" s="13" t="b">
        <f t="shared" si="59"/>
        <v>1</v>
      </c>
      <c r="X569" s="13" t="b">
        <f t="shared" si="60"/>
        <v>1</v>
      </c>
    </row>
    <row r="570" spans="1:24">
      <c r="A570" s="90">
        <v>555</v>
      </c>
      <c r="B570" s="185"/>
      <c r="C570" s="186"/>
      <c r="D570" s="177"/>
      <c r="E570" s="177"/>
      <c r="F570" s="177"/>
      <c r="G570" s="178"/>
      <c r="H570" s="178"/>
      <c r="I570" s="178"/>
      <c r="J570" s="178"/>
      <c r="K570" s="178"/>
      <c r="L570" s="178"/>
      <c r="M570" s="178"/>
      <c r="N570" s="178"/>
      <c r="O570" s="178"/>
      <c r="P570" s="178"/>
      <c r="Q570" s="178"/>
      <c r="R570" s="91">
        <f t="shared" si="61"/>
        <v>0</v>
      </c>
      <c r="S570" s="13" t="b">
        <f t="shared" si="62"/>
        <v>1</v>
      </c>
      <c r="T570" s="13" t="b">
        <f t="shared" si="63"/>
        <v>1</v>
      </c>
      <c r="U570" s="13" t="b">
        <f t="shared" si="64"/>
        <v>1</v>
      </c>
      <c r="V570" s="13" t="b">
        <f t="shared" si="58"/>
        <v>1</v>
      </c>
      <c r="W570" s="13" t="b">
        <f t="shared" si="59"/>
        <v>1</v>
      </c>
      <c r="X570" s="13" t="b">
        <f t="shared" si="60"/>
        <v>1</v>
      </c>
    </row>
    <row r="571" spans="1:24">
      <c r="A571" s="90">
        <v>556</v>
      </c>
      <c r="B571" s="185"/>
      <c r="C571" s="186"/>
      <c r="D571" s="177"/>
      <c r="E571" s="177"/>
      <c r="F571" s="177"/>
      <c r="G571" s="178"/>
      <c r="H571" s="178"/>
      <c r="I571" s="178"/>
      <c r="J571" s="178"/>
      <c r="K571" s="178"/>
      <c r="L571" s="178"/>
      <c r="M571" s="178"/>
      <c r="N571" s="178"/>
      <c r="O571" s="178"/>
      <c r="P571" s="178"/>
      <c r="Q571" s="178"/>
      <c r="R571" s="91">
        <f t="shared" si="61"/>
        <v>0</v>
      </c>
      <c r="S571" s="13" t="b">
        <f t="shared" si="62"/>
        <v>1</v>
      </c>
      <c r="T571" s="13" t="b">
        <f t="shared" si="63"/>
        <v>1</v>
      </c>
      <c r="U571" s="13" t="b">
        <f t="shared" si="64"/>
        <v>1</v>
      </c>
      <c r="V571" s="13" t="b">
        <f t="shared" si="58"/>
        <v>1</v>
      </c>
      <c r="W571" s="13" t="b">
        <f t="shared" si="59"/>
        <v>1</v>
      </c>
      <c r="X571" s="13" t="b">
        <f t="shared" si="60"/>
        <v>1</v>
      </c>
    </row>
    <row r="572" spans="1:24">
      <c r="A572" s="90">
        <v>557</v>
      </c>
      <c r="B572" s="185"/>
      <c r="C572" s="186"/>
      <c r="D572" s="177"/>
      <c r="E572" s="177"/>
      <c r="F572" s="177"/>
      <c r="G572" s="178"/>
      <c r="H572" s="178"/>
      <c r="I572" s="178"/>
      <c r="J572" s="178"/>
      <c r="K572" s="178"/>
      <c r="L572" s="178"/>
      <c r="M572" s="178"/>
      <c r="N572" s="178"/>
      <c r="O572" s="178"/>
      <c r="P572" s="178"/>
      <c r="Q572" s="178"/>
      <c r="R572" s="91">
        <f t="shared" si="61"/>
        <v>0</v>
      </c>
      <c r="S572" s="13" t="b">
        <f t="shared" si="62"/>
        <v>1</v>
      </c>
      <c r="T572" s="13" t="b">
        <f t="shared" si="63"/>
        <v>1</v>
      </c>
      <c r="U572" s="13" t="b">
        <f t="shared" si="64"/>
        <v>1</v>
      </c>
      <c r="V572" s="13" t="b">
        <f t="shared" si="58"/>
        <v>1</v>
      </c>
      <c r="W572" s="13" t="b">
        <f t="shared" si="59"/>
        <v>1</v>
      </c>
      <c r="X572" s="13" t="b">
        <f t="shared" si="60"/>
        <v>1</v>
      </c>
    </row>
    <row r="573" spans="1:24">
      <c r="A573" s="90">
        <v>558</v>
      </c>
      <c r="B573" s="185"/>
      <c r="C573" s="186"/>
      <c r="D573" s="177"/>
      <c r="E573" s="177"/>
      <c r="F573" s="177"/>
      <c r="G573" s="178"/>
      <c r="H573" s="178"/>
      <c r="I573" s="178"/>
      <c r="J573" s="178"/>
      <c r="K573" s="178"/>
      <c r="L573" s="178"/>
      <c r="M573" s="178"/>
      <c r="N573" s="178"/>
      <c r="O573" s="178"/>
      <c r="P573" s="178"/>
      <c r="Q573" s="178"/>
      <c r="R573" s="91">
        <f t="shared" si="61"/>
        <v>0</v>
      </c>
      <c r="S573" s="13" t="b">
        <f t="shared" si="62"/>
        <v>1</v>
      </c>
      <c r="T573" s="13" t="b">
        <f t="shared" si="63"/>
        <v>1</v>
      </c>
      <c r="U573" s="13" t="b">
        <f t="shared" si="64"/>
        <v>1</v>
      </c>
      <c r="V573" s="13" t="b">
        <f t="shared" si="58"/>
        <v>1</v>
      </c>
      <c r="W573" s="13" t="b">
        <f t="shared" si="59"/>
        <v>1</v>
      </c>
      <c r="X573" s="13" t="b">
        <f t="shared" si="60"/>
        <v>1</v>
      </c>
    </row>
    <row r="574" spans="1:24">
      <c r="A574" s="90">
        <v>559</v>
      </c>
      <c r="B574" s="185"/>
      <c r="C574" s="186"/>
      <c r="D574" s="177"/>
      <c r="E574" s="177"/>
      <c r="F574" s="177"/>
      <c r="G574" s="178"/>
      <c r="H574" s="178"/>
      <c r="I574" s="178"/>
      <c r="J574" s="178"/>
      <c r="K574" s="178"/>
      <c r="L574" s="178"/>
      <c r="M574" s="178"/>
      <c r="N574" s="178"/>
      <c r="O574" s="178"/>
      <c r="P574" s="178"/>
      <c r="Q574" s="178"/>
      <c r="R574" s="91">
        <f t="shared" si="61"/>
        <v>0</v>
      </c>
      <c r="S574" s="13" t="b">
        <f t="shared" si="62"/>
        <v>1</v>
      </c>
      <c r="T574" s="13" t="b">
        <f t="shared" si="63"/>
        <v>1</v>
      </c>
      <c r="U574" s="13" t="b">
        <f t="shared" si="64"/>
        <v>1</v>
      </c>
      <c r="V574" s="13" t="b">
        <f t="shared" si="58"/>
        <v>1</v>
      </c>
      <c r="W574" s="13" t="b">
        <f t="shared" si="59"/>
        <v>1</v>
      </c>
      <c r="X574" s="13" t="b">
        <f t="shared" si="60"/>
        <v>1</v>
      </c>
    </row>
    <row r="575" spans="1:24">
      <c r="A575" s="90">
        <v>560</v>
      </c>
      <c r="B575" s="185"/>
      <c r="C575" s="186"/>
      <c r="D575" s="177"/>
      <c r="E575" s="177"/>
      <c r="F575" s="177"/>
      <c r="G575" s="178"/>
      <c r="H575" s="178"/>
      <c r="I575" s="178"/>
      <c r="J575" s="178"/>
      <c r="K575" s="178"/>
      <c r="L575" s="178"/>
      <c r="M575" s="178"/>
      <c r="N575" s="178"/>
      <c r="O575" s="178"/>
      <c r="P575" s="178"/>
      <c r="Q575" s="178"/>
      <c r="R575" s="91">
        <f t="shared" si="61"/>
        <v>0</v>
      </c>
      <c r="S575" s="13" t="b">
        <f t="shared" si="62"/>
        <v>1</v>
      </c>
      <c r="T575" s="13" t="b">
        <f t="shared" si="63"/>
        <v>1</v>
      </c>
      <c r="U575" s="13" t="b">
        <f t="shared" si="64"/>
        <v>1</v>
      </c>
      <c r="V575" s="13" t="b">
        <f t="shared" si="58"/>
        <v>1</v>
      </c>
      <c r="W575" s="13" t="b">
        <f t="shared" si="59"/>
        <v>1</v>
      </c>
      <c r="X575" s="13" t="b">
        <f t="shared" si="60"/>
        <v>1</v>
      </c>
    </row>
    <row r="576" spans="1:24">
      <c r="A576" s="90">
        <v>561</v>
      </c>
      <c r="B576" s="185"/>
      <c r="C576" s="186"/>
      <c r="D576" s="177"/>
      <c r="E576" s="177"/>
      <c r="F576" s="177"/>
      <c r="G576" s="178"/>
      <c r="H576" s="178"/>
      <c r="I576" s="178"/>
      <c r="J576" s="178"/>
      <c r="K576" s="178"/>
      <c r="L576" s="178"/>
      <c r="M576" s="178"/>
      <c r="N576" s="178"/>
      <c r="O576" s="178"/>
      <c r="P576" s="178"/>
      <c r="Q576" s="178"/>
      <c r="R576" s="91">
        <f t="shared" si="61"/>
        <v>0</v>
      </c>
      <c r="S576" s="13" t="b">
        <f t="shared" si="62"/>
        <v>1</v>
      </c>
      <c r="T576" s="13" t="b">
        <f t="shared" si="63"/>
        <v>1</v>
      </c>
      <c r="U576" s="13" t="b">
        <f t="shared" si="64"/>
        <v>1</v>
      </c>
      <c r="V576" s="13" t="b">
        <f t="shared" si="58"/>
        <v>1</v>
      </c>
      <c r="W576" s="13" t="b">
        <f t="shared" si="59"/>
        <v>1</v>
      </c>
      <c r="X576" s="13" t="b">
        <f t="shared" si="60"/>
        <v>1</v>
      </c>
    </row>
    <row r="577" spans="1:24">
      <c r="A577" s="90">
        <v>562</v>
      </c>
      <c r="B577" s="185"/>
      <c r="C577" s="186"/>
      <c r="D577" s="177"/>
      <c r="E577" s="177"/>
      <c r="F577" s="177"/>
      <c r="G577" s="178"/>
      <c r="H577" s="178"/>
      <c r="I577" s="178"/>
      <c r="J577" s="178"/>
      <c r="K577" s="178"/>
      <c r="L577" s="178"/>
      <c r="M577" s="178"/>
      <c r="N577" s="178"/>
      <c r="O577" s="178"/>
      <c r="P577" s="178"/>
      <c r="Q577" s="178"/>
      <c r="R577" s="91">
        <f t="shared" si="61"/>
        <v>0</v>
      </c>
      <c r="S577" s="13" t="b">
        <f t="shared" si="62"/>
        <v>1</v>
      </c>
      <c r="T577" s="13" t="b">
        <f t="shared" si="63"/>
        <v>1</v>
      </c>
      <c r="U577" s="13" t="b">
        <f t="shared" si="64"/>
        <v>1</v>
      </c>
      <c r="V577" s="13" t="b">
        <f t="shared" si="58"/>
        <v>1</v>
      </c>
      <c r="W577" s="13" t="b">
        <f t="shared" si="59"/>
        <v>1</v>
      </c>
      <c r="X577" s="13" t="b">
        <f t="shared" si="60"/>
        <v>1</v>
      </c>
    </row>
    <row r="578" spans="1:24">
      <c r="A578" s="90">
        <v>563</v>
      </c>
      <c r="B578" s="185"/>
      <c r="C578" s="186"/>
      <c r="D578" s="177"/>
      <c r="E578" s="177"/>
      <c r="F578" s="177"/>
      <c r="G578" s="178"/>
      <c r="H578" s="178"/>
      <c r="I578" s="178"/>
      <c r="J578" s="178"/>
      <c r="K578" s="178"/>
      <c r="L578" s="178"/>
      <c r="M578" s="178"/>
      <c r="N578" s="178"/>
      <c r="O578" s="178"/>
      <c r="P578" s="178"/>
      <c r="Q578" s="178"/>
      <c r="R578" s="91">
        <f t="shared" si="61"/>
        <v>0</v>
      </c>
      <c r="S578" s="13" t="b">
        <f t="shared" si="62"/>
        <v>1</v>
      </c>
      <c r="T578" s="13" t="b">
        <f t="shared" si="63"/>
        <v>1</v>
      </c>
      <c r="U578" s="13" t="b">
        <f t="shared" si="64"/>
        <v>1</v>
      </c>
      <c r="V578" s="13" t="b">
        <f t="shared" si="58"/>
        <v>1</v>
      </c>
      <c r="W578" s="13" t="b">
        <f t="shared" si="59"/>
        <v>1</v>
      </c>
      <c r="X578" s="13" t="b">
        <f t="shared" si="60"/>
        <v>1</v>
      </c>
    </row>
    <row r="579" spans="1:24">
      <c r="A579" s="90">
        <v>564</v>
      </c>
      <c r="B579" s="185"/>
      <c r="C579" s="186"/>
      <c r="D579" s="177"/>
      <c r="E579" s="177"/>
      <c r="F579" s="177"/>
      <c r="G579" s="178"/>
      <c r="H579" s="178"/>
      <c r="I579" s="178"/>
      <c r="J579" s="178"/>
      <c r="K579" s="178"/>
      <c r="L579" s="178"/>
      <c r="M579" s="178"/>
      <c r="N579" s="178"/>
      <c r="O579" s="178"/>
      <c r="P579" s="178"/>
      <c r="Q579" s="178"/>
      <c r="R579" s="91">
        <f t="shared" si="61"/>
        <v>0</v>
      </c>
      <c r="S579" s="13" t="b">
        <f t="shared" si="62"/>
        <v>1</v>
      </c>
      <c r="T579" s="13" t="b">
        <f t="shared" si="63"/>
        <v>1</v>
      </c>
      <c r="U579" s="13" t="b">
        <f t="shared" si="64"/>
        <v>1</v>
      </c>
      <c r="V579" s="13" t="b">
        <f t="shared" si="58"/>
        <v>1</v>
      </c>
      <c r="W579" s="13" t="b">
        <f t="shared" si="59"/>
        <v>1</v>
      </c>
      <c r="X579" s="13" t="b">
        <f t="shared" si="60"/>
        <v>1</v>
      </c>
    </row>
    <row r="580" spans="1:24">
      <c r="A580" s="90">
        <v>565</v>
      </c>
      <c r="B580" s="185"/>
      <c r="C580" s="186"/>
      <c r="D580" s="177"/>
      <c r="E580" s="177"/>
      <c r="F580" s="177"/>
      <c r="G580" s="178"/>
      <c r="H580" s="178"/>
      <c r="I580" s="178"/>
      <c r="J580" s="178"/>
      <c r="K580" s="178"/>
      <c r="L580" s="178"/>
      <c r="M580" s="178"/>
      <c r="N580" s="178"/>
      <c r="O580" s="178"/>
      <c r="P580" s="178"/>
      <c r="Q580" s="178"/>
      <c r="R580" s="91">
        <f t="shared" si="61"/>
        <v>0</v>
      </c>
      <c r="S580" s="13" t="b">
        <f t="shared" si="62"/>
        <v>1</v>
      </c>
      <c r="T580" s="13" t="b">
        <f t="shared" si="63"/>
        <v>1</v>
      </c>
      <c r="U580" s="13" t="b">
        <f t="shared" si="64"/>
        <v>1</v>
      </c>
      <c r="V580" s="13" t="b">
        <f t="shared" si="58"/>
        <v>1</v>
      </c>
      <c r="W580" s="13" t="b">
        <f t="shared" si="59"/>
        <v>1</v>
      </c>
      <c r="X580" s="13" t="b">
        <f t="shared" si="60"/>
        <v>1</v>
      </c>
    </row>
    <row r="581" spans="1:24">
      <c r="A581" s="90">
        <v>566</v>
      </c>
      <c r="B581" s="185"/>
      <c r="C581" s="186"/>
      <c r="D581" s="177"/>
      <c r="E581" s="177"/>
      <c r="F581" s="177"/>
      <c r="G581" s="178"/>
      <c r="H581" s="178"/>
      <c r="I581" s="178"/>
      <c r="J581" s="178"/>
      <c r="K581" s="178"/>
      <c r="L581" s="178"/>
      <c r="M581" s="178"/>
      <c r="N581" s="178"/>
      <c r="O581" s="178"/>
      <c r="P581" s="178"/>
      <c r="Q581" s="178"/>
      <c r="R581" s="91">
        <f t="shared" si="61"/>
        <v>0</v>
      </c>
      <c r="S581" s="13" t="b">
        <f t="shared" si="62"/>
        <v>1</v>
      </c>
      <c r="T581" s="13" t="b">
        <f t="shared" si="63"/>
        <v>1</v>
      </c>
      <c r="U581" s="13" t="b">
        <f t="shared" si="64"/>
        <v>1</v>
      </c>
      <c r="V581" s="13" t="b">
        <f t="shared" si="58"/>
        <v>1</v>
      </c>
      <c r="W581" s="13" t="b">
        <f t="shared" si="59"/>
        <v>1</v>
      </c>
      <c r="X581" s="13" t="b">
        <f t="shared" si="60"/>
        <v>1</v>
      </c>
    </row>
    <row r="582" spans="1:24">
      <c r="A582" s="90">
        <v>567</v>
      </c>
      <c r="B582" s="185"/>
      <c r="C582" s="186"/>
      <c r="D582" s="177"/>
      <c r="E582" s="177"/>
      <c r="F582" s="177"/>
      <c r="G582" s="178"/>
      <c r="H582" s="178"/>
      <c r="I582" s="178"/>
      <c r="J582" s="178"/>
      <c r="K582" s="178"/>
      <c r="L582" s="178"/>
      <c r="M582" s="178"/>
      <c r="N582" s="178"/>
      <c r="O582" s="178"/>
      <c r="P582" s="178"/>
      <c r="Q582" s="178"/>
      <c r="R582" s="91">
        <f t="shared" si="61"/>
        <v>0</v>
      </c>
      <c r="S582" s="13" t="b">
        <f t="shared" si="62"/>
        <v>1</v>
      </c>
      <c r="T582" s="13" t="b">
        <f t="shared" si="63"/>
        <v>1</v>
      </c>
      <c r="U582" s="13" t="b">
        <f t="shared" si="64"/>
        <v>1</v>
      </c>
      <c r="V582" s="13" t="b">
        <f t="shared" si="58"/>
        <v>1</v>
      </c>
      <c r="W582" s="13" t="b">
        <f t="shared" si="59"/>
        <v>1</v>
      </c>
      <c r="X582" s="13" t="b">
        <f t="shared" si="60"/>
        <v>1</v>
      </c>
    </row>
    <row r="583" spans="1:24">
      <c r="A583" s="90">
        <v>568</v>
      </c>
      <c r="B583" s="185"/>
      <c r="C583" s="186"/>
      <c r="D583" s="177"/>
      <c r="E583" s="177"/>
      <c r="F583" s="177"/>
      <c r="G583" s="178"/>
      <c r="H583" s="178"/>
      <c r="I583" s="178"/>
      <c r="J583" s="178"/>
      <c r="K583" s="178"/>
      <c r="L583" s="178"/>
      <c r="M583" s="178"/>
      <c r="N583" s="178"/>
      <c r="O583" s="178"/>
      <c r="P583" s="178"/>
      <c r="Q583" s="178"/>
      <c r="R583" s="91">
        <f t="shared" si="61"/>
        <v>0</v>
      </c>
      <c r="S583" s="13" t="b">
        <f t="shared" si="62"/>
        <v>1</v>
      </c>
      <c r="T583" s="13" t="b">
        <f t="shared" si="63"/>
        <v>1</v>
      </c>
      <c r="U583" s="13" t="b">
        <f t="shared" si="64"/>
        <v>1</v>
      </c>
      <c r="V583" s="13" t="b">
        <f t="shared" si="58"/>
        <v>1</v>
      </c>
      <c r="W583" s="13" t="b">
        <f t="shared" si="59"/>
        <v>1</v>
      </c>
      <c r="X583" s="13" t="b">
        <f t="shared" si="60"/>
        <v>1</v>
      </c>
    </row>
    <row r="584" spans="1:24">
      <c r="A584" s="90">
        <v>569</v>
      </c>
      <c r="B584" s="185"/>
      <c r="C584" s="186"/>
      <c r="D584" s="177"/>
      <c r="E584" s="177"/>
      <c r="F584" s="177"/>
      <c r="G584" s="178"/>
      <c r="H584" s="178"/>
      <c r="I584" s="178"/>
      <c r="J584" s="178"/>
      <c r="K584" s="178"/>
      <c r="L584" s="178"/>
      <c r="M584" s="178"/>
      <c r="N584" s="178"/>
      <c r="O584" s="178"/>
      <c r="P584" s="178"/>
      <c r="Q584" s="178"/>
      <c r="R584" s="91">
        <f t="shared" si="61"/>
        <v>0</v>
      </c>
      <c r="S584" s="13" t="b">
        <f t="shared" si="62"/>
        <v>1</v>
      </c>
      <c r="T584" s="13" t="b">
        <f t="shared" si="63"/>
        <v>1</v>
      </c>
      <c r="U584" s="13" t="b">
        <f t="shared" si="64"/>
        <v>1</v>
      </c>
      <c r="V584" s="13" t="b">
        <f t="shared" si="58"/>
        <v>1</v>
      </c>
      <c r="W584" s="13" t="b">
        <f t="shared" si="59"/>
        <v>1</v>
      </c>
      <c r="X584" s="13" t="b">
        <f t="shared" si="60"/>
        <v>1</v>
      </c>
    </row>
    <row r="585" spans="1:24">
      <c r="A585" s="90">
        <v>570</v>
      </c>
      <c r="B585" s="185"/>
      <c r="C585" s="186"/>
      <c r="D585" s="177"/>
      <c r="E585" s="177"/>
      <c r="F585" s="177"/>
      <c r="G585" s="178"/>
      <c r="H585" s="178"/>
      <c r="I585" s="178"/>
      <c r="J585" s="178"/>
      <c r="K585" s="178"/>
      <c r="L585" s="178"/>
      <c r="M585" s="178"/>
      <c r="N585" s="178"/>
      <c r="O585" s="178"/>
      <c r="P585" s="178"/>
      <c r="Q585" s="178"/>
      <c r="R585" s="91">
        <f t="shared" si="61"/>
        <v>0</v>
      </c>
      <c r="S585" s="13" t="b">
        <f t="shared" si="62"/>
        <v>1</v>
      </c>
      <c r="T585" s="13" t="b">
        <f t="shared" si="63"/>
        <v>1</v>
      </c>
      <c r="U585" s="13" t="b">
        <f t="shared" si="64"/>
        <v>1</v>
      </c>
      <c r="V585" s="13" t="b">
        <f t="shared" si="58"/>
        <v>1</v>
      </c>
      <c r="W585" s="13" t="b">
        <f t="shared" si="59"/>
        <v>1</v>
      </c>
      <c r="X585" s="13" t="b">
        <f t="shared" si="60"/>
        <v>1</v>
      </c>
    </row>
    <row r="586" spans="1:24">
      <c r="A586" s="90">
        <v>571</v>
      </c>
      <c r="B586" s="185"/>
      <c r="C586" s="186"/>
      <c r="D586" s="177"/>
      <c r="E586" s="177"/>
      <c r="F586" s="177"/>
      <c r="G586" s="178"/>
      <c r="H586" s="178"/>
      <c r="I586" s="178"/>
      <c r="J586" s="178"/>
      <c r="K586" s="178"/>
      <c r="L586" s="178"/>
      <c r="M586" s="178"/>
      <c r="N586" s="178"/>
      <c r="O586" s="178"/>
      <c r="P586" s="178"/>
      <c r="Q586" s="178"/>
      <c r="R586" s="91">
        <f t="shared" si="61"/>
        <v>0</v>
      </c>
      <c r="S586" s="13" t="b">
        <f t="shared" si="62"/>
        <v>1</v>
      </c>
      <c r="T586" s="13" t="b">
        <f t="shared" si="63"/>
        <v>1</v>
      </c>
      <c r="U586" s="13" t="b">
        <f t="shared" si="64"/>
        <v>1</v>
      </c>
      <c r="V586" s="13" t="b">
        <f t="shared" si="58"/>
        <v>1</v>
      </c>
      <c r="W586" s="13" t="b">
        <f t="shared" si="59"/>
        <v>1</v>
      </c>
      <c r="X586" s="13" t="b">
        <f t="shared" si="60"/>
        <v>1</v>
      </c>
    </row>
    <row r="587" spans="1:24">
      <c r="A587" s="90">
        <v>572</v>
      </c>
      <c r="B587" s="185"/>
      <c r="C587" s="186"/>
      <c r="D587" s="177"/>
      <c r="E587" s="177"/>
      <c r="F587" s="177"/>
      <c r="G587" s="178"/>
      <c r="H587" s="178"/>
      <c r="I587" s="178"/>
      <c r="J587" s="178"/>
      <c r="K587" s="178"/>
      <c r="L587" s="178"/>
      <c r="M587" s="178"/>
      <c r="N587" s="178"/>
      <c r="O587" s="178"/>
      <c r="P587" s="178"/>
      <c r="Q587" s="178"/>
      <c r="R587" s="91">
        <f t="shared" si="61"/>
        <v>0</v>
      </c>
      <c r="S587" s="13" t="b">
        <f t="shared" si="62"/>
        <v>1</v>
      </c>
      <c r="T587" s="13" t="b">
        <f t="shared" si="63"/>
        <v>1</v>
      </c>
      <c r="U587" s="13" t="b">
        <f t="shared" si="64"/>
        <v>1</v>
      </c>
      <c r="V587" s="13" t="b">
        <f t="shared" si="58"/>
        <v>1</v>
      </c>
      <c r="W587" s="13" t="b">
        <f t="shared" si="59"/>
        <v>1</v>
      </c>
      <c r="X587" s="13" t="b">
        <f t="shared" si="60"/>
        <v>1</v>
      </c>
    </row>
    <row r="588" spans="1:24">
      <c r="A588" s="90">
        <v>573</v>
      </c>
      <c r="B588" s="185"/>
      <c r="C588" s="186"/>
      <c r="D588" s="177"/>
      <c r="E588" s="177"/>
      <c r="F588" s="177"/>
      <c r="G588" s="178"/>
      <c r="H588" s="178"/>
      <c r="I588" s="178"/>
      <c r="J588" s="178"/>
      <c r="K588" s="178"/>
      <c r="L588" s="178"/>
      <c r="M588" s="178"/>
      <c r="N588" s="178"/>
      <c r="O588" s="178"/>
      <c r="P588" s="178"/>
      <c r="Q588" s="178"/>
      <c r="R588" s="91">
        <f t="shared" si="61"/>
        <v>0</v>
      </c>
      <c r="S588" s="13" t="b">
        <f t="shared" si="62"/>
        <v>1</v>
      </c>
      <c r="T588" s="13" t="b">
        <f t="shared" si="63"/>
        <v>1</v>
      </c>
      <c r="U588" s="13" t="b">
        <f t="shared" si="64"/>
        <v>1</v>
      </c>
      <c r="V588" s="13" t="b">
        <f t="shared" si="58"/>
        <v>1</v>
      </c>
      <c r="W588" s="13" t="b">
        <f t="shared" si="59"/>
        <v>1</v>
      </c>
      <c r="X588" s="13" t="b">
        <f t="shared" si="60"/>
        <v>1</v>
      </c>
    </row>
    <row r="589" spans="1:24">
      <c r="A589" s="90">
        <v>574</v>
      </c>
      <c r="B589" s="185"/>
      <c r="C589" s="186"/>
      <c r="D589" s="177"/>
      <c r="E589" s="177"/>
      <c r="F589" s="177"/>
      <c r="G589" s="178"/>
      <c r="H589" s="178"/>
      <c r="I589" s="178"/>
      <c r="J589" s="178"/>
      <c r="K589" s="178"/>
      <c r="L589" s="178"/>
      <c r="M589" s="178"/>
      <c r="N589" s="178"/>
      <c r="O589" s="178"/>
      <c r="P589" s="178"/>
      <c r="Q589" s="178"/>
      <c r="R589" s="91">
        <f t="shared" si="61"/>
        <v>0</v>
      </c>
      <c r="S589" s="13" t="b">
        <f t="shared" si="62"/>
        <v>1</v>
      </c>
      <c r="T589" s="13" t="b">
        <f t="shared" si="63"/>
        <v>1</v>
      </c>
      <c r="U589" s="13" t="b">
        <f t="shared" si="64"/>
        <v>1</v>
      </c>
      <c r="V589" s="13" t="b">
        <f t="shared" si="58"/>
        <v>1</v>
      </c>
      <c r="W589" s="13" t="b">
        <f t="shared" si="59"/>
        <v>1</v>
      </c>
      <c r="X589" s="13" t="b">
        <f t="shared" si="60"/>
        <v>1</v>
      </c>
    </row>
    <row r="590" spans="1:24">
      <c r="A590" s="90">
        <v>575</v>
      </c>
      <c r="B590" s="185"/>
      <c r="C590" s="186"/>
      <c r="D590" s="177"/>
      <c r="E590" s="177"/>
      <c r="F590" s="177"/>
      <c r="G590" s="178"/>
      <c r="H590" s="178"/>
      <c r="I590" s="178"/>
      <c r="J590" s="178"/>
      <c r="K590" s="178"/>
      <c r="L590" s="178"/>
      <c r="M590" s="178"/>
      <c r="N590" s="178"/>
      <c r="O590" s="178"/>
      <c r="P590" s="178"/>
      <c r="Q590" s="178"/>
      <c r="R590" s="91">
        <f t="shared" si="61"/>
        <v>0</v>
      </c>
      <c r="S590" s="13" t="b">
        <f t="shared" si="62"/>
        <v>1</v>
      </c>
      <c r="T590" s="13" t="b">
        <f t="shared" si="63"/>
        <v>1</v>
      </c>
      <c r="U590" s="13" t="b">
        <f t="shared" si="64"/>
        <v>1</v>
      </c>
      <c r="V590" s="13" t="b">
        <f t="shared" si="58"/>
        <v>1</v>
      </c>
      <c r="W590" s="13" t="b">
        <f t="shared" si="59"/>
        <v>1</v>
      </c>
      <c r="X590" s="13" t="b">
        <f t="shared" si="60"/>
        <v>1</v>
      </c>
    </row>
    <row r="591" spans="1:24">
      <c r="A591" s="90">
        <v>576</v>
      </c>
      <c r="B591" s="185"/>
      <c r="C591" s="186"/>
      <c r="D591" s="177"/>
      <c r="E591" s="177"/>
      <c r="F591" s="177"/>
      <c r="G591" s="178"/>
      <c r="H591" s="178"/>
      <c r="I591" s="178"/>
      <c r="J591" s="178"/>
      <c r="K591" s="178"/>
      <c r="L591" s="178"/>
      <c r="M591" s="178"/>
      <c r="N591" s="178"/>
      <c r="O591" s="178"/>
      <c r="P591" s="178"/>
      <c r="Q591" s="178"/>
      <c r="R591" s="91">
        <f t="shared" si="61"/>
        <v>0</v>
      </c>
      <c r="S591" s="13" t="b">
        <f t="shared" si="62"/>
        <v>1</v>
      </c>
      <c r="T591" s="13" t="b">
        <f t="shared" si="63"/>
        <v>1</v>
      </c>
      <c r="U591" s="13" t="b">
        <f t="shared" si="64"/>
        <v>1</v>
      </c>
      <c r="V591" s="13" t="b">
        <f t="shared" si="58"/>
        <v>1</v>
      </c>
      <c r="W591" s="13" t="b">
        <f t="shared" si="59"/>
        <v>1</v>
      </c>
      <c r="X591" s="13" t="b">
        <f t="shared" si="60"/>
        <v>1</v>
      </c>
    </row>
    <row r="592" spans="1:24">
      <c r="A592" s="90">
        <v>577</v>
      </c>
      <c r="B592" s="185"/>
      <c r="C592" s="186"/>
      <c r="D592" s="177"/>
      <c r="E592" s="177"/>
      <c r="F592" s="177"/>
      <c r="G592" s="178"/>
      <c r="H592" s="178"/>
      <c r="I592" s="178"/>
      <c r="J592" s="178"/>
      <c r="K592" s="178"/>
      <c r="L592" s="178"/>
      <c r="M592" s="178"/>
      <c r="N592" s="178"/>
      <c r="O592" s="178"/>
      <c r="P592" s="178"/>
      <c r="Q592" s="178"/>
      <c r="R592" s="91">
        <f t="shared" si="61"/>
        <v>0</v>
      </c>
      <c r="S592" s="13" t="b">
        <f t="shared" si="62"/>
        <v>1</v>
      </c>
      <c r="T592" s="13" t="b">
        <f t="shared" si="63"/>
        <v>1</v>
      </c>
      <c r="U592" s="13" t="b">
        <f t="shared" si="64"/>
        <v>1</v>
      </c>
      <c r="V592" s="13" t="b">
        <f t="shared" ref="V592:V655" si="65">IF(D592="",TRUE,(IF(ISNUMBER(MATCH(D592,CountriesList,0)),TRUE,FALSE)))</f>
        <v>1</v>
      </c>
      <c r="W592" s="13" t="b">
        <f t="shared" ref="W592:W655" si="66">IF(E592="",TRUE,(IF(ISNUMBER(MATCH(E592,typeofentityList,0)),TRUE,FALSE)))</f>
        <v>1</v>
      </c>
      <c r="X592" s="13" t="b">
        <f t="shared" ref="X592:X655" si="67">IF(F592="",TRUE,(IF(ISNUMBER(MATCH(F592,RelationList,0)),TRUE,FALSE)))</f>
        <v>1</v>
      </c>
    </row>
    <row r="593" spans="1:24">
      <c r="A593" s="90">
        <v>578</v>
      </c>
      <c r="B593" s="185"/>
      <c r="C593" s="186"/>
      <c r="D593" s="177"/>
      <c r="E593" s="177"/>
      <c r="F593" s="177"/>
      <c r="G593" s="178"/>
      <c r="H593" s="178"/>
      <c r="I593" s="178"/>
      <c r="J593" s="178"/>
      <c r="K593" s="178"/>
      <c r="L593" s="178"/>
      <c r="M593" s="178"/>
      <c r="N593" s="178"/>
      <c r="O593" s="178"/>
      <c r="P593" s="178"/>
      <c r="Q593" s="178"/>
      <c r="R593" s="91">
        <f t="shared" ref="R593:R656" si="68">SUM(G593:Q593)</f>
        <v>0</v>
      </c>
      <c r="S593" s="13" t="b">
        <f t="shared" si="62"/>
        <v>1</v>
      </c>
      <c r="T593" s="13" t="b">
        <f t="shared" si="63"/>
        <v>1</v>
      </c>
      <c r="U593" s="13" t="b">
        <f t="shared" si="64"/>
        <v>1</v>
      </c>
      <c r="V593" s="13" t="b">
        <f t="shared" si="65"/>
        <v>1</v>
      </c>
      <c r="W593" s="13" t="b">
        <f t="shared" si="66"/>
        <v>1</v>
      </c>
      <c r="X593" s="13" t="b">
        <f t="shared" si="67"/>
        <v>1</v>
      </c>
    </row>
    <row r="594" spans="1:24">
      <c r="A594" s="90">
        <v>579</v>
      </c>
      <c r="B594" s="185"/>
      <c r="C594" s="186"/>
      <c r="D594" s="177"/>
      <c r="E594" s="177"/>
      <c r="F594" s="177"/>
      <c r="G594" s="178"/>
      <c r="H594" s="178"/>
      <c r="I594" s="178"/>
      <c r="J594" s="178"/>
      <c r="K594" s="178"/>
      <c r="L594" s="178"/>
      <c r="M594" s="178"/>
      <c r="N594" s="178"/>
      <c r="O594" s="178"/>
      <c r="P594" s="178"/>
      <c r="Q594" s="178"/>
      <c r="R594" s="91">
        <f t="shared" si="68"/>
        <v>0</v>
      </c>
      <c r="S594" s="13" t="b">
        <f t="shared" ref="S594:S657" si="69">IF(ISBLANK(B594),TRUE,IF(OR(ISBLANK(C594),ISBLANK(D594),ISBLANK(E594),ISBLANK(F594),ISBLANK(G594),ISBLANK(H594),ISBLANK(I594),ISBLANK(J594),ISBLANK(K594),ISBLANK(L594),ISBLANK(M594),ISBLANK(N594),ISBLANK(O594),ISBLANK(P594),ISBLANK(Q594),ISBLANK(R594)),FALSE,TRUE))</f>
        <v>1</v>
      </c>
      <c r="T594" s="13" t="b">
        <f t="shared" ref="T594:T657" si="70">IF(OR(AND(B594="N/A",D594="N/A",E594="N/A",F594="N/A"),AND(ISBLANK(B594),ISBLANK(D594),ISBLANK(E594),ISBLANK(F594)),AND(NOT(ISBLANK(B594)),B594&lt;&gt;"N/A",NOT(ISBLANK(D594)),D594&lt;&gt;"N/A",NOT(ISBLANK(E594)),E594&lt;&gt;"N/A",NOT(ISBLANK(F594)),F594&lt;&gt;"N/A")),TRUE,FALSE)</f>
        <v>1</v>
      </c>
      <c r="U594" s="13" t="b">
        <f t="shared" ref="U594:U657" si="71">IF(OR((AND(B594="N/A",R594=0)),(AND((ISBLANK(B594)=TRUE),R594=0)),(AND(NOT(ISBLANK(B594)),B594&lt;&gt;"N/A",R594&lt;&gt;0))),TRUE,FALSE)</f>
        <v>1</v>
      </c>
      <c r="V594" s="13" t="b">
        <f t="shared" si="65"/>
        <v>1</v>
      </c>
      <c r="W594" s="13" t="b">
        <f t="shared" si="66"/>
        <v>1</v>
      </c>
      <c r="X594" s="13" t="b">
        <f t="shared" si="67"/>
        <v>1</v>
      </c>
    </row>
    <row r="595" spans="1:24">
      <c r="A595" s="90">
        <v>580</v>
      </c>
      <c r="B595" s="185"/>
      <c r="C595" s="186"/>
      <c r="D595" s="177"/>
      <c r="E595" s="177"/>
      <c r="F595" s="177"/>
      <c r="G595" s="178"/>
      <c r="H595" s="178"/>
      <c r="I595" s="178"/>
      <c r="J595" s="178"/>
      <c r="K595" s="178"/>
      <c r="L595" s="178"/>
      <c r="M595" s="178"/>
      <c r="N595" s="178"/>
      <c r="O595" s="178"/>
      <c r="P595" s="178"/>
      <c r="Q595" s="178"/>
      <c r="R595" s="91">
        <f t="shared" si="68"/>
        <v>0</v>
      </c>
      <c r="S595" s="13" t="b">
        <f t="shared" si="69"/>
        <v>1</v>
      </c>
      <c r="T595" s="13" t="b">
        <f t="shared" si="70"/>
        <v>1</v>
      </c>
      <c r="U595" s="13" t="b">
        <f t="shared" si="71"/>
        <v>1</v>
      </c>
      <c r="V595" s="13" t="b">
        <f t="shared" si="65"/>
        <v>1</v>
      </c>
      <c r="W595" s="13" t="b">
        <f t="shared" si="66"/>
        <v>1</v>
      </c>
      <c r="X595" s="13" t="b">
        <f t="shared" si="67"/>
        <v>1</v>
      </c>
    </row>
    <row r="596" spans="1:24">
      <c r="A596" s="90">
        <v>581</v>
      </c>
      <c r="B596" s="185"/>
      <c r="C596" s="186"/>
      <c r="D596" s="177"/>
      <c r="E596" s="177"/>
      <c r="F596" s="177"/>
      <c r="G596" s="178"/>
      <c r="H596" s="178"/>
      <c r="I596" s="178"/>
      <c r="J596" s="178"/>
      <c r="K596" s="178"/>
      <c r="L596" s="178"/>
      <c r="M596" s="178"/>
      <c r="N596" s="178"/>
      <c r="O596" s="178"/>
      <c r="P596" s="178"/>
      <c r="Q596" s="178"/>
      <c r="R596" s="91">
        <f t="shared" si="68"/>
        <v>0</v>
      </c>
      <c r="S596" s="13" t="b">
        <f t="shared" si="69"/>
        <v>1</v>
      </c>
      <c r="T596" s="13" t="b">
        <f t="shared" si="70"/>
        <v>1</v>
      </c>
      <c r="U596" s="13" t="b">
        <f t="shared" si="71"/>
        <v>1</v>
      </c>
      <c r="V596" s="13" t="b">
        <f t="shared" si="65"/>
        <v>1</v>
      </c>
      <c r="W596" s="13" t="b">
        <f t="shared" si="66"/>
        <v>1</v>
      </c>
      <c r="X596" s="13" t="b">
        <f t="shared" si="67"/>
        <v>1</v>
      </c>
    </row>
    <row r="597" spans="1:24">
      <c r="A597" s="90">
        <v>582</v>
      </c>
      <c r="B597" s="185"/>
      <c r="C597" s="186"/>
      <c r="D597" s="177"/>
      <c r="E597" s="177"/>
      <c r="F597" s="177"/>
      <c r="G597" s="178"/>
      <c r="H597" s="178"/>
      <c r="I597" s="178"/>
      <c r="J597" s="178"/>
      <c r="K597" s="178"/>
      <c r="L597" s="178"/>
      <c r="M597" s="178"/>
      <c r="N597" s="178"/>
      <c r="O597" s="178"/>
      <c r="P597" s="178"/>
      <c r="Q597" s="178"/>
      <c r="R597" s="91">
        <f t="shared" si="68"/>
        <v>0</v>
      </c>
      <c r="S597" s="13" t="b">
        <f t="shared" si="69"/>
        <v>1</v>
      </c>
      <c r="T597" s="13" t="b">
        <f t="shared" si="70"/>
        <v>1</v>
      </c>
      <c r="U597" s="13" t="b">
        <f t="shared" si="71"/>
        <v>1</v>
      </c>
      <c r="V597" s="13" t="b">
        <f t="shared" si="65"/>
        <v>1</v>
      </c>
      <c r="W597" s="13" t="b">
        <f t="shared" si="66"/>
        <v>1</v>
      </c>
      <c r="X597" s="13" t="b">
        <f t="shared" si="67"/>
        <v>1</v>
      </c>
    </row>
    <row r="598" spans="1:24">
      <c r="A598" s="90">
        <v>583</v>
      </c>
      <c r="B598" s="185"/>
      <c r="C598" s="186"/>
      <c r="D598" s="177"/>
      <c r="E598" s="177"/>
      <c r="F598" s="177"/>
      <c r="G598" s="178"/>
      <c r="H598" s="178"/>
      <c r="I598" s="178"/>
      <c r="J598" s="178"/>
      <c r="K598" s="178"/>
      <c r="L598" s="178"/>
      <c r="M598" s="178"/>
      <c r="N598" s="178"/>
      <c r="O598" s="178"/>
      <c r="P598" s="178"/>
      <c r="Q598" s="178"/>
      <c r="R598" s="91">
        <f t="shared" si="68"/>
        <v>0</v>
      </c>
      <c r="S598" s="13" t="b">
        <f t="shared" si="69"/>
        <v>1</v>
      </c>
      <c r="T598" s="13" t="b">
        <f t="shared" si="70"/>
        <v>1</v>
      </c>
      <c r="U598" s="13" t="b">
        <f t="shared" si="71"/>
        <v>1</v>
      </c>
      <c r="V598" s="13" t="b">
        <f t="shared" si="65"/>
        <v>1</v>
      </c>
      <c r="W598" s="13" t="b">
        <f t="shared" si="66"/>
        <v>1</v>
      </c>
      <c r="X598" s="13" t="b">
        <f t="shared" si="67"/>
        <v>1</v>
      </c>
    </row>
    <row r="599" spans="1:24">
      <c r="A599" s="90">
        <v>584</v>
      </c>
      <c r="B599" s="185"/>
      <c r="C599" s="186"/>
      <c r="D599" s="177"/>
      <c r="E599" s="177"/>
      <c r="F599" s="177"/>
      <c r="G599" s="178"/>
      <c r="H599" s="178"/>
      <c r="I599" s="178"/>
      <c r="J599" s="178"/>
      <c r="K599" s="178"/>
      <c r="L599" s="178"/>
      <c r="M599" s="178"/>
      <c r="N599" s="178"/>
      <c r="O599" s="178"/>
      <c r="P599" s="178"/>
      <c r="Q599" s="178"/>
      <c r="R599" s="91">
        <f t="shared" si="68"/>
        <v>0</v>
      </c>
      <c r="S599" s="13" t="b">
        <f t="shared" si="69"/>
        <v>1</v>
      </c>
      <c r="T599" s="13" t="b">
        <f t="shared" si="70"/>
        <v>1</v>
      </c>
      <c r="U599" s="13" t="b">
        <f t="shared" si="71"/>
        <v>1</v>
      </c>
      <c r="V599" s="13" t="b">
        <f t="shared" si="65"/>
        <v>1</v>
      </c>
      <c r="W599" s="13" t="b">
        <f t="shared" si="66"/>
        <v>1</v>
      </c>
      <c r="X599" s="13" t="b">
        <f t="shared" si="67"/>
        <v>1</v>
      </c>
    </row>
    <row r="600" spans="1:24">
      <c r="A600" s="90">
        <v>585</v>
      </c>
      <c r="B600" s="185"/>
      <c r="C600" s="186"/>
      <c r="D600" s="177"/>
      <c r="E600" s="177"/>
      <c r="F600" s="177"/>
      <c r="G600" s="178"/>
      <c r="H600" s="178"/>
      <c r="I600" s="178"/>
      <c r="J600" s="178"/>
      <c r="K600" s="178"/>
      <c r="L600" s="178"/>
      <c r="M600" s="178"/>
      <c r="N600" s="178"/>
      <c r="O600" s="178"/>
      <c r="P600" s="178"/>
      <c r="Q600" s="178"/>
      <c r="R600" s="91">
        <f t="shared" si="68"/>
        <v>0</v>
      </c>
      <c r="S600" s="13" t="b">
        <f t="shared" si="69"/>
        <v>1</v>
      </c>
      <c r="T600" s="13" t="b">
        <f t="shared" si="70"/>
        <v>1</v>
      </c>
      <c r="U600" s="13" t="b">
        <f t="shared" si="71"/>
        <v>1</v>
      </c>
      <c r="V600" s="13" t="b">
        <f t="shared" si="65"/>
        <v>1</v>
      </c>
      <c r="W600" s="13" t="b">
        <f t="shared" si="66"/>
        <v>1</v>
      </c>
      <c r="X600" s="13" t="b">
        <f t="shared" si="67"/>
        <v>1</v>
      </c>
    </row>
    <row r="601" spans="1:24">
      <c r="A601" s="90">
        <v>586</v>
      </c>
      <c r="B601" s="185"/>
      <c r="C601" s="186"/>
      <c r="D601" s="177"/>
      <c r="E601" s="177"/>
      <c r="F601" s="177"/>
      <c r="G601" s="178"/>
      <c r="H601" s="178"/>
      <c r="I601" s="178"/>
      <c r="J601" s="178"/>
      <c r="K601" s="178"/>
      <c r="L601" s="178"/>
      <c r="M601" s="178"/>
      <c r="N601" s="178"/>
      <c r="O601" s="178"/>
      <c r="P601" s="178"/>
      <c r="Q601" s="178"/>
      <c r="R601" s="91">
        <f t="shared" si="68"/>
        <v>0</v>
      </c>
      <c r="S601" s="13" t="b">
        <f t="shared" si="69"/>
        <v>1</v>
      </c>
      <c r="T601" s="13" t="b">
        <f t="shared" si="70"/>
        <v>1</v>
      </c>
      <c r="U601" s="13" t="b">
        <f t="shared" si="71"/>
        <v>1</v>
      </c>
      <c r="V601" s="13" t="b">
        <f t="shared" si="65"/>
        <v>1</v>
      </c>
      <c r="W601" s="13" t="b">
        <f t="shared" si="66"/>
        <v>1</v>
      </c>
      <c r="X601" s="13" t="b">
        <f t="shared" si="67"/>
        <v>1</v>
      </c>
    </row>
    <row r="602" spans="1:24">
      <c r="A602" s="90">
        <v>587</v>
      </c>
      <c r="B602" s="185"/>
      <c r="C602" s="186"/>
      <c r="D602" s="177"/>
      <c r="E602" s="177"/>
      <c r="F602" s="177"/>
      <c r="G602" s="178"/>
      <c r="H602" s="178"/>
      <c r="I602" s="178"/>
      <c r="J602" s="178"/>
      <c r="K602" s="178"/>
      <c r="L602" s="178"/>
      <c r="M602" s="178"/>
      <c r="N602" s="178"/>
      <c r="O602" s="178"/>
      <c r="P602" s="178"/>
      <c r="Q602" s="178"/>
      <c r="R602" s="91">
        <f t="shared" si="68"/>
        <v>0</v>
      </c>
      <c r="S602" s="13" t="b">
        <f t="shared" si="69"/>
        <v>1</v>
      </c>
      <c r="T602" s="13" t="b">
        <f t="shared" si="70"/>
        <v>1</v>
      </c>
      <c r="U602" s="13" t="b">
        <f t="shared" si="71"/>
        <v>1</v>
      </c>
      <c r="V602" s="13" t="b">
        <f t="shared" si="65"/>
        <v>1</v>
      </c>
      <c r="W602" s="13" t="b">
        <f t="shared" si="66"/>
        <v>1</v>
      </c>
      <c r="X602" s="13" t="b">
        <f t="shared" si="67"/>
        <v>1</v>
      </c>
    </row>
    <row r="603" spans="1:24">
      <c r="A603" s="90">
        <v>588</v>
      </c>
      <c r="B603" s="185"/>
      <c r="C603" s="186"/>
      <c r="D603" s="177"/>
      <c r="E603" s="177"/>
      <c r="F603" s="177"/>
      <c r="G603" s="178"/>
      <c r="H603" s="178"/>
      <c r="I603" s="178"/>
      <c r="J603" s="178"/>
      <c r="K603" s="178"/>
      <c r="L603" s="178"/>
      <c r="M603" s="178"/>
      <c r="N603" s="178"/>
      <c r="O603" s="178"/>
      <c r="P603" s="178"/>
      <c r="Q603" s="178"/>
      <c r="R603" s="91">
        <f t="shared" si="68"/>
        <v>0</v>
      </c>
      <c r="S603" s="13" t="b">
        <f t="shared" si="69"/>
        <v>1</v>
      </c>
      <c r="T603" s="13" t="b">
        <f t="shared" si="70"/>
        <v>1</v>
      </c>
      <c r="U603" s="13" t="b">
        <f t="shared" si="71"/>
        <v>1</v>
      </c>
      <c r="V603" s="13" t="b">
        <f t="shared" si="65"/>
        <v>1</v>
      </c>
      <c r="W603" s="13" t="b">
        <f t="shared" si="66"/>
        <v>1</v>
      </c>
      <c r="X603" s="13" t="b">
        <f t="shared" si="67"/>
        <v>1</v>
      </c>
    </row>
    <row r="604" spans="1:24">
      <c r="A604" s="90">
        <v>589</v>
      </c>
      <c r="B604" s="185"/>
      <c r="C604" s="186"/>
      <c r="D604" s="177"/>
      <c r="E604" s="177"/>
      <c r="F604" s="177"/>
      <c r="G604" s="178"/>
      <c r="H604" s="178"/>
      <c r="I604" s="178"/>
      <c r="J604" s="178"/>
      <c r="K604" s="178"/>
      <c r="L604" s="178"/>
      <c r="M604" s="178"/>
      <c r="N604" s="178"/>
      <c r="O604" s="178"/>
      <c r="P604" s="178"/>
      <c r="Q604" s="178"/>
      <c r="R604" s="91">
        <f t="shared" si="68"/>
        <v>0</v>
      </c>
      <c r="S604" s="13" t="b">
        <f t="shared" si="69"/>
        <v>1</v>
      </c>
      <c r="T604" s="13" t="b">
        <f t="shared" si="70"/>
        <v>1</v>
      </c>
      <c r="U604" s="13" t="b">
        <f t="shared" si="71"/>
        <v>1</v>
      </c>
      <c r="V604" s="13" t="b">
        <f t="shared" si="65"/>
        <v>1</v>
      </c>
      <c r="W604" s="13" t="b">
        <f t="shared" si="66"/>
        <v>1</v>
      </c>
      <c r="X604" s="13" t="b">
        <f t="shared" si="67"/>
        <v>1</v>
      </c>
    </row>
    <row r="605" spans="1:24">
      <c r="A605" s="90">
        <v>590</v>
      </c>
      <c r="B605" s="185"/>
      <c r="C605" s="186"/>
      <c r="D605" s="177"/>
      <c r="E605" s="177"/>
      <c r="F605" s="177"/>
      <c r="G605" s="178"/>
      <c r="H605" s="178"/>
      <c r="I605" s="178"/>
      <c r="J605" s="178"/>
      <c r="K605" s="178"/>
      <c r="L605" s="178"/>
      <c r="M605" s="178"/>
      <c r="N605" s="178"/>
      <c r="O605" s="178"/>
      <c r="P605" s="178"/>
      <c r="Q605" s="178"/>
      <c r="R605" s="91">
        <f t="shared" si="68"/>
        <v>0</v>
      </c>
      <c r="S605" s="13" t="b">
        <f t="shared" si="69"/>
        <v>1</v>
      </c>
      <c r="T605" s="13" t="b">
        <f t="shared" si="70"/>
        <v>1</v>
      </c>
      <c r="U605" s="13" t="b">
        <f t="shared" si="71"/>
        <v>1</v>
      </c>
      <c r="V605" s="13" t="b">
        <f t="shared" si="65"/>
        <v>1</v>
      </c>
      <c r="W605" s="13" t="b">
        <f t="shared" si="66"/>
        <v>1</v>
      </c>
      <c r="X605" s="13" t="b">
        <f t="shared" si="67"/>
        <v>1</v>
      </c>
    </row>
    <row r="606" spans="1:24">
      <c r="A606" s="90">
        <v>591</v>
      </c>
      <c r="B606" s="185"/>
      <c r="C606" s="186"/>
      <c r="D606" s="177"/>
      <c r="E606" s="177"/>
      <c r="F606" s="177"/>
      <c r="G606" s="178"/>
      <c r="H606" s="178"/>
      <c r="I606" s="178"/>
      <c r="J606" s="178"/>
      <c r="K606" s="178"/>
      <c r="L606" s="178"/>
      <c r="M606" s="178"/>
      <c r="N606" s="178"/>
      <c r="O606" s="178"/>
      <c r="P606" s="178"/>
      <c r="Q606" s="178"/>
      <c r="R606" s="91">
        <f t="shared" si="68"/>
        <v>0</v>
      </c>
      <c r="S606" s="13" t="b">
        <f t="shared" si="69"/>
        <v>1</v>
      </c>
      <c r="T606" s="13" t="b">
        <f t="shared" si="70"/>
        <v>1</v>
      </c>
      <c r="U606" s="13" t="b">
        <f t="shared" si="71"/>
        <v>1</v>
      </c>
      <c r="V606" s="13" t="b">
        <f t="shared" si="65"/>
        <v>1</v>
      </c>
      <c r="W606" s="13" t="b">
        <f t="shared" si="66"/>
        <v>1</v>
      </c>
      <c r="X606" s="13" t="b">
        <f t="shared" si="67"/>
        <v>1</v>
      </c>
    </row>
    <row r="607" spans="1:24">
      <c r="A607" s="90">
        <v>592</v>
      </c>
      <c r="B607" s="185"/>
      <c r="C607" s="186"/>
      <c r="D607" s="177"/>
      <c r="E607" s="177"/>
      <c r="F607" s="177"/>
      <c r="G607" s="178"/>
      <c r="H607" s="178"/>
      <c r="I607" s="178"/>
      <c r="J607" s="178"/>
      <c r="K607" s="178"/>
      <c r="L607" s="178"/>
      <c r="M607" s="178"/>
      <c r="N607" s="178"/>
      <c r="O607" s="178"/>
      <c r="P607" s="178"/>
      <c r="Q607" s="178"/>
      <c r="R607" s="91">
        <f t="shared" si="68"/>
        <v>0</v>
      </c>
      <c r="S607" s="13" t="b">
        <f t="shared" si="69"/>
        <v>1</v>
      </c>
      <c r="T607" s="13" t="b">
        <f t="shared" si="70"/>
        <v>1</v>
      </c>
      <c r="U607" s="13" t="b">
        <f t="shared" si="71"/>
        <v>1</v>
      </c>
      <c r="V607" s="13" t="b">
        <f t="shared" si="65"/>
        <v>1</v>
      </c>
      <c r="W607" s="13" t="b">
        <f t="shared" si="66"/>
        <v>1</v>
      </c>
      <c r="X607" s="13" t="b">
        <f t="shared" si="67"/>
        <v>1</v>
      </c>
    </row>
    <row r="608" spans="1:24">
      <c r="A608" s="90">
        <v>593</v>
      </c>
      <c r="B608" s="185"/>
      <c r="C608" s="186"/>
      <c r="D608" s="177"/>
      <c r="E608" s="177"/>
      <c r="F608" s="177"/>
      <c r="G608" s="178"/>
      <c r="H608" s="178"/>
      <c r="I608" s="178"/>
      <c r="J608" s="178"/>
      <c r="K608" s="178"/>
      <c r="L608" s="178"/>
      <c r="M608" s="178"/>
      <c r="N608" s="178"/>
      <c r="O608" s="178"/>
      <c r="P608" s="178"/>
      <c r="Q608" s="178"/>
      <c r="R608" s="91">
        <f t="shared" si="68"/>
        <v>0</v>
      </c>
      <c r="S608" s="13" t="b">
        <f t="shared" si="69"/>
        <v>1</v>
      </c>
      <c r="T608" s="13" t="b">
        <f t="shared" si="70"/>
        <v>1</v>
      </c>
      <c r="U608" s="13" t="b">
        <f t="shared" si="71"/>
        <v>1</v>
      </c>
      <c r="V608" s="13" t="b">
        <f t="shared" si="65"/>
        <v>1</v>
      </c>
      <c r="W608" s="13" t="b">
        <f t="shared" si="66"/>
        <v>1</v>
      </c>
      <c r="X608" s="13" t="b">
        <f t="shared" si="67"/>
        <v>1</v>
      </c>
    </row>
    <row r="609" spans="1:24">
      <c r="A609" s="90">
        <v>594</v>
      </c>
      <c r="B609" s="185"/>
      <c r="C609" s="186"/>
      <c r="D609" s="177"/>
      <c r="E609" s="177"/>
      <c r="F609" s="177"/>
      <c r="G609" s="178"/>
      <c r="H609" s="178"/>
      <c r="I609" s="178"/>
      <c r="J609" s="178"/>
      <c r="K609" s="178"/>
      <c r="L609" s="178"/>
      <c r="M609" s="178"/>
      <c r="N609" s="178"/>
      <c r="O609" s="178"/>
      <c r="P609" s="178"/>
      <c r="Q609" s="178"/>
      <c r="R609" s="91">
        <f t="shared" si="68"/>
        <v>0</v>
      </c>
      <c r="S609" s="13" t="b">
        <f t="shared" si="69"/>
        <v>1</v>
      </c>
      <c r="T609" s="13" t="b">
        <f t="shared" si="70"/>
        <v>1</v>
      </c>
      <c r="U609" s="13" t="b">
        <f t="shared" si="71"/>
        <v>1</v>
      </c>
      <c r="V609" s="13" t="b">
        <f t="shared" si="65"/>
        <v>1</v>
      </c>
      <c r="W609" s="13" t="b">
        <f t="shared" si="66"/>
        <v>1</v>
      </c>
      <c r="X609" s="13" t="b">
        <f t="shared" si="67"/>
        <v>1</v>
      </c>
    </row>
    <row r="610" spans="1:24">
      <c r="A610" s="90">
        <v>595</v>
      </c>
      <c r="B610" s="185"/>
      <c r="C610" s="186"/>
      <c r="D610" s="177"/>
      <c r="E610" s="177"/>
      <c r="F610" s="177"/>
      <c r="G610" s="178"/>
      <c r="H610" s="178"/>
      <c r="I610" s="178"/>
      <c r="J610" s="178"/>
      <c r="K610" s="178"/>
      <c r="L610" s="178"/>
      <c r="M610" s="178"/>
      <c r="N610" s="178"/>
      <c r="O610" s="178"/>
      <c r="P610" s="178"/>
      <c r="Q610" s="178"/>
      <c r="R610" s="91">
        <f t="shared" si="68"/>
        <v>0</v>
      </c>
      <c r="S610" s="13" t="b">
        <f t="shared" si="69"/>
        <v>1</v>
      </c>
      <c r="T610" s="13" t="b">
        <f t="shared" si="70"/>
        <v>1</v>
      </c>
      <c r="U610" s="13" t="b">
        <f t="shared" si="71"/>
        <v>1</v>
      </c>
      <c r="V610" s="13" t="b">
        <f t="shared" si="65"/>
        <v>1</v>
      </c>
      <c r="W610" s="13" t="b">
        <f t="shared" si="66"/>
        <v>1</v>
      </c>
      <c r="X610" s="13" t="b">
        <f t="shared" si="67"/>
        <v>1</v>
      </c>
    </row>
    <row r="611" spans="1:24">
      <c r="A611" s="90">
        <v>596</v>
      </c>
      <c r="B611" s="185"/>
      <c r="C611" s="186"/>
      <c r="D611" s="177"/>
      <c r="E611" s="177"/>
      <c r="F611" s="177"/>
      <c r="G611" s="178"/>
      <c r="H611" s="178"/>
      <c r="I611" s="178"/>
      <c r="J611" s="178"/>
      <c r="K611" s="178"/>
      <c r="L611" s="178"/>
      <c r="M611" s="178"/>
      <c r="N611" s="178"/>
      <c r="O611" s="178"/>
      <c r="P611" s="178"/>
      <c r="Q611" s="178"/>
      <c r="R611" s="91">
        <f t="shared" si="68"/>
        <v>0</v>
      </c>
      <c r="S611" s="13" t="b">
        <f t="shared" si="69"/>
        <v>1</v>
      </c>
      <c r="T611" s="13" t="b">
        <f t="shared" si="70"/>
        <v>1</v>
      </c>
      <c r="U611" s="13" t="b">
        <f t="shared" si="71"/>
        <v>1</v>
      </c>
      <c r="V611" s="13" t="b">
        <f t="shared" si="65"/>
        <v>1</v>
      </c>
      <c r="W611" s="13" t="b">
        <f t="shared" si="66"/>
        <v>1</v>
      </c>
      <c r="X611" s="13" t="b">
        <f t="shared" si="67"/>
        <v>1</v>
      </c>
    </row>
    <row r="612" spans="1:24">
      <c r="A612" s="90">
        <v>597</v>
      </c>
      <c r="B612" s="185"/>
      <c r="C612" s="186"/>
      <c r="D612" s="177"/>
      <c r="E612" s="177"/>
      <c r="F612" s="177"/>
      <c r="G612" s="178"/>
      <c r="H612" s="178"/>
      <c r="I612" s="178"/>
      <c r="J612" s="178"/>
      <c r="K612" s="178"/>
      <c r="L612" s="178"/>
      <c r="M612" s="178"/>
      <c r="N612" s="178"/>
      <c r="O612" s="178"/>
      <c r="P612" s="178"/>
      <c r="Q612" s="178"/>
      <c r="R612" s="91">
        <f t="shared" si="68"/>
        <v>0</v>
      </c>
      <c r="S612" s="13" t="b">
        <f t="shared" si="69"/>
        <v>1</v>
      </c>
      <c r="T612" s="13" t="b">
        <f t="shared" si="70"/>
        <v>1</v>
      </c>
      <c r="U612" s="13" t="b">
        <f t="shared" si="71"/>
        <v>1</v>
      </c>
      <c r="V612" s="13" t="b">
        <f t="shared" si="65"/>
        <v>1</v>
      </c>
      <c r="W612" s="13" t="b">
        <f t="shared" si="66"/>
        <v>1</v>
      </c>
      <c r="X612" s="13" t="b">
        <f t="shared" si="67"/>
        <v>1</v>
      </c>
    </row>
    <row r="613" spans="1:24">
      <c r="A613" s="90">
        <v>598</v>
      </c>
      <c r="B613" s="185"/>
      <c r="C613" s="186"/>
      <c r="D613" s="177"/>
      <c r="E613" s="177"/>
      <c r="F613" s="177"/>
      <c r="G613" s="178"/>
      <c r="H613" s="178"/>
      <c r="I613" s="178"/>
      <c r="J613" s="178"/>
      <c r="K613" s="178"/>
      <c r="L613" s="178"/>
      <c r="M613" s="178"/>
      <c r="N613" s="178"/>
      <c r="O613" s="178"/>
      <c r="P613" s="178"/>
      <c r="Q613" s="178"/>
      <c r="R613" s="91">
        <f t="shared" si="68"/>
        <v>0</v>
      </c>
      <c r="S613" s="13" t="b">
        <f t="shared" si="69"/>
        <v>1</v>
      </c>
      <c r="T613" s="13" t="b">
        <f t="shared" si="70"/>
        <v>1</v>
      </c>
      <c r="U613" s="13" t="b">
        <f t="shared" si="71"/>
        <v>1</v>
      </c>
      <c r="V613" s="13" t="b">
        <f t="shared" si="65"/>
        <v>1</v>
      </c>
      <c r="W613" s="13" t="b">
        <f t="shared" si="66"/>
        <v>1</v>
      </c>
      <c r="X613" s="13" t="b">
        <f t="shared" si="67"/>
        <v>1</v>
      </c>
    </row>
    <row r="614" spans="1:24">
      <c r="A614" s="90">
        <v>599</v>
      </c>
      <c r="B614" s="185"/>
      <c r="C614" s="186"/>
      <c r="D614" s="177"/>
      <c r="E614" s="177"/>
      <c r="F614" s="177"/>
      <c r="G614" s="178"/>
      <c r="H614" s="178"/>
      <c r="I614" s="178"/>
      <c r="J614" s="178"/>
      <c r="K614" s="178"/>
      <c r="L614" s="178"/>
      <c r="M614" s="178"/>
      <c r="N614" s="178"/>
      <c r="O614" s="178"/>
      <c r="P614" s="178"/>
      <c r="Q614" s="178"/>
      <c r="R614" s="91">
        <f t="shared" si="68"/>
        <v>0</v>
      </c>
      <c r="S614" s="13" t="b">
        <f t="shared" si="69"/>
        <v>1</v>
      </c>
      <c r="T614" s="13" t="b">
        <f t="shared" si="70"/>
        <v>1</v>
      </c>
      <c r="U614" s="13" t="b">
        <f t="shared" si="71"/>
        <v>1</v>
      </c>
      <c r="V614" s="13" t="b">
        <f t="shared" si="65"/>
        <v>1</v>
      </c>
      <c r="W614" s="13" t="b">
        <f t="shared" si="66"/>
        <v>1</v>
      </c>
      <c r="X614" s="13" t="b">
        <f t="shared" si="67"/>
        <v>1</v>
      </c>
    </row>
    <row r="615" spans="1:24">
      <c r="A615" s="90">
        <v>600</v>
      </c>
      <c r="B615" s="185"/>
      <c r="C615" s="186"/>
      <c r="D615" s="177"/>
      <c r="E615" s="177"/>
      <c r="F615" s="177"/>
      <c r="G615" s="178"/>
      <c r="H615" s="178"/>
      <c r="I615" s="178"/>
      <c r="J615" s="178"/>
      <c r="K615" s="178"/>
      <c r="L615" s="178"/>
      <c r="M615" s="178"/>
      <c r="N615" s="178"/>
      <c r="O615" s="178"/>
      <c r="P615" s="178"/>
      <c r="Q615" s="178"/>
      <c r="R615" s="91">
        <f t="shared" si="68"/>
        <v>0</v>
      </c>
      <c r="S615" s="13" t="b">
        <f t="shared" si="69"/>
        <v>1</v>
      </c>
      <c r="T615" s="13" t="b">
        <f t="shared" si="70"/>
        <v>1</v>
      </c>
      <c r="U615" s="13" t="b">
        <f t="shared" si="71"/>
        <v>1</v>
      </c>
      <c r="V615" s="13" t="b">
        <f t="shared" si="65"/>
        <v>1</v>
      </c>
      <c r="W615" s="13" t="b">
        <f t="shared" si="66"/>
        <v>1</v>
      </c>
      <c r="X615" s="13" t="b">
        <f t="shared" si="67"/>
        <v>1</v>
      </c>
    </row>
    <row r="616" spans="1:24">
      <c r="A616" s="90">
        <v>601</v>
      </c>
      <c r="B616" s="185"/>
      <c r="C616" s="186"/>
      <c r="D616" s="177"/>
      <c r="E616" s="177"/>
      <c r="F616" s="177"/>
      <c r="G616" s="178"/>
      <c r="H616" s="178"/>
      <c r="I616" s="178"/>
      <c r="J616" s="178"/>
      <c r="K616" s="178"/>
      <c r="L616" s="178"/>
      <c r="M616" s="178"/>
      <c r="N616" s="178"/>
      <c r="O616" s="178"/>
      <c r="P616" s="178"/>
      <c r="Q616" s="178"/>
      <c r="R616" s="91">
        <f t="shared" si="68"/>
        <v>0</v>
      </c>
      <c r="S616" s="13" t="b">
        <f t="shared" si="69"/>
        <v>1</v>
      </c>
      <c r="T616" s="13" t="b">
        <f t="shared" si="70"/>
        <v>1</v>
      </c>
      <c r="U616" s="13" t="b">
        <f t="shared" si="71"/>
        <v>1</v>
      </c>
      <c r="V616" s="13" t="b">
        <f t="shared" si="65"/>
        <v>1</v>
      </c>
      <c r="W616" s="13" t="b">
        <f t="shared" si="66"/>
        <v>1</v>
      </c>
      <c r="X616" s="13" t="b">
        <f t="shared" si="67"/>
        <v>1</v>
      </c>
    </row>
    <row r="617" spans="1:24">
      <c r="A617" s="90">
        <v>602</v>
      </c>
      <c r="B617" s="185"/>
      <c r="C617" s="186"/>
      <c r="D617" s="177"/>
      <c r="E617" s="177"/>
      <c r="F617" s="177"/>
      <c r="G617" s="178"/>
      <c r="H617" s="178"/>
      <c r="I617" s="178"/>
      <c r="J617" s="178"/>
      <c r="K617" s="178"/>
      <c r="L617" s="178"/>
      <c r="M617" s="178"/>
      <c r="N617" s="178"/>
      <c r="O617" s="178"/>
      <c r="P617" s="178"/>
      <c r="Q617" s="178"/>
      <c r="R617" s="91">
        <f t="shared" si="68"/>
        <v>0</v>
      </c>
      <c r="S617" s="13" t="b">
        <f t="shared" si="69"/>
        <v>1</v>
      </c>
      <c r="T617" s="13" t="b">
        <f t="shared" si="70"/>
        <v>1</v>
      </c>
      <c r="U617" s="13" t="b">
        <f t="shared" si="71"/>
        <v>1</v>
      </c>
      <c r="V617" s="13" t="b">
        <f t="shared" si="65"/>
        <v>1</v>
      </c>
      <c r="W617" s="13" t="b">
        <f t="shared" si="66"/>
        <v>1</v>
      </c>
      <c r="X617" s="13" t="b">
        <f t="shared" si="67"/>
        <v>1</v>
      </c>
    </row>
    <row r="618" spans="1:24">
      <c r="A618" s="90">
        <v>603</v>
      </c>
      <c r="B618" s="185"/>
      <c r="C618" s="186"/>
      <c r="D618" s="177"/>
      <c r="E618" s="177"/>
      <c r="F618" s="177"/>
      <c r="G618" s="178"/>
      <c r="H618" s="178"/>
      <c r="I618" s="178"/>
      <c r="J618" s="178"/>
      <c r="K618" s="178"/>
      <c r="L618" s="178"/>
      <c r="M618" s="178"/>
      <c r="N618" s="178"/>
      <c r="O618" s="178"/>
      <c r="P618" s="178"/>
      <c r="Q618" s="178"/>
      <c r="R618" s="91">
        <f t="shared" si="68"/>
        <v>0</v>
      </c>
      <c r="S618" s="13" t="b">
        <f t="shared" si="69"/>
        <v>1</v>
      </c>
      <c r="T618" s="13" t="b">
        <f t="shared" si="70"/>
        <v>1</v>
      </c>
      <c r="U618" s="13" t="b">
        <f t="shared" si="71"/>
        <v>1</v>
      </c>
      <c r="V618" s="13" t="b">
        <f t="shared" si="65"/>
        <v>1</v>
      </c>
      <c r="W618" s="13" t="b">
        <f t="shared" si="66"/>
        <v>1</v>
      </c>
      <c r="X618" s="13" t="b">
        <f t="shared" si="67"/>
        <v>1</v>
      </c>
    </row>
    <row r="619" spans="1:24">
      <c r="A619" s="90">
        <v>604</v>
      </c>
      <c r="B619" s="185"/>
      <c r="C619" s="186"/>
      <c r="D619" s="177"/>
      <c r="E619" s="177"/>
      <c r="F619" s="177"/>
      <c r="G619" s="178"/>
      <c r="H619" s="178"/>
      <c r="I619" s="178"/>
      <c r="J619" s="178"/>
      <c r="K619" s="178"/>
      <c r="L619" s="178"/>
      <c r="M619" s="178"/>
      <c r="N619" s="178"/>
      <c r="O619" s="178"/>
      <c r="P619" s="178"/>
      <c r="Q619" s="178"/>
      <c r="R619" s="91">
        <f t="shared" si="68"/>
        <v>0</v>
      </c>
      <c r="S619" s="13" t="b">
        <f t="shared" si="69"/>
        <v>1</v>
      </c>
      <c r="T619" s="13" t="b">
        <f t="shared" si="70"/>
        <v>1</v>
      </c>
      <c r="U619" s="13" t="b">
        <f t="shared" si="71"/>
        <v>1</v>
      </c>
      <c r="V619" s="13" t="b">
        <f t="shared" si="65"/>
        <v>1</v>
      </c>
      <c r="W619" s="13" t="b">
        <f t="shared" si="66"/>
        <v>1</v>
      </c>
      <c r="X619" s="13" t="b">
        <f t="shared" si="67"/>
        <v>1</v>
      </c>
    </row>
    <row r="620" spans="1:24">
      <c r="A620" s="90">
        <v>605</v>
      </c>
      <c r="B620" s="185"/>
      <c r="C620" s="186"/>
      <c r="D620" s="177"/>
      <c r="E620" s="177"/>
      <c r="F620" s="177"/>
      <c r="G620" s="178"/>
      <c r="H620" s="178"/>
      <c r="I620" s="178"/>
      <c r="J620" s="178"/>
      <c r="K620" s="178"/>
      <c r="L620" s="178"/>
      <c r="M620" s="178"/>
      <c r="N620" s="178"/>
      <c r="O620" s="178"/>
      <c r="P620" s="178"/>
      <c r="Q620" s="178"/>
      <c r="R620" s="91">
        <f t="shared" si="68"/>
        <v>0</v>
      </c>
      <c r="S620" s="13" t="b">
        <f t="shared" si="69"/>
        <v>1</v>
      </c>
      <c r="T620" s="13" t="b">
        <f t="shared" si="70"/>
        <v>1</v>
      </c>
      <c r="U620" s="13" t="b">
        <f t="shared" si="71"/>
        <v>1</v>
      </c>
      <c r="V620" s="13" t="b">
        <f t="shared" si="65"/>
        <v>1</v>
      </c>
      <c r="W620" s="13" t="b">
        <f t="shared" si="66"/>
        <v>1</v>
      </c>
      <c r="X620" s="13" t="b">
        <f t="shared" si="67"/>
        <v>1</v>
      </c>
    </row>
    <row r="621" spans="1:24">
      <c r="A621" s="90">
        <v>606</v>
      </c>
      <c r="B621" s="185"/>
      <c r="C621" s="186"/>
      <c r="D621" s="177"/>
      <c r="E621" s="177"/>
      <c r="F621" s="177"/>
      <c r="G621" s="178"/>
      <c r="H621" s="178"/>
      <c r="I621" s="178"/>
      <c r="J621" s="178"/>
      <c r="K621" s="178"/>
      <c r="L621" s="178"/>
      <c r="M621" s="178"/>
      <c r="N621" s="178"/>
      <c r="O621" s="178"/>
      <c r="P621" s="178"/>
      <c r="Q621" s="178"/>
      <c r="R621" s="91">
        <f t="shared" si="68"/>
        <v>0</v>
      </c>
      <c r="S621" s="13" t="b">
        <f t="shared" si="69"/>
        <v>1</v>
      </c>
      <c r="T621" s="13" t="b">
        <f t="shared" si="70"/>
        <v>1</v>
      </c>
      <c r="U621" s="13" t="b">
        <f t="shared" si="71"/>
        <v>1</v>
      </c>
      <c r="V621" s="13" t="b">
        <f t="shared" si="65"/>
        <v>1</v>
      </c>
      <c r="W621" s="13" t="b">
        <f t="shared" si="66"/>
        <v>1</v>
      </c>
      <c r="X621" s="13" t="b">
        <f t="shared" si="67"/>
        <v>1</v>
      </c>
    </row>
    <row r="622" spans="1:24">
      <c r="A622" s="90">
        <v>607</v>
      </c>
      <c r="B622" s="185"/>
      <c r="C622" s="186"/>
      <c r="D622" s="177"/>
      <c r="E622" s="177"/>
      <c r="F622" s="177"/>
      <c r="G622" s="178"/>
      <c r="H622" s="178"/>
      <c r="I622" s="178"/>
      <c r="J622" s="178"/>
      <c r="K622" s="178"/>
      <c r="L622" s="178"/>
      <c r="M622" s="178"/>
      <c r="N622" s="178"/>
      <c r="O622" s="178"/>
      <c r="P622" s="178"/>
      <c r="Q622" s="178"/>
      <c r="R622" s="91">
        <f t="shared" si="68"/>
        <v>0</v>
      </c>
      <c r="S622" s="13" t="b">
        <f t="shared" si="69"/>
        <v>1</v>
      </c>
      <c r="T622" s="13" t="b">
        <f t="shared" si="70"/>
        <v>1</v>
      </c>
      <c r="U622" s="13" t="b">
        <f t="shared" si="71"/>
        <v>1</v>
      </c>
      <c r="V622" s="13" t="b">
        <f t="shared" si="65"/>
        <v>1</v>
      </c>
      <c r="W622" s="13" t="b">
        <f t="shared" si="66"/>
        <v>1</v>
      </c>
      <c r="X622" s="13" t="b">
        <f t="shared" si="67"/>
        <v>1</v>
      </c>
    </row>
    <row r="623" spans="1:24">
      <c r="A623" s="90">
        <v>608</v>
      </c>
      <c r="B623" s="185"/>
      <c r="C623" s="186"/>
      <c r="D623" s="177"/>
      <c r="E623" s="177"/>
      <c r="F623" s="177"/>
      <c r="G623" s="178"/>
      <c r="H623" s="178"/>
      <c r="I623" s="178"/>
      <c r="J623" s="178"/>
      <c r="K623" s="178"/>
      <c r="L623" s="178"/>
      <c r="M623" s="178"/>
      <c r="N623" s="178"/>
      <c r="O623" s="178"/>
      <c r="P623" s="178"/>
      <c r="Q623" s="178"/>
      <c r="R623" s="91">
        <f t="shared" si="68"/>
        <v>0</v>
      </c>
      <c r="S623" s="13" t="b">
        <f t="shared" si="69"/>
        <v>1</v>
      </c>
      <c r="T623" s="13" t="b">
        <f t="shared" si="70"/>
        <v>1</v>
      </c>
      <c r="U623" s="13" t="b">
        <f t="shared" si="71"/>
        <v>1</v>
      </c>
      <c r="V623" s="13" t="b">
        <f t="shared" si="65"/>
        <v>1</v>
      </c>
      <c r="W623" s="13" t="b">
        <f t="shared" si="66"/>
        <v>1</v>
      </c>
      <c r="X623" s="13" t="b">
        <f t="shared" si="67"/>
        <v>1</v>
      </c>
    </row>
    <row r="624" spans="1:24">
      <c r="A624" s="90">
        <v>609</v>
      </c>
      <c r="B624" s="185"/>
      <c r="C624" s="186"/>
      <c r="D624" s="177"/>
      <c r="E624" s="177"/>
      <c r="F624" s="177"/>
      <c r="G624" s="178"/>
      <c r="H624" s="178"/>
      <c r="I624" s="178"/>
      <c r="J624" s="178"/>
      <c r="K624" s="178"/>
      <c r="L624" s="178"/>
      <c r="M624" s="178"/>
      <c r="N624" s="178"/>
      <c r="O624" s="178"/>
      <c r="P624" s="178"/>
      <c r="Q624" s="178"/>
      <c r="R624" s="91">
        <f t="shared" si="68"/>
        <v>0</v>
      </c>
      <c r="S624" s="13" t="b">
        <f t="shared" si="69"/>
        <v>1</v>
      </c>
      <c r="T624" s="13" t="b">
        <f t="shared" si="70"/>
        <v>1</v>
      </c>
      <c r="U624" s="13" t="b">
        <f t="shared" si="71"/>
        <v>1</v>
      </c>
      <c r="V624" s="13" t="b">
        <f t="shared" si="65"/>
        <v>1</v>
      </c>
      <c r="W624" s="13" t="b">
        <f t="shared" si="66"/>
        <v>1</v>
      </c>
      <c r="X624" s="13" t="b">
        <f t="shared" si="67"/>
        <v>1</v>
      </c>
    </row>
    <row r="625" spans="1:24">
      <c r="A625" s="90">
        <v>610</v>
      </c>
      <c r="B625" s="185"/>
      <c r="C625" s="186"/>
      <c r="D625" s="177"/>
      <c r="E625" s="177"/>
      <c r="F625" s="177"/>
      <c r="G625" s="178"/>
      <c r="H625" s="178"/>
      <c r="I625" s="178"/>
      <c r="J625" s="178"/>
      <c r="K625" s="178"/>
      <c r="L625" s="178"/>
      <c r="M625" s="178"/>
      <c r="N625" s="178"/>
      <c r="O625" s="178"/>
      <c r="P625" s="178"/>
      <c r="Q625" s="178"/>
      <c r="R625" s="91">
        <f t="shared" si="68"/>
        <v>0</v>
      </c>
      <c r="S625" s="13" t="b">
        <f t="shared" si="69"/>
        <v>1</v>
      </c>
      <c r="T625" s="13" t="b">
        <f t="shared" si="70"/>
        <v>1</v>
      </c>
      <c r="U625" s="13" t="b">
        <f t="shared" si="71"/>
        <v>1</v>
      </c>
      <c r="V625" s="13" t="b">
        <f t="shared" si="65"/>
        <v>1</v>
      </c>
      <c r="W625" s="13" t="b">
        <f t="shared" si="66"/>
        <v>1</v>
      </c>
      <c r="X625" s="13" t="b">
        <f t="shared" si="67"/>
        <v>1</v>
      </c>
    </row>
    <row r="626" spans="1:24">
      <c r="A626" s="90">
        <v>611</v>
      </c>
      <c r="B626" s="185"/>
      <c r="C626" s="186"/>
      <c r="D626" s="177"/>
      <c r="E626" s="177"/>
      <c r="F626" s="177"/>
      <c r="G626" s="178"/>
      <c r="H626" s="178"/>
      <c r="I626" s="178"/>
      <c r="J626" s="178"/>
      <c r="K626" s="178"/>
      <c r="L626" s="178"/>
      <c r="M626" s="178"/>
      <c r="N626" s="178"/>
      <c r="O626" s="178"/>
      <c r="P626" s="178"/>
      <c r="Q626" s="178"/>
      <c r="R626" s="91">
        <f t="shared" si="68"/>
        <v>0</v>
      </c>
      <c r="S626" s="13" t="b">
        <f t="shared" si="69"/>
        <v>1</v>
      </c>
      <c r="T626" s="13" t="b">
        <f t="shared" si="70"/>
        <v>1</v>
      </c>
      <c r="U626" s="13" t="b">
        <f t="shared" si="71"/>
        <v>1</v>
      </c>
      <c r="V626" s="13" t="b">
        <f t="shared" si="65"/>
        <v>1</v>
      </c>
      <c r="W626" s="13" t="b">
        <f t="shared" si="66"/>
        <v>1</v>
      </c>
      <c r="X626" s="13" t="b">
        <f t="shared" si="67"/>
        <v>1</v>
      </c>
    </row>
    <row r="627" spans="1:24">
      <c r="A627" s="90">
        <v>612</v>
      </c>
      <c r="B627" s="185"/>
      <c r="C627" s="186"/>
      <c r="D627" s="177"/>
      <c r="E627" s="177"/>
      <c r="F627" s="177"/>
      <c r="G627" s="178"/>
      <c r="H627" s="178"/>
      <c r="I627" s="178"/>
      <c r="J627" s="178"/>
      <c r="K627" s="178"/>
      <c r="L627" s="178"/>
      <c r="M627" s="178"/>
      <c r="N627" s="178"/>
      <c r="O627" s="178"/>
      <c r="P627" s="178"/>
      <c r="Q627" s="178"/>
      <c r="R627" s="91">
        <f t="shared" si="68"/>
        <v>0</v>
      </c>
      <c r="S627" s="13" t="b">
        <f t="shared" si="69"/>
        <v>1</v>
      </c>
      <c r="T627" s="13" t="b">
        <f t="shared" si="70"/>
        <v>1</v>
      </c>
      <c r="U627" s="13" t="b">
        <f t="shared" si="71"/>
        <v>1</v>
      </c>
      <c r="V627" s="13" t="b">
        <f t="shared" si="65"/>
        <v>1</v>
      </c>
      <c r="W627" s="13" t="b">
        <f t="shared" si="66"/>
        <v>1</v>
      </c>
      <c r="X627" s="13" t="b">
        <f t="shared" si="67"/>
        <v>1</v>
      </c>
    </row>
    <row r="628" spans="1:24">
      <c r="A628" s="90">
        <v>613</v>
      </c>
      <c r="B628" s="185"/>
      <c r="C628" s="186"/>
      <c r="D628" s="177"/>
      <c r="E628" s="177"/>
      <c r="F628" s="177"/>
      <c r="G628" s="178"/>
      <c r="H628" s="178"/>
      <c r="I628" s="178"/>
      <c r="J628" s="178"/>
      <c r="K628" s="178"/>
      <c r="L628" s="178"/>
      <c r="M628" s="178"/>
      <c r="N628" s="178"/>
      <c r="O628" s="178"/>
      <c r="P628" s="178"/>
      <c r="Q628" s="178"/>
      <c r="R628" s="91">
        <f t="shared" si="68"/>
        <v>0</v>
      </c>
      <c r="S628" s="13" t="b">
        <f t="shared" si="69"/>
        <v>1</v>
      </c>
      <c r="T628" s="13" t="b">
        <f t="shared" si="70"/>
        <v>1</v>
      </c>
      <c r="U628" s="13" t="b">
        <f t="shared" si="71"/>
        <v>1</v>
      </c>
      <c r="V628" s="13" t="b">
        <f t="shared" si="65"/>
        <v>1</v>
      </c>
      <c r="W628" s="13" t="b">
        <f t="shared" si="66"/>
        <v>1</v>
      </c>
      <c r="X628" s="13" t="b">
        <f t="shared" si="67"/>
        <v>1</v>
      </c>
    </row>
    <row r="629" spans="1:24">
      <c r="A629" s="90">
        <v>614</v>
      </c>
      <c r="B629" s="185"/>
      <c r="C629" s="186"/>
      <c r="D629" s="177"/>
      <c r="E629" s="177"/>
      <c r="F629" s="177"/>
      <c r="G629" s="178"/>
      <c r="H629" s="178"/>
      <c r="I629" s="178"/>
      <c r="J629" s="178"/>
      <c r="K629" s="178"/>
      <c r="L629" s="178"/>
      <c r="M629" s="178"/>
      <c r="N629" s="178"/>
      <c r="O629" s="178"/>
      <c r="P629" s="178"/>
      <c r="Q629" s="178"/>
      <c r="R629" s="91">
        <f t="shared" si="68"/>
        <v>0</v>
      </c>
      <c r="S629" s="13" t="b">
        <f t="shared" si="69"/>
        <v>1</v>
      </c>
      <c r="T629" s="13" t="b">
        <f t="shared" si="70"/>
        <v>1</v>
      </c>
      <c r="U629" s="13" t="b">
        <f t="shared" si="71"/>
        <v>1</v>
      </c>
      <c r="V629" s="13" t="b">
        <f t="shared" si="65"/>
        <v>1</v>
      </c>
      <c r="W629" s="13" t="b">
        <f t="shared" si="66"/>
        <v>1</v>
      </c>
      <c r="X629" s="13" t="b">
        <f t="shared" si="67"/>
        <v>1</v>
      </c>
    </row>
    <row r="630" spans="1:24">
      <c r="A630" s="90">
        <v>615</v>
      </c>
      <c r="B630" s="185"/>
      <c r="C630" s="186"/>
      <c r="D630" s="177"/>
      <c r="E630" s="177"/>
      <c r="F630" s="177"/>
      <c r="G630" s="178"/>
      <c r="H630" s="178"/>
      <c r="I630" s="178"/>
      <c r="J630" s="178"/>
      <c r="K630" s="178"/>
      <c r="L630" s="178"/>
      <c r="M630" s="178"/>
      <c r="N630" s="178"/>
      <c r="O630" s="178"/>
      <c r="P630" s="178"/>
      <c r="Q630" s="178"/>
      <c r="R630" s="91">
        <f t="shared" si="68"/>
        <v>0</v>
      </c>
      <c r="S630" s="13" t="b">
        <f t="shared" si="69"/>
        <v>1</v>
      </c>
      <c r="T630" s="13" t="b">
        <f t="shared" si="70"/>
        <v>1</v>
      </c>
      <c r="U630" s="13" t="b">
        <f t="shared" si="71"/>
        <v>1</v>
      </c>
      <c r="V630" s="13" t="b">
        <f t="shared" si="65"/>
        <v>1</v>
      </c>
      <c r="W630" s="13" t="b">
        <f t="shared" si="66"/>
        <v>1</v>
      </c>
      <c r="X630" s="13" t="b">
        <f t="shared" si="67"/>
        <v>1</v>
      </c>
    </row>
    <row r="631" spans="1:24">
      <c r="A631" s="90">
        <v>616</v>
      </c>
      <c r="B631" s="185"/>
      <c r="C631" s="186"/>
      <c r="D631" s="177"/>
      <c r="E631" s="177"/>
      <c r="F631" s="177"/>
      <c r="G631" s="178"/>
      <c r="H631" s="178"/>
      <c r="I631" s="178"/>
      <c r="J631" s="178"/>
      <c r="K631" s="178"/>
      <c r="L631" s="178"/>
      <c r="M631" s="178"/>
      <c r="N631" s="178"/>
      <c r="O631" s="178"/>
      <c r="P631" s="178"/>
      <c r="Q631" s="178"/>
      <c r="R631" s="91">
        <f t="shared" si="68"/>
        <v>0</v>
      </c>
      <c r="S631" s="13" t="b">
        <f t="shared" si="69"/>
        <v>1</v>
      </c>
      <c r="T631" s="13" t="b">
        <f t="shared" si="70"/>
        <v>1</v>
      </c>
      <c r="U631" s="13" t="b">
        <f t="shared" si="71"/>
        <v>1</v>
      </c>
      <c r="V631" s="13" t="b">
        <f t="shared" si="65"/>
        <v>1</v>
      </c>
      <c r="W631" s="13" t="b">
        <f t="shared" si="66"/>
        <v>1</v>
      </c>
      <c r="X631" s="13" t="b">
        <f t="shared" si="67"/>
        <v>1</v>
      </c>
    </row>
    <row r="632" spans="1:24">
      <c r="A632" s="90">
        <v>617</v>
      </c>
      <c r="B632" s="185"/>
      <c r="C632" s="186"/>
      <c r="D632" s="177"/>
      <c r="E632" s="177"/>
      <c r="F632" s="177"/>
      <c r="G632" s="178"/>
      <c r="H632" s="178"/>
      <c r="I632" s="178"/>
      <c r="J632" s="178"/>
      <c r="K632" s="178"/>
      <c r="L632" s="178"/>
      <c r="M632" s="178"/>
      <c r="N632" s="178"/>
      <c r="O632" s="178"/>
      <c r="P632" s="178"/>
      <c r="Q632" s="178"/>
      <c r="R632" s="91">
        <f t="shared" si="68"/>
        <v>0</v>
      </c>
      <c r="S632" s="13" t="b">
        <f t="shared" si="69"/>
        <v>1</v>
      </c>
      <c r="T632" s="13" t="b">
        <f t="shared" si="70"/>
        <v>1</v>
      </c>
      <c r="U632" s="13" t="b">
        <f t="shared" si="71"/>
        <v>1</v>
      </c>
      <c r="V632" s="13" t="b">
        <f t="shared" si="65"/>
        <v>1</v>
      </c>
      <c r="W632" s="13" t="b">
        <f t="shared" si="66"/>
        <v>1</v>
      </c>
      <c r="X632" s="13" t="b">
        <f t="shared" si="67"/>
        <v>1</v>
      </c>
    </row>
    <row r="633" spans="1:24">
      <c r="A633" s="90">
        <v>618</v>
      </c>
      <c r="B633" s="185"/>
      <c r="C633" s="186"/>
      <c r="D633" s="177"/>
      <c r="E633" s="177"/>
      <c r="F633" s="177"/>
      <c r="G633" s="178"/>
      <c r="H633" s="178"/>
      <c r="I633" s="178"/>
      <c r="J633" s="178"/>
      <c r="K633" s="178"/>
      <c r="L633" s="178"/>
      <c r="M633" s="178"/>
      <c r="N633" s="178"/>
      <c r="O633" s="178"/>
      <c r="P633" s="178"/>
      <c r="Q633" s="178"/>
      <c r="R633" s="91">
        <f t="shared" si="68"/>
        <v>0</v>
      </c>
      <c r="S633" s="13" t="b">
        <f t="shared" si="69"/>
        <v>1</v>
      </c>
      <c r="T633" s="13" t="b">
        <f t="shared" si="70"/>
        <v>1</v>
      </c>
      <c r="U633" s="13" t="b">
        <f t="shared" si="71"/>
        <v>1</v>
      </c>
      <c r="V633" s="13" t="b">
        <f t="shared" si="65"/>
        <v>1</v>
      </c>
      <c r="W633" s="13" t="b">
        <f t="shared" si="66"/>
        <v>1</v>
      </c>
      <c r="X633" s="13" t="b">
        <f t="shared" si="67"/>
        <v>1</v>
      </c>
    </row>
    <row r="634" spans="1:24">
      <c r="A634" s="90">
        <v>619</v>
      </c>
      <c r="B634" s="185"/>
      <c r="C634" s="186"/>
      <c r="D634" s="177"/>
      <c r="E634" s="177"/>
      <c r="F634" s="177"/>
      <c r="G634" s="178"/>
      <c r="H634" s="178"/>
      <c r="I634" s="178"/>
      <c r="J634" s="178"/>
      <c r="K634" s="178"/>
      <c r="L634" s="178"/>
      <c r="M634" s="178"/>
      <c r="N634" s="178"/>
      <c r="O634" s="178"/>
      <c r="P634" s="178"/>
      <c r="Q634" s="178"/>
      <c r="R634" s="91">
        <f t="shared" si="68"/>
        <v>0</v>
      </c>
      <c r="S634" s="13" t="b">
        <f t="shared" si="69"/>
        <v>1</v>
      </c>
      <c r="T634" s="13" t="b">
        <f t="shared" si="70"/>
        <v>1</v>
      </c>
      <c r="U634" s="13" t="b">
        <f t="shared" si="71"/>
        <v>1</v>
      </c>
      <c r="V634" s="13" t="b">
        <f t="shared" si="65"/>
        <v>1</v>
      </c>
      <c r="W634" s="13" t="b">
        <f t="shared" si="66"/>
        <v>1</v>
      </c>
      <c r="X634" s="13" t="b">
        <f t="shared" si="67"/>
        <v>1</v>
      </c>
    </row>
    <row r="635" spans="1:24">
      <c r="A635" s="90">
        <v>620</v>
      </c>
      <c r="B635" s="185"/>
      <c r="C635" s="186"/>
      <c r="D635" s="177"/>
      <c r="E635" s="177"/>
      <c r="F635" s="177"/>
      <c r="G635" s="178"/>
      <c r="H635" s="178"/>
      <c r="I635" s="178"/>
      <c r="J635" s="178"/>
      <c r="K635" s="178"/>
      <c r="L635" s="178"/>
      <c r="M635" s="178"/>
      <c r="N635" s="178"/>
      <c r="O635" s="178"/>
      <c r="P635" s="178"/>
      <c r="Q635" s="178"/>
      <c r="R635" s="91">
        <f t="shared" si="68"/>
        <v>0</v>
      </c>
      <c r="S635" s="13" t="b">
        <f t="shared" si="69"/>
        <v>1</v>
      </c>
      <c r="T635" s="13" t="b">
        <f t="shared" si="70"/>
        <v>1</v>
      </c>
      <c r="U635" s="13" t="b">
        <f t="shared" si="71"/>
        <v>1</v>
      </c>
      <c r="V635" s="13" t="b">
        <f t="shared" si="65"/>
        <v>1</v>
      </c>
      <c r="W635" s="13" t="b">
        <f t="shared" si="66"/>
        <v>1</v>
      </c>
      <c r="X635" s="13" t="b">
        <f t="shared" si="67"/>
        <v>1</v>
      </c>
    </row>
    <row r="636" spans="1:24">
      <c r="A636" s="90">
        <v>621</v>
      </c>
      <c r="B636" s="185"/>
      <c r="C636" s="186"/>
      <c r="D636" s="177"/>
      <c r="E636" s="177"/>
      <c r="F636" s="177"/>
      <c r="G636" s="178"/>
      <c r="H636" s="178"/>
      <c r="I636" s="178"/>
      <c r="J636" s="178"/>
      <c r="K636" s="178"/>
      <c r="L636" s="178"/>
      <c r="M636" s="178"/>
      <c r="N636" s="178"/>
      <c r="O636" s="178"/>
      <c r="P636" s="178"/>
      <c r="Q636" s="178"/>
      <c r="R636" s="91">
        <f t="shared" si="68"/>
        <v>0</v>
      </c>
      <c r="S636" s="13" t="b">
        <f t="shared" si="69"/>
        <v>1</v>
      </c>
      <c r="T636" s="13" t="b">
        <f t="shared" si="70"/>
        <v>1</v>
      </c>
      <c r="U636" s="13" t="b">
        <f t="shared" si="71"/>
        <v>1</v>
      </c>
      <c r="V636" s="13" t="b">
        <f t="shared" si="65"/>
        <v>1</v>
      </c>
      <c r="W636" s="13" t="b">
        <f t="shared" si="66"/>
        <v>1</v>
      </c>
      <c r="X636" s="13" t="b">
        <f t="shared" si="67"/>
        <v>1</v>
      </c>
    </row>
    <row r="637" spans="1:24">
      <c r="A637" s="90">
        <v>622</v>
      </c>
      <c r="B637" s="185"/>
      <c r="C637" s="186"/>
      <c r="D637" s="177"/>
      <c r="E637" s="177"/>
      <c r="F637" s="177"/>
      <c r="G637" s="178"/>
      <c r="H637" s="178"/>
      <c r="I637" s="178"/>
      <c r="J637" s="178"/>
      <c r="K637" s="178"/>
      <c r="L637" s="178"/>
      <c r="M637" s="178"/>
      <c r="N637" s="178"/>
      <c r="O637" s="178"/>
      <c r="P637" s="178"/>
      <c r="Q637" s="178"/>
      <c r="R637" s="91">
        <f t="shared" si="68"/>
        <v>0</v>
      </c>
      <c r="S637" s="13" t="b">
        <f t="shared" si="69"/>
        <v>1</v>
      </c>
      <c r="T637" s="13" t="b">
        <f t="shared" si="70"/>
        <v>1</v>
      </c>
      <c r="U637" s="13" t="b">
        <f t="shared" si="71"/>
        <v>1</v>
      </c>
      <c r="V637" s="13" t="b">
        <f t="shared" si="65"/>
        <v>1</v>
      </c>
      <c r="W637" s="13" t="b">
        <f t="shared" si="66"/>
        <v>1</v>
      </c>
      <c r="X637" s="13" t="b">
        <f t="shared" si="67"/>
        <v>1</v>
      </c>
    </row>
    <row r="638" spans="1:24">
      <c r="A638" s="90">
        <v>623</v>
      </c>
      <c r="B638" s="185"/>
      <c r="C638" s="186"/>
      <c r="D638" s="177"/>
      <c r="E638" s="177"/>
      <c r="F638" s="177"/>
      <c r="G638" s="178"/>
      <c r="H638" s="178"/>
      <c r="I638" s="178"/>
      <c r="J638" s="178"/>
      <c r="K638" s="178"/>
      <c r="L638" s="178"/>
      <c r="M638" s="178"/>
      <c r="N638" s="178"/>
      <c r="O638" s="178"/>
      <c r="P638" s="178"/>
      <c r="Q638" s="178"/>
      <c r="R638" s="91">
        <f t="shared" si="68"/>
        <v>0</v>
      </c>
      <c r="S638" s="13" t="b">
        <f t="shared" si="69"/>
        <v>1</v>
      </c>
      <c r="T638" s="13" t="b">
        <f t="shared" si="70"/>
        <v>1</v>
      </c>
      <c r="U638" s="13" t="b">
        <f t="shared" si="71"/>
        <v>1</v>
      </c>
      <c r="V638" s="13" t="b">
        <f t="shared" si="65"/>
        <v>1</v>
      </c>
      <c r="W638" s="13" t="b">
        <f t="shared" si="66"/>
        <v>1</v>
      </c>
      <c r="X638" s="13" t="b">
        <f t="shared" si="67"/>
        <v>1</v>
      </c>
    </row>
    <row r="639" spans="1:24">
      <c r="A639" s="90">
        <v>624</v>
      </c>
      <c r="B639" s="185"/>
      <c r="C639" s="186"/>
      <c r="D639" s="177"/>
      <c r="E639" s="177"/>
      <c r="F639" s="177"/>
      <c r="G639" s="178"/>
      <c r="H639" s="178"/>
      <c r="I639" s="178"/>
      <c r="J639" s="178"/>
      <c r="K639" s="178"/>
      <c r="L639" s="178"/>
      <c r="M639" s="178"/>
      <c r="N639" s="178"/>
      <c r="O639" s="178"/>
      <c r="P639" s="178"/>
      <c r="Q639" s="178"/>
      <c r="R639" s="91">
        <f t="shared" si="68"/>
        <v>0</v>
      </c>
      <c r="S639" s="13" t="b">
        <f t="shared" si="69"/>
        <v>1</v>
      </c>
      <c r="T639" s="13" t="b">
        <f t="shared" si="70"/>
        <v>1</v>
      </c>
      <c r="U639" s="13" t="b">
        <f t="shared" si="71"/>
        <v>1</v>
      </c>
      <c r="V639" s="13" t="b">
        <f t="shared" si="65"/>
        <v>1</v>
      </c>
      <c r="W639" s="13" t="b">
        <f t="shared" si="66"/>
        <v>1</v>
      </c>
      <c r="X639" s="13" t="b">
        <f t="shared" si="67"/>
        <v>1</v>
      </c>
    </row>
    <row r="640" spans="1:24">
      <c r="A640" s="90">
        <v>625</v>
      </c>
      <c r="B640" s="185"/>
      <c r="C640" s="186"/>
      <c r="D640" s="177"/>
      <c r="E640" s="177"/>
      <c r="F640" s="177"/>
      <c r="G640" s="178"/>
      <c r="H640" s="178"/>
      <c r="I640" s="178"/>
      <c r="J640" s="178"/>
      <c r="K640" s="178"/>
      <c r="L640" s="178"/>
      <c r="M640" s="178"/>
      <c r="N640" s="178"/>
      <c r="O640" s="178"/>
      <c r="P640" s="178"/>
      <c r="Q640" s="178"/>
      <c r="R640" s="91">
        <f t="shared" si="68"/>
        <v>0</v>
      </c>
      <c r="S640" s="13" t="b">
        <f t="shared" si="69"/>
        <v>1</v>
      </c>
      <c r="T640" s="13" t="b">
        <f t="shared" si="70"/>
        <v>1</v>
      </c>
      <c r="U640" s="13" t="b">
        <f t="shared" si="71"/>
        <v>1</v>
      </c>
      <c r="V640" s="13" t="b">
        <f t="shared" si="65"/>
        <v>1</v>
      </c>
      <c r="W640" s="13" t="b">
        <f t="shared" si="66"/>
        <v>1</v>
      </c>
      <c r="X640" s="13" t="b">
        <f t="shared" si="67"/>
        <v>1</v>
      </c>
    </row>
    <row r="641" spans="1:24">
      <c r="A641" s="90">
        <v>626</v>
      </c>
      <c r="B641" s="185"/>
      <c r="C641" s="186"/>
      <c r="D641" s="177"/>
      <c r="E641" s="177"/>
      <c r="F641" s="177"/>
      <c r="G641" s="178"/>
      <c r="H641" s="178"/>
      <c r="I641" s="178"/>
      <c r="J641" s="178"/>
      <c r="K641" s="178"/>
      <c r="L641" s="178"/>
      <c r="M641" s="178"/>
      <c r="N641" s="178"/>
      <c r="O641" s="178"/>
      <c r="P641" s="178"/>
      <c r="Q641" s="178"/>
      <c r="R641" s="91">
        <f t="shared" si="68"/>
        <v>0</v>
      </c>
      <c r="S641" s="13" t="b">
        <f t="shared" si="69"/>
        <v>1</v>
      </c>
      <c r="T641" s="13" t="b">
        <f t="shared" si="70"/>
        <v>1</v>
      </c>
      <c r="U641" s="13" t="b">
        <f t="shared" si="71"/>
        <v>1</v>
      </c>
      <c r="V641" s="13" t="b">
        <f t="shared" si="65"/>
        <v>1</v>
      </c>
      <c r="W641" s="13" t="b">
        <f t="shared" si="66"/>
        <v>1</v>
      </c>
      <c r="X641" s="13" t="b">
        <f t="shared" si="67"/>
        <v>1</v>
      </c>
    </row>
    <row r="642" spans="1:24">
      <c r="A642" s="90">
        <v>627</v>
      </c>
      <c r="B642" s="185"/>
      <c r="C642" s="186"/>
      <c r="D642" s="177"/>
      <c r="E642" s="177"/>
      <c r="F642" s="177"/>
      <c r="G642" s="178"/>
      <c r="H642" s="178"/>
      <c r="I642" s="178"/>
      <c r="J642" s="178"/>
      <c r="K642" s="178"/>
      <c r="L642" s="178"/>
      <c r="M642" s="178"/>
      <c r="N642" s="178"/>
      <c r="O642" s="178"/>
      <c r="P642" s="178"/>
      <c r="Q642" s="178"/>
      <c r="R642" s="91">
        <f t="shared" si="68"/>
        <v>0</v>
      </c>
      <c r="S642" s="13" t="b">
        <f t="shared" si="69"/>
        <v>1</v>
      </c>
      <c r="T642" s="13" t="b">
        <f t="shared" si="70"/>
        <v>1</v>
      </c>
      <c r="U642" s="13" t="b">
        <f t="shared" si="71"/>
        <v>1</v>
      </c>
      <c r="V642" s="13" t="b">
        <f t="shared" si="65"/>
        <v>1</v>
      </c>
      <c r="W642" s="13" t="b">
        <f t="shared" si="66"/>
        <v>1</v>
      </c>
      <c r="X642" s="13" t="b">
        <f t="shared" si="67"/>
        <v>1</v>
      </c>
    </row>
    <row r="643" spans="1:24">
      <c r="A643" s="90">
        <v>628</v>
      </c>
      <c r="B643" s="185"/>
      <c r="C643" s="186"/>
      <c r="D643" s="177"/>
      <c r="E643" s="177"/>
      <c r="F643" s="177"/>
      <c r="G643" s="178"/>
      <c r="H643" s="178"/>
      <c r="I643" s="178"/>
      <c r="J643" s="178"/>
      <c r="K643" s="178"/>
      <c r="L643" s="178"/>
      <c r="M643" s="178"/>
      <c r="N643" s="178"/>
      <c r="O643" s="178"/>
      <c r="P643" s="178"/>
      <c r="Q643" s="178"/>
      <c r="R643" s="91">
        <f t="shared" si="68"/>
        <v>0</v>
      </c>
      <c r="S643" s="13" t="b">
        <f t="shared" si="69"/>
        <v>1</v>
      </c>
      <c r="T643" s="13" t="b">
        <f t="shared" si="70"/>
        <v>1</v>
      </c>
      <c r="U643" s="13" t="b">
        <f t="shared" si="71"/>
        <v>1</v>
      </c>
      <c r="V643" s="13" t="b">
        <f t="shared" si="65"/>
        <v>1</v>
      </c>
      <c r="W643" s="13" t="b">
        <f t="shared" si="66"/>
        <v>1</v>
      </c>
      <c r="X643" s="13" t="b">
        <f t="shared" si="67"/>
        <v>1</v>
      </c>
    </row>
    <row r="644" spans="1:24">
      <c r="A644" s="90">
        <v>629</v>
      </c>
      <c r="B644" s="185"/>
      <c r="C644" s="186"/>
      <c r="D644" s="177"/>
      <c r="E644" s="177"/>
      <c r="F644" s="177"/>
      <c r="G644" s="178"/>
      <c r="H644" s="178"/>
      <c r="I644" s="178"/>
      <c r="J644" s="178"/>
      <c r="K644" s="178"/>
      <c r="L644" s="178"/>
      <c r="M644" s="178"/>
      <c r="N644" s="178"/>
      <c r="O644" s="178"/>
      <c r="P644" s="178"/>
      <c r="Q644" s="178"/>
      <c r="R644" s="91">
        <f t="shared" si="68"/>
        <v>0</v>
      </c>
      <c r="S644" s="13" t="b">
        <f t="shared" si="69"/>
        <v>1</v>
      </c>
      <c r="T644" s="13" t="b">
        <f t="shared" si="70"/>
        <v>1</v>
      </c>
      <c r="U644" s="13" t="b">
        <f t="shared" si="71"/>
        <v>1</v>
      </c>
      <c r="V644" s="13" t="b">
        <f t="shared" si="65"/>
        <v>1</v>
      </c>
      <c r="W644" s="13" t="b">
        <f t="shared" si="66"/>
        <v>1</v>
      </c>
      <c r="X644" s="13" t="b">
        <f t="shared" si="67"/>
        <v>1</v>
      </c>
    </row>
    <row r="645" spans="1:24">
      <c r="A645" s="90">
        <v>630</v>
      </c>
      <c r="B645" s="185"/>
      <c r="C645" s="186"/>
      <c r="D645" s="177"/>
      <c r="E645" s="177"/>
      <c r="F645" s="177"/>
      <c r="G645" s="178"/>
      <c r="H645" s="178"/>
      <c r="I645" s="178"/>
      <c r="J645" s="178"/>
      <c r="K645" s="178"/>
      <c r="L645" s="178"/>
      <c r="M645" s="178"/>
      <c r="N645" s="178"/>
      <c r="O645" s="178"/>
      <c r="P645" s="178"/>
      <c r="Q645" s="178"/>
      <c r="R645" s="91">
        <f t="shared" si="68"/>
        <v>0</v>
      </c>
      <c r="S645" s="13" t="b">
        <f t="shared" si="69"/>
        <v>1</v>
      </c>
      <c r="T645" s="13" t="b">
        <f t="shared" si="70"/>
        <v>1</v>
      </c>
      <c r="U645" s="13" t="b">
        <f t="shared" si="71"/>
        <v>1</v>
      </c>
      <c r="V645" s="13" t="b">
        <f t="shared" si="65"/>
        <v>1</v>
      </c>
      <c r="W645" s="13" t="b">
        <f t="shared" si="66"/>
        <v>1</v>
      </c>
      <c r="X645" s="13" t="b">
        <f t="shared" si="67"/>
        <v>1</v>
      </c>
    </row>
    <row r="646" spans="1:24">
      <c r="A646" s="90">
        <v>631</v>
      </c>
      <c r="B646" s="185"/>
      <c r="C646" s="186"/>
      <c r="D646" s="177"/>
      <c r="E646" s="177"/>
      <c r="F646" s="177"/>
      <c r="G646" s="178"/>
      <c r="H646" s="178"/>
      <c r="I646" s="178"/>
      <c r="J646" s="178"/>
      <c r="K646" s="178"/>
      <c r="L646" s="178"/>
      <c r="M646" s="178"/>
      <c r="N646" s="178"/>
      <c r="O646" s="178"/>
      <c r="P646" s="178"/>
      <c r="Q646" s="178"/>
      <c r="R646" s="91">
        <f t="shared" si="68"/>
        <v>0</v>
      </c>
      <c r="S646" s="13" t="b">
        <f t="shared" si="69"/>
        <v>1</v>
      </c>
      <c r="T646" s="13" t="b">
        <f t="shared" si="70"/>
        <v>1</v>
      </c>
      <c r="U646" s="13" t="b">
        <f t="shared" si="71"/>
        <v>1</v>
      </c>
      <c r="V646" s="13" t="b">
        <f t="shared" si="65"/>
        <v>1</v>
      </c>
      <c r="W646" s="13" t="b">
        <f t="shared" si="66"/>
        <v>1</v>
      </c>
      <c r="X646" s="13" t="b">
        <f t="shared" si="67"/>
        <v>1</v>
      </c>
    </row>
    <row r="647" spans="1:24">
      <c r="A647" s="90">
        <v>632</v>
      </c>
      <c r="B647" s="185"/>
      <c r="C647" s="186"/>
      <c r="D647" s="177"/>
      <c r="E647" s="177"/>
      <c r="F647" s="177"/>
      <c r="G647" s="178"/>
      <c r="H647" s="178"/>
      <c r="I647" s="178"/>
      <c r="J647" s="178"/>
      <c r="K647" s="178"/>
      <c r="L647" s="178"/>
      <c r="M647" s="178"/>
      <c r="N647" s="178"/>
      <c r="O647" s="178"/>
      <c r="P647" s="178"/>
      <c r="Q647" s="178"/>
      <c r="R647" s="91">
        <f t="shared" si="68"/>
        <v>0</v>
      </c>
      <c r="S647" s="13" t="b">
        <f t="shared" si="69"/>
        <v>1</v>
      </c>
      <c r="T647" s="13" t="b">
        <f t="shared" si="70"/>
        <v>1</v>
      </c>
      <c r="U647" s="13" t="b">
        <f t="shared" si="71"/>
        <v>1</v>
      </c>
      <c r="V647" s="13" t="b">
        <f t="shared" si="65"/>
        <v>1</v>
      </c>
      <c r="W647" s="13" t="b">
        <f t="shared" si="66"/>
        <v>1</v>
      </c>
      <c r="X647" s="13" t="b">
        <f t="shared" si="67"/>
        <v>1</v>
      </c>
    </row>
    <row r="648" spans="1:24">
      <c r="A648" s="90">
        <v>633</v>
      </c>
      <c r="B648" s="185"/>
      <c r="C648" s="186"/>
      <c r="D648" s="177"/>
      <c r="E648" s="177"/>
      <c r="F648" s="177"/>
      <c r="G648" s="178"/>
      <c r="H648" s="178"/>
      <c r="I648" s="178"/>
      <c r="J648" s="178"/>
      <c r="K648" s="178"/>
      <c r="L648" s="178"/>
      <c r="M648" s="178"/>
      <c r="N648" s="178"/>
      <c r="O648" s="178"/>
      <c r="P648" s="178"/>
      <c r="Q648" s="178"/>
      <c r="R648" s="91">
        <f t="shared" si="68"/>
        <v>0</v>
      </c>
      <c r="S648" s="13" t="b">
        <f t="shared" si="69"/>
        <v>1</v>
      </c>
      <c r="T648" s="13" t="b">
        <f t="shared" si="70"/>
        <v>1</v>
      </c>
      <c r="U648" s="13" t="b">
        <f t="shared" si="71"/>
        <v>1</v>
      </c>
      <c r="V648" s="13" t="b">
        <f t="shared" si="65"/>
        <v>1</v>
      </c>
      <c r="W648" s="13" t="b">
        <f t="shared" si="66"/>
        <v>1</v>
      </c>
      <c r="X648" s="13" t="b">
        <f t="shared" si="67"/>
        <v>1</v>
      </c>
    </row>
    <row r="649" spans="1:24">
      <c r="A649" s="90">
        <v>634</v>
      </c>
      <c r="B649" s="185"/>
      <c r="C649" s="186"/>
      <c r="D649" s="177"/>
      <c r="E649" s="177"/>
      <c r="F649" s="177"/>
      <c r="G649" s="178"/>
      <c r="H649" s="178"/>
      <c r="I649" s="178"/>
      <c r="J649" s="178"/>
      <c r="K649" s="178"/>
      <c r="L649" s="178"/>
      <c r="M649" s="178"/>
      <c r="N649" s="178"/>
      <c r="O649" s="178"/>
      <c r="P649" s="178"/>
      <c r="Q649" s="178"/>
      <c r="R649" s="91">
        <f t="shared" si="68"/>
        <v>0</v>
      </c>
      <c r="S649" s="13" t="b">
        <f t="shared" si="69"/>
        <v>1</v>
      </c>
      <c r="T649" s="13" t="b">
        <f t="shared" si="70"/>
        <v>1</v>
      </c>
      <c r="U649" s="13" t="b">
        <f t="shared" si="71"/>
        <v>1</v>
      </c>
      <c r="V649" s="13" t="b">
        <f t="shared" si="65"/>
        <v>1</v>
      </c>
      <c r="W649" s="13" t="b">
        <f t="shared" si="66"/>
        <v>1</v>
      </c>
      <c r="X649" s="13" t="b">
        <f t="shared" si="67"/>
        <v>1</v>
      </c>
    </row>
    <row r="650" spans="1:24">
      <c r="A650" s="90">
        <v>635</v>
      </c>
      <c r="B650" s="185"/>
      <c r="C650" s="186"/>
      <c r="D650" s="177"/>
      <c r="E650" s="177"/>
      <c r="F650" s="177"/>
      <c r="G650" s="178"/>
      <c r="H650" s="178"/>
      <c r="I650" s="178"/>
      <c r="J650" s="178"/>
      <c r="K650" s="178"/>
      <c r="L650" s="178"/>
      <c r="M650" s="178"/>
      <c r="N650" s="178"/>
      <c r="O650" s="178"/>
      <c r="P650" s="178"/>
      <c r="Q650" s="178"/>
      <c r="R650" s="91">
        <f t="shared" si="68"/>
        <v>0</v>
      </c>
      <c r="S650" s="13" t="b">
        <f t="shared" si="69"/>
        <v>1</v>
      </c>
      <c r="T650" s="13" t="b">
        <f t="shared" si="70"/>
        <v>1</v>
      </c>
      <c r="U650" s="13" t="b">
        <f t="shared" si="71"/>
        <v>1</v>
      </c>
      <c r="V650" s="13" t="b">
        <f t="shared" si="65"/>
        <v>1</v>
      </c>
      <c r="W650" s="13" t="b">
        <f t="shared" si="66"/>
        <v>1</v>
      </c>
      <c r="X650" s="13" t="b">
        <f t="shared" si="67"/>
        <v>1</v>
      </c>
    </row>
    <row r="651" spans="1:24">
      <c r="A651" s="90">
        <v>636</v>
      </c>
      <c r="B651" s="185"/>
      <c r="C651" s="186"/>
      <c r="D651" s="177"/>
      <c r="E651" s="177"/>
      <c r="F651" s="177"/>
      <c r="G651" s="178"/>
      <c r="H651" s="178"/>
      <c r="I651" s="178"/>
      <c r="J651" s="178"/>
      <c r="K651" s="178"/>
      <c r="L651" s="178"/>
      <c r="M651" s="178"/>
      <c r="N651" s="178"/>
      <c r="O651" s="178"/>
      <c r="P651" s="178"/>
      <c r="Q651" s="178"/>
      <c r="R651" s="91">
        <f t="shared" si="68"/>
        <v>0</v>
      </c>
      <c r="S651" s="13" t="b">
        <f t="shared" si="69"/>
        <v>1</v>
      </c>
      <c r="T651" s="13" t="b">
        <f t="shared" si="70"/>
        <v>1</v>
      </c>
      <c r="U651" s="13" t="b">
        <f t="shared" si="71"/>
        <v>1</v>
      </c>
      <c r="V651" s="13" t="b">
        <f t="shared" si="65"/>
        <v>1</v>
      </c>
      <c r="W651" s="13" t="b">
        <f t="shared" si="66"/>
        <v>1</v>
      </c>
      <c r="X651" s="13" t="b">
        <f t="shared" si="67"/>
        <v>1</v>
      </c>
    </row>
    <row r="652" spans="1:24">
      <c r="A652" s="90">
        <v>637</v>
      </c>
      <c r="B652" s="185"/>
      <c r="C652" s="186"/>
      <c r="D652" s="177"/>
      <c r="E652" s="177"/>
      <c r="F652" s="177"/>
      <c r="G652" s="178"/>
      <c r="H652" s="178"/>
      <c r="I652" s="178"/>
      <c r="J652" s="178"/>
      <c r="K652" s="178"/>
      <c r="L652" s="178"/>
      <c r="M652" s="178"/>
      <c r="N652" s="178"/>
      <c r="O652" s="178"/>
      <c r="P652" s="178"/>
      <c r="Q652" s="178"/>
      <c r="R652" s="91">
        <f t="shared" si="68"/>
        <v>0</v>
      </c>
      <c r="S652" s="13" t="b">
        <f t="shared" si="69"/>
        <v>1</v>
      </c>
      <c r="T652" s="13" t="b">
        <f t="shared" si="70"/>
        <v>1</v>
      </c>
      <c r="U652" s="13" t="b">
        <f t="shared" si="71"/>
        <v>1</v>
      </c>
      <c r="V652" s="13" t="b">
        <f t="shared" si="65"/>
        <v>1</v>
      </c>
      <c r="W652" s="13" t="b">
        <f t="shared" si="66"/>
        <v>1</v>
      </c>
      <c r="X652" s="13" t="b">
        <f t="shared" si="67"/>
        <v>1</v>
      </c>
    </row>
    <row r="653" spans="1:24">
      <c r="A653" s="90">
        <v>638</v>
      </c>
      <c r="B653" s="185"/>
      <c r="C653" s="186"/>
      <c r="D653" s="177"/>
      <c r="E653" s="177"/>
      <c r="F653" s="177"/>
      <c r="G653" s="178"/>
      <c r="H653" s="178"/>
      <c r="I653" s="178"/>
      <c r="J653" s="178"/>
      <c r="K653" s="178"/>
      <c r="L653" s="178"/>
      <c r="M653" s="178"/>
      <c r="N653" s="178"/>
      <c r="O653" s="178"/>
      <c r="P653" s="178"/>
      <c r="Q653" s="178"/>
      <c r="R653" s="91">
        <f t="shared" si="68"/>
        <v>0</v>
      </c>
      <c r="S653" s="13" t="b">
        <f t="shared" si="69"/>
        <v>1</v>
      </c>
      <c r="T653" s="13" t="b">
        <f t="shared" si="70"/>
        <v>1</v>
      </c>
      <c r="U653" s="13" t="b">
        <f t="shared" si="71"/>
        <v>1</v>
      </c>
      <c r="V653" s="13" t="b">
        <f t="shared" si="65"/>
        <v>1</v>
      </c>
      <c r="W653" s="13" t="b">
        <f t="shared" si="66"/>
        <v>1</v>
      </c>
      <c r="X653" s="13" t="b">
        <f t="shared" si="67"/>
        <v>1</v>
      </c>
    </row>
    <row r="654" spans="1:24">
      <c r="A654" s="90">
        <v>639</v>
      </c>
      <c r="B654" s="185"/>
      <c r="C654" s="186"/>
      <c r="D654" s="177"/>
      <c r="E654" s="177"/>
      <c r="F654" s="177"/>
      <c r="G654" s="178"/>
      <c r="H654" s="178"/>
      <c r="I654" s="178"/>
      <c r="J654" s="178"/>
      <c r="K654" s="178"/>
      <c r="L654" s="178"/>
      <c r="M654" s="178"/>
      <c r="N654" s="178"/>
      <c r="O654" s="178"/>
      <c r="P654" s="178"/>
      <c r="Q654" s="178"/>
      <c r="R654" s="91">
        <f t="shared" si="68"/>
        <v>0</v>
      </c>
      <c r="S654" s="13" t="b">
        <f t="shared" si="69"/>
        <v>1</v>
      </c>
      <c r="T654" s="13" t="b">
        <f t="shared" si="70"/>
        <v>1</v>
      </c>
      <c r="U654" s="13" t="b">
        <f t="shared" si="71"/>
        <v>1</v>
      </c>
      <c r="V654" s="13" t="b">
        <f t="shared" si="65"/>
        <v>1</v>
      </c>
      <c r="W654" s="13" t="b">
        <f t="shared" si="66"/>
        <v>1</v>
      </c>
      <c r="X654" s="13" t="b">
        <f t="shared" si="67"/>
        <v>1</v>
      </c>
    </row>
    <row r="655" spans="1:24">
      <c r="A655" s="90">
        <v>640</v>
      </c>
      <c r="B655" s="185"/>
      <c r="C655" s="186"/>
      <c r="D655" s="177"/>
      <c r="E655" s="177"/>
      <c r="F655" s="177"/>
      <c r="G655" s="178"/>
      <c r="H655" s="178"/>
      <c r="I655" s="178"/>
      <c r="J655" s="178"/>
      <c r="K655" s="178"/>
      <c r="L655" s="178"/>
      <c r="M655" s="178"/>
      <c r="N655" s="178"/>
      <c r="O655" s="178"/>
      <c r="P655" s="178"/>
      <c r="Q655" s="178"/>
      <c r="R655" s="91">
        <f t="shared" si="68"/>
        <v>0</v>
      </c>
      <c r="S655" s="13" t="b">
        <f t="shared" si="69"/>
        <v>1</v>
      </c>
      <c r="T655" s="13" t="b">
        <f t="shared" si="70"/>
        <v>1</v>
      </c>
      <c r="U655" s="13" t="b">
        <f t="shared" si="71"/>
        <v>1</v>
      </c>
      <c r="V655" s="13" t="b">
        <f t="shared" si="65"/>
        <v>1</v>
      </c>
      <c r="W655" s="13" t="b">
        <f t="shared" si="66"/>
        <v>1</v>
      </c>
      <c r="X655" s="13" t="b">
        <f t="shared" si="67"/>
        <v>1</v>
      </c>
    </row>
    <row r="656" spans="1:24">
      <c r="A656" s="90">
        <v>641</v>
      </c>
      <c r="B656" s="185"/>
      <c r="C656" s="186"/>
      <c r="D656" s="177"/>
      <c r="E656" s="177"/>
      <c r="F656" s="177"/>
      <c r="G656" s="178"/>
      <c r="H656" s="178"/>
      <c r="I656" s="178"/>
      <c r="J656" s="178"/>
      <c r="K656" s="178"/>
      <c r="L656" s="178"/>
      <c r="M656" s="178"/>
      <c r="N656" s="178"/>
      <c r="O656" s="178"/>
      <c r="P656" s="178"/>
      <c r="Q656" s="178"/>
      <c r="R656" s="91">
        <f t="shared" si="68"/>
        <v>0</v>
      </c>
      <c r="S656" s="13" t="b">
        <f t="shared" si="69"/>
        <v>1</v>
      </c>
      <c r="T656" s="13" t="b">
        <f t="shared" si="70"/>
        <v>1</v>
      </c>
      <c r="U656" s="13" t="b">
        <f t="shared" si="71"/>
        <v>1</v>
      </c>
      <c r="V656" s="13" t="b">
        <f t="shared" ref="V656:V719" si="72">IF(D656="",TRUE,(IF(ISNUMBER(MATCH(D656,CountriesList,0)),TRUE,FALSE)))</f>
        <v>1</v>
      </c>
      <c r="W656" s="13" t="b">
        <f t="shared" ref="W656:W719" si="73">IF(E656="",TRUE,(IF(ISNUMBER(MATCH(E656,typeofentityList,0)),TRUE,FALSE)))</f>
        <v>1</v>
      </c>
      <c r="X656" s="13" t="b">
        <f t="shared" ref="X656:X719" si="74">IF(F656="",TRUE,(IF(ISNUMBER(MATCH(F656,RelationList,0)),TRUE,FALSE)))</f>
        <v>1</v>
      </c>
    </row>
    <row r="657" spans="1:24">
      <c r="A657" s="90">
        <v>642</v>
      </c>
      <c r="B657" s="185"/>
      <c r="C657" s="186"/>
      <c r="D657" s="177"/>
      <c r="E657" s="177"/>
      <c r="F657" s="177"/>
      <c r="G657" s="178"/>
      <c r="H657" s="178"/>
      <c r="I657" s="178"/>
      <c r="J657" s="178"/>
      <c r="K657" s="178"/>
      <c r="L657" s="178"/>
      <c r="M657" s="178"/>
      <c r="N657" s="178"/>
      <c r="O657" s="178"/>
      <c r="P657" s="178"/>
      <c r="Q657" s="178"/>
      <c r="R657" s="91">
        <f t="shared" ref="R657:R720" si="75">SUM(G657:Q657)</f>
        <v>0</v>
      </c>
      <c r="S657" s="13" t="b">
        <f t="shared" si="69"/>
        <v>1</v>
      </c>
      <c r="T657" s="13" t="b">
        <f t="shared" si="70"/>
        <v>1</v>
      </c>
      <c r="U657" s="13" t="b">
        <f t="shared" si="71"/>
        <v>1</v>
      </c>
      <c r="V657" s="13" t="b">
        <f t="shared" si="72"/>
        <v>1</v>
      </c>
      <c r="W657" s="13" t="b">
        <f t="shared" si="73"/>
        <v>1</v>
      </c>
      <c r="X657" s="13" t="b">
        <f t="shared" si="74"/>
        <v>1</v>
      </c>
    </row>
    <row r="658" spans="1:24">
      <c r="A658" s="90">
        <v>643</v>
      </c>
      <c r="B658" s="185"/>
      <c r="C658" s="186"/>
      <c r="D658" s="177"/>
      <c r="E658" s="177"/>
      <c r="F658" s="177"/>
      <c r="G658" s="178"/>
      <c r="H658" s="178"/>
      <c r="I658" s="178"/>
      <c r="J658" s="178"/>
      <c r="K658" s="178"/>
      <c r="L658" s="178"/>
      <c r="M658" s="178"/>
      <c r="N658" s="178"/>
      <c r="O658" s="178"/>
      <c r="P658" s="178"/>
      <c r="Q658" s="178"/>
      <c r="R658" s="91">
        <f t="shared" si="75"/>
        <v>0</v>
      </c>
      <c r="S658" s="13" t="b">
        <f t="shared" ref="S658:S721" si="76">IF(ISBLANK(B658),TRUE,IF(OR(ISBLANK(C658),ISBLANK(D658),ISBLANK(E658),ISBLANK(F658),ISBLANK(G658),ISBLANK(H658),ISBLANK(I658),ISBLANK(J658),ISBLANK(K658),ISBLANK(L658),ISBLANK(M658),ISBLANK(N658),ISBLANK(O658),ISBLANK(P658),ISBLANK(Q658),ISBLANK(R658)),FALSE,TRUE))</f>
        <v>1</v>
      </c>
      <c r="T658" s="13" t="b">
        <f t="shared" ref="T658:T721" si="77">IF(OR(AND(B658="N/A",D658="N/A",E658="N/A",F658="N/A"),AND(ISBLANK(B658),ISBLANK(D658),ISBLANK(E658),ISBLANK(F658)),AND(NOT(ISBLANK(B658)),B658&lt;&gt;"N/A",NOT(ISBLANK(D658)),D658&lt;&gt;"N/A",NOT(ISBLANK(E658)),E658&lt;&gt;"N/A",NOT(ISBLANK(F658)),F658&lt;&gt;"N/A")),TRUE,FALSE)</f>
        <v>1</v>
      </c>
      <c r="U658" s="13" t="b">
        <f t="shared" ref="U658:U721" si="78">IF(OR((AND(B658="N/A",R658=0)),(AND((ISBLANK(B658)=TRUE),R658=0)),(AND(NOT(ISBLANK(B658)),B658&lt;&gt;"N/A",R658&lt;&gt;0))),TRUE,FALSE)</f>
        <v>1</v>
      </c>
      <c r="V658" s="13" t="b">
        <f t="shared" si="72"/>
        <v>1</v>
      </c>
      <c r="W658" s="13" t="b">
        <f t="shared" si="73"/>
        <v>1</v>
      </c>
      <c r="X658" s="13" t="b">
        <f t="shared" si="74"/>
        <v>1</v>
      </c>
    </row>
    <row r="659" spans="1:24">
      <c r="A659" s="90">
        <v>644</v>
      </c>
      <c r="B659" s="185"/>
      <c r="C659" s="186"/>
      <c r="D659" s="177"/>
      <c r="E659" s="177"/>
      <c r="F659" s="177"/>
      <c r="G659" s="178"/>
      <c r="H659" s="178"/>
      <c r="I659" s="178"/>
      <c r="J659" s="178"/>
      <c r="K659" s="178"/>
      <c r="L659" s="178"/>
      <c r="M659" s="178"/>
      <c r="N659" s="178"/>
      <c r="O659" s="178"/>
      <c r="P659" s="178"/>
      <c r="Q659" s="178"/>
      <c r="R659" s="91">
        <f t="shared" si="75"/>
        <v>0</v>
      </c>
      <c r="S659" s="13" t="b">
        <f t="shared" si="76"/>
        <v>1</v>
      </c>
      <c r="T659" s="13" t="b">
        <f t="shared" si="77"/>
        <v>1</v>
      </c>
      <c r="U659" s="13" t="b">
        <f t="shared" si="78"/>
        <v>1</v>
      </c>
      <c r="V659" s="13" t="b">
        <f t="shared" si="72"/>
        <v>1</v>
      </c>
      <c r="W659" s="13" t="b">
        <f t="shared" si="73"/>
        <v>1</v>
      </c>
      <c r="X659" s="13" t="b">
        <f t="shared" si="74"/>
        <v>1</v>
      </c>
    </row>
    <row r="660" spans="1:24">
      <c r="A660" s="90">
        <v>645</v>
      </c>
      <c r="B660" s="185"/>
      <c r="C660" s="186"/>
      <c r="D660" s="177"/>
      <c r="E660" s="177"/>
      <c r="F660" s="177"/>
      <c r="G660" s="178"/>
      <c r="H660" s="178"/>
      <c r="I660" s="178"/>
      <c r="J660" s="178"/>
      <c r="K660" s="178"/>
      <c r="L660" s="178"/>
      <c r="M660" s="178"/>
      <c r="N660" s="178"/>
      <c r="O660" s="178"/>
      <c r="P660" s="178"/>
      <c r="Q660" s="178"/>
      <c r="R660" s="91">
        <f t="shared" si="75"/>
        <v>0</v>
      </c>
      <c r="S660" s="13" t="b">
        <f t="shared" si="76"/>
        <v>1</v>
      </c>
      <c r="T660" s="13" t="b">
        <f t="shared" si="77"/>
        <v>1</v>
      </c>
      <c r="U660" s="13" t="b">
        <f t="shared" si="78"/>
        <v>1</v>
      </c>
      <c r="V660" s="13" t="b">
        <f t="shared" si="72"/>
        <v>1</v>
      </c>
      <c r="W660" s="13" t="b">
        <f t="shared" si="73"/>
        <v>1</v>
      </c>
      <c r="X660" s="13" t="b">
        <f t="shared" si="74"/>
        <v>1</v>
      </c>
    </row>
    <row r="661" spans="1:24">
      <c r="A661" s="90">
        <v>646</v>
      </c>
      <c r="B661" s="185"/>
      <c r="C661" s="186"/>
      <c r="D661" s="177"/>
      <c r="E661" s="177"/>
      <c r="F661" s="177"/>
      <c r="G661" s="178"/>
      <c r="H661" s="178"/>
      <c r="I661" s="178"/>
      <c r="J661" s="178"/>
      <c r="K661" s="178"/>
      <c r="L661" s="178"/>
      <c r="M661" s="178"/>
      <c r="N661" s="178"/>
      <c r="O661" s="178"/>
      <c r="P661" s="178"/>
      <c r="Q661" s="178"/>
      <c r="R661" s="91">
        <f t="shared" si="75"/>
        <v>0</v>
      </c>
      <c r="S661" s="13" t="b">
        <f t="shared" si="76"/>
        <v>1</v>
      </c>
      <c r="T661" s="13" t="b">
        <f t="shared" si="77"/>
        <v>1</v>
      </c>
      <c r="U661" s="13" t="b">
        <f t="shared" si="78"/>
        <v>1</v>
      </c>
      <c r="V661" s="13" t="b">
        <f t="shared" si="72"/>
        <v>1</v>
      </c>
      <c r="W661" s="13" t="b">
        <f t="shared" si="73"/>
        <v>1</v>
      </c>
      <c r="X661" s="13" t="b">
        <f t="shared" si="74"/>
        <v>1</v>
      </c>
    </row>
    <row r="662" spans="1:24">
      <c r="A662" s="90">
        <v>647</v>
      </c>
      <c r="B662" s="185"/>
      <c r="C662" s="186"/>
      <c r="D662" s="177"/>
      <c r="E662" s="177"/>
      <c r="F662" s="177"/>
      <c r="G662" s="178"/>
      <c r="H662" s="178"/>
      <c r="I662" s="178"/>
      <c r="J662" s="178"/>
      <c r="K662" s="178"/>
      <c r="L662" s="178"/>
      <c r="M662" s="178"/>
      <c r="N662" s="178"/>
      <c r="O662" s="178"/>
      <c r="P662" s="178"/>
      <c r="Q662" s="178"/>
      <c r="R662" s="91">
        <f t="shared" si="75"/>
        <v>0</v>
      </c>
      <c r="S662" s="13" t="b">
        <f t="shared" si="76"/>
        <v>1</v>
      </c>
      <c r="T662" s="13" t="b">
        <f t="shared" si="77"/>
        <v>1</v>
      </c>
      <c r="U662" s="13" t="b">
        <f t="shared" si="78"/>
        <v>1</v>
      </c>
      <c r="V662" s="13" t="b">
        <f t="shared" si="72"/>
        <v>1</v>
      </c>
      <c r="W662" s="13" t="b">
        <f t="shared" si="73"/>
        <v>1</v>
      </c>
      <c r="X662" s="13" t="b">
        <f t="shared" si="74"/>
        <v>1</v>
      </c>
    </row>
    <row r="663" spans="1:24">
      <c r="A663" s="90">
        <v>648</v>
      </c>
      <c r="B663" s="185"/>
      <c r="C663" s="186"/>
      <c r="D663" s="177"/>
      <c r="E663" s="177"/>
      <c r="F663" s="177"/>
      <c r="G663" s="178"/>
      <c r="H663" s="178"/>
      <c r="I663" s="178"/>
      <c r="J663" s="178"/>
      <c r="K663" s="178"/>
      <c r="L663" s="178"/>
      <c r="M663" s="178"/>
      <c r="N663" s="178"/>
      <c r="O663" s="178"/>
      <c r="P663" s="178"/>
      <c r="Q663" s="178"/>
      <c r="R663" s="91">
        <f t="shared" si="75"/>
        <v>0</v>
      </c>
      <c r="S663" s="13" t="b">
        <f t="shared" si="76"/>
        <v>1</v>
      </c>
      <c r="T663" s="13" t="b">
        <f t="shared" si="77"/>
        <v>1</v>
      </c>
      <c r="U663" s="13" t="b">
        <f t="shared" si="78"/>
        <v>1</v>
      </c>
      <c r="V663" s="13" t="b">
        <f t="shared" si="72"/>
        <v>1</v>
      </c>
      <c r="W663" s="13" t="b">
        <f t="shared" si="73"/>
        <v>1</v>
      </c>
      <c r="X663" s="13" t="b">
        <f t="shared" si="74"/>
        <v>1</v>
      </c>
    </row>
    <row r="664" spans="1:24">
      <c r="A664" s="90">
        <v>649</v>
      </c>
      <c r="B664" s="185"/>
      <c r="C664" s="186"/>
      <c r="D664" s="177"/>
      <c r="E664" s="177"/>
      <c r="F664" s="177"/>
      <c r="G664" s="178"/>
      <c r="H664" s="178"/>
      <c r="I664" s="178"/>
      <c r="J664" s="178"/>
      <c r="K664" s="178"/>
      <c r="L664" s="178"/>
      <c r="M664" s="178"/>
      <c r="N664" s="178"/>
      <c r="O664" s="178"/>
      <c r="P664" s="178"/>
      <c r="Q664" s="178"/>
      <c r="R664" s="91">
        <f t="shared" si="75"/>
        <v>0</v>
      </c>
      <c r="S664" s="13" t="b">
        <f t="shared" si="76"/>
        <v>1</v>
      </c>
      <c r="T664" s="13" t="b">
        <f t="shared" si="77"/>
        <v>1</v>
      </c>
      <c r="U664" s="13" t="b">
        <f t="shared" si="78"/>
        <v>1</v>
      </c>
      <c r="V664" s="13" t="b">
        <f t="shared" si="72"/>
        <v>1</v>
      </c>
      <c r="W664" s="13" t="b">
        <f t="shared" si="73"/>
        <v>1</v>
      </c>
      <c r="X664" s="13" t="b">
        <f t="shared" si="74"/>
        <v>1</v>
      </c>
    </row>
    <row r="665" spans="1:24">
      <c r="A665" s="90">
        <v>650</v>
      </c>
      <c r="B665" s="185"/>
      <c r="C665" s="186"/>
      <c r="D665" s="177"/>
      <c r="E665" s="177"/>
      <c r="F665" s="177"/>
      <c r="G665" s="178"/>
      <c r="H665" s="178"/>
      <c r="I665" s="178"/>
      <c r="J665" s="178"/>
      <c r="K665" s="178"/>
      <c r="L665" s="178"/>
      <c r="M665" s="178"/>
      <c r="N665" s="178"/>
      <c r="O665" s="178"/>
      <c r="P665" s="178"/>
      <c r="Q665" s="178"/>
      <c r="R665" s="91">
        <f t="shared" si="75"/>
        <v>0</v>
      </c>
      <c r="S665" s="13" t="b">
        <f t="shared" si="76"/>
        <v>1</v>
      </c>
      <c r="T665" s="13" t="b">
        <f t="shared" si="77"/>
        <v>1</v>
      </c>
      <c r="U665" s="13" t="b">
        <f t="shared" si="78"/>
        <v>1</v>
      </c>
      <c r="V665" s="13" t="b">
        <f t="shared" si="72"/>
        <v>1</v>
      </c>
      <c r="W665" s="13" t="b">
        <f t="shared" si="73"/>
        <v>1</v>
      </c>
      <c r="X665" s="13" t="b">
        <f t="shared" si="74"/>
        <v>1</v>
      </c>
    </row>
    <row r="666" spans="1:24">
      <c r="A666" s="90">
        <v>651</v>
      </c>
      <c r="B666" s="185"/>
      <c r="C666" s="186"/>
      <c r="D666" s="177"/>
      <c r="E666" s="177"/>
      <c r="F666" s="177"/>
      <c r="G666" s="178"/>
      <c r="H666" s="178"/>
      <c r="I666" s="178"/>
      <c r="J666" s="178"/>
      <c r="K666" s="178"/>
      <c r="L666" s="178"/>
      <c r="M666" s="178"/>
      <c r="N666" s="178"/>
      <c r="O666" s="178"/>
      <c r="P666" s="178"/>
      <c r="Q666" s="178"/>
      <c r="R666" s="91">
        <f t="shared" si="75"/>
        <v>0</v>
      </c>
      <c r="S666" s="13" t="b">
        <f t="shared" si="76"/>
        <v>1</v>
      </c>
      <c r="T666" s="13" t="b">
        <f t="shared" si="77"/>
        <v>1</v>
      </c>
      <c r="U666" s="13" t="b">
        <f t="shared" si="78"/>
        <v>1</v>
      </c>
      <c r="V666" s="13" t="b">
        <f t="shared" si="72"/>
        <v>1</v>
      </c>
      <c r="W666" s="13" t="b">
        <f t="shared" si="73"/>
        <v>1</v>
      </c>
      <c r="X666" s="13" t="b">
        <f t="shared" si="74"/>
        <v>1</v>
      </c>
    </row>
    <row r="667" spans="1:24">
      <c r="A667" s="90">
        <v>652</v>
      </c>
      <c r="B667" s="185"/>
      <c r="C667" s="186"/>
      <c r="D667" s="177"/>
      <c r="E667" s="177"/>
      <c r="F667" s="177"/>
      <c r="G667" s="178"/>
      <c r="H667" s="178"/>
      <c r="I667" s="178"/>
      <c r="J667" s="178"/>
      <c r="K667" s="178"/>
      <c r="L667" s="178"/>
      <c r="M667" s="178"/>
      <c r="N667" s="178"/>
      <c r="O667" s="178"/>
      <c r="P667" s="178"/>
      <c r="Q667" s="178"/>
      <c r="R667" s="91">
        <f t="shared" si="75"/>
        <v>0</v>
      </c>
      <c r="S667" s="13" t="b">
        <f t="shared" si="76"/>
        <v>1</v>
      </c>
      <c r="T667" s="13" t="b">
        <f t="shared" si="77"/>
        <v>1</v>
      </c>
      <c r="U667" s="13" t="b">
        <f t="shared" si="78"/>
        <v>1</v>
      </c>
      <c r="V667" s="13" t="b">
        <f t="shared" si="72"/>
        <v>1</v>
      </c>
      <c r="W667" s="13" t="b">
        <f t="shared" si="73"/>
        <v>1</v>
      </c>
      <c r="X667" s="13" t="b">
        <f t="shared" si="74"/>
        <v>1</v>
      </c>
    </row>
    <row r="668" spans="1:24">
      <c r="A668" s="90">
        <v>653</v>
      </c>
      <c r="B668" s="185"/>
      <c r="C668" s="186"/>
      <c r="D668" s="177"/>
      <c r="E668" s="177"/>
      <c r="F668" s="177"/>
      <c r="G668" s="178"/>
      <c r="H668" s="178"/>
      <c r="I668" s="178"/>
      <c r="J668" s="178"/>
      <c r="K668" s="178"/>
      <c r="L668" s="178"/>
      <c r="M668" s="178"/>
      <c r="N668" s="178"/>
      <c r="O668" s="178"/>
      <c r="P668" s="178"/>
      <c r="Q668" s="178"/>
      <c r="R668" s="91">
        <f t="shared" si="75"/>
        <v>0</v>
      </c>
      <c r="S668" s="13" t="b">
        <f t="shared" si="76"/>
        <v>1</v>
      </c>
      <c r="T668" s="13" t="b">
        <f t="shared" si="77"/>
        <v>1</v>
      </c>
      <c r="U668" s="13" t="b">
        <f t="shared" si="78"/>
        <v>1</v>
      </c>
      <c r="V668" s="13" t="b">
        <f t="shared" si="72"/>
        <v>1</v>
      </c>
      <c r="W668" s="13" t="b">
        <f t="shared" si="73"/>
        <v>1</v>
      </c>
      <c r="X668" s="13" t="b">
        <f t="shared" si="74"/>
        <v>1</v>
      </c>
    </row>
    <row r="669" spans="1:24">
      <c r="A669" s="90">
        <v>654</v>
      </c>
      <c r="B669" s="185"/>
      <c r="C669" s="186"/>
      <c r="D669" s="177"/>
      <c r="E669" s="177"/>
      <c r="F669" s="177"/>
      <c r="G669" s="178"/>
      <c r="H669" s="178"/>
      <c r="I669" s="178"/>
      <c r="J669" s="178"/>
      <c r="K669" s="178"/>
      <c r="L669" s="178"/>
      <c r="M669" s="178"/>
      <c r="N669" s="178"/>
      <c r="O669" s="178"/>
      <c r="P669" s="178"/>
      <c r="Q669" s="178"/>
      <c r="R669" s="91">
        <f t="shared" si="75"/>
        <v>0</v>
      </c>
      <c r="S669" s="13" t="b">
        <f t="shared" si="76"/>
        <v>1</v>
      </c>
      <c r="T669" s="13" t="b">
        <f t="shared" si="77"/>
        <v>1</v>
      </c>
      <c r="U669" s="13" t="b">
        <f t="shared" si="78"/>
        <v>1</v>
      </c>
      <c r="V669" s="13" t="b">
        <f t="shared" si="72"/>
        <v>1</v>
      </c>
      <c r="W669" s="13" t="b">
        <f t="shared" si="73"/>
        <v>1</v>
      </c>
      <c r="X669" s="13" t="b">
        <f t="shared" si="74"/>
        <v>1</v>
      </c>
    </row>
    <row r="670" spans="1:24">
      <c r="A670" s="90">
        <v>655</v>
      </c>
      <c r="B670" s="185"/>
      <c r="C670" s="186"/>
      <c r="D670" s="177"/>
      <c r="E670" s="177"/>
      <c r="F670" s="177"/>
      <c r="G670" s="178"/>
      <c r="H670" s="178"/>
      <c r="I670" s="178"/>
      <c r="J670" s="178"/>
      <c r="K670" s="178"/>
      <c r="L670" s="178"/>
      <c r="M670" s="178"/>
      <c r="N670" s="178"/>
      <c r="O670" s="178"/>
      <c r="P670" s="178"/>
      <c r="Q670" s="178"/>
      <c r="R670" s="91">
        <f t="shared" si="75"/>
        <v>0</v>
      </c>
      <c r="S670" s="13" t="b">
        <f t="shared" si="76"/>
        <v>1</v>
      </c>
      <c r="T670" s="13" t="b">
        <f t="shared" si="77"/>
        <v>1</v>
      </c>
      <c r="U670" s="13" t="b">
        <f t="shared" si="78"/>
        <v>1</v>
      </c>
      <c r="V670" s="13" t="b">
        <f t="shared" si="72"/>
        <v>1</v>
      </c>
      <c r="W670" s="13" t="b">
        <f t="shared" si="73"/>
        <v>1</v>
      </c>
      <c r="X670" s="13" t="b">
        <f t="shared" si="74"/>
        <v>1</v>
      </c>
    </row>
    <row r="671" spans="1:24">
      <c r="A671" s="90">
        <v>656</v>
      </c>
      <c r="B671" s="185"/>
      <c r="C671" s="186"/>
      <c r="D671" s="177"/>
      <c r="E671" s="177"/>
      <c r="F671" s="177"/>
      <c r="G671" s="178"/>
      <c r="H671" s="178"/>
      <c r="I671" s="178"/>
      <c r="J671" s="178"/>
      <c r="K671" s="178"/>
      <c r="L671" s="178"/>
      <c r="M671" s="178"/>
      <c r="N671" s="178"/>
      <c r="O671" s="178"/>
      <c r="P671" s="178"/>
      <c r="Q671" s="178"/>
      <c r="R671" s="91">
        <f t="shared" si="75"/>
        <v>0</v>
      </c>
      <c r="S671" s="13" t="b">
        <f t="shared" si="76"/>
        <v>1</v>
      </c>
      <c r="T671" s="13" t="b">
        <f t="shared" si="77"/>
        <v>1</v>
      </c>
      <c r="U671" s="13" t="b">
        <f t="shared" si="78"/>
        <v>1</v>
      </c>
      <c r="V671" s="13" t="b">
        <f t="shared" si="72"/>
        <v>1</v>
      </c>
      <c r="W671" s="13" t="b">
        <f t="shared" si="73"/>
        <v>1</v>
      </c>
      <c r="X671" s="13" t="b">
        <f t="shared" si="74"/>
        <v>1</v>
      </c>
    </row>
    <row r="672" spans="1:24">
      <c r="A672" s="90">
        <v>657</v>
      </c>
      <c r="B672" s="185"/>
      <c r="C672" s="186"/>
      <c r="D672" s="177"/>
      <c r="E672" s="177"/>
      <c r="F672" s="177"/>
      <c r="G672" s="178"/>
      <c r="H672" s="178"/>
      <c r="I672" s="178"/>
      <c r="J672" s="178"/>
      <c r="K672" s="178"/>
      <c r="L672" s="178"/>
      <c r="M672" s="178"/>
      <c r="N672" s="178"/>
      <c r="O672" s="178"/>
      <c r="P672" s="178"/>
      <c r="Q672" s="178"/>
      <c r="R672" s="91">
        <f t="shared" si="75"/>
        <v>0</v>
      </c>
      <c r="S672" s="13" t="b">
        <f t="shared" si="76"/>
        <v>1</v>
      </c>
      <c r="T672" s="13" t="b">
        <f t="shared" si="77"/>
        <v>1</v>
      </c>
      <c r="U672" s="13" t="b">
        <f t="shared" si="78"/>
        <v>1</v>
      </c>
      <c r="V672" s="13" t="b">
        <f t="shared" si="72"/>
        <v>1</v>
      </c>
      <c r="W672" s="13" t="b">
        <f t="shared" si="73"/>
        <v>1</v>
      </c>
      <c r="X672" s="13" t="b">
        <f t="shared" si="74"/>
        <v>1</v>
      </c>
    </row>
    <row r="673" spans="1:24">
      <c r="A673" s="90">
        <v>658</v>
      </c>
      <c r="B673" s="185"/>
      <c r="C673" s="186"/>
      <c r="D673" s="177"/>
      <c r="E673" s="177"/>
      <c r="F673" s="177"/>
      <c r="G673" s="178"/>
      <c r="H673" s="178"/>
      <c r="I673" s="178"/>
      <c r="J673" s="178"/>
      <c r="K673" s="178"/>
      <c r="L673" s="178"/>
      <c r="M673" s="178"/>
      <c r="N673" s="178"/>
      <c r="O673" s="178"/>
      <c r="P673" s="178"/>
      <c r="Q673" s="178"/>
      <c r="R673" s="91">
        <f t="shared" si="75"/>
        <v>0</v>
      </c>
      <c r="S673" s="13" t="b">
        <f t="shared" si="76"/>
        <v>1</v>
      </c>
      <c r="T673" s="13" t="b">
        <f t="shared" si="77"/>
        <v>1</v>
      </c>
      <c r="U673" s="13" t="b">
        <f t="shared" si="78"/>
        <v>1</v>
      </c>
      <c r="V673" s="13" t="b">
        <f t="shared" si="72"/>
        <v>1</v>
      </c>
      <c r="W673" s="13" t="b">
        <f t="shared" si="73"/>
        <v>1</v>
      </c>
      <c r="X673" s="13" t="b">
        <f t="shared" si="74"/>
        <v>1</v>
      </c>
    </row>
    <row r="674" spans="1:24">
      <c r="A674" s="90">
        <v>659</v>
      </c>
      <c r="B674" s="185"/>
      <c r="C674" s="186"/>
      <c r="D674" s="177"/>
      <c r="E674" s="177"/>
      <c r="F674" s="177"/>
      <c r="G674" s="178"/>
      <c r="H674" s="178"/>
      <c r="I674" s="178"/>
      <c r="J674" s="178"/>
      <c r="K674" s="178"/>
      <c r="L674" s="178"/>
      <c r="M674" s="178"/>
      <c r="N674" s="178"/>
      <c r="O674" s="178"/>
      <c r="P674" s="178"/>
      <c r="Q674" s="178"/>
      <c r="R674" s="91">
        <f t="shared" si="75"/>
        <v>0</v>
      </c>
      <c r="S674" s="13" t="b">
        <f t="shared" si="76"/>
        <v>1</v>
      </c>
      <c r="T674" s="13" t="b">
        <f t="shared" si="77"/>
        <v>1</v>
      </c>
      <c r="U674" s="13" t="b">
        <f t="shared" si="78"/>
        <v>1</v>
      </c>
      <c r="V674" s="13" t="b">
        <f t="shared" si="72"/>
        <v>1</v>
      </c>
      <c r="W674" s="13" t="b">
        <f t="shared" si="73"/>
        <v>1</v>
      </c>
      <c r="X674" s="13" t="b">
        <f t="shared" si="74"/>
        <v>1</v>
      </c>
    </row>
    <row r="675" spans="1:24">
      <c r="A675" s="90">
        <v>660</v>
      </c>
      <c r="B675" s="185"/>
      <c r="C675" s="186"/>
      <c r="D675" s="177"/>
      <c r="E675" s="177"/>
      <c r="F675" s="177"/>
      <c r="G675" s="178"/>
      <c r="H675" s="178"/>
      <c r="I675" s="178"/>
      <c r="J675" s="178"/>
      <c r="K675" s="178"/>
      <c r="L675" s="178"/>
      <c r="M675" s="178"/>
      <c r="N675" s="178"/>
      <c r="O675" s="178"/>
      <c r="P675" s="178"/>
      <c r="Q675" s="178"/>
      <c r="R675" s="91">
        <f t="shared" si="75"/>
        <v>0</v>
      </c>
      <c r="S675" s="13" t="b">
        <f t="shared" si="76"/>
        <v>1</v>
      </c>
      <c r="T675" s="13" t="b">
        <f t="shared" si="77"/>
        <v>1</v>
      </c>
      <c r="U675" s="13" t="b">
        <f t="shared" si="78"/>
        <v>1</v>
      </c>
      <c r="V675" s="13" t="b">
        <f t="shared" si="72"/>
        <v>1</v>
      </c>
      <c r="W675" s="13" t="b">
        <f t="shared" si="73"/>
        <v>1</v>
      </c>
      <c r="X675" s="13" t="b">
        <f t="shared" si="74"/>
        <v>1</v>
      </c>
    </row>
    <row r="676" spans="1:24">
      <c r="A676" s="90">
        <v>661</v>
      </c>
      <c r="B676" s="185"/>
      <c r="C676" s="186"/>
      <c r="D676" s="177"/>
      <c r="E676" s="177"/>
      <c r="F676" s="177"/>
      <c r="G676" s="178"/>
      <c r="H676" s="178"/>
      <c r="I676" s="178"/>
      <c r="J676" s="178"/>
      <c r="K676" s="178"/>
      <c r="L676" s="178"/>
      <c r="M676" s="178"/>
      <c r="N676" s="178"/>
      <c r="O676" s="178"/>
      <c r="P676" s="178"/>
      <c r="Q676" s="178"/>
      <c r="R676" s="91">
        <f t="shared" si="75"/>
        <v>0</v>
      </c>
      <c r="S676" s="13" t="b">
        <f t="shared" si="76"/>
        <v>1</v>
      </c>
      <c r="T676" s="13" t="b">
        <f t="shared" si="77"/>
        <v>1</v>
      </c>
      <c r="U676" s="13" t="b">
        <f t="shared" si="78"/>
        <v>1</v>
      </c>
      <c r="V676" s="13" t="b">
        <f t="shared" si="72"/>
        <v>1</v>
      </c>
      <c r="W676" s="13" t="b">
        <f t="shared" si="73"/>
        <v>1</v>
      </c>
      <c r="X676" s="13" t="b">
        <f t="shared" si="74"/>
        <v>1</v>
      </c>
    </row>
    <row r="677" spans="1:24">
      <c r="A677" s="90">
        <v>662</v>
      </c>
      <c r="B677" s="185"/>
      <c r="C677" s="186"/>
      <c r="D677" s="177"/>
      <c r="E677" s="177"/>
      <c r="F677" s="177"/>
      <c r="G677" s="178"/>
      <c r="H677" s="178"/>
      <c r="I677" s="178"/>
      <c r="J677" s="178"/>
      <c r="K677" s="178"/>
      <c r="L677" s="178"/>
      <c r="M677" s="178"/>
      <c r="N677" s="178"/>
      <c r="O677" s="178"/>
      <c r="P677" s="178"/>
      <c r="Q677" s="178"/>
      <c r="R677" s="91">
        <f t="shared" si="75"/>
        <v>0</v>
      </c>
      <c r="S677" s="13" t="b">
        <f t="shared" si="76"/>
        <v>1</v>
      </c>
      <c r="T677" s="13" t="b">
        <f t="shared" si="77"/>
        <v>1</v>
      </c>
      <c r="U677" s="13" t="b">
        <f t="shared" si="78"/>
        <v>1</v>
      </c>
      <c r="V677" s="13" t="b">
        <f t="shared" si="72"/>
        <v>1</v>
      </c>
      <c r="W677" s="13" t="b">
        <f t="shared" si="73"/>
        <v>1</v>
      </c>
      <c r="X677" s="13" t="b">
        <f t="shared" si="74"/>
        <v>1</v>
      </c>
    </row>
    <row r="678" spans="1:24">
      <c r="A678" s="90">
        <v>663</v>
      </c>
      <c r="B678" s="185"/>
      <c r="C678" s="186"/>
      <c r="D678" s="177"/>
      <c r="E678" s="177"/>
      <c r="F678" s="177"/>
      <c r="G678" s="178"/>
      <c r="H678" s="178"/>
      <c r="I678" s="178"/>
      <c r="J678" s="178"/>
      <c r="K678" s="178"/>
      <c r="L678" s="178"/>
      <c r="M678" s="178"/>
      <c r="N678" s="178"/>
      <c r="O678" s="178"/>
      <c r="P678" s="178"/>
      <c r="Q678" s="178"/>
      <c r="R678" s="91">
        <f t="shared" si="75"/>
        <v>0</v>
      </c>
      <c r="S678" s="13" t="b">
        <f t="shared" si="76"/>
        <v>1</v>
      </c>
      <c r="T678" s="13" t="b">
        <f t="shared" si="77"/>
        <v>1</v>
      </c>
      <c r="U678" s="13" t="b">
        <f t="shared" si="78"/>
        <v>1</v>
      </c>
      <c r="V678" s="13" t="b">
        <f t="shared" si="72"/>
        <v>1</v>
      </c>
      <c r="W678" s="13" t="b">
        <f t="shared" si="73"/>
        <v>1</v>
      </c>
      <c r="X678" s="13" t="b">
        <f t="shared" si="74"/>
        <v>1</v>
      </c>
    </row>
    <row r="679" spans="1:24">
      <c r="A679" s="90">
        <v>664</v>
      </c>
      <c r="B679" s="185"/>
      <c r="C679" s="186"/>
      <c r="D679" s="177"/>
      <c r="E679" s="177"/>
      <c r="F679" s="177"/>
      <c r="G679" s="178"/>
      <c r="H679" s="178"/>
      <c r="I679" s="178"/>
      <c r="J679" s="178"/>
      <c r="K679" s="178"/>
      <c r="L679" s="178"/>
      <c r="M679" s="178"/>
      <c r="N679" s="178"/>
      <c r="O679" s="178"/>
      <c r="P679" s="178"/>
      <c r="Q679" s="178"/>
      <c r="R679" s="91">
        <f t="shared" si="75"/>
        <v>0</v>
      </c>
      <c r="S679" s="13" t="b">
        <f t="shared" si="76"/>
        <v>1</v>
      </c>
      <c r="T679" s="13" t="b">
        <f t="shared" si="77"/>
        <v>1</v>
      </c>
      <c r="U679" s="13" t="b">
        <f t="shared" si="78"/>
        <v>1</v>
      </c>
      <c r="V679" s="13" t="b">
        <f t="shared" si="72"/>
        <v>1</v>
      </c>
      <c r="W679" s="13" t="b">
        <f t="shared" si="73"/>
        <v>1</v>
      </c>
      <c r="X679" s="13" t="b">
        <f t="shared" si="74"/>
        <v>1</v>
      </c>
    </row>
    <row r="680" spans="1:24">
      <c r="A680" s="90">
        <v>665</v>
      </c>
      <c r="B680" s="185"/>
      <c r="C680" s="186"/>
      <c r="D680" s="177"/>
      <c r="E680" s="177"/>
      <c r="F680" s="177"/>
      <c r="G680" s="178"/>
      <c r="H680" s="178"/>
      <c r="I680" s="178"/>
      <c r="J680" s="178"/>
      <c r="K680" s="178"/>
      <c r="L680" s="178"/>
      <c r="M680" s="178"/>
      <c r="N680" s="178"/>
      <c r="O680" s="178"/>
      <c r="P680" s="178"/>
      <c r="Q680" s="178"/>
      <c r="R680" s="91">
        <f t="shared" si="75"/>
        <v>0</v>
      </c>
      <c r="S680" s="13" t="b">
        <f t="shared" si="76"/>
        <v>1</v>
      </c>
      <c r="T680" s="13" t="b">
        <f t="shared" si="77"/>
        <v>1</v>
      </c>
      <c r="U680" s="13" t="b">
        <f t="shared" si="78"/>
        <v>1</v>
      </c>
      <c r="V680" s="13" t="b">
        <f t="shared" si="72"/>
        <v>1</v>
      </c>
      <c r="W680" s="13" t="b">
        <f t="shared" si="73"/>
        <v>1</v>
      </c>
      <c r="X680" s="13" t="b">
        <f t="shared" si="74"/>
        <v>1</v>
      </c>
    </row>
    <row r="681" spans="1:24">
      <c r="A681" s="90">
        <v>666</v>
      </c>
      <c r="B681" s="185"/>
      <c r="C681" s="186"/>
      <c r="D681" s="177"/>
      <c r="E681" s="177"/>
      <c r="F681" s="177"/>
      <c r="G681" s="178"/>
      <c r="H681" s="178"/>
      <c r="I681" s="178"/>
      <c r="J681" s="178"/>
      <c r="K681" s="178"/>
      <c r="L681" s="178"/>
      <c r="M681" s="178"/>
      <c r="N681" s="178"/>
      <c r="O681" s="178"/>
      <c r="P681" s="178"/>
      <c r="Q681" s="178"/>
      <c r="R681" s="91">
        <f t="shared" si="75"/>
        <v>0</v>
      </c>
      <c r="S681" s="13" t="b">
        <f t="shared" si="76"/>
        <v>1</v>
      </c>
      <c r="T681" s="13" t="b">
        <f t="shared" si="77"/>
        <v>1</v>
      </c>
      <c r="U681" s="13" t="b">
        <f t="shared" si="78"/>
        <v>1</v>
      </c>
      <c r="V681" s="13" t="b">
        <f t="shared" si="72"/>
        <v>1</v>
      </c>
      <c r="W681" s="13" t="b">
        <f t="shared" si="73"/>
        <v>1</v>
      </c>
      <c r="X681" s="13" t="b">
        <f t="shared" si="74"/>
        <v>1</v>
      </c>
    </row>
    <row r="682" spans="1:24">
      <c r="A682" s="90">
        <v>667</v>
      </c>
      <c r="B682" s="185"/>
      <c r="C682" s="186"/>
      <c r="D682" s="177"/>
      <c r="E682" s="177"/>
      <c r="F682" s="177"/>
      <c r="G682" s="178"/>
      <c r="H682" s="178"/>
      <c r="I682" s="178"/>
      <c r="J682" s="178"/>
      <c r="K682" s="178"/>
      <c r="L682" s="178"/>
      <c r="M682" s="178"/>
      <c r="N682" s="178"/>
      <c r="O682" s="178"/>
      <c r="P682" s="178"/>
      <c r="Q682" s="178"/>
      <c r="R682" s="91">
        <f t="shared" si="75"/>
        <v>0</v>
      </c>
      <c r="S682" s="13" t="b">
        <f t="shared" si="76"/>
        <v>1</v>
      </c>
      <c r="T682" s="13" t="b">
        <f t="shared" si="77"/>
        <v>1</v>
      </c>
      <c r="U682" s="13" t="b">
        <f t="shared" si="78"/>
        <v>1</v>
      </c>
      <c r="V682" s="13" t="b">
        <f t="shared" si="72"/>
        <v>1</v>
      </c>
      <c r="W682" s="13" t="b">
        <f t="shared" si="73"/>
        <v>1</v>
      </c>
      <c r="X682" s="13" t="b">
        <f t="shared" si="74"/>
        <v>1</v>
      </c>
    </row>
    <row r="683" spans="1:24">
      <c r="A683" s="90">
        <v>668</v>
      </c>
      <c r="B683" s="185"/>
      <c r="C683" s="186"/>
      <c r="D683" s="177"/>
      <c r="E683" s="177"/>
      <c r="F683" s="177"/>
      <c r="G683" s="178"/>
      <c r="H683" s="178"/>
      <c r="I683" s="178"/>
      <c r="J683" s="178"/>
      <c r="K683" s="178"/>
      <c r="L683" s="178"/>
      <c r="M683" s="178"/>
      <c r="N683" s="178"/>
      <c r="O683" s="178"/>
      <c r="P683" s="178"/>
      <c r="Q683" s="178"/>
      <c r="R683" s="91">
        <f t="shared" si="75"/>
        <v>0</v>
      </c>
      <c r="S683" s="13" t="b">
        <f t="shared" si="76"/>
        <v>1</v>
      </c>
      <c r="T683" s="13" t="b">
        <f t="shared" si="77"/>
        <v>1</v>
      </c>
      <c r="U683" s="13" t="b">
        <f t="shared" si="78"/>
        <v>1</v>
      </c>
      <c r="V683" s="13" t="b">
        <f t="shared" si="72"/>
        <v>1</v>
      </c>
      <c r="W683" s="13" t="b">
        <f t="shared" si="73"/>
        <v>1</v>
      </c>
      <c r="X683" s="13" t="b">
        <f t="shared" si="74"/>
        <v>1</v>
      </c>
    </row>
    <row r="684" spans="1:24">
      <c r="A684" s="90">
        <v>669</v>
      </c>
      <c r="B684" s="185"/>
      <c r="C684" s="186"/>
      <c r="D684" s="177"/>
      <c r="E684" s="177"/>
      <c r="F684" s="177"/>
      <c r="G684" s="178"/>
      <c r="H684" s="178"/>
      <c r="I684" s="178"/>
      <c r="J684" s="178"/>
      <c r="K684" s="178"/>
      <c r="L684" s="178"/>
      <c r="M684" s="178"/>
      <c r="N684" s="178"/>
      <c r="O684" s="178"/>
      <c r="P684" s="178"/>
      <c r="Q684" s="178"/>
      <c r="R684" s="91">
        <f t="shared" si="75"/>
        <v>0</v>
      </c>
      <c r="S684" s="13" t="b">
        <f t="shared" si="76"/>
        <v>1</v>
      </c>
      <c r="T684" s="13" t="b">
        <f t="shared" si="77"/>
        <v>1</v>
      </c>
      <c r="U684" s="13" t="b">
        <f t="shared" si="78"/>
        <v>1</v>
      </c>
      <c r="V684" s="13" t="b">
        <f t="shared" si="72"/>
        <v>1</v>
      </c>
      <c r="W684" s="13" t="b">
        <f t="shared" si="73"/>
        <v>1</v>
      </c>
      <c r="X684" s="13" t="b">
        <f t="shared" si="74"/>
        <v>1</v>
      </c>
    </row>
    <row r="685" spans="1:24">
      <c r="A685" s="90">
        <v>670</v>
      </c>
      <c r="B685" s="185"/>
      <c r="C685" s="186"/>
      <c r="D685" s="177"/>
      <c r="E685" s="177"/>
      <c r="F685" s="177"/>
      <c r="G685" s="178"/>
      <c r="H685" s="178"/>
      <c r="I685" s="178"/>
      <c r="J685" s="178"/>
      <c r="K685" s="178"/>
      <c r="L685" s="178"/>
      <c r="M685" s="178"/>
      <c r="N685" s="178"/>
      <c r="O685" s="178"/>
      <c r="P685" s="178"/>
      <c r="Q685" s="178"/>
      <c r="R685" s="91">
        <f t="shared" si="75"/>
        <v>0</v>
      </c>
      <c r="S685" s="13" t="b">
        <f t="shared" si="76"/>
        <v>1</v>
      </c>
      <c r="T685" s="13" t="b">
        <f t="shared" si="77"/>
        <v>1</v>
      </c>
      <c r="U685" s="13" t="b">
        <f t="shared" si="78"/>
        <v>1</v>
      </c>
      <c r="V685" s="13" t="b">
        <f t="shared" si="72"/>
        <v>1</v>
      </c>
      <c r="W685" s="13" t="b">
        <f t="shared" si="73"/>
        <v>1</v>
      </c>
      <c r="X685" s="13" t="b">
        <f t="shared" si="74"/>
        <v>1</v>
      </c>
    </row>
    <row r="686" spans="1:24">
      <c r="A686" s="90">
        <v>671</v>
      </c>
      <c r="B686" s="185"/>
      <c r="C686" s="186"/>
      <c r="D686" s="177"/>
      <c r="E686" s="177"/>
      <c r="F686" s="177"/>
      <c r="G686" s="178"/>
      <c r="H686" s="178"/>
      <c r="I686" s="178"/>
      <c r="J686" s="178"/>
      <c r="K686" s="178"/>
      <c r="L686" s="178"/>
      <c r="M686" s="178"/>
      <c r="N686" s="178"/>
      <c r="O686" s="178"/>
      <c r="P686" s="178"/>
      <c r="Q686" s="178"/>
      <c r="R686" s="91">
        <f t="shared" si="75"/>
        <v>0</v>
      </c>
      <c r="S686" s="13" t="b">
        <f t="shared" si="76"/>
        <v>1</v>
      </c>
      <c r="T686" s="13" t="b">
        <f t="shared" si="77"/>
        <v>1</v>
      </c>
      <c r="U686" s="13" t="b">
        <f t="shared" si="78"/>
        <v>1</v>
      </c>
      <c r="V686" s="13" t="b">
        <f t="shared" si="72"/>
        <v>1</v>
      </c>
      <c r="W686" s="13" t="b">
        <f t="shared" si="73"/>
        <v>1</v>
      </c>
      <c r="X686" s="13" t="b">
        <f t="shared" si="74"/>
        <v>1</v>
      </c>
    </row>
    <row r="687" spans="1:24">
      <c r="A687" s="90">
        <v>672</v>
      </c>
      <c r="B687" s="185"/>
      <c r="C687" s="186"/>
      <c r="D687" s="177"/>
      <c r="E687" s="177"/>
      <c r="F687" s="177"/>
      <c r="G687" s="178"/>
      <c r="H687" s="178"/>
      <c r="I687" s="178"/>
      <c r="J687" s="178"/>
      <c r="K687" s="178"/>
      <c r="L687" s="178"/>
      <c r="M687" s="178"/>
      <c r="N687" s="178"/>
      <c r="O687" s="178"/>
      <c r="P687" s="178"/>
      <c r="Q687" s="178"/>
      <c r="R687" s="91">
        <f t="shared" si="75"/>
        <v>0</v>
      </c>
      <c r="S687" s="13" t="b">
        <f t="shared" si="76"/>
        <v>1</v>
      </c>
      <c r="T687" s="13" t="b">
        <f t="shared" si="77"/>
        <v>1</v>
      </c>
      <c r="U687" s="13" t="b">
        <f t="shared" si="78"/>
        <v>1</v>
      </c>
      <c r="V687" s="13" t="b">
        <f t="shared" si="72"/>
        <v>1</v>
      </c>
      <c r="W687" s="13" t="b">
        <f t="shared" si="73"/>
        <v>1</v>
      </c>
      <c r="X687" s="13" t="b">
        <f t="shared" si="74"/>
        <v>1</v>
      </c>
    </row>
    <row r="688" spans="1:24">
      <c r="A688" s="90">
        <v>673</v>
      </c>
      <c r="B688" s="185"/>
      <c r="C688" s="186"/>
      <c r="D688" s="177"/>
      <c r="E688" s="177"/>
      <c r="F688" s="177"/>
      <c r="G688" s="178"/>
      <c r="H688" s="178"/>
      <c r="I688" s="178"/>
      <c r="J688" s="178"/>
      <c r="K688" s="178"/>
      <c r="L688" s="178"/>
      <c r="M688" s="178"/>
      <c r="N688" s="178"/>
      <c r="O688" s="178"/>
      <c r="P688" s="178"/>
      <c r="Q688" s="178"/>
      <c r="R688" s="91">
        <f t="shared" si="75"/>
        <v>0</v>
      </c>
      <c r="S688" s="13" t="b">
        <f t="shared" si="76"/>
        <v>1</v>
      </c>
      <c r="T688" s="13" t="b">
        <f t="shared" si="77"/>
        <v>1</v>
      </c>
      <c r="U688" s="13" t="b">
        <f t="shared" si="78"/>
        <v>1</v>
      </c>
      <c r="V688" s="13" t="b">
        <f t="shared" si="72"/>
        <v>1</v>
      </c>
      <c r="W688" s="13" t="b">
        <f t="shared" si="73"/>
        <v>1</v>
      </c>
      <c r="X688" s="13" t="b">
        <f t="shared" si="74"/>
        <v>1</v>
      </c>
    </row>
    <row r="689" spans="1:24">
      <c r="A689" s="90">
        <v>674</v>
      </c>
      <c r="B689" s="185"/>
      <c r="C689" s="186"/>
      <c r="D689" s="177"/>
      <c r="E689" s="177"/>
      <c r="F689" s="177"/>
      <c r="G689" s="178"/>
      <c r="H689" s="178"/>
      <c r="I689" s="178"/>
      <c r="J689" s="178"/>
      <c r="K689" s="178"/>
      <c r="L689" s="178"/>
      <c r="M689" s="178"/>
      <c r="N689" s="178"/>
      <c r="O689" s="178"/>
      <c r="P689" s="178"/>
      <c r="Q689" s="178"/>
      <c r="R689" s="91">
        <f t="shared" si="75"/>
        <v>0</v>
      </c>
      <c r="S689" s="13" t="b">
        <f t="shared" si="76"/>
        <v>1</v>
      </c>
      <c r="T689" s="13" t="b">
        <f t="shared" si="77"/>
        <v>1</v>
      </c>
      <c r="U689" s="13" t="b">
        <f t="shared" si="78"/>
        <v>1</v>
      </c>
      <c r="V689" s="13" t="b">
        <f t="shared" si="72"/>
        <v>1</v>
      </c>
      <c r="W689" s="13" t="b">
        <f t="shared" si="73"/>
        <v>1</v>
      </c>
      <c r="X689" s="13" t="b">
        <f t="shared" si="74"/>
        <v>1</v>
      </c>
    </row>
    <row r="690" spans="1:24">
      <c r="A690" s="90">
        <v>675</v>
      </c>
      <c r="B690" s="185"/>
      <c r="C690" s="186"/>
      <c r="D690" s="177"/>
      <c r="E690" s="177"/>
      <c r="F690" s="177"/>
      <c r="G690" s="178"/>
      <c r="H690" s="178"/>
      <c r="I690" s="178"/>
      <c r="J690" s="178"/>
      <c r="K690" s="178"/>
      <c r="L690" s="178"/>
      <c r="M690" s="178"/>
      <c r="N690" s="178"/>
      <c r="O690" s="178"/>
      <c r="P690" s="178"/>
      <c r="Q690" s="178"/>
      <c r="R690" s="91">
        <f t="shared" si="75"/>
        <v>0</v>
      </c>
      <c r="S690" s="13" t="b">
        <f t="shared" si="76"/>
        <v>1</v>
      </c>
      <c r="T690" s="13" t="b">
        <f t="shared" si="77"/>
        <v>1</v>
      </c>
      <c r="U690" s="13" t="b">
        <f t="shared" si="78"/>
        <v>1</v>
      </c>
      <c r="V690" s="13" t="b">
        <f t="shared" si="72"/>
        <v>1</v>
      </c>
      <c r="W690" s="13" t="b">
        <f t="shared" si="73"/>
        <v>1</v>
      </c>
      <c r="X690" s="13" t="b">
        <f t="shared" si="74"/>
        <v>1</v>
      </c>
    </row>
    <row r="691" spans="1:24">
      <c r="A691" s="90">
        <v>676</v>
      </c>
      <c r="B691" s="185"/>
      <c r="C691" s="186"/>
      <c r="D691" s="177"/>
      <c r="E691" s="177"/>
      <c r="F691" s="177"/>
      <c r="G691" s="178"/>
      <c r="H691" s="178"/>
      <c r="I691" s="178"/>
      <c r="J691" s="178"/>
      <c r="K691" s="178"/>
      <c r="L691" s="178"/>
      <c r="M691" s="178"/>
      <c r="N691" s="178"/>
      <c r="O691" s="178"/>
      <c r="P691" s="178"/>
      <c r="Q691" s="178"/>
      <c r="R691" s="91">
        <f t="shared" si="75"/>
        <v>0</v>
      </c>
      <c r="S691" s="13" t="b">
        <f t="shared" si="76"/>
        <v>1</v>
      </c>
      <c r="T691" s="13" t="b">
        <f t="shared" si="77"/>
        <v>1</v>
      </c>
      <c r="U691" s="13" t="b">
        <f t="shared" si="78"/>
        <v>1</v>
      </c>
      <c r="V691" s="13" t="b">
        <f t="shared" si="72"/>
        <v>1</v>
      </c>
      <c r="W691" s="13" t="b">
        <f t="shared" si="73"/>
        <v>1</v>
      </c>
      <c r="X691" s="13" t="b">
        <f t="shared" si="74"/>
        <v>1</v>
      </c>
    </row>
    <row r="692" spans="1:24">
      <c r="A692" s="90">
        <v>677</v>
      </c>
      <c r="B692" s="185"/>
      <c r="C692" s="186"/>
      <c r="D692" s="177"/>
      <c r="E692" s="177"/>
      <c r="F692" s="177"/>
      <c r="G692" s="178"/>
      <c r="H692" s="178"/>
      <c r="I692" s="178"/>
      <c r="J692" s="178"/>
      <c r="K692" s="178"/>
      <c r="L692" s="178"/>
      <c r="M692" s="178"/>
      <c r="N692" s="178"/>
      <c r="O692" s="178"/>
      <c r="P692" s="178"/>
      <c r="Q692" s="178"/>
      <c r="R692" s="91">
        <f t="shared" si="75"/>
        <v>0</v>
      </c>
      <c r="S692" s="13" t="b">
        <f t="shared" si="76"/>
        <v>1</v>
      </c>
      <c r="T692" s="13" t="b">
        <f t="shared" si="77"/>
        <v>1</v>
      </c>
      <c r="U692" s="13" t="b">
        <f t="shared" si="78"/>
        <v>1</v>
      </c>
      <c r="V692" s="13" t="b">
        <f t="shared" si="72"/>
        <v>1</v>
      </c>
      <c r="W692" s="13" t="b">
        <f t="shared" si="73"/>
        <v>1</v>
      </c>
      <c r="X692" s="13" t="b">
        <f t="shared" si="74"/>
        <v>1</v>
      </c>
    </row>
    <row r="693" spans="1:24">
      <c r="A693" s="90">
        <v>678</v>
      </c>
      <c r="B693" s="185"/>
      <c r="C693" s="186"/>
      <c r="D693" s="177"/>
      <c r="E693" s="177"/>
      <c r="F693" s="177"/>
      <c r="G693" s="178"/>
      <c r="H693" s="178"/>
      <c r="I693" s="178"/>
      <c r="J693" s="178"/>
      <c r="K693" s="178"/>
      <c r="L693" s="178"/>
      <c r="M693" s="178"/>
      <c r="N693" s="178"/>
      <c r="O693" s="178"/>
      <c r="P693" s="178"/>
      <c r="Q693" s="178"/>
      <c r="R693" s="91">
        <f t="shared" si="75"/>
        <v>0</v>
      </c>
      <c r="S693" s="13" t="b">
        <f t="shared" si="76"/>
        <v>1</v>
      </c>
      <c r="T693" s="13" t="b">
        <f t="shared" si="77"/>
        <v>1</v>
      </c>
      <c r="U693" s="13" t="b">
        <f t="shared" si="78"/>
        <v>1</v>
      </c>
      <c r="V693" s="13" t="b">
        <f t="shared" si="72"/>
        <v>1</v>
      </c>
      <c r="W693" s="13" t="b">
        <f t="shared" si="73"/>
        <v>1</v>
      </c>
      <c r="X693" s="13" t="b">
        <f t="shared" si="74"/>
        <v>1</v>
      </c>
    </row>
    <row r="694" spans="1:24">
      <c r="A694" s="90">
        <v>679</v>
      </c>
      <c r="B694" s="185"/>
      <c r="C694" s="186"/>
      <c r="D694" s="177"/>
      <c r="E694" s="177"/>
      <c r="F694" s="177"/>
      <c r="G694" s="178"/>
      <c r="H694" s="178"/>
      <c r="I694" s="178"/>
      <c r="J694" s="178"/>
      <c r="K694" s="178"/>
      <c r="L694" s="178"/>
      <c r="M694" s="178"/>
      <c r="N694" s="178"/>
      <c r="O694" s="178"/>
      <c r="P694" s="178"/>
      <c r="Q694" s="178"/>
      <c r="R694" s="91">
        <f t="shared" si="75"/>
        <v>0</v>
      </c>
      <c r="S694" s="13" t="b">
        <f t="shared" si="76"/>
        <v>1</v>
      </c>
      <c r="T694" s="13" t="b">
        <f t="shared" si="77"/>
        <v>1</v>
      </c>
      <c r="U694" s="13" t="b">
        <f t="shared" si="78"/>
        <v>1</v>
      </c>
      <c r="V694" s="13" t="b">
        <f t="shared" si="72"/>
        <v>1</v>
      </c>
      <c r="W694" s="13" t="b">
        <f t="shared" si="73"/>
        <v>1</v>
      </c>
      <c r="X694" s="13" t="b">
        <f t="shared" si="74"/>
        <v>1</v>
      </c>
    </row>
    <row r="695" spans="1:24">
      <c r="A695" s="90">
        <v>680</v>
      </c>
      <c r="B695" s="185"/>
      <c r="C695" s="186"/>
      <c r="D695" s="177"/>
      <c r="E695" s="177"/>
      <c r="F695" s="177"/>
      <c r="G695" s="178"/>
      <c r="H695" s="178"/>
      <c r="I695" s="178"/>
      <c r="J695" s="178"/>
      <c r="K695" s="178"/>
      <c r="L695" s="178"/>
      <c r="M695" s="178"/>
      <c r="N695" s="178"/>
      <c r="O695" s="178"/>
      <c r="P695" s="178"/>
      <c r="Q695" s="178"/>
      <c r="R695" s="91">
        <f t="shared" si="75"/>
        <v>0</v>
      </c>
      <c r="S695" s="13" t="b">
        <f t="shared" si="76"/>
        <v>1</v>
      </c>
      <c r="T695" s="13" t="b">
        <f t="shared" si="77"/>
        <v>1</v>
      </c>
      <c r="U695" s="13" t="b">
        <f t="shared" si="78"/>
        <v>1</v>
      </c>
      <c r="V695" s="13" t="b">
        <f t="shared" si="72"/>
        <v>1</v>
      </c>
      <c r="W695" s="13" t="b">
        <f t="shared" si="73"/>
        <v>1</v>
      </c>
      <c r="X695" s="13" t="b">
        <f t="shared" si="74"/>
        <v>1</v>
      </c>
    </row>
    <row r="696" spans="1:24">
      <c r="A696" s="90">
        <v>681</v>
      </c>
      <c r="B696" s="185"/>
      <c r="C696" s="186"/>
      <c r="D696" s="177"/>
      <c r="E696" s="177"/>
      <c r="F696" s="177"/>
      <c r="G696" s="178"/>
      <c r="H696" s="178"/>
      <c r="I696" s="178"/>
      <c r="J696" s="178"/>
      <c r="K696" s="178"/>
      <c r="L696" s="178"/>
      <c r="M696" s="178"/>
      <c r="N696" s="178"/>
      <c r="O696" s="178"/>
      <c r="P696" s="178"/>
      <c r="Q696" s="178"/>
      <c r="R696" s="91">
        <f t="shared" si="75"/>
        <v>0</v>
      </c>
      <c r="S696" s="13" t="b">
        <f t="shared" si="76"/>
        <v>1</v>
      </c>
      <c r="T696" s="13" t="b">
        <f t="shared" si="77"/>
        <v>1</v>
      </c>
      <c r="U696" s="13" t="b">
        <f t="shared" si="78"/>
        <v>1</v>
      </c>
      <c r="V696" s="13" t="b">
        <f t="shared" si="72"/>
        <v>1</v>
      </c>
      <c r="W696" s="13" t="b">
        <f t="shared" si="73"/>
        <v>1</v>
      </c>
      <c r="X696" s="13" t="b">
        <f t="shared" si="74"/>
        <v>1</v>
      </c>
    </row>
    <row r="697" spans="1:24">
      <c r="A697" s="90">
        <v>682</v>
      </c>
      <c r="B697" s="185"/>
      <c r="C697" s="186"/>
      <c r="D697" s="177"/>
      <c r="E697" s="177"/>
      <c r="F697" s="177"/>
      <c r="G697" s="178"/>
      <c r="H697" s="178"/>
      <c r="I697" s="178"/>
      <c r="J697" s="178"/>
      <c r="K697" s="178"/>
      <c r="L697" s="178"/>
      <c r="M697" s="178"/>
      <c r="N697" s="178"/>
      <c r="O697" s="178"/>
      <c r="P697" s="178"/>
      <c r="Q697" s="178"/>
      <c r="R697" s="91">
        <f t="shared" si="75"/>
        <v>0</v>
      </c>
      <c r="S697" s="13" t="b">
        <f t="shared" si="76"/>
        <v>1</v>
      </c>
      <c r="T697" s="13" t="b">
        <f t="shared" si="77"/>
        <v>1</v>
      </c>
      <c r="U697" s="13" t="b">
        <f t="shared" si="78"/>
        <v>1</v>
      </c>
      <c r="V697" s="13" t="b">
        <f t="shared" si="72"/>
        <v>1</v>
      </c>
      <c r="W697" s="13" t="b">
        <f t="shared" si="73"/>
        <v>1</v>
      </c>
      <c r="X697" s="13" t="b">
        <f t="shared" si="74"/>
        <v>1</v>
      </c>
    </row>
    <row r="698" spans="1:24">
      <c r="A698" s="90">
        <v>683</v>
      </c>
      <c r="B698" s="185"/>
      <c r="C698" s="186"/>
      <c r="D698" s="177"/>
      <c r="E698" s="177"/>
      <c r="F698" s="177"/>
      <c r="G698" s="178"/>
      <c r="H698" s="178"/>
      <c r="I698" s="178"/>
      <c r="J698" s="178"/>
      <c r="K698" s="178"/>
      <c r="L698" s="178"/>
      <c r="M698" s="178"/>
      <c r="N698" s="178"/>
      <c r="O698" s="178"/>
      <c r="P698" s="178"/>
      <c r="Q698" s="178"/>
      <c r="R698" s="91">
        <f t="shared" si="75"/>
        <v>0</v>
      </c>
      <c r="S698" s="13" t="b">
        <f t="shared" si="76"/>
        <v>1</v>
      </c>
      <c r="T698" s="13" t="b">
        <f t="shared" si="77"/>
        <v>1</v>
      </c>
      <c r="U698" s="13" t="b">
        <f t="shared" si="78"/>
        <v>1</v>
      </c>
      <c r="V698" s="13" t="b">
        <f t="shared" si="72"/>
        <v>1</v>
      </c>
      <c r="W698" s="13" t="b">
        <f t="shared" si="73"/>
        <v>1</v>
      </c>
      <c r="X698" s="13" t="b">
        <f t="shared" si="74"/>
        <v>1</v>
      </c>
    </row>
    <row r="699" spans="1:24">
      <c r="A699" s="90">
        <v>684</v>
      </c>
      <c r="B699" s="185"/>
      <c r="C699" s="186"/>
      <c r="D699" s="177"/>
      <c r="E699" s="177"/>
      <c r="F699" s="177"/>
      <c r="G699" s="178"/>
      <c r="H699" s="178"/>
      <c r="I699" s="178"/>
      <c r="J699" s="178"/>
      <c r="K699" s="178"/>
      <c r="L699" s="178"/>
      <c r="M699" s="178"/>
      <c r="N699" s="178"/>
      <c r="O699" s="178"/>
      <c r="P699" s="178"/>
      <c r="Q699" s="178"/>
      <c r="R699" s="91">
        <f t="shared" si="75"/>
        <v>0</v>
      </c>
      <c r="S699" s="13" t="b">
        <f t="shared" si="76"/>
        <v>1</v>
      </c>
      <c r="T699" s="13" t="b">
        <f t="shared" si="77"/>
        <v>1</v>
      </c>
      <c r="U699" s="13" t="b">
        <f t="shared" si="78"/>
        <v>1</v>
      </c>
      <c r="V699" s="13" t="b">
        <f t="shared" si="72"/>
        <v>1</v>
      </c>
      <c r="W699" s="13" t="b">
        <f t="shared" si="73"/>
        <v>1</v>
      </c>
      <c r="X699" s="13" t="b">
        <f t="shared" si="74"/>
        <v>1</v>
      </c>
    </row>
    <row r="700" spans="1:24">
      <c r="A700" s="90">
        <v>685</v>
      </c>
      <c r="B700" s="185"/>
      <c r="C700" s="186"/>
      <c r="D700" s="177"/>
      <c r="E700" s="177"/>
      <c r="F700" s="177"/>
      <c r="G700" s="178"/>
      <c r="H700" s="178"/>
      <c r="I700" s="178"/>
      <c r="J700" s="178"/>
      <c r="K700" s="178"/>
      <c r="L700" s="178"/>
      <c r="M700" s="178"/>
      <c r="N700" s="178"/>
      <c r="O700" s="178"/>
      <c r="P700" s="178"/>
      <c r="Q700" s="178"/>
      <c r="R700" s="91">
        <f t="shared" si="75"/>
        <v>0</v>
      </c>
      <c r="S700" s="13" t="b">
        <f t="shared" si="76"/>
        <v>1</v>
      </c>
      <c r="T700" s="13" t="b">
        <f t="shared" si="77"/>
        <v>1</v>
      </c>
      <c r="U700" s="13" t="b">
        <f t="shared" si="78"/>
        <v>1</v>
      </c>
      <c r="V700" s="13" t="b">
        <f t="shared" si="72"/>
        <v>1</v>
      </c>
      <c r="W700" s="13" t="b">
        <f t="shared" si="73"/>
        <v>1</v>
      </c>
      <c r="X700" s="13" t="b">
        <f t="shared" si="74"/>
        <v>1</v>
      </c>
    </row>
    <row r="701" spans="1:24">
      <c r="A701" s="90">
        <v>686</v>
      </c>
      <c r="B701" s="185"/>
      <c r="C701" s="186"/>
      <c r="D701" s="177"/>
      <c r="E701" s="177"/>
      <c r="F701" s="177"/>
      <c r="G701" s="178"/>
      <c r="H701" s="178"/>
      <c r="I701" s="178"/>
      <c r="J701" s="178"/>
      <c r="K701" s="178"/>
      <c r="L701" s="178"/>
      <c r="M701" s="178"/>
      <c r="N701" s="178"/>
      <c r="O701" s="178"/>
      <c r="P701" s="178"/>
      <c r="Q701" s="178"/>
      <c r="R701" s="91">
        <f t="shared" si="75"/>
        <v>0</v>
      </c>
      <c r="S701" s="13" t="b">
        <f t="shared" si="76"/>
        <v>1</v>
      </c>
      <c r="T701" s="13" t="b">
        <f t="shared" si="77"/>
        <v>1</v>
      </c>
      <c r="U701" s="13" t="b">
        <f t="shared" si="78"/>
        <v>1</v>
      </c>
      <c r="V701" s="13" t="b">
        <f t="shared" si="72"/>
        <v>1</v>
      </c>
      <c r="W701" s="13" t="b">
        <f t="shared" si="73"/>
        <v>1</v>
      </c>
      <c r="X701" s="13" t="b">
        <f t="shared" si="74"/>
        <v>1</v>
      </c>
    </row>
    <row r="702" spans="1:24">
      <c r="A702" s="90">
        <v>687</v>
      </c>
      <c r="B702" s="185"/>
      <c r="C702" s="186"/>
      <c r="D702" s="177"/>
      <c r="E702" s="177"/>
      <c r="F702" s="177"/>
      <c r="G702" s="178"/>
      <c r="H702" s="178"/>
      <c r="I702" s="178"/>
      <c r="J702" s="178"/>
      <c r="K702" s="178"/>
      <c r="L702" s="178"/>
      <c r="M702" s="178"/>
      <c r="N702" s="178"/>
      <c r="O702" s="178"/>
      <c r="P702" s="178"/>
      <c r="Q702" s="178"/>
      <c r="R702" s="91">
        <f t="shared" si="75"/>
        <v>0</v>
      </c>
      <c r="S702" s="13" t="b">
        <f t="shared" si="76"/>
        <v>1</v>
      </c>
      <c r="T702" s="13" t="b">
        <f t="shared" si="77"/>
        <v>1</v>
      </c>
      <c r="U702" s="13" t="b">
        <f t="shared" si="78"/>
        <v>1</v>
      </c>
      <c r="V702" s="13" t="b">
        <f t="shared" si="72"/>
        <v>1</v>
      </c>
      <c r="W702" s="13" t="b">
        <f t="shared" si="73"/>
        <v>1</v>
      </c>
      <c r="X702" s="13" t="b">
        <f t="shared" si="74"/>
        <v>1</v>
      </c>
    </row>
    <row r="703" spans="1:24">
      <c r="A703" s="90">
        <v>688</v>
      </c>
      <c r="B703" s="185"/>
      <c r="C703" s="186"/>
      <c r="D703" s="177"/>
      <c r="E703" s="177"/>
      <c r="F703" s="177"/>
      <c r="G703" s="178"/>
      <c r="H703" s="178"/>
      <c r="I703" s="178"/>
      <c r="J703" s="178"/>
      <c r="K703" s="178"/>
      <c r="L703" s="178"/>
      <c r="M703" s="178"/>
      <c r="N703" s="178"/>
      <c r="O703" s="178"/>
      <c r="P703" s="178"/>
      <c r="Q703" s="178"/>
      <c r="R703" s="91">
        <f t="shared" si="75"/>
        <v>0</v>
      </c>
      <c r="S703" s="13" t="b">
        <f t="shared" si="76"/>
        <v>1</v>
      </c>
      <c r="T703" s="13" t="b">
        <f t="shared" si="77"/>
        <v>1</v>
      </c>
      <c r="U703" s="13" t="b">
        <f t="shared" si="78"/>
        <v>1</v>
      </c>
      <c r="V703" s="13" t="b">
        <f t="shared" si="72"/>
        <v>1</v>
      </c>
      <c r="W703" s="13" t="b">
        <f t="shared" si="73"/>
        <v>1</v>
      </c>
      <c r="X703" s="13" t="b">
        <f t="shared" si="74"/>
        <v>1</v>
      </c>
    </row>
    <row r="704" spans="1:24">
      <c r="A704" s="90">
        <v>689</v>
      </c>
      <c r="B704" s="185"/>
      <c r="C704" s="186"/>
      <c r="D704" s="177"/>
      <c r="E704" s="177"/>
      <c r="F704" s="177"/>
      <c r="G704" s="178"/>
      <c r="H704" s="178"/>
      <c r="I704" s="178"/>
      <c r="J704" s="178"/>
      <c r="K704" s="178"/>
      <c r="L704" s="178"/>
      <c r="M704" s="178"/>
      <c r="N704" s="178"/>
      <c r="O704" s="178"/>
      <c r="P704" s="178"/>
      <c r="Q704" s="178"/>
      <c r="R704" s="91">
        <f t="shared" si="75"/>
        <v>0</v>
      </c>
      <c r="S704" s="13" t="b">
        <f t="shared" si="76"/>
        <v>1</v>
      </c>
      <c r="T704" s="13" t="b">
        <f t="shared" si="77"/>
        <v>1</v>
      </c>
      <c r="U704" s="13" t="b">
        <f t="shared" si="78"/>
        <v>1</v>
      </c>
      <c r="V704" s="13" t="b">
        <f t="shared" si="72"/>
        <v>1</v>
      </c>
      <c r="W704" s="13" t="b">
        <f t="shared" si="73"/>
        <v>1</v>
      </c>
      <c r="X704" s="13" t="b">
        <f t="shared" si="74"/>
        <v>1</v>
      </c>
    </row>
    <row r="705" spans="1:24">
      <c r="A705" s="90">
        <v>690</v>
      </c>
      <c r="B705" s="185"/>
      <c r="C705" s="186"/>
      <c r="D705" s="177"/>
      <c r="E705" s="177"/>
      <c r="F705" s="177"/>
      <c r="G705" s="178"/>
      <c r="H705" s="178"/>
      <c r="I705" s="178"/>
      <c r="J705" s="178"/>
      <c r="K705" s="178"/>
      <c r="L705" s="178"/>
      <c r="M705" s="178"/>
      <c r="N705" s="178"/>
      <c r="O705" s="178"/>
      <c r="P705" s="178"/>
      <c r="Q705" s="178"/>
      <c r="R705" s="91">
        <f t="shared" si="75"/>
        <v>0</v>
      </c>
      <c r="S705" s="13" t="b">
        <f t="shared" si="76"/>
        <v>1</v>
      </c>
      <c r="T705" s="13" t="b">
        <f t="shared" si="77"/>
        <v>1</v>
      </c>
      <c r="U705" s="13" t="b">
        <f t="shared" si="78"/>
        <v>1</v>
      </c>
      <c r="V705" s="13" t="b">
        <f t="shared" si="72"/>
        <v>1</v>
      </c>
      <c r="W705" s="13" t="b">
        <f t="shared" si="73"/>
        <v>1</v>
      </c>
      <c r="X705" s="13" t="b">
        <f t="shared" si="74"/>
        <v>1</v>
      </c>
    </row>
    <row r="706" spans="1:24">
      <c r="A706" s="90">
        <v>691</v>
      </c>
      <c r="B706" s="185"/>
      <c r="C706" s="186"/>
      <c r="D706" s="177"/>
      <c r="E706" s="177"/>
      <c r="F706" s="177"/>
      <c r="G706" s="178"/>
      <c r="H706" s="178"/>
      <c r="I706" s="178"/>
      <c r="J706" s="178"/>
      <c r="K706" s="178"/>
      <c r="L706" s="178"/>
      <c r="M706" s="178"/>
      <c r="N706" s="178"/>
      <c r="O706" s="178"/>
      <c r="P706" s="178"/>
      <c r="Q706" s="178"/>
      <c r="R706" s="91">
        <f t="shared" si="75"/>
        <v>0</v>
      </c>
      <c r="S706" s="13" t="b">
        <f t="shared" si="76"/>
        <v>1</v>
      </c>
      <c r="T706" s="13" t="b">
        <f t="shared" si="77"/>
        <v>1</v>
      </c>
      <c r="U706" s="13" t="b">
        <f t="shared" si="78"/>
        <v>1</v>
      </c>
      <c r="V706" s="13" t="b">
        <f t="shared" si="72"/>
        <v>1</v>
      </c>
      <c r="W706" s="13" t="b">
        <f t="shared" si="73"/>
        <v>1</v>
      </c>
      <c r="X706" s="13" t="b">
        <f t="shared" si="74"/>
        <v>1</v>
      </c>
    </row>
    <row r="707" spans="1:24">
      <c r="A707" s="90">
        <v>692</v>
      </c>
      <c r="B707" s="185"/>
      <c r="C707" s="186"/>
      <c r="D707" s="177"/>
      <c r="E707" s="177"/>
      <c r="F707" s="177"/>
      <c r="G707" s="178"/>
      <c r="H707" s="178"/>
      <c r="I707" s="178"/>
      <c r="J707" s="178"/>
      <c r="K707" s="178"/>
      <c r="L707" s="178"/>
      <c r="M707" s="178"/>
      <c r="N707" s="178"/>
      <c r="O707" s="178"/>
      <c r="P707" s="178"/>
      <c r="Q707" s="178"/>
      <c r="R707" s="91">
        <f t="shared" si="75"/>
        <v>0</v>
      </c>
      <c r="S707" s="13" t="b">
        <f t="shared" si="76"/>
        <v>1</v>
      </c>
      <c r="T707" s="13" t="b">
        <f t="shared" si="77"/>
        <v>1</v>
      </c>
      <c r="U707" s="13" t="b">
        <f t="shared" si="78"/>
        <v>1</v>
      </c>
      <c r="V707" s="13" t="b">
        <f t="shared" si="72"/>
        <v>1</v>
      </c>
      <c r="W707" s="13" t="b">
        <f t="shared" si="73"/>
        <v>1</v>
      </c>
      <c r="X707" s="13" t="b">
        <f t="shared" si="74"/>
        <v>1</v>
      </c>
    </row>
    <row r="708" spans="1:24">
      <c r="A708" s="90">
        <v>693</v>
      </c>
      <c r="B708" s="185"/>
      <c r="C708" s="186"/>
      <c r="D708" s="177"/>
      <c r="E708" s="177"/>
      <c r="F708" s="177"/>
      <c r="G708" s="178"/>
      <c r="H708" s="178"/>
      <c r="I708" s="178"/>
      <c r="J708" s="178"/>
      <c r="K708" s="178"/>
      <c r="L708" s="178"/>
      <c r="M708" s="178"/>
      <c r="N708" s="178"/>
      <c r="O708" s="178"/>
      <c r="P708" s="178"/>
      <c r="Q708" s="178"/>
      <c r="R708" s="91">
        <f t="shared" si="75"/>
        <v>0</v>
      </c>
      <c r="S708" s="13" t="b">
        <f t="shared" si="76"/>
        <v>1</v>
      </c>
      <c r="T708" s="13" t="b">
        <f t="shared" si="77"/>
        <v>1</v>
      </c>
      <c r="U708" s="13" t="b">
        <f t="shared" si="78"/>
        <v>1</v>
      </c>
      <c r="V708" s="13" t="b">
        <f t="shared" si="72"/>
        <v>1</v>
      </c>
      <c r="W708" s="13" t="b">
        <f t="shared" si="73"/>
        <v>1</v>
      </c>
      <c r="X708" s="13" t="b">
        <f t="shared" si="74"/>
        <v>1</v>
      </c>
    </row>
    <row r="709" spans="1:24">
      <c r="A709" s="90">
        <v>694</v>
      </c>
      <c r="B709" s="185"/>
      <c r="C709" s="186"/>
      <c r="D709" s="177"/>
      <c r="E709" s="177"/>
      <c r="F709" s="177"/>
      <c r="G709" s="178"/>
      <c r="H709" s="178"/>
      <c r="I709" s="178"/>
      <c r="J709" s="178"/>
      <c r="K709" s="178"/>
      <c r="L709" s="178"/>
      <c r="M709" s="178"/>
      <c r="N709" s="178"/>
      <c r="O709" s="178"/>
      <c r="P709" s="178"/>
      <c r="Q709" s="178"/>
      <c r="R709" s="91">
        <f t="shared" si="75"/>
        <v>0</v>
      </c>
      <c r="S709" s="13" t="b">
        <f t="shared" si="76"/>
        <v>1</v>
      </c>
      <c r="T709" s="13" t="b">
        <f t="shared" si="77"/>
        <v>1</v>
      </c>
      <c r="U709" s="13" t="b">
        <f t="shared" si="78"/>
        <v>1</v>
      </c>
      <c r="V709" s="13" t="b">
        <f t="shared" si="72"/>
        <v>1</v>
      </c>
      <c r="W709" s="13" t="b">
        <f t="shared" si="73"/>
        <v>1</v>
      </c>
      <c r="X709" s="13" t="b">
        <f t="shared" si="74"/>
        <v>1</v>
      </c>
    </row>
    <row r="710" spans="1:24">
      <c r="A710" s="90">
        <v>695</v>
      </c>
      <c r="B710" s="185"/>
      <c r="C710" s="186"/>
      <c r="D710" s="177"/>
      <c r="E710" s="177"/>
      <c r="F710" s="177"/>
      <c r="G710" s="178"/>
      <c r="H710" s="178"/>
      <c r="I710" s="178"/>
      <c r="J710" s="178"/>
      <c r="K710" s="178"/>
      <c r="L710" s="178"/>
      <c r="M710" s="178"/>
      <c r="N710" s="178"/>
      <c r="O710" s="178"/>
      <c r="P710" s="178"/>
      <c r="Q710" s="178"/>
      <c r="R710" s="91">
        <f t="shared" si="75"/>
        <v>0</v>
      </c>
      <c r="S710" s="13" t="b">
        <f t="shared" si="76"/>
        <v>1</v>
      </c>
      <c r="T710" s="13" t="b">
        <f t="shared" si="77"/>
        <v>1</v>
      </c>
      <c r="U710" s="13" t="b">
        <f t="shared" si="78"/>
        <v>1</v>
      </c>
      <c r="V710" s="13" t="b">
        <f t="shared" si="72"/>
        <v>1</v>
      </c>
      <c r="W710" s="13" t="b">
        <f t="shared" si="73"/>
        <v>1</v>
      </c>
      <c r="X710" s="13" t="b">
        <f t="shared" si="74"/>
        <v>1</v>
      </c>
    </row>
    <row r="711" spans="1:24">
      <c r="A711" s="90">
        <v>696</v>
      </c>
      <c r="B711" s="185"/>
      <c r="C711" s="186"/>
      <c r="D711" s="177"/>
      <c r="E711" s="177"/>
      <c r="F711" s="177"/>
      <c r="G711" s="178"/>
      <c r="H711" s="178"/>
      <c r="I711" s="178"/>
      <c r="J711" s="178"/>
      <c r="K711" s="178"/>
      <c r="L711" s="178"/>
      <c r="M711" s="178"/>
      <c r="N711" s="178"/>
      <c r="O711" s="178"/>
      <c r="P711" s="178"/>
      <c r="Q711" s="178"/>
      <c r="R711" s="91">
        <f t="shared" si="75"/>
        <v>0</v>
      </c>
      <c r="S711" s="13" t="b">
        <f t="shared" si="76"/>
        <v>1</v>
      </c>
      <c r="T711" s="13" t="b">
        <f t="shared" si="77"/>
        <v>1</v>
      </c>
      <c r="U711" s="13" t="b">
        <f t="shared" si="78"/>
        <v>1</v>
      </c>
      <c r="V711" s="13" t="b">
        <f t="shared" si="72"/>
        <v>1</v>
      </c>
      <c r="W711" s="13" t="b">
        <f t="shared" si="73"/>
        <v>1</v>
      </c>
      <c r="X711" s="13" t="b">
        <f t="shared" si="74"/>
        <v>1</v>
      </c>
    </row>
    <row r="712" spans="1:24">
      <c r="A712" s="90">
        <v>697</v>
      </c>
      <c r="B712" s="185"/>
      <c r="C712" s="186"/>
      <c r="D712" s="177"/>
      <c r="E712" s="177"/>
      <c r="F712" s="177"/>
      <c r="G712" s="178"/>
      <c r="H712" s="178"/>
      <c r="I712" s="178"/>
      <c r="J712" s="178"/>
      <c r="K712" s="178"/>
      <c r="L712" s="178"/>
      <c r="M712" s="178"/>
      <c r="N712" s="178"/>
      <c r="O712" s="178"/>
      <c r="P712" s="178"/>
      <c r="Q712" s="178"/>
      <c r="R712" s="91">
        <f t="shared" si="75"/>
        <v>0</v>
      </c>
      <c r="S712" s="13" t="b">
        <f t="shared" si="76"/>
        <v>1</v>
      </c>
      <c r="T712" s="13" t="b">
        <f t="shared" si="77"/>
        <v>1</v>
      </c>
      <c r="U712" s="13" t="b">
        <f t="shared" si="78"/>
        <v>1</v>
      </c>
      <c r="V712" s="13" t="b">
        <f t="shared" si="72"/>
        <v>1</v>
      </c>
      <c r="W712" s="13" t="b">
        <f t="shared" si="73"/>
        <v>1</v>
      </c>
      <c r="X712" s="13" t="b">
        <f t="shared" si="74"/>
        <v>1</v>
      </c>
    </row>
    <row r="713" spans="1:24">
      <c r="A713" s="90">
        <v>698</v>
      </c>
      <c r="B713" s="185"/>
      <c r="C713" s="186"/>
      <c r="D713" s="177"/>
      <c r="E713" s="177"/>
      <c r="F713" s="177"/>
      <c r="G713" s="178"/>
      <c r="H713" s="178"/>
      <c r="I713" s="178"/>
      <c r="J713" s="178"/>
      <c r="K713" s="178"/>
      <c r="L713" s="178"/>
      <c r="M713" s="178"/>
      <c r="N713" s="178"/>
      <c r="O713" s="178"/>
      <c r="P713" s="178"/>
      <c r="Q713" s="178"/>
      <c r="R713" s="91">
        <f t="shared" si="75"/>
        <v>0</v>
      </c>
      <c r="S713" s="13" t="b">
        <f t="shared" si="76"/>
        <v>1</v>
      </c>
      <c r="T713" s="13" t="b">
        <f t="shared" si="77"/>
        <v>1</v>
      </c>
      <c r="U713" s="13" t="b">
        <f t="shared" si="78"/>
        <v>1</v>
      </c>
      <c r="V713" s="13" t="b">
        <f t="shared" si="72"/>
        <v>1</v>
      </c>
      <c r="W713" s="13" t="b">
        <f t="shared" si="73"/>
        <v>1</v>
      </c>
      <c r="X713" s="13" t="b">
        <f t="shared" si="74"/>
        <v>1</v>
      </c>
    </row>
    <row r="714" spans="1:24">
      <c r="A714" s="90">
        <v>699</v>
      </c>
      <c r="B714" s="185"/>
      <c r="C714" s="186"/>
      <c r="D714" s="177"/>
      <c r="E714" s="177"/>
      <c r="F714" s="177"/>
      <c r="G714" s="178"/>
      <c r="H714" s="178"/>
      <c r="I714" s="178"/>
      <c r="J714" s="178"/>
      <c r="K714" s="178"/>
      <c r="L714" s="178"/>
      <c r="M714" s="178"/>
      <c r="N714" s="178"/>
      <c r="O714" s="178"/>
      <c r="P714" s="178"/>
      <c r="Q714" s="178"/>
      <c r="R714" s="91">
        <f t="shared" si="75"/>
        <v>0</v>
      </c>
      <c r="S714" s="13" t="b">
        <f t="shared" si="76"/>
        <v>1</v>
      </c>
      <c r="T714" s="13" t="b">
        <f t="shared" si="77"/>
        <v>1</v>
      </c>
      <c r="U714" s="13" t="b">
        <f t="shared" si="78"/>
        <v>1</v>
      </c>
      <c r="V714" s="13" t="b">
        <f t="shared" si="72"/>
        <v>1</v>
      </c>
      <c r="W714" s="13" t="b">
        <f t="shared" si="73"/>
        <v>1</v>
      </c>
      <c r="X714" s="13" t="b">
        <f t="shared" si="74"/>
        <v>1</v>
      </c>
    </row>
    <row r="715" spans="1:24">
      <c r="A715" s="90">
        <v>700</v>
      </c>
      <c r="B715" s="185"/>
      <c r="C715" s="186"/>
      <c r="D715" s="177"/>
      <c r="E715" s="177"/>
      <c r="F715" s="177"/>
      <c r="G715" s="178"/>
      <c r="H715" s="178"/>
      <c r="I715" s="178"/>
      <c r="J715" s="178"/>
      <c r="K715" s="178"/>
      <c r="L715" s="178"/>
      <c r="M715" s="178"/>
      <c r="N715" s="178"/>
      <c r="O715" s="178"/>
      <c r="P715" s="178"/>
      <c r="Q715" s="178"/>
      <c r="R715" s="91">
        <f t="shared" si="75"/>
        <v>0</v>
      </c>
      <c r="S715" s="13" t="b">
        <f t="shared" si="76"/>
        <v>1</v>
      </c>
      <c r="T715" s="13" t="b">
        <f t="shared" si="77"/>
        <v>1</v>
      </c>
      <c r="U715" s="13" t="b">
        <f t="shared" si="78"/>
        <v>1</v>
      </c>
      <c r="V715" s="13" t="b">
        <f t="shared" si="72"/>
        <v>1</v>
      </c>
      <c r="W715" s="13" t="b">
        <f t="shared" si="73"/>
        <v>1</v>
      </c>
      <c r="X715" s="13" t="b">
        <f t="shared" si="74"/>
        <v>1</v>
      </c>
    </row>
    <row r="716" spans="1:24">
      <c r="A716" s="90">
        <v>701</v>
      </c>
      <c r="B716" s="185"/>
      <c r="C716" s="186"/>
      <c r="D716" s="177"/>
      <c r="E716" s="177"/>
      <c r="F716" s="177"/>
      <c r="G716" s="178"/>
      <c r="H716" s="178"/>
      <c r="I716" s="178"/>
      <c r="J716" s="178"/>
      <c r="K716" s="178"/>
      <c r="L716" s="178"/>
      <c r="M716" s="178"/>
      <c r="N716" s="178"/>
      <c r="O716" s="178"/>
      <c r="P716" s="178"/>
      <c r="Q716" s="178"/>
      <c r="R716" s="91">
        <f t="shared" si="75"/>
        <v>0</v>
      </c>
      <c r="S716" s="13" t="b">
        <f t="shared" si="76"/>
        <v>1</v>
      </c>
      <c r="T716" s="13" t="b">
        <f t="shared" si="77"/>
        <v>1</v>
      </c>
      <c r="U716" s="13" t="b">
        <f t="shared" si="78"/>
        <v>1</v>
      </c>
      <c r="V716" s="13" t="b">
        <f t="shared" si="72"/>
        <v>1</v>
      </c>
      <c r="W716" s="13" t="b">
        <f t="shared" si="73"/>
        <v>1</v>
      </c>
      <c r="X716" s="13" t="b">
        <f t="shared" si="74"/>
        <v>1</v>
      </c>
    </row>
    <row r="717" spans="1:24">
      <c r="A717" s="90">
        <v>702</v>
      </c>
      <c r="B717" s="185"/>
      <c r="C717" s="186"/>
      <c r="D717" s="177"/>
      <c r="E717" s="177"/>
      <c r="F717" s="177"/>
      <c r="G717" s="178"/>
      <c r="H717" s="178"/>
      <c r="I717" s="178"/>
      <c r="J717" s="178"/>
      <c r="K717" s="178"/>
      <c r="L717" s="178"/>
      <c r="M717" s="178"/>
      <c r="N717" s="178"/>
      <c r="O717" s="178"/>
      <c r="P717" s="178"/>
      <c r="Q717" s="178"/>
      <c r="R717" s="91">
        <f t="shared" si="75"/>
        <v>0</v>
      </c>
      <c r="S717" s="13" t="b">
        <f t="shared" si="76"/>
        <v>1</v>
      </c>
      <c r="T717" s="13" t="b">
        <f t="shared" si="77"/>
        <v>1</v>
      </c>
      <c r="U717" s="13" t="b">
        <f t="shared" si="78"/>
        <v>1</v>
      </c>
      <c r="V717" s="13" t="b">
        <f t="shared" si="72"/>
        <v>1</v>
      </c>
      <c r="W717" s="13" t="b">
        <f t="shared" si="73"/>
        <v>1</v>
      </c>
      <c r="X717" s="13" t="b">
        <f t="shared" si="74"/>
        <v>1</v>
      </c>
    </row>
    <row r="718" spans="1:24">
      <c r="A718" s="90">
        <v>703</v>
      </c>
      <c r="B718" s="185"/>
      <c r="C718" s="186"/>
      <c r="D718" s="177"/>
      <c r="E718" s="177"/>
      <c r="F718" s="177"/>
      <c r="G718" s="178"/>
      <c r="H718" s="178"/>
      <c r="I718" s="178"/>
      <c r="J718" s="178"/>
      <c r="K718" s="178"/>
      <c r="L718" s="178"/>
      <c r="M718" s="178"/>
      <c r="N718" s="178"/>
      <c r="O718" s="178"/>
      <c r="P718" s="178"/>
      <c r="Q718" s="178"/>
      <c r="R718" s="91">
        <f t="shared" si="75"/>
        <v>0</v>
      </c>
      <c r="S718" s="13" t="b">
        <f t="shared" si="76"/>
        <v>1</v>
      </c>
      <c r="T718" s="13" t="b">
        <f t="shared" si="77"/>
        <v>1</v>
      </c>
      <c r="U718" s="13" t="b">
        <f t="shared" si="78"/>
        <v>1</v>
      </c>
      <c r="V718" s="13" t="b">
        <f t="shared" si="72"/>
        <v>1</v>
      </c>
      <c r="W718" s="13" t="b">
        <f t="shared" si="73"/>
        <v>1</v>
      </c>
      <c r="X718" s="13" t="b">
        <f t="shared" si="74"/>
        <v>1</v>
      </c>
    </row>
    <row r="719" spans="1:24">
      <c r="A719" s="90">
        <v>704</v>
      </c>
      <c r="B719" s="185"/>
      <c r="C719" s="186"/>
      <c r="D719" s="177"/>
      <c r="E719" s="177"/>
      <c r="F719" s="177"/>
      <c r="G719" s="178"/>
      <c r="H719" s="178"/>
      <c r="I719" s="178"/>
      <c r="J719" s="178"/>
      <c r="K719" s="178"/>
      <c r="L719" s="178"/>
      <c r="M719" s="178"/>
      <c r="N719" s="178"/>
      <c r="O719" s="178"/>
      <c r="P719" s="178"/>
      <c r="Q719" s="178"/>
      <c r="R719" s="91">
        <f t="shared" si="75"/>
        <v>0</v>
      </c>
      <c r="S719" s="13" t="b">
        <f t="shared" si="76"/>
        <v>1</v>
      </c>
      <c r="T719" s="13" t="b">
        <f t="shared" si="77"/>
        <v>1</v>
      </c>
      <c r="U719" s="13" t="b">
        <f t="shared" si="78"/>
        <v>1</v>
      </c>
      <c r="V719" s="13" t="b">
        <f t="shared" si="72"/>
        <v>1</v>
      </c>
      <c r="W719" s="13" t="b">
        <f t="shared" si="73"/>
        <v>1</v>
      </c>
      <c r="X719" s="13" t="b">
        <f t="shared" si="74"/>
        <v>1</v>
      </c>
    </row>
    <row r="720" spans="1:24">
      <c r="A720" s="90">
        <v>705</v>
      </c>
      <c r="B720" s="185"/>
      <c r="C720" s="186"/>
      <c r="D720" s="177"/>
      <c r="E720" s="177"/>
      <c r="F720" s="177"/>
      <c r="G720" s="178"/>
      <c r="H720" s="178"/>
      <c r="I720" s="178"/>
      <c r="J720" s="178"/>
      <c r="K720" s="178"/>
      <c r="L720" s="178"/>
      <c r="M720" s="178"/>
      <c r="N720" s="178"/>
      <c r="O720" s="178"/>
      <c r="P720" s="178"/>
      <c r="Q720" s="178"/>
      <c r="R720" s="91">
        <f t="shared" si="75"/>
        <v>0</v>
      </c>
      <c r="S720" s="13" t="b">
        <f t="shared" si="76"/>
        <v>1</v>
      </c>
      <c r="T720" s="13" t="b">
        <f t="shared" si="77"/>
        <v>1</v>
      </c>
      <c r="U720" s="13" t="b">
        <f t="shared" si="78"/>
        <v>1</v>
      </c>
      <c r="V720" s="13" t="b">
        <f t="shared" ref="V720:V783" si="79">IF(D720="",TRUE,(IF(ISNUMBER(MATCH(D720,CountriesList,0)),TRUE,FALSE)))</f>
        <v>1</v>
      </c>
      <c r="W720" s="13" t="b">
        <f t="shared" ref="W720:W783" si="80">IF(E720="",TRUE,(IF(ISNUMBER(MATCH(E720,typeofentityList,0)),TRUE,FALSE)))</f>
        <v>1</v>
      </c>
      <c r="X720" s="13" t="b">
        <f t="shared" ref="X720:X783" si="81">IF(F720="",TRUE,(IF(ISNUMBER(MATCH(F720,RelationList,0)),TRUE,FALSE)))</f>
        <v>1</v>
      </c>
    </row>
    <row r="721" spans="1:24">
      <c r="A721" s="90">
        <v>706</v>
      </c>
      <c r="B721" s="185"/>
      <c r="C721" s="186"/>
      <c r="D721" s="177"/>
      <c r="E721" s="177"/>
      <c r="F721" s="177"/>
      <c r="G721" s="178"/>
      <c r="H721" s="178"/>
      <c r="I721" s="178"/>
      <c r="J721" s="178"/>
      <c r="K721" s="178"/>
      <c r="L721" s="178"/>
      <c r="M721" s="178"/>
      <c r="N721" s="178"/>
      <c r="O721" s="178"/>
      <c r="P721" s="178"/>
      <c r="Q721" s="178"/>
      <c r="R721" s="91">
        <f t="shared" ref="R721:R784" si="82">SUM(G721:Q721)</f>
        <v>0</v>
      </c>
      <c r="S721" s="13" t="b">
        <f t="shared" si="76"/>
        <v>1</v>
      </c>
      <c r="T721" s="13" t="b">
        <f t="shared" si="77"/>
        <v>1</v>
      </c>
      <c r="U721" s="13" t="b">
        <f t="shared" si="78"/>
        <v>1</v>
      </c>
      <c r="V721" s="13" t="b">
        <f t="shared" si="79"/>
        <v>1</v>
      </c>
      <c r="W721" s="13" t="b">
        <f t="shared" si="80"/>
        <v>1</v>
      </c>
      <c r="X721" s="13" t="b">
        <f t="shared" si="81"/>
        <v>1</v>
      </c>
    </row>
    <row r="722" spans="1:24">
      <c r="A722" s="90">
        <v>707</v>
      </c>
      <c r="B722" s="185"/>
      <c r="C722" s="186"/>
      <c r="D722" s="177"/>
      <c r="E722" s="177"/>
      <c r="F722" s="177"/>
      <c r="G722" s="178"/>
      <c r="H722" s="178"/>
      <c r="I722" s="178"/>
      <c r="J722" s="178"/>
      <c r="K722" s="178"/>
      <c r="L722" s="178"/>
      <c r="M722" s="178"/>
      <c r="N722" s="178"/>
      <c r="O722" s="178"/>
      <c r="P722" s="178"/>
      <c r="Q722" s="178"/>
      <c r="R722" s="91">
        <f t="shared" si="82"/>
        <v>0</v>
      </c>
      <c r="S722" s="13" t="b">
        <f t="shared" ref="S722:S785" si="83">IF(ISBLANK(B722),TRUE,IF(OR(ISBLANK(C722),ISBLANK(D722),ISBLANK(E722),ISBLANK(F722),ISBLANK(G722),ISBLANK(H722),ISBLANK(I722),ISBLANK(J722),ISBLANK(K722),ISBLANK(L722),ISBLANK(M722),ISBLANK(N722),ISBLANK(O722),ISBLANK(P722),ISBLANK(Q722),ISBLANK(R722)),FALSE,TRUE))</f>
        <v>1</v>
      </c>
      <c r="T722" s="13" t="b">
        <f t="shared" ref="T722:T785" si="84">IF(OR(AND(B722="N/A",D722="N/A",E722="N/A",F722="N/A"),AND(ISBLANK(B722),ISBLANK(D722),ISBLANK(E722),ISBLANK(F722)),AND(NOT(ISBLANK(B722)),B722&lt;&gt;"N/A",NOT(ISBLANK(D722)),D722&lt;&gt;"N/A",NOT(ISBLANK(E722)),E722&lt;&gt;"N/A",NOT(ISBLANK(F722)),F722&lt;&gt;"N/A")),TRUE,FALSE)</f>
        <v>1</v>
      </c>
      <c r="U722" s="13" t="b">
        <f t="shared" ref="U722:U785" si="85">IF(OR((AND(B722="N/A",R722=0)),(AND((ISBLANK(B722)=TRUE),R722=0)),(AND(NOT(ISBLANK(B722)),B722&lt;&gt;"N/A",R722&lt;&gt;0))),TRUE,FALSE)</f>
        <v>1</v>
      </c>
      <c r="V722" s="13" t="b">
        <f t="shared" si="79"/>
        <v>1</v>
      </c>
      <c r="W722" s="13" t="b">
        <f t="shared" si="80"/>
        <v>1</v>
      </c>
      <c r="X722" s="13" t="b">
        <f t="shared" si="81"/>
        <v>1</v>
      </c>
    </row>
    <row r="723" spans="1:24">
      <c r="A723" s="90">
        <v>708</v>
      </c>
      <c r="B723" s="185"/>
      <c r="C723" s="186"/>
      <c r="D723" s="177"/>
      <c r="E723" s="177"/>
      <c r="F723" s="177"/>
      <c r="G723" s="178"/>
      <c r="H723" s="178"/>
      <c r="I723" s="178"/>
      <c r="J723" s="178"/>
      <c r="K723" s="178"/>
      <c r="L723" s="178"/>
      <c r="M723" s="178"/>
      <c r="N723" s="178"/>
      <c r="O723" s="178"/>
      <c r="P723" s="178"/>
      <c r="Q723" s="178"/>
      <c r="R723" s="91">
        <f t="shared" si="82"/>
        <v>0</v>
      </c>
      <c r="S723" s="13" t="b">
        <f t="shared" si="83"/>
        <v>1</v>
      </c>
      <c r="T723" s="13" t="b">
        <f t="shared" si="84"/>
        <v>1</v>
      </c>
      <c r="U723" s="13" t="b">
        <f t="shared" si="85"/>
        <v>1</v>
      </c>
      <c r="V723" s="13" t="b">
        <f t="shared" si="79"/>
        <v>1</v>
      </c>
      <c r="W723" s="13" t="b">
        <f t="shared" si="80"/>
        <v>1</v>
      </c>
      <c r="X723" s="13" t="b">
        <f t="shared" si="81"/>
        <v>1</v>
      </c>
    </row>
    <row r="724" spans="1:24">
      <c r="A724" s="90">
        <v>709</v>
      </c>
      <c r="B724" s="185"/>
      <c r="C724" s="186"/>
      <c r="D724" s="177"/>
      <c r="E724" s="177"/>
      <c r="F724" s="177"/>
      <c r="G724" s="178"/>
      <c r="H724" s="178"/>
      <c r="I724" s="178"/>
      <c r="J724" s="178"/>
      <c r="K724" s="178"/>
      <c r="L724" s="178"/>
      <c r="M724" s="178"/>
      <c r="N724" s="178"/>
      <c r="O724" s="178"/>
      <c r="P724" s="178"/>
      <c r="Q724" s="178"/>
      <c r="R724" s="91">
        <f t="shared" si="82"/>
        <v>0</v>
      </c>
      <c r="S724" s="13" t="b">
        <f t="shared" si="83"/>
        <v>1</v>
      </c>
      <c r="T724" s="13" t="b">
        <f t="shared" si="84"/>
        <v>1</v>
      </c>
      <c r="U724" s="13" t="b">
        <f t="shared" si="85"/>
        <v>1</v>
      </c>
      <c r="V724" s="13" t="b">
        <f t="shared" si="79"/>
        <v>1</v>
      </c>
      <c r="W724" s="13" t="b">
        <f t="shared" si="80"/>
        <v>1</v>
      </c>
      <c r="X724" s="13" t="b">
        <f t="shared" si="81"/>
        <v>1</v>
      </c>
    </row>
    <row r="725" spans="1:24">
      <c r="A725" s="90">
        <v>710</v>
      </c>
      <c r="B725" s="185"/>
      <c r="C725" s="186"/>
      <c r="D725" s="177"/>
      <c r="E725" s="177"/>
      <c r="F725" s="177"/>
      <c r="G725" s="178"/>
      <c r="H725" s="178"/>
      <c r="I725" s="178"/>
      <c r="J725" s="178"/>
      <c r="K725" s="178"/>
      <c r="L725" s="178"/>
      <c r="M725" s="178"/>
      <c r="N725" s="178"/>
      <c r="O725" s="178"/>
      <c r="P725" s="178"/>
      <c r="Q725" s="178"/>
      <c r="R725" s="91">
        <f t="shared" si="82"/>
        <v>0</v>
      </c>
      <c r="S725" s="13" t="b">
        <f t="shared" si="83"/>
        <v>1</v>
      </c>
      <c r="T725" s="13" t="b">
        <f t="shared" si="84"/>
        <v>1</v>
      </c>
      <c r="U725" s="13" t="b">
        <f t="shared" si="85"/>
        <v>1</v>
      </c>
      <c r="V725" s="13" t="b">
        <f t="shared" si="79"/>
        <v>1</v>
      </c>
      <c r="W725" s="13" t="b">
        <f t="shared" si="80"/>
        <v>1</v>
      </c>
      <c r="X725" s="13" t="b">
        <f t="shared" si="81"/>
        <v>1</v>
      </c>
    </row>
    <row r="726" spans="1:24">
      <c r="A726" s="90">
        <v>711</v>
      </c>
      <c r="B726" s="185"/>
      <c r="C726" s="186"/>
      <c r="D726" s="177"/>
      <c r="E726" s="177"/>
      <c r="F726" s="177"/>
      <c r="G726" s="178"/>
      <c r="H726" s="178"/>
      <c r="I726" s="178"/>
      <c r="J726" s="178"/>
      <c r="K726" s="178"/>
      <c r="L726" s="178"/>
      <c r="M726" s="178"/>
      <c r="N726" s="178"/>
      <c r="O726" s="178"/>
      <c r="P726" s="178"/>
      <c r="Q726" s="178"/>
      <c r="R726" s="91">
        <f t="shared" si="82"/>
        <v>0</v>
      </c>
      <c r="S726" s="13" t="b">
        <f t="shared" si="83"/>
        <v>1</v>
      </c>
      <c r="T726" s="13" t="b">
        <f t="shared" si="84"/>
        <v>1</v>
      </c>
      <c r="U726" s="13" t="b">
        <f t="shared" si="85"/>
        <v>1</v>
      </c>
      <c r="V726" s="13" t="b">
        <f t="shared" si="79"/>
        <v>1</v>
      </c>
      <c r="W726" s="13" t="b">
        <f t="shared" si="80"/>
        <v>1</v>
      </c>
      <c r="X726" s="13" t="b">
        <f t="shared" si="81"/>
        <v>1</v>
      </c>
    </row>
    <row r="727" spans="1:24">
      <c r="A727" s="90">
        <v>712</v>
      </c>
      <c r="B727" s="185"/>
      <c r="C727" s="186"/>
      <c r="D727" s="177"/>
      <c r="E727" s="177"/>
      <c r="F727" s="177"/>
      <c r="G727" s="178"/>
      <c r="H727" s="178"/>
      <c r="I727" s="178"/>
      <c r="J727" s="178"/>
      <c r="K727" s="178"/>
      <c r="L727" s="178"/>
      <c r="M727" s="178"/>
      <c r="N727" s="178"/>
      <c r="O727" s="178"/>
      <c r="P727" s="178"/>
      <c r="Q727" s="178"/>
      <c r="R727" s="91">
        <f t="shared" si="82"/>
        <v>0</v>
      </c>
      <c r="S727" s="13" t="b">
        <f t="shared" si="83"/>
        <v>1</v>
      </c>
      <c r="T727" s="13" t="b">
        <f t="shared" si="84"/>
        <v>1</v>
      </c>
      <c r="U727" s="13" t="b">
        <f t="shared" si="85"/>
        <v>1</v>
      </c>
      <c r="V727" s="13" t="b">
        <f t="shared" si="79"/>
        <v>1</v>
      </c>
      <c r="W727" s="13" t="b">
        <f t="shared" si="80"/>
        <v>1</v>
      </c>
      <c r="X727" s="13" t="b">
        <f t="shared" si="81"/>
        <v>1</v>
      </c>
    </row>
    <row r="728" spans="1:24">
      <c r="A728" s="90">
        <v>713</v>
      </c>
      <c r="B728" s="185"/>
      <c r="C728" s="186"/>
      <c r="D728" s="177"/>
      <c r="E728" s="177"/>
      <c r="F728" s="177"/>
      <c r="G728" s="178"/>
      <c r="H728" s="178"/>
      <c r="I728" s="178"/>
      <c r="J728" s="178"/>
      <c r="K728" s="178"/>
      <c r="L728" s="178"/>
      <c r="M728" s="178"/>
      <c r="N728" s="178"/>
      <c r="O728" s="178"/>
      <c r="P728" s="178"/>
      <c r="Q728" s="178"/>
      <c r="R728" s="91">
        <f t="shared" si="82"/>
        <v>0</v>
      </c>
      <c r="S728" s="13" t="b">
        <f t="shared" si="83"/>
        <v>1</v>
      </c>
      <c r="T728" s="13" t="b">
        <f t="shared" si="84"/>
        <v>1</v>
      </c>
      <c r="U728" s="13" t="b">
        <f t="shared" si="85"/>
        <v>1</v>
      </c>
      <c r="V728" s="13" t="b">
        <f t="shared" si="79"/>
        <v>1</v>
      </c>
      <c r="W728" s="13" t="b">
        <f t="shared" si="80"/>
        <v>1</v>
      </c>
      <c r="X728" s="13" t="b">
        <f t="shared" si="81"/>
        <v>1</v>
      </c>
    </row>
    <row r="729" spans="1:24">
      <c r="A729" s="90">
        <v>714</v>
      </c>
      <c r="B729" s="185"/>
      <c r="C729" s="186"/>
      <c r="D729" s="177"/>
      <c r="E729" s="177"/>
      <c r="F729" s="177"/>
      <c r="G729" s="178"/>
      <c r="H729" s="178"/>
      <c r="I729" s="178"/>
      <c r="J729" s="178"/>
      <c r="K729" s="178"/>
      <c r="L729" s="178"/>
      <c r="M729" s="178"/>
      <c r="N729" s="178"/>
      <c r="O729" s="178"/>
      <c r="P729" s="178"/>
      <c r="Q729" s="178"/>
      <c r="R729" s="91">
        <f t="shared" si="82"/>
        <v>0</v>
      </c>
      <c r="S729" s="13" t="b">
        <f t="shared" si="83"/>
        <v>1</v>
      </c>
      <c r="T729" s="13" t="b">
        <f t="shared" si="84"/>
        <v>1</v>
      </c>
      <c r="U729" s="13" t="b">
        <f t="shared" si="85"/>
        <v>1</v>
      </c>
      <c r="V729" s="13" t="b">
        <f t="shared" si="79"/>
        <v>1</v>
      </c>
      <c r="W729" s="13" t="b">
        <f t="shared" si="80"/>
        <v>1</v>
      </c>
      <c r="X729" s="13" t="b">
        <f t="shared" si="81"/>
        <v>1</v>
      </c>
    </row>
    <row r="730" spans="1:24">
      <c r="A730" s="90">
        <v>715</v>
      </c>
      <c r="B730" s="185"/>
      <c r="C730" s="186"/>
      <c r="D730" s="177"/>
      <c r="E730" s="177"/>
      <c r="F730" s="177"/>
      <c r="G730" s="178"/>
      <c r="H730" s="178"/>
      <c r="I730" s="178"/>
      <c r="J730" s="178"/>
      <c r="K730" s="178"/>
      <c r="L730" s="178"/>
      <c r="M730" s="178"/>
      <c r="N730" s="178"/>
      <c r="O730" s="178"/>
      <c r="P730" s="178"/>
      <c r="Q730" s="178"/>
      <c r="R730" s="91">
        <f t="shared" si="82"/>
        <v>0</v>
      </c>
      <c r="S730" s="13" t="b">
        <f t="shared" si="83"/>
        <v>1</v>
      </c>
      <c r="T730" s="13" t="b">
        <f t="shared" si="84"/>
        <v>1</v>
      </c>
      <c r="U730" s="13" t="b">
        <f t="shared" si="85"/>
        <v>1</v>
      </c>
      <c r="V730" s="13" t="b">
        <f t="shared" si="79"/>
        <v>1</v>
      </c>
      <c r="W730" s="13" t="b">
        <f t="shared" si="80"/>
        <v>1</v>
      </c>
      <c r="X730" s="13" t="b">
        <f t="shared" si="81"/>
        <v>1</v>
      </c>
    </row>
    <row r="731" spans="1:24">
      <c r="A731" s="90">
        <v>716</v>
      </c>
      <c r="B731" s="185"/>
      <c r="C731" s="186"/>
      <c r="D731" s="177"/>
      <c r="E731" s="177"/>
      <c r="F731" s="177"/>
      <c r="G731" s="178"/>
      <c r="H731" s="178"/>
      <c r="I731" s="178"/>
      <c r="J731" s="178"/>
      <c r="K731" s="178"/>
      <c r="L731" s="178"/>
      <c r="M731" s="178"/>
      <c r="N731" s="178"/>
      <c r="O731" s="178"/>
      <c r="P731" s="178"/>
      <c r="Q731" s="178"/>
      <c r="R731" s="91">
        <f t="shared" si="82"/>
        <v>0</v>
      </c>
      <c r="S731" s="13" t="b">
        <f t="shared" si="83"/>
        <v>1</v>
      </c>
      <c r="T731" s="13" t="b">
        <f t="shared" si="84"/>
        <v>1</v>
      </c>
      <c r="U731" s="13" t="b">
        <f t="shared" si="85"/>
        <v>1</v>
      </c>
      <c r="V731" s="13" t="b">
        <f t="shared" si="79"/>
        <v>1</v>
      </c>
      <c r="W731" s="13" t="b">
        <f t="shared" si="80"/>
        <v>1</v>
      </c>
      <c r="X731" s="13" t="b">
        <f t="shared" si="81"/>
        <v>1</v>
      </c>
    </row>
    <row r="732" spans="1:24">
      <c r="A732" s="90">
        <v>717</v>
      </c>
      <c r="B732" s="185"/>
      <c r="C732" s="186"/>
      <c r="D732" s="177"/>
      <c r="E732" s="177"/>
      <c r="F732" s="177"/>
      <c r="G732" s="178"/>
      <c r="H732" s="178"/>
      <c r="I732" s="178"/>
      <c r="J732" s="178"/>
      <c r="K732" s="178"/>
      <c r="L732" s="178"/>
      <c r="M732" s="178"/>
      <c r="N732" s="178"/>
      <c r="O732" s="178"/>
      <c r="P732" s="178"/>
      <c r="Q732" s="178"/>
      <c r="R732" s="91">
        <f t="shared" si="82"/>
        <v>0</v>
      </c>
      <c r="S732" s="13" t="b">
        <f t="shared" si="83"/>
        <v>1</v>
      </c>
      <c r="T732" s="13" t="b">
        <f t="shared" si="84"/>
        <v>1</v>
      </c>
      <c r="U732" s="13" t="b">
        <f t="shared" si="85"/>
        <v>1</v>
      </c>
      <c r="V732" s="13" t="b">
        <f t="shared" si="79"/>
        <v>1</v>
      </c>
      <c r="W732" s="13" t="b">
        <f t="shared" si="80"/>
        <v>1</v>
      </c>
      <c r="X732" s="13" t="b">
        <f t="shared" si="81"/>
        <v>1</v>
      </c>
    </row>
    <row r="733" spans="1:24">
      <c r="A733" s="90">
        <v>718</v>
      </c>
      <c r="B733" s="185"/>
      <c r="C733" s="186"/>
      <c r="D733" s="177"/>
      <c r="E733" s="177"/>
      <c r="F733" s="177"/>
      <c r="G733" s="178"/>
      <c r="H733" s="178"/>
      <c r="I733" s="178"/>
      <c r="J733" s="178"/>
      <c r="K733" s="178"/>
      <c r="L733" s="178"/>
      <c r="M733" s="178"/>
      <c r="N733" s="178"/>
      <c r="O733" s="178"/>
      <c r="P733" s="178"/>
      <c r="Q733" s="178"/>
      <c r="R733" s="91">
        <f t="shared" si="82"/>
        <v>0</v>
      </c>
      <c r="S733" s="13" t="b">
        <f t="shared" si="83"/>
        <v>1</v>
      </c>
      <c r="T733" s="13" t="b">
        <f t="shared" si="84"/>
        <v>1</v>
      </c>
      <c r="U733" s="13" t="b">
        <f t="shared" si="85"/>
        <v>1</v>
      </c>
      <c r="V733" s="13" t="b">
        <f t="shared" si="79"/>
        <v>1</v>
      </c>
      <c r="W733" s="13" t="b">
        <f t="shared" si="80"/>
        <v>1</v>
      </c>
      <c r="X733" s="13" t="b">
        <f t="shared" si="81"/>
        <v>1</v>
      </c>
    </row>
    <row r="734" spans="1:24">
      <c r="A734" s="90">
        <v>719</v>
      </c>
      <c r="B734" s="185"/>
      <c r="C734" s="186"/>
      <c r="D734" s="177"/>
      <c r="E734" s="177"/>
      <c r="F734" s="177"/>
      <c r="G734" s="178"/>
      <c r="H734" s="178"/>
      <c r="I734" s="178"/>
      <c r="J734" s="178"/>
      <c r="K734" s="178"/>
      <c r="L734" s="178"/>
      <c r="M734" s="178"/>
      <c r="N734" s="178"/>
      <c r="O734" s="178"/>
      <c r="P734" s="178"/>
      <c r="Q734" s="178"/>
      <c r="R734" s="91">
        <f t="shared" si="82"/>
        <v>0</v>
      </c>
      <c r="S734" s="13" t="b">
        <f t="shared" si="83"/>
        <v>1</v>
      </c>
      <c r="T734" s="13" t="b">
        <f t="shared" si="84"/>
        <v>1</v>
      </c>
      <c r="U734" s="13" t="b">
        <f t="shared" si="85"/>
        <v>1</v>
      </c>
      <c r="V734" s="13" t="b">
        <f t="shared" si="79"/>
        <v>1</v>
      </c>
      <c r="W734" s="13" t="b">
        <f t="shared" si="80"/>
        <v>1</v>
      </c>
      <c r="X734" s="13" t="b">
        <f t="shared" si="81"/>
        <v>1</v>
      </c>
    </row>
    <row r="735" spans="1:24">
      <c r="A735" s="90">
        <v>720</v>
      </c>
      <c r="B735" s="185"/>
      <c r="C735" s="186"/>
      <c r="D735" s="177"/>
      <c r="E735" s="177"/>
      <c r="F735" s="177"/>
      <c r="G735" s="178"/>
      <c r="H735" s="178"/>
      <c r="I735" s="178"/>
      <c r="J735" s="178"/>
      <c r="K735" s="178"/>
      <c r="L735" s="178"/>
      <c r="M735" s="178"/>
      <c r="N735" s="178"/>
      <c r="O735" s="178"/>
      <c r="P735" s="178"/>
      <c r="Q735" s="178"/>
      <c r="R735" s="91">
        <f t="shared" si="82"/>
        <v>0</v>
      </c>
      <c r="S735" s="13" t="b">
        <f t="shared" si="83"/>
        <v>1</v>
      </c>
      <c r="T735" s="13" t="b">
        <f t="shared" si="84"/>
        <v>1</v>
      </c>
      <c r="U735" s="13" t="b">
        <f t="shared" si="85"/>
        <v>1</v>
      </c>
      <c r="V735" s="13" t="b">
        <f t="shared" si="79"/>
        <v>1</v>
      </c>
      <c r="W735" s="13" t="b">
        <f t="shared" si="80"/>
        <v>1</v>
      </c>
      <c r="X735" s="13" t="b">
        <f t="shared" si="81"/>
        <v>1</v>
      </c>
    </row>
    <row r="736" spans="1:24">
      <c r="A736" s="90">
        <v>721</v>
      </c>
      <c r="B736" s="185"/>
      <c r="C736" s="186"/>
      <c r="D736" s="177"/>
      <c r="E736" s="177"/>
      <c r="F736" s="177"/>
      <c r="G736" s="178"/>
      <c r="H736" s="178"/>
      <c r="I736" s="178"/>
      <c r="J736" s="178"/>
      <c r="K736" s="178"/>
      <c r="L736" s="178"/>
      <c r="M736" s="178"/>
      <c r="N736" s="178"/>
      <c r="O736" s="178"/>
      <c r="P736" s="178"/>
      <c r="Q736" s="178"/>
      <c r="R736" s="91">
        <f t="shared" si="82"/>
        <v>0</v>
      </c>
      <c r="S736" s="13" t="b">
        <f t="shared" si="83"/>
        <v>1</v>
      </c>
      <c r="T736" s="13" t="b">
        <f t="shared" si="84"/>
        <v>1</v>
      </c>
      <c r="U736" s="13" t="b">
        <f t="shared" si="85"/>
        <v>1</v>
      </c>
      <c r="V736" s="13" t="b">
        <f t="shared" si="79"/>
        <v>1</v>
      </c>
      <c r="W736" s="13" t="b">
        <f t="shared" si="80"/>
        <v>1</v>
      </c>
      <c r="X736" s="13" t="b">
        <f t="shared" si="81"/>
        <v>1</v>
      </c>
    </row>
    <row r="737" spans="1:24">
      <c r="A737" s="90">
        <v>722</v>
      </c>
      <c r="B737" s="185"/>
      <c r="C737" s="186"/>
      <c r="D737" s="177"/>
      <c r="E737" s="177"/>
      <c r="F737" s="177"/>
      <c r="G737" s="178"/>
      <c r="H737" s="178"/>
      <c r="I737" s="178"/>
      <c r="J737" s="178"/>
      <c r="K737" s="178"/>
      <c r="L737" s="178"/>
      <c r="M737" s="178"/>
      <c r="N737" s="178"/>
      <c r="O737" s="178"/>
      <c r="P737" s="178"/>
      <c r="Q737" s="178"/>
      <c r="R737" s="91">
        <f t="shared" si="82"/>
        <v>0</v>
      </c>
      <c r="S737" s="13" t="b">
        <f t="shared" si="83"/>
        <v>1</v>
      </c>
      <c r="T737" s="13" t="b">
        <f t="shared" si="84"/>
        <v>1</v>
      </c>
      <c r="U737" s="13" t="b">
        <f t="shared" si="85"/>
        <v>1</v>
      </c>
      <c r="V737" s="13" t="b">
        <f t="shared" si="79"/>
        <v>1</v>
      </c>
      <c r="W737" s="13" t="b">
        <f t="shared" si="80"/>
        <v>1</v>
      </c>
      <c r="X737" s="13" t="b">
        <f t="shared" si="81"/>
        <v>1</v>
      </c>
    </row>
    <row r="738" spans="1:24">
      <c r="A738" s="90">
        <v>723</v>
      </c>
      <c r="B738" s="185"/>
      <c r="C738" s="186"/>
      <c r="D738" s="177"/>
      <c r="E738" s="177"/>
      <c r="F738" s="177"/>
      <c r="G738" s="178"/>
      <c r="H738" s="178"/>
      <c r="I738" s="178"/>
      <c r="J738" s="178"/>
      <c r="K738" s="178"/>
      <c r="L738" s="178"/>
      <c r="M738" s="178"/>
      <c r="N738" s="178"/>
      <c r="O738" s="178"/>
      <c r="P738" s="178"/>
      <c r="Q738" s="178"/>
      <c r="R738" s="91">
        <f t="shared" si="82"/>
        <v>0</v>
      </c>
      <c r="S738" s="13" t="b">
        <f t="shared" si="83"/>
        <v>1</v>
      </c>
      <c r="T738" s="13" t="b">
        <f t="shared" si="84"/>
        <v>1</v>
      </c>
      <c r="U738" s="13" t="b">
        <f t="shared" si="85"/>
        <v>1</v>
      </c>
      <c r="V738" s="13" t="b">
        <f t="shared" si="79"/>
        <v>1</v>
      </c>
      <c r="W738" s="13" t="b">
        <f t="shared" si="80"/>
        <v>1</v>
      </c>
      <c r="X738" s="13" t="b">
        <f t="shared" si="81"/>
        <v>1</v>
      </c>
    </row>
    <row r="739" spans="1:24">
      <c r="A739" s="90">
        <v>724</v>
      </c>
      <c r="B739" s="185"/>
      <c r="C739" s="186"/>
      <c r="D739" s="177"/>
      <c r="E739" s="177"/>
      <c r="F739" s="177"/>
      <c r="G739" s="178"/>
      <c r="H739" s="178"/>
      <c r="I739" s="178"/>
      <c r="J739" s="178"/>
      <c r="K739" s="178"/>
      <c r="L739" s="178"/>
      <c r="M739" s="178"/>
      <c r="N739" s="178"/>
      <c r="O739" s="178"/>
      <c r="P739" s="178"/>
      <c r="Q739" s="178"/>
      <c r="R739" s="91">
        <f t="shared" si="82"/>
        <v>0</v>
      </c>
      <c r="S739" s="13" t="b">
        <f t="shared" si="83"/>
        <v>1</v>
      </c>
      <c r="T739" s="13" t="b">
        <f t="shared" si="84"/>
        <v>1</v>
      </c>
      <c r="U739" s="13" t="b">
        <f t="shared" si="85"/>
        <v>1</v>
      </c>
      <c r="V739" s="13" t="b">
        <f t="shared" si="79"/>
        <v>1</v>
      </c>
      <c r="W739" s="13" t="b">
        <f t="shared" si="80"/>
        <v>1</v>
      </c>
      <c r="X739" s="13" t="b">
        <f t="shared" si="81"/>
        <v>1</v>
      </c>
    </row>
    <row r="740" spans="1:24">
      <c r="A740" s="90">
        <v>725</v>
      </c>
      <c r="B740" s="185"/>
      <c r="C740" s="186"/>
      <c r="D740" s="177"/>
      <c r="E740" s="177"/>
      <c r="F740" s="177"/>
      <c r="G740" s="178"/>
      <c r="H740" s="178"/>
      <c r="I740" s="178"/>
      <c r="J740" s="178"/>
      <c r="K740" s="178"/>
      <c r="L740" s="178"/>
      <c r="M740" s="178"/>
      <c r="N740" s="178"/>
      <c r="O740" s="178"/>
      <c r="P740" s="178"/>
      <c r="Q740" s="178"/>
      <c r="R740" s="91">
        <f t="shared" si="82"/>
        <v>0</v>
      </c>
      <c r="S740" s="13" t="b">
        <f t="shared" si="83"/>
        <v>1</v>
      </c>
      <c r="T740" s="13" t="b">
        <f t="shared" si="84"/>
        <v>1</v>
      </c>
      <c r="U740" s="13" t="b">
        <f t="shared" si="85"/>
        <v>1</v>
      </c>
      <c r="V740" s="13" t="b">
        <f t="shared" si="79"/>
        <v>1</v>
      </c>
      <c r="W740" s="13" t="b">
        <f t="shared" si="80"/>
        <v>1</v>
      </c>
      <c r="X740" s="13" t="b">
        <f t="shared" si="81"/>
        <v>1</v>
      </c>
    </row>
    <row r="741" spans="1:24">
      <c r="A741" s="90">
        <v>726</v>
      </c>
      <c r="B741" s="185"/>
      <c r="C741" s="186"/>
      <c r="D741" s="177"/>
      <c r="E741" s="177"/>
      <c r="F741" s="177"/>
      <c r="G741" s="178"/>
      <c r="H741" s="178"/>
      <c r="I741" s="178"/>
      <c r="J741" s="178"/>
      <c r="K741" s="178"/>
      <c r="L741" s="178"/>
      <c r="M741" s="178"/>
      <c r="N741" s="178"/>
      <c r="O741" s="178"/>
      <c r="P741" s="178"/>
      <c r="Q741" s="178"/>
      <c r="R741" s="91">
        <f t="shared" si="82"/>
        <v>0</v>
      </c>
      <c r="S741" s="13" t="b">
        <f t="shared" si="83"/>
        <v>1</v>
      </c>
      <c r="T741" s="13" t="b">
        <f t="shared" si="84"/>
        <v>1</v>
      </c>
      <c r="U741" s="13" t="b">
        <f t="shared" si="85"/>
        <v>1</v>
      </c>
      <c r="V741" s="13" t="b">
        <f t="shared" si="79"/>
        <v>1</v>
      </c>
      <c r="W741" s="13" t="b">
        <f t="shared" si="80"/>
        <v>1</v>
      </c>
      <c r="X741" s="13" t="b">
        <f t="shared" si="81"/>
        <v>1</v>
      </c>
    </row>
    <row r="742" spans="1:24">
      <c r="A742" s="90">
        <v>727</v>
      </c>
      <c r="B742" s="185"/>
      <c r="C742" s="186"/>
      <c r="D742" s="177"/>
      <c r="E742" s="177"/>
      <c r="F742" s="177"/>
      <c r="G742" s="178"/>
      <c r="H742" s="178"/>
      <c r="I742" s="178"/>
      <c r="J742" s="178"/>
      <c r="K742" s="178"/>
      <c r="L742" s="178"/>
      <c r="M742" s="178"/>
      <c r="N742" s="178"/>
      <c r="O742" s="178"/>
      <c r="P742" s="178"/>
      <c r="Q742" s="178"/>
      <c r="R742" s="91">
        <f t="shared" si="82"/>
        <v>0</v>
      </c>
      <c r="S742" s="13" t="b">
        <f t="shared" si="83"/>
        <v>1</v>
      </c>
      <c r="T742" s="13" t="b">
        <f t="shared" si="84"/>
        <v>1</v>
      </c>
      <c r="U742" s="13" t="b">
        <f t="shared" si="85"/>
        <v>1</v>
      </c>
      <c r="V742" s="13" t="b">
        <f t="shared" si="79"/>
        <v>1</v>
      </c>
      <c r="W742" s="13" t="b">
        <f t="shared" si="80"/>
        <v>1</v>
      </c>
      <c r="X742" s="13" t="b">
        <f t="shared" si="81"/>
        <v>1</v>
      </c>
    </row>
    <row r="743" spans="1:24">
      <c r="A743" s="90">
        <v>728</v>
      </c>
      <c r="B743" s="185"/>
      <c r="C743" s="186"/>
      <c r="D743" s="177"/>
      <c r="E743" s="177"/>
      <c r="F743" s="177"/>
      <c r="G743" s="178"/>
      <c r="H743" s="178"/>
      <c r="I743" s="178"/>
      <c r="J743" s="178"/>
      <c r="K743" s="178"/>
      <c r="L743" s="178"/>
      <c r="M743" s="178"/>
      <c r="N743" s="178"/>
      <c r="O743" s="178"/>
      <c r="P743" s="178"/>
      <c r="Q743" s="178"/>
      <c r="R743" s="91">
        <f t="shared" si="82"/>
        <v>0</v>
      </c>
      <c r="S743" s="13" t="b">
        <f t="shared" si="83"/>
        <v>1</v>
      </c>
      <c r="T743" s="13" t="b">
        <f t="shared" si="84"/>
        <v>1</v>
      </c>
      <c r="U743" s="13" t="b">
        <f t="shared" si="85"/>
        <v>1</v>
      </c>
      <c r="V743" s="13" t="b">
        <f t="shared" si="79"/>
        <v>1</v>
      </c>
      <c r="W743" s="13" t="b">
        <f t="shared" si="80"/>
        <v>1</v>
      </c>
      <c r="X743" s="13" t="b">
        <f t="shared" si="81"/>
        <v>1</v>
      </c>
    </row>
    <row r="744" spans="1:24">
      <c r="A744" s="90">
        <v>729</v>
      </c>
      <c r="B744" s="185"/>
      <c r="C744" s="186"/>
      <c r="D744" s="177"/>
      <c r="E744" s="177"/>
      <c r="F744" s="177"/>
      <c r="G744" s="178"/>
      <c r="H744" s="178"/>
      <c r="I744" s="178"/>
      <c r="J744" s="178"/>
      <c r="K744" s="178"/>
      <c r="L744" s="178"/>
      <c r="M744" s="178"/>
      <c r="N744" s="178"/>
      <c r="O744" s="178"/>
      <c r="P744" s="178"/>
      <c r="Q744" s="178"/>
      <c r="R744" s="91">
        <f t="shared" si="82"/>
        <v>0</v>
      </c>
      <c r="S744" s="13" t="b">
        <f t="shared" si="83"/>
        <v>1</v>
      </c>
      <c r="T744" s="13" t="b">
        <f t="shared" si="84"/>
        <v>1</v>
      </c>
      <c r="U744" s="13" t="b">
        <f t="shared" si="85"/>
        <v>1</v>
      </c>
      <c r="V744" s="13" t="b">
        <f t="shared" si="79"/>
        <v>1</v>
      </c>
      <c r="W744" s="13" t="b">
        <f t="shared" si="80"/>
        <v>1</v>
      </c>
      <c r="X744" s="13" t="b">
        <f t="shared" si="81"/>
        <v>1</v>
      </c>
    </row>
    <row r="745" spans="1:24">
      <c r="A745" s="90">
        <v>730</v>
      </c>
      <c r="B745" s="185"/>
      <c r="C745" s="186"/>
      <c r="D745" s="177"/>
      <c r="E745" s="177"/>
      <c r="F745" s="177"/>
      <c r="G745" s="178"/>
      <c r="H745" s="178"/>
      <c r="I745" s="178"/>
      <c r="J745" s="178"/>
      <c r="K745" s="178"/>
      <c r="L745" s="178"/>
      <c r="M745" s="178"/>
      <c r="N745" s="178"/>
      <c r="O745" s="178"/>
      <c r="P745" s="178"/>
      <c r="Q745" s="178"/>
      <c r="R745" s="91">
        <f t="shared" si="82"/>
        <v>0</v>
      </c>
      <c r="S745" s="13" t="b">
        <f t="shared" si="83"/>
        <v>1</v>
      </c>
      <c r="T745" s="13" t="b">
        <f t="shared" si="84"/>
        <v>1</v>
      </c>
      <c r="U745" s="13" t="b">
        <f t="shared" si="85"/>
        <v>1</v>
      </c>
      <c r="V745" s="13" t="b">
        <f t="shared" si="79"/>
        <v>1</v>
      </c>
      <c r="W745" s="13" t="b">
        <f t="shared" si="80"/>
        <v>1</v>
      </c>
      <c r="X745" s="13" t="b">
        <f t="shared" si="81"/>
        <v>1</v>
      </c>
    </row>
    <row r="746" spans="1:24">
      <c r="A746" s="90">
        <v>731</v>
      </c>
      <c r="B746" s="185"/>
      <c r="C746" s="186"/>
      <c r="D746" s="177"/>
      <c r="E746" s="177"/>
      <c r="F746" s="177"/>
      <c r="G746" s="178"/>
      <c r="H746" s="178"/>
      <c r="I746" s="178"/>
      <c r="J746" s="178"/>
      <c r="K746" s="178"/>
      <c r="L746" s="178"/>
      <c r="M746" s="178"/>
      <c r="N746" s="178"/>
      <c r="O746" s="178"/>
      <c r="P746" s="178"/>
      <c r="Q746" s="178"/>
      <c r="R746" s="91">
        <f t="shared" si="82"/>
        <v>0</v>
      </c>
      <c r="S746" s="13" t="b">
        <f t="shared" si="83"/>
        <v>1</v>
      </c>
      <c r="T746" s="13" t="b">
        <f t="shared" si="84"/>
        <v>1</v>
      </c>
      <c r="U746" s="13" t="b">
        <f t="shared" si="85"/>
        <v>1</v>
      </c>
      <c r="V746" s="13" t="b">
        <f t="shared" si="79"/>
        <v>1</v>
      </c>
      <c r="W746" s="13" t="b">
        <f t="shared" si="80"/>
        <v>1</v>
      </c>
      <c r="X746" s="13" t="b">
        <f t="shared" si="81"/>
        <v>1</v>
      </c>
    </row>
    <row r="747" spans="1:24">
      <c r="A747" s="90">
        <v>732</v>
      </c>
      <c r="B747" s="185"/>
      <c r="C747" s="186"/>
      <c r="D747" s="177"/>
      <c r="E747" s="177"/>
      <c r="F747" s="177"/>
      <c r="G747" s="178"/>
      <c r="H747" s="178"/>
      <c r="I747" s="178"/>
      <c r="J747" s="178"/>
      <c r="K747" s="178"/>
      <c r="L747" s="178"/>
      <c r="M747" s="178"/>
      <c r="N747" s="178"/>
      <c r="O747" s="178"/>
      <c r="P747" s="178"/>
      <c r="Q747" s="178"/>
      <c r="R747" s="91">
        <f t="shared" si="82"/>
        <v>0</v>
      </c>
      <c r="S747" s="13" t="b">
        <f t="shared" si="83"/>
        <v>1</v>
      </c>
      <c r="T747" s="13" t="b">
        <f t="shared" si="84"/>
        <v>1</v>
      </c>
      <c r="U747" s="13" t="b">
        <f t="shared" si="85"/>
        <v>1</v>
      </c>
      <c r="V747" s="13" t="b">
        <f t="shared" si="79"/>
        <v>1</v>
      </c>
      <c r="W747" s="13" t="b">
        <f t="shared" si="80"/>
        <v>1</v>
      </c>
      <c r="X747" s="13" t="b">
        <f t="shared" si="81"/>
        <v>1</v>
      </c>
    </row>
    <row r="748" spans="1:24">
      <c r="A748" s="90">
        <v>733</v>
      </c>
      <c r="B748" s="185"/>
      <c r="C748" s="186"/>
      <c r="D748" s="177"/>
      <c r="E748" s="177"/>
      <c r="F748" s="177"/>
      <c r="G748" s="178"/>
      <c r="H748" s="178"/>
      <c r="I748" s="178"/>
      <c r="J748" s="178"/>
      <c r="K748" s="178"/>
      <c r="L748" s="178"/>
      <c r="M748" s="178"/>
      <c r="N748" s="178"/>
      <c r="O748" s="178"/>
      <c r="P748" s="178"/>
      <c r="Q748" s="178"/>
      <c r="R748" s="91">
        <f t="shared" si="82"/>
        <v>0</v>
      </c>
      <c r="S748" s="13" t="b">
        <f t="shared" si="83"/>
        <v>1</v>
      </c>
      <c r="T748" s="13" t="b">
        <f t="shared" si="84"/>
        <v>1</v>
      </c>
      <c r="U748" s="13" t="b">
        <f t="shared" si="85"/>
        <v>1</v>
      </c>
      <c r="V748" s="13" t="b">
        <f t="shared" si="79"/>
        <v>1</v>
      </c>
      <c r="W748" s="13" t="b">
        <f t="shared" si="80"/>
        <v>1</v>
      </c>
      <c r="X748" s="13" t="b">
        <f t="shared" si="81"/>
        <v>1</v>
      </c>
    </row>
    <row r="749" spans="1:24">
      <c r="A749" s="90">
        <v>734</v>
      </c>
      <c r="B749" s="185"/>
      <c r="C749" s="186"/>
      <c r="D749" s="177"/>
      <c r="E749" s="177"/>
      <c r="F749" s="177"/>
      <c r="G749" s="178"/>
      <c r="H749" s="178"/>
      <c r="I749" s="178"/>
      <c r="J749" s="178"/>
      <c r="K749" s="178"/>
      <c r="L749" s="178"/>
      <c r="M749" s="178"/>
      <c r="N749" s="178"/>
      <c r="O749" s="178"/>
      <c r="P749" s="178"/>
      <c r="Q749" s="178"/>
      <c r="R749" s="91">
        <f t="shared" si="82"/>
        <v>0</v>
      </c>
      <c r="S749" s="13" t="b">
        <f t="shared" si="83"/>
        <v>1</v>
      </c>
      <c r="T749" s="13" t="b">
        <f t="shared" si="84"/>
        <v>1</v>
      </c>
      <c r="U749" s="13" t="b">
        <f t="shared" si="85"/>
        <v>1</v>
      </c>
      <c r="V749" s="13" t="b">
        <f t="shared" si="79"/>
        <v>1</v>
      </c>
      <c r="W749" s="13" t="b">
        <f t="shared" si="80"/>
        <v>1</v>
      </c>
      <c r="X749" s="13" t="b">
        <f t="shared" si="81"/>
        <v>1</v>
      </c>
    </row>
    <row r="750" spans="1:24">
      <c r="A750" s="90">
        <v>735</v>
      </c>
      <c r="B750" s="185"/>
      <c r="C750" s="186"/>
      <c r="D750" s="177"/>
      <c r="E750" s="177"/>
      <c r="F750" s="177"/>
      <c r="G750" s="178"/>
      <c r="H750" s="178"/>
      <c r="I750" s="178"/>
      <c r="J750" s="178"/>
      <c r="K750" s="178"/>
      <c r="L750" s="178"/>
      <c r="M750" s="178"/>
      <c r="N750" s="178"/>
      <c r="O750" s="178"/>
      <c r="P750" s="178"/>
      <c r="Q750" s="178"/>
      <c r="R750" s="91">
        <f t="shared" si="82"/>
        <v>0</v>
      </c>
      <c r="S750" s="13" t="b">
        <f t="shared" si="83"/>
        <v>1</v>
      </c>
      <c r="T750" s="13" t="b">
        <f t="shared" si="84"/>
        <v>1</v>
      </c>
      <c r="U750" s="13" t="b">
        <f t="shared" si="85"/>
        <v>1</v>
      </c>
      <c r="V750" s="13" t="b">
        <f t="shared" si="79"/>
        <v>1</v>
      </c>
      <c r="W750" s="13" t="b">
        <f t="shared" si="80"/>
        <v>1</v>
      </c>
      <c r="X750" s="13" t="b">
        <f t="shared" si="81"/>
        <v>1</v>
      </c>
    </row>
    <row r="751" spans="1:24">
      <c r="A751" s="90">
        <v>736</v>
      </c>
      <c r="B751" s="185"/>
      <c r="C751" s="186"/>
      <c r="D751" s="177"/>
      <c r="E751" s="177"/>
      <c r="F751" s="177"/>
      <c r="G751" s="178"/>
      <c r="H751" s="178"/>
      <c r="I751" s="178"/>
      <c r="J751" s="178"/>
      <c r="K751" s="178"/>
      <c r="L751" s="178"/>
      <c r="M751" s="178"/>
      <c r="N751" s="178"/>
      <c r="O751" s="178"/>
      <c r="P751" s="178"/>
      <c r="Q751" s="178"/>
      <c r="R751" s="91">
        <f t="shared" si="82"/>
        <v>0</v>
      </c>
      <c r="S751" s="13" t="b">
        <f t="shared" si="83"/>
        <v>1</v>
      </c>
      <c r="T751" s="13" t="b">
        <f t="shared" si="84"/>
        <v>1</v>
      </c>
      <c r="U751" s="13" t="b">
        <f t="shared" si="85"/>
        <v>1</v>
      </c>
      <c r="V751" s="13" t="b">
        <f t="shared" si="79"/>
        <v>1</v>
      </c>
      <c r="W751" s="13" t="b">
        <f t="shared" si="80"/>
        <v>1</v>
      </c>
      <c r="X751" s="13" t="b">
        <f t="shared" si="81"/>
        <v>1</v>
      </c>
    </row>
    <row r="752" spans="1:24">
      <c r="A752" s="90">
        <v>737</v>
      </c>
      <c r="B752" s="185"/>
      <c r="C752" s="186"/>
      <c r="D752" s="177"/>
      <c r="E752" s="177"/>
      <c r="F752" s="177"/>
      <c r="G752" s="178"/>
      <c r="H752" s="178"/>
      <c r="I752" s="178"/>
      <c r="J752" s="178"/>
      <c r="K752" s="178"/>
      <c r="L752" s="178"/>
      <c r="M752" s="178"/>
      <c r="N752" s="178"/>
      <c r="O752" s="178"/>
      <c r="P752" s="178"/>
      <c r="Q752" s="178"/>
      <c r="R752" s="91">
        <f t="shared" si="82"/>
        <v>0</v>
      </c>
      <c r="S752" s="13" t="b">
        <f t="shared" si="83"/>
        <v>1</v>
      </c>
      <c r="T752" s="13" t="b">
        <f t="shared" si="84"/>
        <v>1</v>
      </c>
      <c r="U752" s="13" t="b">
        <f t="shared" si="85"/>
        <v>1</v>
      </c>
      <c r="V752" s="13" t="b">
        <f t="shared" si="79"/>
        <v>1</v>
      </c>
      <c r="W752" s="13" t="b">
        <f t="shared" si="80"/>
        <v>1</v>
      </c>
      <c r="X752" s="13" t="b">
        <f t="shared" si="81"/>
        <v>1</v>
      </c>
    </row>
    <row r="753" spans="1:24">
      <c r="A753" s="90">
        <v>738</v>
      </c>
      <c r="B753" s="185"/>
      <c r="C753" s="186"/>
      <c r="D753" s="177"/>
      <c r="E753" s="177"/>
      <c r="F753" s="177"/>
      <c r="G753" s="178"/>
      <c r="H753" s="178"/>
      <c r="I753" s="178"/>
      <c r="J753" s="178"/>
      <c r="K753" s="178"/>
      <c r="L753" s="178"/>
      <c r="M753" s="178"/>
      <c r="N753" s="178"/>
      <c r="O753" s="178"/>
      <c r="P753" s="178"/>
      <c r="Q753" s="178"/>
      <c r="R753" s="91">
        <f t="shared" si="82"/>
        <v>0</v>
      </c>
      <c r="S753" s="13" t="b">
        <f t="shared" si="83"/>
        <v>1</v>
      </c>
      <c r="T753" s="13" t="b">
        <f t="shared" si="84"/>
        <v>1</v>
      </c>
      <c r="U753" s="13" t="b">
        <f t="shared" si="85"/>
        <v>1</v>
      </c>
      <c r="V753" s="13" t="b">
        <f t="shared" si="79"/>
        <v>1</v>
      </c>
      <c r="W753" s="13" t="b">
        <f t="shared" si="80"/>
        <v>1</v>
      </c>
      <c r="X753" s="13" t="b">
        <f t="shared" si="81"/>
        <v>1</v>
      </c>
    </row>
    <row r="754" spans="1:24">
      <c r="A754" s="90">
        <v>739</v>
      </c>
      <c r="B754" s="185"/>
      <c r="C754" s="186"/>
      <c r="D754" s="177"/>
      <c r="E754" s="177"/>
      <c r="F754" s="177"/>
      <c r="G754" s="178"/>
      <c r="H754" s="178"/>
      <c r="I754" s="178"/>
      <c r="J754" s="178"/>
      <c r="K754" s="178"/>
      <c r="L754" s="178"/>
      <c r="M754" s="178"/>
      <c r="N754" s="178"/>
      <c r="O754" s="178"/>
      <c r="P754" s="178"/>
      <c r="Q754" s="178"/>
      <c r="R754" s="91">
        <f t="shared" si="82"/>
        <v>0</v>
      </c>
      <c r="S754" s="13" t="b">
        <f t="shared" si="83"/>
        <v>1</v>
      </c>
      <c r="T754" s="13" t="b">
        <f t="shared" si="84"/>
        <v>1</v>
      </c>
      <c r="U754" s="13" t="b">
        <f t="shared" si="85"/>
        <v>1</v>
      </c>
      <c r="V754" s="13" t="b">
        <f t="shared" si="79"/>
        <v>1</v>
      </c>
      <c r="W754" s="13" t="b">
        <f t="shared" si="80"/>
        <v>1</v>
      </c>
      <c r="X754" s="13" t="b">
        <f t="shared" si="81"/>
        <v>1</v>
      </c>
    </row>
    <row r="755" spans="1:24">
      <c r="A755" s="90">
        <v>740</v>
      </c>
      <c r="B755" s="185"/>
      <c r="C755" s="186"/>
      <c r="D755" s="177"/>
      <c r="E755" s="177"/>
      <c r="F755" s="177"/>
      <c r="G755" s="178"/>
      <c r="H755" s="178"/>
      <c r="I755" s="178"/>
      <c r="J755" s="178"/>
      <c r="K755" s="178"/>
      <c r="L755" s="178"/>
      <c r="M755" s="178"/>
      <c r="N755" s="178"/>
      <c r="O755" s="178"/>
      <c r="P755" s="178"/>
      <c r="Q755" s="178"/>
      <c r="R755" s="91">
        <f t="shared" si="82"/>
        <v>0</v>
      </c>
      <c r="S755" s="13" t="b">
        <f t="shared" si="83"/>
        <v>1</v>
      </c>
      <c r="T755" s="13" t="b">
        <f t="shared" si="84"/>
        <v>1</v>
      </c>
      <c r="U755" s="13" t="b">
        <f t="shared" si="85"/>
        <v>1</v>
      </c>
      <c r="V755" s="13" t="b">
        <f t="shared" si="79"/>
        <v>1</v>
      </c>
      <c r="W755" s="13" t="b">
        <f t="shared" si="80"/>
        <v>1</v>
      </c>
      <c r="X755" s="13" t="b">
        <f t="shared" si="81"/>
        <v>1</v>
      </c>
    </row>
    <row r="756" spans="1:24">
      <c r="A756" s="90">
        <v>741</v>
      </c>
      <c r="B756" s="185"/>
      <c r="C756" s="186"/>
      <c r="D756" s="177"/>
      <c r="E756" s="177"/>
      <c r="F756" s="177"/>
      <c r="G756" s="178"/>
      <c r="H756" s="178"/>
      <c r="I756" s="178"/>
      <c r="J756" s="178"/>
      <c r="K756" s="178"/>
      <c r="L756" s="178"/>
      <c r="M756" s="178"/>
      <c r="N756" s="178"/>
      <c r="O756" s="178"/>
      <c r="P756" s="178"/>
      <c r="Q756" s="178"/>
      <c r="R756" s="91">
        <f t="shared" si="82"/>
        <v>0</v>
      </c>
      <c r="S756" s="13" t="b">
        <f t="shared" si="83"/>
        <v>1</v>
      </c>
      <c r="T756" s="13" t="b">
        <f t="shared" si="84"/>
        <v>1</v>
      </c>
      <c r="U756" s="13" t="b">
        <f t="shared" si="85"/>
        <v>1</v>
      </c>
      <c r="V756" s="13" t="b">
        <f t="shared" si="79"/>
        <v>1</v>
      </c>
      <c r="W756" s="13" t="b">
        <f t="shared" si="80"/>
        <v>1</v>
      </c>
      <c r="X756" s="13" t="b">
        <f t="shared" si="81"/>
        <v>1</v>
      </c>
    </row>
    <row r="757" spans="1:24">
      <c r="A757" s="90">
        <v>742</v>
      </c>
      <c r="B757" s="185"/>
      <c r="C757" s="186"/>
      <c r="D757" s="177"/>
      <c r="E757" s="177"/>
      <c r="F757" s="177"/>
      <c r="G757" s="178"/>
      <c r="H757" s="178"/>
      <c r="I757" s="178"/>
      <c r="J757" s="178"/>
      <c r="K757" s="178"/>
      <c r="L757" s="178"/>
      <c r="M757" s="178"/>
      <c r="N757" s="178"/>
      <c r="O757" s="178"/>
      <c r="P757" s="178"/>
      <c r="Q757" s="178"/>
      <c r="R757" s="91">
        <f t="shared" si="82"/>
        <v>0</v>
      </c>
      <c r="S757" s="13" t="b">
        <f t="shared" si="83"/>
        <v>1</v>
      </c>
      <c r="T757" s="13" t="b">
        <f t="shared" si="84"/>
        <v>1</v>
      </c>
      <c r="U757" s="13" t="b">
        <f t="shared" si="85"/>
        <v>1</v>
      </c>
      <c r="V757" s="13" t="b">
        <f t="shared" si="79"/>
        <v>1</v>
      </c>
      <c r="W757" s="13" t="b">
        <f t="shared" si="80"/>
        <v>1</v>
      </c>
      <c r="X757" s="13" t="b">
        <f t="shared" si="81"/>
        <v>1</v>
      </c>
    </row>
    <row r="758" spans="1:24">
      <c r="A758" s="90">
        <v>743</v>
      </c>
      <c r="B758" s="185"/>
      <c r="C758" s="186"/>
      <c r="D758" s="177"/>
      <c r="E758" s="177"/>
      <c r="F758" s="177"/>
      <c r="G758" s="178"/>
      <c r="H758" s="178"/>
      <c r="I758" s="178"/>
      <c r="J758" s="178"/>
      <c r="K758" s="178"/>
      <c r="L758" s="178"/>
      <c r="M758" s="178"/>
      <c r="N758" s="178"/>
      <c r="O758" s="178"/>
      <c r="P758" s="178"/>
      <c r="Q758" s="178"/>
      <c r="R758" s="91">
        <f t="shared" si="82"/>
        <v>0</v>
      </c>
      <c r="S758" s="13" t="b">
        <f t="shared" si="83"/>
        <v>1</v>
      </c>
      <c r="T758" s="13" t="b">
        <f t="shared" si="84"/>
        <v>1</v>
      </c>
      <c r="U758" s="13" t="b">
        <f t="shared" si="85"/>
        <v>1</v>
      </c>
      <c r="V758" s="13" t="b">
        <f t="shared" si="79"/>
        <v>1</v>
      </c>
      <c r="W758" s="13" t="b">
        <f t="shared" si="80"/>
        <v>1</v>
      </c>
      <c r="X758" s="13" t="b">
        <f t="shared" si="81"/>
        <v>1</v>
      </c>
    </row>
    <row r="759" spans="1:24">
      <c r="A759" s="90">
        <v>744</v>
      </c>
      <c r="B759" s="185"/>
      <c r="C759" s="186"/>
      <c r="D759" s="177"/>
      <c r="E759" s="177"/>
      <c r="F759" s="177"/>
      <c r="G759" s="178"/>
      <c r="H759" s="178"/>
      <c r="I759" s="178"/>
      <c r="J759" s="178"/>
      <c r="K759" s="178"/>
      <c r="L759" s="178"/>
      <c r="M759" s="178"/>
      <c r="N759" s="178"/>
      <c r="O759" s="178"/>
      <c r="P759" s="178"/>
      <c r="Q759" s="178"/>
      <c r="R759" s="91">
        <f t="shared" si="82"/>
        <v>0</v>
      </c>
      <c r="S759" s="13" t="b">
        <f t="shared" si="83"/>
        <v>1</v>
      </c>
      <c r="T759" s="13" t="b">
        <f t="shared" si="84"/>
        <v>1</v>
      </c>
      <c r="U759" s="13" t="b">
        <f t="shared" si="85"/>
        <v>1</v>
      </c>
      <c r="V759" s="13" t="b">
        <f t="shared" si="79"/>
        <v>1</v>
      </c>
      <c r="W759" s="13" t="b">
        <f t="shared" si="80"/>
        <v>1</v>
      </c>
      <c r="X759" s="13" t="b">
        <f t="shared" si="81"/>
        <v>1</v>
      </c>
    </row>
    <row r="760" spans="1:24">
      <c r="A760" s="90">
        <v>745</v>
      </c>
      <c r="B760" s="185"/>
      <c r="C760" s="186"/>
      <c r="D760" s="177"/>
      <c r="E760" s="177"/>
      <c r="F760" s="177"/>
      <c r="G760" s="178"/>
      <c r="H760" s="178"/>
      <c r="I760" s="178"/>
      <c r="J760" s="178"/>
      <c r="K760" s="178"/>
      <c r="L760" s="178"/>
      <c r="M760" s="178"/>
      <c r="N760" s="178"/>
      <c r="O760" s="178"/>
      <c r="P760" s="178"/>
      <c r="Q760" s="178"/>
      <c r="R760" s="91">
        <f t="shared" si="82"/>
        <v>0</v>
      </c>
      <c r="S760" s="13" t="b">
        <f t="shared" si="83"/>
        <v>1</v>
      </c>
      <c r="T760" s="13" t="b">
        <f t="shared" si="84"/>
        <v>1</v>
      </c>
      <c r="U760" s="13" t="b">
        <f t="shared" si="85"/>
        <v>1</v>
      </c>
      <c r="V760" s="13" t="b">
        <f t="shared" si="79"/>
        <v>1</v>
      </c>
      <c r="W760" s="13" t="b">
        <f t="shared" si="80"/>
        <v>1</v>
      </c>
      <c r="X760" s="13" t="b">
        <f t="shared" si="81"/>
        <v>1</v>
      </c>
    </row>
    <row r="761" spans="1:24">
      <c r="A761" s="90">
        <v>746</v>
      </c>
      <c r="B761" s="185"/>
      <c r="C761" s="186"/>
      <c r="D761" s="177"/>
      <c r="E761" s="177"/>
      <c r="F761" s="177"/>
      <c r="G761" s="178"/>
      <c r="H761" s="178"/>
      <c r="I761" s="178"/>
      <c r="J761" s="178"/>
      <c r="K761" s="178"/>
      <c r="L761" s="178"/>
      <c r="M761" s="178"/>
      <c r="N761" s="178"/>
      <c r="O761" s="178"/>
      <c r="P761" s="178"/>
      <c r="Q761" s="178"/>
      <c r="R761" s="91">
        <f t="shared" si="82"/>
        <v>0</v>
      </c>
      <c r="S761" s="13" t="b">
        <f t="shared" si="83"/>
        <v>1</v>
      </c>
      <c r="T761" s="13" t="b">
        <f t="shared" si="84"/>
        <v>1</v>
      </c>
      <c r="U761" s="13" t="b">
        <f t="shared" si="85"/>
        <v>1</v>
      </c>
      <c r="V761" s="13" t="b">
        <f t="shared" si="79"/>
        <v>1</v>
      </c>
      <c r="W761" s="13" t="b">
        <f t="shared" si="80"/>
        <v>1</v>
      </c>
      <c r="X761" s="13" t="b">
        <f t="shared" si="81"/>
        <v>1</v>
      </c>
    </row>
    <row r="762" spans="1:24">
      <c r="A762" s="90">
        <v>747</v>
      </c>
      <c r="B762" s="185"/>
      <c r="C762" s="186"/>
      <c r="D762" s="177"/>
      <c r="E762" s="177"/>
      <c r="F762" s="177"/>
      <c r="G762" s="178"/>
      <c r="H762" s="178"/>
      <c r="I762" s="178"/>
      <c r="J762" s="178"/>
      <c r="K762" s="178"/>
      <c r="L762" s="178"/>
      <c r="M762" s="178"/>
      <c r="N762" s="178"/>
      <c r="O762" s="178"/>
      <c r="P762" s="178"/>
      <c r="Q762" s="178"/>
      <c r="R762" s="91">
        <f t="shared" si="82"/>
        <v>0</v>
      </c>
      <c r="S762" s="13" t="b">
        <f t="shared" si="83"/>
        <v>1</v>
      </c>
      <c r="T762" s="13" t="b">
        <f t="shared" si="84"/>
        <v>1</v>
      </c>
      <c r="U762" s="13" t="b">
        <f t="shared" si="85"/>
        <v>1</v>
      </c>
      <c r="V762" s="13" t="b">
        <f t="shared" si="79"/>
        <v>1</v>
      </c>
      <c r="W762" s="13" t="b">
        <f t="shared" si="80"/>
        <v>1</v>
      </c>
      <c r="X762" s="13" t="b">
        <f t="shared" si="81"/>
        <v>1</v>
      </c>
    </row>
    <row r="763" spans="1:24">
      <c r="A763" s="90">
        <v>748</v>
      </c>
      <c r="B763" s="185"/>
      <c r="C763" s="186"/>
      <c r="D763" s="177"/>
      <c r="E763" s="177"/>
      <c r="F763" s="177"/>
      <c r="G763" s="178"/>
      <c r="H763" s="178"/>
      <c r="I763" s="178"/>
      <c r="J763" s="178"/>
      <c r="K763" s="178"/>
      <c r="L763" s="178"/>
      <c r="M763" s="178"/>
      <c r="N763" s="178"/>
      <c r="O763" s="178"/>
      <c r="P763" s="178"/>
      <c r="Q763" s="178"/>
      <c r="R763" s="91">
        <f t="shared" si="82"/>
        <v>0</v>
      </c>
      <c r="S763" s="13" t="b">
        <f t="shared" si="83"/>
        <v>1</v>
      </c>
      <c r="T763" s="13" t="b">
        <f t="shared" si="84"/>
        <v>1</v>
      </c>
      <c r="U763" s="13" t="b">
        <f t="shared" si="85"/>
        <v>1</v>
      </c>
      <c r="V763" s="13" t="b">
        <f t="shared" si="79"/>
        <v>1</v>
      </c>
      <c r="W763" s="13" t="b">
        <f t="shared" si="80"/>
        <v>1</v>
      </c>
      <c r="X763" s="13" t="b">
        <f t="shared" si="81"/>
        <v>1</v>
      </c>
    </row>
    <row r="764" spans="1:24">
      <c r="A764" s="90">
        <v>749</v>
      </c>
      <c r="B764" s="185"/>
      <c r="C764" s="186"/>
      <c r="D764" s="177"/>
      <c r="E764" s="177"/>
      <c r="F764" s="177"/>
      <c r="G764" s="178"/>
      <c r="H764" s="178"/>
      <c r="I764" s="178"/>
      <c r="J764" s="178"/>
      <c r="K764" s="178"/>
      <c r="L764" s="178"/>
      <c r="M764" s="178"/>
      <c r="N764" s="178"/>
      <c r="O764" s="178"/>
      <c r="P764" s="178"/>
      <c r="Q764" s="178"/>
      <c r="R764" s="91">
        <f t="shared" si="82"/>
        <v>0</v>
      </c>
      <c r="S764" s="13" t="b">
        <f t="shared" si="83"/>
        <v>1</v>
      </c>
      <c r="T764" s="13" t="b">
        <f t="shared" si="84"/>
        <v>1</v>
      </c>
      <c r="U764" s="13" t="b">
        <f t="shared" si="85"/>
        <v>1</v>
      </c>
      <c r="V764" s="13" t="b">
        <f t="shared" si="79"/>
        <v>1</v>
      </c>
      <c r="W764" s="13" t="b">
        <f t="shared" si="80"/>
        <v>1</v>
      </c>
      <c r="X764" s="13" t="b">
        <f t="shared" si="81"/>
        <v>1</v>
      </c>
    </row>
    <row r="765" spans="1:24">
      <c r="A765" s="90">
        <v>750</v>
      </c>
      <c r="B765" s="185"/>
      <c r="C765" s="186"/>
      <c r="D765" s="177"/>
      <c r="E765" s="177"/>
      <c r="F765" s="177"/>
      <c r="G765" s="178"/>
      <c r="H765" s="178"/>
      <c r="I765" s="178"/>
      <c r="J765" s="178"/>
      <c r="K765" s="178"/>
      <c r="L765" s="178"/>
      <c r="M765" s="178"/>
      <c r="N765" s="178"/>
      <c r="O765" s="178"/>
      <c r="P765" s="178"/>
      <c r="Q765" s="178"/>
      <c r="R765" s="91">
        <f t="shared" si="82"/>
        <v>0</v>
      </c>
      <c r="S765" s="13" t="b">
        <f t="shared" si="83"/>
        <v>1</v>
      </c>
      <c r="T765" s="13" t="b">
        <f t="shared" si="84"/>
        <v>1</v>
      </c>
      <c r="U765" s="13" t="b">
        <f t="shared" si="85"/>
        <v>1</v>
      </c>
      <c r="V765" s="13" t="b">
        <f t="shared" si="79"/>
        <v>1</v>
      </c>
      <c r="W765" s="13" t="b">
        <f t="shared" si="80"/>
        <v>1</v>
      </c>
      <c r="X765" s="13" t="b">
        <f t="shared" si="81"/>
        <v>1</v>
      </c>
    </row>
    <row r="766" spans="1:24">
      <c r="A766" s="90">
        <v>751</v>
      </c>
      <c r="B766" s="185"/>
      <c r="C766" s="186"/>
      <c r="D766" s="177"/>
      <c r="E766" s="177"/>
      <c r="F766" s="177"/>
      <c r="G766" s="178"/>
      <c r="H766" s="178"/>
      <c r="I766" s="178"/>
      <c r="J766" s="178"/>
      <c r="K766" s="178"/>
      <c r="L766" s="178"/>
      <c r="M766" s="178"/>
      <c r="N766" s="178"/>
      <c r="O766" s="178"/>
      <c r="P766" s="178"/>
      <c r="Q766" s="178"/>
      <c r="R766" s="91">
        <f t="shared" si="82"/>
        <v>0</v>
      </c>
      <c r="S766" s="13" t="b">
        <f t="shared" si="83"/>
        <v>1</v>
      </c>
      <c r="T766" s="13" t="b">
        <f t="shared" si="84"/>
        <v>1</v>
      </c>
      <c r="U766" s="13" t="b">
        <f t="shared" si="85"/>
        <v>1</v>
      </c>
      <c r="V766" s="13" t="b">
        <f t="shared" si="79"/>
        <v>1</v>
      </c>
      <c r="W766" s="13" t="b">
        <f t="shared" si="80"/>
        <v>1</v>
      </c>
      <c r="X766" s="13" t="b">
        <f t="shared" si="81"/>
        <v>1</v>
      </c>
    </row>
    <row r="767" spans="1:24">
      <c r="A767" s="90">
        <v>752</v>
      </c>
      <c r="B767" s="185"/>
      <c r="C767" s="186"/>
      <c r="D767" s="177"/>
      <c r="E767" s="177"/>
      <c r="F767" s="177"/>
      <c r="G767" s="178"/>
      <c r="H767" s="178"/>
      <c r="I767" s="178"/>
      <c r="J767" s="178"/>
      <c r="K767" s="178"/>
      <c r="L767" s="178"/>
      <c r="M767" s="178"/>
      <c r="N767" s="178"/>
      <c r="O767" s="178"/>
      <c r="P767" s="178"/>
      <c r="Q767" s="178"/>
      <c r="R767" s="91">
        <f t="shared" si="82"/>
        <v>0</v>
      </c>
      <c r="S767" s="13" t="b">
        <f t="shared" si="83"/>
        <v>1</v>
      </c>
      <c r="T767" s="13" t="b">
        <f t="shared" si="84"/>
        <v>1</v>
      </c>
      <c r="U767" s="13" t="b">
        <f t="shared" si="85"/>
        <v>1</v>
      </c>
      <c r="V767" s="13" t="b">
        <f t="shared" si="79"/>
        <v>1</v>
      </c>
      <c r="W767" s="13" t="b">
        <f t="shared" si="80"/>
        <v>1</v>
      </c>
      <c r="X767" s="13" t="b">
        <f t="shared" si="81"/>
        <v>1</v>
      </c>
    </row>
    <row r="768" spans="1:24">
      <c r="A768" s="90">
        <v>753</v>
      </c>
      <c r="B768" s="185"/>
      <c r="C768" s="186"/>
      <c r="D768" s="177"/>
      <c r="E768" s="177"/>
      <c r="F768" s="177"/>
      <c r="G768" s="178"/>
      <c r="H768" s="178"/>
      <c r="I768" s="178"/>
      <c r="J768" s="178"/>
      <c r="K768" s="178"/>
      <c r="L768" s="178"/>
      <c r="M768" s="178"/>
      <c r="N768" s="178"/>
      <c r="O768" s="178"/>
      <c r="P768" s="178"/>
      <c r="Q768" s="178"/>
      <c r="R768" s="91">
        <f t="shared" si="82"/>
        <v>0</v>
      </c>
      <c r="S768" s="13" t="b">
        <f t="shared" si="83"/>
        <v>1</v>
      </c>
      <c r="T768" s="13" t="b">
        <f t="shared" si="84"/>
        <v>1</v>
      </c>
      <c r="U768" s="13" t="b">
        <f t="shared" si="85"/>
        <v>1</v>
      </c>
      <c r="V768" s="13" t="b">
        <f t="shared" si="79"/>
        <v>1</v>
      </c>
      <c r="W768" s="13" t="b">
        <f t="shared" si="80"/>
        <v>1</v>
      </c>
      <c r="X768" s="13" t="b">
        <f t="shared" si="81"/>
        <v>1</v>
      </c>
    </row>
    <row r="769" spans="1:24">
      <c r="A769" s="90">
        <v>754</v>
      </c>
      <c r="B769" s="185"/>
      <c r="C769" s="186"/>
      <c r="D769" s="177"/>
      <c r="E769" s="177"/>
      <c r="F769" s="177"/>
      <c r="G769" s="178"/>
      <c r="H769" s="178"/>
      <c r="I769" s="178"/>
      <c r="J769" s="178"/>
      <c r="K769" s="178"/>
      <c r="L769" s="178"/>
      <c r="M769" s="178"/>
      <c r="N769" s="178"/>
      <c r="O769" s="178"/>
      <c r="P769" s="178"/>
      <c r="Q769" s="178"/>
      <c r="R769" s="91">
        <f t="shared" si="82"/>
        <v>0</v>
      </c>
      <c r="S769" s="13" t="b">
        <f t="shared" si="83"/>
        <v>1</v>
      </c>
      <c r="T769" s="13" t="b">
        <f t="shared" si="84"/>
        <v>1</v>
      </c>
      <c r="U769" s="13" t="b">
        <f t="shared" si="85"/>
        <v>1</v>
      </c>
      <c r="V769" s="13" t="b">
        <f t="shared" si="79"/>
        <v>1</v>
      </c>
      <c r="W769" s="13" t="b">
        <f t="shared" si="80"/>
        <v>1</v>
      </c>
      <c r="X769" s="13" t="b">
        <f t="shared" si="81"/>
        <v>1</v>
      </c>
    </row>
    <row r="770" spans="1:24">
      <c r="A770" s="90">
        <v>755</v>
      </c>
      <c r="B770" s="185"/>
      <c r="C770" s="186"/>
      <c r="D770" s="177"/>
      <c r="E770" s="177"/>
      <c r="F770" s="177"/>
      <c r="G770" s="178"/>
      <c r="H770" s="178"/>
      <c r="I770" s="178"/>
      <c r="J770" s="178"/>
      <c r="K770" s="178"/>
      <c r="L770" s="178"/>
      <c r="M770" s="178"/>
      <c r="N770" s="178"/>
      <c r="O770" s="178"/>
      <c r="P770" s="178"/>
      <c r="Q770" s="178"/>
      <c r="R770" s="91">
        <f t="shared" si="82"/>
        <v>0</v>
      </c>
      <c r="S770" s="13" t="b">
        <f t="shared" si="83"/>
        <v>1</v>
      </c>
      <c r="T770" s="13" t="b">
        <f t="shared" si="84"/>
        <v>1</v>
      </c>
      <c r="U770" s="13" t="b">
        <f t="shared" si="85"/>
        <v>1</v>
      </c>
      <c r="V770" s="13" t="b">
        <f t="shared" si="79"/>
        <v>1</v>
      </c>
      <c r="W770" s="13" t="b">
        <f t="shared" si="80"/>
        <v>1</v>
      </c>
      <c r="X770" s="13" t="b">
        <f t="shared" si="81"/>
        <v>1</v>
      </c>
    </row>
    <row r="771" spans="1:24">
      <c r="A771" s="90">
        <v>756</v>
      </c>
      <c r="B771" s="185"/>
      <c r="C771" s="186"/>
      <c r="D771" s="177"/>
      <c r="E771" s="177"/>
      <c r="F771" s="177"/>
      <c r="G771" s="178"/>
      <c r="H771" s="178"/>
      <c r="I771" s="178"/>
      <c r="J771" s="178"/>
      <c r="K771" s="178"/>
      <c r="L771" s="178"/>
      <c r="M771" s="178"/>
      <c r="N771" s="178"/>
      <c r="O771" s="178"/>
      <c r="P771" s="178"/>
      <c r="Q771" s="178"/>
      <c r="R771" s="91">
        <f t="shared" si="82"/>
        <v>0</v>
      </c>
      <c r="S771" s="13" t="b">
        <f t="shared" si="83"/>
        <v>1</v>
      </c>
      <c r="T771" s="13" t="b">
        <f t="shared" si="84"/>
        <v>1</v>
      </c>
      <c r="U771" s="13" t="b">
        <f t="shared" si="85"/>
        <v>1</v>
      </c>
      <c r="V771" s="13" t="b">
        <f t="shared" si="79"/>
        <v>1</v>
      </c>
      <c r="W771" s="13" t="b">
        <f t="shared" si="80"/>
        <v>1</v>
      </c>
      <c r="X771" s="13" t="b">
        <f t="shared" si="81"/>
        <v>1</v>
      </c>
    </row>
    <row r="772" spans="1:24">
      <c r="A772" s="90">
        <v>757</v>
      </c>
      <c r="B772" s="185"/>
      <c r="C772" s="186"/>
      <c r="D772" s="177"/>
      <c r="E772" s="177"/>
      <c r="F772" s="177"/>
      <c r="G772" s="178"/>
      <c r="H772" s="178"/>
      <c r="I772" s="178"/>
      <c r="J772" s="178"/>
      <c r="K772" s="178"/>
      <c r="L772" s="178"/>
      <c r="M772" s="178"/>
      <c r="N772" s="178"/>
      <c r="O772" s="178"/>
      <c r="P772" s="178"/>
      <c r="Q772" s="178"/>
      <c r="R772" s="91">
        <f t="shared" si="82"/>
        <v>0</v>
      </c>
      <c r="S772" s="13" t="b">
        <f t="shared" si="83"/>
        <v>1</v>
      </c>
      <c r="T772" s="13" t="b">
        <f t="shared" si="84"/>
        <v>1</v>
      </c>
      <c r="U772" s="13" t="b">
        <f t="shared" si="85"/>
        <v>1</v>
      </c>
      <c r="V772" s="13" t="b">
        <f t="shared" si="79"/>
        <v>1</v>
      </c>
      <c r="W772" s="13" t="b">
        <f t="shared" si="80"/>
        <v>1</v>
      </c>
      <c r="X772" s="13" t="b">
        <f t="shared" si="81"/>
        <v>1</v>
      </c>
    </row>
    <row r="773" spans="1:24">
      <c r="A773" s="90">
        <v>758</v>
      </c>
      <c r="B773" s="185"/>
      <c r="C773" s="186"/>
      <c r="D773" s="177"/>
      <c r="E773" s="177"/>
      <c r="F773" s="177"/>
      <c r="G773" s="178"/>
      <c r="H773" s="178"/>
      <c r="I773" s="178"/>
      <c r="J773" s="178"/>
      <c r="K773" s="178"/>
      <c r="L773" s="178"/>
      <c r="M773" s="178"/>
      <c r="N773" s="178"/>
      <c r="O773" s="178"/>
      <c r="P773" s="178"/>
      <c r="Q773" s="178"/>
      <c r="R773" s="91">
        <f t="shared" si="82"/>
        <v>0</v>
      </c>
      <c r="S773" s="13" t="b">
        <f t="shared" si="83"/>
        <v>1</v>
      </c>
      <c r="T773" s="13" t="b">
        <f t="shared" si="84"/>
        <v>1</v>
      </c>
      <c r="U773" s="13" t="b">
        <f t="shared" si="85"/>
        <v>1</v>
      </c>
      <c r="V773" s="13" t="b">
        <f t="shared" si="79"/>
        <v>1</v>
      </c>
      <c r="W773" s="13" t="b">
        <f t="shared" si="80"/>
        <v>1</v>
      </c>
      <c r="X773" s="13" t="b">
        <f t="shared" si="81"/>
        <v>1</v>
      </c>
    </row>
    <row r="774" spans="1:24">
      <c r="A774" s="90">
        <v>759</v>
      </c>
      <c r="B774" s="185"/>
      <c r="C774" s="186"/>
      <c r="D774" s="177"/>
      <c r="E774" s="177"/>
      <c r="F774" s="177"/>
      <c r="G774" s="178"/>
      <c r="H774" s="178"/>
      <c r="I774" s="178"/>
      <c r="J774" s="178"/>
      <c r="K774" s="178"/>
      <c r="L774" s="178"/>
      <c r="M774" s="178"/>
      <c r="N774" s="178"/>
      <c r="O774" s="178"/>
      <c r="P774" s="178"/>
      <c r="Q774" s="178"/>
      <c r="R774" s="91">
        <f t="shared" si="82"/>
        <v>0</v>
      </c>
      <c r="S774" s="13" t="b">
        <f t="shared" si="83"/>
        <v>1</v>
      </c>
      <c r="T774" s="13" t="b">
        <f t="shared" si="84"/>
        <v>1</v>
      </c>
      <c r="U774" s="13" t="b">
        <f t="shared" si="85"/>
        <v>1</v>
      </c>
      <c r="V774" s="13" t="b">
        <f t="shared" si="79"/>
        <v>1</v>
      </c>
      <c r="W774" s="13" t="b">
        <f t="shared" si="80"/>
        <v>1</v>
      </c>
      <c r="X774" s="13" t="b">
        <f t="shared" si="81"/>
        <v>1</v>
      </c>
    </row>
    <row r="775" spans="1:24">
      <c r="A775" s="90">
        <v>760</v>
      </c>
      <c r="B775" s="185"/>
      <c r="C775" s="186"/>
      <c r="D775" s="177"/>
      <c r="E775" s="177"/>
      <c r="F775" s="177"/>
      <c r="G775" s="178"/>
      <c r="H775" s="178"/>
      <c r="I775" s="178"/>
      <c r="J775" s="178"/>
      <c r="K775" s="178"/>
      <c r="L775" s="178"/>
      <c r="M775" s="178"/>
      <c r="N775" s="178"/>
      <c r="O775" s="178"/>
      <c r="P775" s="178"/>
      <c r="Q775" s="178"/>
      <c r="R775" s="91">
        <f t="shared" si="82"/>
        <v>0</v>
      </c>
      <c r="S775" s="13" t="b">
        <f t="shared" si="83"/>
        <v>1</v>
      </c>
      <c r="T775" s="13" t="b">
        <f t="shared" si="84"/>
        <v>1</v>
      </c>
      <c r="U775" s="13" t="b">
        <f t="shared" si="85"/>
        <v>1</v>
      </c>
      <c r="V775" s="13" t="b">
        <f t="shared" si="79"/>
        <v>1</v>
      </c>
      <c r="W775" s="13" t="b">
        <f t="shared" si="80"/>
        <v>1</v>
      </c>
      <c r="X775" s="13" t="b">
        <f t="shared" si="81"/>
        <v>1</v>
      </c>
    </row>
    <row r="776" spans="1:24">
      <c r="A776" s="90">
        <v>761</v>
      </c>
      <c r="B776" s="185"/>
      <c r="C776" s="186"/>
      <c r="D776" s="177"/>
      <c r="E776" s="177"/>
      <c r="F776" s="177"/>
      <c r="G776" s="178"/>
      <c r="H776" s="178"/>
      <c r="I776" s="178"/>
      <c r="J776" s="178"/>
      <c r="K776" s="178"/>
      <c r="L776" s="178"/>
      <c r="M776" s="178"/>
      <c r="N776" s="178"/>
      <c r="O776" s="178"/>
      <c r="P776" s="178"/>
      <c r="Q776" s="178"/>
      <c r="R776" s="91">
        <f t="shared" si="82"/>
        <v>0</v>
      </c>
      <c r="S776" s="13" t="b">
        <f t="shared" si="83"/>
        <v>1</v>
      </c>
      <c r="T776" s="13" t="b">
        <f t="shared" si="84"/>
        <v>1</v>
      </c>
      <c r="U776" s="13" t="b">
        <f t="shared" si="85"/>
        <v>1</v>
      </c>
      <c r="V776" s="13" t="b">
        <f t="shared" si="79"/>
        <v>1</v>
      </c>
      <c r="W776" s="13" t="b">
        <f t="shared" si="80"/>
        <v>1</v>
      </c>
      <c r="X776" s="13" t="b">
        <f t="shared" si="81"/>
        <v>1</v>
      </c>
    </row>
    <row r="777" spans="1:24">
      <c r="A777" s="90">
        <v>762</v>
      </c>
      <c r="B777" s="185"/>
      <c r="C777" s="186"/>
      <c r="D777" s="177"/>
      <c r="E777" s="177"/>
      <c r="F777" s="177"/>
      <c r="G777" s="178"/>
      <c r="H777" s="178"/>
      <c r="I777" s="178"/>
      <c r="J777" s="178"/>
      <c r="K777" s="178"/>
      <c r="L777" s="178"/>
      <c r="M777" s="178"/>
      <c r="N777" s="178"/>
      <c r="O777" s="178"/>
      <c r="P777" s="178"/>
      <c r="Q777" s="178"/>
      <c r="R777" s="91">
        <f t="shared" si="82"/>
        <v>0</v>
      </c>
      <c r="S777" s="13" t="b">
        <f t="shared" si="83"/>
        <v>1</v>
      </c>
      <c r="T777" s="13" t="b">
        <f t="shared" si="84"/>
        <v>1</v>
      </c>
      <c r="U777" s="13" t="b">
        <f t="shared" si="85"/>
        <v>1</v>
      </c>
      <c r="V777" s="13" t="b">
        <f t="shared" si="79"/>
        <v>1</v>
      </c>
      <c r="W777" s="13" t="b">
        <f t="shared" si="80"/>
        <v>1</v>
      </c>
      <c r="X777" s="13" t="b">
        <f t="shared" si="81"/>
        <v>1</v>
      </c>
    </row>
    <row r="778" spans="1:24">
      <c r="A778" s="90">
        <v>763</v>
      </c>
      <c r="B778" s="185"/>
      <c r="C778" s="186"/>
      <c r="D778" s="177"/>
      <c r="E778" s="177"/>
      <c r="F778" s="177"/>
      <c r="G778" s="178"/>
      <c r="H778" s="178"/>
      <c r="I778" s="178"/>
      <c r="J778" s="178"/>
      <c r="K778" s="178"/>
      <c r="L778" s="178"/>
      <c r="M778" s="178"/>
      <c r="N778" s="178"/>
      <c r="O778" s="178"/>
      <c r="P778" s="178"/>
      <c r="Q778" s="178"/>
      <c r="R778" s="91">
        <f t="shared" si="82"/>
        <v>0</v>
      </c>
      <c r="S778" s="13" t="b">
        <f t="shared" si="83"/>
        <v>1</v>
      </c>
      <c r="T778" s="13" t="b">
        <f t="shared" si="84"/>
        <v>1</v>
      </c>
      <c r="U778" s="13" t="b">
        <f t="shared" si="85"/>
        <v>1</v>
      </c>
      <c r="V778" s="13" t="b">
        <f t="shared" si="79"/>
        <v>1</v>
      </c>
      <c r="W778" s="13" t="b">
        <f t="shared" si="80"/>
        <v>1</v>
      </c>
      <c r="X778" s="13" t="b">
        <f t="shared" si="81"/>
        <v>1</v>
      </c>
    </row>
    <row r="779" spans="1:24">
      <c r="A779" s="90">
        <v>764</v>
      </c>
      <c r="B779" s="185"/>
      <c r="C779" s="186"/>
      <c r="D779" s="177"/>
      <c r="E779" s="177"/>
      <c r="F779" s="177"/>
      <c r="G779" s="178"/>
      <c r="H779" s="178"/>
      <c r="I779" s="178"/>
      <c r="J779" s="178"/>
      <c r="K779" s="178"/>
      <c r="L779" s="178"/>
      <c r="M779" s="178"/>
      <c r="N779" s="178"/>
      <c r="O779" s="178"/>
      <c r="P779" s="178"/>
      <c r="Q779" s="178"/>
      <c r="R779" s="91">
        <f t="shared" si="82"/>
        <v>0</v>
      </c>
      <c r="S779" s="13" t="b">
        <f t="shared" si="83"/>
        <v>1</v>
      </c>
      <c r="T779" s="13" t="b">
        <f t="shared" si="84"/>
        <v>1</v>
      </c>
      <c r="U779" s="13" t="b">
        <f t="shared" si="85"/>
        <v>1</v>
      </c>
      <c r="V779" s="13" t="b">
        <f t="shared" si="79"/>
        <v>1</v>
      </c>
      <c r="W779" s="13" t="b">
        <f t="shared" si="80"/>
        <v>1</v>
      </c>
      <c r="X779" s="13" t="b">
        <f t="shared" si="81"/>
        <v>1</v>
      </c>
    </row>
    <row r="780" spans="1:24">
      <c r="A780" s="90">
        <v>765</v>
      </c>
      <c r="B780" s="185"/>
      <c r="C780" s="186"/>
      <c r="D780" s="177"/>
      <c r="E780" s="177"/>
      <c r="F780" s="177"/>
      <c r="G780" s="178"/>
      <c r="H780" s="178"/>
      <c r="I780" s="178"/>
      <c r="J780" s="178"/>
      <c r="K780" s="178"/>
      <c r="L780" s="178"/>
      <c r="M780" s="178"/>
      <c r="N780" s="178"/>
      <c r="O780" s="178"/>
      <c r="P780" s="178"/>
      <c r="Q780" s="178"/>
      <c r="R780" s="91">
        <f t="shared" si="82"/>
        <v>0</v>
      </c>
      <c r="S780" s="13" t="b">
        <f t="shared" si="83"/>
        <v>1</v>
      </c>
      <c r="T780" s="13" t="b">
        <f t="shared" si="84"/>
        <v>1</v>
      </c>
      <c r="U780" s="13" t="b">
        <f t="shared" si="85"/>
        <v>1</v>
      </c>
      <c r="V780" s="13" t="b">
        <f t="shared" si="79"/>
        <v>1</v>
      </c>
      <c r="W780" s="13" t="b">
        <f t="shared" si="80"/>
        <v>1</v>
      </c>
      <c r="X780" s="13" t="b">
        <f t="shared" si="81"/>
        <v>1</v>
      </c>
    </row>
    <row r="781" spans="1:24">
      <c r="A781" s="90">
        <v>766</v>
      </c>
      <c r="B781" s="185"/>
      <c r="C781" s="186"/>
      <c r="D781" s="177"/>
      <c r="E781" s="177"/>
      <c r="F781" s="177"/>
      <c r="G781" s="178"/>
      <c r="H781" s="178"/>
      <c r="I781" s="178"/>
      <c r="J781" s="178"/>
      <c r="K781" s="178"/>
      <c r="L781" s="178"/>
      <c r="M781" s="178"/>
      <c r="N781" s="178"/>
      <c r="O781" s="178"/>
      <c r="P781" s="178"/>
      <c r="Q781" s="178"/>
      <c r="R781" s="91">
        <f t="shared" si="82"/>
        <v>0</v>
      </c>
      <c r="S781" s="13" t="b">
        <f t="shared" si="83"/>
        <v>1</v>
      </c>
      <c r="T781" s="13" t="b">
        <f t="shared" si="84"/>
        <v>1</v>
      </c>
      <c r="U781" s="13" t="b">
        <f t="shared" si="85"/>
        <v>1</v>
      </c>
      <c r="V781" s="13" t="b">
        <f t="shared" si="79"/>
        <v>1</v>
      </c>
      <c r="W781" s="13" t="b">
        <f t="shared" si="80"/>
        <v>1</v>
      </c>
      <c r="X781" s="13" t="b">
        <f t="shared" si="81"/>
        <v>1</v>
      </c>
    </row>
    <row r="782" spans="1:24">
      <c r="A782" s="90">
        <v>767</v>
      </c>
      <c r="B782" s="185"/>
      <c r="C782" s="186"/>
      <c r="D782" s="177"/>
      <c r="E782" s="177"/>
      <c r="F782" s="177"/>
      <c r="G782" s="178"/>
      <c r="H782" s="178"/>
      <c r="I782" s="178"/>
      <c r="J782" s="178"/>
      <c r="K782" s="178"/>
      <c r="L782" s="178"/>
      <c r="M782" s="178"/>
      <c r="N782" s="178"/>
      <c r="O782" s="178"/>
      <c r="P782" s="178"/>
      <c r="Q782" s="178"/>
      <c r="R782" s="91">
        <f t="shared" si="82"/>
        <v>0</v>
      </c>
      <c r="S782" s="13" t="b">
        <f t="shared" si="83"/>
        <v>1</v>
      </c>
      <c r="T782" s="13" t="b">
        <f t="shared" si="84"/>
        <v>1</v>
      </c>
      <c r="U782" s="13" t="b">
        <f t="shared" si="85"/>
        <v>1</v>
      </c>
      <c r="V782" s="13" t="b">
        <f t="shared" si="79"/>
        <v>1</v>
      </c>
      <c r="W782" s="13" t="b">
        <f t="shared" si="80"/>
        <v>1</v>
      </c>
      <c r="X782" s="13" t="b">
        <f t="shared" si="81"/>
        <v>1</v>
      </c>
    </row>
    <row r="783" spans="1:24">
      <c r="A783" s="90">
        <v>768</v>
      </c>
      <c r="B783" s="185"/>
      <c r="C783" s="186"/>
      <c r="D783" s="177"/>
      <c r="E783" s="177"/>
      <c r="F783" s="177"/>
      <c r="G783" s="178"/>
      <c r="H783" s="178"/>
      <c r="I783" s="178"/>
      <c r="J783" s="178"/>
      <c r="K783" s="178"/>
      <c r="L783" s="178"/>
      <c r="M783" s="178"/>
      <c r="N783" s="178"/>
      <c r="O783" s="178"/>
      <c r="P783" s="178"/>
      <c r="Q783" s="178"/>
      <c r="R783" s="91">
        <f t="shared" si="82"/>
        <v>0</v>
      </c>
      <c r="S783" s="13" t="b">
        <f t="shared" si="83"/>
        <v>1</v>
      </c>
      <c r="T783" s="13" t="b">
        <f t="shared" si="84"/>
        <v>1</v>
      </c>
      <c r="U783" s="13" t="b">
        <f t="shared" si="85"/>
        <v>1</v>
      </c>
      <c r="V783" s="13" t="b">
        <f t="shared" si="79"/>
        <v>1</v>
      </c>
      <c r="W783" s="13" t="b">
        <f t="shared" si="80"/>
        <v>1</v>
      </c>
      <c r="X783" s="13" t="b">
        <f t="shared" si="81"/>
        <v>1</v>
      </c>
    </row>
    <row r="784" spans="1:24">
      <c r="A784" s="90">
        <v>769</v>
      </c>
      <c r="B784" s="185"/>
      <c r="C784" s="186"/>
      <c r="D784" s="177"/>
      <c r="E784" s="177"/>
      <c r="F784" s="177"/>
      <c r="G784" s="178"/>
      <c r="H784" s="178"/>
      <c r="I784" s="178"/>
      <c r="J784" s="178"/>
      <c r="K784" s="178"/>
      <c r="L784" s="178"/>
      <c r="M784" s="178"/>
      <c r="N784" s="178"/>
      <c r="O784" s="178"/>
      <c r="P784" s="178"/>
      <c r="Q784" s="178"/>
      <c r="R784" s="91">
        <f t="shared" si="82"/>
        <v>0</v>
      </c>
      <c r="S784" s="13" t="b">
        <f t="shared" si="83"/>
        <v>1</v>
      </c>
      <c r="T784" s="13" t="b">
        <f t="shared" si="84"/>
        <v>1</v>
      </c>
      <c r="U784" s="13" t="b">
        <f t="shared" si="85"/>
        <v>1</v>
      </c>
      <c r="V784" s="13" t="b">
        <f t="shared" ref="V784:V847" si="86">IF(D784="",TRUE,(IF(ISNUMBER(MATCH(D784,CountriesList,0)),TRUE,FALSE)))</f>
        <v>1</v>
      </c>
      <c r="W784" s="13" t="b">
        <f t="shared" ref="W784:W847" si="87">IF(E784="",TRUE,(IF(ISNUMBER(MATCH(E784,typeofentityList,0)),TRUE,FALSE)))</f>
        <v>1</v>
      </c>
      <c r="X784" s="13" t="b">
        <f t="shared" ref="X784:X847" si="88">IF(F784="",TRUE,(IF(ISNUMBER(MATCH(F784,RelationList,0)),TRUE,FALSE)))</f>
        <v>1</v>
      </c>
    </row>
    <row r="785" spans="1:24">
      <c r="A785" s="90">
        <v>770</v>
      </c>
      <c r="B785" s="185"/>
      <c r="C785" s="186"/>
      <c r="D785" s="177"/>
      <c r="E785" s="177"/>
      <c r="F785" s="177"/>
      <c r="G785" s="178"/>
      <c r="H785" s="178"/>
      <c r="I785" s="178"/>
      <c r="J785" s="178"/>
      <c r="K785" s="178"/>
      <c r="L785" s="178"/>
      <c r="M785" s="178"/>
      <c r="N785" s="178"/>
      <c r="O785" s="178"/>
      <c r="P785" s="178"/>
      <c r="Q785" s="178"/>
      <c r="R785" s="91">
        <f t="shared" ref="R785:R848" si="89">SUM(G785:Q785)</f>
        <v>0</v>
      </c>
      <c r="S785" s="13" t="b">
        <f t="shared" si="83"/>
        <v>1</v>
      </c>
      <c r="T785" s="13" t="b">
        <f t="shared" si="84"/>
        <v>1</v>
      </c>
      <c r="U785" s="13" t="b">
        <f t="shared" si="85"/>
        <v>1</v>
      </c>
      <c r="V785" s="13" t="b">
        <f t="shared" si="86"/>
        <v>1</v>
      </c>
      <c r="W785" s="13" t="b">
        <f t="shared" si="87"/>
        <v>1</v>
      </c>
      <c r="X785" s="13" t="b">
        <f t="shared" si="88"/>
        <v>1</v>
      </c>
    </row>
    <row r="786" spans="1:24">
      <c r="A786" s="90">
        <v>771</v>
      </c>
      <c r="B786" s="185"/>
      <c r="C786" s="186"/>
      <c r="D786" s="177"/>
      <c r="E786" s="177"/>
      <c r="F786" s="177"/>
      <c r="G786" s="178"/>
      <c r="H786" s="178"/>
      <c r="I786" s="178"/>
      <c r="J786" s="178"/>
      <c r="K786" s="178"/>
      <c r="L786" s="178"/>
      <c r="M786" s="178"/>
      <c r="N786" s="178"/>
      <c r="O786" s="178"/>
      <c r="P786" s="178"/>
      <c r="Q786" s="178"/>
      <c r="R786" s="91">
        <f t="shared" si="89"/>
        <v>0</v>
      </c>
      <c r="S786" s="13" t="b">
        <f t="shared" ref="S786:S849" si="90">IF(ISBLANK(B786),TRUE,IF(OR(ISBLANK(C786),ISBLANK(D786),ISBLANK(E786),ISBLANK(F786),ISBLANK(G786),ISBLANK(H786),ISBLANK(I786),ISBLANK(J786),ISBLANK(K786),ISBLANK(L786),ISBLANK(M786),ISBLANK(N786),ISBLANK(O786),ISBLANK(P786),ISBLANK(Q786),ISBLANK(R786)),FALSE,TRUE))</f>
        <v>1</v>
      </c>
      <c r="T786" s="13" t="b">
        <f t="shared" ref="T786:T849" si="91">IF(OR(AND(B786="N/A",D786="N/A",E786="N/A",F786="N/A"),AND(ISBLANK(B786),ISBLANK(D786),ISBLANK(E786),ISBLANK(F786)),AND(NOT(ISBLANK(B786)),B786&lt;&gt;"N/A",NOT(ISBLANK(D786)),D786&lt;&gt;"N/A",NOT(ISBLANK(E786)),E786&lt;&gt;"N/A",NOT(ISBLANK(F786)),F786&lt;&gt;"N/A")),TRUE,FALSE)</f>
        <v>1</v>
      </c>
      <c r="U786" s="13" t="b">
        <f t="shared" ref="U786:U849" si="92">IF(OR((AND(B786="N/A",R786=0)),(AND((ISBLANK(B786)=TRUE),R786=0)),(AND(NOT(ISBLANK(B786)),B786&lt;&gt;"N/A",R786&lt;&gt;0))),TRUE,FALSE)</f>
        <v>1</v>
      </c>
      <c r="V786" s="13" t="b">
        <f t="shared" si="86"/>
        <v>1</v>
      </c>
      <c r="W786" s="13" t="b">
        <f t="shared" si="87"/>
        <v>1</v>
      </c>
      <c r="X786" s="13" t="b">
        <f t="shared" si="88"/>
        <v>1</v>
      </c>
    </row>
    <row r="787" spans="1:24">
      <c r="A787" s="90">
        <v>772</v>
      </c>
      <c r="B787" s="185"/>
      <c r="C787" s="186"/>
      <c r="D787" s="177"/>
      <c r="E787" s="177"/>
      <c r="F787" s="177"/>
      <c r="G787" s="178"/>
      <c r="H787" s="178"/>
      <c r="I787" s="178"/>
      <c r="J787" s="178"/>
      <c r="K787" s="178"/>
      <c r="L787" s="178"/>
      <c r="M787" s="178"/>
      <c r="N787" s="178"/>
      <c r="O787" s="178"/>
      <c r="P787" s="178"/>
      <c r="Q787" s="178"/>
      <c r="R787" s="91">
        <f t="shared" si="89"/>
        <v>0</v>
      </c>
      <c r="S787" s="13" t="b">
        <f t="shared" si="90"/>
        <v>1</v>
      </c>
      <c r="T787" s="13" t="b">
        <f t="shared" si="91"/>
        <v>1</v>
      </c>
      <c r="U787" s="13" t="b">
        <f t="shared" si="92"/>
        <v>1</v>
      </c>
      <c r="V787" s="13" t="b">
        <f t="shared" si="86"/>
        <v>1</v>
      </c>
      <c r="W787" s="13" t="b">
        <f t="shared" si="87"/>
        <v>1</v>
      </c>
      <c r="X787" s="13" t="b">
        <f t="shared" si="88"/>
        <v>1</v>
      </c>
    </row>
    <row r="788" spans="1:24">
      <c r="A788" s="90">
        <v>773</v>
      </c>
      <c r="B788" s="185"/>
      <c r="C788" s="186"/>
      <c r="D788" s="177"/>
      <c r="E788" s="177"/>
      <c r="F788" s="177"/>
      <c r="G788" s="178"/>
      <c r="H788" s="178"/>
      <c r="I788" s="178"/>
      <c r="J788" s="178"/>
      <c r="K788" s="178"/>
      <c r="L788" s="178"/>
      <c r="M788" s="178"/>
      <c r="N788" s="178"/>
      <c r="O788" s="178"/>
      <c r="P788" s="178"/>
      <c r="Q788" s="178"/>
      <c r="R788" s="91">
        <f t="shared" si="89"/>
        <v>0</v>
      </c>
      <c r="S788" s="13" t="b">
        <f t="shared" si="90"/>
        <v>1</v>
      </c>
      <c r="T788" s="13" t="b">
        <f t="shared" si="91"/>
        <v>1</v>
      </c>
      <c r="U788" s="13" t="b">
        <f t="shared" si="92"/>
        <v>1</v>
      </c>
      <c r="V788" s="13" t="b">
        <f t="shared" si="86"/>
        <v>1</v>
      </c>
      <c r="W788" s="13" t="b">
        <f t="shared" si="87"/>
        <v>1</v>
      </c>
      <c r="X788" s="13" t="b">
        <f t="shared" si="88"/>
        <v>1</v>
      </c>
    </row>
    <row r="789" spans="1:24">
      <c r="A789" s="90">
        <v>774</v>
      </c>
      <c r="B789" s="185"/>
      <c r="C789" s="186"/>
      <c r="D789" s="177"/>
      <c r="E789" s="177"/>
      <c r="F789" s="177"/>
      <c r="G789" s="178"/>
      <c r="H789" s="178"/>
      <c r="I789" s="178"/>
      <c r="J789" s="178"/>
      <c r="K789" s="178"/>
      <c r="L789" s="178"/>
      <c r="M789" s="178"/>
      <c r="N789" s="178"/>
      <c r="O789" s="178"/>
      <c r="P789" s="178"/>
      <c r="Q789" s="178"/>
      <c r="R789" s="91">
        <f t="shared" si="89"/>
        <v>0</v>
      </c>
      <c r="S789" s="13" t="b">
        <f t="shared" si="90"/>
        <v>1</v>
      </c>
      <c r="T789" s="13" t="b">
        <f t="shared" si="91"/>
        <v>1</v>
      </c>
      <c r="U789" s="13" t="b">
        <f t="shared" si="92"/>
        <v>1</v>
      </c>
      <c r="V789" s="13" t="b">
        <f t="shared" si="86"/>
        <v>1</v>
      </c>
      <c r="W789" s="13" t="b">
        <f t="shared" si="87"/>
        <v>1</v>
      </c>
      <c r="X789" s="13" t="b">
        <f t="shared" si="88"/>
        <v>1</v>
      </c>
    </row>
    <row r="790" spans="1:24">
      <c r="A790" s="90">
        <v>775</v>
      </c>
      <c r="B790" s="185"/>
      <c r="C790" s="186"/>
      <c r="D790" s="177"/>
      <c r="E790" s="177"/>
      <c r="F790" s="177"/>
      <c r="G790" s="178"/>
      <c r="H790" s="178"/>
      <c r="I790" s="178"/>
      <c r="J790" s="178"/>
      <c r="K790" s="178"/>
      <c r="L790" s="178"/>
      <c r="M790" s="178"/>
      <c r="N790" s="178"/>
      <c r="O790" s="178"/>
      <c r="P790" s="178"/>
      <c r="Q790" s="178"/>
      <c r="R790" s="91">
        <f t="shared" si="89"/>
        <v>0</v>
      </c>
      <c r="S790" s="13" t="b">
        <f t="shared" si="90"/>
        <v>1</v>
      </c>
      <c r="T790" s="13" t="b">
        <f t="shared" si="91"/>
        <v>1</v>
      </c>
      <c r="U790" s="13" t="b">
        <f t="shared" si="92"/>
        <v>1</v>
      </c>
      <c r="V790" s="13" t="b">
        <f t="shared" si="86"/>
        <v>1</v>
      </c>
      <c r="W790" s="13" t="b">
        <f t="shared" si="87"/>
        <v>1</v>
      </c>
      <c r="X790" s="13" t="b">
        <f t="shared" si="88"/>
        <v>1</v>
      </c>
    </row>
    <row r="791" spans="1:24">
      <c r="A791" s="90">
        <v>776</v>
      </c>
      <c r="B791" s="185"/>
      <c r="C791" s="186"/>
      <c r="D791" s="177"/>
      <c r="E791" s="177"/>
      <c r="F791" s="177"/>
      <c r="G791" s="178"/>
      <c r="H791" s="178"/>
      <c r="I791" s="178"/>
      <c r="J791" s="178"/>
      <c r="K791" s="178"/>
      <c r="L791" s="178"/>
      <c r="M791" s="178"/>
      <c r="N791" s="178"/>
      <c r="O791" s="178"/>
      <c r="P791" s="178"/>
      <c r="Q791" s="178"/>
      <c r="R791" s="91">
        <f t="shared" si="89"/>
        <v>0</v>
      </c>
      <c r="S791" s="13" t="b">
        <f t="shared" si="90"/>
        <v>1</v>
      </c>
      <c r="T791" s="13" t="b">
        <f t="shared" si="91"/>
        <v>1</v>
      </c>
      <c r="U791" s="13" t="b">
        <f t="shared" si="92"/>
        <v>1</v>
      </c>
      <c r="V791" s="13" t="b">
        <f t="shared" si="86"/>
        <v>1</v>
      </c>
      <c r="W791" s="13" t="b">
        <f t="shared" si="87"/>
        <v>1</v>
      </c>
      <c r="X791" s="13" t="b">
        <f t="shared" si="88"/>
        <v>1</v>
      </c>
    </row>
    <row r="792" spans="1:24">
      <c r="A792" s="90">
        <v>777</v>
      </c>
      <c r="B792" s="185"/>
      <c r="C792" s="186"/>
      <c r="D792" s="177"/>
      <c r="E792" s="177"/>
      <c r="F792" s="177"/>
      <c r="G792" s="178"/>
      <c r="H792" s="178"/>
      <c r="I792" s="178"/>
      <c r="J792" s="178"/>
      <c r="K792" s="178"/>
      <c r="L792" s="178"/>
      <c r="M792" s="178"/>
      <c r="N792" s="178"/>
      <c r="O792" s="178"/>
      <c r="P792" s="178"/>
      <c r="Q792" s="178"/>
      <c r="R792" s="91">
        <f t="shared" si="89"/>
        <v>0</v>
      </c>
      <c r="S792" s="13" t="b">
        <f t="shared" si="90"/>
        <v>1</v>
      </c>
      <c r="T792" s="13" t="b">
        <f t="shared" si="91"/>
        <v>1</v>
      </c>
      <c r="U792" s="13" t="b">
        <f t="shared" si="92"/>
        <v>1</v>
      </c>
      <c r="V792" s="13" t="b">
        <f t="shared" si="86"/>
        <v>1</v>
      </c>
      <c r="W792" s="13" t="b">
        <f t="shared" si="87"/>
        <v>1</v>
      </c>
      <c r="X792" s="13" t="b">
        <f t="shared" si="88"/>
        <v>1</v>
      </c>
    </row>
    <row r="793" spans="1:24">
      <c r="A793" s="90">
        <v>778</v>
      </c>
      <c r="B793" s="185"/>
      <c r="C793" s="186"/>
      <c r="D793" s="177"/>
      <c r="E793" s="177"/>
      <c r="F793" s="177"/>
      <c r="G793" s="178"/>
      <c r="H793" s="178"/>
      <c r="I793" s="178"/>
      <c r="J793" s="178"/>
      <c r="K793" s="178"/>
      <c r="L793" s="178"/>
      <c r="M793" s="178"/>
      <c r="N793" s="178"/>
      <c r="O793" s="178"/>
      <c r="P793" s="178"/>
      <c r="Q793" s="178"/>
      <c r="R793" s="91">
        <f t="shared" si="89"/>
        <v>0</v>
      </c>
      <c r="S793" s="13" t="b">
        <f t="shared" si="90"/>
        <v>1</v>
      </c>
      <c r="T793" s="13" t="b">
        <f t="shared" si="91"/>
        <v>1</v>
      </c>
      <c r="U793" s="13" t="b">
        <f t="shared" si="92"/>
        <v>1</v>
      </c>
      <c r="V793" s="13" t="b">
        <f t="shared" si="86"/>
        <v>1</v>
      </c>
      <c r="W793" s="13" t="b">
        <f t="shared" si="87"/>
        <v>1</v>
      </c>
      <c r="X793" s="13" t="b">
        <f t="shared" si="88"/>
        <v>1</v>
      </c>
    </row>
    <row r="794" spans="1:24">
      <c r="A794" s="90">
        <v>779</v>
      </c>
      <c r="B794" s="185"/>
      <c r="C794" s="186"/>
      <c r="D794" s="177"/>
      <c r="E794" s="177"/>
      <c r="F794" s="177"/>
      <c r="G794" s="178"/>
      <c r="H794" s="178"/>
      <c r="I794" s="178"/>
      <c r="J794" s="178"/>
      <c r="K794" s="178"/>
      <c r="L794" s="178"/>
      <c r="M794" s="178"/>
      <c r="N794" s="178"/>
      <c r="O794" s="178"/>
      <c r="P794" s="178"/>
      <c r="Q794" s="178"/>
      <c r="R794" s="91">
        <f t="shared" si="89"/>
        <v>0</v>
      </c>
      <c r="S794" s="13" t="b">
        <f t="shared" si="90"/>
        <v>1</v>
      </c>
      <c r="T794" s="13" t="b">
        <f t="shared" si="91"/>
        <v>1</v>
      </c>
      <c r="U794" s="13" t="b">
        <f t="shared" si="92"/>
        <v>1</v>
      </c>
      <c r="V794" s="13" t="b">
        <f t="shared" si="86"/>
        <v>1</v>
      </c>
      <c r="W794" s="13" t="b">
        <f t="shared" si="87"/>
        <v>1</v>
      </c>
      <c r="X794" s="13" t="b">
        <f t="shared" si="88"/>
        <v>1</v>
      </c>
    </row>
    <row r="795" spans="1:24">
      <c r="A795" s="90">
        <v>780</v>
      </c>
      <c r="B795" s="185"/>
      <c r="C795" s="186"/>
      <c r="D795" s="177"/>
      <c r="E795" s="177"/>
      <c r="F795" s="177"/>
      <c r="G795" s="178"/>
      <c r="H795" s="178"/>
      <c r="I795" s="178"/>
      <c r="J795" s="178"/>
      <c r="K795" s="178"/>
      <c r="L795" s="178"/>
      <c r="M795" s="178"/>
      <c r="N795" s="178"/>
      <c r="O795" s="178"/>
      <c r="P795" s="178"/>
      <c r="Q795" s="178"/>
      <c r="R795" s="91">
        <f t="shared" si="89"/>
        <v>0</v>
      </c>
      <c r="S795" s="13" t="b">
        <f t="shared" si="90"/>
        <v>1</v>
      </c>
      <c r="T795" s="13" t="b">
        <f t="shared" si="91"/>
        <v>1</v>
      </c>
      <c r="U795" s="13" t="b">
        <f t="shared" si="92"/>
        <v>1</v>
      </c>
      <c r="V795" s="13" t="b">
        <f t="shared" si="86"/>
        <v>1</v>
      </c>
      <c r="W795" s="13" t="b">
        <f t="shared" si="87"/>
        <v>1</v>
      </c>
      <c r="X795" s="13" t="b">
        <f t="shared" si="88"/>
        <v>1</v>
      </c>
    </row>
    <row r="796" spans="1:24">
      <c r="A796" s="90">
        <v>781</v>
      </c>
      <c r="B796" s="185"/>
      <c r="C796" s="186"/>
      <c r="D796" s="177"/>
      <c r="E796" s="177"/>
      <c r="F796" s="177"/>
      <c r="G796" s="178"/>
      <c r="H796" s="178"/>
      <c r="I796" s="178"/>
      <c r="J796" s="178"/>
      <c r="K796" s="178"/>
      <c r="L796" s="178"/>
      <c r="M796" s="178"/>
      <c r="N796" s="178"/>
      <c r="O796" s="178"/>
      <c r="P796" s="178"/>
      <c r="Q796" s="178"/>
      <c r="R796" s="91">
        <f t="shared" si="89"/>
        <v>0</v>
      </c>
      <c r="S796" s="13" t="b">
        <f t="shared" si="90"/>
        <v>1</v>
      </c>
      <c r="T796" s="13" t="b">
        <f t="shared" si="91"/>
        <v>1</v>
      </c>
      <c r="U796" s="13" t="b">
        <f t="shared" si="92"/>
        <v>1</v>
      </c>
      <c r="V796" s="13" t="b">
        <f t="shared" si="86"/>
        <v>1</v>
      </c>
      <c r="W796" s="13" t="b">
        <f t="shared" si="87"/>
        <v>1</v>
      </c>
      <c r="X796" s="13" t="b">
        <f t="shared" si="88"/>
        <v>1</v>
      </c>
    </row>
    <row r="797" spans="1:24">
      <c r="A797" s="90">
        <v>782</v>
      </c>
      <c r="B797" s="185"/>
      <c r="C797" s="186"/>
      <c r="D797" s="177"/>
      <c r="E797" s="177"/>
      <c r="F797" s="177"/>
      <c r="G797" s="178"/>
      <c r="H797" s="178"/>
      <c r="I797" s="178"/>
      <c r="J797" s="178"/>
      <c r="K797" s="178"/>
      <c r="L797" s="178"/>
      <c r="M797" s="178"/>
      <c r="N797" s="178"/>
      <c r="O797" s="178"/>
      <c r="P797" s="178"/>
      <c r="Q797" s="178"/>
      <c r="R797" s="91">
        <f t="shared" si="89"/>
        <v>0</v>
      </c>
      <c r="S797" s="13" t="b">
        <f t="shared" si="90"/>
        <v>1</v>
      </c>
      <c r="T797" s="13" t="b">
        <f t="shared" si="91"/>
        <v>1</v>
      </c>
      <c r="U797" s="13" t="b">
        <f t="shared" si="92"/>
        <v>1</v>
      </c>
      <c r="V797" s="13" t="b">
        <f t="shared" si="86"/>
        <v>1</v>
      </c>
      <c r="W797" s="13" t="b">
        <f t="shared" si="87"/>
        <v>1</v>
      </c>
      <c r="X797" s="13" t="b">
        <f t="shared" si="88"/>
        <v>1</v>
      </c>
    </row>
    <row r="798" spans="1:24">
      <c r="A798" s="90">
        <v>783</v>
      </c>
      <c r="B798" s="185"/>
      <c r="C798" s="186"/>
      <c r="D798" s="177"/>
      <c r="E798" s="177"/>
      <c r="F798" s="177"/>
      <c r="G798" s="178"/>
      <c r="H798" s="178"/>
      <c r="I798" s="178"/>
      <c r="J798" s="178"/>
      <c r="K798" s="178"/>
      <c r="L798" s="178"/>
      <c r="M798" s="178"/>
      <c r="N798" s="178"/>
      <c r="O798" s="178"/>
      <c r="P798" s="178"/>
      <c r="Q798" s="178"/>
      <c r="R798" s="91">
        <f t="shared" si="89"/>
        <v>0</v>
      </c>
      <c r="S798" s="13" t="b">
        <f t="shared" si="90"/>
        <v>1</v>
      </c>
      <c r="T798" s="13" t="b">
        <f t="shared" si="91"/>
        <v>1</v>
      </c>
      <c r="U798" s="13" t="b">
        <f t="shared" si="92"/>
        <v>1</v>
      </c>
      <c r="V798" s="13" t="b">
        <f t="shared" si="86"/>
        <v>1</v>
      </c>
      <c r="W798" s="13" t="b">
        <f t="shared" si="87"/>
        <v>1</v>
      </c>
      <c r="X798" s="13" t="b">
        <f t="shared" si="88"/>
        <v>1</v>
      </c>
    </row>
    <row r="799" spans="1:24">
      <c r="A799" s="90">
        <v>784</v>
      </c>
      <c r="B799" s="185"/>
      <c r="C799" s="186"/>
      <c r="D799" s="177"/>
      <c r="E799" s="177"/>
      <c r="F799" s="177"/>
      <c r="G799" s="178"/>
      <c r="H799" s="178"/>
      <c r="I799" s="178"/>
      <c r="J799" s="178"/>
      <c r="K799" s="178"/>
      <c r="L799" s="178"/>
      <c r="M799" s="178"/>
      <c r="N799" s="178"/>
      <c r="O799" s="178"/>
      <c r="P799" s="178"/>
      <c r="Q799" s="178"/>
      <c r="R799" s="91">
        <f t="shared" si="89"/>
        <v>0</v>
      </c>
      <c r="S799" s="13" t="b">
        <f t="shared" si="90"/>
        <v>1</v>
      </c>
      <c r="T799" s="13" t="b">
        <f t="shared" si="91"/>
        <v>1</v>
      </c>
      <c r="U799" s="13" t="b">
        <f t="shared" si="92"/>
        <v>1</v>
      </c>
      <c r="V799" s="13" t="b">
        <f t="shared" si="86"/>
        <v>1</v>
      </c>
      <c r="W799" s="13" t="b">
        <f t="shared" si="87"/>
        <v>1</v>
      </c>
      <c r="X799" s="13" t="b">
        <f t="shared" si="88"/>
        <v>1</v>
      </c>
    </row>
    <row r="800" spans="1:24">
      <c r="A800" s="90">
        <v>785</v>
      </c>
      <c r="B800" s="185"/>
      <c r="C800" s="186"/>
      <c r="D800" s="177"/>
      <c r="E800" s="177"/>
      <c r="F800" s="177"/>
      <c r="G800" s="178"/>
      <c r="H800" s="178"/>
      <c r="I800" s="178"/>
      <c r="J800" s="178"/>
      <c r="K800" s="178"/>
      <c r="L800" s="178"/>
      <c r="M800" s="178"/>
      <c r="N800" s="178"/>
      <c r="O800" s="178"/>
      <c r="P800" s="178"/>
      <c r="Q800" s="178"/>
      <c r="R800" s="91">
        <f t="shared" si="89"/>
        <v>0</v>
      </c>
      <c r="S800" s="13" t="b">
        <f t="shared" si="90"/>
        <v>1</v>
      </c>
      <c r="T800" s="13" t="b">
        <f t="shared" si="91"/>
        <v>1</v>
      </c>
      <c r="U800" s="13" t="b">
        <f t="shared" si="92"/>
        <v>1</v>
      </c>
      <c r="V800" s="13" t="b">
        <f t="shared" si="86"/>
        <v>1</v>
      </c>
      <c r="W800" s="13" t="b">
        <f t="shared" si="87"/>
        <v>1</v>
      </c>
      <c r="X800" s="13" t="b">
        <f t="shared" si="88"/>
        <v>1</v>
      </c>
    </row>
    <row r="801" spans="1:24">
      <c r="A801" s="90">
        <v>786</v>
      </c>
      <c r="B801" s="185"/>
      <c r="C801" s="186"/>
      <c r="D801" s="177"/>
      <c r="E801" s="177"/>
      <c r="F801" s="177"/>
      <c r="G801" s="178"/>
      <c r="H801" s="178"/>
      <c r="I801" s="178"/>
      <c r="J801" s="178"/>
      <c r="K801" s="178"/>
      <c r="L801" s="178"/>
      <c r="M801" s="178"/>
      <c r="N801" s="178"/>
      <c r="O801" s="178"/>
      <c r="P801" s="178"/>
      <c r="Q801" s="178"/>
      <c r="R801" s="91">
        <f t="shared" si="89"/>
        <v>0</v>
      </c>
      <c r="S801" s="13" t="b">
        <f t="shared" si="90"/>
        <v>1</v>
      </c>
      <c r="T801" s="13" t="b">
        <f t="shared" si="91"/>
        <v>1</v>
      </c>
      <c r="U801" s="13" t="b">
        <f t="shared" si="92"/>
        <v>1</v>
      </c>
      <c r="V801" s="13" t="b">
        <f t="shared" si="86"/>
        <v>1</v>
      </c>
      <c r="W801" s="13" t="b">
        <f t="shared" si="87"/>
        <v>1</v>
      </c>
      <c r="X801" s="13" t="b">
        <f t="shared" si="88"/>
        <v>1</v>
      </c>
    </row>
    <row r="802" spans="1:24">
      <c r="A802" s="90">
        <v>787</v>
      </c>
      <c r="B802" s="185"/>
      <c r="C802" s="186"/>
      <c r="D802" s="177"/>
      <c r="E802" s="177"/>
      <c r="F802" s="177"/>
      <c r="G802" s="178"/>
      <c r="H802" s="178"/>
      <c r="I802" s="178"/>
      <c r="J802" s="178"/>
      <c r="K802" s="178"/>
      <c r="L802" s="178"/>
      <c r="M802" s="178"/>
      <c r="N802" s="178"/>
      <c r="O802" s="178"/>
      <c r="P802" s="178"/>
      <c r="Q802" s="178"/>
      <c r="R802" s="91">
        <f t="shared" si="89"/>
        <v>0</v>
      </c>
      <c r="S802" s="13" t="b">
        <f t="shared" si="90"/>
        <v>1</v>
      </c>
      <c r="T802" s="13" t="b">
        <f t="shared" si="91"/>
        <v>1</v>
      </c>
      <c r="U802" s="13" t="b">
        <f t="shared" si="92"/>
        <v>1</v>
      </c>
      <c r="V802" s="13" t="b">
        <f t="shared" si="86"/>
        <v>1</v>
      </c>
      <c r="W802" s="13" t="b">
        <f t="shared" si="87"/>
        <v>1</v>
      </c>
      <c r="X802" s="13" t="b">
        <f t="shared" si="88"/>
        <v>1</v>
      </c>
    </row>
    <row r="803" spans="1:24">
      <c r="A803" s="90">
        <v>788</v>
      </c>
      <c r="B803" s="185"/>
      <c r="C803" s="186"/>
      <c r="D803" s="177"/>
      <c r="E803" s="177"/>
      <c r="F803" s="177"/>
      <c r="G803" s="178"/>
      <c r="H803" s="178"/>
      <c r="I803" s="178"/>
      <c r="J803" s="178"/>
      <c r="K803" s="178"/>
      <c r="L803" s="178"/>
      <c r="M803" s="178"/>
      <c r="N803" s="178"/>
      <c r="O803" s="178"/>
      <c r="P803" s="178"/>
      <c r="Q803" s="178"/>
      <c r="R803" s="91">
        <f t="shared" si="89"/>
        <v>0</v>
      </c>
      <c r="S803" s="13" t="b">
        <f t="shared" si="90"/>
        <v>1</v>
      </c>
      <c r="T803" s="13" t="b">
        <f t="shared" si="91"/>
        <v>1</v>
      </c>
      <c r="U803" s="13" t="b">
        <f t="shared" si="92"/>
        <v>1</v>
      </c>
      <c r="V803" s="13" t="b">
        <f t="shared" si="86"/>
        <v>1</v>
      </c>
      <c r="W803" s="13" t="b">
        <f t="shared" si="87"/>
        <v>1</v>
      </c>
      <c r="X803" s="13" t="b">
        <f t="shared" si="88"/>
        <v>1</v>
      </c>
    </row>
    <row r="804" spans="1:24">
      <c r="A804" s="90">
        <v>789</v>
      </c>
      <c r="B804" s="185"/>
      <c r="C804" s="186"/>
      <c r="D804" s="177"/>
      <c r="E804" s="177"/>
      <c r="F804" s="177"/>
      <c r="G804" s="178"/>
      <c r="H804" s="178"/>
      <c r="I804" s="178"/>
      <c r="J804" s="178"/>
      <c r="K804" s="178"/>
      <c r="L804" s="178"/>
      <c r="M804" s="178"/>
      <c r="N804" s="178"/>
      <c r="O804" s="178"/>
      <c r="P804" s="178"/>
      <c r="Q804" s="178"/>
      <c r="R804" s="91">
        <f t="shared" si="89"/>
        <v>0</v>
      </c>
      <c r="S804" s="13" t="b">
        <f t="shared" si="90"/>
        <v>1</v>
      </c>
      <c r="T804" s="13" t="b">
        <f t="shared" si="91"/>
        <v>1</v>
      </c>
      <c r="U804" s="13" t="b">
        <f t="shared" si="92"/>
        <v>1</v>
      </c>
      <c r="V804" s="13" t="b">
        <f t="shared" si="86"/>
        <v>1</v>
      </c>
      <c r="W804" s="13" t="b">
        <f t="shared" si="87"/>
        <v>1</v>
      </c>
      <c r="X804" s="13" t="b">
        <f t="shared" si="88"/>
        <v>1</v>
      </c>
    </row>
    <row r="805" spans="1:24">
      <c r="A805" s="90">
        <v>790</v>
      </c>
      <c r="B805" s="185"/>
      <c r="C805" s="186"/>
      <c r="D805" s="177"/>
      <c r="E805" s="177"/>
      <c r="F805" s="177"/>
      <c r="G805" s="178"/>
      <c r="H805" s="178"/>
      <c r="I805" s="178"/>
      <c r="J805" s="178"/>
      <c r="K805" s="178"/>
      <c r="L805" s="178"/>
      <c r="M805" s="178"/>
      <c r="N805" s="178"/>
      <c r="O805" s="178"/>
      <c r="P805" s="178"/>
      <c r="Q805" s="178"/>
      <c r="R805" s="91">
        <f t="shared" si="89"/>
        <v>0</v>
      </c>
      <c r="S805" s="13" t="b">
        <f t="shared" si="90"/>
        <v>1</v>
      </c>
      <c r="T805" s="13" t="b">
        <f t="shared" si="91"/>
        <v>1</v>
      </c>
      <c r="U805" s="13" t="b">
        <f t="shared" si="92"/>
        <v>1</v>
      </c>
      <c r="V805" s="13" t="b">
        <f t="shared" si="86"/>
        <v>1</v>
      </c>
      <c r="W805" s="13" t="b">
        <f t="shared" si="87"/>
        <v>1</v>
      </c>
      <c r="X805" s="13" t="b">
        <f t="shared" si="88"/>
        <v>1</v>
      </c>
    </row>
    <row r="806" spans="1:24">
      <c r="A806" s="90">
        <v>791</v>
      </c>
      <c r="B806" s="185"/>
      <c r="C806" s="186"/>
      <c r="D806" s="177"/>
      <c r="E806" s="177"/>
      <c r="F806" s="177"/>
      <c r="G806" s="178"/>
      <c r="H806" s="178"/>
      <c r="I806" s="178"/>
      <c r="J806" s="178"/>
      <c r="K806" s="178"/>
      <c r="L806" s="178"/>
      <c r="M806" s="178"/>
      <c r="N806" s="178"/>
      <c r="O806" s="178"/>
      <c r="P806" s="178"/>
      <c r="Q806" s="178"/>
      <c r="R806" s="91">
        <f t="shared" si="89"/>
        <v>0</v>
      </c>
      <c r="S806" s="13" t="b">
        <f t="shared" si="90"/>
        <v>1</v>
      </c>
      <c r="T806" s="13" t="b">
        <f t="shared" si="91"/>
        <v>1</v>
      </c>
      <c r="U806" s="13" t="b">
        <f t="shared" si="92"/>
        <v>1</v>
      </c>
      <c r="V806" s="13" t="b">
        <f t="shared" si="86"/>
        <v>1</v>
      </c>
      <c r="W806" s="13" t="b">
        <f t="shared" si="87"/>
        <v>1</v>
      </c>
      <c r="X806" s="13" t="b">
        <f t="shared" si="88"/>
        <v>1</v>
      </c>
    </row>
    <row r="807" spans="1:24">
      <c r="A807" s="90">
        <v>792</v>
      </c>
      <c r="B807" s="185"/>
      <c r="C807" s="186"/>
      <c r="D807" s="177"/>
      <c r="E807" s="177"/>
      <c r="F807" s="177"/>
      <c r="G807" s="178"/>
      <c r="H807" s="178"/>
      <c r="I807" s="178"/>
      <c r="J807" s="178"/>
      <c r="K807" s="178"/>
      <c r="L807" s="178"/>
      <c r="M807" s="178"/>
      <c r="N807" s="178"/>
      <c r="O807" s="178"/>
      <c r="P807" s="178"/>
      <c r="Q807" s="178"/>
      <c r="R807" s="91">
        <f t="shared" si="89"/>
        <v>0</v>
      </c>
      <c r="S807" s="13" t="b">
        <f t="shared" si="90"/>
        <v>1</v>
      </c>
      <c r="T807" s="13" t="b">
        <f t="shared" si="91"/>
        <v>1</v>
      </c>
      <c r="U807" s="13" t="b">
        <f t="shared" si="92"/>
        <v>1</v>
      </c>
      <c r="V807" s="13" t="b">
        <f t="shared" si="86"/>
        <v>1</v>
      </c>
      <c r="W807" s="13" t="b">
        <f t="shared" si="87"/>
        <v>1</v>
      </c>
      <c r="X807" s="13" t="b">
        <f t="shared" si="88"/>
        <v>1</v>
      </c>
    </row>
    <row r="808" spans="1:24">
      <c r="A808" s="90">
        <v>793</v>
      </c>
      <c r="B808" s="185"/>
      <c r="C808" s="186"/>
      <c r="D808" s="177"/>
      <c r="E808" s="177"/>
      <c r="F808" s="177"/>
      <c r="G808" s="178"/>
      <c r="H808" s="178"/>
      <c r="I808" s="178"/>
      <c r="J808" s="178"/>
      <c r="K808" s="178"/>
      <c r="L808" s="178"/>
      <c r="M808" s="178"/>
      <c r="N808" s="178"/>
      <c r="O808" s="178"/>
      <c r="P808" s="178"/>
      <c r="Q808" s="178"/>
      <c r="R808" s="91">
        <f t="shared" si="89"/>
        <v>0</v>
      </c>
      <c r="S808" s="13" t="b">
        <f t="shared" si="90"/>
        <v>1</v>
      </c>
      <c r="T808" s="13" t="b">
        <f t="shared" si="91"/>
        <v>1</v>
      </c>
      <c r="U808" s="13" t="b">
        <f t="shared" si="92"/>
        <v>1</v>
      </c>
      <c r="V808" s="13" t="b">
        <f t="shared" si="86"/>
        <v>1</v>
      </c>
      <c r="W808" s="13" t="b">
        <f t="shared" si="87"/>
        <v>1</v>
      </c>
      <c r="X808" s="13" t="b">
        <f t="shared" si="88"/>
        <v>1</v>
      </c>
    </row>
    <row r="809" spans="1:24">
      <c r="A809" s="90">
        <v>794</v>
      </c>
      <c r="B809" s="185"/>
      <c r="C809" s="186"/>
      <c r="D809" s="177"/>
      <c r="E809" s="177"/>
      <c r="F809" s="177"/>
      <c r="G809" s="178"/>
      <c r="H809" s="178"/>
      <c r="I809" s="178"/>
      <c r="J809" s="178"/>
      <c r="K809" s="178"/>
      <c r="L809" s="178"/>
      <c r="M809" s="178"/>
      <c r="N809" s="178"/>
      <c r="O809" s="178"/>
      <c r="P809" s="178"/>
      <c r="Q809" s="178"/>
      <c r="R809" s="91">
        <f t="shared" si="89"/>
        <v>0</v>
      </c>
      <c r="S809" s="13" t="b">
        <f t="shared" si="90"/>
        <v>1</v>
      </c>
      <c r="T809" s="13" t="b">
        <f t="shared" si="91"/>
        <v>1</v>
      </c>
      <c r="U809" s="13" t="b">
        <f t="shared" si="92"/>
        <v>1</v>
      </c>
      <c r="V809" s="13" t="b">
        <f t="shared" si="86"/>
        <v>1</v>
      </c>
      <c r="W809" s="13" t="b">
        <f t="shared" si="87"/>
        <v>1</v>
      </c>
      <c r="X809" s="13" t="b">
        <f t="shared" si="88"/>
        <v>1</v>
      </c>
    </row>
    <row r="810" spans="1:24">
      <c r="A810" s="90">
        <v>795</v>
      </c>
      <c r="B810" s="185"/>
      <c r="C810" s="186"/>
      <c r="D810" s="177"/>
      <c r="E810" s="177"/>
      <c r="F810" s="177"/>
      <c r="G810" s="178"/>
      <c r="H810" s="178"/>
      <c r="I810" s="178"/>
      <c r="J810" s="178"/>
      <c r="K810" s="178"/>
      <c r="L810" s="178"/>
      <c r="M810" s="178"/>
      <c r="N810" s="178"/>
      <c r="O810" s="178"/>
      <c r="P810" s="178"/>
      <c r="Q810" s="178"/>
      <c r="R810" s="91">
        <f t="shared" si="89"/>
        <v>0</v>
      </c>
      <c r="S810" s="13" t="b">
        <f t="shared" si="90"/>
        <v>1</v>
      </c>
      <c r="T810" s="13" t="b">
        <f t="shared" si="91"/>
        <v>1</v>
      </c>
      <c r="U810" s="13" t="b">
        <f t="shared" si="92"/>
        <v>1</v>
      </c>
      <c r="V810" s="13" t="b">
        <f t="shared" si="86"/>
        <v>1</v>
      </c>
      <c r="W810" s="13" t="b">
        <f t="shared" si="87"/>
        <v>1</v>
      </c>
      <c r="X810" s="13" t="b">
        <f t="shared" si="88"/>
        <v>1</v>
      </c>
    </row>
    <row r="811" spans="1:24">
      <c r="A811" s="90">
        <v>796</v>
      </c>
      <c r="B811" s="185"/>
      <c r="C811" s="186"/>
      <c r="D811" s="177"/>
      <c r="E811" s="177"/>
      <c r="F811" s="177"/>
      <c r="G811" s="178"/>
      <c r="H811" s="178"/>
      <c r="I811" s="178"/>
      <c r="J811" s="178"/>
      <c r="K811" s="178"/>
      <c r="L811" s="178"/>
      <c r="M811" s="178"/>
      <c r="N811" s="178"/>
      <c r="O811" s="178"/>
      <c r="P811" s="178"/>
      <c r="Q811" s="178"/>
      <c r="R811" s="91">
        <f t="shared" si="89"/>
        <v>0</v>
      </c>
      <c r="S811" s="13" t="b">
        <f t="shared" si="90"/>
        <v>1</v>
      </c>
      <c r="T811" s="13" t="b">
        <f t="shared" si="91"/>
        <v>1</v>
      </c>
      <c r="U811" s="13" t="b">
        <f t="shared" si="92"/>
        <v>1</v>
      </c>
      <c r="V811" s="13" t="b">
        <f t="shared" si="86"/>
        <v>1</v>
      </c>
      <c r="W811" s="13" t="b">
        <f t="shared" si="87"/>
        <v>1</v>
      </c>
      <c r="X811" s="13" t="b">
        <f t="shared" si="88"/>
        <v>1</v>
      </c>
    </row>
    <row r="812" spans="1:24">
      <c r="A812" s="90">
        <v>797</v>
      </c>
      <c r="B812" s="185"/>
      <c r="C812" s="186"/>
      <c r="D812" s="177"/>
      <c r="E812" s="177"/>
      <c r="F812" s="177"/>
      <c r="G812" s="178"/>
      <c r="H812" s="178"/>
      <c r="I812" s="178"/>
      <c r="J812" s="178"/>
      <c r="K812" s="178"/>
      <c r="L812" s="178"/>
      <c r="M812" s="178"/>
      <c r="N812" s="178"/>
      <c r="O812" s="178"/>
      <c r="P812" s="178"/>
      <c r="Q812" s="178"/>
      <c r="R812" s="91">
        <f t="shared" si="89"/>
        <v>0</v>
      </c>
      <c r="S812" s="13" t="b">
        <f t="shared" si="90"/>
        <v>1</v>
      </c>
      <c r="T812" s="13" t="b">
        <f t="shared" si="91"/>
        <v>1</v>
      </c>
      <c r="U812" s="13" t="b">
        <f t="shared" si="92"/>
        <v>1</v>
      </c>
      <c r="V812" s="13" t="b">
        <f t="shared" si="86"/>
        <v>1</v>
      </c>
      <c r="W812" s="13" t="b">
        <f t="shared" si="87"/>
        <v>1</v>
      </c>
      <c r="X812" s="13" t="b">
        <f t="shared" si="88"/>
        <v>1</v>
      </c>
    </row>
    <row r="813" spans="1:24">
      <c r="A813" s="90">
        <v>798</v>
      </c>
      <c r="B813" s="185"/>
      <c r="C813" s="186"/>
      <c r="D813" s="177"/>
      <c r="E813" s="177"/>
      <c r="F813" s="177"/>
      <c r="G813" s="178"/>
      <c r="H813" s="178"/>
      <c r="I813" s="178"/>
      <c r="J813" s="178"/>
      <c r="K813" s="178"/>
      <c r="L813" s="178"/>
      <c r="M813" s="178"/>
      <c r="N813" s="178"/>
      <c r="O813" s="178"/>
      <c r="P813" s="178"/>
      <c r="Q813" s="178"/>
      <c r="R813" s="91">
        <f t="shared" si="89"/>
        <v>0</v>
      </c>
      <c r="S813" s="13" t="b">
        <f t="shared" si="90"/>
        <v>1</v>
      </c>
      <c r="T813" s="13" t="b">
        <f t="shared" si="91"/>
        <v>1</v>
      </c>
      <c r="U813" s="13" t="b">
        <f t="shared" si="92"/>
        <v>1</v>
      </c>
      <c r="V813" s="13" t="b">
        <f t="shared" si="86"/>
        <v>1</v>
      </c>
      <c r="W813" s="13" t="b">
        <f t="shared" si="87"/>
        <v>1</v>
      </c>
      <c r="X813" s="13" t="b">
        <f t="shared" si="88"/>
        <v>1</v>
      </c>
    </row>
    <row r="814" spans="1:24">
      <c r="A814" s="90">
        <v>799</v>
      </c>
      <c r="B814" s="185"/>
      <c r="C814" s="186"/>
      <c r="D814" s="177"/>
      <c r="E814" s="177"/>
      <c r="F814" s="177"/>
      <c r="G814" s="178"/>
      <c r="H814" s="178"/>
      <c r="I814" s="178"/>
      <c r="J814" s="178"/>
      <c r="K814" s="178"/>
      <c r="L814" s="178"/>
      <c r="M814" s="178"/>
      <c r="N814" s="178"/>
      <c r="O814" s="178"/>
      <c r="P814" s="178"/>
      <c r="Q814" s="178"/>
      <c r="R814" s="91">
        <f t="shared" si="89"/>
        <v>0</v>
      </c>
      <c r="S814" s="13" t="b">
        <f t="shared" si="90"/>
        <v>1</v>
      </c>
      <c r="T814" s="13" t="b">
        <f t="shared" si="91"/>
        <v>1</v>
      </c>
      <c r="U814" s="13" t="b">
        <f t="shared" si="92"/>
        <v>1</v>
      </c>
      <c r="V814" s="13" t="b">
        <f t="shared" si="86"/>
        <v>1</v>
      </c>
      <c r="W814" s="13" t="b">
        <f t="shared" si="87"/>
        <v>1</v>
      </c>
      <c r="X814" s="13" t="b">
        <f t="shared" si="88"/>
        <v>1</v>
      </c>
    </row>
    <row r="815" spans="1:24">
      <c r="A815" s="90">
        <v>800</v>
      </c>
      <c r="B815" s="185"/>
      <c r="C815" s="186"/>
      <c r="D815" s="177"/>
      <c r="E815" s="177"/>
      <c r="F815" s="177"/>
      <c r="G815" s="178"/>
      <c r="H815" s="178"/>
      <c r="I815" s="178"/>
      <c r="J815" s="178"/>
      <c r="K815" s="178"/>
      <c r="L815" s="178"/>
      <c r="M815" s="178"/>
      <c r="N815" s="178"/>
      <c r="O815" s="178"/>
      <c r="P815" s="178"/>
      <c r="Q815" s="178"/>
      <c r="R815" s="91">
        <f t="shared" si="89"/>
        <v>0</v>
      </c>
      <c r="S815" s="13" t="b">
        <f t="shared" si="90"/>
        <v>1</v>
      </c>
      <c r="T815" s="13" t="b">
        <f t="shared" si="91"/>
        <v>1</v>
      </c>
      <c r="U815" s="13" t="b">
        <f t="shared" si="92"/>
        <v>1</v>
      </c>
      <c r="V815" s="13" t="b">
        <f t="shared" si="86"/>
        <v>1</v>
      </c>
      <c r="W815" s="13" t="b">
        <f t="shared" si="87"/>
        <v>1</v>
      </c>
      <c r="X815" s="13" t="b">
        <f t="shared" si="88"/>
        <v>1</v>
      </c>
    </row>
    <row r="816" spans="1:24">
      <c r="A816" s="90">
        <v>801</v>
      </c>
      <c r="B816" s="185"/>
      <c r="C816" s="186"/>
      <c r="D816" s="177"/>
      <c r="E816" s="177"/>
      <c r="F816" s="177"/>
      <c r="G816" s="178"/>
      <c r="H816" s="178"/>
      <c r="I816" s="178"/>
      <c r="J816" s="178"/>
      <c r="K816" s="178"/>
      <c r="L816" s="178"/>
      <c r="M816" s="178"/>
      <c r="N816" s="178"/>
      <c r="O816" s="178"/>
      <c r="P816" s="178"/>
      <c r="Q816" s="178"/>
      <c r="R816" s="91">
        <f t="shared" si="89"/>
        <v>0</v>
      </c>
      <c r="S816" s="13" t="b">
        <f t="shared" si="90"/>
        <v>1</v>
      </c>
      <c r="T816" s="13" t="b">
        <f t="shared" si="91"/>
        <v>1</v>
      </c>
      <c r="U816" s="13" t="b">
        <f t="shared" si="92"/>
        <v>1</v>
      </c>
      <c r="V816" s="13" t="b">
        <f t="shared" si="86"/>
        <v>1</v>
      </c>
      <c r="W816" s="13" t="b">
        <f t="shared" si="87"/>
        <v>1</v>
      </c>
      <c r="X816" s="13" t="b">
        <f t="shared" si="88"/>
        <v>1</v>
      </c>
    </row>
    <row r="817" spans="1:24">
      <c r="A817" s="90">
        <v>802</v>
      </c>
      <c r="B817" s="185"/>
      <c r="C817" s="186"/>
      <c r="D817" s="177"/>
      <c r="E817" s="177"/>
      <c r="F817" s="177"/>
      <c r="G817" s="178"/>
      <c r="H817" s="178"/>
      <c r="I817" s="178"/>
      <c r="J817" s="178"/>
      <c r="K817" s="178"/>
      <c r="L817" s="178"/>
      <c r="M817" s="178"/>
      <c r="N817" s="178"/>
      <c r="O817" s="178"/>
      <c r="P817" s="178"/>
      <c r="Q817" s="178"/>
      <c r="R817" s="91">
        <f t="shared" si="89"/>
        <v>0</v>
      </c>
      <c r="S817" s="13" t="b">
        <f t="shared" si="90"/>
        <v>1</v>
      </c>
      <c r="T817" s="13" t="b">
        <f t="shared" si="91"/>
        <v>1</v>
      </c>
      <c r="U817" s="13" t="b">
        <f t="shared" si="92"/>
        <v>1</v>
      </c>
      <c r="V817" s="13" t="b">
        <f t="shared" si="86"/>
        <v>1</v>
      </c>
      <c r="W817" s="13" t="b">
        <f t="shared" si="87"/>
        <v>1</v>
      </c>
      <c r="X817" s="13" t="b">
        <f t="shared" si="88"/>
        <v>1</v>
      </c>
    </row>
    <row r="818" spans="1:24">
      <c r="A818" s="90">
        <v>803</v>
      </c>
      <c r="B818" s="185"/>
      <c r="C818" s="186"/>
      <c r="D818" s="177"/>
      <c r="E818" s="177"/>
      <c r="F818" s="177"/>
      <c r="G818" s="178"/>
      <c r="H818" s="178"/>
      <c r="I818" s="178"/>
      <c r="J818" s="178"/>
      <c r="K818" s="178"/>
      <c r="L818" s="178"/>
      <c r="M818" s="178"/>
      <c r="N818" s="178"/>
      <c r="O818" s="178"/>
      <c r="P818" s="178"/>
      <c r="Q818" s="178"/>
      <c r="R818" s="91">
        <f t="shared" si="89"/>
        <v>0</v>
      </c>
      <c r="S818" s="13" t="b">
        <f t="shared" si="90"/>
        <v>1</v>
      </c>
      <c r="T818" s="13" t="b">
        <f t="shared" si="91"/>
        <v>1</v>
      </c>
      <c r="U818" s="13" t="b">
        <f t="shared" si="92"/>
        <v>1</v>
      </c>
      <c r="V818" s="13" t="b">
        <f t="shared" si="86"/>
        <v>1</v>
      </c>
      <c r="W818" s="13" t="b">
        <f t="shared" si="87"/>
        <v>1</v>
      </c>
      <c r="X818" s="13" t="b">
        <f t="shared" si="88"/>
        <v>1</v>
      </c>
    </row>
    <row r="819" spans="1:24">
      <c r="A819" s="90">
        <v>804</v>
      </c>
      <c r="B819" s="185"/>
      <c r="C819" s="186"/>
      <c r="D819" s="177"/>
      <c r="E819" s="177"/>
      <c r="F819" s="177"/>
      <c r="G819" s="178"/>
      <c r="H819" s="178"/>
      <c r="I819" s="178"/>
      <c r="J819" s="178"/>
      <c r="K819" s="178"/>
      <c r="L819" s="178"/>
      <c r="M819" s="178"/>
      <c r="N819" s="178"/>
      <c r="O819" s="178"/>
      <c r="P819" s="178"/>
      <c r="Q819" s="178"/>
      <c r="R819" s="91">
        <f t="shared" si="89"/>
        <v>0</v>
      </c>
      <c r="S819" s="13" t="b">
        <f t="shared" si="90"/>
        <v>1</v>
      </c>
      <c r="T819" s="13" t="b">
        <f t="shared" si="91"/>
        <v>1</v>
      </c>
      <c r="U819" s="13" t="b">
        <f t="shared" si="92"/>
        <v>1</v>
      </c>
      <c r="V819" s="13" t="b">
        <f t="shared" si="86"/>
        <v>1</v>
      </c>
      <c r="W819" s="13" t="b">
        <f t="shared" si="87"/>
        <v>1</v>
      </c>
      <c r="X819" s="13" t="b">
        <f t="shared" si="88"/>
        <v>1</v>
      </c>
    </row>
    <row r="820" spans="1:24">
      <c r="A820" s="90">
        <v>805</v>
      </c>
      <c r="B820" s="185"/>
      <c r="C820" s="186"/>
      <c r="D820" s="177"/>
      <c r="E820" s="177"/>
      <c r="F820" s="177"/>
      <c r="G820" s="178"/>
      <c r="H820" s="178"/>
      <c r="I820" s="178"/>
      <c r="J820" s="178"/>
      <c r="K820" s="178"/>
      <c r="L820" s="178"/>
      <c r="M820" s="178"/>
      <c r="N820" s="178"/>
      <c r="O820" s="178"/>
      <c r="P820" s="178"/>
      <c r="Q820" s="178"/>
      <c r="R820" s="91">
        <f t="shared" si="89"/>
        <v>0</v>
      </c>
      <c r="S820" s="13" t="b">
        <f t="shared" si="90"/>
        <v>1</v>
      </c>
      <c r="T820" s="13" t="b">
        <f t="shared" si="91"/>
        <v>1</v>
      </c>
      <c r="U820" s="13" t="b">
        <f t="shared" si="92"/>
        <v>1</v>
      </c>
      <c r="V820" s="13" t="b">
        <f t="shared" si="86"/>
        <v>1</v>
      </c>
      <c r="W820" s="13" t="b">
        <f t="shared" si="87"/>
        <v>1</v>
      </c>
      <c r="X820" s="13" t="b">
        <f t="shared" si="88"/>
        <v>1</v>
      </c>
    </row>
    <row r="821" spans="1:24">
      <c r="A821" s="90">
        <v>806</v>
      </c>
      <c r="B821" s="185"/>
      <c r="C821" s="186"/>
      <c r="D821" s="177"/>
      <c r="E821" s="177"/>
      <c r="F821" s="177"/>
      <c r="G821" s="178"/>
      <c r="H821" s="178"/>
      <c r="I821" s="178"/>
      <c r="J821" s="178"/>
      <c r="K821" s="178"/>
      <c r="L821" s="178"/>
      <c r="M821" s="178"/>
      <c r="N821" s="178"/>
      <c r="O821" s="178"/>
      <c r="P821" s="178"/>
      <c r="Q821" s="178"/>
      <c r="R821" s="91">
        <f t="shared" si="89"/>
        <v>0</v>
      </c>
      <c r="S821" s="13" t="b">
        <f t="shared" si="90"/>
        <v>1</v>
      </c>
      <c r="T821" s="13" t="b">
        <f t="shared" si="91"/>
        <v>1</v>
      </c>
      <c r="U821" s="13" t="b">
        <f t="shared" si="92"/>
        <v>1</v>
      </c>
      <c r="V821" s="13" t="b">
        <f t="shared" si="86"/>
        <v>1</v>
      </c>
      <c r="W821" s="13" t="b">
        <f t="shared" si="87"/>
        <v>1</v>
      </c>
      <c r="X821" s="13" t="b">
        <f t="shared" si="88"/>
        <v>1</v>
      </c>
    </row>
    <row r="822" spans="1:24">
      <c r="A822" s="90">
        <v>807</v>
      </c>
      <c r="B822" s="185"/>
      <c r="C822" s="186"/>
      <c r="D822" s="177"/>
      <c r="E822" s="177"/>
      <c r="F822" s="177"/>
      <c r="G822" s="178"/>
      <c r="H822" s="178"/>
      <c r="I822" s="178"/>
      <c r="J822" s="178"/>
      <c r="K822" s="178"/>
      <c r="L822" s="178"/>
      <c r="M822" s="178"/>
      <c r="N822" s="178"/>
      <c r="O822" s="178"/>
      <c r="P822" s="178"/>
      <c r="Q822" s="178"/>
      <c r="R822" s="91">
        <f t="shared" si="89"/>
        <v>0</v>
      </c>
      <c r="S822" s="13" t="b">
        <f t="shared" si="90"/>
        <v>1</v>
      </c>
      <c r="T822" s="13" t="b">
        <f t="shared" si="91"/>
        <v>1</v>
      </c>
      <c r="U822" s="13" t="b">
        <f t="shared" si="92"/>
        <v>1</v>
      </c>
      <c r="V822" s="13" t="b">
        <f t="shared" si="86"/>
        <v>1</v>
      </c>
      <c r="W822" s="13" t="b">
        <f t="shared" si="87"/>
        <v>1</v>
      </c>
      <c r="X822" s="13" t="b">
        <f t="shared" si="88"/>
        <v>1</v>
      </c>
    </row>
    <row r="823" spans="1:24">
      <c r="A823" s="90">
        <v>808</v>
      </c>
      <c r="B823" s="185"/>
      <c r="C823" s="186"/>
      <c r="D823" s="177"/>
      <c r="E823" s="177"/>
      <c r="F823" s="177"/>
      <c r="G823" s="178"/>
      <c r="H823" s="178"/>
      <c r="I823" s="178"/>
      <c r="J823" s="178"/>
      <c r="K823" s="178"/>
      <c r="L823" s="178"/>
      <c r="M823" s="178"/>
      <c r="N823" s="178"/>
      <c r="O823" s="178"/>
      <c r="P823" s="178"/>
      <c r="Q823" s="178"/>
      <c r="R823" s="91">
        <f t="shared" si="89"/>
        <v>0</v>
      </c>
      <c r="S823" s="13" t="b">
        <f t="shared" si="90"/>
        <v>1</v>
      </c>
      <c r="T823" s="13" t="b">
        <f t="shared" si="91"/>
        <v>1</v>
      </c>
      <c r="U823" s="13" t="b">
        <f t="shared" si="92"/>
        <v>1</v>
      </c>
      <c r="V823" s="13" t="b">
        <f t="shared" si="86"/>
        <v>1</v>
      </c>
      <c r="W823" s="13" t="b">
        <f t="shared" si="87"/>
        <v>1</v>
      </c>
      <c r="X823" s="13" t="b">
        <f t="shared" si="88"/>
        <v>1</v>
      </c>
    </row>
    <row r="824" spans="1:24">
      <c r="A824" s="90">
        <v>809</v>
      </c>
      <c r="B824" s="185"/>
      <c r="C824" s="186"/>
      <c r="D824" s="177"/>
      <c r="E824" s="177"/>
      <c r="F824" s="177"/>
      <c r="G824" s="178"/>
      <c r="H824" s="178"/>
      <c r="I824" s="178"/>
      <c r="J824" s="178"/>
      <c r="K824" s="178"/>
      <c r="L824" s="178"/>
      <c r="M824" s="178"/>
      <c r="N824" s="178"/>
      <c r="O824" s="178"/>
      <c r="P824" s="178"/>
      <c r="Q824" s="178"/>
      <c r="R824" s="91">
        <f t="shared" si="89"/>
        <v>0</v>
      </c>
      <c r="S824" s="13" t="b">
        <f t="shared" si="90"/>
        <v>1</v>
      </c>
      <c r="T824" s="13" t="b">
        <f t="shared" si="91"/>
        <v>1</v>
      </c>
      <c r="U824" s="13" t="b">
        <f t="shared" si="92"/>
        <v>1</v>
      </c>
      <c r="V824" s="13" t="b">
        <f t="shared" si="86"/>
        <v>1</v>
      </c>
      <c r="W824" s="13" t="b">
        <f t="shared" si="87"/>
        <v>1</v>
      </c>
      <c r="X824" s="13" t="b">
        <f t="shared" si="88"/>
        <v>1</v>
      </c>
    </row>
    <row r="825" spans="1:24">
      <c r="A825" s="90">
        <v>810</v>
      </c>
      <c r="B825" s="185"/>
      <c r="C825" s="186"/>
      <c r="D825" s="177"/>
      <c r="E825" s="177"/>
      <c r="F825" s="177"/>
      <c r="G825" s="178"/>
      <c r="H825" s="178"/>
      <c r="I825" s="178"/>
      <c r="J825" s="178"/>
      <c r="K825" s="178"/>
      <c r="L825" s="178"/>
      <c r="M825" s="178"/>
      <c r="N825" s="178"/>
      <c r="O825" s="178"/>
      <c r="P825" s="178"/>
      <c r="Q825" s="178"/>
      <c r="R825" s="91">
        <f t="shared" si="89"/>
        <v>0</v>
      </c>
      <c r="S825" s="13" t="b">
        <f t="shared" si="90"/>
        <v>1</v>
      </c>
      <c r="T825" s="13" t="b">
        <f t="shared" si="91"/>
        <v>1</v>
      </c>
      <c r="U825" s="13" t="b">
        <f t="shared" si="92"/>
        <v>1</v>
      </c>
      <c r="V825" s="13" t="b">
        <f t="shared" si="86"/>
        <v>1</v>
      </c>
      <c r="W825" s="13" t="b">
        <f t="shared" si="87"/>
        <v>1</v>
      </c>
      <c r="X825" s="13" t="b">
        <f t="shared" si="88"/>
        <v>1</v>
      </c>
    </row>
    <row r="826" spans="1:24">
      <c r="A826" s="90">
        <v>811</v>
      </c>
      <c r="B826" s="185"/>
      <c r="C826" s="186"/>
      <c r="D826" s="177"/>
      <c r="E826" s="177"/>
      <c r="F826" s="177"/>
      <c r="G826" s="178"/>
      <c r="H826" s="178"/>
      <c r="I826" s="178"/>
      <c r="J826" s="178"/>
      <c r="K826" s="178"/>
      <c r="L826" s="178"/>
      <c r="M826" s="178"/>
      <c r="N826" s="178"/>
      <c r="O826" s="178"/>
      <c r="P826" s="178"/>
      <c r="Q826" s="178"/>
      <c r="R826" s="91">
        <f t="shared" si="89"/>
        <v>0</v>
      </c>
      <c r="S826" s="13" t="b">
        <f t="shared" si="90"/>
        <v>1</v>
      </c>
      <c r="T826" s="13" t="b">
        <f t="shared" si="91"/>
        <v>1</v>
      </c>
      <c r="U826" s="13" t="b">
        <f t="shared" si="92"/>
        <v>1</v>
      </c>
      <c r="V826" s="13" t="b">
        <f t="shared" si="86"/>
        <v>1</v>
      </c>
      <c r="W826" s="13" t="b">
        <f t="shared" si="87"/>
        <v>1</v>
      </c>
      <c r="X826" s="13" t="b">
        <f t="shared" si="88"/>
        <v>1</v>
      </c>
    </row>
    <row r="827" spans="1:24">
      <c r="A827" s="90">
        <v>812</v>
      </c>
      <c r="B827" s="185"/>
      <c r="C827" s="186"/>
      <c r="D827" s="177"/>
      <c r="E827" s="177"/>
      <c r="F827" s="177"/>
      <c r="G827" s="178"/>
      <c r="H827" s="178"/>
      <c r="I827" s="178"/>
      <c r="J827" s="178"/>
      <c r="K827" s="178"/>
      <c r="L827" s="178"/>
      <c r="M827" s="178"/>
      <c r="N827" s="178"/>
      <c r="O827" s="178"/>
      <c r="P827" s="178"/>
      <c r="Q827" s="178"/>
      <c r="R827" s="91">
        <f t="shared" si="89"/>
        <v>0</v>
      </c>
      <c r="S827" s="13" t="b">
        <f t="shared" si="90"/>
        <v>1</v>
      </c>
      <c r="T827" s="13" t="b">
        <f t="shared" si="91"/>
        <v>1</v>
      </c>
      <c r="U827" s="13" t="b">
        <f t="shared" si="92"/>
        <v>1</v>
      </c>
      <c r="V827" s="13" t="b">
        <f t="shared" si="86"/>
        <v>1</v>
      </c>
      <c r="W827" s="13" t="b">
        <f t="shared" si="87"/>
        <v>1</v>
      </c>
      <c r="X827" s="13" t="b">
        <f t="shared" si="88"/>
        <v>1</v>
      </c>
    </row>
    <row r="828" spans="1:24">
      <c r="A828" s="90">
        <v>813</v>
      </c>
      <c r="B828" s="185"/>
      <c r="C828" s="186"/>
      <c r="D828" s="177"/>
      <c r="E828" s="177"/>
      <c r="F828" s="177"/>
      <c r="G828" s="178"/>
      <c r="H828" s="178"/>
      <c r="I828" s="178"/>
      <c r="J828" s="178"/>
      <c r="K828" s="178"/>
      <c r="L828" s="178"/>
      <c r="M828" s="178"/>
      <c r="N828" s="178"/>
      <c r="O828" s="178"/>
      <c r="P828" s="178"/>
      <c r="Q828" s="178"/>
      <c r="R828" s="91">
        <f t="shared" si="89"/>
        <v>0</v>
      </c>
      <c r="S828" s="13" t="b">
        <f t="shared" si="90"/>
        <v>1</v>
      </c>
      <c r="T828" s="13" t="b">
        <f t="shared" si="91"/>
        <v>1</v>
      </c>
      <c r="U828" s="13" t="b">
        <f t="shared" si="92"/>
        <v>1</v>
      </c>
      <c r="V828" s="13" t="b">
        <f t="shared" si="86"/>
        <v>1</v>
      </c>
      <c r="W828" s="13" t="b">
        <f t="shared" si="87"/>
        <v>1</v>
      </c>
      <c r="X828" s="13" t="b">
        <f t="shared" si="88"/>
        <v>1</v>
      </c>
    </row>
    <row r="829" spans="1:24">
      <c r="A829" s="90">
        <v>814</v>
      </c>
      <c r="B829" s="185"/>
      <c r="C829" s="186"/>
      <c r="D829" s="177"/>
      <c r="E829" s="177"/>
      <c r="F829" s="177"/>
      <c r="G829" s="178"/>
      <c r="H829" s="178"/>
      <c r="I829" s="178"/>
      <c r="J829" s="178"/>
      <c r="K829" s="178"/>
      <c r="L829" s="178"/>
      <c r="M829" s="178"/>
      <c r="N829" s="178"/>
      <c r="O829" s="178"/>
      <c r="P829" s="178"/>
      <c r="Q829" s="178"/>
      <c r="R829" s="91">
        <f t="shared" si="89"/>
        <v>0</v>
      </c>
      <c r="S829" s="13" t="b">
        <f t="shared" si="90"/>
        <v>1</v>
      </c>
      <c r="T829" s="13" t="b">
        <f t="shared" si="91"/>
        <v>1</v>
      </c>
      <c r="U829" s="13" t="b">
        <f t="shared" si="92"/>
        <v>1</v>
      </c>
      <c r="V829" s="13" t="b">
        <f t="shared" si="86"/>
        <v>1</v>
      </c>
      <c r="W829" s="13" t="b">
        <f t="shared" si="87"/>
        <v>1</v>
      </c>
      <c r="X829" s="13" t="b">
        <f t="shared" si="88"/>
        <v>1</v>
      </c>
    </row>
    <row r="830" spans="1:24">
      <c r="A830" s="90">
        <v>815</v>
      </c>
      <c r="B830" s="185"/>
      <c r="C830" s="186"/>
      <c r="D830" s="177"/>
      <c r="E830" s="177"/>
      <c r="F830" s="177"/>
      <c r="G830" s="178"/>
      <c r="H830" s="178"/>
      <c r="I830" s="178"/>
      <c r="J830" s="178"/>
      <c r="K830" s="178"/>
      <c r="L830" s="178"/>
      <c r="M830" s="178"/>
      <c r="N830" s="178"/>
      <c r="O830" s="178"/>
      <c r="P830" s="178"/>
      <c r="Q830" s="178"/>
      <c r="R830" s="91">
        <f t="shared" si="89"/>
        <v>0</v>
      </c>
      <c r="S830" s="13" t="b">
        <f t="shared" si="90"/>
        <v>1</v>
      </c>
      <c r="T830" s="13" t="b">
        <f t="shared" si="91"/>
        <v>1</v>
      </c>
      <c r="U830" s="13" t="b">
        <f t="shared" si="92"/>
        <v>1</v>
      </c>
      <c r="V830" s="13" t="b">
        <f t="shared" si="86"/>
        <v>1</v>
      </c>
      <c r="W830" s="13" t="b">
        <f t="shared" si="87"/>
        <v>1</v>
      </c>
      <c r="X830" s="13" t="b">
        <f t="shared" si="88"/>
        <v>1</v>
      </c>
    </row>
    <row r="831" spans="1:24">
      <c r="A831" s="90">
        <v>816</v>
      </c>
      <c r="B831" s="185"/>
      <c r="C831" s="186"/>
      <c r="D831" s="177"/>
      <c r="E831" s="177"/>
      <c r="F831" s="177"/>
      <c r="G831" s="178"/>
      <c r="H831" s="178"/>
      <c r="I831" s="178"/>
      <c r="J831" s="178"/>
      <c r="K831" s="178"/>
      <c r="L831" s="178"/>
      <c r="M831" s="178"/>
      <c r="N831" s="178"/>
      <c r="O831" s="178"/>
      <c r="P831" s="178"/>
      <c r="Q831" s="178"/>
      <c r="R831" s="91">
        <f t="shared" si="89"/>
        <v>0</v>
      </c>
      <c r="S831" s="13" t="b">
        <f t="shared" si="90"/>
        <v>1</v>
      </c>
      <c r="T831" s="13" t="b">
        <f t="shared" si="91"/>
        <v>1</v>
      </c>
      <c r="U831" s="13" t="b">
        <f t="shared" si="92"/>
        <v>1</v>
      </c>
      <c r="V831" s="13" t="b">
        <f t="shared" si="86"/>
        <v>1</v>
      </c>
      <c r="W831" s="13" t="b">
        <f t="shared" si="87"/>
        <v>1</v>
      </c>
      <c r="X831" s="13" t="b">
        <f t="shared" si="88"/>
        <v>1</v>
      </c>
    </row>
    <row r="832" spans="1:24">
      <c r="A832" s="90">
        <v>817</v>
      </c>
      <c r="B832" s="185"/>
      <c r="C832" s="186"/>
      <c r="D832" s="177"/>
      <c r="E832" s="177"/>
      <c r="F832" s="177"/>
      <c r="G832" s="178"/>
      <c r="H832" s="178"/>
      <c r="I832" s="178"/>
      <c r="J832" s="178"/>
      <c r="K832" s="178"/>
      <c r="L832" s="178"/>
      <c r="M832" s="178"/>
      <c r="N832" s="178"/>
      <c r="O832" s="178"/>
      <c r="P832" s="178"/>
      <c r="Q832" s="178"/>
      <c r="R832" s="91">
        <f t="shared" si="89"/>
        <v>0</v>
      </c>
      <c r="S832" s="13" t="b">
        <f t="shared" si="90"/>
        <v>1</v>
      </c>
      <c r="T832" s="13" t="b">
        <f t="shared" si="91"/>
        <v>1</v>
      </c>
      <c r="U832" s="13" t="b">
        <f t="shared" si="92"/>
        <v>1</v>
      </c>
      <c r="V832" s="13" t="b">
        <f t="shared" si="86"/>
        <v>1</v>
      </c>
      <c r="W832" s="13" t="b">
        <f t="shared" si="87"/>
        <v>1</v>
      </c>
      <c r="X832" s="13" t="b">
        <f t="shared" si="88"/>
        <v>1</v>
      </c>
    </row>
    <row r="833" spans="1:24">
      <c r="A833" s="90">
        <v>818</v>
      </c>
      <c r="B833" s="185"/>
      <c r="C833" s="186"/>
      <c r="D833" s="177"/>
      <c r="E833" s="177"/>
      <c r="F833" s="177"/>
      <c r="G833" s="178"/>
      <c r="H833" s="178"/>
      <c r="I833" s="178"/>
      <c r="J833" s="178"/>
      <c r="K833" s="178"/>
      <c r="L833" s="178"/>
      <c r="M833" s="178"/>
      <c r="N833" s="178"/>
      <c r="O833" s="178"/>
      <c r="P833" s="178"/>
      <c r="Q833" s="178"/>
      <c r="R833" s="91">
        <f t="shared" si="89"/>
        <v>0</v>
      </c>
      <c r="S833" s="13" t="b">
        <f t="shared" si="90"/>
        <v>1</v>
      </c>
      <c r="T833" s="13" t="b">
        <f t="shared" si="91"/>
        <v>1</v>
      </c>
      <c r="U833" s="13" t="b">
        <f t="shared" si="92"/>
        <v>1</v>
      </c>
      <c r="V833" s="13" t="b">
        <f t="shared" si="86"/>
        <v>1</v>
      </c>
      <c r="W833" s="13" t="b">
        <f t="shared" si="87"/>
        <v>1</v>
      </c>
      <c r="X833" s="13" t="b">
        <f t="shared" si="88"/>
        <v>1</v>
      </c>
    </row>
    <row r="834" spans="1:24">
      <c r="A834" s="90">
        <v>819</v>
      </c>
      <c r="B834" s="185"/>
      <c r="C834" s="186"/>
      <c r="D834" s="177"/>
      <c r="E834" s="177"/>
      <c r="F834" s="177"/>
      <c r="G834" s="178"/>
      <c r="H834" s="178"/>
      <c r="I834" s="178"/>
      <c r="J834" s="178"/>
      <c r="K834" s="178"/>
      <c r="L834" s="178"/>
      <c r="M834" s="178"/>
      <c r="N834" s="178"/>
      <c r="O834" s="178"/>
      <c r="P834" s="178"/>
      <c r="Q834" s="178"/>
      <c r="R834" s="91">
        <f t="shared" si="89"/>
        <v>0</v>
      </c>
      <c r="S834" s="13" t="b">
        <f t="shared" si="90"/>
        <v>1</v>
      </c>
      <c r="T834" s="13" t="b">
        <f t="shared" si="91"/>
        <v>1</v>
      </c>
      <c r="U834" s="13" t="b">
        <f t="shared" si="92"/>
        <v>1</v>
      </c>
      <c r="V834" s="13" t="b">
        <f t="shared" si="86"/>
        <v>1</v>
      </c>
      <c r="W834" s="13" t="b">
        <f t="shared" si="87"/>
        <v>1</v>
      </c>
      <c r="X834" s="13" t="b">
        <f t="shared" si="88"/>
        <v>1</v>
      </c>
    </row>
    <row r="835" spans="1:24">
      <c r="A835" s="90">
        <v>820</v>
      </c>
      <c r="B835" s="185"/>
      <c r="C835" s="186"/>
      <c r="D835" s="177"/>
      <c r="E835" s="177"/>
      <c r="F835" s="177"/>
      <c r="G835" s="178"/>
      <c r="H835" s="178"/>
      <c r="I835" s="178"/>
      <c r="J835" s="178"/>
      <c r="K835" s="178"/>
      <c r="L835" s="178"/>
      <c r="M835" s="178"/>
      <c r="N835" s="178"/>
      <c r="O835" s="178"/>
      <c r="P835" s="178"/>
      <c r="Q835" s="178"/>
      <c r="R835" s="91">
        <f t="shared" si="89"/>
        <v>0</v>
      </c>
      <c r="S835" s="13" t="b">
        <f t="shared" si="90"/>
        <v>1</v>
      </c>
      <c r="T835" s="13" t="b">
        <f t="shared" si="91"/>
        <v>1</v>
      </c>
      <c r="U835" s="13" t="b">
        <f t="shared" si="92"/>
        <v>1</v>
      </c>
      <c r="V835" s="13" t="b">
        <f t="shared" si="86"/>
        <v>1</v>
      </c>
      <c r="W835" s="13" t="b">
        <f t="shared" si="87"/>
        <v>1</v>
      </c>
      <c r="X835" s="13" t="b">
        <f t="shared" si="88"/>
        <v>1</v>
      </c>
    </row>
    <row r="836" spans="1:24">
      <c r="A836" s="90">
        <v>821</v>
      </c>
      <c r="B836" s="185"/>
      <c r="C836" s="186"/>
      <c r="D836" s="177"/>
      <c r="E836" s="177"/>
      <c r="F836" s="177"/>
      <c r="G836" s="178"/>
      <c r="H836" s="178"/>
      <c r="I836" s="178"/>
      <c r="J836" s="178"/>
      <c r="K836" s="178"/>
      <c r="L836" s="178"/>
      <c r="M836" s="178"/>
      <c r="N836" s="178"/>
      <c r="O836" s="178"/>
      <c r="P836" s="178"/>
      <c r="Q836" s="178"/>
      <c r="R836" s="91">
        <f t="shared" si="89"/>
        <v>0</v>
      </c>
      <c r="S836" s="13" t="b">
        <f t="shared" si="90"/>
        <v>1</v>
      </c>
      <c r="T836" s="13" t="b">
        <f t="shared" si="91"/>
        <v>1</v>
      </c>
      <c r="U836" s="13" t="b">
        <f t="shared" si="92"/>
        <v>1</v>
      </c>
      <c r="V836" s="13" t="b">
        <f t="shared" si="86"/>
        <v>1</v>
      </c>
      <c r="W836" s="13" t="b">
        <f t="shared" si="87"/>
        <v>1</v>
      </c>
      <c r="X836" s="13" t="b">
        <f t="shared" si="88"/>
        <v>1</v>
      </c>
    </row>
    <row r="837" spans="1:24">
      <c r="A837" s="90">
        <v>822</v>
      </c>
      <c r="B837" s="185"/>
      <c r="C837" s="186"/>
      <c r="D837" s="177"/>
      <c r="E837" s="177"/>
      <c r="F837" s="177"/>
      <c r="G837" s="178"/>
      <c r="H837" s="178"/>
      <c r="I837" s="178"/>
      <c r="J837" s="178"/>
      <c r="K837" s="178"/>
      <c r="L837" s="178"/>
      <c r="M837" s="178"/>
      <c r="N837" s="178"/>
      <c r="O837" s="178"/>
      <c r="P837" s="178"/>
      <c r="Q837" s="178"/>
      <c r="R837" s="91">
        <f t="shared" si="89"/>
        <v>0</v>
      </c>
      <c r="S837" s="13" t="b">
        <f t="shared" si="90"/>
        <v>1</v>
      </c>
      <c r="T837" s="13" t="b">
        <f t="shared" si="91"/>
        <v>1</v>
      </c>
      <c r="U837" s="13" t="b">
        <f t="shared" si="92"/>
        <v>1</v>
      </c>
      <c r="V837" s="13" t="b">
        <f t="shared" si="86"/>
        <v>1</v>
      </c>
      <c r="W837" s="13" t="b">
        <f t="shared" si="87"/>
        <v>1</v>
      </c>
      <c r="X837" s="13" t="b">
        <f t="shared" si="88"/>
        <v>1</v>
      </c>
    </row>
    <row r="838" spans="1:24">
      <c r="A838" s="90">
        <v>823</v>
      </c>
      <c r="B838" s="185"/>
      <c r="C838" s="186"/>
      <c r="D838" s="177"/>
      <c r="E838" s="177"/>
      <c r="F838" s="177"/>
      <c r="G838" s="178"/>
      <c r="H838" s="178"/>
      <c r="I838" s="178"/>
      <c r="J838" s="178"/>
      <c r="K838" s="178"/>
      <c r="L838" s="178"/>
      <c r="M838" s="178"/>
      <c r="N838" s="178"/>
      <c r="O838" s="178"/>
      <c r="P838" s="178"/>
      <c r="Q838" s="178"/>
      <c r="R838" s="91">
        <f t="shared" si="89"/>
        <v>0</v>
      </c>
      <c r="S838" s="13" t="b">
        <f t="shared" si="90"/>
        <v>1</v>
      </c>
      <c r="T838" s="13" t="b">
        <f t="shared" si="91"/>
        <v>1</v>
      </c>
      <c r="U838" s="13" t="b">
        <f t="shared" si="92"/>
        <v>1</v>
      </c>
      <c r="V838" s="13" t="b">
        <f t="shared" si="86"/>
        <v>1</v>
      </c>
      <c r="W838" s="13" t="b">
        <f t="shared" si="87"/>
        <v>1</v>
      </c>
      <c r="X838" s="13" t="b">
        <f t="shared" si="88"/>
        <v>1</v>
      </c>
    </row>
    <row r="839" spans="1:24">
      <c r="A839" s="90">
        <v>824</v>
      </c>
      <c r="B839" s="185"/>
      <c r="C839" s="186"/>
      <c r="D839" s="177"/>
      <c r="E839" s="177"/>
      <c r="F839" s="177"/>
      <c r="G839" s="178"/>
      <c r="H839" s="178"/>
      <c r="I839" s="178"/>
      <c r="J839" s="178"/>
      <c r="K839" s="178"/>
      <c r="L839" s="178"/>
      <c r="M839" s="178"/>
      <c r="N839" s="178"/>
      <c r="O839" s="178"/>
      <c r="P839" s="178"/>
      <c r="Q839" s="178"/>
      <c r="R839" s="91">
        <f t="shared" si="89"/>
        <v>0</v>
      </c>
      <c r="S839" s="13" t="b">
        <f t="shared" si="90"/>
        <v>1</v>
      </c>
      <c r="T839" s="13" t="b">
        <f t="shared" si="91"/>
        <v>1</v>
      </c>
      <c r="U839" s="13" t="b">
        <f t="shared" si="92"/>
        <v>1</v>
      </c>
      <c r="V839" s="13" t="b">
        <f t="shared" si="86"/>
        <v>1</v>
      </c>
      <c r="W839" s="13" t="b">
        <f t="shared" si="87"/>
        <v>1</v>
      </c>
      <c r="X839" s="13" t="b">
        <f t="shared" si="88"/>
        <v>1</v>
      </c>
    </row>
    <row r="840" spans="1:24">
      <c r="A840" s="90">
        <v>825</v>
      </c>
      <c r="B840" s="185"/>
      <c r="C840" s="186"/>
      <c r="D840" s="177"/>
      <c r="E840" s="177"/>
      <c r="F840" s="177"/>
      <c r="G840" s="178"/>
      <c r="H840" s="178"/>
      <c r="I840" s="178"/>
      <c r="J840" s="178"/>
      <c r="K840" s="178"/>
      <c r="L840" s="178"/>
      <c r="M840" s="178"/>
      <c r="N840" s="178"/>
      <c r="O840" s="178"/>
      <c r="P840" s="178"/>
      <c r="Q840" s="178"/>
      <c r="R840" s="91">
        <f t="shared" si="89"/>
        <v>0</v>
      </c>
      <c r="S840" s="13" t="b">
        <f t="shared" si="90"/>
        <v>1</v>
      </c>
      <c r="T840" s="13" t="b">
        <f t="shared" si="91"/>
        <v>1</v>
      </c>
      <c r="U840" s="13" t="b">
        <f t="shared" si="92"/>
        <v>1</v>
      </c>
      <c r="V840" s="13" t="b">
        <f t="shared" si="86"/>
        <v>1</v>
      </c>
      <c r="W840" s="13" t="b">
        <f t="shared" si="87"/>
        <v>1</v>
      </c>
      <c r="X840" s="13" t="b">
        <f t="shared" si="88"/>
        <v>1</v>
      </c>
    </row>
    <row r="841" spans="1:24">
      <c r="A841" s="90">
        <v>826</v>
      </c>
      <c r="B841" s="185"/>
      <c r="C841" s="186"/>
      <c r="D841" s="177"/>
      <c r="E841" s="177"/>
      <c r="F841" s="177"/>
      <c r="G841" s="178"/>
      <c r="H841" s="178"/>
      <c r="I841" s="178"/>
      <c r="J841" s="178"/>
      <c r="K841" s="178"/>
      <c r="L841" s="178"/>
      <c r="M841" s="178"/>
      <c r="N841" s="178"/>
      <c r="O841" s="178"/>
      <c r="P841" s="178"/>
      <c r="Q841" s="178"/>
      <c r="R841" s="91">
        <f t="shared" si="89"/>
        <v>0</v>
      </c>
      <c r="S841" s="13" t="b">
        <f t="shared" si="90"/>
        <v>1</v>
      </c>
      <c r="T841" s="13" t="b">
        <f t="shared" si="91"/>
        <v>1</v>
      </c>
      <c r="U841" s="13" t="b">
        <f t="shared" si="92"/>
        <v>1</v>
      </c>
      <c r="V841" s="13" t="b">
        <f t="shared" si="86"/>
        <v>1</v>
      </c>
      <c r="W841" s="13" t="b">
        <f t="shared" si="87"/>
        <v>1</v>
      </c>
      <c r="X841" s="13" t="b">
        <f t="shared" si="88"/>
        <v>1</v>
      </c>
    </row>
    <row r="842" spans="1:24">
      <c r="A842" s="90">
        <v>827</v>
      </c>
      <c r="B842" s="185"/>
      <c r="C842" s="186"/>
      <c r="D842" s="177"/>
      <c r="E842" s="177"/>
      <c r="F842" s="177"/>
      <c r="G842" s="178"/>
      <c r="H842" s="178"/>
      <c r="I842" s="178"/>
      <c r="J842" s="178"/>
      <c r="K842" s="178"/>
      <c r="L842" s="178"/>
      <c r="M842" s="178"/>
      <c r="N842" s="178"/>
      <c r="O842" s="178"/>
      <c r="P842" s="178"/>
      <c r="Q842" s="178"/>
      <c r="R842" s="91">
        <f t="shared" si="89"/>
        <v>0</v>
      </c>
      <c r="S842" s="13" t="b">
        <f t="shared" si="90"/>
        <v>1</v>
      </c>
      <c r="T842" s="13" t="b">
        <f t="shared" si="91"/>
        <v>1</v>
      </c>
      <c r="U842" s="13" t="b">
        <f t="shared" si="92"/>
        <v>1</v>
      </c>
      <c r="V842" s="13" t="b">
        <f t="shared" si="86"/>
        <v>1</v>
      </c>
      <c r="W842" s="13" t="b">
        <f t="shared" si="87"/>
        <v>1</v>
      </c>
      <c r="X842" s="13" t="b">
        <f t="shared" si="88"/>
        <v>1</v>
      </c>
    </row>
    <row r="843" spans="1:24">
      <c r="A843" s="90">
        <v>828</v>
      </c>
      <c r="B843" s="185"/>
      <c r="C843" s="186"/>
      <c r="D843" s="177"/>
      <c r="E843" s="177"/>
      <c r="F843" s="177"/>
      <c r="G843" s="178"/>
      <c r="H843" s="178"/>
      <c r="I843" s="178"/>
      <c r="J843" s="178"/>
      <c r="K843" s="178"/>
      <c r="L843" s="178"/>
      <c r="M843" s="178"/>
      <c r="N843" s="178"/>
      <c r="O843" s="178"/>
      <c r="P843" s="178"/>
      <c r="Q843" s="178"/>
      <c r="R843" s="91">
        <f t="shared" si="89"/>
        <v>0</v>
      </c>
      <c r="S843" s="13" t="b">
        <f t="shared" si="90"/>
        <v>1</v>
      </c>
      <c r="T843" s="13" t="b">
        <f t="shared" si="91"/>
        <v>1</v>
      </c>
      <c r="U843" s="13" t="b">
        <f t="shared" si="92"/>
        <v>1</v>
      </c>
      <c r="V843" s="13" t="b">
        <f t="shared" si="86"/>
        <v>1</v>
      </c>
      <c r="W843" s="13" t="b">
        <f t="shared" si="87"/>
        <v>1</v>
      </c>
      <c r="X843" s="13" t="b">
        <f t="shared" si="88"/>
        <v>1</v>
      </c>
    </row>
    <row r="844" spans="1:24">
      <c r="A844" s="90">
        <v>829</v>
      </c>
      <c r="B844" s="185"/>
      <c r="C844" s="186"/>
      <c r="D844" s="177"/>
      <c r="E844" s="177"/>
      <c r="F844" s="177"/>
      <c r="G844" s="178"/>
      <c r="H844" s="178"/>
      <c r="I844" s="178"/>
      <c r="J844" s="178"/>
      <c r="K844" s="178"/>
      <c r="L844" s="178"/>
      <c r="M844" s="178"/>
      <c r="N844" s="178"/>
      <c r="O844" s="178"/>
      <c r="P844" s="178"/>
      <c r="Q844" s="178"/>
      <c r="R844" s="91">
        <f t="shared" si="89"/>
        <v>0</v>
      </c>
      <c r="S844" s="13" t="b">
        <f t="shared" si="90"/>
        <v>1</v>
      </c>
      <c r="T844" s="13" t="b">
        <f t="shared" si="91"/>
        <v>1</v>
      </c>
      <c r="U844" s="13" t="b">
        <f t="shared" si="92"/>
        <v>1</v>
      </c>
      <c r="V844" s="13" t="b">
        <f t="shared" si="86"/>
        <v>1</v>
      </c>
      <c r="W844" s="13" t="b">
        <f t="shared" si="87"/>
        <v>1</v>
      </c>
      <c r="X844" s="13" t="b">
        <f t="shared" si="88"/>
        <v>1</v>
      </c>
    </row>
    <row r="845" spans="1:24">
      <c r="A845" s="90">
        <v>830</v>
      </c>
      <c r="B845" s="185"/>
      <c r="C845" s="186"/>
      <c r="D845" s="177"/>
      <c r="E845" s="177"/>
      <c r="F845" s="177"/>
      <c r="G845" s="178"/>
      <c r="H845" s="178"/>
      <c r="I845" s="178"/>
      <c r="J845" s="178"/>
      <c r="K845" s="178"/>
      <c r="L845" s="178"/>
      <c r="M845" s="178"/>
      <c r="N845" s="178"/>
      <c r="O845" s="178"/>
      <c r="P845" s="178"/>
      <c r="Q845" s="178"/>
      <c r="R845" s="91">
        <f t="shared" si="89"/>
        <v>0</v>
      </c>
      <c r="S845" s="13" t="b">
        <f t="shared" si="90"/>
        <v>1</v>
      </c>
      <c r="T845" s="13" t="b">
        <f t="shared" si="91"/>
        <v>1</v>
      </c>
      <c r="U845" s="13" t="b">
        <f t="shared" si="92"/>
        <v>1</v>
      </c>
      <c r="V845" s="13" t="b">
        <f t="shared" si="86"/>
        <v>1</v>
      </c>
      <c r="W845" s="13" t="b">
        <f t="shared" si="87"/>
        <v>1</v>
      </c>
      <c r="X845" s="13" t="b">
        <f t="shared" si="88"/>
        <v>1</v>
      </c>
    </row>
    <row r="846" spans="1:24">
      <c r="A846" s="90">
        <v>831</v>
      </c>
      <c r="B846" s="185"/>
      <c r="C846" s="186"/>
      <c r="D846" s="177"/>
      <c r="E846" s="177"/>
      <c r="F846" s="177"/>
      <c r="G846" s="178"/>
      <c r="H846" s="178"/>
      <c r="I846" s="178"/>
      <c r="J846" s="178"/>
      <c r="K846" s="178"/>
      <c r="L846" s="178"/>
      <c r="M846" s="178"/>
      <c r="N846" s="178"/>
      <c r="O846" s="178"/>
      <c r="P846" s="178"/>
      <c r="Q846" s="178"/>
      <c r="R846" s="91">
        <f t="shared" si="89"/>
        <v>0</v>
      </c>
      <c r="S846" s="13" t="b">
        <f t="shared" si="90"/>
        <v>1</v>
      </c>
      <c r="T846" s="13" t="b">
        <f t="shared" si="91"/>
        <v>1</v>
      </c>
      <c r="U846" s="13" t="b">
        <f t="shared" si="92"/>
        <v>1</v>
      </c>
      <c r="V846" s="13" t="b">
        <f t="shared" si="86"/>
        <v>1</v>
      </c>
      <c r="W846" s="13" t="b">
        <f t="shared" si="87"/>
        <v>1</v>
      </c>
      <c r="X846" s="13" t="b">
        <f t="shared" si="88"/>
        <v>1</v>
      </c>
    </row>
    <row r="847" spans="1:24">
      <c r="A847" s="90">
        <v>832</v>
      </c>
      <c r="B847" s="185"/>
      <c r="C847" s="186"/>
      <c r="D847" s="177"/>
      <c r="E847" s="177"/>
      <c r="F847" s="177"/>
      <c r="G847" s="178"/>
      <c r="H847" s="178"/>
      <c r="I847" s="178"/>
      <c r="J847" s="178"/>
      <c r="K847" s="178"/>
      <c r="L847" s="178"/>
      <c r="M847" s="178"/>
      <c r="N847" s="178"/>
      <c r="O847" s="178"/>
      <c r="P847" s="178"/>
      <c r="Q847" s="178"/>
      <c r="R847" s="91">
        <f t="shared" si="89"/>
        <v>0</v>
      </c>
      <c r="S847" s="13" t="b">
        <f t="shared" si="90"/>
        <v>1</v>
      </c>
      <c r="T847" s="13" t="b">
        <f t="shared" si="91"/>
        <v>1</v>
      </c>
      <c r="U847" s="13" t="b">
        <f t="shared" si="92"/>
        <v>1</v>
      </c>
      <c r="V847" s="13" t="b">
        <f t="shared" si="86"/>
        <v>1</v>
      </c>
      <c r="W847" s="13" t="b">
        <f t="shared" si="87"/>
        <v>1</v>
      </c>
      <c r="X847" s="13" t="b">
        <f t="shared" si="88"/>
        <v>1</v>
      </c>
    </row>
    <row r="848" spans="1:24">
      <c r="A848" s="90">
        <v>833</v>
      </c>
      <c r="B848" s="185"/>
      <c r="C848" s="186"/>
      <c r="D848" s="177"/>
      <c r="E848" s="177"/>
      <c r="F848" s="177"/>
      <c r="G848" s="178"/>
      <c r="H848" s="178"/>
      <c r="I848" s="178"/>
      <c r="J848" s="178"/>
      <c r="K848" s="178"/>
      <c r="L848" s="178"/>
      <c r="M848" s="178"/>
      <c r="N848" s="178"/>
      <c r="O848" s="178"/>
      <c r="P848" s="178"/>
      <c r="Q848" s="178"/>
      <c r="R848" s="91">
        <f t="shared" si="89"/>
        <v>0</v>
      </c>
      <c r="S848" s="13" t="b">
        <f t="shared" si="90"/>
        <v>1</v>
      </c>
      <c r="T848" s="13" t="b">
        <f t="shared" si="91"/>
        <v>1</v>
      </c>
      <c r="U848" s="13" t="b">
        <f t="shared" si="92"/>
        <v>1</v>
      </c>
      <c r="V848" s="13" t="b">
        <f t="shared" ref="V848:V911" si="93">IF(D848="",TRUE,(IF(ISNUMBER(MATCH(D848,CountriesList,0)),TRUE,FALSE)))</f>
        <v>1</v>
      </c>
      <c r="W848" s="13" t="b">
        <f t="shared" ref="W848:W911" si="94">IF(E848="",TRUE,(IF(ISNUMBER(MATCH(E848,typeofentityList,0)),TRUE,FALSE)))</f>
        <v>1</v>
      </c>
      <c r="X848" s="13" t="b">
        <f t="shared" ref="X848:X911" si="95">IF(F848="",TRUE,(IF(ISNUMBER(MATCH(F848,RelationList,0)),TRUE,FALSE)))</f>
        <v>1</v>
      </c>
    </row>
    <row r="849" spans="1:24">
      <c r="A849" s="90">
        <v>834</v>
      </c>
      <c r="B849" s="185"/>
      <c r="C849" s="186"/>
      <c r="D849" s="177"/>
      <c r="E849" s="177"/>
      <c r="F849" s="177"/>
      <c r="G849" s="178"/>
      <c r="H849" s="178"/>
      <c r="I849" s="178"/>
      <c r="J849" s="178"/>
      <c r="K849" s="178"/>
      <c r="L849" s="178"/>
      <c r="M849" s="178"/>
      <c r="N849" s="178"/>
      <c r="O849" s="178"/>
      <c r="P849" s="178"/>
      <c r="Q849" s="178"/>
      <c r="R849" s="91">
        <f t="shared" ref="R849:R912" si="96">SUM(G849:Q849)</f>
        <v>0</v>
      </c>
      <c r="S849" s="13" t="b">
        <f t="shared" si="90"/>
        <v>1</v>
      </c>
      <c r="T849" s="13" t="b">
        <f t="shared" si="91"/>
        <v>1</v>
      </c>
      <c r="U849" s="13" t="b">
        <f t="shared" si="92"/>
        <v>1</v>
      </c>
      <c r="V849" s="13" t="b">
        <f t="shared" si="93"/>
        <v>1</v>
      </c>
      <c r="W849" s="13" t="b">
        <f t="shared" si="94"/>
        <v>1</v>
      </c>
      <c r="X849" s="13" t="b">
        <f t="shared" si="95"/>
        <v>1</v>
      </c>
    </row>
    <row r="850" spans="1:24">
      <c r="A850" s="90">
        <v>835</v>
      </c>
      <c r="B850" s="185"/>
      <c r="C850" s="186"/>
      <c r="D850" s="177"/>
      <c r="E850" s="177"/>
      <c r="F850" s="177"/>
      <c r="G850" s="178"/>
      <c r="H850" s="178"/>
      <c r="I850" s="178"/>
      <c r="J850" s="178"/>
      <c r="K850" s="178"/>
      <c r="L850" s="178"/>
      <c r="M850" s="178"/>
      <c r="N850" s="178"/>
      <c r="O850" s="178"/>
      <c r="P850" s="178"/>
      <c r="Q850" s="178"/>
      <c r="R850" s="91">
        <f t="shared" si="96"/>
        <v>0</v>
      </c>
      <c r="S850" s="13" t="b">
        <f t="shared" ref="S850:S913" si="97">IF(ISBLANK(B850),TRUE,IF(OR(ISBLANK(C850),ISBLANK(D850),ISBLANK(E850),ISBLANK(F850),ISBLANK(G850),ISBLANK(H850),ISBLANK(I850),ISBLANK(J850),ISBLANK(K850),ISBLANK(L850),ISBLANK(M850),ISBLANK(N850),ISBLANK(O850),ISBLANK(P850),ISBLANK(Q850),ISBLANK(R850)),FALSE,TRUE))</f>
        <v>1</v>
      </c>
      <c r="T850" s="13" t="b">
        <f t="shared" ref="T850:T913" si="98">IF(OR(AND(B850="N/A",D850="N/A",E850="N/A",F850="N/A"),AND(ISBLANK(B850),ISBLANK(D850),ISBLANK(E850),ISBLANK(F850)),AND(NOT(ISBLANK(B850)),B850&lt;&gt;"N/A",NOT(ISBLANK(D850)),D850&lt;&gt;"N/A",NOT(ISBLANK(E850)),E850&lt;&gt;"N/A",NOT(ISBLANK(F850)),F850&lt;&gt;"N/A")),TRUE,FALSE)</f>
        <v>1</v>
      </c>
      <c r="U850" s="13" t="b">
        <f t="shared" ref="U850:U913" si="99">IF(OR((AND(B850="N/A",R850=0)),(AND((ISBLANK(B850)=TRUE),R850=0)),(AND(NOT(ISBLANK(B850)),B850&lt;&gt;"N/A",R850&lt;&gt;0))),TRUE,FALSE)</f>
        <v>1</v>
      </c>
      <c r="V850" s="13" t="b">
        <f t="shared" si="93"/>
        <v>1</v>
      </c>
      <c r="W850" s="13" t="b">
        <f t="shared" si="94"/>
        <v>1</v>
      </c>
      <c r="X850" s="13" t="b">
        <f t="shared" si="95"/>
        <v>1</v>
      </c>
    </row>
    <row r="851" spans="1:24">
      <c r="A851" s="90">
        <v>836</v>
      </c>
      <c r="B851" s="185"/>
      <c r="C851" s="186"/>
      <c r="D851" s="177"/>
      <c r="E851" s="177"/>
      <c r="F851" s="177"/>
      <c r="G851" s="178"/>
      <c r="H851" s="178"/>
      <c r="I851" s="178"/>
      <c r="J851" s="178"/>
      <c r="K851" s="178"/>
      <c r="L851" s="178"/>
      <c r="M851" s="178"/>
      <c r="N851" s="178"/>
      <c r="O851" s="178"/>
      <c r="P851" s="178"/>
      <c r="Q851" s="178"/>
      <c r="R851" s="91">
        <f t="shared" si="96"/>
        <v>0</v>
      </c>
      <c r="S851" s="13" t="b">
        <f t="shared" si="97"/>
        <v>1</v>
      </c>
      <c r="T851" s="13" t="b">
        <f t="shared" si="98"/>
        <v>1</v>
      </c>
      <c r="U851" s="13" t="b">
        <f t="shared" si="99"/>
        <v>1</v>
      </c>
      <c r="V851" s="13" t="b">
        <f t="shared" si="93"/>
        <v>1</v>
      </c>
      <c r="W851" s="13" t="b">
        <f t="shared" si="94"/>
        <v>1</v>
      </c>
      <c r="X851" s="13" t="b">
        <f t="shared" si="95"/>
        <v>1</v>
      </c>
    </row>
    <row r="852" spans="1:24">
      <c r="A852" s="90">
        <v>837</v>
      </c>
      <c r="B852" s="185"/>
      <c r="C852" s="186"/>
      <c r="D852" s="177"/>
      <c r="E852" s="177"/>
      <c r="F852" s="177"/>
      <c r="G852" s="178"/>
      <c r="H852" s="178"/>
      <c r="I852" s="178"/>
      <c r="J852" s="178"/>
      <c r="K852" s="178"/>
      <c r="L852" s="178"/>
      <c r="M852" s="178"/>
      <c r="N852" s="178"/>
      <c r="O852" s="178"/>
      <c r="P852" s="178"/>
      <c r="Q852" s="178"/>
      <c r="R852" s="91">
        <f t="shared" si="96"/>
        <v>0</v>
      </c>
      <c r="S852" s="13" t="b">
        <f t="shared" si="97"/>
        <v>1</v>
      </c>
      <c r="T852" s="13" t="b">
        <f t="shared" si="98"/>
        <v>1</v>
      </c>
      <c r="U852" s="13" t="b">
        <f t="shared" si="99"/>
        <v>1</v>
      </c>
      <c r="V852" s="13" t="b">
        <f t="shared" si="93"/>
        <v>1</v>
      </c>
      <c r="W852" s="13" t="b">
        <f t="shared" si="94"/>
        <v>1</v>
      </c>
      <c r="X852" s="13" t="b">
        <f t="shared" si="95"/>
        <v>1</v>
      </c>
    </row>
    <row r="853" spans="1:24">
      <c r="A853" s="90">
        <v>838</v>
      </c>
      <c r="B853" s="185"/>
      <c r="C853" s="186"/>
      <c r="D853" s="177"/>
      <c r="E853" s="177"/>
      <c r="F853" s="177"/>
      <c r="G853" s="178"/>
      <c r="H853" s="178"/>
      <c r="I853" s="178"/>
      <c r="J853" s="178"/>
      <c r="K853" s="178"/>
      <c r="L853" s="178"/>
      <c r="M853" s="178"/>
      <c r="N853" s="178"/>
      <c r="O853" s="178"/>
      <c r="P853" s="178"/>
      <c r="Q853" s="178"/>
      <c r="R853" s="91">
        <f t="shared" si="96"/>
        <v>0</v>
      </c>
      <c r="S853" s="13" t="b">
        <f t="shared" si="97"/>
        <v>1</v>
      </c>
      <c r="T853" s="13" t="b">
        <f t="shared" si="98"/>
        <v>1</v>
      </c>
      <c r="U853" s="13" t="b">
        <f t="shared" si="99"/>
        <v>1</v>
      </c>
      <c r="V853" s="13" t="b">
        <f t="shared" si="93"/>
        <v>1</v>
      </c>
      <c r="W853" s="13" t="b">
        <f t="shared" si="94"/>
        <v>1</v>
      </c>
      <c r="X853" s="13" t="b">
        <f t="shared" si="95"/>
        <v>1</v>
      </c>
    </row>
    <row r="854" spans="1:24">
      <c r="A854" s="90">
        <v>839</v>
      </c>
      <c r="B854" s="185"/>
      <c r="C854" s="186"/>
      <c r="D854" s="177"/>
      <c r="E854" s="177"/>
      <c r="F854" s="177"/>
      <c r="G854" s="178"/>
      <c r="H854" s="178"/>
      <c r="I854" s="178"/>
      <c r="J854" s="178"/>
      <c r="K854" s="178"/>
      <c r="L854" s="178"/>
      <c r="M854" s="178"/>
      <c r="N854" s="178"/>
      <c r="O854" s="178"/>
      <c r="P854" s="178"/>
      <c r="Q854" s="178"/>
      <c r="R854" s="91">
        <f t="shared" si="96"/>
        <v>0</v>
      </c>
      <c r="S854" s="13" t="b">
        <f t="shared" si="97"/>
        <v>1</v>
      </c>
      <c r="T854" s="13" t="b">
        <f t="shared" si="98"/>
        <v>1</v>
      </c>
      <c r="U854" s="13" t="b">
        <f t="shared" si="99"/>
        <v>1</v>
      </c>
      <c r="V854" s="13" t="b">
        <f t="shared" si="93"/>
        <v>1</v>
      </c>
      <c r="W854" s="13" t="b">
        <f t="shared" si="94"/>
        <v>1</v>
      </c>
      <c r="X854" s="13" t="b">
        <f t="shared" si="95"/>
        <v>1</v>
      </c>
    </row>
    <row r="855" spans="1:24">
      <c r="A855" s="90">
        <v>840</v>
      </c>
      <c r="B855" s="185"/>
      <c r="C855" s="186"/>
      <c r="D855" s="177"/>
      <c r="E855" s="177"/>
      <c r="F855" s="177"/>
      <c r="G855" s="178"/>
      <c r="H855" s="178"/>
      <c r="I855" s="178"/>
      <c r="J855" s="178"/>
      <c r="K855" s="178"/>
      <c r="L855" s="178"/>
      <c r="M855" s="178"/>
      <c r="N855" s="178"/>
      <c r="O855" s="178"/>
      <c r="P855" s="178"/>
      <c r="Q855" s="178"/>
      <c r="R855" s="91">
        <f t="shared" si="96"/>
        <v>0</v>
      </c>
      <c r="S855" s="13" t="b">
        <f t="shared" si="97"/>
        <v>1</v>
      </c>
      <c r="T855" s="13" t="b">
        <f t="shared" si="98"/>
        <v>1</v>
      </c>
      <c r="U855" s="13" t="b">
        <f t="shared" si="99"/>
        <v>1</v>
      </c>
      <c r="V855" s="13" t="b">
        <f t="shared" si="93"/>
        <v>1</v>
      </c>
      <c r="W855" s="13" t="b">
        <f t="shared" si="94"/>
        <v>1</v>
      </c>
      <c r="X855" s="13" t="b">
        <f t="shared" si="95"/>
        <v>1</v>
      </c>
    </row>
    <row r="856" spans="1:24">
      <c r="A856" s="90">
        <v>841</v>
      </c>
      <c r="B856" s="185"/>
      <c r="C856" s="186"/>
      <c r="D856" s="177"/>
      <c r="E856" s="177"/>
      <c r="F856" s="177"/>
      <c r="G856" s="178"/>
      <c r="H856" s="178"/>
      <c r="I856" s="178"/>
      <c r="J856" s="178"/>
      <c r="K856" s="178"/>
      <c r="L856" s="178"/>
      <c r="M856" s="178"/>
      <c r="N856" s="178"/>
      <c r="O856" s="178"/>
      <c r="P856" s="178"/>
      <c r="Q856" s="178"/>
      <c r="R856" s="91">
        <f t="shared" si="96"/>
        <v>0</v>
      </c>
      <c r="S856" s="13" t="b">
        <f t="shared" si="97"/>
        <v>1</v>
      </c>
      <c r="T856" s="13" t="b">
        <f t="shared" si="98"/>
        <v>1</v>
      </c>
      <c r="U856" s="13" t="b">
        <f t="shared" si="99"/>
        <v>1</v>
      </c>
      <c r="V856" s="13" t="b">
        <f t="shared" si="93"/>
        <v>1</v>
      </c>
      <c r="W856" s="13" t="b">
        <f t="shared" si="94"/>
        <v>1</v>
      </c>
      <c r="X856" s="13" t="b">
        <f t="shared" si="95"/>
        <v>1</v>
      </c>
    </row>
    <row r="857" spans="1:24">
      <c r="A857" s="90">
        <v>842</v>
      </c>
      <c r="B857" s="185"/>
      <c r="C857" s="186"/>
      <c r="D857" s="177"/>
      <c r="E857" s="177"/>
      <c r="F857" s="177"/>
      <c r="G857" s="178"/>
      <c r="H857" s="178"/>
      <c r="I857" s="178"/>
      <c r="J857" s="178"/>
      <c r="K857" s="178"/>
      <c r="L857" s="178"/>
      <c r="M857" s="178"/>
      <c r="N857" s="178"/>
      <c r="O857" s="178"/>
      <c r="P857" s="178"/>
      <c r="Q857" s="178"/>
      <c r="R857" s="91">
        <f t="shared" si="96"/>
        <v>0</v>
      </c>
      <c r="S857" s="13" t="b">
        <f t="shared" si="97"/>
        <v>1</v>
      </c>
      <c r="T857" s="13" t="b">
        <f t="shared" si="98"/>
        <v>1</v>
      </c>
      <c r="U857" s="13" t="b">
        <f t="shared" si="99"/>
        <v>1</v>
      </c>
      <c r="V857" s="13" t="b">
        <f t="shared" si="93"/>
        <v>1</v>
      </c>
      <c r="W857" s="13" t="b">
        <f t="shared" si="94"/>
        <v>1</v>
      </c>
      <c r="X857" s="13" t="b">
        <f t="shared" si="95"/>
        <v>1</v>
      </c>
    </row>
    <row r="858" spans="1:24">
      <c r="A858" s="90">
        <v>843</v>
      </c>
      <c r="B858" s="185"/>
      <c r="C858" s="186"/>
      <c r="D858" s="177"/>
      <c r="E858" s="177"/>
      <c r="F858" s="177"/>
      <c r="G858" s="178"/>
      <c r="H858" s="178"/>
      <c r="I858" s="178"/>
      <c r="J858" s="178"/>
      <c r="K858" s="178"/>
      <c r="L858" s="178"/>
      <c r="M858" s="178"/>
      <c r="N858" s="178"/>
      <c r="O858" s="178"/>
      <c r="P858" s="178"/>
      <c r="Q858" s="178"/>
      <c r="R858" s="91">
        <f t="shared" si="96"/>
        <v>0</v>
      </c>
      <c r="S858" s="13" t="b">
        <f t="shared" si="97"/>
        <v>1</v>
      </c>
      <c r="T858" s="13" t="b">
        <f t="shared" si="98"/>
        <v>1</v>
      </c>
      <c r="U858" s="13" t="b">
        <f t="shared" si="99"/>
        <v>1</v>
      </c>
      <c r="V858" s="13" t="b">
        <f t="shared" si="93"/>
        <v>1</v>
      </c>
      <c r="W858" s="13" t="b">
        <f t="shared" si="94"/>
        <v>1</v>
      </c>
      <c r="X858" s="13" t="b">
        <f t="shared" si="95"/>
        <v>1</v>
      </c>
    </row>
    <row r="859" spans="1:24">
      <c r="A859" s="90">
        <v>844</v>
      </c>
      <c r="B859" s="185"/>
      <c r="C859" s="186"/>
      <c r="D859" s="177"/>
      <c r="E859" s="177"/>
      <c r="F859" s="177"/>
      <c r="G859" s="178"/>
      <c r="H859" s="178"/>
      <c r="I859" s="178"/>
      <c r="J859" s="178"/>
      <c r="K859" s="178"/>
      <c r="L859" s="178"/>
      <c r="M859" s="178"/>
      <c r="N859" s="178"/>
      <c r="O859" s="178"/>
      <c r="P859" s="178"/>
      <c r="Q859" s="178"/>
      <c r="R859" s="91">
        <f t="shared" si="96"/>
        <v>0</v>
      </c>
      <c r="S859" s="13" t="b">
        <f t="shared" si="97"/>
        <v>1</v>
      </c>
      <c r="T859" s="13" t="b">
        <f t="shared" si="98"/>
        <v>1</v>
      </c>
      <c r="U859" s="13" t="b">
        <f t="shared" si="99"/>
        <v>1</v>
      </c>
      <c r="V859" s="13" t="b">
        <f t="shared" si="93"/>
        <v>1</v>
      </c>
      <c r="W859" s="13" t="b">
        <f t="shared" si="94"/>
        <v>1</v>
      </c>
      <c r="X859" s="13" t="b">
        <f t="shared" si="95"/>
        <v>1</v>
      </c>
    </row>
    <row r="860" spans="1:24">
      <c r="A860" s="90">
        <v>845</v>
      </c>
      <c r="B860" s="185"/>
      <c r="C860" s="186"/>
      <c r="D860" s="177"/>
      <c r="E860" s="177"/>
      <c r="F860" s="177"/>
      <c r="G860" s="178"/>
      <c r="H860" s="178"/>
      <c r="I860" s="178"/>
      <c r="J860" s="178"/>
      <c r="K860" s="178"/>
      <c r="L860" s="178"/>
      <c r="M860" s="178"/>
      <c r="N860" s="178"/>
      <c r="O860" s="178"/>
      <c r="P860" s="178"/>
      <c r="Q860" s="178"/>
      <c r="R860" s="91">
        <f t="shared" si="96"/>
        <v>0</v>
      </c>
      <c r="S860" s="13" t="b">
        <f t="shared" si="97"/>
        <v>1</v>
      </c>
      <c r="T860" s="13" t="b">
        <f t="shared" si="98"/>
        <v>1</v>
      </c>
      <c r="U860" s="13" t="b">
        <f t="shared" si="99"/>
        <v>1</v>
      </c>
      <c r="V860" s="13" t="b">
        <f t="shared" si="93"/>
        <v>1</v>
      </c>
      <c r="W860" s="13" t="b">
        <f t="shared" si="94"/>
        <v>1</v>
      </c>
      <c r="X860" s="13" t="b">
        <f t="shared" si="95"/>
        <v>1</v>
      </c>
    </row>
    <row r="861" spans="1:24">
      <c r="A861" s="90">
        <v>846</v>
      </c>
      <c r="B861" s="185"/>
      <c r="C861" s="186"/>
      <c r="D861" s="177"/>
      <c r="E861" s="177"/>
      <c r="F861" s="177"/>
      <c r="G861" s="178"/>
      <c r="H861" s="178"/>
      <c r="I861" s="178"/>
      <c r="J861" s="178"/>
      <c r="K861" s="178"/>
      <c r="L861" s="178"/>
      <c r="M861" s="178"/>
      <c r="N861" s="178"/>
      <c r="O861" s="178"/>
      <c r="P861" s="178"/>
      <c r="Q861" s="178"/>
      <c r="R861" s="91">
        <f t="shared" si="96"/>
        <v>0</v>
      </c>
      <c r="S861" s="13" t="b">
        <f t="shared" si="97"/>
        <v>1</v>
      </c>
      <c r="T861" s="13" t="b">
        <f t="shared" si="98"/>
        <v>1</v>
      </c>
      <c r="U861" s="13" t="b">
        <f t="shared" si="99"/>
        <v>1</v>
      </c>
      <c r="V861" s="13" t="b">
        <f t="shared" si="93"/>
        <v>1</v>
      </c>
      <c r="W861" s="13" t="b">
        <f t="shared" si="94"/>
        <v>1</v>
      </c>
      <c r="X861" s="13" t="b">
        <f t="shared" si="95"/>
        <v>1</v>
      </c>
    </row>
    <row r="862" spans="1:24">
      <c r="A862" s="90">
        <v>847</v>
      </c>
      <c r="B862" s="185"/>
      <c r="C862" s="186"/>
      <c r="D862" s="177"/>
      <c r="E862" s="177"/>
      <c r="F862" s="177"/>
      <c r="G862" s="178"/>
      <c r="H862" s="178"/>
      <c r="I862" s="178"/>
      <c r="J862" s="178"/>
      <c r="K862" s="178"/>
      <c r="L862" s="178"/>
      <c r="M862" s="178"/>
      <c r="N862" s="178"/>
      <c r="O862" s="178"/>
      <c r="P862" s="178"/>
      <c r="Q862" s="178"/>
      <c r="R862" s="91">
        <f t="shared" si="96"/>
        <v>0</v>
      </c>
      <c r="S862" s="13" t="b">
        <f t="shared" si="97"/>
        <v>1</v>
      </c>
      <c r="T862" s="13" t="b">
        <f t="shared" si="98"/>
        <v>1</v>
      </c>
      <c r="U862" s="13" t="b">
        <f t="shared" si="99"/>
        <v>1</v>
      </c>
      <c r="V862" s="13" t="b">
        <f t="shared" si="93"/>
        <v>1</v>
      </c>
      <c r="W862" s="13" t="b">
        <f t="shared" si="94"/>
        <v>1</v>
      </c>
      <c r="X862" s="13" t="b">
        <f t="shared" si="95"/>
        <v>1</v>
      </c>
    </row>
    <row r="863" spans="1:24">
      <c r="A863" s="90">
        <v>848</v>
      </c>
      <c r="B863" s="185"/>
      <c r="C863" s="186"/>
      <c r="D863" s="177"/>
      <c r="E863" s="177"/>
      <c r="F863" s="177"/>
      <c r="G863" s="178"/>
      <c r="H863" s="178"/>
      <c r="I863" s="178"/>
      <c r="J863" s="178"/>
      <c r="K863" s="178"/>
      <c r="L863" s="178"/>
      <c r="M863" s="178"/>
      <c r="N863" s="178"/>
      <c r="O863" s="178"/>
      <c r="P863" s="178"/>
      <c r="Q863" s="178"/>
      <c r="R863" s="91">
        <f t="shared" si="96"/>
        <v>0</v>
      </c>
      <c r="S863" s="13" t="b">
        <f t="shared" si="97"/>
        <v>1</v>
      </c>
      <c r="T863" s="13" t="b">
        <f t="shared" si="98"/>
        <v>1</v>
      </c>
      <c r="U863" s="13" t="b">
        <f t="shared" si="99"/>
        <v>1</v>
      </c>
      <c r="V863" s="13" t="b">
        <f t="shared" si="93"/>
        <v>1</v>
      </c>
      <c r="W863" s="13" t="b">
        <f t="shared" si="94"/>
        <v>1</v>
      </c>
      <c r="X863" s="13" t="b">
        <f t="shared" si="95"/>
        <v>1</v>
      </c>
    </row>
    <row r="864" spans="1:24">
      <c r="A864" s="90">
        <v>849</v>
      </c>
      <c r="B864" s="185"/>
      <c r="C864" s="186"/>
      <c r="D864" s="177"/>
      <c r="E864" s="177"/>
      <c r="F864" s="177"/>
      <c r="G864" s="178"/>
      <c r="H864" s="178"/>
      <c r="I864" s="178"/>
      <c r="J864" s="178"/>
      <c r="K864" s="178"/>
      <c r="L864" s="178"/>
      <c r="M864" s="178"/>
      <c r="N864" s="178"/>
      <c r="O864" s="178"/>
      <c r="P864" s="178"/>
      <c r="Q864" s="178"/>
      <c r="R864" s="91">
        <f t="shared" si="96"/>
        <v>0</v>
      </c>
      <c r="S864" s="13" t="b">
        <f t="shared" si="97"/>
        <v>1</v>
      </c>
      <c r="T864" s="13" t="b">
        <f t="shared" si="98"/>
        <v>1</v>
      </c>
      <c r="U864" s="13" t="b">
        <f t="shared" si="99"/>
        <v>1</v>
      </c>
      <c r="V864" s="13" t="b">
        <f t="shared" si="93"/>
        <v>1</v>
      </c>
      <c r="W864" s="13" t="b">
        <f t="shared" si="94"/>
        <v>1</v>
      </c>
      <c r="X864" s="13" t="b">
        <f t="shared" si="95"/>
        <v>1</v>
      </c>
    </row>
    <row r="865" spans="1:24">
      <c r="A865" s="90">
        <v>850</v>
      </c>
      <c r="B865" s="185"/>
      <c r="C865" s="186"/>
      <c r="D865" s="177"/>
      <c r="E865" s="177"/>
      <c r="F865" s="177"/>
      <c r="G865" s="178"/>
      <c r="H865" s="178"/>
      <c r="I865" s="178"/>
      <c r="J865" s="178"/>
      <c r="K865" s="178"/>
      <c r="L865" s="178"/>
      <c r="M865" s="178"/>
      <c r="N865" s="178"/>
      <c r="O865" s="178"/>
      <c r="P865" s="178"/>
      <c r="Q865" s="178"/>
      <c r="R865" s="91">
        <f t="shared" si="96"/>
        <v>0</v>
      </c>
      <c r="S865" s="13" t="b">
        <f t="shared" si="97"/>
        <v>1</v>
      </c>
      <c r="T865" s="13" t="b">
        <f t="shared" si="98"/>
        <v>1</v>
      </c>
      <c r="U865" s="13" t="b">
        <f t="shared" si="99"/>
        <v>1</v>
      </c>
      <c r="V865" s="13" t="b">
        <f t="shared" si="93"/>
        <v>1</v>
      </c>
      <c r="W865" s="13" t="b">
        <f t="shared" si="94"/>
        <v>1</v>
      </c>
      <c r="X865" s="13" t="b">
        <f t="shared" si="95"/>
        <v>1</v>
      </c>
    </row>
    <row r="866" spans="1:24">
      <c r="A866" s="90">
        <v>851</v>
      </c>
      <c r="B866" s="185"/>
      <c r="C866" s="186"/>
      <c r="D866" s="177"/>
      <c r="E866" s="177"/>
      <c r="F866" s="177"/>
      <c r="G866" s="178"/>
      <c r="H866" s="178"/>
      <c r="I866" s="178"/>
      <c r="J866" s="178"/>
      <c r="K866" s="178"/>
      <c r="L866" s="178"/>
      <c r="M866" s="178"/>
      <c r="N866" s="178"/>
      <c r="O866" s="178"/>
      <c r="P866" s="178"/>
      <c r="Q866" s="178"/>
      <c r="R866" s="91">
        <f t="shared" si="96"/>
        <v>0</v>
      </c>
      <c r="S866" s="13" t="b">
        <f t="shared" si="97"/>
        <v>1</v>
      </c>
      <c r="T866" s="13" t="b">
        <f t="shared" si="98"/>
        <v>1</v>
      </c>
      <c r="U866" s="13" t="b">
        <f t="shared" si="99"/>
        <v>1</v>
      </c>
      <c r="V866" s="13" t="b">
        <f t="shared" si="93"/>
        <v>1</v>
      </c>
      <c r="W866" s="13" t="b">
        <f t="shared" si="94"/>
        <v>1</v>
      </c>
      <c r="X866" s="13" t="b">
        <f t="shared" si="95"/>
        <v>1</v>
      </c>
    </row>
    <row r="867" spans="1:24">
      <c r="A867" s="90">
        <v>852</v>
      </c>
      <c r="B867" s="185"/>
      <c r="C867" s="186"/>
      <c r="D867" s="177"/>
      <c r="E867" s="177"/>
      <c r="F867" s="177"/>
      <c r="G867" s="178"/>
      <c r="H867" s="178"/>
      <c r="I867" s="178"/>
      <c r="J867" s="178"/>
      <c r="K867" s="178"/>
      <c r="L867" s="178"/>
      <c r="M867" s="178"/>
      <c r="N867" s="178"/>
      <c r="O867" s="178"/>
      <c r="P867" s="178"/>
      <c r="Q867" s="178"/>
      <c r="R867" s="91">
        <f t="shared" si="96"/>
        <v>0</v>
      </c>
      <c r="S867" s="13" t="b">
        <f t="shared" si="97"/>
        <v>1</v>
      </c>
      <c r="T867" s="13" t="b">
        <f t="shared" si="98"/>
        <v>1</v>
      </c>
      <c r="U867" s="13" t="b">
        <f t="shared" si="99"/>
        <v>1</v>
      </c>
      <c r="V867" s="13" t="b">
        <f t="shared" si="93"/>
        <v>1</v>
      </c>
      <c r="W867" s="13" t="b">
        <f t="shared" si="94"/>
        <v>1</v>
      </c>
      <c r="X867" s="13" t="b">
        <f t="shared" si="95"/>
        <v>1</v>
      </c>
    </row>
    <row r="868" spans="1:24">
      <c r="A868" s="90">
        <v>853</v>
      </c>
      <c r="B868" s="185"/>
      <c r="C868" s="186"/>
      <c r="D868" s="177"/>
      <c r="E868" s="177"/>
      <c r="F868" s="177"/>
      <c r="G868" s="178"/>
      <c r="H868" s="178"/>
      <c r="I868" s="178"/>
      <c r="J868" s="178"/>
      <c r="K868" s="178"/>
      <c r="L868" s="178"/>
      <c r="M868" s="178"/>
      <c r="N868" s="178"/>
      <c r="O868" s="178"/>
      <c r="P868" s="178"/>
      <c r="Q868" s="178"/>
      <c r="R868" s="91">
        <f t="shared" si="96"/>
        <v>0</v>
      </c>
      <c r="S868" s="13" t="b">
        <f t="shared" si="97"/>
        <v>1</v>
      </c>
      <c r="T868" s="13" t="b">
        <f t="shared" si="98"/>
        <v>1</v>
      </c>
      <c r="U868" s="13" t="b">
        <f t="shared" si="99"/>
        <v>1</v>
      </c>
      <c r="V868" s="13" t="b">
        <f t="shared" si="93"/>
        <v>1</v>
      </c>
      <c r="W868" s="13" t="b">
        <f t="shared" si="94"/>
        <v>1</v>
      </c>
      <c r="X868" s="13" t="b">
        <f t="shared" si="95"/>
        <v>1</v>
      </c>
    </row>
    <row r="869" spans="1:24">
      <c r="A869" s="90">
        <v>854</v>
      </c>
      <c r="B869" s="185"/>
      <c r="C869" s="186"/>
      <c r="D869" s="177"/>
      <c r="E869" s="177"/>
      <c r="F869" s="177"/>
      <c r="G869" s="178"/>
      <c r="H869" s="178"/>
      <c r="I869" s="178"/>
      <c r="J869" s="178"/>
      <c r="K869" s="178"/>
      <c r="L869" s="178"/>
      <c r="M869" s="178"/>
      <c r="N869" s="178"/>
      <c r="O869" s="178"/>
      <c r="P869" s="178"/>
      <c r="Q869" s="178"/>
      <c r="R869" s="91">
        <f t="shared" si="96"/>
        <v>0</v>
      </c>
      <c r="S869" s="13" t="b">
        <f t="shared" si="97"/>
        <v>1</v>
      </c>
      <c r="T869" s="13" t="b">
        <f t="shared" si="98"/>
        <v>1</v>
      </c>
      <c r="U869" s="13" t="b">
        <f t="shared" si="99"/>
        <v>1</v>
      </c>
      <c r="V869" s="13" t="b">
        <f t="shared" si="93"/>
        <v>1</v>
      </c>
      <c r="W869" s="13" t="b">
        <f t="shared" si="94"/>
        <v>1</v>
      </c>
      <c r="X869" s="13" t="b">
        <f t="shared" si="95"/>
        <v>1</v>
      </c>
    </row>
    <row r="870" spans="1:24">
      <c r="A870" s="90">
        <v>855</v>
      </c>
      <c r="B870" s="185"/>
      <c r="C870" s="186"/>
      <c r="D870" s="177"/>
      <c r="E870" s="177"/>
      <c r="F870" s="177"/>
      <c r="G870" s="178"/>
      <c r="H870" s="178"/>
      <c r="I870" s="178"/>
      <c r="J870" s="178"/>
      <c r="K870" s="178"/>
      <c r="L870" s="178"/>
      <c r="M870" s="178"/>
      <c r="N870" s="178"/>
      <c r="O870" s="178"/>
      <c r="P870" s="178"/>
      <c r="Q870" s="178"/>
      <c r="R870" s="91">
        <f t="shared" si="96"/>
        <v>0</v>
      </c>
      <c r="S870" s="13" t="b">
        <f t="shared" si="97"/>
        <v>1</v>
      </c>
      <c r="T870" s="13" t="b">
        <f t="shared" si="98"/>
        <v>1</v>
      </c>
      <c r="U870" s="13" t="b">
        <f t="shared" si="99"/>
        <v>1</v>
      </c>
      <c r="V870" s="13" t="b">
        <f t="shared" si="93"/>
        <v>1</v>
      </c>
      <c r="W870" s="13" t="b">
        <f t="shared" si="94"/>
        <v>1</v>
      </c>
      <c r="X870" s="13" t="b">
        <f t="shared" si="95"/>
        <v>1</v>
      </c>
    </row>
    <row r="871" spans="1:24">
      <c r="A871" s="90">
        <v>856</v>
      </c>
      <c r="B871" s="185"/>
      <c r="C871" s="186"/>
      <c r="D871" s="177"/>
      <c r="E871" s="177"/>
      <c r="F871" s="177"/>
      <c r="G871" s="178"/>
      <c r="H871" s="178"/>
      <c r="I871" s="178"/>
      <c r="J871" s="178"/>
      <c r="K871" s="178"/>
      <c r="L871" s="178"/>
      <c r="M871" s="178"/>
      <c r="N871" s="178"/>
      <c r="O871" s="178"/>
      <c r="P871" s="178"/>
      <c r="Q871" s="178"/>
      <c r="R871" s="91">
        <f t="shared" si="96"/>
        <v>0</v>
      </c>
      <c r="S871" s="13" t="b">
        <f t="shared" si="97"/>
        <v>1</v>
      </c>
      <c r="T871" s="13" t="b">
        <f t="shared" si="98"/>
        <v>1</v>
      </c>
      <c r="U871" s="13" t="b">
        <f t="shared" si="99"/>
        <v>1</v>
      </c>
      <c r="V871" s="13" t="b">
        <f t="shared" si="93"/>
        <v>1</v>
      </c>
      <c r="W871" s="13" t="b">
        <f t="shared" si="94"/>
        <v>1</v>
      </c>
      <c r="X871" s="13" t="b">
        <f t="shared" si="95"/>
        <v>1</v>
      </c>
    </row>
    <row r="872" spans="1:24">
      <c r="A872" s="90">
        <v>857</v>
      </c>
      <c r="B872" s="185"/>
      <c r="C872" s="186"/>
      <c r="D872" s="177"/>
      <c r="E872" s="177"/>
      <c r="F872" s="177"/>
      <c r="G872" s="178"/>
      <c r="H872" s="178"/>
      <c r="I872" s="178"/>
      <c r="J872" s="178"/>
      <c r="K872" s="178"/>
      <c r="L872" s="178"/>
      <c r="M872" s="178"/>
      <c r="N872" s="178"/>
      <c r="O872" s="178"/>
      <c r="P872" s="178"/>
      <c r="Q872" s="178"/>
      <c r="R872" s="91">
        <f t="shared" si="96"/>
        <v>0</v>
      </c>
      <c r="S872" s="13" t="b">
        <f t="shared" si="97"/>
        <v>1</v>
      </c>
      <c r="T872" s="13" t="b">
        <f t="shared" si="98"/>
        <v>1</v>
      </c>
      <c r="U872" s="13" t="b">
        <f t="shared" si="99"/>
        <v>1</v>
      </c>
      <c r="V872" s="13" t="b">
        <f t="shared" si="93"/>
        <v>1</v>
      </c>
      <c r="W872" s="13" t="b">
        <f t="shared" si="94"/>
        <v>1</v>
      </c>
      <c r="X872" s="13" t="b">
        <f t="shared" si="95"/>
        <v>1</v>
      </c>
    </row>
    <row r="873" spans="1:24">
      <c r="A873" s="90">
        <v>858</v>
      </c>
      <c r="B873" s="185"/>
      <c r="C873" s="186"/>
      <c r="D873" s="177"/>
      <c r="E873" s="177"/>
      <c r="F873" s="177"/>
      <c r="G873" s="178"/>
      <c r="H873" s="178"/>
      <c r="I873" s="178"/>
      <c r="J873" s="178"/>
      <c r="K873" s="178"/>
      <c r="L873" s="178"/>
      <c r="M873" s="178"/>
      <c r="N873" s="178"/>
      <c r="O873" s="178"/>
      <c r="P873" s="178"/>
      <c r="Q873" s="178"/>
      <c r="R873" s="91">
        <f t="shared" si="96"/>
        <v>0</v>
      </c>
      <c r="S873" s="13" t="b">
        <f t="shared" si="97"/>
        <v>1</v>
      </c>
      <c r="T873" s="13" t="b">
        <f t="shared" si="98"/>
        <v>1</v>
      </c>
      <c r="U873" s="13" t="b">
        <f t="shared" si="99"/>
        <v>1</v>
      </c>
      <c r="V873" s="13" t="b">
        <f t="shared" si="93"/>
        <v>1</v>
      </c>
      <c r="W873" s="13" t="b">
        <f t="shared" si="94"/>
        <v>1</v>
      </c>
      <c r="X873" s="13" t="b">
        <f t="shared" si="95"/>
        <v>1</v>
      </c>
    </row>
    <row r="874" spans="1:24">
      <c r="A874" s="90">
        <v>859</v>
      </c>
      <c r="B874" s="185"/>
      <c r="C874" s="186"/>
      <c r="D874" s="177"/>
      <c r="E874" s="177"/>
      <c r="F874" s="177"/>
      <c r="G874" s="178"/>
      <c r="H874" s="178"/>
      <c r="I874" s="178"/>
      <c r="J874" s="178"/>
      <c r="K874" s="178"/>
      <c r="L874" s="178"/>
      <c r="M874" s="178"/>
      <c r="N874" s="178"/>
      <c r="O874" s="178"/>
      <c r="P874" s="178"/>
      <c r="Q874" s="178"/>
      <c r="R874" s="91">
        <f t="shared" si="96"/>
        <v>0</v>
      </c>
      <c r="S874" s="13" t="b">
        <f t="shared" si="97"/>
        <v>1</v>
      </c>
      <c r="T874" s="13" t="b">
        <f t="shared" si="98"/>
        <v>1</v>
      </c>
      <c r="U874" s="13" t="b">
        <f t="shared" si="99"/>
        <v>1</v>
      </c>
      <c r="V874" s="13" t="b">
        <f t="shared" si="93"/>
        <v>1</v>
      </c>
      <c r="W874" s="13" t="b">
        <f t="shared" si="94"/>
        <v>1</v>
      </c>
      <c r="X874" s="13" t="b">
        <f t="shared" si="95"/>
        <v>1</v>
      </c>
    </row>
    <row r="875" spans="1:24">
      <c r="A875" s="90">
        <v>860</v>
      </c>
      <c r="B875" s="185"/>
      <c r="C875" s="186"/>
      <c r="D875" s="177"/>
      <c r="E875" s="177"/>
      <c r="F875" s="177"/>
      <c r="G875" s="178"/>
      <c r="H875" s="178"/>
      <c r="I875" s="178"/>
      <c r="J875" s="178"/>
      <c r="K875" s="178"/>
      <c r="L875" s="178"/>
      <c r="M875" s="178"/>
      <c r="N875" s="178"/>
      <c r="O875" s="178"/>
      <c r="P875" s="178"/>
      <c r="Q875" s="178"/>
      <c r="R875" s="91">
        <f t="shared" si="96"/>
        <v>0</v>
      </c>
      <c r="S875" s="13" t="b">
        <f t="shared" si="97"/>
        <v>1</v>
      </c>
      <c r="T875" s="13" t="b">
        <f t="shared" si="98"/>
        <v>1</v>
      </c>
      <c r="U875" s="13" t="b">
        <f t="shared" si="99"/>
        <v>1</v>
      </c>
      <c r="V875" s="13" t="b">
        <f t="shared" si="93"/>
        <v>1</v>
      </c>
      <c r="W875" s="13" t="b">
        <f t="shared" si="94"/>
        <v>1</v>
      </c>
      <c r="X875" s="13" t="b">
        <f t="shared" si="95"/>
        <v>1</v>
      </c>
    </row>
    <row r="876" spans="1:24">
      <c r="A876" s="90">
        <v>861</v>
      </c>
      <c r="B876" s="185"/>
      <c r="C876" s="186"/>
      <c r="D876" s="177"/>
      <c r="E876" s="177"/>
      <c r="F876" s="177"/>
      <c r="G876" s="178"/>
      <c r="H876" s="178"/>
      <c r="I876" s="178"/>
      <c r="J876" s="178"/>
      <c r="K876" s="178"/>
      <c r="L876" s="178"/>
      <c r="M876" s="178"/>
      <c r="N876" s="178"/>
      <c r="O876" s="178"/>
      <c r="P876" s="178"/>
      <c r="Q876" s="178"/>
      <c r="R876" s="91">
        <f t="shared" si="96"/>
        <v>0</v>
      </c>
      <c r="S876" s="13" t="b">
        <f t="shared" si="97"/>
        <v>1</v>
      </c>
      <c r="T876" s="13" t="b">
        <f t="shared" si="98"/>
        <v>1</v>
      </c>
      <c r="U876" s="13" t="b">
        <f t="shared" si="99"/>
        <v>1</v>
      </c>
      <c r="V876" s="13" t="b">
        <f t="shared" si="93"/>
        <v>1</v>
      </c>
      <c r="W876" s="13" t="b">
        <f t="shared" si="94"/>
        <v>1</v>
      </c>
      <c r="X876" s="13" t="b">
        <f t="shared" si="95"/>
        <v>1</v>
      </c>
    </row>
    <row r="877" spans="1:24">
      <c r="A877" s="90">
        <v>862</v>
      </c>
      <c r="B877" s="185"/>
      <c r="C877" s="186"/>
      <c r="D877" s="177"/>
      <c r="E877" s="177"/>
      <c r="F877" s="177"/>
      <c r="G877" s="178"/>
      <c r="H877" s="178"/>
      <c r="I877" s="178"/>
      <c r="J877" s="178"/>
      <c r="K877" s="178"/>
      <c r="L877" s="178"/>
      <c r="M877" s="178"/>
      <c r="N877" s="178"/>
      <c r="O877" s="178"/>
      <c r="P877" s="178"/>
      <c r="Q877" s="178"/>
      <c r="R877" s="91">
        <f t="shared" si="96"/>
        <v>0</v>
      </c>
      <c r="S877" s="13" t="b">
        <f t="shared" si="97"/>
        <v>1</v>
      </c>
      <c r="T877" s="13" t="b">
        <f t="shared" si="98"/>
        <v>1</v>
      </c>
      <c r="U877" s="13" t="b">
        <f t="shared" si="99"/>
        <v>1</v>
      </c>
      <c r="V877" s="13" t="b">
        <f t="shared" si="93"/>
        <v>1</v>
      </c>
      <c r="W877" s="13" t="b">
        <f t="shared" si="94"/>
        <v>1</v>
      </c>
      <c r="X877" s="13" t="b">
        <f t="shared" si="95"/>
        <v>1</v>
      </c>
    </row>
    <row r="878" spans="1:24">
      <c r="A878" s="90">
        <v>863</v>
      </c>
      <c r="B878" s="185"/>
      <c r="C878" s="186"/>
      <c r="D878" s="177"/>
      <c r="E878" s="177"/>
      <c r="F878" s="177"/>
      <c r="G878" s="178"/>
      <c r="H878" s="178"/>
      <c r="I878" s="178"/>
      <c r="J878" s="178"/>
      <c r="K878" s="178"/>
      <c r="L878" s="178"/>
      <c r="M878" s="178"/>
      <c r="N878" s="178"/>
      <c r="O878" s="178"/>
      <c r="P878" s="178"/>
      <c r="Q878" s="178"/>
      <c r="R878" s="91">
        <f t="shared" si="96"/>
        <v>0</v>
      </c>
      <c r="S878" s="13" t="b">
        <f t="shared" si="97"/>
        <v>1</v>
      </c>
      <c r="T878" s="13" t="b">
        <f t="shared" si="98"/>
        <v>1</v>
      </c>
      <c r="U878" s="13" t="b">
        <f t="shared" si="99"/>
        <v>1</v>
      </c>
      <c r="V878" s="13" t="b">
        <f t="shared" si="93"/>
        <v>1</v>
      </c>
      <c r="W878" s="13" t="b">
        <f t="shared" si="94"/>
        <v>1</v>
      </c>
      <c r="X878" s="13" t="b">
        <f t="shared" si="95"/>
        <v>1</v>
      </c>
    </row>
    <row r="879" spans="1:24">
      <c r="A879" s="90">
        <v>864</v>
      </c>
      <c r="B879" s="185"/>
      <c r="C879" s="186"/>
      <c r="D879" s="177"/>
      <c r="E879" s="177"/>
      <c r="F879" s="177"/>
      <c r="G879" s="178"/>
      <c r="H879" s="178"/>
      <c r="I879" s="178"/>
      <c r="J879" s="178"/>
      <c r="K879" s="178"/>
      <c r="L879" s="178"/>
      <c r="M879" s="178"/>
      <c r="N879" s="178"/>
      <c r="O879" s="178"/>
      <c r="P879" s="178"/>
      <c r="Q879" s="178"/>
      <c r="R879" s="91">
        <f t="shared" si="96"/>
        <v>0</v>
      </c>
      <c r="S879" s="13" t="b">
        <f t="shared" si="97"/>
        <v>1</v>
      </c>
      <c r="T879" s="13" t="b">
        <f t="shared" si="98"/>
        <v>1</v>
      </c>
      <c r="U879" s="13" t="b">
        <f t="shared" si="99"/>
        <v>1</v>
      </c>
      <c r="V879" s="13" t="b">
        <f t="shared" si="93"/>
        <v>1</v>
      </c>
      <c r="W879" s="13" t="b">
        <f t="shared" si="94"/>
        <v>1</v>
      </c>
      <c r="X879" s="13" t="b">
        <f t="shared" si="95"/>
        <v>1</v>
      </c>
    </row>
    <row r="880" spans="1:24">
      <c r="A880" s="90">
        <v>865</v>
      </c>
      <c r="B880" s="185"/>
      <c r="C880" s="186"/>
      <c r="D880" s="177"/>
      <c r="E880" s="177"/>
      <c r="F880" s="177"/>
      <c r="G880" s="178"/>
      <c r="H880" s="178"/>
      <c r="I880" s="178"/>
      <c r="J880" s="178"/>
      <c r="K880" s="178"/>
      <c r="L880" s="178"/>
      <c r="M880" s="178"/>
      <c r="N880" s="178"/>
      <c r="O880" s="178"/>
      <c r="P880" s="178"/>
      <c r="Q880" s="178"/>
      <c r="R880" s="91">
        <f t="shared" si="96"/>
        <v>0</v>
      </c>
      <c r="S880" s="13" t="b">
        <f t="shared" si="97"/>
        <v>1</v>
      </c>
      <c r="T880" s="13" t="b">
        <f t="shared" si="98"/>
        <v>1</v>
      </c>
      <c r="U880" s="13" t="b">
        <f t="shared" si="99"/>
        <v>1</v>
      </c>
      <c r="V880" s="13" t="b">
        <f t="shared" si="93"/>
        <v>1</v>
      </c>
      <c r="W880" s="13" t="b">
        <f t="shared" si="94"/>
        <v>1</v>
      </c>
      <c r="X880" s="13" t="b">
        <f t="shared" si="95"/>
        <v>1</v>
      </c>
    </row>
    <row r="881" spans="1:24">
      <c r="A881" s="90">
        <v>866</v>
      </c>
      <c r="B881" s="185"/>
      <c r="C881" s="186"/>
      <c r="D881" s="177"/>
      <c r="E881" s="177"/>
      <c r="F881" s="177"/>
      <c r="G881" s="178"/>
      <c r="H881" s="178"/>
      <c r="I881" s="178"/>
      <c r="J881" s="178"/>
      <c r="K881" s="178"/>
      <c r="L881" s="178"/>
      <c r="M881" s="178"/>
      <c r="N881" s="178"/>
      <c r="O881" s="178"/>
      <c r="P881" s="178"/>
      <c r="Q881" s="178"/>
      <c r="R881" s="91">
        <f t="shared" si="96"/>
        <v>0</v>
      </c>
      <c r="S881" s="13" t="b">
        <f t="shared" si="97"/>
        <v>1</v>
      </c>
      <c r="T881" s="13" t="b">
        <f t="shared" si="98"/>
        <v>1</v>
      </c>
      <c r="U881" s="13" t="b">
        <f t="shared" si="99"/>
        <v>1</v>
      </c>
      <c r="V881" s="13" t="b">
        <f t="shared" si="93"/>
        <v>1</v>
      </c>
      <c r="W881" s="13" t="b">
        <f t="shared" si="94"/>
        <v>1</v>
      </c>
      <c r="X881" s="13" t="b">
        <f t="shared" si="95"/>
        <v>1</v>
      </c>
    </row>
    <row r="882" spans="1:24">
      <c r="A882" s="90">
        <v>867</v>
      </c>
      <c r="B882" s="185"/>
      <c r="C882" s="186"/>
      <c r="D882" s="177"/>
      <c r="E882" s="177"/>
      <c r="F882" s="177"/>
      <c r="G882" s="178"/>
      <c r="H882" s="178"/>
      <c r="I882" s="178"/>
      <c r="J882" s="178"/>
      <c r="K882" s="178"/>
      <c r="L882" s="178"/>
      <c r="M882" s="178"/>
      <c r="N882" s="178"/>
      <c r="O882" s="178"/>
      <c r="P882" s="178"/>
      <c r="Q882" s="178"/>
      <c r="R882" s="91">
        <f t="shared" si="96"/>
        <v>0</v>
      </c>
      <c r="S882" s="13" t="b">
        <f t="shared" si="97"/>
        <v>1</v>
      </c>
      <c r="T882" s="13" t="b">
        <f t="shared" si="98"/>
        <v>1</v>
      </c>
      <c r="U882" s="13" t="b">
        <f t="shared" si="99"/>
        <v>1</v>
      </c>
      <c r="V882" s="13" t="b">
        <f t="shared" si="93"/>
        <v>1</v>
      </c>
      <c r="W882" s="13" t="b">
        <f t="shared" si="94"/>
        <v>1</v>
      </c>
      <c r="X882" s="13" t="b">
        <f t="shared" si="95"/>
        <v>1</v>
      </c>
    </row>
    <row r="883" spans="1:24">
      <c r="A883" s="90">
        <v>868</v>
      </c>
      <c r="B883" s="185"/>
      <c r="C883" s="186"/>
      <c r="D883" s="177"/>
      <c r="E883" s="177"/>
      <c r="F883" s="177"/>
      <c r="G883" s="178"/>
      <c r="H883" s="178"/>
      <c r="I883" s="178"/>
      <c r="J883" s="178"/>
      <c r="K883" s="178"/>
      <c r="L883" s="178"/>
      <c r="M883" s="178"/>
      <c r="N883" s="178"/>
      <c r="O883" s="178"/>
      <c r="P883" s="178"/>
      <c r="Q883" s="178"/>
      <c r="R883" s="91">
        <f t="shared" si="96"/>
        <v>0</v>
      </c>
      <c r="S883" s="13" t="b">
        <f t="shared" si="97"/>
        <v>1</v>
      </c>
      <c r="T883" s="13" t="b">
        <f t="shared" si="98"/>
        <v>1</v>
      </c>
      <c r="U883" s="13" t="b">
        <f t="shared" si="99"/>
        <v>1</v>
      </c>
      <c r="V883" s="13" t="b">
        <f t="shared" si="93"/>
        <v>1</v>
      </c>
      <c r="W883" s="13" t="b">
        <f t="shared" si="94"/>
        <v>1</v>
      </c>
      <c r="X883" s="13" t="b">
        <f t="shared" si="95"/>
        <v>1</v>
      </c>
    </row>
    <row r="884" spans="1:24">
      <c r="A884" s="90">
        <v>869</v>
      </c>
      <c r="B884" s="185"/>
      <c r="C884" s="186"/>
      <c r="D884" s="177"/>
      <c r="E884" s="177"/>
      <c r="F884" s="177"/>
      <c r="G884" s="178"/>
      <c r="H884" s="178"/>
      <c r="I884" s="178"/>
      <c r="J884" s="178"/>
      <c r="K884" s="178"/>
      <c r="L884" s="178"/>
      <c r="M884" s="178"/>
      <c r="N884" s="178"/>
      <c r="O884" s="178"/>
      <c r="P884" s="178"/>
      <c r="Q884" s="178"/>
      <c r="R884" s="91">
        <f t="shared" si="96"/>
        <v>0</v>
      </c>
      <c r="S884" s="13" t="b">
        <f t="shared" si="97"/>
        <v>1</v>
      </c>
      <c r="T884" s="13" t="b">
        <f t="shared" si="98"/>
        <v>1</v>
      </c>
      <c r="U884" s="13" t="b">
        <f t="shared" si="99"/>
        <v>1</v>
      </c>
      <c r="V884" s="13" t="b">
        <f t="shared" si="93"/>
        <v>1</v>
      </c>
      <c r="W884" s="13" t="b">
        <f t="shared" si="94"/>
        <v>1</v>
      </c>
      <c r="X884" s="13" t="b">
        <f t="shared" si="95"/>
        <v>1</v>
      </c>
    </row>
    <row r="885" spans="1:24">
      <c r="A885" s="90">
        <v>870</v>
      </c>
      <c r="B885" s="185"/>
      <c r="C885" s="186"/>
      <c r="D885" s="177"/>
      <c r="E885" s="177"/>
      <c r="F885" s="177"/>
      <c r="G885" s="178"/>
      <c r="H885" s="178"/>
      <c r="I885" s="178"/>
      <c r="J885" s="178"/>
      <c r="K885" s="178"/>
      <c r="L885" s="178"/>
      <c r="M885" s="178"/>
      <c r="N885" s="178"/>
      <c r="O885" s="178"/>
      <c r="P885" s="178"/>
      <c r="Q885" s="178"/>
      <c r="R885" s="91">
        <f t="shared" si="96"/>
        <v>0</v>
      </c>
      <c r="S885" s="13" t="b">
        <f t="shared" si="97"/>
        <v>1</v>
      </c>
      <c r="T885" s="13" t="b">
        <f t="shared" si="98"/>
        <v>1</v>
      </c>
      <c r="U885" s="13" t="b">
        <f t="shared" si="99"/>
        <v>1</v>
      </c>
      <c r="V885" s="13" t="b">
        <f t="shared" si="93"/>
        <v>1</v>
      </c>
      <c r="W885" s="13" t="b">
        <f t="shared" si="94"/>
        <v>1</v>
      </c>
      <c r="X885" s="13" t="b">
        <f t="shared" si="95"/>
        <v>1</v>
      </c>
    </row>
    <row r="886" spans="1:24">
      <c r="A886" s="90">
        <v>871</v>
      </c>
      <c r="B886" s="185"/>
      <c r="C886" s="186"/>
      <c r="D886" s="177"/>
      <c r="E886" s="177"/>
      <c r="F886" s="177"/>
      <c r="G886" s="178"/>
      <c r="H886" s="178"/>
      <c r="I886" s="178"/>
      <c r="J886" s="178"/>
      <c r="K886" s="178"/>
      <c r="L886" s="178"/>
      <c r="M886" s="178"/>
      <c r="N886" s="178"/>
      <c r="O886" s="178"/>
      <c r="P886" s="178"/>
      <c r="Q886" s="178"/>
      <c r="R886" s="91">
        <f t="shared" si="96"/>
        <v>0</v>
      </c>
      <c r="S886" s="13" t="b">
        <f t="shared" si="97"/>
        <v>1</v>
      </c>
      <c r="T886" s="13" t="b">
        <f t="shared" si="98"/>
        <v>1</v>
      </c>
      <c r="U886" s="13" t="b">
        <f t="shared" si="99"/>
        <v>1</v>
      </c>
      <c r="V886" s="13" t="b">
        <f t="shared" si="93"/>
        <v>1</v>
      </c>
      <c r="W886" s="13" t="b">
        <f t="shared" si="94"/>
        <v>1</v>
      </c>
      <c r="X886" s="13" t="b">
        <f t="shared" si="95"/>
        <v>1</v>
      </c>
    </row>
    <row r="887" spans="1:24">
      <c r="A887" s="90">
        <v>872</v>
      </c>
      <c r="B887" s="185"/>
      <c r="C887" s="186"/>
      <c r="D887" s="177"/>
      <c r="E887" s="177"/>
      <c r="F887" s="177"/>
      <c r="G887" s="178"/>
      <c r="H887" s="178"/>
      <c r="I887" s="178"/>
      <c r="J887" s="178"/>
      <c r="K887" s="178"/>
      <c r="L887" s="178"/>
      <c r="M887" s="178"/>
      <c r="N887" s="178"/>
      <c r="O887" s="178"/>
      <c r="P887" s="178"/>
      <c r="Q887" s="178"/>
      <c r="R887" s="91">
        <f t="shared" si="96"/>
        <v>0</v>
      </c>
      <c r="S887" s="13" t="b">
        <f t="shared" si="97"/>
        <v>1</v>
      </c>
      <c r="T887" s="13" t="b">
        <f t="shared" si="98"/>
        <v>1</v>
      </c>
      <c r="U887" s="13" t="b">
        <f t="shared" si="99"/>
        <v>1</v>
      </c>
      <c r="V887" s="13" t="b">
        <f t="shared" si="93"/>
        <v>1</v>
      </c>
      <c r="W887" s="13" t="b">
        <f t="shared" si="94"/>
        <v>1</v>
      </c>
      <c r="X887" s="13" t="b">
        <f t="shared" si="95"/>
        <v>1</v>
      </c>
    </row>
    <row r="888" spans="1:24">
      <c r="A888" s="90">
        <v>873</v>
      </c>
      <c r="B888" s="185"/>
      <c r="C888" s="186"/>
      <c r="D888" s="177"/>
      <c r="E888" s="177"/>
      <c r="F888" s="177"/>
      <c r="G888" s="178"/>
      <c r="H888" s="178"/>
      <c r="I888" s="178"/>
      <c r="J888" s="178"/>
      <c r="K888" s="178"/>
      <c r="L888" s="178"/>
      <c r="M888" s="178"/>
      <c r="N888" s="178"/>
      <c r="O888" s="178"/>
      <c r="P888" s="178"/>
      <c r="Q888" s="178"/>
      <c r="R888" s="91">
        <f t="shared" si="96"/>
        <v>0</v>
      </c>
      <c r="S888" s="13" t="b">
        <f t="shared" si="97"/>
        <v>1</v>
      </c>
      <c r="T888" s="13" t="b">
        <f t="shared" si="98"/>
        <v>1</v>
      </c>
      <c r="U888" s="13" t="b">
        <f t="shared" si="99"/>
        <v>1</v>
      </c>
      <c r="V888" s="13" t="b">
        <f t="shared" si="93"/>
        <v>1</v>
      </c>
      <c r="W888" s="13" t="b">
        <f t="shared" si="94"/>
        <v>1</v>
      </c>
      <c r="X888" s="13" t="b">
        <f t="shared" si="95"/>
        <v>1</v>
      </c>
    </row>
    <row r="889" spans="1:24">
      <c r="A889" s="90">
        <v>874</v>
      </c>
      <c r="B889" s="185"/>
      <c r="C889" s="186"/>
      <c r="D889" s="177"/>
      <c r="E889" s="177"/>
      <c r="F889" s="177"/>
      <c r="G889" s="178"/>
      <c r="H889" s="178"/>
      <c r="I889" s="178"/>
      <c r="J889" s="178"/>
      <c r="K889" s="178"/>
      <c r="L889" s="178"/>
      <c r="M889" s="178"/>
      <c r="N889" s="178"/>
      <c r="O889" s="178"/>
      <c r="P889" s="178"/>
      <c r="Q889" s="178"/>
      <c r="R889" s="91">
        <f t="shared" si="96"/>
        <v>0</v>
      </c>
      <c r="S889" s="13" t="b">
        <f t="shared" si="97"/>
        <v>1</v>
      </c>
      <c r="T889" s="13" t="b">
        <f t="shared" si="98"/>
        <v>1</v>
      </c>
      <c r="U889" s="13" t="b">
        <f t="shared" si="99"/>
        <v>1</v>
      </c>
      <c r="V889" s="13" t="b">
        <f t="shared" si="93"/>
        <v>1</v>
      </c>
      <c r="W889" s="13" t="b">
        <f t="shared" si="94"/>
        <v>1</v>
      </c>
      <c r="X889" s="13" t="b">
        <f t="shared" si="95"/>
        <v>1</v>
      </c>
    </row>
    <row r="890" spans="1:24">
      <c r="A890" s="90">
        <v>875</v>
      </c>
      <c r="B890" s="185"/>
      <c r="C890" s="186"/>
      <c r="D890" s="177"/>
      <c r="E890" s="177"/>
      <c r="F890" s="177"/>
      <c r="G890" s="178"/>
      <c r="H890" s="178"/>
      <c r="I890" s="178"/>
      <c r="J890" s="178"/>
      <c r="K890" s="178"/>
      <c r="L890" s="178"/>
      <c r="M890" s="178"/>
      <c r="N890" s="178"/>
      <c r="O890" s="178"/>
      <c r="P890" s="178"/>
      <c r="Q890" s="178"/>
      <c r="R890" s="91">
        <f t="shared" si="96"/>
        <v>0</v>
      </c>
      <c r="S890" s="13" t="b">
        <f t="shared" si="97"/>
        <v>1</v>
      </c>
      <c r="T890" s="13" t="b">
        <f t="shared" si="98"/>
        <v>1</v>
      </c>
      <c r="U890" s="13" t="b">
        <f t="shared" si="99"/>
        <v>1</v>
      </c>
      <c r="V890" s="13" t="b">
        <f t="shared" si="93"/>
        <v>1</v>
      </c>
      <c r="W890" s="13" t="b">
        <f t="shared" si="94"/>
        <v>1</v>
      </c>
      <c r="X890" s="13" t="b">
        <f t="shared" si="95"/>
        <v>1</v>
      </c>
    </row>
    <row r="891" spans="1:24">
      <c r="A891" s="90">
        <v>876</v>
      </c>
      <c r="B891" s="185"/>
      <c r="C891" s="186"/>
      <c r="D891" s="177"/>
      <c r="E891" s="177"/>
      <c r="F891" s="177"/>
      <c r="G891" s="178"/>
      <c r="H891" s="178"/>
      <c r="I891" s="178"/>
      <c r="J891" s="178"/>
      <c r="K891" s="178"/>
      <c r="L891" s="178"/>
      <c r="M891" s="178"/>
      <c r="N891" s="178"/>
      <c r="O891" s="178"/>
      <c r="P891" s="178"/>
      <c r="Q891" s="178"/>
      <c r="R891" s="91">
        <f t="shared" si="96"/>
        <v>0</v>
      </c>
      <c r="S891" s="13" t="b">
        <f t="shared" si="97"/>
        <v>1</v>
      </c>
      <c r="T891" s="13" t="b">
        <f t="shared" si="98"/>
        <v>1</v>
      </c>
      <c r="U891" s="13" t="b">
        <f t="shared" si="99"/>
        <v>1</v>
      </c>
      <c r="V891" s="13" t="b">
        <f t="shared" si="93"/>
        <v>1</v>
      </c>
      <c r="W891" s="13" t="b">
        <f t="shared" si="94"/>
        <v>1</v>
      </c>
      <c r="X891" s="13" t="b">
        <f t="shared" si="95"/>
        <v>1</v>
      </c>
    </row>
    <row r="892" spans="1:24">
      <c r="A892" s="90">
        <v>877</v>
      </c>
      <c r="B892" s="185"/>
      <c r="C892" s="186"/>
      <c r="D892" s="177"/>
      <c r="E892" s="177"/>
      <c r="F892" s="177"/>
      <c r="G892" s="178"/>
      <c r="H892" s="178"/>
      <c r="I892" s="178"/>
      <c r="J892" s="178"/>
      <c r="K892" s="178"/>
      <c r="L892" s="178"/>
      <c r="M892" s="178"/>
      <c r="N892" s="178"/>
      <c r="O892" s="178"/>
      <c r="P892" s="178"/>
      <c r="Q892" s="178"/>
      <c r="R892" s="91">
        <f t="shared" si="96"/>
        <v>0</v>
      </c>
      <c r="S892" s="13" t="b">
        <f t="shared" si="97"/>
        <v>1</v>
      </c>
      <c r="T892" s="13" t="b">
        <f t="shared" si="98"/>
        <v>1</v>
      </c>
      <c r="U892" s="13" t="b">
        <f t="shared" si="99"/>
        <v>1</v>
      </c>
      <c r="V892" s="13" t="b">
        <f t="shared" si="93"/>
        <v>1</v>
      </c>
      <c r="W892" s="13" t="b">
        <f t="shared" si="94"/>
        <v>1</v>
      </c>
      <c r="X892" s="13" t="b">
        <f t="shared" si="95"/>
        <v>1</v>
      </c>
    </row>
    <row r="893" spans="1:24">
      <c r="A893" s="90">
        <v>878</v>
      </c>
      <c r="B893" s="185"/>
      <c r="C893" s="186"/>
      <c r="D893" s="177"/>
      <c r="E893" s="177"/>
      <c r="F893" s="177"/>
      <c r="G893" s="178"/>
      <c r="H893" s="178"/>
      <c r="I893" s="178"/>
      <c r="J893" s="178"/>
      <c r="K893" s="178"/>
      <c r="L893" s="178"/>
      <c r="M893" s="178"/>
      <c r="N893" s="178"/>
      <c r="O893" s="178"/>
      <c r="P893" s="178"/>
      <c r="Q893" s="178"/>
      <c r="R893" s="91">
        <f t="shared" si="96"/>
        <v>0</v>
      </c>
      <c r="S893" s="13" t="b">
        <f t="shared" si="97"/>
        <v>1</v>
      </c>
      <c r="T893" s="13" t="b">
        <f t="shared" si="98"/>
        <v>1</v>
      </c>
      <c r="U893" s="13" t="b">
        <f t="shared" si="99"/>
        <v>1</v>
      </c>
      <c r="V893" s="13" t="b">
        <f t="shared" si="93"/>
        <v>1</v>
      </c>
      <c r="W893" s="13" t="b">
        <f t="shared" si="94"/>
        <v>1</v>
      </c>
      <c r="X893" s="13" t="b">
        <f t="shared" si="95"/>
        <v>1</v>
      </c>
    </row>
    <row r="894" spans="1:24">
      <c r="A894" s="90">
        <v>879</v>
      </c>
      <c r="B894" s="185"/>
      <c r="C894" s="186"/>
      <c r="D894" s="177"/>
      <c r="E894" s="177"/>
      <c r="F894" s="177"/>
      <c r="G894" s="178"/>
      <c r="H894" s="178"/>
      <c r="I894" s="178"/>
      <c r="J894" s="178"/>
      <c r="K894" s="178"/>
      <c r="L894" s="178"/>
      <c r="M894" s="178"/>
      <c r="N894" s="178"/>
      <c r="O894" s="178"/>
      <c r="P894" s="178"/>
      <c r="Q894" s="178"/>
      <c r="R894" s="91">
        <f t="shared" si="96"/>
        <v>0</v>
      </c>
      <c r="S894" s="13" t="b">
        <f t="shared" si="97"/>
        <v>1</v>
      </c>
      <c r="T894" s="13" t="b">
        <f t="shared" si="98"/>
        <v>1</v>
      </c>
      <c r="U894" s="13" t="b">
        <f t="shared" si="99"/>
        <v>1</v>
      </c>
      <c r="V894" s="13" t="b">
        <f t="shared" si="93"/>
        <v>1</v>
      </c>
      <c r="W894" s="13" t="b">
        <f t="shared" si="94"/>
        <v>1</v>
      </c>
      <c r="X894" s="13" t="b">
        <f t="shared" si="95"/>
        <v>1</v>
      </c>
    </row>
    <row r="895" spans="1:24">
      <c r="A895" s="90">
        <v>880</v>
      </c>
      <c r="B895" s="185"/>
      <c r="C895" s="186"/>
      <c r="D895" s="177"/>
      <c r="E895" s="177"/>
      <c r="F895" s="177"/>
      <c r="G895" s="178"/>
      <c r="H895" s="178"/>
      <c r="I895" s="178"/>
      <c r="J895" s="178"/>
      <c r="K895" s="178"/>
      <c r="L895" s="178"/>
      <c r="M895" s="178"/>
      <c r="N895" s="178"/>
      <c r="O895" s="178"/>
      <c r="P895" s="178"/>
      <c r="Q895" s="178"/>
      <c r="R895" s="91">
        <f t="shared" si="96"/>
        <v>0</v>
      </c>
      <c r="S895" s="13" t="b">
        <f t="shared" si="97"/>
        <v>1</v>
      </c>
      <c r="T895" s="13" t="b">
        <f t="shared" si="98"/>
        <v>1</v>
      </c>
      <c r="U895" s="13" t="b">
        <f t="shared" si="99"/>
        <v>1</v>
      </c>
      <c r="V895" s="13" t="b">
        <f t="shared" si="93"/>
        <v>1</v>
      </c>
      <c r="W895" s="13" t="b">
        <f t="shared" si="94"/>
        <v>1</v>
      </c>
      <c r="X895" s="13" t="b">
        <f t="shared" si="95"/>
        <v>1</v>
      </c>
    </row>
    <row r="896" spans="1:24">
      <c r="A896" s="90">
        <v>881</v>
      </c>
      <c r="B896" s="185"/>
      <c r="C896" s="186"/>
      <c r="D896" s="177"/>
      <c r="E896" s="177"/>
      <c r="F896" s="177"/>
      <c r="G896" s="178"/>
      <c r="H896" s="178"/>
      <c r="I896" s="178"/>
      <c r="J896" s="178"/>
      <c r="K896" s="178"/>
      <c r="L896" s="178"/>
      <c r="M896" s="178"/>
      <c r="N896" s="178"/>
      <c r="O896" s="178"/>
      <c r="P896" s="178"/>
      <c r="Q896" s="178"/>
      <c r="R896" s="91">
        <f t="shared" si="96"/>
        <v>0</v>
      </c>
      <c r="S896" s="13" t="b">
        <f t="shared" si="97"/>
        <v>1</v>
      </c>
      <c r="T896" s="13" t="b">
        <f t="shared" si="98"/>
        <v>1</v>
      </c>
      <c r="U896" s="13" t="b">
        <f t="shared" si="99"/>
        <v>1</v>
      </c>
      <c r="V896" s="13" t="b">
        <f t="shared" si="93"/>
        <v>1</v>
      </c>
      <c r="W896" s="13" t="b">
        <f t="shared" si="94"/>
        <v>1</v>
      </c>
      <c r="X896" s="13" t="b">
        <f t="shared" si="95"/>
        <v>1</v>
      </c>
    </row>
    <row r="897" spans="1:24">
      <c r="A897" s="90">
        <v>882</v>
      </c>
      <c r="B897" s="185"/>
      <c r="C897" s="186"/>
      <c r="D897" s="177"/>
      <c r="E897" s="177"/>
      <c r="F897" s="177"/>
      <c r="G897" s="178"/>
      <c r="H897" s="178"/>
      <c r="I897" s="178"/>
      <c r="J897" s="178"/>
      <c r="K897" s="178"/>
      <c r="L897" s="178"/>
      <c r="M897" s="178"/>
      <c r="N897" s="178"/>
      <c r="O897" s="178"/>
      <c r="P897" s="178"/>
      <c r="Q897" s="178"/>
      <c r="R897" s="91">
        <f t="shared" si="96"/>
        <v>0</v>
      </c>
      <c r="S897" s="13" t="b">
        <f t="shared" si="97"/>
        <v>1</v>
      </c>
      <c r="T897" s="13" t="b">
        <f t="shared" si="98"/>
        <v>1</v>
      </c>
      <c r="U897" s="13" t="b">
        <f t="shared" si="99"/>
        <v>1</v>
      </c>
      <c r="V897" s="13" t="b">
        <f t="shared" si="93"/>
        <v>1</v>
      </c>
      <c r="W897" s="13" t="b">
        <f t="shared" si="94"/>
        <v>1</v>
      </c>
      <c r="X897" s="13" t="b">
        <f t="shared" si="95"/>
        <v>1</v>
      </c>
    </row>
    <row r="898" spans="1:24">
      <c r="A898" s="90">
        <v>883</v>
      </c>
      <c r="B898" s="185"/>
      <c r="C898" s="186"/>
      <c r="D898" s="177"/>
      <c r="E898" s="177"/>
      <c r="F898" s="177"/>
      <c r="G898" s="178"/>
      <c r="H898" s="178"/>
      <c r="I898" s="178"/>
      <c r="J898" s="178"/>
      <c r="K898" s="178"/>
      <c r="L898" s="178"/>
      <c r="M898" s="178"/>
      <c r="N898" s="178"/>
      <c r="O898" s="178"/>
      <c r="P898" s="178"/>
      <c r="Q898" s="178"/>
      <c r="R898" s="91">
        <f t="shared" si="96"/>
        <v>0</v>
      </c>
      <c r="S898" s="13" t="b">
        <f t="shared" si="97"/>
        <v>1</v>
      </c>
      <c r="T898" s="13" t="b">
        <f t="shared" si="98"/>
        <v>1</v>
      </c>
      <c r="U898" s="13" t="b">
        <f t="shared" si="99"/>
        <v>1</v>
      </c>
      <c r="V898" s="13" t="b">
        <f t="shared" si="93"/>
        <v>1</v>
      </c>
      <c r="W898" s="13" t="b">
        <f t="shared" si="94"/>
        <v>1</v>
      </c>
      <c r="X898" s="13" t="b">
        <f t="shared" si="95"/>
        <v>1</v>
      </c>
    </row>
    <row r="899" spans="1:24">
      <c r="A899" s="90">
        <v>884</v>
      </c>
      <c r="B899" s="185"/>
      <c r="C899" s="186"/>
      <c r="D899" s="177"/>
      <c r="E899" s="177"/>
      <c r="F899" s="177"/>
      <c r="G899" s="178"/>
      <c r="H899" s="178"/>
      <c r="I899" s="178"/>
      <c r="J899" s="178"/>
      <c r="K899" s="178"/>
      <c r="L899" s="178"/>
      <c r="M899" s="178"/>
      <c r="N899" s="178"/>
      <c r="O899" s="178"/>
      <c r="P899" s="178"/>
      <c r="Q899" s="178"/>
      <c r="R899" s="91">
        <f t="shared" si="96"/>
        <v>0</v>
      </c>
      <c r="S899" s="13" t="b">
        <f t="shared" si="97"/>
        <v>1</v>
      </c>
      <c r="T899" s="13" t="b">
        <f t="shared" si="98"/>
        <v>1</v>
      </c>
      <c r="U899" s="13" t="b">
        <f t="shared" si="99"/>
        <v>1</v>
      </c>
      <c r="V899" s="13" t="b">
        <f t="shared" si="93"/>
        <v>1</v>
      </c>
      <c r="W899" s="13" t="b">
        <f t="shared" si="94"/>
        <v>1</v>
      </c>
      <c r="X899" s="13" t="b">
        <f t="shared" si="95"/>
        <v>1</v>
      </c>
    </row>
    <row r="900" spans="1:24">
      <c r="A900" s="90">
        <v>885</v>
      </c>
      <c r="B900" s="185"/>
      <c r="C900" s="186"/>
      <c r="D900" s="177"/>
      <c r="E900" s="177"/>
      <c r="F900" s="177"/>
      <c r="G900" s="178"/>
      <c r="H900" s="178"/>
      <c r="I900" s="178"/>
      <c r="J900" s="178"/>
      <c r="K900" s="178"/>
      <c r="L900" s="178"/>
      <c r="M900" s="178"/>
      <c r="N900" s="178"/>
      <c r="O900" s="178"/>
      <c r="P900" s="178"/>
      <c r="Q900" s="178"/>
      <c r="R900" s="91">
        <f t="shared" si="96"/>
        <v>0</v>
      </c>
      <c r="S900" s="13" t="b">
        <f t="shared" si="97"/>
        <v>1</v>
      </c>
      <c r="T900" s="13" t="b">
        <f t="shared" si="98"/>
        <v>1</v>
      </c>
      <c r="U900" s="13" t="b">
        <f t="shared" si="99"/>
        <v>1</v>
      </c>
      <c r="V900" s="13" t="b">
        <f t="shared" si="93"/>
        <v>1</v>
      </c>
      <c r="W900" s="13" t="b">
        <f t="shared" si="94"/>
        <v>1</v>
      </c>
      <c r="X900" s="13" t="b">
        <f t="shared" si="95"/>
        <v>1</v>
      </c>
    </row>
    <row r="901" spans="1:24">
      <c r="A901" s="90">
        <v>886</v>
      </c>
      <c r="B901" s="185"/>
      <c r="C901" s="186"/>
      <c r="D901" s="177"/>
      <c r="E901" s="177"/>
      <c r="F901" s="177"/>
      <c r="G901" s="178"/>
      <c r="H901" s="178"/>
      <c r="I901" s="178"/>
      <c r="J901" s="178"/>
      <c r="K901" s="178"/>
      <c r="L901" s="178"/>
      <c r="M901" s="178"/>
      <c r="N901" s="178"/>
      <c r="O901" s="178"/>
      <c r="P901" s="178"/>
      <c r="Q901" s="178"/>
      <c r="R901" s="91">
        <f t="shared" si="96"/>
        <v>0</v>
      </c>
      <c r="S901" s="13" t="b">
        <f t="shared" si="97"/>
        <v>1</v>
      </c>
      <c r="T901" s="13" t="b">
        <f t="shared" si="98"/>
        <v>1</v>
      </c>
      <c r="U901" s="13" t="b">
        <f t="shared" si="99"/>
        <v>1</v>
      </c>
      <c r="V901" s="13" t="b">
        <f t="shared" si="93"/>
        <v>1</v>
      </c>
      <c r="W901" s="13" t="b">
        <f t="shared" si="94"/>
        <v>1</v>
      </c>
      <c r="X901" s="13" t="b">
        <f t="shared" si="95"/>
        <v>1</v>
      </c>
    </row>
    <row r="902" spans="1:24">
      <c r="A902" s="90">
        <v>887</v>
      </c>
      <c r="B902" s="185"/>
      <c r="C902" s="186"/>
      <c r="D902" s="177"/>
      <c r="E902" s="177"/>
      <c r="F902" s="177"/>
      <c r="G902" s="178"/>
      <c r="H902" s="178"/>
      <c r="I902" s="178"/>
      <c r="J902" s="178"/>
      <c r="K902" s="178"/>
      <c r="L902" s="178"/>
      <c r="M902" s="178"/>
      <c r="N902" s="178"/>
      <c r="O902" s="178"/>
      <c r="P902" s="178"/>
      <c r="Q902" s="178"/>
      <c r="R902" s="91">
        <f t="shared" si="96"/>
        <v>0</v>
      </c>
      <c r="S902" s="13" t="b">
        <f t="shared" si="97"/>
        <v>1</v>
      </c>
      <c r="T902" s="13" t="b">
        <f t="shared" si="98"/>
        <v>1</v>
      </c>
      <c r="U902" s="13" t="b">
        <f t="shared" si="99"/>
        <v>1</v>
      </c>
      <c r="V902" s="13" t="b">
        <f t="shared" si="93"/>
        <v>1</v>
      </c>
      <c r="W902" s="13" t="b">
        <f t="shared" si="94"/>
        <v>1</v>
      </c>
      <c r="X902" s="13" t="b">
        <f t="shared" si="95"/>
        <v>1</v>
      </c>
    </row>
    <row r="903" spans="1:24">
      <c r="A903" s="90">
        <v>888</v>
      </c>
      <c r="B903" s="185"/>
      <c r="C903" s="186"/>
      <c r="D903" s="177"/>
      <c r="E903" s="177"/>
      <c r="F903" s="177"/>
      <c r="G903" s="178"/>
      <c r="H903" s="178"/>
      <c r="I903" s="178"/>
      <c r="J903" s="178"/>
      <c r="K903" s="178"/>
      <c r="L903" s="178"/>
      <c r="M903" s="178"/>
      <c r="N903" s="178"/>
      <c r="O903" s="178"/>
      <c r="P903" s="178"/>
      <c r="Q903" s="178"/>
      <c r="R903" s="91">
        <f t="shared" si="96"/>
        <v>0</v>
      </c>
      <c r="S903" s="13" t="b">
        <f t="shared" si="97"/>
        <v>1</v>
      </c>
      <c r="T903" s="13" t="b">
        <f t="shared" si="98"/>
        <v>1</v>
      </c>
      <c r="U903" s="13" t="b">
        <f t="shared" si="99"/>
        <v>1</v>
      </c>
      <c r="V903" s="13" t="b">
        <f t="shared" si="93"/>
        <v>1</v>
      </c>
      <c r="W903" s="13" t="b">
        <f t="shared" si="94"/>
        <v>1</v>
      </c>
      <c r="X903" s="13" t="b">
        <f t="shared" si="95"/>
        <v>1</v>
      </c>
    </row>
    <row r="904" spans="1:24">
      <c r="A904" s="90">
        <v>889</v>
      </c>
      <c r="B904" s="185"/>
      <c r="C904" s="186"/>
      <c r="D904" s="177"/>
      <c r="E904" s="177"/>
      <c r="F904" s="177"/>
      <c r="G904" s="178"/>
      <c r="H904" s="178"/>
      <c r="I904" s="178"/>
      <c r="J904" s="178"/>
      <c r="K904" s="178"/>
      <c r="L904" s="178"/>
      <c r="M904" s="178"/>
      <c r="N904" s="178"/>
      <c r="O904" s="178"/>
      <c r="P904" s="178"/>
      <c r="Q904" s="178"/>
      <c r="R904" s="91">
        <f t="shared" si="96"/>
        <v>0</v>
      </c>
      <c r="S904" s="13" t="b">
        <f t="shared" si="97"/>
        <v>1</v>
      </c>
      <c r="T904" s="13" t="b">
        <f t="shared" si="98"/>
        <v>1</v>
      </c>
      <c r="U904" s="13" t="b">
        <f t="shared" si="99"/>
        <v>1</v>
      </c>
      <c r="V904" s="13" t="b">
        <f t="shared" si="93"/>
        <v>1</v>
      </c>
      <c r="W904" s="13" t="b">
        <f t="shared" si="94"/>
        <v>1</v>
      </c>
      <c r="X904" s="13" t="b">
        <f t="shared" si="95"/>
        <v>1</v>
      </c>
    </row>
    <row r="905" spans="1:24">
      <c r="A905" s="90">
        <v>890</v>
      </c>
      <c r="B905" s="185"/>
      <c r="C905" s="186"/>
      <c r="D905" s="177"/>
      <c r="E905" s="177"/>
      <c r="F905" s="177"/>
      <c r="G905" s="178"/>
      <c r="H905" s="178"/>
      <c r="I905" s="178"/>
      <c r="J905" s="178"/>
      <c r="K905" s="178"/>
      <c r="L905" s="178"/>
      <c r="M905" s="178"/>
      <c r="N905" s="178"/>
      <c r="O905" s="178"/>
      <c r="P905" s="178"/>
      <c r="Q905" s="178"/>
      <c r="R905" s="91">
        <f t="shared" si="96"/>
        <v>0</v>
      </c>
      <c r="S905" s="13" t="b">
        <f t="shared" si="97"/>
        <v>1</v>
      </c>
      <c r="T905" s="13" t="b">
        <f t="shared" si="98"/>
        <v>1</v>
      </c>
      <c r="U905" s="13" t="b">
        <f t="shared" si="99"/>
        <v>1</v>
      </c>
      <c r="V905" s="13" t="b">
        <f t="shared" si="93"/>
        <v>1</v>
      </c>
      <c r="W905" s="13" t="b">
        <f t="shared" si="94"/>
        <v>1</v>
      </c>
      <c r="X905" s="13" t="b">
        <f t="shared" si="95"/>
        <v>1</v>
      </c>
    </row>
    <row r="906" spans="1:24">
      <c r="A906" s="90">
        <v>891</v>
      </c>
      <c r="B906" s="185"/>
      <c r="C906" s="186"/>
      <c r="D906" s="177"/>
      <c r="E906" s="177"/>
      <c r="F906" s="177"/>
      <c r="G906" s="178"/>
      <c r="H906" s="178"/>
      <c r="I906" s="178"/>
      <c r="J906" s="178"/>
      <c r="K906" s="178"/>
      <c r="L906" s="178"/>
      <c r="M906" s="178"/>
      <c r="N906" s="178"/>
      <c r="O906" s="178"/>
      <c r="P906" s="178"/>
      <c r="Q906" s="178"/>
      <c r="R906" s="91">
        <f t="shared" si="96"/>
        <v>0</v>
      </c>
      <c r="S906" s="13" t="b">
        <f t="shared" si="97"/>
        <v>1</v>
      </c>
      <c r="T906" s="13" t="b">
        <f t="shared" si="98"/>
        <v>1</v>
      </c>
      <c r="U906" s="13" t="b">
        <f t="shared" si="99"/>
        <v>1</v>
      </c>
      <c r="V906" s="13" t="b">
        <f t="shared" si="93"/>
        <v>1</v>
      </c>
      <c r="W906" s="13" t="b">
        <f t="shared" si="94"/>
        <v>1</v>
      </c>
      <c r="X906" s="13" t="b">
        <f t="shared" si="95"/>
        <v>1</v>
      </c>
    </row>
    <row r="907" spans="1:24">
      <c r="A907" s="90">
        <v>892</v>
      </c>
      <c r="B907" s="185"/>
      <c r="C907" s="186"/>
      <c r="D907" s="177"/>
      <c r="E907" s="177"/>
      <c r="F907" s="177"/>
      <c r="G907" s="178"/>
      <c r="H907" s="178"/>
      <c r="I907" s="178"/>
      <c r="J907" s="178"/>
      <c r="K907" s="178"/>
      <c r="L907" s="178"/>
      <c r="M907" s="178"/>
      <c r="N907" s="178"/>
      <c r="O907" s="178"/>
      <c r="P907" s="178"/>
      <c r="Q907" s="178"/>
      <c r="R907" s="91">
        <f t="shared" si="96"/>
        <v>0</v>
      </c>
      <c r="S907" s="13" t="b">
        <f t="shared" si="97"/>
        <v>1</v>
      </c>
      <c r="T907" s="13" t="b">
        <f t="shared" si="98"/>
        <v>1</v>
      </c>
      <c r="U907" s="13" t="b">
        <f t="shared" si="99"/>
        <v>1</v>
      </c>
      <c r="V907" s="13" t="b">
        <f t="shared" si="93"/>
        <v>1</v>
      </c>
      <c r="W907" s="13" t="b">
        <f t="shared" si="94"/>
        <v>1</v>
      </c>
      <c r="X907" s="13" t="b">
        <f t="shared" si="95"/>
        <v>1</v>
      </c>
    </row>
    <row r="908" spans="1:24">
      <c r="A908" s="90">
        <v>893</v>
      </c>
      <c r="B908" s="185"/>
      <c r="C908" s="186"/>
      <c r="D908" s="177"/>
      <c r="E908" s="177"/>
      <c r="F908" s="177"/>
      <c r="G908" s="178"/>
      <c r="H908" s="178"/>
      <c r="I908" s="178"/>
      <c r="J908" s="178"/>
      <c r="K908" s="178"/>
      <c r="L908" s="178"/>
      <c r="M908" s="178"/>
      <c r="N908" s="178"/>
      <c r="O908" s="178"/>
      <c r="P908" s="178"/>
      <c r="Q908" s="178"/>
      <c r="R908" s="91">
        <f t="shared" si="96"/>
        <v>0</v>
      </c>
      <c r="S908" s="13" t="b">
        <f t="shared" si="97"/>
        <v>1</v>
      </c>
      <c r="T908" s="13" t="b">
        <f t="shared" si="98"/>
        <v>1</v>
      </c>
      <c r="U908" s="13" t="b">
        <f t="shared" si="99"/>
        <v>1</v>
      </c>
      <c r="V908" s="13" t="b">
        <f t="shared" si="93"/>
        <v>1</v>
      </c>
      <c r="W908" s="13" t="b">
        <f t="shared" si="94"/>
        <v>1</v>
      </c>
      <c r="X908" s="13" t="b">
        <f t="shared" si="95"/>
        <v>1</v>
      </c>
    </row>
    <row r="909" spans="1:24">
      <c r="A909" s="90">
        <v>894</v>
      </c>
      <c r="B909" s="185"/>
      <c r="C909" s="186"/>
      <c r="D909" s="177"/>
      <c r="E909" s="177"/>
      <c r="F909" s="177"/>
      <c r="G909" s="178"/>
      <c r="H909" s="178"/>
      <c r="I909" s="178"/>
      <c r="J909" s="178"/>
      <c r="K909" s="178"/>
      <c r="L909" s="178"/>
      <c r="M909" s="178"/>
      <c r="N909" s="178"/>
      <c r="O909" s="178"/>
      <c r="P909" s="178"/>
      <c r="Q909" s="178"/>
      <c r="R909" s="91">
        <f t="shared" si="96"/>
        <v>0</v>
      </c>
      <c r="S909" s="13" t="b">
        <f t="shared" si="97"/>
        <v>1</v>
      </c>
      <c r="T909" s="13" t="b">
        <f t="shared" si="98"/>
        <v>1</v>
      </c>
      <c r="U909" s="13" t="b">
        <f t="shared" si="99"/>
        <v>1</v>
      </c>
      <c r="V909" s="13" t="b">
        <f t="shared" si="93"/>
        <v>1</v>
      </c>
      <c r="W909" s="13" t="b">
        <f t="shared" si="94"/>
        <v>1</v>
      </c>
      <c r="X909" s="13" t="b">
        <f t="shared" si="95"/>
        <v>1</v>
      </c>
    </row>
    <row r="910" spans="1:24">
      <c r="A910" s="90">
        <v>895</v>
      </c>
      <c r="B910" s="185"/>
      <c r="C910" s="186"/>
      <c r="D910" s="177"/>
      <c r="E910" s="177"/>
      <c r="F910" s="177"/>
      <c r="G910" s="178"/>
      <c r="H910" s="178"/>
      <c r="I910" s="178"/>
      <c r="J910" s="178"/>
      <c r="K910" s="178"/>
      <c r="L910" s="178"/>
      <c r="M910" s="178"/>
      <c r="N910" s="178"/>
      <c r="O910" s="178"/>
      <c r="P910" s="178"/>
      <c r="Q910" s="178"/>
      <c r="R910" s="91">
        <f t="shared" si="96"/>
        <v>0</v>
      </c>
      <c r="S910" s="13" t="b">
        <f t="shared" si="97"/>
        <v>1</v>
      </c>
      <c r="T910" s="13" t="b">
        <f t="shared" si="98"/>
        <v>1</v>
      </c>
      <c r="U910" s="13" t="b">
        <f t="shared" si="99"/>
        <v>1</v>
      </c>
      <c r="V910" s="13" t="b">
        <f t="shared" si="93"/>
        <v>1</v>
      </c>
      <c r="W910" s="13" t="b">
        <f t="shared" si="94"/>
        <v>1</v>
      </c>
      <c r="X910" s="13" t="b">
        <f t="shared" si="95"/>
        <v>1</v>
      </c>
    </row>
    <row r="911" spans="1:24">
      <c r="A911" s="90">
        <v>896</v>
      </c>
      <c r="B911" s="185"/>
      <c r="C911" s="186"/>
      <c r="D911" s="177"/>
      <c r="E911" s="177"/>
      <c r="F911" s="177"/>
      <c r="G911" s="178"/>
      <c r="H911" s="178"/>
      <c r="I911" s="178"/>
      <c r="J911" s="178"/>
      <c r="K911" s="178"/>
      <c r="L911" s="178"/>
      <c r="M911" s="178"/>
      <c r="N911" s="178"/>
      <c r="O911" s="178"/>
      <c r="P911" s="178"/>
      <c r="Q911" s="178"/>
      <c r="R911" s="91">
        <f t="shared" si="96"/>
        <v>0</v>
      </c>
      <c r="S911" s="13" t="b">
        <f t="shared" si="97"/>
        <v>1</v>
      </c>
      <c r="T911" s="13" t="b">
        <f t="shared" si="98"/>
        <v>1</v>
      </c>
      <c r="U911" s="13" t="b">
        <f t="shared" si="99"/>
        <v>1</v>
      </c>
      <c r="V911" s="13" t="b">
        <f t="shared" si="93"/>
        <v>1</v>
      </c>
      <c r="W911" s="13" t="b">
        <f t="shared" si="94"/>
        <v>1</v>
      </c>
      <c r="X911" s="13" t="b">
        <f t="shared" si="95"/>
        <v>1</v>
      </c>
    </row>
    <row r="912" spans="1:24">
      <c r="A912" s="90">
        <v>897</v>
      </c>
      <c r="B912" s="185"/>
      <c r="C912" s="186"/>
      <c r="D912" s="177"/>
      <c r="E912" s="177"/>
      <c r="F912" s="177"/>
      <c r="G912" s="178"/>
      <c r="H912" s="178"/>
      <c r="I912" s="178"/>
      <c r="J912" s="178"/>
      <c r="K912" s="178"/>
      <c r="L912" s="178"/>
      <c r="M912" s="178"/>
      <c r="N912" s="178"/>
      <c r="O912" s="178"/>
      <c r="P912" s="178"/>
      <c r="Q912" s="178"/>
      <c r="R912" s="91">
        <f t="shared" si="96"/>
        <v>0</v>
      </c>
      <c r="S912" s="13" t="b">
        <f t="shared" si="97"/>
        <v>1</v>
      </c>
      <c r="T912" s="13" t="b">
        <f t="shared" si="98"/>
        <v>1</v>
      </c>
      <c r="U912" s="13" t="b">
        <f t="shared" si="99"/>
        <v>1</v>
      </c>
      <c r="V912" s="13" t="b">
        <f t="shared" ref="V912:V975" si="100">IF(D912="",TRUE,(IF(ISNUMBER(MATCH(D912,CountriesList,0)),TRUE,FALSE)))</f>
        <v>1</v>
      </c>
      <c r="W912" s="13" t="b">
        <f t="shared" ref="W912:W975" si="101">IF(E912="",TRUE,(IF(ISNUMBER(MATCH(E912,typeofentityList,0)),TRUE,FALSE)))</f>
        <v>1</v>
      </c>
      <c r="X912" s="13" t="b">
        <f t="shared" ref="X912:X975" si="102">IF(F912="",TRUE,(IF(ISNUMBER(MATCH(F912,RelationList,0)),TRUE,FALSE)))</f>
        <v>1</v>
      </c>
    </row>
    <row r="913" spans="1:24">
      <c r="A913" s="90">
        <v>898</v>
      </c>
      <c r="B913" s="185"/>
      <c r="C913" s="186"/>
      <c r="D913" s="177"/>
      <c r="E913" s="177"/>
      <c r="F913" s="177"/>
      <c r="G913" s="178"/>
      <c r="H913" s="178"/>
      <c r="I913" s="178"/>
      <c r="J913" s="178"/>
      <c r="K913" s="178"/>
      <c r="L913" s="178"/>
      <c r="M913" s="178"/>
      <c r="N913" s="178"/>
      <c r="O913" s="178"/>
      <c r="P913" s="178"/>
      <c r="Q913" s="178"/>
      <c r="R913" s="91">
        <f t="shared" ref="R913:R976" si="103">SUM(G913:Q913)</f>
        <v>0</v>
      </c>
      <c r="S913" s="13" t="b">
        <f t="shared" si="97"/>
        <v>1</v>
      </c>
      <c r="T913" s="13" t="b">
        <f t="shared" si="98"/>
        <v>1</v>
      </c>
      <c r="U913" s="13" t="b">
        <f t="shared" si="99"/>
        <v>1</v>
      </c>
      <c r="V913" s="13" t="b">
        <f t="shared" si="100"/>
        <v>1</v>
      </c>
      <c r="W913" s="13" t="b">
        <f t="shared" si="101"/>
        <v>1</v>
      </c>
      <c r="X913" s="13" t="b">
        <f t="shared" si="102"/>
        <v>1</v>
      </c>
    </row>
    <row r="914" spans="1:24">
      <c r="A914" s="90">
        <v>899</v>
      </c>
      <c r="B914" s="185"/>
      <c r="C914" s="186"/>
      <c r="D914" s="177"/>
      <c r="E914" s="177"/>
      <c r="F914" s="177"/>
      <c r="G914" s="178"/>
      <c r="H914" s="178"/>
      <c r="I914" s="178"/>
      <c r="J914" s="178"/>
      <c r="K914" s="178"/>
      <c r="L914" s="178"/>
      <c r="M914" s="178"/>
      <c r="N914" s="178"/>
      <c r="O914" s="178"/>
      <c r="P914" s="178"/>
      <c r="Q914" s="178"/>
      <c r="R914" s="91">
        <f t="shared" si="103"/>
        <v>0</v>
      </c>
      <c r="S914" s="13" t="b">
        <f t="shared" ref="S914:S977" si="104">IF(ISBLANK(B914),TRUE,IF(OR(ISBLANK(C914),ISBLANK(D914),ISBLANK(E914),ISBLANK(F914),ISBLANK(G914),ISBLANK(H914),ISBLANK(I914),ISBLANK(J914),ISBLANK(K914),ISBLANK(L914),ISBLANK(M914),ISBLANK(N914),ISBLANK(O914),ISBLANK(P914),ISBLANK(Q914),ISBLANK(R914)),FALSE,TRUE))</f>
        <v>1</v>
      </c>
      <c r="T914" s="13" t="b">
        <f t="shared" ref="T914:T977" si="105">IF(OR(AND(B914="N/A",D914="N/A",E914="N/A",F914="N/A"),AND(ISBLANK(B914),ISBLANK(D914),ISBLANK(E914),ISBLANK(F914)),AND(NOT(ISBLANK(B914)),B914&lt;&gt;"N/A",NOT(ISBLANK(D914)),D914&lt;&gt;"N/A",NOT(ISBLANK(E914)),E914&lt;&gt;"N/A",NOT(ISBLANK(F914)),F914&lt;&gt;"N/A")),TRUE,FALSE)</f>
        <v>1</v>
      </c>
      <c r="U914" s="13" t="b">
        <f t="shared" ref="U914:U977" si="106">IF(OR((AND(B914="N/A",R914=0)),(AND((ISBLANK(B914)=TRUE),R914=0)),(AND(NOT(ISBLANK(B914)),B914&lt;&gt;"N/A",R914&lt;&gt;0))),TRUE,FALSE)</f>
        <v>1</v>
      </c>
      <c r="V914" s="13" t="b">
        <f t="shared" si="100"/>
        <v>1</v>
      </c>
      <c r="W914" s="13" t="b">
        <f t="shared" si="101"/>
        <v>1</v>
      </c>
      <c r="X914" s="13" t="b">
        <f t="shared" si="102"/>
        <v>1</v>
      </c>
    </row>
    <row r="915" spans="1:24">
      <c r="A915" s="90">
        <v>900</v>
      </c>
      <c r="B915" s="185"/>
      <c r="C915" s="186"/>
      <c r="D915" s="177"/>
      <c r="E915" s="177"/>
      <c r="F915" s="177"/>
      <c r="G915" s="178"/>
      <c r="H915" s="178"/>
      <c r="I915" s="178"/>
      <c r="J915" s="178"/>
      <c r="K915" s="178"/>
      <c r="L915" s="178"/>
      <c r="M915" s="178"/>
      <c r="N915" s="178"/>
      <c r="O915" s="178"/>
      <c r="P915" s="178"/>
      <c r="Q915" s="178"/>
      <c r="R915" s="91">
        <f t="shared" si="103"/>
        <v>0</v>
      </c>
      <c r="S915" s="13" t="b">
        <f t="shared" si="104"/>
        <v>1</v>
      </c>
      <c r="T915" s="13" t="b">
        <f t="shared" si="105"/>
        <v>1</v>
      </c>
      <c r="U915" s="13" t="b">
        <f t="shared" si="106"/>
        <v>1</v>
      </c>
      <c r="V915" s="13" t="b">
        <f t="shared" si="100"/>
        <v>1</v>
      </c>
      <c r="W915" s="13" t="b">
        <f t="shared" si="101"/>
        <v>1</v>
      </c>
      <c r="X915" s="13" t="b">
        <f t="shared" si="102"/>
        <v>1</v>
      </c>
    </row>
    <row r="916" spans="1:24">
      <c r="A916" s="90">
        <v>901</v>
      </c>
      <c r="B916" s="185"/>
      <c r="C916" s="186"/>
      <c r="D916" s="177"/>
      <c r="E916" s="177"/>
      <c r="F916" s="177"/>
      <c r="G916" s="178"/>
      <c r="H916" s="178"/>
      <c r="I916" s="178"/>
      <c r="J916" s="178"/>
      <c r="K916" s="178"/>
      <c r="L916" s="178"/>
      <c r="M916" s="178"/>
      <c r="N916" s="178"/>
      <c r="O916" s="178"/>
      <c r="P916" s="178"/>
      <c r="Q916" s="178"/>
      <c r="R916" s="91">
        <f t="shared" si="103"/>
        <v>0</v>
      </c>
      <c r="S916" s="13" t="b">
        <f t="shared" si="104"/>
        <v>1</v>
      </c>
      <c r="T916" s="13" t="b">
        <f t="shared" si="105"/>
        <v>1</v>
      </c>
      <c r="U916" s="13" t="b">
        <f t="shared" si="106"/>
        <v>1</v>
      </c>
      <c r="V916" s="13" t="b">
        <f t="shared" si="100"/>
        <v>1</v>
      </c>
      <c r="W916" s="13" t="b">
        <f t="shared" si="101"/>
        <v>1</v>
      </c>
      <c r="X916" s="13" t="b">
        <f t="shared" si="102"/>
        <v>1</v>
      </c>
    </row>
    <row r="917" spans="1:24">
      <c r="A917" s="90">
        <v>902</v>
      </c>
      <c r="B917" s="185"/>
      <c r="C917" s="186"/>
      <c r="D917" s="177"/>
      <c r="E917" s="177"/>
      <c r="F917" s="177"/>
      <c r="G917" s="178"/>
      <c r="H917" s="178"/>
      <c r="I917" s="178"/>
      <c r="J917" s="178"/>
      <c r="K917" s="178"/>
      <c r="L917" s="178"/>
      <c r="M917" s="178"/>
      <c r="N917" s="178"/>
      <c r="O917" s="178"/>
      <c r="P917" s="178"/>
      <c r="Q917" s="178"/>
      <c r="R917" s="91">
        <f t="shared" si="103"/>
        <v>0</v>
      </c>
      <c r="S917" s="13" t="b">
        <f t="shared" si="104"/>
        <v>1</v>
      </c>
      <c r="T917" s="13" t="b">
        <f t="shared" si="105"/>
        <v>1</v>
      </c>
      <c r="U917" s="13" t="b">
        <f t="shared" si="106"/>
        <v>1</v>
      </c>
      <c r="V917" s="13" t="b">
        <f t="shared" si="100"/>
        <v>1</v>
      </c>
      <c r="W917" s="13" t="b">
        <f t="shared" si="101"/>
        <v>1</v>
      </c>
      <c r="X917" s="13" t="b">
        <f t="shared" si="102"/>
        <v>1</v>
      </c>
    </row>
    <row r="918" spans="1:24">
      <c r="A918" s="90">
        <v>903</v>
      </c>
      <c r="B918" s="185"/>
      <c r="C918" s="186"/>
      <c r="D918" s="177"/>
      <c r="E918" s="177"/>
      <c r="F918" s="177"/>
      <c r="G918" s="178"/>
      <c r="H918" s="178"/>
      <c r="I918" s="178"/>
      <c r="J918" s="178"/>
      <c r="K918" s="178"/>
      <c r="L918" s="178"/>
      <c r="M918" s="178"/>
      <c r="N918" s="178"/>
      <c r="O918" s="178"/>
      <c r="P918" s="178"/>
      <c r="Q918" s="178"/>
      <c r="R918" s="91">
        <f t="shared" si="103"/>
        <v>0</v>
      </c>
      <c r="S918" s="13" t="b">
        <f t="shared" si="104"/>
        <v>1</v>
      </c>
      <c r="T918" s="13" t="b">
        <f t="shared" si="105"/>
        <v>1</v>
      </c>
      <c r="U918" s="13" t="b">
        <f t="shared" si="106"/>
        <v>1</v>
      </c>
      <c r="V918" s="13" t="b">
        <f t="shared" si="100"/>
        <v>1</v>
      </c>
      <c r="W918" s="13" t="b">
        <f t="shared" si="101"/>
        <v>1</v>
      </c>
      <c r="X918" s="13" t="b">
        <f t="shared" si="102"/>
        <v>1</v>
      </c>
    </row>
    <row r="919" spans="1:24">
      <c r="A919" s="90">
        <v>904</v>
      </c>
      <c r="B919" s="185"/>
      <c r="C919" s="186"/>
      <c r="D919" s="177"/>
      <c r="E919" s="177"/>
      <c r="F919" s="177"/>
      <c r="G919" s="178"/>
      <c r="H919" s="178"/>
      <c r="I919" s="178"/>
      <c r="J919" s="178"/>
      <c r="K919" s="178"/>
      <c r="L919" s="178"/>
      <c r="M919" s="178"/>
      <c r="N919" s="178"/>
      <c r="O919" s="178"/>
      <c r="P919" s="178"/>
      <c r="Q919" s="178"/>
      <c r="R919" s="91">
        <f t="shared" si="103"/>
        <v>0</v>
      </c>
      <c r="S919" s="13" t="b">
        <f t="shared" si="104"/>
        <v>1</v>
      </c>
      <c r="T919" s="13" t="b">
        <f t="shared" si="105"/>
        <v>1</v>
      </c>
      <c r="U919" s="13" t="b">
        <f t="shared" si="106"/>
        <v>1</v>
      </c>
      <c r="V919" s="13" t="b">
        <f t="shared" si="100"/>
        <v>1</v>
      </c>
      <c r="W919" s="13" t="b">
        <f t="shared" si="101"/>
        <v>1</v>
      </c>
      <c r="X919" s="13" t="b">
        <f t="shared" si="102"/>
        <v>1</v>
      </c>
    </row>
    <row r="920" spans="1:24">
      <c r="A920" s="90">
        <v>905</v>
      </c>
      <c r="B920" s="185"/>
      <c r="C920" s="186"/>
      <c r="D920" s="177"/>
      <c r="E920" s="177"/>
      <c r="F920" s="177"/>
      <c r="G920" s="178"/>
      <c r="H920" s="178"/>
      <c r="I920" s="178"/>
      <c r="J920" s="178"/>
      <c r="K920" s="178"/>
      <c r="L920" s="178"/>
      <c r="M920" s="178"/>
      <c r="N920" s="178"/>
      <c r="O920" s="178"/>
      <c r="P920" s="178"/>
      <c r="Q920" s="178"/>
      <c r="R920" s="91">
        <f t="shared" si="103"/>
        <v>0</v>
      </c>
      <c r="S920" s="13" t="b">
        <f t="shared" si="104"/>
        <v>1</v>
      </c>
      <c r="T920" s="13" t="b">
        <f t="shared" si="105"/>
        <v>1</v>
      </c>
      <c r="U920" s="13" t="b">
        <f t="shared" si="106"/>
        <v>1</v>
      </c>
      <c r="V920" s="13" t="b">
        <f t="shared" si="100"/>
        <v>1</v>
      </c>
      <c r="W920" s="13" t="b">
        <f t="shared" si="101"/>
        <v>1</v>
      </c>
      <c r="X920" s="13" t="b">
        <f t="shared" si="102"/>
        <v>1</v>
      </c>
    </row>
    <row r="921" spans="1:24">
      <c r="A921" s="90">
        <v>906</v>
      </c>
      <c r="B921" s="185"/>
      <c r="C921" s="186"/>
      <c r="D921" s="177"/>
      <c r="E921" s="177"/>
      <c r="F921" s="177"/>
      <c r="G921" s="178"/>
      <c r="H921" s="178"/>
      <c r="I921" s="178"/>
      <c r="J921" s="178"/>
      <c r="K921" s="178"/>
      <c r="L921" s="178"/>
      <c r="M921" s="178"/>
      <c r="N921" s="178"/>
      <c r="O921" s="178"/>
      <c r="P921" s="178"/>
      <c r="Q921" s="178"/>
      <c r="R921" s="91">
        <f t="shared" si="103"/>
        <v>0</v>
      </c>
      <c r="S921" s="13" t="b">
        <f t="shared" si="104"/>
        <v>1</v>
      </c>
      <c r="T921" s="13" t="b">
        <f t="shared" si="105"/>
        <v>1</v>
      </c>
      <c r="U921" s="13" t="b">
        <f t="shared" si="106"/>
        <v>1</v>
      </c>
      <c r="V921" s="13" t="b">
        <f t="shared" si="100"/>
        <v>1</v>
      </c>
      <c r="W921" s="13" t="b">
        <f t="shared" si="101"/>
        <v>1</v>
      </c>
      <c r="X921" s="13" t="b">
        <f t="shared" si="102"/>
        <v>1</v>
      </c>
    </row>
    <row r="922" spans="1:24">
      <c r="A922" s="90">
        <v>907</v>
      </c>
      <c r="B922" s="185"/>
      <c r="C922" s="186"/>
      <c r="D922" s="177"/>
      <c r="E922" s="177"/>
      <c r="F922" s="177"/>
      <c r="G922" s="178"/>
      <c r="H922" s="178"/>
      <c r="I922" s="178"/>
      <c r="J922" s="178"/>
      <c r="K922" s="178"/>
      <c r="L922" s="178"/>
      <c r="M922" s="178"/>
      <c r="N922" s="178"/>
      <c r="O922" s="178"/>
      <c r="P922" s="178"/>
      <c r="Q922" s="178"/>
      <c r="R922" s="91">
        <f t="shared" si="103"/>
        <v>0</v>
      </c>
      <c r="S922" s="13" t="b">
        <f t="shared" si="104"/>
        <v>1</v>
      </c>
      <c r="T922" s="13" t="b">
        <f t="shared" si="105"/>
        <v>1</v>
      </c>
      <c r="U922" s="13" t="b">
        <f t="shared" si="106"/>
        <v>1</v>
      </c>
      <c r="V922" s="13" t="b">
        <f t="shared" si="100"/>
        <v>1</v>
      </c>
      <c r="W922" s="13" t="b">
        <f t="shared" si="101"/>
        <v>1</v>
      </c>
      <c r="X922" s="13" t="b">
        <f t="shared" si="102"/>
        <v>1</v>
      </c>
    </row>
    <row r="923" spans="1:24">
      <c r="A923" s="90">
        <v>908</v>
      </c>
      <c r="B923" s="185"/>
      <c r="C923" s="186"/>
      <c r="D923" s="177"/>
      <c r="E923" s="177"/>
      <c r="F923" s="177"/>
      <c r="G923" s="178"/>
      <c r="H923" s="178"/>
      <c r="I923" s="178"/>
      <c r="J923" s="178"/>
      <c r="K923" s="178"/>
      <c r="L923" s="178"/>
      <c r="M923" s="178"/>
      <c r="N923" s="178"/>
      <c r="O923" s="178"/>
      <c r="P923" s="178"/>
      <c r="Q923" s="178"/>
      <c r="R923" s="91">
        <f t="shared" si="103"/>
        <v>0</v>
      </c>
      <c r="S923" s="13" t="b">
        <f t="shared" si="104"/>
        <v>1</v>
      </c>
      <c r="T923" s="13" t="b">
        <f t="shared" si="105"/>
        <v>1</v>
      </c>
      <c r="U923" s="13" t="b">
        <f t="shared" si="106"/>
        <v>1</v>
      </c>
      <c r="V923" s="13" t="b">
        <f t="shared" si="100"/>
        <v>1</v>
      </c>
      <c r="W923" s="13" t="b">
        <f t="shared" si="101"/>
        <v>1</v>
      </c>
      <c r="X923" s="13" t="b">
        <f t="shared" si="102"/>
        <v>1</v>
      </c>
    </row>
    <row r="924" spans="1:24">
      <c r="A924" s="90">
        <v>909</v>
      </c>
      <c r="B924" s="185"/>
      <c r="C924" s="186"/>
      <c r="D924" s="177"/>
      <c r="E924" s="177"/>
      <c r="F924" s="177"/>
      <c r="G924" s="178"/>
      <c r="H924" s="178"/>
      <c r="I924" s="178"/>
      <c r="J924" s="178"/>
      <c r="K924" s="178"/>
      <c r="L924" s="178"/>
      <c r="M924" s="178"/>
      <c r="N924" s="178"/>
      <c r="O924" s="178"/>
      <c r="P924" s="178"/>
      <c r="Q924" s="178"/>
      <c r="R924" s="91">
        <f t="shared" si="103"/>
        <v>0</v>
      </c>
      <c r="S924" s="13" t="b">
        <f t="shared" si="104"/>
        <v>1</v>
      </c>
      <c r="T924" s="13" t="b">
        <f t="shared" si="105"/>
        <v>1</v>
      </c>
      <c r="U924" s="13" t="b">
        <f t="shared" si="106"/>
        <v>1</v>
      </c>
      <c r="V924" s="13" t="b">
        <f t="shared" si="100"/>
        <v>1</v>
      </c>
      <c r="W924" s="13" t="b">
        <f t="shared" si="101"/>
        <v>1</v>
      </c>
      <c r="X924" s="13" t="b">
        <f t="shared" si="102"/>
        <v>1</v>
      </c>
    </row>
    <row r="925" spans="1:24">
      <c r="A925" s="90">
        <v>910</v>
      </c>
      <c r="B925" s="185"/>
      <c r="C925" s="186"/>
      <c r="D925" s="177"/>
      <c r="E925" s="177"/>
      <c r="F925" s="177"/>
      <c r="G925" s="178"/>
      <c r="H925" s="178"/>
      <c r="I925" s="178"/>
      <c r="J925" s="178"/>
      <c r="K925" s="178"/>
      <c r="L925" s="178"/>
      <c r="M925" s="178"/>
      <c r="N925" s="178"/>
      <c r="O925" s="178"/>
      <c r="P925" s="178"/>
      <c r="Q925" s="178"/>
      <c r="R925" s="91">
        <f t="shared" si="103"/>
        <v>0</v>
      </c>
      <c r="S925" s="13" t="b">
        <f t="shared" si="104"/>
        <v>1</v>
      </c>
      <c r="T925" s="13" t="b">
        <f t="shared" si="105"/>
        <v>1</v>
      </c>
      <c r="U925" s="13" t="b">
        <f t="shared" si="106"/>
        <v>1</v>
      </c>
      <c r="V925" s="13" t="b">
        <f t="shared" si="100"/>
        <v>1</v>
      </c>
      <c r="W925" s="13" t="b">
        <f t="shared" si="101"/>
        <v>1</v>
      </c>
      <c r="X925" s="13" t="b">
        <f t="shared" si="102"/>
        <v>1</v>
      </c>
    </row>
    <row r="926" spans="1:24">
      <c r="A926" s="90">
        <v>911</v>
      </c>
      <c r="B926" s="185"/>
      <c r="C926" s="186"/>
      <c r="D926" s="177"/>
      <c r="E926" s="177"/>
      <c r="F926" s="177"/>
      <c r="G926" s="178"/>
      <c r="H926" s="178"/>
      <c r="I926" s="178"/>
      <c r="J926" s="178"/>
      <c r="K926" s="178"/>
      <c r="L926" s="178"/>
      <c r="M926" s="178"/>
      <c r="N926" s="178"/>
      <c r="O926" s="178"/>
      <c r="P926" s="178"/>
      <c r="Q926" s="178"/>
      <c r="R926" s="91">
        <f t="shared" si="103"/>
        <v>0</v>
      </c>
      <c r="S926" s="13" t="b">
        <f t="shared" si="104"/>
        <v>1</v>
      </c>
      <c r="T926" s="13" t="b">
        <f t="shared" si="105"/>
        <v>1</v>
      </c>
      <c r="U926" s="13" t="b">
        <f t="shared" si="106"/>
        <v>1</v>
      </c>
      <c r="V926" s="13" t="b">
        <f t="shared" si="100"/>
        <v>1</v>
      </c>
      <c r="W926" s="13" t="b">
        <f t="shared" si="101"/>
        <v>1</v>
      </c>
      <c r="X926" s="13" t="b">
        <f t="shared" si="102"/>
        <v>1</v>
      </c>
    </row>
    <row r="927" spans="1:24">
      <c r="A927" s="90">
        <v>912</v>
      </c>
      <c r="B927" s="185"/>
      <c r="C927" s="186"/>
      <c r="D927" s="177"/>
      <c r="E927" s="177"/>
      <c r="F927" s="177"/>
      <c r="G927" s="178"/>
      <c r="H927" s="178"/>
      <c r="I927" s="178"/>
      <c r="J927" s="178"/>
      <c r="K927" s="178"/>
      <c r="L927" s="178"/>
      <c r="M927" s="178"/>
      <c r="N927" s="178"/>
      <c r="O927" s="178"/>
      <c r="P927" s="178"/>
      <c r="Q927" s="178"/>
      <c r="R927" s="91">
        <f t="shared" si="103"/>
        <v>0</v>
      </c>
      <c r="S927" s="13" t="b">
        <f t="shared" si="104"/>
        <v>1</v>
      </c>
      <c r="T927" s="13" t="b">
        <f t="shared" si="105"/>
        <v>1</v>
      </c>
      <c r="U927" s="13" t="b">
        <f t="shared" si="106"/>
        <v>1</v>
      </c>
      <c r="V927" s="13" t="b">
        <f t="shared" si="100"/>
        <v>1</v>
      </c>
      <c r="W927" s="13" t="b">
        <f t="shared" si="101"/>
        <v>1</v>
      </c>
      <c r="X927" s="13" t="b">
        <f t="shared" si="102"/>
        <v>1</v>
      </c>
    </row>
    <row r="928" spans="1:24">
      <c r="A928" s="90">
        <v>913</v>
      </c>
      <c r="B928" s="185"/>
      <c r="C928" s="186"/>
      <c r="D928" s="177"/>
      <c r="E928" s="177"/>
      <c r="F928" s="177"/>
      <c r="G928" s="178"/>
      <c r="H928" s="178"/>
      <c r="I928" s="178"/>
      <c r="J928" s="178"/>
      <c r="K928" s="178"/>
      <c r="L928" s="178"/>
      <c r="M928" s="178"/>
      <c r="N928" s="178"/>
      <c r="O928" s="178"/>
      <c r="P928" s="178"/>
      <c r="Q928" s="178"/>
      <c r="R928" s="91">
        <f t="shared" si="103"/>
        <v>0</v>
      </c>
      <c r="S928" s="13" t="b">
        <f t="shared" si="104"/>
        <v>1</v>
      </c>
      <c r="T928" s="13" t="b">
        <f t="shared" si="105"/>
        <v>1</v>
      </c>
      <c r="U928" s="13" t="b">
        <f t="shared" si="106"/>
        <v>1</v>
      </c>
      <c r="V928" s="13" t="b">
        <f t="shared" si="100"/>
        <v>1</v>
      </c>
      <c r="W928" s="13" t="b">
        <f t="shared" si="101"/>
        <v>1</v>
      </c>
      <c r="X928" s="13" t="b">
        <f t="shared" si="102"/>
        <v>1</v>
      </c>
    </row>
    <row r="929" spans="1:24">
      <c r="A929" s="90">
        <v>914</v>
      </c>
      <c r="B929" s="185"/>
      <c r="C929" s="186"/>
      <c r="D929" s="177"/>
      <c r="E929" s="177"/>
      <c r="F929" s="177"/>
      <c r="G929" s="178"/>
      <c r="H929" s="178"/>
      <c r="I929" s="178"/>
      <c r="J929" s="178"/>
      <c r="K929" s="178"/>
      <c r="L929" s="178"/>
      <c r="M929" s="178"/>
      <c r="N929" s="178"/>
      <c r="O929" s="178"/>
      <c r="P929" s="178"/>
      <c r="Q929" s="178"/>
      <c r="R929" s="91">
        <f t="shared" si="103"/>
        <v>0</v>
      </c>
      <c r="S929" s="13" t="b">
        <f t="shared" si="104"/>
        <v>1</v>
      </c>
      <c r="T929" s="13" t="b">
        <f t="shared" si="105"/>
        <v>1</v>
      </c>
      <c r="U929" s="13" t="b">
        <f t="shared" si="106"/>
        <v>1</v>
      </c>
      <c r="V929" s="13" t="b">
        <f t="shared" si="100"/>
        <v>1</v>
      </c>
      <c r="W929" s="13" t="b">
        <f t="shared" si="101"/>
        <v>1</v>
      </c>
      <c r="X929" s="13" t="b">
        <f t="shared" si="102"/>
        <v>1</v>
      </c>
    </row>
    <row r="930" spans="1:24">
      <c r="A930" s="90">
        <v>915</v>
      </c>
      <c r="B930" s="185"/>
      <c r="C930" s="186"/>
      <c r="D930" s="177"/>
      <c r="E930" s="177"/>
      <c r="F930" s="177"/>
      <c r="G930" s="178"/>
      <c r="H930" s="178"/>
      <c r="I930" s="178"/>
      <c r="J930" s="178"/>
      <c r="K930" s="178"/>
      <c r="L930" s="178"/>
      <c r="M930" s="178"/>
      <c r="N930" s="178"/>
      <c r="O930" s="178"/>
      <c r="P930" s="178"/>
      <c r="Q930" s="178"/>
      <c r="R930" s="91">
        <f t="shared" si="103"/>
        <v>0</v>
      </c>
      <c r="S930" s="13" t="b">
        <f t="shared" si="104"/>
        <v>1</v>
      </c>
      <c r="T930" s="13" t="b">
        <f t="shared" si="105"/>
        <v>1</v>
      </c>
      <c r="U930" s="13" t="b">
        <f t="shared" si="106"/>
        <v>1</v>
      </c>
      <c r="V930" s="13" t="b">
        <f t="shared" si="100"/>
        <v>1</v>
      </c>
      <c r="W930" s="13" t="b">
        <f t="shared" si="101"/>
        <v>1</v>
      </c>
      <c r="X930" s="13" t="b">
        <f t="shared" si="102"/>
        <v>1</v>
      </c>
    </row>
    <row r="931" spans="1:24">
      <c r="A931" s="90">
        <v>916</v>
      </c>
      <c r="B931" s="185"/>
      <c r="C931" s="186"/>
      <c r="D931" s="177"/>
      <c r="E931" s="177"/>
      <c r="F931" s="177"/>
      <c r="G931" s="178"/>
      <c r="H931" s="178"/>
      <c r="I931" s="178"/>
      <c r="J931" s="178"/>
      <c r="K931" s="178"/>
      <c r="L931" s="178"/>
      <c r="M931" s="178"/>
      <c r="N931" s="178"/>
      <c r="O931" s="178"/>
      <c r="P931" s="178"/>
      <c r="Q931" s="178"/>
      <c r="R931" s="91">
        <f t="shared" si="103"/>
        <v>0</v>
      </c>
      <c r="S931" s="13" t="b">
        <f t="shared" si="104"/>
        <v>1</v>
      </c>
      <c r="T931" s="13" t="b">
        <f t="shared" si="105"/>
        <v>1</v>
      </c>
      <c r="U931" s="13" t="b">
        <f t="shared" si="106"/>
        <v>1</v>
      </c>
      <c r="V931" s="13" t="b">
        <f t="shared" si="100"/>
        <v>1</v>
      </c>
      <c r="W931" s="13" t="b">
        <f t="shared" si="101"/>
        <v>1</v>
      </c>
      <c r="X931" s="13" t="b">
        <f t="shared" si="102"/>
        <v>1</v>
      </c>
    </row>
    <row r="932" spans="1:24">
      <c r="A932" s="90">
        <v>917</v>
      </c>
      <c r="B932" s="185"/>
      <c r="C932" s="186"/>
      <c r="D932" s="177"/>
      <c r="E932" s="177"/>
      <c r="F932" s="177"/>
      <c r="G932" s="178"/>
      <c r="H932" s="178"/>
      <c r="I932" s="178"/>
      <c r="J932" s="178"/>
      <c r="K932" s="178"/>
      <c r="L932" s="178"/>
      <c r="M932" s="178"/>
      <c r="N932" s="178"/>
      <c r="O932" s="178"/>
      <c r="P932" s="178"/>
      <c r="Q932" s="178"/>
      <c r="R932" s="91">
        <f t="shared" si="103"/>
        <v>0</v>
      </c>
      <c r="S932" s="13" t="b">
        <f t="shared" si="104"/>
        <v>1</v>
      </c>
      <c r="T932" s="13" t="b">
        <f t="shared" si="105"/>
        <v>1</v>
      </c>
      <c r="U932" s="13" t="b">
        <f t="shared" si="106"/>
        <v>1</v>
      </c>
      <c r="V932" s="13" t="b">
        <f t="shared" si="100"/>
        <v>1</v>
      </c>
      <c r="W932" s="13" t="b">
        <f t="shared" si="101"/>
        <v>1</v>
      </c>
      <c r="X932" s="13" t="b">
        <f t="shared" si="102"/>
        <v>1</v>
      </c>
    </row>
    <row r="933" spans="1:24">
      <c r="A933" s="90">
        <v>918</v>
      </c>
      <c r="B933" s="185"/>
      <c r="C933" s="186"/>
      <c r="D933" s="177"/>
      <c r="E933" s="177"/>
      <c r="F933" s="177"/>
      <c r="G933" s="178"/>
      <c r="H933" s="178"/>
      <c r="I933" s="178"/>
      <c r="J933" s="178"/>
      <c r="K933" s="178"/>
      <c r="L933" s="178"/>
      <c r="M933" s="178"/>
      <c r="N933" s="178"/>
      <c r="O933" s="178"/>
      <c r="P933" s="178"/>
      <c r="Q933" s="178"/>
      <c r="R933" s="91">
        <f t="shared" si="103"/>
        <v>0</v>
      </c>
      <c r="S933" s="13" t="b">
        <f t="shared" si="104"/>
        <v>1</v>
      </c>
      <c r="T933" s="13" t="b">
        <f t="shared" si="105"/>
        <v>1</v>
      </c>
      <c r="U933" s="13" t="b">
        <f t="shared" si="106"/>
        <v>1</v>
      </c>
      <c r="V933" s="13" t="b">
        <f t="shared" si="100"/>
        <v>1</v>
      </c>
      <c r="W933" s="13" t="b">
        <f t="shared" si="101"/>
        <v>1</v>
      </c>
      <c r="X933" s="13" t="b">
        <f t="shared" si="102"/>
        <v>1</v>
      </c>
    </row>
    <row r="934" spans="1:24">
      <c r="A934" s="90">
        <v>919</v>
      </c>
      <c r="B934" s="185"/>
      <c r="C934" s="186"/>
      <c r="D934" s="177"/>
      <c r="E934" s="177"/>
      <c r="F934" s="177"/>
      <c r="G934" s="178"/>
      <c r="H934" s="178"/>
      <c r="I934" s="178"/>
      <c r="J934" s="178"/>
      <c r="K934" s="178"/>
      <c r="L934" s="178"/>
      <c r="M934" s="178"/>
      <c r="N934" s="178"/>
      <c r="O934" s="178"/>
      <c r="P934" s="178"/>
      <c r="Q934" s="178"/>
      <c r="R934" s="91">
        <f t="shared" si="103"/>
        <v>0</v>
      </c>
      <c r="S934" s="13" t="b">
        <f t="shared" si="104"/>
        <v>1</v>
      </c>
      <c r="T934" s="13" t="b">
        <f t="shared" si="105"/>
        <v>1</v>
      </c>
      <c r="U934" s="13" t="b">
        <f t="shared" si="106"/>
        <v>1</v>
      </c>
      <c r="V934" s="13" t="b">
        <f t="shared" si="100"/>
        <v>1</v>
      </c>
      <c r="W934" s="13" t="b">
        <f t="shared" si="101"/>
        <v>1</v>
      </c>
      <c r="X934" s="13" t="b">
        <f t="shared" si="102"/>
        <v>1</v>
      </c>
    </row>
    <row r="935" spans="1:24">
      <c r="A935" s="90">
        <v>920</v>
      </c>
      <c r="B935" s="185"/>
      <c r="C935" s="186"/>
      <c r="D935" s="177"/>
      <c r="E935" s="177"/>
      <c r="F935" s="177"/>
      <c r="G935" s="178"/>
      <c r="H935" s="178"/>
      <c r="I935" s="178"/>
      <c r="J935" s="178"/>
      <c r="K935" s="178"/>
      <c r="L935" s="178"/>
      <c r="M935" s="178"/>
      <c r="N935" s="178"/>
      <c r="O935" s="178"/>
      <c r="P935" s="178"/>
      <c r="Q935" s="178"/>
      <c r="R935" s="91">
        <f t="shared" si="103"/>
        <v>0</v>
      </c>
      <c r="S935" s="13" t="b">
        <f t="shared" si="104"/>
        <v>1</v>
      </c>
      <c r="T935" s="13" t="b">
        <f t="shared" si="105"/>
        <v>1</v>
      </c>
      <c r="U935" s="13" t="b">
        <f t="shared" si="106"/>
        <v>1</v>
      </c>
      <c r="V935" s="13" t="b">
        <f t="shared" si="100"/>
        <v>1</v>
      </c>
      <c r="W935" s="13" t="b">
        <f t="shared" si="101"/>
        <v>1</v>
      </c>
      <c r="X935" s="13" t="b">
        <f t="shared" si="102"/>
        <v>1</v>
      </c>
    </row>
    <row r="936" spans="1:24">
      <c r="A936" s="90">
        <v>921</v>
      </c>
      <c r="B936" s="185"/>
      <c r="C936" s="186"/>
      <c r="D936" s="177"/>
      <c r="E936" s="177"/>
      <c r="F936" s="177"/>
      <c r="G936" s="178"/>
      <c r="H936" s="178"/>
      <c r="I936" s="178"/>
      <c r="J936" s="178"/>
      <c r="K936" s="178"/>
      <c r="L936" s="178"/>
      <c r="M936" s="178"/>
      <c r="N936" s="178"/>
      <c r="O936" s="178"/>
      <c r="P936" s="178"/>
      <c r="Q936" s="178"/>
      <c r="R936" s="91">
        <f t="shared" si="103"/>
        <v>0</v>
      </c>
      <c r="S936" s="13" t="b">
        <f t="shared" si="104"/>
        <v>1</v>
      </c>
      <c r="T936" s="13" t="b">
        <f t="shared" si="105"/>
        <v>1</v>
      </c>
      <c r="U936" s="13" t="b">
        <f t="shared" si="106"/>
        <v>1</v>
      </c>
      <c r="V936" s="13" t="b">
        <f t="shared" si="100"/>
        <v>1</v>
      </c>
      <c r="W936" s="13" t="b">
        <f t="shared" si="101"/>
        <v>1</v>
      </c>
      <c r="X936" s="13" t="b">
        <f t="shared" si="102"/>
        <v>1</v>
      </c>
    </row>
    <row r="937" spans="1:24">
      <c r="A937" s="90">
        <v>922</v>
      </c>
      <c r="B937" s="185"/>
      <c r="C937" s="186"/>
      <c r="D937" s="177"/>
      <c r="E937" s="177"/>
      <c r="F937" s="177"/>
      <c r="G937" s="178"/>
      <c r="H937" s="178"/>
      <c r="I937" s="178"/>
      <c r="J937" s="178"/>
      <c r="K937" s="178"/>
      <c r="L937" s="178"/>
      <c r="M937" s="178"/>
      <c r="N937" s="178"/>
      <c r="O937" s="178"/>
      <c r="P937" s="178"/>
      <c r="Q937" s="178"/>
      <c r="R937" s="91">
        <f t="shared" si="103"/>
        <v>0</v>
      </c>
      <c r="S937" s="13" t="b">
        <f t="shared" si="104"/>
        <v>1</v>
      </c>
      <c r="T937" s="13" t="b">
        <f t="shared" si="105"/>
        <v>1</v>
      </c>
      <c r="U937" s="13" t="b">
        <f t="shared" si="106"/>
        <v>1</v>
      </c>
      <c r="V937" s="13" t="b">
        <f t="shared" si="100"/>
        <v>1</v>
      </c>
      <c r="W937" s="13" t="b">
        <f t="shared" si="101"/>
        <v>1</v>
      </c>
      <c r="X937" s="13" t="b">
        <f t="shared" si="102"/>
        <v>1</v>
      </c>
    </row>
    <row r="938" spans="1:24">
      <c r="A938" s="90">
        <v>923</v>
      </c>
      <c r="B938" s="185"/>
      <c r="C938" s="186"/>
      <c r="D938" s="177"/>
      <c r="E938" s="177"/>
      <c r="F938" s="177"/>
      <c r="G938" s="178"/>
      <c r="H938" s="178"/>
      <c r="I938" s="178"/>
      <c r="J938" s="178"/>
      <c r="K938" s="178"/>
      <c r="L938" s="178"/>
      <c r="M938" s="178"/>
      <c r="N938" s="178"/>
      <c r="O938" s="178"/>
      <c r="P938" s="178"/>
      <c r="Q938" s="178"/>
      <c r="R938" s="91">
        <f t="shared" si="103"/>
        <v>0</v>
      </c>
      <c r="S938" s="13" t="b">
        <f t="shared" si="104"/>
        <v>1</v>
      </c>
      <c r="T938" s="13" t="b">
        <f t="shared" si="105"/>
        <v>1</v>
      </c>
      <c r="U938" s="13" t="b">
        <f t="shared" si="106"/>
        <v>1</v>
      </c>
      <c r="V938" s="13" t="b">
        <f t="shared" si="100"/>
        <v>1</v>
      </c>
      <c r="W938" s="13" t="b">
        <f t="shared" si="101"/>
        <v>1</v>
      </c>
      <c r="X938" s="13" t="b">
        <f t="shared" si="102"/>
        <v>1</v>
      </c>
    </row>
    <row r="939" spans="1:24">
      <c r="A939" s="90">
        <v>924</v>
      </c>
      <c r="B939" s="185"/>
      <c r="C939" s="186"/>
      <c r="D939" s="177"/>
      <c r="E939" s="177"/>
      <c r="F939" s="177"/>
      <c r="G939" s="178"/>
      <c r="H939" s="178"/>
      <c r="I939" s="178"/>
      <c r="J939" s="178"/>
      <c r="K939" s="178"/>
      <c r="L939" s="178"/>
      <c r="M939" s="178"/>
      <c r="N939" s="178"/>
      <c r="O939" s="178"/>
      <c r="P939" s="178"/>
      <c r="Q939" s="178"/>
      <c r="R939" s="91">
        <f t="shared" si="103"/>
        <v>0</v>
      </c>
      <c r="S939" s="13" t="b">
        <f t="shared" si="104"/>
        <v>1</v>
      </c>
      <c r="T939" s="13" t="b">
        <f t="shared" si="105"/>
        <v>1</v>
      </c>
      <c r="U939" s="13" t="b">
        <f t="shared" si="106"/>
        <v>1</v>
      </c>
      <c r="V939" s="13" t="b">
        <f t="shared" si="100"/>
        <v>1</v>
      </c>
      <c r="W939" s="13" t="b">
        <f t="shared" si="101"/>
        <v>1</v>
      </c>
      <c r="X939" s="13" t="b">
        <f t="shared" si="102"/>
        <v>1</v>
      </c>
    </row>
    <row r="940" spans="1:24">
      <c r="A940" s="90">
        <v>925</v>
      </c>
      <c r="B940" s="185"/>
      <c r="C940" s="186"/>
      <c r="D940" s="177"/>
      <c r="E940" s="177"/>
      <c r="F940" s="177"/>
      <c r="G940" s="178"/>
      <c r="H940" s="178"/>
      <c r="I940" s="178"/>
      <c r="J940" s="178"/>
      <c r="K940" s="178"/>
      <c r="L940" s="178"/>
      <c r="M940" s="178"/>
      <c r="N940" s="178"/>
      <c r="O940" s="178"/>
      <c r="P940" s="178"/>
      <c r="Q940" s="178"/>
      <c r="R940" s="91">
        <f t="shared" si="103"/>
        <v>0</v>
      </c>
      <c r="S940" s="13" t="b">
        <f t="shared" si="104"/>
        <v>1</v>
      </c>
      <c r="T940" s="13" t="b">
        <f t="shared" si="105"/>
        <v>1</v>
      </c>
      <c r="U940" s="13" t="b">
        <f t="shared" si="106"/>
        <v>1</v>
      </c>
      <c r="V940" s="13" t="b">
        <f t="shared" si="100"/>
        <v>1</v>
      </c>
      <c r="W940" s="13" t="b">
        <f t="shared" si="101"/>
        <v>1</v>
      </c>
      <c r="X940" s="13" t="b">
        <f t="shared" si="102"/>
        <v>1</v>
      </c>
    </row>
    <row r="941" spans="1:24">
      <c r="A941" s="90">
        <v>926</v>
      </c>
      <c r="B941" s="185"/>
      <c r="C941" s="186"/>
      <c r="D941" s="177"/>
      <c r="E941" s="177"/>
      <c r="F941" s="177"/>
      <c r="G941" s="178"/>
      <c r="H941" s="178"/>
      <c r="I941" s="178"/>
      <c r="J941" s="178"/>
      <c r="K941" s="178"/>
      <c r="L941" s="178"/>
      <c r="M941" s="178"/>
      <c r="N941" s="178"/>
      <c r="O941" s="178"/>
      <c r="P941" s="178"/>
      <c r="Q941" s="178"/>
      <c r="R941" s="91">
        <f t="shared" si="103"/>
        <v>0</v>
      </c>
      <c r="S941" s="13" t="b">
        <f t="shared" si="104"/>
        <v>1</v>
      </c>
      <c r="T941" s="13" t="b">
        <f t="shared" si="105"/>
        <v>1</v>
      </c>
      <c r="U941" s="13" t="b">
        <f t="shared" si="106"/>
        <v>1</v>
      </c>
      <c r="V941" s="13" t="b">
        <f t="shared" si="100"/>
        <v>1</v>
      </c>
      <c r="W941" s="13" t="b">
        <f t="shared" si="101"/>
        <v>1</v>
      </c>
      <c r="X941" s="13" t="b">
        <f t="shared" si="102"/>
        <v>1</v>
      </c>
    </row>
    <row r="942" spans="1:24">
      <c r="A942" s="90">
        <v>927</v>
      </c>
      <c r="B942" s="185"/>
      <c r="C942" s="186"/>
      <c r="D942" s="177"/>
      <c r="E942" s="177"/>
      <c r="F942" s="177"/>
      <c r="G942" s="178"/>
      <c r="H942" s="178"/>
      <c r="I942" s="178"/>
      <c r="J942" s="178"/>
      <c r="K942" s="178"/>
      <c r="L942" s="178"/>
      <c r="M942" s="178"/>
      <c r="N942" s="178"/>
      <c r="O942" s="178"/>
      <c r="P942" s="178"/>
      <c r="Q942" s="178"/>
      <c r="R942" s="91">
        <f t="shared" si="103"/>
        <v>0</v>
      </c>
      <c r="S942" s="13" t="b">
        <f t="shared" si="104"/>
        <v>1</v>
      </c>
      <c r="T942" s="13" t="b">
        <f t="shared" si="105"/>
        <v>1</v>
      </c>
      <c r="U942" s="13" t="b">
        <f t="shared" si="106"/>
        <v>1</v>
      </c>
      <c r="V942" s="13" t="b">
        <f t="shared" si="100"/>
        <v>1</v>
      </c>
      <c r="W942" s="13" t="b">
        <f t="shared" si="101"/>
        <v>1</v>
      </c>
      <c r="X942" s="13" t="b">
        <f t="shared" si="102"/>
        <v>1</v>
      </c>
    </row>
    <row r="943" spans="1:24">
      <c r="A943" s="90">
        <v>928</v>
      </c>
      <c r="B943" s="185"/>
      <c r="C943" s="186"/>
      <c r="D943" s="177"/>
      <c r="E943" s="177"/>
      <c r="F943" s="177"/>
      <c r="G943" s="178"/>
      <c r="H943" s="178"/>
      <c r="I943" s="178"/>
      <c r="J943" s="178"/>
      <c r="K943" s="178"/>
      <c r="L943" s="178"/>
      <c r="M943" s="178"/>
      <c r="N943" s="178"/>
      <c r="O943" s="178"/>
      <c r="P943" s="178"/>
      <c r="Q943" s="178"/>
      <c r="R943" s="91">
        <f t="shared" si="103"/>
        <v>0</v>
      </c>
      <c r="S943" s="13" t="b">
        <f t="shared" si="104"/>
        <v>1</v>
      </c>
      <c r="T943" s="13" t="b">
        <f t="shared" si="105"/>
        <v>1</v>
      </c>
      <c r="U943" s="13" t="b">
        <f t="shared" si="106"/>
        <v>1</v>
      </c>
      <c r="V943" s="13" t="b">
        <f t="shared" si="100"/>
        <v>1</v>
      </c>
      <c r="W943" s="13" t="b">
        <f t="shared" si="101"/>
        <v>1</v>
      </c>
      <c r="X943" s="13" t="b">
        <f t="shared" si="102"/>
        <v>1</v>
      </c>
    </row>
    <row r="944" spans="1:24">
      <c r="A944" s="90">
        <v>929</v>
      </c>
      <c r="B944" s="185"/>
      <c r="C944" s="186"/>
      <c r="D944" s="177"/>
      <c r="E944" s="177"/>
      <c r="F944" s="177"/>
      <c r="G944" s="178"/>
      <c r="H944" s="178"/>
      <c r="I944" s="178"/>
      <c r="J944" s="178"/>
      <c r="K944" s="178"/>
      <c r="L944" s="178"/>
      <c r="M944" s="178"/>
      <c r="N944" s="178"/>
      <c r="O944" s="178"/>
      <c r="P944" s="178"/>
      <c r="Q944" s="178"/>
      <c r="R944" s="91">
        <f t="shared" si="103"/>
        <v>0</v>
      </c>
      <c r="S944" s="13" t="b">
        <f t="shared" si="104"/>
        <v>1</v>
      </c>
      <c r="T944" s="13" t="b">
        <f t="shared" si="105"/>
        <v>1</v>
      </c>
      <c r="U944" s="13" t="b">
        <f t="shared" si="106"/>
        <v>1</v>
      </c>
      <c r="V944" s="13" t="b">
        <f t="shared" si="100"/>
        <v>1</v>
      </c>
      <c r="W944" s="13" t="b">
        <f t="shared" si="101"/>
        <v>1</v>
      </c>
      <c r="X944" s="13" t="b">
        <f t="shared" si="102"/>
        <v>1</v>
      </c>
    </row>
    <row r="945" spans="1:24">
      <c r="A945" s="90">
        <v>930</v>
      </c>
      <c r="B945" s="185"/>
      <c r="C945" s="186"/>
      <c r="D945" s="177"/>
      <c r="E945" s="177"/>
      <c r="F945" s="177"/>
      <c r="G945" s="178"/>
      <c r="H945" s="178"/>
      <c r="I945" s="178"/>
      <c r="J945" s="178"/>
      <c r="K945" s="178"/>
      <c r="L945" s="178"/>
      <c r="M945" s="178"/>
      <c r="N945" s="178"/>
      <c r="O945" s="178"/>
      <c r="P945" s="178"/>
      <c r="Q945" s="178"/>
      <c r="R945" s="91">
        <f t="shared" si="103"/>
        <v>0</v>
      </c>
      <c r="S945" s="13" t="b">
        <f t="shared" si="104"/>
        <v>1</v>
      </c>
      <c r="T945" s="13" t="b">
        <f t="shared" si="105"/>
        <v>1</v>
      </c>
      <c r="U945" s="13" t="b">
        <f t="shared" si="106"/>
        <v>1</v>
      </c>
      <c r="V945" s="13" t="b">
        <f t="shared" si="100"/>
        <v>1</v>
      </c>
      <c r="W945" s="13" t="b">
        <f t="shared" si="101"/>
        <v>1</v>
      </c>
      <c r="X945" s="13" t="b">
        <f t="shared" si="102"/>
        <v>1</v>
      </c>
    </row>
    <row r="946" spans="1:24">
      <c r="A946" s="90">
        <v>931</v>
      </c>
      <c r="B946" s="185"/>
      <c r="C946" s="186"/>
      <c r="D946" s="177"/>
      <c r="E946" s="177"/>
      <c r="F946" s="177"/>
      <c r="G946" s="178"/>
      <c r="H946" s="178"/>
      <c r="I946" s="178"/>
      <c r="J946" s="178"/>
      <c r="K946" s="178"/>
      <c r="L946" s="178"/>
      <c r="M946" s="178"/>
      <c r="N946" s="178"/>
      <c r="O946" s="178"/>
      <c r="P946" s="178"/>
      <c r="Q946" s="178"/>
      <c r="R946" s="91">
        <f t="shared" si="103"/>
        <v>0</v>
      </c>
      <c r="S946" s="13" t="b">
        <f t="shared" si="104"/>
        <v>1</v>
      </c>
      <c r="T946" s="13" t="b">
        <f t="shared" si="105"/>
        <v>1</v>
      </c>
      <c r="U946" s="13" t="b">
        <f t="shared" si="106"/>
        <v>1</v>
      </c>
      <c r="V946" s="13" t="b">
        <f t="shared" si="100"/>
        <v>1</v>
      </c>
      <c r="W946" s="13" t="b">
        <f t="shared" si="101"/>
        <v>1</v>
      </c>
      <c r="X946" s="13" t="b">
        <f t="shared" si="102"/>
        <v>1</v>
      </c>
    </row>
    <row r="947" spans="1:24">
      <c r="A947" s="90">
        <v>932</v>
      </c>
      <c r="B947" s="185"/>
      <c r="C947" s="186"/>
      <c r="D947" s="177"/>
      <c r="E947" s="177"/>
      <c r="F947" s="177"/>
      <c r="G947" s="178"/>
      <c r="H947" s="178"/>
      <c r="I947" s="178"/>
      <c r="J947" s="178"/>
      <c r="K947" s="178"/>
      <c r="L947" s="178"/>
      <c r="M947" s="178"/>
      <c r="N947" s="178"/>
      <c r="O947" s="178"/>
      <c r="P947" s="178"/>
      <c r="Q947" s="178"/>
      <c r="R947" s="91">
        <f t="shared" si="103"/>
        <v>0</v>
      </c>
      <c r="S947" s="13" t="b">
        <f t="shared" si="104"/>
        <v>1</v>
      </c>
      <c r="T947" s="13" t="b">
        <f t="shared" si="105"/>
        <v>1</v>
      </c>
      <c r="U947" s="13" t="b">
        <f t="shared" si="106"/>
        <v>1</v>
      </c>
      <c r="V947" s="13" t="b">
        <f t="shared" si="100"/>
        <v>1</v>
      </c>
      <c r="W947" s="13" t="b">
        <f t="shared" si="101"/>
        <v>1</v>
      </c>
      <c r="X947" s="13" t="b">
        <f t="shared" si="102"/>
        <v>1</v>
      </c>
    </row>
    <row r="948" spans="1:24">
      <c r="A948" s="90">
        <v>933</v>
      </c>
      <c r="B948" s="185"/>
      <c r="C948" s="186"/>
      <c r="D948" s="177"/>
      <c r="E948" s="177"/>
      <c r="F948" s="177"/>
      <c r="G948" s="178"/>
      <c r="H948" s="178"/>
      <c r="I948" s="178"/>
      <c r="J948" s="178"/>
      <c r="K948" s="178"/>
      <c r="L948" s="178"/>
      <c r="M948" s="178"/>
      <c r="N948" s="178"/>
      <c r="O948" s="178"/>
      <c r="P948" s="178"/>
      <c r="Q948" s="178"/>
      <c r="R948" s="91">
        <f t="shared" si="103"/>
        <v>0</v>
      </c>
      <c r="S948" s="13" t="b">
        <f t="shared" si="104"/>
        <v>1</v>
      </c>
      <c r="T948" s="13" t="b">
        <f t="shared" si="105"/>
        <v>1</v>
      </c>
      <c r="U948" s="13" t="b">
        <f t="shared" si="106"/>
        <v>1</v>
      </c>
      <c r="V948" s="13" t="b">
        <f t="shared" si="100"/>
        <v>1</v>
      </c>
      <c r="W948" s="13" t="b">
        <f t="shared" si="101"/>
        <v>1</v>
      </c>
      <c r="X948" s="13" t="b">
        <f t="shared" si="102"/>
        <v>1</v>
      </c>
    </row>
    <row r="949" spans="1:24">
      <c r="A949" s="90">
        <v>934</v>
      </c>
      <c r="B949" s="185"/>
      <c r="C949" s="186"/>
      <c r="D949" s="177"/>
      <c r="E949" s="177"/>
      <c r="F949" s="177"/>
      <c r="G949" s="178"/>
      <c r="H949" s="178"/>
      <c r="I949" s="178"/>
      <c r="J949" s="178"/>
      <c r="K949" s="178"/>
      <c r="L949" s="178"/>
      <c r="M949" s="178"/>
      <c r="N949" s="178"/>
      <c r="O949" s="178"/>
      <c r="P949" s="178"/>
      <c r="Q949" s="178"/>
      <c r="R949" s="91">
        <f t="shared" si="103"/>
        <v>0</v>
      </c>
      <c r="S949" s="13" t="b">
        <f t="shared" si="104"/>
        <v>1</v>
      </c>
      <c r="T949" s="13" t="b">
        <f t="shared" si="105"/>
        <v>1</v>
      </c>
      <c r="U949" s="13" t="b">
        <f t="shared" si="106"/>
        <v>1</v>
      </c>
      <c r="V949" s="13" t="b">
        <f t="shared" si="100"/>
        <v>1</v>
      </c>
      <c r="W949" s="13" t="b">
        <f t="shared" si="101"/>
        <v>1</v>
      </c>
      <c r="X949" s="13" t="b">
        <f t="shared" si="102"/>
        <v>1</v>
      </c>
    </row>
    <row r="950" spans="1:24">
      <c r="A950" s="90">
        <v>935</v>
      </c>
      <c r="B950" s="185"/>
      <c r="C950" s="186"/>
      <c r="D950" s="177"/>
      <c r="E950" s="177"/>
      <c r="F950" s="177"/>
      <c r="G950" s="178"/>
      <c r="H950" s="178"/>
      <c r="I950" s="178"/>
      <c r="J950" s="178"/>
      <c r="K950" s="178"/>
      <c r="L950" s="178"/>
      <c r="M950" s="178"/>
      <c r="N950" s="178"/>
      <c r="O950" s="178"/>
      <c r="P950" s="178"/>
      <c r="Q950" s="178"/>
      <c r="R950" s="91">
        <f t="shared" si="103"/>
        <v>0</v>
      </c>
      <c r="S950" s="13" t="b">
        <f t="shared" si="104"/>
        <v>1</v>
      </c>
      <c r="T950" s="13" t="b">
        <f t="shared" si="105"/>
        <v>1</v>
      </c>
      <c r="U950" s="13" t="b">
        <f t="shared" si="106"/>
        <v>1</v>
      </c>
      <c r="V950" s="13" t="b">
        <f t="shared" si="100"/>
        <v>1</v>
      </c>
      <c r="W950" s="13" t="b">
        <f t="shared" si="101"/>
        <v>1</v>
      </c>
      <c r="X950" s="13" t="b">
        <f t="shared" si="102"/>
        <v>1</v>
      </c>
    </row>
    <row r="951" spans="1:24">
      <c r="A951" s="90">
        <v>936</v>
      </c>
      <c r="B951" s="185"/>
      <c r="C951" s="186"/>
      <c r="D951" s="177"/>
      <c r="E951" s="177"/>
      <c r="F951" s="177"/>
      <c r="G951" s="178"/>
      <c r="H951" s="178"/>
      <c r="I951" s="178"/>
      <c r="J951" s="178"/>
      <c r="K951" s="178"/>
      <c r="L951" s="178"/>
      <c r="M951" s="178"/>
      <c r="N951" s="178"/>
      <c r="O951" s="178"/>
      <c r="P951" s="178"/>
      <c r="Q951" s="178"/>
      <c r="R951" s="91">
        <f t="shared" si="103"/>
        <v>0</v>
      </c>
      <c r="S951" s="13" t="b">
        <f t="shared" si="104"/>
        <v>1</v>
      </c>
      <c r="T951" s="13" t="b">
        <f t="shared" si="105"/>
        <v>1</v>
      </c>
      <c r="U951" s="13" t="b">
        <f t="shared" si="106"/>
        <v>1</v>
      </c>
      <c r="V951" s="13" t="b">
        <f t="shared" si="100"/>
        <v>1</v>
      </c>
      <c r="W951" s="13" t="b">
        <f t="shared" si="101"/>
        <v>1</v>
      </c>
      <c r="X951" s="13" t="b">
        <f t="shared" si="102"/>
        <v>1</v>
      </c>
    </row>
    <row r="952" spans="1:24">
      <c r="A952" s="90">
        <v>937</v>
      </c>
      <c r="B952" s="185"/>
      <c r="C952" s="186"/>
      <c r="D952" s="177"/>
      <c r="E952" s="177"/>
      <c r="F952" s="177"/>
      <c r="G952" s="178"/>
      <c r="H952" s="178"/>
      <c r="I952" s="178"/>
      <c r="J952" s="178"/>
      <c r="K952" s="178"/>
      <c r="L952" s="178"/>
      <c r="M952" s="178"/>
      <c r="N952" s="178"/>
      <c r="O952" s="178"/>
      <c r="P952" s="178"/>
      <c r="Q952" s="178"/>
      <c r="R952" s="91">
        <f t="shared" si="103"/>
        <v>0</v>
      </c>
      <c r="S952" s="13" t="b">
        <f t="shared" si="104"/>
        <v>1</v>
      </c>
      <c r="T952" s="13" t="b">
        <f t="shared" si="105"/>
        <v>1</v>
      </c>
      <c r="U952" s="13" t="b">
        <f t="shared" si="106"/>
        <v>1</v>
      </c>
      <c r="V952" s="13" t="b">
        <f t="shared" si="100"/>
        <v>1</v>
      </c>
      <c r="W952" s="13" t="b">
        <f t="shared" si="101"/>
        <v>1</v>
      </c>
      <c r="X952" s="13" t="b">
        <f t="shared" si="102"/>
        <v>1</v>
      </c>
    </row>
    <row r="953" spans="1:24">
      <c r="A953" s="90">
        <v>938</v>
      </c>
      <c r="B953" s="185"/>
      <c r="C953" s="186"/>
      <c r="D953" s="177"/>
      <c r="E953" s="177"/>
      <c r="F953" s="177"/>
      <c r="G953" s="178"/>
      <c r="H953" s="178"/>
      <c r="I953" s="178"/>
      <c r="J953" s="178"/>
      <c r="K953" s="178"/>
      <c r="L953" s="178"/>
      <c r="M953" s="178"/>
      <c r="N953" s="178"/>
      <c r="O953" s="178"/>
      <c r="P953" s="178"/>
      <c r="Q953" s="178"/>
      <c r="R953" s="91">
        <f t="shared" si="103"/>
        <v>0</v>
      </c>
      <c r="S953" s="13" t="b">
        <f t="shared" si="104"/>
        <v>1</v>
      </c>
      <c r="T953" s="13" t="b">
        <f t="shared" si="105"/>
        <v>1</v>
      </c>
      <c r="U953" s="13" t="b">
        <f t="shared" si="106"/>
        <v>1</v>
      </c>
      <c r="V953" s="13" t="b">
        <f t="shared" si="100"/>
        <v>1</v>
      </c>
      <c r="W953" s="13" t="b">
        <f t="shared" si="101"/>
        <v>1</v>
      </c>
      <c r="X953" s="13" t="b">
        <f t="shared" si="102"/>
        <v>1</v>
      </c>
    </row>
    <row r="954" spans="1:24">
      <c r="A954" s="90">
        <v>939</v>
      </c>
      <c r="B954" s="185"/>
      <c r="C954" s="186"/>
      <c r="D954" s="177"/>
      <c r="E954" s="177"/>
      <c r="F954" s="177"/>
      <c r="G954" s="178"/>
      <c r="H954" s="178"/>
      <c r="I954" s="178"/>
      <c r="J954" s="178"/>
      <c r="K954" s="178"/>
      <c r="L954" s="178"/>
      <c r="M954" s="178"/>
      <c r="N954" s="178"/>
      <c r="O954" s="178"/>
      <c r="P954" s="178"/>
      <c r="Q954" s="178"/>
      <c r="R954" s="91">
        <f t="shared" si="103"/>
        <v>0</v>
      </c>
      <c r="S954" s="13" t="b">
        <f t="shared" si="104"/>
        <v>1</v>
      </c>
      <c r="T954" s="13" t="b">
        <f t="shared" si="105"/>
        <v>1</v>
      </c>
      <c r="U954" s="13" t="b">
        <f t="shared" si="106"/>
        <v>1</v>
      </c>
      <c r="V954" s="13" t="b">
        <f t="shared" si="100"/>
        <v>1</v>
      </c>
      <c r="W954" s="13" t="b">
        <f t="shared" si="101"/>
        <v>1</v>
      </c>
      <c r="X954" s="13" t="b">
        <f t="shared" si="102"/>
        <v>1</v>
      </c>
    </row>
    <row r="955" spans="1:24">
      <c r="A955" s="90">
        <v>940</v>
      </c>
      <c r="B955" s="185"/>
      <c r="C955" s="186"/>
      <c r="D955" s="177"/>
      <c r="E955" s="177"/>
      <c r="F955" s="177"/>
      <c r="G955" s="178"/>
      <c r="H955" s="178"/>
      <c r="I955" s="178"/>
      <c r="J955" s="178"/>
      <c r="K955" s="178"/>
      <c r="L955" s="178"/>
      <c r="M955" s="178"/>
      <c r="N955" s="178"/>
      <c r="O955" s="178"/>
      <c r="P955" s="178"/>
      <c r="Q955" s="178"/>
      <c r="R955" s="91">
        <f t="shared" si="103"/>
        <v>0</v>
      </c>
      <c r="S955" s="13" t="b">
        <f t="shared" si="104"/>
        <v>1</v>
      </c>
      <c r="T955" s="13" t="b">
        <f t="shared" si="105"/>
        <v>1</v>
      </c>
      <c r="U955" s="13" t="b">
        <f t="shared" si="106"/>
        <v>1</v>
      </c>
      <c r="V955" s="13" t="b">
        <f t="shared" si="100"/>
        <v>1</v>
      </c>
      <c r="W955" s="13" t="b">
        <f t="shared" si="101"/>
        <v>1</v>
      </c>
      <c r="X955" s="13" t="b">
        <f t="shared" si="102"/>
        <v>1</v>
      </c>
    </row>
    <row r="956" spans="1:24">
      <c r="A956" s="90">
        <v>941</v>
      </c>
      <c r="B956" s="185"/>
      <c r="C956" s="186"/>
      <c r="D956" s="177"/>
      <c r="E956" s="177"/>
      <c r="F956" s="177"/>
      <c r="G956" s="178"/>
      <c r="H956" s="178"/>
      <c r="I956" s="178"/>
      <c r="J956" s="178"/>
      <c r="K956" s="178"/>
      <c r="L956" s="178"/>
      <c r="M956" s="178"/>
      <c r="N956" s="178"/>
      <c r="O956" s="178"/>
      <c r="P956" s="178"/>
      <c r="Q956" s="178"/>
      <c r="R956" s="91">
        <f t="shared" si="103"/>
        <v>0</v>
      </c>
      <c r="S956" s="13" t="b">
        <f t="shared" si="104"/>
        <v>1</v>
      </c>
      <c r="T956" s="13" t="b">
        <f t="shared" si="105"/>
        <v>1</v>
      </c>
      <c r="U956" s="13" t="b">
        <f t="shared" si="106"/>
        <v>1</v>
      </c>
      <c r="V956" s="13" t="b">
        <f t="shared" si="100"/>
        <v>1</v>
      </c>
      <c r="W956" s="13" t="b">
        <f t="shared" si="101"/>
        <v>1</v>
      </c>
      <c r="X956" s="13" t="b">
        <f t="shared" si="102"/>
        <v>1</v>
      </c>
    </row>
    <row r="957" spans="1:24">
      <c r="A957" s="90">
        <v>942</v>
      </c>
      <c r="B957" s="185"/>
      <c r="C957" s="186"/>
      <c r="D957" s="177"/>
      <c r="E957" s="177"/>
      <c r="F957" s="177"/>
      <c r="G957" s="178"/>
      <c r="H957" s="178"/>
      <c r="I957" s="178"/>
      <c r="J957" s="178"/>
      <c r="K957" s="178"/>
      <c r="L957" s="178"/>
      <c r="M957" s="178"/>
      <c r="N957" s="178"/>
      <c r="O957" s="178"/>
      <c r="P957" s="178"/>
      <c r="Q957" s="178"/>
      <c r="R957" s="91">
        <f t="shared" si="103"/>
        <v>0</v>
      </c>
      <c r="S957" s="13" t="b">
        <f t="shared" si="104"/>
        <v>1</v>
      </c>
      <c r="T957" s="13" t="b">
        <f t="shared" si="105"/>
        <v>1</v>
      </c>
      <c r="U957" s="13" t="b">
        <f t="shared" si="106"/>
        <v>1</v>
      </c>
      <c r="V957" s="13" t="b">
        <f t="shared" si="100"/>
        <v>1</v>
      </c>
      <c r="W957" s="13" t="b">
        <f t="shared" si="101"/>
        <v>1</v>
      </c>
      <c r="X957" s="13" t="b">
        <f t="shared" si="102"/>
        <v>1</v>
      </c>
    </row>
    <row r="958" spans="1:24">
      <c r="A958" s="90">
        <v>943</v>
      </c>
      <c r="B958" s="185"/>
      <c r="C958" s="186"/>
      <c r="D958" s="177"/>
      <c r="E958" s="177"/>
      <c r="F958" s="177"/>
      <c r="G958" s="178"/>
      <c r="H958" s="178"/>
      <c r="I958" s="178"/>
      <c r="J958" s="178"/>
      <c r="K958" s="178"/>
      <c r="L958" s="178"/>
      <c r="M958" s="178"/>
      <c r="N958" s="178"/>
      <c r="O958" s="178"/>
      <c r="P958" s="178"/>
      <c r="Q958" s="178"/>
      <c r="R958" s="91">
        <f t="shared" si="103"/>
        <v>0</v>
      </c>
      <c r="S958" s="13" t="b">
        <f t="shared" si="104"/>
        <v>1</v>
      </c>
      <c r="T958" s="13" t="b">
        <f t="shared" si="105"/>
        <v>1</v>
      </c>
      <c r="U958" s="13" t="b">
        <f t="shared" si="106"/>
        <v>1</v>
      </c>
      <c r="V958" s="13" t="b">
        <f t="shared" si="100"/>
        <v>1</v>
      </c>
      <c r="W958" s="13" t="b">
        <f t="shared" si="101"/>
        <v>1</v>
      </c>
      <c r="X958" s="13" t="b">
        <f t="shared" si="102"/>
        <v>1</v>
      </c>
    </row>
    <row r="959" spans="1:24">
      <c r="A959" s="90">
        <v>944</v>
      </c>
      <c r="B959" s="185"/>
      <c r="C959" s="186"/>
      <c r="D959" s="177"/>
      <c r="E959" s="177"/>
      <c r="F959" s="177"/>
      <c r="G959" s="178"/>
      <c r="H959" s="178"/>
      <c r="I959" s="178"/>
      <c r="J959" s="178"/>
      <c r="K959" s="178"/>
      <c r="L959" s="178"/>
      <c r="M959" s="178"/>
      <c r="N959" s="178"/>
      <c r="O959" s="178"/>
      <c r="P959" s="178"/>
      <c r="Q959" s="178"/>
      <c r="R959" s="91">
        <f t="shared" si="103"/>
        <v>0</v>
      </c>
      <c r="S959" s="13" t="b">
        <f t="shared" si="104"/>
        <v>1</v>
      </c>
      <c r="T959" s="13" t="b">
        <f t="shared" si="105"/>
        <v>1</v>
      </c>
      <c r="U959" s="13" t="b">
        <f t="shared" si="106"/>
        <v>1</v>
      </c>
      <c r="V959" s="13" t="b">
        <f t="shared" si="100"/>
        <v>1</v>
      </c>
      <c r="W959" s="13" t="b">
        <f t="shared" si="101"/>
        <v>1</v>
      </c>
      <c r="X959" s="13" t="b">
        <f t="shared" si="102"/>
        <v>1</v>
      </c>
    </row>
    <row r="960" spans="1:24">
      <c r="A960" s="90">
        <v>945</v>
      </c>
      <c r="B960" s="185"/>
      <c r="C960" s="186"/>
      <c r="D960" s="177"/>
      <c r="E960" s="177"/>
      <c r="F960" s="177"/>
      <c r="G960" s="178"/>
      <c r="H960" s="178"/>
      <c r="I960" s="178"/>
      <c r="J960" s="178"/>
      <c r="K960" s="178"/>
      <c r="L960" s="178"/>
      <c r="M960" s="178"/>
      <c r="N960" s="178"/>
      <c r="O960" s="178"/>
      <c r="P960" s="178"/>
      <c r="Q960" s="178"/>
      <c r="R960" s="91">
        <f t="shared" si="103"/>
        <v>0</v>
      </c>
      <c r="S960" s="13" t="b">
        <f t="shared" si="104"/>
        <v>1</v>
      </c>
      <c r="T960" s="13" t="b">
        <f t="shared" si="105"/>
        <v>1</v>
      </c>
      <c r="U960" s="13" t="b">
        <f t="shared" si="106"/>
        <v>1</v>
      </c>
      <c r="V960" s="13" t="b">
        <f t="shared" si="100"/>
        <v>1</v>
      </c>
      <c r="W960" s="13" t="b">
        <f t="shared" si="101"/>
        <v>1</v>
      </c>
      <c r="X960" s="13" t="b">
        <f t="shared" si="102"/>
        <v>1</v>
      </c>
    </row>
    <row r="961" spans="1:24">
      <c r="A961" s="90">
        <v>946</v>
      </c>
      <c r="B961" s="185"/>
      <c r="C961" s="186"/>
      <c r="D961" s="177"/>
      <c r="E961" s="177"/>
      <c r="F961" s="177"/>
      <c r="G961" s="178"/>
      <c r="H961" s="178"/>
      <c r="I961" s="178"/>
      <c r="J961" s="178"/>
      <c r="K961" s="178"/>
      <c r="L961" s="178"/>
      <c r="M961" s="178"/>
      <c r="N961" s="178"/>
      <c r="O961" s="178"/>
      <c r="P961" s="178"/>
      <c r="Q961" s="178"/>
      <c r="R961" s="91">
        <f t="shared" si="103"/>
        <v>0</v>
      </c>
      <c r="S961" s="13" t="b">
        <f t="shared" si="104"/>
        <v>1</v>
      </c>
      <c r="T961" s="13" t="b">
        <f t="shared" si="105"/>
        <v>1</v>
      </c>
      <c r="U961" s="13" t="b">
        <f t="shared" si="106"/>
        <v>1</v>
      </c>
      <c r="V961" s="13" t="b">
        <f t="shared" si="100"/>
        <v>1</v>
      </c>
      <c r="W961" s="13" t="b">
        <f t="shared" si="101"/>
        <v>1</v>
      </c>
      <c r="X961" s="13" t="b">
        <f t="shared" si="102"/>
        <v>1</v>
      </c>
    </row>
    <row r="962" spans="1:24">
      <c r="A962" s="90">
        <v>947</v>
      </c>
      <c r="B962" s="185"/>
      <c r="C962" s="186"/>
      <c r="D962" s="177"/>
      <c r="E962" s="177"/>
      <c r="F962" s="177"/>
      <c r="G962" s="178"/>
      <c r="H962" s="178"/>
      <c r="I962" s="178"/>
      <c r="J962" s="178"/>
      <c r="K962" s="178"/>
      <c r="L962" s="178"/>
      <c r="M962" s="178"/>
      <c r="N962" s="178"/>
      <c r="O962" s="178"/>
      <c r="P962" s="178"/>
      <c r="Q962" s="178"/>
      <c r="R962" s="91">
        <f t="shared" si="103"/>
        <v>0</v>
      </c>
      <c r="S962" s="13" t="b">
        <f t="shared" si="104"/>
        <v>1</v>
      </c>
      <c r="T962" s="13" t="b">
        <f t="shared" si="105"/>
        <v>1</v>
      </c>
      <c r="U962" s="13" t="b">
        <f t="shared" si="106"/>
        <v>1</v>
      </c>
      <c r="V962" s="13" t="b">
        <f t="shared" si="100"/>
        <v>1</v>
      </c>
      <c r="W962" s="13" t="b">
        <f t="shared" si="101"/>
        <v>1</v>
      </c>
      <c r="X962" s="13" t="b">
        <f t="shared" si="102"/>
        <v>1</v>
      </c>
    </row>
    <row r="963" spans="1:24">
      <c r="A963" s="90">
        <v>948</v>
      </c>
      <c r="B963" s="185"/>
      <c r="C963" s="186"/>
      <c r="D963" s="177"/>
      <c r="E963" s="177"/>
      <c r="F963" s="177"/>
      <c r="G963" s="178"/>
      <c r="H963" s="178"/>
      <c r="I963" s="178"/>
      <c r="J963" s="178"/>
      <c r="K963" s="178"/>
      <c r="L963" s="178"/>
      <c r="M963" s="178"/>
      <c r="N963" s="178"/>
      <c r="O963" s="178"/>
      <c r="P963" s="178"/>
      <c r="Q963" s="178"/>
      <c r="R963" s="91">
        <f t="shared" si="103"/>
        <v>0</v>
      </c>
      <c r="S963" s="13" t="b">
        <f t="shared" si="104"/>
        <v>1</v>
      </c>
      <c r="T963" s="13" t="b">
        <f t="shared" si="105"/>
        <v>1</v>
      </c>
      <c r="U963" s="13" t="b">
        <f t="shared" si="106"/>
        <v>1</v>
      </c>
      <c r="V963" s="13" t="b">
        <f t="shared" si="100"/>
        <v>1</v>
      </c>
      <c r="W963" s="13" t="b">
        <f t="shared" si="101"/>
        <v>1</v>
      </c>
      <c r="X963" s="13" t="b">
        <f t="shared" si="102"/>
        <v>1</v>
      </c>
    </row>
    <row r="964" spans="1:24">
      <c r="A964" s="90">
        <v>949</v>
      </c>
      <c r="B964" s="185"/>
      <c r="C964" s="186"/>
      <c r="D964" s="177"/>
      <c r="E964" s="177"/>
      <c r="F964" s="177"/>
      <c r="G964" s="178"/>
      <c r="H964" s="178"/>
      <c r="I964" s="178"/>
      <c r="J964" s="178"/>
      <c r="K964" s="178"/>
      <c r="L964" s="178"/>
      <c r="M964" s="178"/>
      <c r="N964" s="178"/>
      <c r="O964" s="178"/>
      <c r="P964" s="178"/>
      <c r="Q964" s="178"/>
      <c r="R964" s="91">
        <f t="shared" si="103"/>
        <v>0</v>
      </c>
      <c r="S964" s="13" t="b">
        <f t="shared" si="104"/>
        <v>1</v>
      </c>
      <c r="T964" s="13" t="b">
        <f t="shared" si="105"/>
        <v>1</v>
      </c>
      <c r="U964" s="13" t="b">
        <f t="shared" si="106"/>
        <v>1</v>
      </c>
      <c r="V964" s="13" t="b">
        <f t="shared" si="100"/>
        <v>1</v>
      </c>
      <c r="W964" s="13" t="b">
        <f t="shared" si="101"/>
        <v>1</v>
      </c>
      <c r="X964" s="13" t="b">
        <f t="shared" si="102"/>
        <v>1</v>
      </c>
    </row>
    <row r="965" spans="1:24">
      <c r="A965" s="90">
        <v>950</v>
      </c>
      <c r="B965" s="185"/>
      <c r="C965" s="186"/>
      <c r="D965" s="177"/>
      <c r="E965" s="177"/>
      <c r="F965" s="177"/>
      <c r="G965" s="178"/>
      <c r="H965" s="178"/>
      <c r="I965" s="178"/>
      <c r="J965" s="178"/>
      <c r="K965" s="178"/>
      <c r="L965" s="178"/>
      <c r="M965" s="178"/>
      <c r="N965" s="178"/>
      <c r="O965" s="178"/>
      <c r="P965" s="178"/>
      <c r="Q965" s="178"/>
      <c r="R965" s="91">
        <f t="shared" si="103"/>
        <v>0</v>
      </c>
      <c r="S965" s="13" t="b">
        <f t="shared" si="104"/>
        <v>1</v>
      </c>
      <c r="T965" s="13" t="b">
        <f t="shared" si="105"/>
        <v>1</v>
      </c>
      <c r="U965" s="13" t="b">
        <f t="shared" si="106"/>
        <v>1</v>
      </c>
      <c r="V965" s="13" t="b">
        <f t="shared" si="100"/>
        <v>1</v>
      </c>
      <c r="W965" s="13" t="b">
        <f t="shared" si="101"/>
        <v>1</v>
      </c>
      <c r="X965" s="13" t="b">
        <f t="shared" si="102"/>
        <v>1</v>
      </c>
    </row>
    <row r="966" spans="1:24">
      <c r="A966" s="90">
        <v>951</v>
      </c>
      <c r="B966" s="185"/>
      <c r="C966" s="186"/>
      <c r="D966" s="177"/>
      <c r="E966" s="177"/>
      <c r="F966" s="177"/>
      <c r="G966" s="178"/>
      <c r="H966" s="178"/>
      <c r="I966" s="178"/>
      <c r="J966" s="178"/>
      <c r="K966" s="178"/>
      <c r="L966" s="178"/>
      <c r="M966" s="178"/>
      <c r="N966" s="178"/>
      <c r="O966" s="178"/>
      <c r="P966" s="178"/>
      <c r="Q966" s="178"/>
      <c r="R966" s="91">
        <f t="shared" si="103"/>
        <v>0</v>
      </c>
      <c r="S966" s="13" t="b">
        <f t="shared" si="104"/>
        <v>1</v>
      </c>
      <c r="T966" s="13" t="b">
        <f t="shared" si="105"/>
        <v>1</v>
      </c>
      <c r="U966" s="13" t="b">
        <f t="shared" si="106"/>
        <v>1</v>
      </c>
      <c r="V966" s="13" t="b">
        <f t="shared" si="100"/>
        <v>1</v>
      </c>
      <c r="W966" s="13" t="b">
        <f t="shared" si="101"/>
        <v>1</v>
      </c>
      <c r="X966" s="13" t="b">
        <f t="shared" si="102"/>
        <v>1</v>
      </c>
    </row>
    <row r="967" spans="1:24">
      <c r="A967" s="90">
        <v>952</v>
      </c>
      <c r="B967" s="185"/>
      <c r="C967" s="186"/>
      <c r="D967" s="177"/>
      <c r="E967" s="177"/>
      <c r="F967" s="177"/>
      <c r="G967" s="178"/>
      <c r="H967" s="178"/>
      <c r="I967" s="178"/>
      <c r="J967" s="178"/>
      <c r="K967" s="178"/>
      <c r="L967" s="178"/>
      <c r="M967" s="178"/>
      <c r="N967" s="178"/>
      <c r="O967" s="178"/>
      <c r="P967" s="178"/>
      <c r="Q967" s="178"/>
      <c r="R967" s="91">
        <f t="shared" si="103"/>
        <v>0</v>
      </c>
      <c r="S967" s="13" t="b">
        <f t="shared" si="104"/>
        <v>1</v>
      </c>
      <c r="T967" s="13" t="b">
        <f t="shared" si="105"/>
        <v>1</v>
      </c>
      <c r="U967" s="13" t="b">
        <f t="shared" si="106"/>
        <v>1</v>
      </c>
      <c r="V967" s="13" t="b">
        <f t="shared" si="100"/>
        <v>1</v>
      </c>
      <c r="W967" s="13" t="b">
        <f t="shared" si="101"/>
        <v>1</v>
      </c>
      <c r="X967" s="13" t="b">
        <f t="shared" si="102"/>
        <v>1</v>
      </c>
    </row>
    <row r="968" spans="1:24">
      <c r="A968" s="90">
        <v>953</v>
      </c>
      <c r="B968" s="185"/>
      <c r="C968" s="186"/>
      <c r="D968" s="177"/>
      <c r="E968" s="177"/>
      <c r="F968" s="177"/>
      <c r="G968" s="178"/>
      <c r="H968" s="178"/>
      <c r="I968" s="178"/>
      <c r="J968" s="178"/>
      <c r="K968" s="178"/>
      <c r="L968" s="178"/>
      <c r="M968" s="178"/>
      <c r="N968" s="178"/>
      <c r="O968" s="178"/>
      <c r="P968" s="178"/>
      <c r="Q968" s="178"/>
      <c r="R968" s="91">
        <f t="shared" si="103"/>
        <v>0</v>
      </c>
      <c r="S968" s="13" t="b">
        <f t="shared" si="104"/>
        <v>1</v>
      </c>
      <c r="T968" s="13" t="b">
        <f t="shared" si="105"/>
        <v>1</v>
      </c>
      <c r="U968" s="13" t="b">
        <f t="shared" si="106"/>
        <v>1</v>
      </c>
      <c r="V968" s="13" t="b">
        <f t="shared" si="100"/>
        <v>1</v>
      </c>
      <c r="W968" s="13" t="b">
        <f t="shared" si="101"/>
        <v>1</v>
      </c>
      <c r="X968" s="13" t="b">
        <f t="shared" si="102"/>
        <v>1</v>
      </c>
    </row>
    <row r="969" spans="1:24">
      <c r="A969" s="90">
        <v>954</v>
      </c>
      <c r="B969" s="185"/>
      <c r="C969" s="186"/>
      <c r="D969" s="177"/>
      <c r="E969" s="177"/>
      <c r="F969" s="177"/>
      <c r="G969" s="178"/>
      <c r="H969" s="178"/>
      <c r="I969" s="178"/>
      <c r="J969" s="178"/>
      <c r="K969" s="178"/>
      <c r="L969" s="178"/>
      <c r="M969" s="178"/>
      <c r="N969" s="178"/>
      <c r="O969" s="178"/>
      <c r="P969" s="178"/>
      <c r="Q969" s="178"/>
      <c r="R969" s="91">
        <f t="shared" si="103"/>
        <v>0</v>
      </c>
      <c r="S969" s="13" t="b">
        <f t="shared" si="104"/>
        <v>1</v>
      </c>
      <c r="T969" s="13" t="b">
        <f t="shared" si="105"/>
        <v>1</v>
      </c>
      <c r="U969" s="13" t="b">
        <f t="shared" si="106"/>
        <v>1</v>
      </c>
      <c r="V969" s="13" t="b">
        <f t="shared" si="100"/>
        <v>1</v>
      </c>
      <c r="W969" s="13" t="b">
        <f t="shared" si="101"/>
        <v>1</v>
      </c>
      <c r="X969" s="13" t="b">
        <f t="shared" si="102"/>
        <v>1</v>
      </c>
    </row>
    <row r="970" spans="1:24">
      <c r="A970" s="90">
        <v>955</v>
      </c>
      <c r="B970" s="185"/>
      <c r="C970" s="186"/>
      <c r="D970" s="177"/>
      <c r="E970" s="177"/>
      <c r="F970" s="177"/>
      <c r="G970" s="178"/>
      <c r="H970" s="178"/>
      <c r="I970" s="178"/>
      <c r="J970" s="178"/>
      <c r="K970" s="178"/>
      <c r="L970" s="178"/>
      <c r="M970" s="178"/>
      <c r="N970" s="178"/>
      <c r="O970" s="178"/>
      <c r="P970" s="178"/>
      <c r="Q970" s="178"/>
      <c r="R970" s="91">
        <f t="shared" si="103"/>
        <v>0</v>
      </c>
      <c r="S970" s="13" t="b">
        <f t="shared" si="104"/>
        <v>1</v>
      </c>
      <c r="T970" s="13" t="b">
        <f t="shared" si="105"/>
        <v>1</v>
      </c>
      <c r="U970" s="13" t="b">
        <f t="shared" si="106"/>
        <v>1</v>
      </c>
      <c r="V970" s="13" t="b">
        <f t="shared" si="100"/>
        <v>1</v>
      </c>
      <c r="W970" s="13" t="b">
        <f t="shared" si="101"/>
        <v>1</v>
      </c>
      <c r="X970" s="13" t="b">
        <f t="shared" si="102"/>
        <v>1</v>
      </c>
    </row>
    <row r="971" spans="1:24">
      <c r="A971" s="90">
        <v>956</v>
      </c>
      <c r="B971" s="185"/>
      <c r="C971" s="186"/>
      <c r="D971" s="177"/>
      <c r="E971" s="177"/>
      <c r="F971" s="177"/>
      <c r="G971" s="178"/>
      <c r="H971" s="178"/>
      <c r="I971" s="178"/>
      <c r="J971" s="178"/>
      <c r="K971" s="178"/>
      <c r="L971" s="178"/>
      <c r="M971" s="178"/>
      <c r="N971" s="178"/>
      <c r="O971" s="178"/>
      <c r="P971" s="178"/>
      <c r="Q971" s="178"/>
      <c r="R971" s="91">
        <f t="shared" si="103"/>
        <v>0</v>
      </c>
      <c r="S971" s="13" t="b">
        <f t="shared" si="104"/>
        <v>1</v>
      </c>
      <c r="T971" s="13" t="b">
        <f t="shared" si="105"/>
        <v>1</v>
      </c>
      <c r="U971" s="13" t="b">
        <f t="shared" si="106"/>
        <v>1</v>
      </c>
      <c r="V971" s="13" t="b">
        <f t="shared" si="100"/>
        <v>1</v>
      </c>
      <c r="W971" s="13" t="b">
        <f t="shared" si="101"/>
        <v>1</v>
      </c>
      <c r="X971" s="13" t="b">
        <f t="shared" si="102"/>
        <v>1</v>
      </c>
    </row>
    <row r="972" spans="1:24">
      <c r="A972" s="90">
        <v>957</v>
      </c>
      <c r="B972" s="185"/>
      <c r="C972" s="186"/>
      <c r="D972" s="177"/>
      <c r="E972" s="177"/>
      <c r="F972" s="177"/>
      <c r="G972" s="178"/>
      <c r="H972" s="178"/>
      <c r="I972" s="178"/>
      <c r="J972" s="178"/>
      <c r="K972" s="178"/>
      <c r="L972" s="178"/>
      <c r="M972" s="178"/>
      <c r="N972" s="178"/>
      <c r="O972" s="178"/>
      <c r="P972" s="178"/>
      <c r="Q972" s="178"/>
      <c r="R972" s="91">
        <f t="shared" si="103"/>
        <v>0</v>
      </c>
      <c r="S972" s="13" t="b">
        <f t="shared" si="104"/>
        <v>1</v>
      </c>
      <c r="T972" s="13" t="b">
        <f t="shared" si="105"/>
        <v>1</v>
      </c>
      <c r="U972" s="13" t="b">
        <f t="shared" si="106"/>
        <v>1</v>
      </c>
      <c r="V972" s="13" t="b">
        <f t="shared" si="100"/>
        <v>1</v>
      </c>
      <c r="W972" s="13" t="b">
        <f t="shared" si="101"/>
        <v>1</v>
      </c>
      <c r="X972" s="13" t="b">
        <f t="shared" si="102"/>
        <v>1</v>
      </c>
    </row>
    <row r="973" spans="1:24">
      <c r="A973" s="90">
        <v>958</v>
      </c>
      <c r="B973" s="185"/>
      <c r="C973" s="186"/>
      <c r="D973" s="177"/>
      <c r="E973" s="177"/>
      <c r="F973" s="177"/>
      <c r="G973" s="178"/>
      <c r="H973" s="178"/>
      <c r="I973" s="178"/>
      <c r="J973" s="178"/>
      <c r="K973" s="178"/>
      <c r="L973" s="178"/>
      <c r="M973" s="178"/>
      <c r="N973" s="178"/>
      <c r="O973" s="178"/>
      <c r="P973" s="178"/>
      <c r="Q973" s="178"/>
      <c r="R973" s="91">
        <f t="shared" si="103"/>
        <v>0</v>
      </c>
      <c r="S973" s="13" t="b">
        <f t="shared" si="104"/>
        <v>1</v>
      </c>
      <c r="T973" s="13" t="b">
        <f t="shared" si="105"/>
        <v>1</v>
      </c>
      <c r="U973" s="13" t="b">
        <f t="shared" si="106"/>
        <v>1</v>
      </c>
      <c r="V973" s="13" t="b">
        <f t="shared" si="100"/>
        <v>1</v>
      </c>
      <c r="W973" s="13" t="b">
        <f t="shared" si="101"/>
        <v>1</v>
      </c>
      <c r="X973" s="13" t="b">
        <f t="shared" si="102"/>
        <v>1</v>
      </c>
    </row>
    <row r="974" spans="1:24">
      <c r="A974" s="90">
        <v>959</v>
      </c>
      <c r="B974" s="185"/>
      <c r="C974" s="186"/>
      <c r="D974" s="177"/>
      <c r="E974" s="177"/>
      <c r="F974" s="177"/>
      <c r="G974" s="178"/>
      <c r="H974" s="178"/>
      <c r="I974" s="178"/>
      <c r="J974" s="178"/>
      <c r="K974" s="178"/>
      <c r="L974" s="178"/>
      <c r="M974" s="178"/>
      <c r="N974" s="178"/>
      <c r="O974" s="178"/>
      <c r="P974" s="178"/>
      <c r="Q974" s="178"/>
      <c r="R974" s="91">
        <f t="shared" si="103"/>
        <v>0</v>
      </c>
      <c r="S974" s="13" t="b">
        <f t="shared" si="104"/>
        <v>1</v>
      </c>
      <c r="T974" s="13" t="b">
        <f t="shared" si="105"/>
        <v>1</v>
      </c>
      <c r="U974" s="13" t="b">
        <f t="shared" si="106"/>
        <v>1</v>
      </c>
      <c r="V974" s="13" t="b">
        <f t="shared" si="100"/>
        <v>1</v>
      </c>
      <c r="W974" s="13" t="b">
        <f t="shared" si="101"/>
        <v>1</v>
      </c>
      <c r="X974" s="13" t="b">
        <f t="shared" si="102"/>
        <v>1</v>
      </c>
    </row>
    <row r="975" spans="1:24">
      <c r="A975" s="90">
        <v>960</v>
      </c>
      <c r="B975" s="185"/>
      <c r="C975" s="186"/>
      <c r="D975" s="177"/>
      <c r="E975" s="177"/>
      <c r="F975" s="177"/>
      <c r="G975" s="178"/>
      <c r="H975" s="178"/>
      <c r="I975" s="178"/>
      <c r="J975" s="178"/>
      <c r="K975" s="178"/>
      <c r="L975" s="178"/>
      <c r="M975" s="178"/>
      <c r="N975" s="178"/>
      <c r="O975" s="178"/>
      <c r="P975" s="178"/>
      <c r="Q975" s="178"/>
      <c r="R975" s="91">
        <f t="shared" si="103"/>
        <v>0</v>
      </c>
      <c r="S975" s="13" t="b">
        <f t="shared" si="104"/>
        <v>1</v>
      </c>
      <c r="T975" s="13" t="b">
        <f t="shared" si="105"/>
        <v>1</v>
      </c>
      <c r="U975" s="13" t="b">
        <f t="shared" si="106"/>
        <v>1</v>
      </c>
      <c r="V975" s="13" t="b">
        <f t="shared" si="100"/>
        <v>1</v>
      </c>
      <c r="W975" s="13" t="b">
        <f t="shared" si="101"/>
        <v>1</v>
      </c>
      <c r="X975" s="13" t="b">
        <f t="shared" si="102"/>
        <v>1</v>
      </c>
    </row>
    <row r="976" spans="1:24">
      <c r="A976" s="90">
        <v>961</v>
      </c>
      <c r="B976" s="185"/>
      <c r="C976" s="186"/>
      <c r="D976" s="177"/>
      <c r="E976" s="177"/>
      <c r="F976" s="177"/>
      <c r="G976" s="178"/>
      <c r="H976" s="178"/>
      <c r="I976" s="178"/>
      <c r="J976" s="178"/>
      <c r="K976" s="178"/>
      <c r="L976" s="178"/>
      <c r="M976" s="178"/>
      <c r="N976" s="178"/>
      <c r="O976" s="178"/>
      <c r="P976" s="178"/>
      <c r="Q976" s="178"/>
      <c r="R976" s="91">
        <f t="shared" si="103"/>
        <v>0</v>
      </c>
      <c r="S976" s="13" t="b">
        <f t="shared" si="104"/>
        <v>1</v>
      </c>
      <c r="T976" s="13" t="b">
        <f t="shared" si="105"/>
        <v>1</v>
      </c>
      <c r="U976" s="13" t="b">
        <f t="shared" si="106"/>
        <v>1</v>
      </c>
      <c r="V976" s="13" t="b">
        <f t="shared" ref="V976:V1015" si="107">IF(D976="",TRUE,(IF(ISNUMBER(MATCH(D976,CountriesList,0)),TRUE,FALSE)))</f>
        <v>1</v>
      </c>
      <c r="W976" s="13" t="b">
        <f t="shared" ref="W976:W1015" si="108">IF(E976="",TRUE,(IF(ISNUMBER(MATCH(E976,typeofentityList,0)),TRUE,FALSE)))</f>
        <v>1</v>
      </c>
      <c r="X976" s="13" t="b">
        <f t="shared" ref="X976:X1015" si="109">IF(F976="",TRUE,(IF(ISNUMBER(MATCH(F976,RelationList,0)),TRUE,FALSE)))</f>
        <v>1</v>
      </c>
    </row>
    <row r="977" spans="1:24">
      <c r="A977" s="90">
        <v>962</v>
      </c>
      <c r="B977" s="185"/>
      <c r="C977" s="186"/>
      <c r="D977" s="177"/>
      <c r="E977" s="177"/>
      <c r="F977" s="177"/>
      <c r="G977" s="178"/>
      <c r="H977" s="178"/>
      <c r="I977" s="178"/>
      <c r="J977" s="178"/>
      <c r="K977" s="178"/>
      <c r="L977" s="178"/>
      <c r="M977" s="178"/>
      <c r="N977" s="178"/>
      <c r="O977" s="178"/>
      <c r="P977" s="178"/>
      <c r="Q977" s="178"/>
      <c r="R977" s="91">
        <f t="shared" ref="R977:R1015" si="110">SUM(G977:Q977)</f>
        <v>0</v>
      </c>
      <c r="S977" s="13" t="b">
        <f t="shared" si="104"/>
        <v>1</v>
      </c>
      <c r="T977" s="13" t="b">
        <f t="shared" si="105"/>
        <v>1</v>
      </c>
      <c r="U977" s="13" t="b">
        <f t="shared" si="106"/>
        <v>1</v>
      </c>
      <c r="V977" s="13" t="b">
        <f t="shared" si="107"/>
        <v>1</v>
      </c>
      <c r="W977" s="13" t="b">
        <f t="shared" si="108"/>
        <v>1</v>
      </c>
      <c r="X977" s="13" t="b">
        <f t="shared" si="109"/>
        <v>1</v>
      </c>
    </row>
    <row r="978" spans="1:24">
      <c r="A978" s="90">
        <v>963</v>
      </c>
      <c r="B978" s="185"/>
      <c r="C978" s="186"/>
      <c r="D978" s="177"/>
      <c r="E978" s="177"/>
      <c r="F978" s="177"/>
      <c r="G978" s="178"/>
      <c r="H978" s="178"/>
      <c r="I978" s="178"/>
      <c r="J978" s="178"/>
      <c r="K978" s="178"/>
      <c r="L978" s="178"/>
      <c r="M978" s="178"/>
      <c r="N978" s="178"/>
      <c r="O978" s="178"/>
      <c r="P978" s="178"/>
      <c r="Q978" s="178"/>
      <c r="R978" s="91">
        <f t="shared" si="110"/>
        <v>0</v>
      </c>
      <c r="S978" s="13" t="b">
        <f t="shared" ref="S978:S1015" si="111">IF(ISBLANK(B978),TRUE,IF(OR(ISBLANK(C978),ISBLANK(D978),ISBLANK(E978),ISBLANK(F978),ISBLANK(G978),ISBLANK(H978),ISBLANK(I978),ISBLANK(J978),ISBLANK(K978),ISBLANK(L978),ISBLANK(M978),ISBLANK(N978),ISBLANK(O978),ISBLANK(P978),ISBLANK(Q978),ISBLANK(R978)),FALSE,TRUE))</f>
        <v>1</v>
      </c>
      <c r="T978" s="13" t="b">
        <f t="shared" ref="T978:T1015" si="112">IF(OR(AND(B978="N/A",D978="N/A",E978="N/A",F978="N/A"),AND(ISBLANK(B978),ISBLANK(D978),ISBLANK(E978),ISBLANK(F978)),AND(NOT(ISBLANK(B978)),B978&lt;&gt;"N/A",NOT(ISBLANK(D978)),D978&lt;&gt;"N/A",NOT(ISBLANK(E978)),E978&lt;&gt;"N/A",NOT(ISBLANK(F978)),F978&lt;&gt;"N/A")),TRUE,FALSE)</f>
        <v>1</v>
      </c>
      <c r="U978" s="13" t="b">
        <f t="shared" ref="U978:U1015" si="113">IF(OR((AND(B978="N/A",R978=0)),(AND((ISBLANK(B978)=TRUE),R978=0)),(AND(NOT(ISBLANK(B978)),B978&lt;&gt;"N/A",R978&lt;&gt;0))),TRUE,FALSE)</f>
        <v>1</v>
      </c>
      <c r="V978" s="13" t="b">
        <f t="shared" si="107"/>
        <v>1</v>
      </c>
      <c r="W978" s="13" t="b">
        <f t="shared" si="108"/>
        <v>1</v>
      </c>
      <c r="X978" s="13" t="b">
        <f t="shared" si="109"/>
        <v>1</v>
      </c>
    </row>
    <row r="979" spans="1:24">
      <c r="A979" s="90">
        <v>964</v>
      </c>
      <c r="B979" s="185"/>
      <c r="C979" s="186"/>
      <c r="D979" s="177"/>
      <c r="E979" s="177"/>
      <c r="F979" s="177"/>
      <c r="G979" s="178"/>
      <c r="H979" s="178"/>
      <c r="I979" s="178"/>
      <c r="J979" s="178"/>
      <c r="K979" s="178"/>
      <c r="L979" s="178"/>
      <c r="M979" s="178"/>
      <c r="N979" s="178"/>
      <c r="O979" s="178"/>
      <c r="P979" s="178"/>
      <c r="Q979" s="178"/>
      <c r="R979" s="91">
        <f t="shared" si="110"/>
        <v>0</v>
      </c>
      <c r="S979" s="13" t="b">
        <f t="shared" si="111"/>
        <v>1</v>
      </c>
      <c r="T979" s="13" t="b">
        <f t="shared" si="112"/>
        <v>1</v>
      </c>
      <c r="U979" s="13" t="b">
        <f t="shared" si="113"/>
        <v>1</v>
      </c>
      <c r="V979" s="13" t="b">
        <f t="shared" si="107"/>
        <v>1</v>
      </c>
      <c r="W979" s="13" t="b">
        <f t="shared" si="108"/>
        <v>1</v>
      </c>
      <c r="X979" s="13" t="b">
        <f t="shared" si="109"/>
        <v>1</v>
      </c>
    </row>
    <row r="980" spans="1:24">
      <c r="A980" s="90">
        <v>965</v>
      </c>
      <c r="B980" s="185"/>
      <c r="C980" s="186"/>
      <c r="D980" s="177"/>
      <c r="E980" s="177"/>
      <c r="F980" s="177"/>
      <c r="G980" s="178"/>
      <c r="H980" s="178"/>
      <c r="I980" s="178"/>
      <c r="J980" s="178"/>
      <c r="K980" s="178"/>
      <c r="L980" s="178"/>
      <c r="M980" s="178"/>
      <c r="N980" s="178"/>
      <c r="O980" s="178"/>
      <c r="P980" s="178"/>
      <c r="Q980" s="178"/>
      <c r="R980" s="91">
        <f t="shared" si="110"/>
        <v>0</v>
      </c>
      <c r="S980" s="13" t="b">
        <f t="shared" si="111"/>
        <v>1</v>
      </c>
      <c r="T980" s="13" t="b">
        <f t="shared" si="112"/>
        <v>1</v>
      </c>
      <c r="U980" s="13" t="b">
        <f t="shared" si="113"/>
        <v>1</v>
      </c>
      <c r="V980" s="13" t="b">
        <f t="shared" si="107"/>
        <v>1</v>
      </c>
      <c r="W980" s="13" t="b">
        <f t="shared" si="108"/>
        <v>1</v>
      </c>
      <c r="X980" s="13" t="b">
        <f t="shared" si="109"/>
        <v>1</v>
      </c>
    </row>
    <row r="981" spans="1:24">
      <c r="A981" s="90">
        <v>966</v>
      </c>
      <c r="B981" s="185"/>
      <c r="C981" s="186"/>
      <c r="D981" s="177"/>
      <c r="E981" s="177"/>
      <c r="F981" s="177"/>
      <c r="G981" s="178"/>
      <c r="H981" s="178"/>
      <c r="I981" s="178"/>
      <c r="J981" s="178"/>
      <c r="K981" s="178"/>
      <c r="L981" s="178"/>
      <c r="M981" s="178"/>
      <c r="N981" s="178"/>
      <c r="O981" s="178"/>
      <c r="P981" s="178"/>
      <c r="Q981" s="178"/>
      <c r="R981" s="91">
        <f t="shared" si="110"/>
        <v>0</v>
      </c>
      <c r="S981" s="13" t="b">
        <f t="shared" si="111"/>
        <v>1</v>
      </c>
      <c r="T981" s="13" t="b">
        <f t="shared" si="112"/>
        <v>1</v>
      </c>
      <c r="U981" s="13" t="b">
        <f t="shared" si="113"/>
        <v>1</v>
      </c>
      <c r="V981" s="13" t="b">
        <f t="shared" si="107"/>
        <v>1</v>
      </c>
      <c r="W981" s="13" t="b">
        <f t="shared" si="108"/>
        <v>1</v>
      </c>
      <c r="X981" s="13" t="b">
        <f t="shared" si="109"/>
        <v>1</v>
      </c>
    </row>
    <row r="982" spans="1:24">
      <c r="A982" s="90">
        <v>967</v>
      </c>
      <c r="B982" s="185"/>
      <c r="C982" s="186"/>
      <c r="D982" s="177"/>
      <c r="E982" s="177"/>
      <c r="F982" s="177"/>
      <c r="G982" s="178"/>
      <c r="H982" s="178"/>
      <c r="I982" s="178"/>
      <c r="J982" s="178"/>
      <c r="K982" s="178"/>
      <c r="L982" s="178"/>
      <c r="M982" s="178"/>
      <c r="N982" s="178"/>
      <c r="O982" s="178"/>
      <c r="P982" s="178"/>
      <c r="Q982" s="178"/>
      <c r="R982" s="91">
        <f t="shared" si="110"/>
        <v>0</v>
      </c>
      <c r="S982" s="13" t="b">
        <f t="shared" si="111"/>
        <v>1</v>
      </c>
      <c r="T982" s="13" t="b">
        <f t="shared" si="112"/>
        <v>1</v>
      </c>
      <c r="U982" s="13" t="b">
        <f t="shared" si="113"/>
        <v>1</v>
      </c>
      <c r="V982" s="13" t="b">
        <f t="shared" si="107"/>
        <v>1</v>
      </c>
      <c r="W982" s="13" t="b">
        <f t="shared" si="108"/>
        <v>1</v>
      </c>
      <c r="X982" s="13" t="b">
        <f t="shared" si="109"/>
        <v>1</v>
      </c>
    </row>
    <row r="983" spans="1:24">
      <c r="A983" s="90">
        <v>968</v>
      </c>
      <c r="B983" s="185"/>
      <c r="C983" s="186"/>
      <c r="D983" s="177"/>
      <c r="E983" s="177"/>
      <c r="F983" s="177"/>
      <c r="G983" s="178"/>
      <c r="H983" s="178"/>
      <c r="I983" s="178"/>
      <c r="J983" s="178"/>
      <c r="K983" s="178"/>
      <c r="L983" s="178"/>
      <c r="M983" s="178"/>
      <c r="N983" s="178"/>
      <c r="O983" s="178"/>
      <c r="P983" s="178"/>
      <c r="Q983" s="178"/>
      <c r="R983" s="91">
        <f t="shared" si="110"/>
        <v>0</v>
      </c>
      <c r="S983" s="13" t="b">
        <f t="shared" si="111"/>
        <v>1</v>
      </c>
      <c r="T983" s="13" t="b">
        <f t="shared" si="112"/>
        <v>1</v>
      </c>
      <c r="U983" s="13" t="b">
        <f t="shared" si="113"/>
        <v>1</v>
      </c>
      <c r="V983" s="13" t="b">
        <f t="shared" si="107"/>
        <v>1</v>
      </c>
      <c r="W983" s="13" t="b">
        <f t="shared" si="108"/>
        <v>1</v>
      </c>
      <c r="X983" s="13" t="b">
        <f t="shared" si="109"/>
        <v>1</v>
      </c>
    </row>
    <row r="984" spans="1:24">
      <c r="A984" s="90">
        <v>969</v>
      </c>
      <c r="B984" s="185"/>
      <c r="C984" s="186"/>
      <c r="D984" s="177"/>
      <c r="E984" s="177"/>
      <c r="F984" s="177"/>
      <c r="G984" s="178"/>
      <c r="H984" s="178"/>
      <c r="I984" s="178"/>
      <c r="J984" s="178"/>
      <c r="K984" s="178"/>
      <c r="L984" s="178"/>
      <c r="M984" s="178"/>
      <c r="N984" s="178"/>
      <c r="O984" s="178"/>
      <c r="P984" s="178"/>
      <c r="Q984" s="178"/>
      <c r="R984" s="91">
        <f t="shared" si="110"/>
        <v>0</v>
      </c>
      <c r="S984" s="13" t="b">
        <f t="shared" si="111"/>
        <v>1</v>
      </c>
      <c r="T984" s="13" t="b">
        <f t="shared" si="112"/>
        <v>1</v>
      </c>
      <c r="U984" s="13" t="b">
        <f t="shared" si="113"/>
        <v>1</v>
      </c>
      <c r="V984" s="13" t="b">
        <f t="shared" si="107"/>
        <v>1</v>
      </c>
      <c r="W984" s="13" t="b">
        <f t="shared" si="108"/>
        <v>1</v>
      </c>
      <c r="X984" s="13" t="b">
        <f t="shared" si="109"/>
        <v>1</v>
      </c>
    </row>
    <row r="985" spans="1:24">
      <c r="A985" s="90">
        <v>970</v>
      </c>
      <c r="B985" s="185"/>
      <c r="C985" s="186"/>
      <c r="D985" s="177"/>
      <c r="E985" s="177"/>
      <c r="F985" s="177"/>
      <c r="G985" s="178"/>
      <c r="H985" s="178"/>
      <c r="I985" s="178"/>
      <c r="J985" s="178"/>
      <c r="K985" s="178"/>
      <c r="L985" s="178"/>
      <c r="M985" s="178"/>
      <c r="N985" s="178"/>
      <c r="O985" s="178"/>
      <c r="P985" s="178"/>
      <c r="Q985" s="178"/>
      <c r="R985" s="91">
        <f t="shared" si="110"/>
        <v>0</v>
      </c>
      <c r="S985" s="13" t="b">
        <f t="shared" si="111"/>
        <v>1</v>
      </c>
      <c r="T985" s="13" t="b">
        <f t="shared" si="112"/>
        <v>1</v>
      </c>
      <c r="U985" s="13" t="b">
        <f t="shared" si="113"/>
        <v>1</v>
      </c>
      <c r="V985" s="13" t="b">
        <f t="shared" si="107"/>
        <v>1</v>
      </c>
      <c r="W985" s="13" t="b">
        <f t="shared" si="108"/>
        <v>1</v>
      </c>
      <c r="X985" s="13" t="b">
        <f t="shared" si="109"/>
        <v>1</v>
      </c>
    </row>
    <row r="986" spans="1:24">
      <c r="A986" s="90">
        <v>971</v>
      </c>
      <c r="B986" s="185"/>
      <c r="C986" s="186"/>
      <c r="D986" s="177"/>
      <c r="E986" s="177"/>
      <c r="F986" s="177"/>
      <c r="G986" s="178"/>
      <c r="H986" s="178"/>
      <c r="I986" s="178"/>
      <c r="J986" s="178"/>
      <c r="K986" s="178"/>
      <c r="L986" s="178"/>
      <c r="M986" s="178"/>
      <c r="N986" s="178"/>
      <c r="O986" s="178"/>
      <c r="P986" s="178"/>
      <c r="Q986" s="178"/>
      <c r="R986" s="91">
        <f t="shared" si="110"/>
        <v>0</v>
      </c>
      <c r="S986" s="13" t="b">
        <f t="shared" si="111"/>
        <v>1</v>
      </c>
      <c r="T986" s="13" t="b">
        <f t="shared" si="112"/>
        <v>1</v>
      </c>
      <c r="U986" s="13" t="b">
        <f t="shared" si="113"/>
        <v>1</v>
      </c>
      <c r="V986" s="13" t="b">
        <f t="shared" si="107"/>
        <v>1</v>
      </c>
      <c r="W986" s="13" t="b">
        <f t="shared" si="108"/>
        <v>1</v>
      </c>
      <c r="X986" s="13" t="b">
        <f t="shared" si="109"/>
        <v>1</v>
      </c>
    </row>
    <row r="987" spans="1:24">
      <c r="A987" s="90">
        <v>972</v>
      </c>
      <c r="B987" s="185"/>
      <c r="C987" s="186"/>
      <c r="D987" s="177"/>
      <c r="E987" s="177"/>
      <c r="F987" s="177"/>
      <c r="G987" s="178"/>
      <c r="H987" s="178"/>
      <c r="I987" s="178"/>
      <c r="J987" s="178"/>
      <c r="K987" s="178"/>
      <c r="L987" s="178"/>
      <c r="M987" s="178"/>
      <c r="N987" s="178"/>
      <c r="O987" s="178"/>
      <c r="P987" s="178"/>
      <c r="Q987" s="178"/>
      <c r="R987" s="91">
        <f t="shared" si="110"/>
        <v>0</v>
      </c>
      <c r="S987" s="13" t="b">
        <f t="shared" si="111"/>
        <v>1</v>
      </c>
      <c r="T987" s="13" t="b">
        <f t="shared" si="112"/>
        <v>1</v>
      </c>
      <c r="U987" s="13" t="b">
        <f t="shared" si="113"/>
        <v>1</v>
      </c>
      <c r="V987" s="13" t="b">
        <f t="shared" si="107"/>
        <v>1</v>
      </c>
      <c r="W987" s="13" t="b">
        <f t="shared" si="108"/>
        <v>1</v>
      </c>
      <c r="X987" s="13" t="b">
        <f t="shared" si="109"/>
        <v>1</v>
      </c>
    </row>
    <row r="988" spans="1:24">
      <c r="A988" s="90">
        <v>973</v>
      </c>
      <c r="B988" s="185"/>
      <c r="C988" s="186"/>
      <c r="D988" s="177"/>
      <c r="E988" s="177"/>
      <c r="F988" s="177"/>
      <c r="G988" s="178"/>
      <c r="H988" s="178"/>
      <c r="I988" s="178"/>
      <c r="J988" s="178"/>
      <c r="K988" s="178"/>
      <c r="L988" s="178"/>
      <c r="M988" s="178"/>
      <c r="N988" s="178"/>
      <c r="O988" s="178"/>
      <c r="P988" s="178"/>
      <c r="Q988" s="178"/>
      <c r="R988" s="91">
        <f t="shared" si="110"/>
        <v>0</v>
      </c>
      <c r="S988" s="13" t="b">
        <f t="shared" si="111"/>
        <v>1</v>
      </c>
      <c r="T988" s="13" t="b">
        <f t="shared" si="112"/>
        <v>1</v>
      </c>
      <c r="U988" s="13" t="b">
        <f t="shared" si="113"/>
        <v>1</v>
      </c>
      <c r="V988" s="13" t="b">
        <f t="shared" si="107"/>
        <v>1</v>
      </c>
      <c r="W988" s="13" t="b">
        <f t="shared" si="108"/>
        <v>1</v>
      </c>
      <c r="X988" s="13" t="b">
        <f t="shared" si="109"/>
        <v>1</v>
      </c>
    </row>
    <row r="989" spans="1:24">
      <c r="A989" s="90">
        <v>974</v>
      </c>
      <c r="B989" s="185"/>
      <c r="C989" s="186"/>
      <c r="D989" s="177"/>
      <c r="E989" s="177"/>
      <c r="F989" s="177"/>
      <c r="G989" s="178"/>
      <c r="H989" s="178"/>
      <c r="I989" s="178"/>
      <c r="J989" s="178"/>
      <c r="K989" s="178"/>
      <c r="L989" s="178"/>
      <c r="M989" s="178"/>
      <c r="N989" s="178"/>
      <c r="O989" s="178"/>
      <c r="P989" s="178"/>
      <c r="Q989" s="178"/>
      <c r="R989" s="91">
        <f t="shared" si="110"/>
        <v>0</v>
      </c>
      <c r="S989" s="13" t="b">
        <f t="shared" si="111"/>
        <v>1</v>
      </c>
      <c r="T989" s="13" t="b">
        <f t="shared" si="112"/>
        <v>1</v>
      </c>
      <c r="U989" s="13" t="b">
        <f t="shared" si="113"/>
        <v>1</v>
      </c>
      <c r="V989" s="13" t="b">
        <f t="shared" si="107"/>
        <v>1</v>
      </c>
      <c r="W989" s="13" t="b">
        <f t="shared" si="108"/>
        <v>1</v>
      </c>
      <c r="X989" s="13" t="b">
        <f t="shared" si="109"/>
        <v>1</v>
      </c>
    </row>
    <row r="990" spans="1:24">
      <c r="A990" s="90">
        <v>975</v>
      </c>
      <c r="B990" s="185"/>
      <c r="C990" s="186"/>
      <c r="D990" s="177"/>
      <c r="E990" s="177"/>
      <c r="F990" s="177"/>
      <c r="G990" s="178"/>
      <c r="H990" s="178"/>
      <c r="I990" s="178"/>
      <c r="J990" s="178"/>
      <c r="K990" s="178"/>
      <c r="L990" s="178"/>
      <c r="M990" s="178"/>
      <c r="N990" s="178"/>
      <c r="O990" s="178"/>
      <c r="P990" s="178"/>
      <c r="Q990" s="178"/>
      <c r="R990" s="91">
        <f t="shared" si="110"/>
        <v>0</v>
      </c>
      <c r="S990" s="13" t="b">
        <f t="shared" si="111"/>
        <v>1</v>
      </c>
      <c r="T990" s="13" t="b">
        <f t="shared" si="112"/>
        <v>1</v>
      </c>
      <c r="U990" s="13" t="b">
        <f t="shared" si="113"/>
        <v>1</v>
      </c>
      <c r="V990" s="13" t="b">
        <f t="shared" si="107"/>
        <v>1</v>
      </c>
      <c r="W990" s="13" t="b">
        <f t="shared" si="108"/>
        <v>1</v>
      </c>
      <c r="X990" s="13" t="b">
        <f t="shared" si="109"/>
        <v>1</v>
      </c>
    </row>
    <row r="991" spans="1:24">
      <c r="A991" s="90">
        <v>976</v>
      </c>
      <c r="B991" s="185"/>
      <c r="C991" s="186"/>
      <c r="D991" s="177"/>
      <c r="E991" s="177"/>
      <c r="F991" s="177"/>
      <c r="G991" s="178"/>
      <c r="H991" s="178"/>
      <c r="I991" s="178"/>
      <c r="J991" s="178"/>
      <c r="K991" s="178"/>
      <c r="L991" s="178"/>
      <c r="M991" s="178"/>
      <c r="N991" s="178"/>
      <c r="O991" s="178"/>
      <c r="P991" s="178"/>
      <c r="Q991" s="178"/>
      <c r="R991" s="91">
        <f t="shared" si="110"/>
        <v>0</v>
      </c>
      <c r="S991" s="13" t="b">
        <f t="shared" si="111"/>
        <v>1</v>
      </c>
      <c r="T991" s="13" t="b">
        <f t="shared" si="112"/>
        <v>1</v>
      </c>
      <c r="U991" s="13" t="b">
        <f t="shared" si="113"/>
        <v>1</v>
      </c>
      <c r="V991" s="13" t="b">
        <f t="shared" si="107"/>
        <v>1</v>
      </c>
      <c r="W991" s="13" t="b">
        <f t="shared" si="108"/>
        <v>1</v>
      </c>
      <c r="X991" s="13" t="b">
        <f t="shared" si="109"/>
        <v>1</v>
      </c>
    </row>
    <row r="992" spans="1:24">
      <c r="A992" s="90">
        <v>977</v>
      </c>
      <c r="B992" s="185"/>
      <c r="C992" s="186"/>
      <c r="D992" s="177"/>
      <c r="E992" s="177"/>
      <c r="F992" s="177"/>
      <c r="G992" s="178"/>
      <c r="H992" s="178"/>
      <c r="I992" s="178"/>
      <c r="J992" s="178"/>
      <c r="K992" s="178"/>
      <c r="L992" s="178"/>
      <c r="M992" s="178"/>
      <c r="N992" s="178"/>
      <c r="O992" s="178"/>
      <c r="P992" s="178"/>
      <c r="Q992" s="178"/>
      <c r="R992" s="91">
        <f t="shared" si="110"/>
        <v>0</v>
      </c>
      <c r="S992" s="13" t="b">
        <f t="shared" si="111"/>
        <v>1</v>
      </c>
      <c r="T992" s="13" t="b">
        <f t="shared" si="112"/>
        <v>1</v>
      </c>
      <c r="U992" s="13" t="b">
        <f t="shared" si="113"/>
        <v>1</v>
      </c>
      <c r="V992" s="13" t="b">
        <f t="shared" si="107"/>
        <v>1</v>
      </c>
      <c r="W992" s="13" t="b">
        <f t="shared" si="108"/>
        <v>1</v>
      </c>
      <c r="X992" s="13" t="b">
        <f t="shared" si="109"/>
        <v>1</v>
      </c>
    </row>
    <row r="993" spans="1:24">
      <c r="A993" s="90">
        <v>978</v>
      </c>
      <c r="B993" s="185"/>
      <c r="C993" s="186"/>
      <c r="D993" s="177"/>
      <c r="E993" s="177"/>
      <c r="F993" s="177"/>
      <c r="G993" s="178"/>
      <c r="H993" s="178"/>
      <c r="I993" s="178"/>
      <c r="J993" s="178"/>
      <c r="K993" s="178"/>
      <c r="L993" s="178"/>
      <c r="M993" s="178"/>
      <c r="N993" s="178"/>
      <c r="O993" s="178"/>
      <c r="P993" s="178"/>
      <c r="Q993" s="178"/>
      <c r="R993" s="91">
        <f t="shared" si="110"/>
        <v>0</v>
      </c>
      <c r="S993" s="13" t="b">
        <f t="shared" si="111"/>
        <v>1</v>
      </c>
      <c r="T993" s="13" t="b">
        <f t="shared" si="112"/>
        <v>1</v>
      </c>
      <c r="U993" s="13" t="b">
        <f t="shared" si="113"/>
        <v>1</v>
      </c>
      <c r="V993" s="13" t="b">
        <f t="shared" si="107"/>
        <v>1</v>
      </c>
      <c r="W993" s="13" t="b">
        <f t="shared" si="108"/>
        <v>1</v>
      </c>
      <c r="X993" s="13" t="b">
        <f t="shared" si="109"/>
        <v>1</v>
      </c>
    </row>
    <row r="994" spans="1:24">
      <c r="A994" s="90">
        <v>979</v>
      </c>
      <c r="B994" s="185"/>
      <c r="C994" s="186"/>
      <c r="D994" s="177"/>
      <c r="E994" s="177"/>
      <c r="F994" s="177"/>
      <c r="G994" s="178"/>
      <c r="H994" s="178"/>
      <c r="I994" s="178"/>
      <c r="J994" s="178"/>
      <c r="K994" s="178"/>
      <c r="L994" s="178"/>
      <c r="M994" s="178"/>
      <c r="N994" s="178"/>
      <c r="O994" s="178"/>
      <c r="P994" s="178"/>
      <c r="Q994" s="178"/>
      <c r="R994" s="91">
        <f t="shared" si="110"/>
        <v>0</v>
      </c>
      <c r="S994" s="13" t="b">
        <f t="shared" si="111"/>
        <v>1</v>
      </c>
      <c r="T994" s="13" t="b">
        <f t="shared" si="112"/>
        <v>1</v>
      </c>
      <c r="U994" s="13" t="b">
        <f t="shared" si="113"/>
        <v>1</v>
      </c>
      <c r="V994" s="13" t="b">
        <f t="shared" si="107"/>
        <v>1</v>
      </c>
      <c r="W994" s="13" t="b">
        <f t="shared" si="108"/>
        <v>1</v>
      </c>
      <c r="X994" s="13" t="b">
        <f t="shared" si="109"/>
        <v>1</v>
      </c>
    </row>
    <row r="995" spans="1:24">
      <c r="A995" s="90">
        <v>980</v>
      </c>
      <c r="B995" s="185"/>
      <c r="C995" s="186"/>
      <c r="D995" s="177"/>
      <c r="E995" s="177"/>
      <c r="F995" s="177"/>
      <c r="G995" s="178"/>
      <c r="H995" s="178"/>
      <c r="I995" s="178"/>
      <c r="J995" s="178"/>
      <c r="K995" s="178"/>
      <c r="L995" s="178"/>
      <c r="M995" s="178"/>
      <c r="N995" s="178"/>
      <c r="O995" s="178"/>
      <c r="P995" s="178"/>
      <c r="Q995" s="178"/>
      <c r="R995" s="91">
        <f t="shared" si="110"/>
        <v>0</v>
      </c>
      <c r="S995" s="13" t="b">
        <f t="shared" si="111"/>
        <v>1</v>
      </c>
      <c r="T995" s="13" t="b">
        <f t="shared" si="112"/>
        <v>1</v>
      </c>
      <c r="U995" s="13" t="b">
        <f t="shared" si="113"/>
        <v>1</v>
      </c>
      <c r="V995" s="13" t="b">
        <f t="shared" si="107"/>
        <v>1</v>
      </c>
      <c r="W995" s="13" t="b">
        <f t="shared" si="108"/>
        <v>1</v>
      </c>
      <c r="X995" s="13" t="b">
        <f t="shared" si="109"/>
        <v>1</v>
      </c>
    </row>
    <row r="996" spans="1:24">
      <c r="A996" s="90">
        <v>981</v>
      </c>
      <c r="B996" s="185"/>
      <c r="C996" s="186"/>
      <c r="D996" s="177"/>
      <c r="E996" s="177"/>
      <c r="F996" s="177"/>
      <c r="G996" s="178"/>
      <c r="H996" s="178"/>
      <c r="I996" s="178"/>
      <c r="J996" s="178"/>
      <c r="K996" s="178"/>
      <c r="L996" s="178"/>
      <c r="M996" s="178"/>
      <c r="N996" s="178"/>
      <c r="O996" s="178"/>
      <c r="P996" s="178"/>
      <c r="Q996" s="178"/>
      <c r="R996" s="91">
        <f t="shared" si="110"/>
        <v>0</v>
      </c>
      <c r="S996" s="13" t="b">
        <f t="shared" si="111"/>
        <v>1</v>
      </c>
      <c r="T996" s="13" t="b">
        <f t="shared" si="112"/>
        <v>1</v>
      </c>
      <c r="U996" s="13" t="b">
        <f t="shared" si="113"/>
        <v>1</v>
      </c>
      <c r="V996" s="13" t="b">
        <f t="shared" si="107"/>
        <v>1</v>
      </c>
      <c r="W996" s="13" t="b">
        <f t="shared" si="108"/>
        <v>1</v>
      </c>
      <c r="X996" s="13" t="b">
        <f t="shared" si="109"/>
        <v>1</v>
      </c>
    </row>
    <row r="997" spans="1:24">
      <c r="A997" s="90">
        <v>982</v>
      </c>
      <c r="B997" s="185"/>
      <c r="C997" s="186"/>
      <c r="D997" s="177"/>
      <c r="E997" s="177"/>
      <c r="F997" s="177"/>
      <c r="G997" s="178"/>
      <c r="H997" s="178"/>
      <c r="I997" s="178"/>
      <c r="J997" s="178"/>
      <c r="K997" s="178"/>
      <c r="L997" s="178"/>
      <c r="M997" s="178"/>
      <c r="N997" s="178"/>
      <c r="O997" s="178"/>
      <c r="P997" s="178"/>
      <c r="Q997" s="178"/>
      <c r="R997" s="91">
        <f t="shared" si="110"/>
        <v>0</v>
      </c>
      <c r="S997" s="13" t="b">
        <f t="shared" si="111"/>
        <v>1</v>
      </c>
      <c r="T997" s="13" t="b">
        <f t="shared" si="112"/>
        <v>1</v>
      </c>
      <c r="U997" s="13" t="b">
        <f t="shared" si="113"/>
        <v>1</v>
      </c>
      <c r="V997" s="13" t="b">
        <f t="shared" si="107"/>
        <v>1</v>
      </c>
      <c r="W997" s="13" t="b">
        <f t="shared" si="108"/>
        <v>1</v>
      </c>
      <c r="X997" s="13" t="b">
        <f t="shared" si="109"/>
        <v>1</v>
      </c>
    </row>
    <row r="998" spans="1:24">
      <c r="A998" s="90">
        <v>983</v>
      </c>
      <c r="B998" s="185"/>
      <c r="C998" s="186"/>
      <c r="D998" s="177"/>
      <c r="E998" s="177"/>
      <c r="F998" s="177"/>
      <c r="G998" s="178"/>
      <c r="H998" s="178"/>
      <c r="I998" s="178"/>
      <c r="J998" s="178"/>
      <c r="K998" s="178"/>
      <c r="L998" s="178"/>
      <c r="M998" s="178"/>
      <c r="N998" s="178"/>
      <c r="O998" s="178"/>
      <c r="P998" s="178"/>
      <c r="Q998" s="178"/>
      <c r="R998" s="91">
        <f t="shared" si="110"/>
        <v>0</v>
      </c>
      <c r="S998" s="13" t="b">
        <f t="shared" si="111"/>
        <v>1</v>
      </c>
      <c r="T998" s="13" t="b">
        <f t="shared" si="112"/>
        <v>1</v>
      </c>
      <c r="U998" s="13" t="b">
        <f t="shared" si="113"/>
        <v>1</v>
      </c>
      <c r="V998" s="13" t="b">
        <f t="shared" si="107"/>
        <v>1</v>
      </c>
      <c r="W998" s="13" t="b">
        <f t="shared" si="108"/>
        <v>1</v>
      </c>
      <c r="X998" s="13" t="b">
        <f t="shared" si="109"/>
        <v>1</v>
      </c>
    </row>
    <row r="999" spans="1:24">
      <c r="A999" s="90">
        <v>984</v>
      </c>
      <c r="B999" s="185"/>
      <c r="C999" s="186"/>
      <c r="D999" s="177"/>
      <c r="E999" s="177"/>
      <c r="F999" s="177"/>
      <c r="G999" s="178"/>
      <c r="H999" s="178"/>
      <c r="I999" s="178"/>
      <c r="J999" s="178"/>
      <c r="K999" s="178"/>
      <c r="L999" s="178"/>
      <c r="M999" s="178"/>
      <c r="N999" s="178"/>
      <c r="O999" s="178"/>
      <c r="P999" s="178"/>
      <c r="Q999" s="178"/>
      <c r="R999" s="91">
        <f t="shared" si="110"/>
        <v>0</v>
      </c>
      <c r="S999" s="13" t="b">
        <f t="shared" si="111"/>
        <v>1</v>
      </c>
      <c r="T999" s="13" t="b">
        <f t="shared" si="112"/>
        <v>1</v>
      </c>
      <c r="U999" s="13" t="b">
        <f t="shared" si="113"/>
        <v>1</v>
      </c>
      <c r="V999" s="13" t="b">
        <f t="shared" si="107"/>
        <v>1</v>
      </c>
      <c r="W999" s="13" t="b">
        <f t="shared" si="108"/>
        <v>1</v>
      </c>
      <c r="X999" s="13" t="b">
        <f t="shared" si="109"/>
        <v>1</v>
      </c>
    </row>
    <row r="1000" spans="1:24">
      <c r="A1000" s="90">
        <v>985</v>
      </c>
      <c r="B1000" s="185"/>
      <c r="C1000" s="186"/>
      <c r="D1000" s="177"/>
      <c r="E1000" s="177"/>
      <c r="F1000" s="177"/>
      <c r="G1000" s="178"/>
      <c r="H1000" s="178"/>
      <c r="I1000" s="178"/>
      <c r="J1000" s="178"/>
      <c r="K1000" s="178"/>
      <c r="L1000" s="178"/>
      <c r="M1000" s="178"/>
      <c r="N1000" s="178"/>
      <c r="O1000" s="178"/>
      <c r="P1000" s="178"/>
      <c r="Q1000" s="178"/>
      <c r="R1000" s="91">
        <f t="shared" si="110"/>
        <v>0</v>
      </c>
      <c r="S1000" s="13" t="b">
        <f t="shared" si="111"/>
        <v>1</v>
      </c>
      <c r="T1000" s="13" t="b">
        <f t="shared" si="112"/>
        <v>1</v>
      </c>
      <c r="U1000" s="13" t="b">
        <f t="shared" si="113"/>
        <v>1</v>
      </c>
      <c r="V1000" s="13" t="b">
        <f t="shared" si="107"/>
        <v>1</v>
      </c>
      <c r="W1000" s="13" t="b">
        <f t="shared" si="108"/>
        <v>1</v>
      </c>
      <c r="X1000" s="13" t="b">
        <f t="shared" si="109"/>
        <v>1</v>
      </c>
    </row>
    <row r="1001" spans="1:24">
      <c r="A1001" s="90">
        <v>986</v>
      </c>
      <c r="B1001" s="185"/>
      <c r="C1001" s="186"/>
      <c r="D1001" s="177"/>
      <c r="E1001" s="177"/>
      <c r="F1001" s="177"/>
      <c r="G1001" s="178"/>
      <c r="H1001" s="178"/>
      <c r="I1001" s="178"/>
      <c r="J1001" s="178"/>
      <c r="K1001" s="178"/>
      <c r="L1001" s="178"/>
      <c r="M1001" s="178"/>
      <c r="N1001" s="178"/>
      <c r="O1001" s="178"/>
      <c r="P1001" s="178"/>
      <c r="Q1001" s="178"/>
      <c r="R1001" s="91">
        <f t="shared" si="110"/>
        <v>0</v>
      </c>
      <c r="S1001" s="13" t="b">
        <f t="shared" si="111"/>
        <v>1</v>
      </c>
      <c r="T1001" s="13" t="b">
        <f t="shared" si="112"/>
        <v>1</v>
      </c>
      <c r="U1001" s="13" t="b">
        <f t="shared" si="113"/>
        <v>1</v>
      </c>
      <c r="V1001" s="13" t="b">
        <f t="shared" si="107"/>
        <v>1</v>
      </c>
      <c r="W1001" s="13" t="b">
        <f t="shared" si="108"/>
        <v>1</v>
      </c>
      <c r="X1001" s="13" t="b">
        <f t="shared" si="109"/>
        <v>1</v>
      </c>
    </row>
    <row r="1002" spans="1:24">
      <c r="A1002" s="90">
        <v>987</v>
      </c>
      <c r="B1002" s="185"/>
      <c r="C1002" s="186"/>
      <c r="D1002" s="177"/>
      <c r="E1002" s="177"/>
      <c r="F1002" s="177"/>
      <c r="G1002" s="178"/>
      <c r="H1002" s="178"/>
      <c r="I1002" s="178"/>
      <c r="J1002" s="178"/>
      <c r="K1002" s="178"/>
      <c r="L1002" s="178"/>
      <c r="M1002" s="178"/>
      <c r="N1002" s="178"/>
      <c r="O1002" s="178"/>
      <c r="P1002" s="178"/>
      <c r="Q1002" s="178"/>
      <c r="R1002" s="91">
        <f t="shared" si="110"/>
        <v>0</v>
      </c>
      <c r="S1002" s="13" t="b">
        <f t="shared" si="111"/>
        <v>1</v>
      </c>
      <c r="T1002" s="13" t="b">
        <f t="shared" si="112"/>
        <v>1</v>
      </c>
      <c r="U1002" s="13" t="b">
        <f t="shared" si="113"/>
        <v>1</v>
      </c>
      <c r="V1002" s="13" t="b">
        <f t="shared" si="107"/>
        <v>1</v>
      </c>
      <c r="W1002" s="13" t="b">
        <f t="shared" si="108"/>
        <v>1</v>
      </c>
      <c r="X1002" s="13" t="b">
        <f t="shared" si="109"/>
        <v>1</v>
      </c>
    </row>
    <row r="1003" spans="1:24">
      <c r="A1003" s="90">
        <v>988</v>
      </c>
      <c r="B1003" s="185"/>
      <c r="C1003" s="186"/>
      <c r="D1003" s="177"/>
      <c r="E1003" s="177"/>
      <c r="F1003" s="177"/>
      <c r="G1003" s="178"/>
      <c r="H1003" s="178"/>
      <c r="I1003" s="178"/>
      <c r="J1003" s="178"/>
      <c r="K1003" s="178"/>
      <c r="L1003" s="178"/>
      <c r="M1003" s="178"/>
      <c r="N1003" s="178"/>
      <c r="O1003" s="178"/>
      <c r="P1003" s="178"/>
      <c r="Q1003" s="178"/>
      <c r="R1003" s="91">
        <f t="shared" si="110"/>
        <v>0</v>
      </c>
      <c r="S1003" s="13" t="b">
        <f t="shared" si="111"/>
        <v>1</v>
      </c>
      <c r="T1003" s="13" t="b">
        <f t="shared" si="112"/>
        <v>1</v>
      </c>
      <c r="U1003" s="13" t="b">
        <f t="shared" si="113"/>
        <v>1</v>
      </c>
      <c r="V1003" s="13" t="b">
        <f t="shared" si="107"/>
        <v>1</v>
      </c>
      <c r="W1003" s="13" t="b">
        <f t="shared" si="108"/>
        <v>1</v>
      </c>
      <c r="X1003" s="13" t="b">
        <f t="shared" si="109"/>
        <v>1</v>
      </c>
    </row>
    <row r="1004" spans="1:24">
      <c r="A1004" s="90">
        <v>989</v>
      </c>
      <c r="B1004" s="185"/>
      <c r="C1004" s="186"/>
      <c r="D1004" s="177"/>
      <c r="E1004" s="177"/>
      <c r="F1004" s="177"/>
      <c r="G1004" s="178"/>
      <c r="H1004" s="178"/>
      <c r="I1004" s="178"/>
      <c r="J1004" s="178"/>
      <c r="K1004" s="178"/>
      <c r="L1004" s="178"/>
      <c r="M1004" s="178"/>
      <c r="N1004" s="178"/>
      <c r="O1004" s="178"/>
      <c r="P1004" s="178"/>
      <c r="Q1004" s="178"/>
      <c r="R1004" s="91">
        <f t="shared" si="110"/>
        <v>0</v>
      </c>
      <c r="S1004" s="13" t="b">
        <f t="shared" si="111"/>
        <v>1</v>
      </c>
      <c r="T1004" s="13" t="b">
        <f t="shared" si="112"/>
        <v>1</v>
      </c>
      <c r="U1004" s="13" t="b">
        <f t="shared" si="113"/>
        <v>1</v>
      </c>
      <c r="V1004" s="13" t="b">
        <f t="shared" si="107"/>
        <v>1</v>
      </c>
      <c r="W1004" s="13" t="b">
        <f t="shared" si="108"/>
        <v>1</v>
      </c>
      <c r="X1004" s="13" t="b">
        <f t="shared" si="109"/>
        <v>1</v>
      </c>
    </row>
    <row r="1005" spans="1:24">
      <c r="A1005" s="90">
        <v>990</v>
      </c>
      <c r="B1005" s="185"/>
      <c r="C1005" s="186"/>
      <c r="D1005" s="177"/>
      <c r="E1005" s="177"/>
      <c r="F1005" s="177"/>
      <c r="G1005" s="178"/>
      <c r="H1005" s="178"/>
      <c r="I1005" s="178"/>
      <c r="J1005" s="178"/>
      <c r="K1005" s="178"/>
      <c r="L1005" s="178"/>
      <c r="M1005" s="178"/>
      <c r="N1005" s="178"/>
      <c r="O1005" s="178"/>
      <c r="P1005" s="178"/>
      <c r="Q1005" s="178"/>
      <c r="R1005" s="91">
        <f t="shared" si="110"/>
        <v>0</v>
      </c>
      <c r="S1005" s="13" t="b">
        <f t="shared" si="111"/>
        <v>1</v>
      </c>
      <c r="T1005" s="13" t="b">
        <f t="shared" si="112"/>
        <v>1</v>
      </c>
      <c r="U1005" s="13" t="b">
        <f t="shared" si="113"/>
        <v>1</v>
      </c>
      <c r="V1005" s="13" t="b">
        <f t="shared" si="107"/>
        <v>1</v>
      </c>
      <c r="W1005" s="13" t="b">
        <f t="shared" si="108"/>
        <v>1</v>
      </c>
      <c r="X1005" s="13" t="b">
        <f t="shared" si="109"/>
        <v>1</v>
      </c>
    </row>
    <row r="1006" spans="1:24">
      <c r="A1006" s="90">
        <v>991</v>
      </c>
      <c r="B1006" s="185"/>
      <c r="C1006" s="186"/>
      <c r="D1006" s="177"/>
      <c r="E1006" s="177"/>
      <c r="F1006" s="177"/>
      <c r="G1006" s="178"/>
      <c r="H1006" s="178"/>
      <c r="I1006" s="178"/>
      <c r="J1006" s="178"/>
      <c r="K1006" s="178"/>
      <c r="L1006" s="178"/>
      <c r="M1006" s="178"/>
      <c r="N1006" s="178"/>
      <c r="O1006" s="178"/>
      <c r="P1006" s="178"/>
      <c r="Q1006" s="178"/>
      <c r="R1006" s="91">
        <f t="shared" si="110"/>
        <v>0</v>
      </c>
      <c r="S1006" s="13" t="b">
        <f t="shared" si="111"/>
        <v>1</v>
      </c>
      <c r="T1006" s="13" t="b">
        <f t="shared" si="112"/>
        <v>1</v>
      </c>
      <c r="U1006" s="13" t="b">
        <f t="shared" si="113"/>
        <v>1</v>
      </c>
      <c r="V1006" s="13" t="b">
        <f t="shared" si="107"/>
        <v>1</v>
      </c>
      <c r="W1006" s="13" t="b">
        <f t="shared" si="108"/>
        <v>1</v>
      </c>
      <c r="X1006" s="13" t="b">
        <f t="shared" si="109"/>
        <v>1</v>
      </c>
    </row>
    <row r="1007" spans="1:24">
      <c r="A1007" s="90">
        <v>992</v>
      </c>
      <c r="B1007" s="185"/>
      <c r="C1007" s="186"/>
      <c r="D1007" s="177"/>
      <c r="E1007" s="177"/>
      <c r="F1007" s="177"/>
      <c r="G1007" s="178"/>
      <c r="H1007" s="178"/>
      <c r="I1007" s="178"/>
      <c r="J1007" s="178"/>
      <c r="K1007" s="178"/>
      <c r="L1007" s="178"/>
      <c r="M1007" s="178"/>
      <c r="N1007" s="178"/>
      <c r="O1007" s="178"/>
      <c r="P1007" s="178"/>
      <c r="Q1007" s="178"/>
      <c r="R1007" s="91">
        <f t="shared" si="110"/>
        <v>0</v>
      </c>
      <c r="S1007" s="13" t="b">
        <f t="shared" si="111"/>
        <v>1</v>
      </c>
      <c r="T1007" s="13" t="b">
        <f t="shared" si="112"/>
        <v>1</v>
      </c>
      <c r="U1007" s="13" t="b">
        <f t="shared" si="113"/>
        <v>1</v>
      </c>
      <c r="V1007" s="13" t="b">
        <f t="shared" si="107"/>
        <v>1</v>
      </c>
      <c r="W1007" s="13" t="b">
        <f t="shared" si="108"/>
        <v>1</v>
      </c>
      <c r="X1007" s="13" t="b">
        <f t="shared" si="109"/>
        <v>1</v>
      </c>
    </row>
    <row r="1008" spans="1:24">
      <c r="A1008" s="90">
        <v>993</v>
      </c>
      <c r="B1008" s="185"/>
      <c r="C1008" s="186"/>
      <c r="D1008" s="177"/>
      <c r="E1008" s="177"/>
      <c r="F1008" s="177"/>
      <c r="G1008" s="178"/>
      <c r="H1008" s="178"/>
      <c r="I1008" s="178"/>
      <c r="J1008" s="178"/>
      <c r="K1008" s="178"/>
      <c r="L1008" s="178"/>
      <c r="M1008" s="178"/>
      <c r="N1008" s="178"/>
      <c r="O1008" s="178"/>
      <c r="P1008" s="178"/>
      <c r="Q1008" s="178"/>
      <c r="R1008" s="91">
        <f t="shared" si="110"/>
        <v>0</v>
      </c>
      <c r="S1008" s="13" t="b">
        <f t="shared" si="111"/>
        <v>1</v>
      </c>
      <c r="T1008" s="13" t="b">
        <f t="shared" si="112"/>
        <v>1</v>
      </c>
      <c r="U1008" s="13" t="b">
        <f t="shared" si="113"/>
        <v>1</v>
      </c>
      <c r="V1008" s="13" t="b">
        <f t="shared" si="107"/>
        <v>1</v>
      </c>
      <c r="W1008" s="13" t="b">
        <f t="shared" si="108"/>
        <v>1</v>
      </c>
      <c r="X1008" s="13" t="b">
        <f t="shared" si="109"/>
        <v>1</v>
      </c>
    </row>
    <row r="1009" spans="1:25">
      <c r="A1009" s="90">
        <v>994</v>
      </c>
      <c r="B1009" s="185"/>
      <c r="C1009" s="186"/>
      <c r="D1009" s="177"/>
      <c r="E1009" s="177"/>
      <c r="F1009" s="177"/>
      <c r="G1009" s="178"/>
      <c r="H1009" s="178"/>
      <c r="I1009" s="178"/>
      <c r="J1009" s="178"/>
      <c r="K1009" s="178"/>
      <c r="L1009" s="178"/>
      <c r="M1009" s="178"/>
      <c r="N1009" s="178"/>
      <c r="O1009" s="178"/>
      <c r="P1009" s="178"/>
      <c r="Q1009" s="178"/>
      <c r="R1009" s="91">
        <f t="shared" si="110"/>
        <v>0</v>
      </c>
      <c r="S1009" s="13" t="b">
        <f t="shared" si="111"/>
        <v>1</v>
      </c>
      <c r="T1009" s="13" t="b">
        <f t="shared" si="112"/>
        <v>1</v>
      </c>
      <c r="U1009" s="13" t="b">
        <f t="shared" si="113"/>
        <v>1</v>
      </c>
      <c r="V1009" s="13" t="b">
        <f t="shared" si="107"/>
        <v>1</v>
      </c>
      <c r="W1009" s="13" t="b">
        <f t="shared" si="108"/>
        <v>1</v>
      </c>
      <c r="X1009" s="13" t="b">
        <f t="shared" si="109"/>
        <v>1</v>
      </c>
    </row>
    <row r="1010" spans="1:25">
      <c r="A1010" s="90">
        <v>995</v>
      </c>
      <c r="B1010" s="185"/>
      <c r="C1010" s="186"/>
      <c r="D1010" s="177"/>
      <c r="E1010" s="177"/>
      <c r="F1010" s="177"/>
      <c r="G1010" s="178"/>
      <c r="H1010" s="178"/>
      <c r="I1010" s="178"/>
      <c r="J1010" s="178"/>
      <c r="K1010" s="178"/>
      <c r="L1010" s="178"/>
      <c r="M1010" s="178"/>
      <c r="N1010" s="178"/>
      <c r="O1010" s="178"/>
      <c r="P1010" s="178"/>
      <c r="Q1010" s="178"/>
      <c r="R1010" s="91">
        <f t="shared" si="110"/>
        <v>0</v>
      </c>
      <c r="S1010" s="13" t="b">
        <f t="shared" si="111"/>
        <v>1</v>
      </c>
      <c r="T1010" s="13" t="b">
        <f t="shared" si="112"/>
        <v>1</v>
      </c>
      <c r="U1010" s="13" t="b">
        <f t="shared" si="113"/>
        <v>1</v>
      </c>
      <c r="V1010" s="13" t="b">
        <f t="shared" si="107"/>
        <v>1</v>
      </c>
      <c r="W1010" s="13" t="b">
        <f t="shared" si="108"/>
        <v>1</v>
      </c>
      <c r="X1010" s="13" t="b">
        <f t="shared" si="109"/>
        <v>1</v>
      </c>
    </row>
    <row r="1011" spans="1:25">
      <c r="A1011" s="90">
        <v>996</v>
      </c>
      <c r="B1011" s="185"/>
      <c r="C1011" s="186"/>
      <c r="D1011" s="177"/>
      <c r="E1011" s="177"/>
      <c r="F1011" s="177"/>
      <c r="G1011" s="178"/>
      <c r="H1011" s="178"/>
      <c r="I1011" s="178"/>
      <c r="J1011" s="178"/>
      <c r="K1011" s="178"/>
      <c r="L1011" s="178"/>
      <c r="M1011" s="178"/>
      <c r="N1011" s="178"/>
      <c r="O1011" s="178"/>
      <c r="P1011" s="178"/>
      <c r="Q1011" s="178"/>
      <c r="R1011" s="91">
        <f t="shared" si="110"/>
        <v>0</v>
      </c>
      <c r="S1011" s="13" t="b">
        <f t="shared" si="111"/>
        <v>1</v>
      </c>
      <c r="T1011" s="13" t="b">
        <f t="shared" si="112"/>
        <v>1</v>
      </c>
      <c r="U1011" s="13" t="b">
        <f t="shared" si="113"/>
        <v>1</v>
      </c>
      <c r="V1011" s="13" t="b">
        <f t="shared" si="107"/>
        <v>1</v>
      </c>
      <c r="W1011" s="13" t="b">
        <f t="shared" si="108"/>
        <v>1</v>
      </c>
      <c r="X1011" s="13" t="b">
        <f t="shared" si="109"/>
        <v>1</v>
      </c>
    </row>
    <row r="1012" spans="1:25">
      <c r="A1012" s="90">
        <v>997</v>
      </c>
      <c r="B1012" s="185"/>
      <c r="C1012" s="186"/>
      <c r="D1012" s="177"/>
      <c r="E1012" s="177"/>
      <c r="F1012" s="177"/>
      <c r="G1012" s="178"/>
      <c r="H1012" s="178"/>
      <c r="I1012" s="178"/>
      <c r="J1012" s="178"/>
      <c r="K1012" s="178"/>
      <c r="L1012" s="178"/>
      <c r="M1012" s="178"/>
      <c r="N1012" s="178"/>
      <c r="O1012" s="178"/>
      <c r="P1012" s="178"/>
      <c r="Q1012" s="178"/>
      <c r="R1012" s="91">
        <f t="shared" si="110"/>
        <v>0</v>
      </c>
      <c r="S1012" s="13" t="b">
        <f t="shared" si="111"/>
        <v>1</v>
      </c>
      <c r="T1012" s="13" t="b">
        <f t="shared" si="112"/>
        <v>1</v>
      </c>
      <c r="U1012" s="13" t="b">
        <f t="shared" si="113"/>
        <v>1</v>
      </c>
      <c r="V1012" s="13" t="b">
        <f t="shared" si="107"/>
        <v>1</v>
      </c>
      <c r="W1012" s="13" t="b">
        <f t="shared" si="108"/>
        <v>1</v>
      </c>
      <c r="X1012" s="13" t="b">
        <f t="shared" si="109"/>
        <v>1</v>
      </c>
    </row>
    <row r="1013" spans="1:25">
      <c r="A1013" s="90">
        <v>998</v>
      </c>
      <c r="B1013" s="185"/>
      <c r="C1013" s="186"/>
      <c r="D1013" s="177"/>
      <c r="E1013" s="177"/>
      <c r="F1013" s="177"/>
      <c r="G1013" s="178"/>
      <c r="H1013" s="178"/>
      <c r="I1013" s="178"/>
      <c r="J1013" s="178"/>
      <c r="K1013" s="178"/>
      <c r="L1013" s="178"/>
      <c r="M1013" s="178"/>
      <c r="N1013" s="178"/>
      <c r="O1013" s="178"/>
      <c r="P1013" s="178"/>
      <c r="Q1013" s="178"/>
      <c r="R1013" s="91">
        <f t="shared" si="110"/>
        <v>0</v>
      </c>
      <c r="S1013" s="13" t="b">
        <f t="shared" si="111"/>
        <v>1</v>
      </c>
      <c r="T1013" s="13" t="b">
        <f t="shared" si="112"/>
        <v>1</v>
      </c>
      <c r="U1013" s="13" t="b">
        <f t="shared" si="113"/>
        <v>1</v>
      </c>
      <c r="V1013" s="13" t="b">
        <f t="shared" si="107"/>
        <v>1</v>
      </c>
      <c r="W1013" s="13" t="b">
        <f t="shared" si="108"/>
        <v>1</v>
      </c>
      <c r="X1013" s="13" t="b">
        <f t="shared" si="109"/>
        <v>1</v>
      </c>
    </row>
    <row r="1014" spans="1:25">
      <c r="A1014" s="90">
        <v>999</v>
      </c>
      <c r="B1014" s="185"/>
      <c r="C1014" s="186"/>
      <c r="D1014" s="177"/>
      <c r="E1014" s="177"/>
      <c r="F1014" s="177"/>
      <c r="G1014" s="178"/>
      <c r="H1014" s="178"/>
      <c r="I1014" s="178"/>
      <c r="J1014" s="178"/>
      <c r="K1014" s="178"/>
      <c r="L1014" s="178"/>
      <c r="M1014" s="178"/>
      <c r="N1014" s="178"/>
      <c r="O1014" s="178"/>
      <c r="P1014" s="178"/>
      <c r="Q1014" s="178"/>
      <c r="R1014" s="91">
        <f t="shared" si="110"/>
        <v>0</v>
      </c>
      <c r="S1014" s="13" t="b">
        <f t="shared" si="111"/>
        <v>1</v>
      </c>
      <c r="T1014" s="13" t="b">
        <f t="shared" si="112"/>
        <v>1</v>
      </c>
      <c r="U1014" s="13" t="b">
        <f t="shared" si="113"/>
        <v>1</v>
      </c>
      <c r="V1014" s="13" t="b">
        <f t="shared" si="107"/>
        <v>1</v>
      </c>
      <c r="W1014" s="13" t="b">
        <f t="shared" si="108"/>
        <v>1</v>
      </c>
      <c r="X1014" s="13" t="b">
        <f t="shared" si="109"/>
        <v>1</v>
      </c>
    </row>
    <row r="1015" spans="1:25" ht="16.5" thickBot="1">
      <c r="A1015" s="81">
        <v>1000</v>
      </c>
      <c r="B1015" s="187"/>
      <c r="C1015" s="188"/>
      <c r="D1015" s="180"/>
      <c r="E1015" s="180"/>
      <c r="F1015" s="180"/>
      <c r="G1015" s="181"/>
      <c r="H1015" s="181"/>
      <c r="I1015" s="181"/>
      <c r="J1015" s="181"/>
      <c r="K1015" s="181"/>
      <c r="L1015" s="181"/>
      <c r="M1015" s="181"/>
      <c r="N1015" s="181"/>
      <c r="O1015" s="181"/>
      <c r="P1015" s="181"/>
      <c r="Q1015" s="181"/>
      <c r="R1015" s="92">
        <f t="shared" si="110"/>
        <v>0</v>
      </c>
      <c r="S1015" s="13" t="b">
        <f t="shared" si="111"/>
        <v>1</v>
      </c>
      <c r="T1015" s="13" t="b">
        <f t="shared" si="112"/>
        <v>1</v>
      </c>
      <c r="U1015" s="13" t="b">
        <f t="shared" si="113"/>
        <v>1</v>
      </c>
      <c r="V1015" s="13" t="b">
        <f t="shared" si="107"/>
        <v>1</v>
      </c>
      <c r="W1015" s="13" t="b">
        <f t="shared" si="108"/>
        <v>1</v>
      </c>
      <c r="X1015" s="13" t="b">
        <f t="shared" si="109"/>
        <v>1</v>
      </c>
    </row>
    <row r="1016" spans="1:25" s="10" customFormat="1" ht="15">
      <c r="S1016" s="13"/>
      <c r="T1016" s="13"/>
      <c r="U1016" s="13"/>
      <c r="V1016" s="13"/>
      <c r="W1016" s="13"/>
      <c r="X1016" s="13"/>
      <c r="Y1016" s="13"/>
    </row>
  </sheetData>
  <sheetProtection algorithmName="SHA-512" hashValue="eSdo86bdrvQakxJzg6wJO/yYhphYBQMLacj3Q4tZGmTCyQY5kHO2rn6XmAXY9/kx0SH64g9paM+aSrvnYjQ8lQ==" saltValue="u5nXwGUV5KQrJWhovBqLGQ==" spinCount="100000" sheet="1" objects="1" scenarios="1"/>
  <mergeCells count="6">
    <mergeCell ref="D1:E1"/>
    <mergeCell ref="G11:R11"/>
    <mergeCell ref="B11:F11"/>
    <mergeCell ref="A3:R3"/>
    <mergeCell ref="M8:O8"/>
    <mergeCell ref="M7:O7"/>
  </mergeCells>
  <conditionalFormatting sqref="M8:O8">
    <cfRule type="cellIs" dxfId="158" priority="1" operator="equal">
      <formula>TRUE</formula>
    </cfRule>
    <cfRule type="cellIs" dxfId="157" priority="2" operator="equal">
      <formula>FALSE</formula>
    </cfRule>
  </conditionalFormatting>
  <dataValidations count="5">
    <dataValidation operator="greaterThanOrEqual" allowBlank="1" showInputMessage="1" showErrorMessage="1" sqref="P16:Q1015 G16:N1015" xr:uid="{00000000-0002-0000-0600-000000000000}"/>
    <dataValidation type="list" allowBlank="1" showInputMessage="1" showErrorMessage="1" sqref="D16:D1015" xr:uid="{00000000-0002-0000-0600-000001000000}">
      <formula1>CountriesList</formula1>
    </dataValidation>
    <dataValidation type="list" allowBlank="1" showInputMessage="1" showErrorMessage="1" sqref="E16:E1015" xr:uid="{00000000-0002-0000-0600-000002000000}">
      <formula1>typeofentityList</formula1>
    </dataValidation>
    <dataValidation type="list" allowBlank="1" showInputMessage="1" showErrorMessage="1" sqref="F16:F1015" xr:uid="{00000000-0002-0000-0600-000003000000}">
      <formula1>RelationList</formula1>
    </dataValidation>
    <dataValidation type="whole" operator="greaterThanOrEqual" allowBlank="1" showInputMessage="1" showErrorMessage="1" sqref="O16:O1015" xr:uid="{00000000-0002-0000-0600-000004000000}">
      <formula1>0</formula1>
    </dataValidation>
  </dataValidations>
  <pageMargins left="0" right="0" top="0.74803149606299213" bottom="0.74803149606299213" header="0.31496062992125984" footer="0.31496062992125984"/>
  <pageSetup paperSize="9" scale="47"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5000000}">
          <x14:formula1>
            <xm:f>'Allowed Values'!$B$282:$B$283</xm:f>
          </x14:formula1>
          <xm:sqref>F16:F36</xm:sqref>
        </x14:dataValidation>
        <x14:dataValidation type="list" allowBlank="1" showInputMessage="1" showErrorMessage="1" xr:uid="{00000000-0002-0000-0600-000006000000}">
          <x14:formula1>
            <xm:f>'Allowed Values'!$B$270:$B$275</xm:f>
          </x14:formula1>
          <xm:sqref>E16:E36</xm:sqref>
        </x14:dataValidation>
        <x14:dataValidation type="list" allowBlank="1" showInputMessage="1" showErrorMessage="1" xr:uid="{00000000-0002-0000-0600-000007000000}">
          <x14:formula1>
            <xm:f>'Allowed Values'!$B$11:$B$259</xm:f>
          </x14:formula1>
          <xm:sqref>D16:D36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tabColor theme="8" tint="0.59999389629810485"/>
    <pageSetUpPr fitToPage="1"/>
  </sheetPr>
  <dimension ref="A1:S1016"/>
  <sheetViews>
    <sheetView showGridLines="0" zoomScaleNormal="100" workbookViewId="0"/>
  </sheetViews>
  <sheetFormatPr defaultColWidth="9.140625" defaultRowHeight="15"/>
  <cols>
    <col min="1" max="1" width="7.85546875" style="10" customWidth="1"/>
    <col min="2" max="2" width="23.28515625" style="10" customWidth="1"/>
    <col min="3" max="3" width="15.85546875" style="10" customWidth="1"/>
    <col min="4" max="4" width="19.7109375" style="10" customWidth="1"/>
    <col min="5" max="5" width="24.28515625" style="10" bestFit="1" customWidth="1"/>
    <col min="6" max="6" width="13.140625" style="10" customWidth="1"/>
    <col min="7" max="7" width="17.42578125" style="10" customWidth="1"/>
    <col min="8" max="8" width="15.7109375" style="10" customWidth="1"/>
    <col min="9" max="9" width="14.28515625" style="10" customWidth="1"/>
    <col min="10" max="10" width="14.85546875" style="10" customWidth="1"/>
    <col min="11" max="11" width="17.42578125" style="10" customWidth="1"/>
    <col min="12" max="12" width="16.7109375" style="10" customWidth="1"/>
    <col min="13" max="13" width="13.7109375" style="10" customWidth="1"/>
    <col min="14" max="14" width="14.140625" style="10" customWidth="1"/>
    <col min="15" max="16" width="9.140625" style="10"/>
    <col min="17" max="17" width="21" style="10" bestFit="1" customWidth="1"/>
    <col min="18" max="18" width="22.42578125" style="10" bestFit="1" customWidth="1"/>
    <col min="19" max="19" width="19.85546875" style="10" bestFit="1" customWidth="1"/>
    <col min="20" max="16384" width="9.140625" style="10"/>
  </cols>
  <sheetData>
    <row r="1" spans="1:19" ht="21">
      <c r="A1" s="1" t="s">
        <v>537</v>
      </c>
      <c r="B1" s="1"/>
      <c r="C1" s="69"/>
      <c r="D1" s="822">
        <f>'General Info'!D22</f>
        <v>0</v>
      </c>
      <c r="E1" s="822"/>
      <c r="F1" s="69"/>
      <c r="G1" s="69"/>
      <c r="H1" s="69"/>
      <c r="I1" s="69"/>
      <c r="J1" s="69"/>
      <c r="K1" s="69"/>
      <c r="L1" s="69"/>
      <c r="M1" s="69"/>
      <c r="N1" s="69"/>
      <c r="O1" s="13"/>
      <c r="P1" s="13"/>
      <c r="Q1" s="13"/>
    </row>
    <row r="2" spans="1:19" ht="68.25" customHeight="1">
      <c r="A2" s="50"/>
      <c r="B2" s="71"/>
      <c r="C2" s="69"/>
      <c r="D2" s="69"/>
      <c r="E2" s="69"/>
      <c r="F2" s="69"/>
      <c r="G2" s="69"/>
      <c r="H2" s="69"/>
      <c r="I2" s="69"/>
      <c r="J2" s="69"/>
      <c r="K2" s="69"/>
      <c r="L2" s="69"/>
      <c r="M2" s="69"/>
      <c r="N2" s="69"/>
      <c r="O2" s="13"/>
      <c r="P2" s="13"/>
      <c r="Q2" s="13"/>
    </row>
    <row r="3" spans="1:19" ht="18.75">
      <c r="A3" s="821" t="s">
        <v>1481</v>
      </c>
      <c r="B3" s="821"/>
      <c r="C3" s="821"/>
      <c r="D3" s="821"/>
      <c r="E3" s="821"/>
      <c r="F3" s="821"/>
      <c r="G3" s="821"/>
      <c r="H3" s="821"/>
      <c r="I3" s="821"/>
      <c r="J3" s="821"/>
      <c r="K3" s="821"/>
      <c r="L3" s="821"/>
      <c r="M3" s="821"/>
      <c r="N3" s="821"/>
      <c r="O3" s="13"/>
      <c r="P3" s="13"/>
      <c r="Q3" s="13"/>
    </row>
    <row r="4" spans="1:19" ht="18.75">
      <c r="A4" s="93"/>
      <c r="B4" s="19" t="s">
        <v>78</v>
      </c>
      <c r="C4" s="20"/>
      <c r="D4" s="20"/>
      <c r="E4" s="20"/>
      <c r="F4" s="20"/>
      <c r="G4" s="69"/>
      <c r="H4" s="69"/>
      <c r="I4" s="69"/>
      <c r="J4" s="69"/>
      <c r="K4" s="69"/>
      <c r="L4" s="69"/>
      <c r="M4" s="69"/>
      <c r="N4" s="69"/>
      <c r="O4" s="13"/>
      <c r="P4" s="13"/>
      <c r="Q4" s="13"/>
    </row>
    <row r="5" spans="1:19" ht="18.75">
      <c r="A5" s="93"/>
      <c r="B5" s="53" t="s">
        <v>534</v>
      </c>
      <c r="C5" s="20"/>
      <c r="D5" s="20"/>
      <c r="E5" s="20"/>
      <c r="F5" s="20"/>
      <c r="G5" s="69"/>
      <c r="H5" s="69"/>
      <c r="I5" s="864" t="s">
        <v>67</v>
      </c>
      <c r="J5" s="864"/>
      <c r="K5" s="864"/>
      <c r="L5" s="864"/>
      <c r="M5" s="6"/>
      <c r="N5" s="6"/>
      <c r="O5" s="13"/>
      <c r="P5" s="13"/>
      <c r="Q5" s="13"/>
    </row>
    <row r="6" spans="1:19" ht="15.75">
      <c r="A6" s="50"/>
      <c r="B6" s="53" t="s">
        <v>629</v>
      </c>
      <c r="C6" s="69"/>
      <c r="D6" s="69"/>
      <c r="E6" s="69"/>
      <c r="F6" s="69"/>
      <c r="G6" s="69"/>
      <c r="H6" s="69"/>
      <c r="I6" s="865" t="b">
        <f>IF(AND(O6=TRUE,P6=TRUE,Q6=TRUE,R6=TRUE,S6=TRUE),TRUE,FALSE)</f>
        <v>0</v>
      </c>
      <c r="J6" s="865"/>
      <c r="K6" s="865"/>
      <c r="L6" s="865"/>
      <c r="M6" s="69"/>
      <c r="N6" s="69"/>
      <c r="O6" s="13" t="b">
        <f>IF(ISNA(MATCH(FALSE,O16:O1015,0)),TRUE,FALSE)</f>
        <v>0</v>
      </c>
      <c r="P6" s="13" t="b">
        <f>IF(ISNA(MATCH(FALSE,P16:P1015,0)),TRUE,FALSE)</f>
        <v>0</v>
      </c>
      <c r="Q6" s="13" t="b">
        <f>IF(ISNA(MATCH(FALSE,Q16:Q1015,0)),TRUE,FALSE)</f>
        <v>1</v>
      </c>
      <c r="R6" s="13" t="b">
        <f>IF(ISNA(MATCH(FALSE,R16:R1015,0)),TRUE,FALSE)</f>
        <v>1</v>
      </c>
      <c r="S6" s="13" t="b">
        <f>IF(ISNA(MATCH(FALSE,S16:S1015,0)),TRUE,FALSE)</f>
        <v>1</v>
      </c>
    </row>
    <row r="7" spans="1:19" ht="9" customHeight="1">
      <c r="A7" s="50"/>
      <c r="B7" s="94"/>
      <c r="C7" s="69"/>
      <c r="D7" s="69"/>
      <c r="E7" s="69"/>
      <c r="F7" s="69"/>
      <c r="G7" s="69"/>
      <c r="H7" s="69"/>
      <c r="I7" s="69"/>
      <c r="J7" s="69"/>
      <c r="K7" s="69"/>
      <c r="L7" s="69"/>
      <c r="M7" s="69"/>
      <c r="N7" s="374"/>
      <c r="O7" s="13"/>
      <c r="P7" s="13"/>
    </row>
    <row r="8" spans="1:19" ht="18.75">
      <c r="A8" s="93"/>
      <c r="B8" s="27" t="s">
        <v>79</v>
      </c>
      <c r="C8" s="20"/>
      <c r="D8" s="20"/>
      <c r="E8" s="20"/>
      <c r="F8" s="20"/>
      <c r="G8" s="69"/>
      <c r="H8" s="69"/>
      <c r="I8" s="69"/>
      <c r="J8" s="69"/>
      <c r="K8" s="69"/>
      <c r="L8" s="69"/>
      <c r="M8" s="69"/>
      <c r="N8" s="69"/>
      <c r="O8" s="13"/>
      <c r="P8" s="13"/>
    </row>
    <row r="9" spans="1:19" ht="29.25" customHeight="1">
      <c r="A9" s="95"/>
      <c r="B9" s="33" t="s">
        <v>377</v>
      </c>
      <c r="C9" s="52"/>
      <c r="D9" s="52"/>
      <c r="E9" s="52"/>
      <c r="F9" s="52"/>
      <c r="G9" s="69"/>
      <c r="H9" s="69"/>
      <c r="I9" s="69"/>
      <c r="J9" s="69"/>
      <c r="K9" s="268"/>
      <c r="L9" s="69"/>
      <c r="M9" s="69"/>
      <c r="N9" s="69"/>
      <c r="O9" s="13"/>
      <c r="P9" s="13"/>
      <c r="Q9" s="13"/>
    </row>
    <row r="10" spans="1:19" ht="16.5" thickBot="1">
      <c r="A10" s="96"/>
      <c r="B10" s="79" t="s">
        <v>70</v>
      </c>
      <c r="C10" s="79" t="s">
        <v>74</v>
      </c>
      <c r="D10" s="79" t="s">
        <v>75</v>
      </c>
      <c r="E10" s="79" t="s">
        <v>76</v>
      </c>
      <c r="F10" s="79" t="s">
        <v>77</v>
      </c>
      <c r="G10" s="79" t="s">
        <v>329</v>
      </c>
      <c r="H10" s="79" t="s">
        <v>330</v>
      </c>
      <c r="I10" s="79" t="s">
        <v>334</v>
      </c>
      <c r="J10" s="79" t="s">
        <v>335</v>
      </c>
      <c r="K10" s="79" t="s">
        <v>336</v>
      </c>
      <c r="L10" s="79" t="s">
        <v>337</v>
      </c>
      <c r="M10" s="79" t="s">
        <v>338</v>
      </c>
      <c r="N10" s="79" t="s">
        <v>339</v>
      </c>
      <c r="O10" s="13"/>
      <c r="P10" s="13"/>
      <c r="Q10" s="13"/>
    </row>
    <row r="11" spans="1:19" ht="21.75" customHeight="1" thickBot="1">
      <c r="A11" s="97"/>
      <c r="B11" s="858" t="s">
        <v>64</v>
      </c>
      <c r="C11" s="859"/>
      <c r="D11" s="859"/>
      <c r="E11" s="859"/>
      <c r="F11" s="860"/>
      <c r="G11" s="855" t="s">
        <v>390</v>
      </c>
      <c r="H11" s="856"/>
      <c r="I11" s="856"/>
      <c r="J11" s="856"/>
      <c r="K11" s="856"/>
      <c r="L11" s="856"/>
      <c r="M11" s="856"/>
      <c r="N11" s="857"/>
      <c r="O11" s="13"/>
      <c r="P11" s="13"/>
      <c r="Q11" s="13"/>
    </row>
    <row r="12" spans="1:19" ht="78.75">
      <c r="A12" s="60" t="s">
        <v>403</v>
      </c>
      <c r="B12" s="38" t="s">
        <v>15</v>
      </c>
      <c r="C12" s="38" t="s">
        <v>406</v>
      </c>
      <c r="D12" s="38" t="s">
        <v>419</v>
      </c>
      <c r="E12" s="40" t="s">
        <v>9</v>
      </c>
      <c r="F12" s="40" t="s">
        <v>12</v>
      </c>
      <c r="G12" s="98" t="s">
        <v>535</v>
      </c>
      <c r="H12" s="98" t="s">
        <v>383</v>
      </c>
      <c r="I12" s="34" t="s">
        <v>391</v>
      </c>
      <c r="J12" s="34" t="s">
        <v>392</v>
      </c>
      <c r="K12" s="34" t="s">
        <v>569</v>
      </c>
      <c r="L12" s="34" t="s">
        <v>641</v>
      </c>
      <c r="M12" s="34" t="s">
        <v>394</v>
      </c>
      <c r="N12" s="98" t="s">
        <v>393</v>
      </c>
      <c r="O12" s="13"/>
      <c r="P12" s="13"/>
      <c r="Q12" s="13"/>
    </row>
    <row r="13" spans="1:19" ht="25.5" customHeight="1">
      <c r="A13" s="90"/>
      <c r="B13" s="71"/>
      <c r="C13" s="85"/>
      <c r="D13" s="85"/>
      <c r="E13" s="85"/>
      <c r="F13" s="85"/>
      <c r="G13" s="99">
        <f>'General Info'!$D$18</f>
        <v>0</v>
      </c>
      <c r="H13" s="99">
        <f>'General Info'!$D$18</f>
        <v>0</v>
      </c>
      <c r="I13" s="99">
        <f>'General Info'!$D$18</f>
        <v>0</v>
      </c>
      <c r="J13" s="99">
        <f>'General Info'!$D$18</f>
        <v>0</v>
      </c>
      <c r="K13" s="99">
        <f>'General Info'!$D$18</f>
        <v>0</v>
      </c>
      <c r="L13" s="99">
        <f>'General Info'!$D$18</f>
        <v>0</v>
      </c>
      <c r="M13" s="99">
        <f>'General Info'!$D$18</f>
        <v>0</v>
      </c>
      <c r="N13" s="99">
        <f>'General Info'!$D$18</f>
        <v>0</v>
      </c>
      <c r="O13" s="13"/>
      <c r="P13" s="13"/>
      <c r="Q13" s="13"/>
    </row>
    <row r="14" spans="1:19" ht="28.5" customHeight="1">
      <c r="A14" s="90"/>
      <c r="B14" s="85"/>
      <c r="C14" s="100"/>
      <c r="D14" s="85"/>
      <c r="E14" s="85"/>
      <c r="F14" s="85"/>
      <c r="G14" s="86" t="s">
        <v>65</v>
      </c>
      <c r="H14" s="86" t="s">
        <v>65</v>
      </c>
      <c r="I14" s="86" t="s">
        <v>65</v>
      </c>
      <c r="J14" s="86" t="s">
        <v>65</v>
      </c>
      <c r="K14" s="86" t="s">
        <v>65</v>
      </c>
      <c r="L14" s="86" t="s">
        <v>65</v>
      </c>
      <c r="M14" s="86" t="s">
        <v>65</v>
      </c>
      <c r="N14" s="86" t="s">
        <v>65</v>
      </c>
      <c r="O14" s="13"/>
      <c r="P14" s="13"/>
      <c r="Q14" s="13"/>
    </row>
    <row r="15" spans="1:19" ht="21.75" customHeight="1" thickBot="1">
      <c r="A15" s="101" t="s">
        <v>14</v>
      </c>
      <c r="B15" s="88"/>
      <c r="C15" s="88"/>
      <c r="D15" s="88"/>
      <c r="E15" s="89"/>
      <c r="F15" s="88"/>
      <c r="G15" s="47">
        <f>SUM(G16:G1015)</f>
        <v>0</v>
      </c>
      <c r="H15" s="47">
        <f t="shared" ref="H15:N15" si="0">SUM(H16:H1015)</f>
        <v>0</v>
      </c>
      <c r="I15" s="47">
        <f t="shared" si="0"/>
        <v>0</v>
      </c>
      <c r="J15" s="47">
        <f t="shared" si="0"/>
        <v>0</v>
      </c>
      <c r="K15" s="47">
        <f t="shared" si="0"/>
        <v>0</v>
      </c>
      <c r="L15" s="47">
        <f t="shared" si="0"/>
        <v>0</v>
      </c>
      <c r="M15" s="47">
        <f>SUM(M16:M1015)</f>
        <v>0</v>
      </c>
      <c r="N15" s="47">
        <f t="shared" si="0"/>
        <v>0</v>
      </c>
      <c r="O15" s="13"/>
      <c r="P15" s="13"/>
      <c r="Q15" s="13" t="s">
        <v>546</v>
      </c>
      <c r="R15" s="13" t="s">
        <v>548</v>
      </c>
      <c r="S15" s="13" t="s">
        <v>549</v>
      </c>
    </row>
    <row r="16" spans="1:19" ht="16.5" customHeight="1" thickTop="1">
      <c r="A16" s="90">
        <v>1</v>
      </c>
      <c r="B16" s="185"/>
      <c r="C16" s="186"/>
      <c r="D16" s="177"/>
      <c r="E16" s="177"/>
      <c r="F16" s="177"/>
      <c r="G16" s="178"/>
      <c r="H16" s="178"/>
      <c r="I16" s="179"/>
      <c r="J16" s="179"/>
      <c r="K16" s="179"/>
      <c r="L16" s="179"/>
      <c r="M16" s="91">
        <f>SUM(I16:L16)</f>
        <v>0</v>
      </c>
      <c r="N16" s="179"/>
      <c r="O16" s="13" t="b">
        <f>IF(ISBLANK(B16),FALSE,IF(OR(ISBLANK(C16),ISBLANK(D16),ISBLANK(E16),ISBLANK(F16),ISBLANK(G16),ISBLANK(H16),ISBLANK(I16),ISBLANK(J16),ISBLANK(L16),ISBLANK(M16),ISBLANK(N16)),FALSE,TRUE))</f>
        <v>0</v>
      </c>
      <c r="P16" s="13" t="b">
        <f>IF(OR(AND(B16="N/A",D16="N/A",E16="N/A",F16="N/A",G16=0,H16=0,M16=0,N16=0),AND(B16&lt;&gt;"N/A",D16&lt;&gt;"N/A",E16&lt;&gt;"N/A",F16&lt;&gt;"N/A",G16&lt;&gt;0),AND(B16&lt;&gt;"N/A",D16&lt;&gt;"N/A",E16&lt;&gt;"N/A",F16&lt;&gt;"N/A",H16&lt;&gt;0),AND(B16&lt;&gt;"N/A",D16&lt;&gt;"N/A",E16&lt;&gt;"N/A",F16&lt;&gt;"N/A",M16&gt;0),AND(B16&lt;&gt;"N/A",D16&lt;&gt;"N/A",E16&lt;&gt;"N/A",F16&lt;&gt;"N/A",N16&lt;&gt;0)),TRUE,FALSE)</f>
        <v>0</v>
      </c>
      <c r="Q16" s="13" t="b">
        <f t="shared" ref="Q16:Q79" si="1">IF(D16="",TRUE,(IF(ISNUMBER(MATCH(D16,CountriesList,0)),TRUE,FALSE)))</f>
        <v>1</v>
      </c>
      <c r="R16" s="13" t="b">
        <f t="shared" ref="R16:R79" si="2">IF(E16="",TRUE,(IF(ISNUMBER(MATCH(E16,typeofentityList,0)),TRUE,FALSE)))</f>
        <v>1</v>
      </c>
      <c r="S16" s="13" t="b">
        <f t="shared" ref="S16:S79" si="3">IF(F16="",TRUE,(IF(ISNUMBER(MATCH(F16,RelationList,0)),TRUE,FALSE)))</f>
        <v>1</v>
      </c>
    </row>
    <row r="17" spans="1:19" ht="16.5" customHeight="1">
      <c r="A17" s="90">
        <v>2</v>
      </c>
      <c r="B17" s="185"/>
      <c r="C17" s="185"/>
      <c r="D17" s="177"/>
      <c r="E17" s="177"/>
      <c r="F17" s="177"/>
      <c r="G17" s="178"/>
      <c r="H17" s="178"/>
      <c r="I17" s="179"/>
      <c r="J17" s="179"/>
      <c r="K17" s="179"/>
      <c r="L17" s="179"/>
      <c r="M17" s="91">
        <f t="shared" ref="M17:M80" si="4">SUM(I17:L17)</f>
        <v>0</v>
      </c>
      <c r="N17" s="179"/>
      <c r="O17" s="13" t="b">
        <f>IF(ISBLANK(B17),TRUE,IF(OR(ISBLANK(C17),ISBLANK(D17),ISBLANK(E17),ISBLANK(F17),ISBLANK(G17),ISBLANK(H17),ISBLANK(I17),ISBLANK(J17),ISBLANK(L17),ISBLANK(M17),ISBLANK(N17)),FALSE,TRUE))</f>
        <v>1</v>
      </c>
      <c r="P17" s="13" t="b">
        <f>IF(OR(AND(B17="N/A",D17="N/A",E17="N/A",F17="N/A",G17=0,H17=0,M17=0,N17=0),AND(ISBLANK(B17),ISBLANK(D17),ISBLANK(E17),ISBLANK(F17),ISBLANK(G17),ISBLANK(H17),M17=0,ISBLANK(N17)),AND(NOT(ISBLANK(B17)),NOT(ISBLANK(D17)),NOT(ISBLANK(E17)),NOT(ISBLANK(F17)),B17&lt;&gt;"N/A",D17&lt;&gt;"N/A",E17&lt;&gt;"N/A",F17&lt;&gt;"N/A",OR(G17&lt;&gt;0,H17&lt;&gt;0,M17&gt;0,N17&lt;&gt;0))),TRUE,FALSE)</f>
        <v>1</v>
      </c>
      <c r="Q17" s="13" t="b">
        <f t="shared" si="1"/>
        <v>1</v>
      </c>
      <c r="R17" s="13" t="b">
        <f t="shared" si="2"/>
        <v>1</v>
      </c>
      <c r="S17" s="13" t="b">
        <f t="shared" si="3"/>
        <v>1</v>
      </c>
    </row>
    <row r="18" spans="1:19" ht="16.5" customHeight="1">
      <c r="A18" s="90">
        <v>3</v>
      </c>
      <c r="B18" s="185"/>
      <c r="C18" s="185"/>
      <c r="D18" s="177"/>
      <c r="E18" s="177"/>
      <c r="F18" s="177"/>
      <c r="G18" s="178"/>
      <c r="H18" s="178"/>
      <c r="I18" s="179"/>
      <c r="J18" s="179"/>
      <c r="K18" s="179"/>
      <c r="L18" s="179"/>
      <c r="M18" s="91">
        <f t="shared" si="4"/>
        <v>0</v>
      </c>
      <c r="N18" s="179"/>
      <c r="O18" s="13" t="b">
        <f t="shared" ref="O18:O81" si="5">IF(ISBLANK(B18),TRUE,IF(OR(ISBLANK(C18),ISBLANK(D18),ISBLANK(E18),ISBLANK(F18),ISBLANK(G18),ISBLANK(H18),ISBLANK(I18),ISBLANK(J18),ISBLANK(L18),ISBLANK(M18),ISBLANK(N18)),FALSE,TRUE))</f>
        <v>1</v>
      </c>
      <c r="P18" s="13" t="b">
        <f t="shared" ref="P18:P81" si="6">IF(OR(AND(B18="N/A",D18="N/A",E18="N/A",F18="N/A",G18=0,H18=0,M18=0,N18=0),AND(ISBLANK(B18),ISBLANK(D18),ISBLANK(E18),ISBLANK(F18),ISBLANK(G18),ISBLANK(H18),M18=0,ISBLANK(N18)),AND(NOT(ISBLANK(B18)),NOT(ISBLANK(D18)),NOT(ISBLANK(E18)),NOT(ISBLANK(F18)),B18&lt;&gt;"N/A",D18&lt;&gt;"N/A",E18&lt;&gt;"N/A",F18&lt;&gt;"N/A",OR(G18&lt;&gt;0,H18&lt;&gt;0,M18&gt;0,N18&lt;&gt;0))),TRUE,FALSE)</f>
        <v>1</v>
      </c>
      <c r="Q18" s="13" t="b">
        <f t="shared" si="1"/>
        <v>1</v>
      </c>
      <c r="R18" s="13" t="b">
        <f t="shared" si="2"/>
        <v>1</v>
      </c>
      <c r="S18" s="13" t="b">
        <f t="shared" si="3"/>
        <v>1</v>
      </c>
    </row>
    <row r="19" spans="1:19" ht="16.5" customHeight="1">
      <c r="A19" s="90">
        <v>4</v>
      </c>
      <c r="B19" s="185"/>
      <c r="C19" s="185"/>
      <c r="D19" s="177"/>
      <c r="E19" s="177"/>
      <c r="F19" s="177"/>
      <c r="G19" s="178"/>
      <c r="H19" s="178"/>
      <c r="I19" s="179"/>
      <c r="J19" s="179"/>
      <c r="K19" s="179"/>
      <c r="L19" s="179"/>
      <c r="M19" s="91">
        <f t="shared" si="4"/>
        <v>0</v>
      </c>
      <c r="N19" s="179"/>
      <c r="O19" s="13" t="b">
        <f t="shared" si="5"/>
        <v>1</v>
      </c>
      <c r="P19" s="13" t="b">
        <f t="shared" si="6"/>
        <v>1</v>
      </c>
      <c r="Q19" s="13" t="b">
        <f t="shared" si="1"/>
        <v>1</v>
      </c>
      <c r="R19" s="13" t="b">
        <f t="shared" si="2"/>
        <v>1</v>
      </c>
      <c r="S19" s="13" t="b">
        <f t="shared" si="3"/>
        <v>1</v>
      </c>
    </row>
    <row r="20" spans="1:19" ht="16.5" customHeight="1">
      <c r="A20" s="90">
        <v>5</v>
      </c>
      <c r="B20" s="185"/>
      <c r="C20" s="185"/>
      <c r="D20" s="177"/>
      <c r="E20" s="177"/>
      <c r="F20" s="177"/>
      <c r="G20" s="178"/>
      <c r="H20" s="178"/>
      <c r="I20" s="179"/>
      <c r="J20" s="179"/>
      <c r="K20" s="179"/>
      <c r="L20" s="179"/>
      <c r="M20" s="91">
        <f t="shared" si="4"/>
        <v>0</v>
      </c>
      <c r="N20" s="179"/>
      <c r="O20" s="13" t="b">
        <f t="shared" si="5"/>
        <v>1</v>
      </c>
      <c r="P20" s="13" t="b">
        <f t="shared" si="6"/>
        <v>1</v>
      </c>
      <c r="Q20" s="13" t="b">
        <f t="shared" si="1"/>
        <v>1</v>
      </c>
      <c r="R20" s="13" t="b">
        <f t="shared" si="2"/>
        <v>1</v>
      </c>
      <c r="S20" s="13" t="b">
        <f t="shared" si="3"/>
        <v>1</v>
      </c>
    </row>
    <row r="21" spans="1:19" ht="16.5" customHeight="1">
      <c r="A21" s="90">
        <v>6</v>
      </c>
      <c r="B21" s="185"/>
      <c r="C21" s="185"/>
      <c r="D21" s="177"/>
      <c r="E21" s="177"/>
      <c r="F21" s="177"/>
      <c r="G21" s="178"/>
      <c r="H21" s="178"/>
      <c r="I21" s="179"/>
      <c r="J21" s="179"/>
      <c r="K21" s="179"/>
      <c r="L21" s="179"/>
      <c r="M21" s="91">
        <f t="shared" si="4"/>
        <v>0</v>
      </c>
      <c r="N21" s="179"/>
      <c r="O21" s="13" t="b">
        <f t="shared" si="5"/>
        <v>1</v>
      </c>
      <c r="P21" s="13" t="b">
        <f t="shared" si="6"/>
        <v>1</v>
      </c>
      <c r="Q21" s="13" t="b">
        <f t="shared" si="1"/>
        <v>1</v>
      </c>
      <c r="R21" s="13" t="b">
        <f t="shared" si="2"/>
        <v>1</v>
      </c>
      <c r="S21" s="13" t="b">
        <f t="shared" si="3"/>
        <v>1</v>
      </c>
    </row>
    <row r="22" spans="1:19" ht="16.5" customHeight="1">
      <c r="A22" s="90">
        <v>7</v>
      </c>
      <c r="B22" s="185"/>
      <c r="C22" s="185"/>
      <c r="D22" s="177"/>
      <c r="E22" s="177"/>
      <c r="F22" s="177"/>
      <c r="G22" s="178"/>
      <c r="H22" s="178"/>
      <c r="I22" s="179"/>
      <c r="J22" s="179"/>
      <c r="K22" s="179"/>
      <c r="L22" s="179"/>
      <c r="M22" s="91">
        <f t="shared" si="4"/>
        <v>0</v>
      </c>
      <c r="N22" s="179"/>
      <c r="O22" s="13" t="b">
        <f t="shared" si="5"/>
        <v>1</v>
      </c>
      <c r="P22" s="13" t="b">
        <f t="shared" si="6"/>
        <v>1</v>
      </c>
      <c r="Q22" s="13" t="b">
        <f t="shared" si="1"/>
        <v>1</v>
      </c>
      <c r="R22" s="13" t="b">
        <f t="shared" si="2"/>
        <v>1</v>
      </c>
      <c r="S22" s="13" t="b">
        <f t="shared" si="3"/>
        <v>1</v>
      </c>
    </row>
    <row r="23" spans="1:19" ht="15.75">
      <c r="A23" s="90">
        <v>8</v>
      </c>
      <c r="B23" s="185"/>
      <c r="C23" s="185"/>
      <c r="D23" s="177"/>
      <c r="E23" s="177"/>
      <c r="F23" s="177"/>
      <c r="G23" s="178"/>
      <c r="H23" s="178"/>
      <c r="I23" s="179"/>
      <c r="J23" s="179"/>
      <c r="K23" s="179"/>
      <c r="L23" s="179"/>
      <c r="M23" s="91">
        <f t="shared" si="4"/>
        <v>0</v>
      </c>
      <c r="N23" s="179"/>
      <c r="O23" s="13" t="b">
        <f t="shared" si="5"/>
        <v>1</v>
      </c>
      <c r="P23" s="13" t="b">
        <f t="shared" si="6"/>
        <v>1</v>
      </c>
      <c r="Q23" s="13" t="b">
        <f t="shared" si="1"/>
        <v>1</v>
      </c>
      <c r="R23" s="13" t="b">
        <f t="shared" si="2"/>
        <v>1</v>
      </c>
      <c r="S23" s="13" t="b">
        <f t="shared" si="3"/>
        <v>1</v>
      </c>
    </row>
    <row r="24" spans="1:19" ht="15.75">
      <c r="A24" s="90">
        <v>9</v>
      </c>
      <c r="B24" s="185"/>
      <c r="C24" s="185"/>
      <c r="D24" s="177"/>
      <c r="E24" s="177"/>
      <c r="F24" s="177"/>
      <c r="G24" s="178"/>
      <c r="H24" s="178"/>
      <c r="I24" s="179"/>
      <c r="J24" s="179"/>
      <c r="K24" s="179"/>
      <c r="L24" s="179"/>
      <c r="M24" s="91">
        <f t="shared" si="4"/>
        <v>0</v>
      </c>
      <c r="N24" s="179"/>
      <c r="O24" s="13" t="b">
        <f t="shared" si="5"/>
        <v>1</v>
      </c>
      <c r="P24" s="13" t="b">
        <f t="shared" si="6"/>
        <v>1</v>
      </c>
      <c r="Q24" s="13" t="b">
        <f t="shared" si="1"/>
        <v>1</v>
      </c>
      <c r="R24" s="13" t="b">
        <f t="shared" si="2"/>
        <v>1</v>
      </c>
      <c r="S24" s="13" t="b">
        <f t="shared" si="3"/>
        <v>1</v>
      </c>
    </row>
    <row r="25" spans="1:19" ht="15.75">
      <c r="A25" s="90">
        <v>10</v>
      </c>
      <c r="B25" s="185"/>
      <c r="C25" s="185"/>
      <c r="D25" s="177"/>
      <c r="E25" s="177"/>
      <c r="F25" s="177"/>
      <c r="G25" s="178"/>
      <c r="H25" s="178"/>
      <c r="I25" s="179"/>
      <c r="J25" s="179"/>
      <c r="K25" s="179"/>
      <c r="L25" s="179"/>
      <c r="M25" s="91">
        <f t="shared" si="4"/>
        <v>0</v>
      </c>
      <c r="N25" s="179"/>
      <c r="O25" s="13" t="b">
        <f t="shared" si="5"/>
        <v>1</v>
      </c>
      <c r="P25" s="13" t="b">
        <f t="shared" si="6"/>
        <v>1</v>
      </c>
      <c r="Q25" s="13" t="b">
        <f t="shared" si="1"/>
        <v>1</v>
      </c>
      <c r="R25" s="13" t="b">
        <f t="shared" si="2"/>
        <v>1</v>
      </c>
      <c r="S25" s="13" t="b">
        <f t="shared" si="3"/>
        <v>1</v>
      </c>
    </row>
    <row r="26" spans="1:19" ht="15.75">
      <c r="A26" s="90">
        <v>11</v>
      </c>
      <c r="B26" s="185"/>
      <c r="C26" s="185"/>
      <c r="D26" s="177"/>
      <c r="E26" s="177"/>
      <c r="F26" s="177"/>
      <c r="G26" s="178"/>
      <c r="H26" s="178"/>
      <c r="I26" s="179"/>
      <c r="J26" s="179"/>
      <c r="K26" s="179"/>
      <c r="L26" s="179"/>
      <c r="M26" s="91">
        <f t="shared" si="4"/>
        <v>0</v>
      </c>
      <c r="N26" s="179"/>
      <c r="O26" s="13" t="b">
        <f t="shared" si="5"/>
        <v>1</v>
      </c>
      <c r="P26" s="13" t="b">
        <f t="shared" si="6"/>
        <v>1</v>
      </c>
      <c r="Q26" s="13" t="b">
        <f t="shared" si="1"/>
        <v>1</v>
      </c>
      <c r="R26" s="13" t="b">
        <f t="shared" si="2"/>
        <v>1</v>
      </c>
      <c r="S26" s="13" t="b">
        <f t="shared" si="3"/>
        <v>1</v>
      </c>
    </row>
    <row r="27" spans="1:19" ht="15.75">
      <c r="A27" s="90">
        <v>12</v>
      </c>
      <c r="B27" s="185"/>
      <c r="C27" s="185"/>
      <c r="D27" s="177"/>
      <c r="E27" s="177"/>
      <c r="F27" s="177"/>
      <c r="G27" s="178"/>
      <c r="H27" s="178"/>
      <c r="I27" s="179"/>
      <c r="J27" s="179"/>
      <c r="K27" s="179"/>
      <c r="L27" s="179"/>
      <c r="M27" s="91">
        <f t="shared" si="4"/>
        <v>0</v>
      </c>
      <c r="N27" s="179"/>
      <c r="O27" s="13" t="b">
        <f t="shared" si="5"/>
        <v>1</v>
      </c>
      <c r="P27" s="13" t="b">
        <f t="shared" si="6"/>
        <v>1</v>
      </c>
      <c r="Q27" s="13" t="b">
        <f t="shared" si="1"/>
        <v>1</v>
      </c>
      <c r="R27" s="13" t="b">
        <f t="shared" si="2"/>
        <v>1</v>
      </c>
      <c r="S27" s="13" t="b">
        <f t="shared" si="3"/>
        <v>1</v>
      </c>
    </row>
    <row r="28" spans="1:19" ht="15.75">
      <c r="A28" s="90">
        <v>13</v>
      </c>
      <c r="B28" s="185"/>
      <c r="C28" s="185"/>
      <c r="D28" s="177"/>
      <c r="E28" s="177"/>
      <c r="F28" s="177"/>
      <c r="G28" s="178"/>
      <c r="H28" s="178"/>
      <c r="I28" s="179"/>
      <c r="J28" s="179"/>
      <c r="K28" s="179"/>
      <c r="L28" s="179"/>
      <c r="M28" s="91">
        <f t="shared" si="4"/>
        <v>0</v>
      </c>
      <c r="N28" s="179"/>
      <c r="O28" s="13" t="b">
        <f t="shared" si="5"/>
        <v>1</v>
      </c>
      <c r="P28" s="13" t="b">
        <f t="shared" si="6"/>
        <v>1</v>
      </c>
      <c r="Q28" s="13" t="b">
        <f t="shared" si="1"/>
        <v>1</v>
      </c>
      <c r="R28" s="13" t="b">
        <f t="shared" si="2"/>
        <v>1</v>
      </c>
      <c r="S28" s="13" t="b">
        <f t="shared" si="3"/>
        <v>1</v>
      </c>
    </row>
    <row r="29" spans="1:19" ht="15.75">
      <c r="A29" s="90">
        <v>14</v>
      </c>
      <c r="B29" s="185"/>
      <c r="C29" s="185"/>
      <c r="D29" s="177"/>
      <c r="E29" s="177"/>
      <c r="F29" s="177"/>
      <c r="G29" s="178"/>
      <c r="H29" s="178"/>
      <c r="I29" s="179"/>
      <c r="J29" s="179"/>
      <c r="K29" s="179"/>
      <c r="L29" s="179"/>
      <c r="M29" s="91">
        <f t="shared" si="4"/>
        <v>0</v>
      </c>
      <c r="N29" s="179"/>
      <c r="O29" s="13" t="b">
        <f t="shared" si="5"/>
        <v>1</v>
      </c>
      <c r="P29" s="13" t="b">
        <f t="shared" si="6"/>
        <v>1</v>
      </c>
      <c r="Q29" s="13" t="b">
        <f t="shared" si="1"/>
        <v>1</v>
      </c>
      <c r="R29" s="13" t="b">
        <f t="shared" si="2"/>
        <v>1</v>
      </c>
      <c r="S29" s="13" t="b">
        <f t="shared" si="3"/>
        <v>1</v>
      </c>
    </row>
    <row r="30" spans="1:19" ht="15.75">
      <c r="A30" s="90">
        <v>15</v>
      </c>
      <c r="B30" s="185"/>
      <c r="C30" s="185"/>
      <c r="D30" s="177"/>
      <c r="E30" s="177"/>
      <c r="F30" s="177"/>
      <c r="G30" s="178"/>
      <c r="H30" s="178"/>
      <c r="I30" s="179"/>
      <c r="J30" s="179"/>
      <c r="K30" s="179"/>
      <c r="L30" s="179"/>
      <c r="M30" s="91">
        <f t="shared" si="4"/>
        <v>0</v>
      </c>
      <c r="N30" s="179"/>
      <c r="O30" s="13" t="b">
        <f t="shared" si="5"/>
        <v>1</v>
      </c>
      <c r="P30" s="13" t="b">
        <f t="shared" si="6"/>
        <v>1</v>
      </c>
      <c r="Q30" s="13" t="b">
        <f t="shared" si="1"/>
        <v>1</v>
      </c>
      <c r="R30" s="13" t="b">
        <f t="shared" si="2"/>
        <v>1</v>
      </c>
      <c r="S30" s="13" t="b">
        <f t="shared" si="3"/>
        <v>1</v>
      </c>
    </row>
    <row r="31" spans="1:19" ht="15.75">
      <c r="A31" s="90">
        <v>16</v>
      </c>
      <c r="B31" s="185"/>
      <c r="C31" s="185"/>
      <c r="D31" s="177"/>
      <c r="E31" s="177"/>
      <c r="F31" s="177"/>
      <c r="G31" s="178"/>
      <c r="H31" s="178"/>
      <c r="I31" s="179"/>
      <c r="J31" s="179"/>
      <c r="K31" s="179"/>
      <c r="L31" s="179"/>
      <c r="M31" s="91">
        <f t="shared" si="4"/>
        <v>0</v>
      </c>
      <c r="N31" s="179"/>
      <c r="O31" s="13" t="b">
        <f t="shared" si="5"/>
        <v>1</v>
      </c>
      <c r="P31" s="13" t="b">
        <f t="shared" si="6"/>
        <v>1</v>
      </c>
      <c r="Q31" s="13" t="b">
        <f t="shared" si="1"/>
        <v>1</v>
      </c>
      <c r="R31" s="13" t="b">
        <f t="shared" si="2"/>
        <v>1</v>
      </c>
      <c r="S31" s="13" t="b">
        <f t="shared" si="3"/>
        <v>1</v>
      </c>
    </row>
    <row r="32" spans="1:19" ht="15.75">
      <c r="A32" s="90">
        <v>17</v>
      </c>
      <c r="B32" s="185"/>
      <c r="C32" s="185"/>
      <c r="D32" s="177"/>
      <c r="E32" s="177"/>
      <c r="F32" s="177"/>
      <c r="G32" s="178"/>
      <c r="H32" s="178"/>
      <c r="I32" s="179"/>
      <c r="J32" s="179"/>
      <c r="K32" s="179"/>
      <c r="L32" s="179"/>
      <c r="M32" s="91">
        <f t="shared" si="4"/>
        <v>0</v>
      </c>
      <c r="N32" s="179"/>
      <c r="O32" s="13" t="b">
        <f t="shared" si="5"/>
        <v>1</v>
      </c>
      <c r="P32" s="13" t="b">
        <f t="shared" si="6"/>
        <v>1</v>
      </c>
      <c r="Q32" s="13" t="b">
        <f t="shared" si="1"/>
        <v>1</v>
      </c>
      <c r="R32" s="13" t="b">
        <f t="shared" si="2"/>
        <v>1</v>
      </c>
      <c r="S32" s="13" t="b">
        <f t="shared" si="3"/>
        <v>1</v>
      </c>
    </row>
    <row r="33" spans="1:19" ht="15.75">
      <c r="A33" s="90">
        <v>18</v>
      </c>
      <c r="B33" s="185"/>
      <c r="C33" s="185"/>
      <c r="D33" s="177"/>
      <c r="E33" s="177"/>
      <c r="F33" s="177"/>
      <c r="G33" s="178"/>
      <c r="H33" s="178"/>
      <c r="I33" s="179"/>
      <c r="J33" s="179"/>
      <c r="K33" s="179"/>
      <c r="L33" s="179"/>
      <c r="M33" s="91">
        <f t="shared" si="4"/>
        <v>0</v>
      </c>
      <c r="N33" s="179"/>
      <c r="O33" s="13" t="b">
        <f t="shared" si="5"/>
        <v>1</v>
      </c>
      <c r="P33" s="13" t="b">
        <f t="shared" si="6"/>
        <v>1</v>
      </c>
      <c r="Q33" s="13" t="b">
        <f t="shared" si="1"/>
        <v>1</v>
      </c>
      <c r="R33" s="13" t="b">
        <f t="shared" si="2"/>
        <v>1</v>
      </c>
      <c r="S33" s="13" t="b">
        <f t="shared" si="3"/>
        <v>1</v>
      </c>
    </row>
    <row r="34" spans="1:19" ht="15.75">
      <c r="A34" s="90">
        <v>19</v>
      </c>
      <c r="B34" s="185"/>
      <c r="C34" s="185"/>
      <c r="D34" s="177"/>
      <c r="E34" s="177"/>
      <c r="F34" s="177"/>
      <c r="G34" s="178"/>
      <c r="H34" s="178"/>
      <c r="I34" s="179"/>
      <c r="J34" s="179"/>
      <c r="K34" s="179"/>
      <c r="L34" s="179"/>
      <c r="M34" s="91">
        <f t="shared" si="4"/>
        <v>0</v>
      </c>
      <c r="N34" s="179"/>
      <c r="O34" s="13" t="b">
        <f t="shared" si="5"/>
        <v>1</v>
      </c>
      <c r="P34" s="13" t="b">
        <f t="shared" si="6"/>
        <v>1</v>
      </c>
      <c r="Q34" s="13" t="b">
        <f t="shared" si="1"/>
        <v>1</v>
      </c>
      <c r="R34" s="13" t="b">
        <f t="shared" si="2"/>
        <v>1</v>
      </c>
      <c r="S34" s="13" t="b">
        <f t="shared" si="3"/>
        <v>1</v>
      </c>
    </row>
    <row r="35" spans="1:19" ht="15.75">
      <c r="A35" s="90">
        <v>20</v>
      </c>
      <c r="B35" s="185"/>
      <c r="C35" s="185"/>
      <c r="D35" s="177"/>
      <c r="E35" s="177"/>
      <c r="F35" s="177"/>
      <c r="G35" s="178"/>
      <c r="H35" s="178"/>
      <c r="I35" s="179"/>
      <c r="J35" s="179"/>
      <c r="K35" s="179"/>
      <c r="L35" s="179"/>
      <c r="M35" s="91">
        <f t="shared" si="4"/>
        <v>0</v>
      </c>
      <c r="N35" s="179"/>
      <c r="O35" s="13" t="b">
        <f t="shared" si="5"/>
        <v>1</v>
      </c>
      <c r="P35" s="13" t="b">
        <f t="shared" si="6"/>
        <v>1</v>
      </c>
      <c r="Q35" s="13" t="b">
        <f t="shared" si="1"/>
        <v>1</v>
      </c>
      <c r="R35" s="13" t="b">
        <f t="shared" si="2"/>
        <v>1</v>
      </c>
      <c r="S35" s="13" t="b">
        <f t="shared" si="3"/>
        <v>1</v>
      </c>
    </row>
    <row r="36" spans="1:19" ht="15.75">
      <c r="A36" s="90">
        <v>21</v>
      </c>
      <c r="B36" s="185"/>
      <c r="C36" s="185"/>
      <c r="D36" s="177"/>
      <c r="E36" s="177"/>
      <c r="F36" s="177"/>
      <c r="G36" s="178"/>
      <c r="H36" s="178"/>
      <c r="I36" s="179"/>
      <c r="J36" s="179"/>
      <c r="K36" s="179"/>
      <c r="L36" s="179"/>
      <c r="M36" s="91">
        <f t="shared" si="4"/>
        <v>0</v>
      </c>
      <c r="N36" s="179"/>
      <c r="O36" s="13" t="b">
        <f t="shared" si="5"/>
        <v>1</v>
      </c>
      <c r="P36" s="13" t="b">
        <f t="shared" si="6"/>
        <v>1</v>
      </c>
      <c r="Q36" s="13" t="b">
        <f t="shared" si="1"/>
        <v>1</v>
      </c>
      <c r="R36" s="13" t="b">
        <f t="shared" si="2"/>
        <v>1</v>
      </c>
      <c r="S36" s="13" t="b">
        <f t="shared" si="3"/>
        <v>1</v>
      </c>
    </row>
    <row r="37" spans="1:19" ht="15.75">
      <c r="A37" s="90">
        <v>22</v>
      </c>
      <c r="B37" s="185"/>
      <c r="C37" s="185"/>
      <c r="D37" s="177"/>
      <c r="E37" s="177"/>
      <c r="F37" s="177"/>
      <c r="G37" s="178"/>
      <c r="H37" s="178"/>
      <c r="I37" s="179"/>
      <c r="J37" s="179"/>
      <c r="K37" s="179"/>
      <c r="L37" s="179"/>
      <c r="M37" s="91">
        <f t="shared" si="4"/>
        <v>0</v>
      </c>
      <c r="N37" s="179"/>
      <c r="O37" s="13" t="b">
        <f t="shared" si="5"/>
        <v>1</v>
      </c>
      <c r="P37" s="13" t="b">
        <f t="shared" si="6"/>
        <v>1</v>
      </c>
      <c r="Q37" s="13" t="b">
        <f t="shared" si="1"/>
        <v>1</v>
      </c>
      <c r="R37" s="13" t="b">
        <f t="shared" si="2"/>
        <v>1</v>
      </c>
      <c r="S37" s="13" t="b">
        <f t="shared" si="3"/>
        <v>1</v>
      </c>
    </row>
    <row r="38" spans="1:19" ht="15.75">
      <c r="A38" s="90">
        <v>23</v>
      </c>
      <c r="B38" s="185"/>
      <c r="C38" s="185"/>
      <c r="D38" s="177"/>
      <c r="E38" s="177"/>
      <c r="F38" s="177"/>
      <c r="G38" s="178"/>
      <c r="H38" s="178"/>
      <c r="I38" s="179"/>
      <c r="J38" s="179"/>
      <c r="K38" s="179"/>
      <c r="L38" s="179"/>
      <c r="M38" s="91">
        <f t="shared" si="4"/>
        <v>0</v>
      </c>
      <c r="N38" s="179"/>
      <c r="O38" s="13" t="b">
        <f t="shared" si="5"/>
        <v>1</v>
      </c>
      <c r="P38" s="13" t="b">
        <f t="shared" si="6"/>
        <v>1</v>
      </c>
      <c r="Q38" s="13" t="b">
        <f t="shared" si="1"/>
        <v>1</v>
      </c>
      <c r="R38" s="13" t="b">
        <f t="shared" si="2"/>
        <v>1</v>
      </c>
      <c r="S38" s="13" t="b">
        <f t="shared" si="3"/>
        <v>1</v>
      </c>
    </row>
    <row r="39" spans="1:19" ht="15.75">
      <c r="A39" s="90">
        <v>24</v>
      </c>
      <c r="B39" s="185"/>
      <c r="C39" s="185"/>
      <c r="D39" s="177"/>
      <c r="E39" s="177"/>
      <c r="F39" s="177"/>
      <c r="G39" s="178"/>
      <c r="H39" s="178"/>
      <c r="I39" s="179"/>
      <c r="J39" s="179"/>
      <c r="K39" s="179"/>
      <c r="L39" s="179"/>
      <c r="M39" s="91">
        <f t="shared" si="4"/>
        <v>0</v>
      </c>
      <c r="N39" s="179"/>
      <c r="O39" s="13" t="b">
        <f t="shared" si="5"/>
        <v>1</v>
      </c>
      <c r="P39" s="13" t="b">
        <f t="shared" si="6"/>
        <v>1</v>
      </c>
      <c r="Q39" s="13" t="b">
        <f t="shared" si="1"/>
        <v>1</v>
      </c>
      <c r="R39" s="13" t="b">
        <f t="shared" si="2"/>
        <v>1</v>
      </c>
      <c r="S39" s="13" t="b">
        <f t="shared" si="3"/>
        <v>1</v>
      </c>
    </row>
    <row r="40" spans="1:19" ht="15.75">
      <c r="A40" s="90">
        <v>25</v>
      </c>
      <c r="B40" s="185"/>
      <c r="C40" s="185"/>
      <c r="D40" s="177"/>
      <c r="E40" s="177"/>
      <c r="F40" s="177"/>
      <c r="G40" s="178"/>
      <c r="H40" s="178"/>
      <c r="I40" s="179"/>
      <c r="J40" s="179"/>
      <c r="K40" s="179"/>
      <c r="L40" s="179"/>
      <c r="M40" s="91">
        <f t="shared" si="4"/>
        <v>0</v>
      </c>
      <c r="N40" s="179"/>
      <c r="O40" s="13" t="b">
        <f t="shared" si="5"/>
        <v>1</v>
      </c>
      <c r="P40" s="13" t="b">
        <f t="shared" si="6"/>
        <v>1</v>
      </c>
      <c r="Q40" s="13" t="b">
        <f t="shared" si="1"/>
        <v>1</v>
      </c>
      <c r="R40" s="13" t="b">
        <f t="shared" si="2"/>
        <v>1</v>
      </c>
      <c r="S40" s="13" t="b">
        <f t="shared" si="3"/>
        <v>1</v>
      </c>
    </row>
    <row r="41" spans="1:19" ht="15.75">
      <c r="A41" s="90">
        <v>26</v>
      </c>
      <c r="B41" s="185"/>
      <c r="C41" s="185"/>
      <c r="D41" s="177"/>
      <c r="E41" s="177"/>
      <c r="F41" s="177"/>
      <c r="G41" s="178"/>
      <c r="H41" s="178"/>
      <c r="I41" s="179"/>
      <c r="J41" s="179"/>
      <c r="K41" s="179"/>
      <c r="L41" s="179"/>
      <c r="M41" s="91">
        <f t="shared" si="4"/>
        <v>0</v>
      </c>
      <c r="N41" s="179"/>
      <c r="O41" s="13" t="b">
        <f t="shared" si="5"/>
        <v>1</v>
      </c>
      <c r="P41" s="13" t="b">
        <f t="shared" si="6"/>
        <v>1</v>
      </c>
      <c r="Q41" s="13" t="b">
        <f t="shared" si="1"/>
        <v>1</v>
      </c>
      <c r="R41" s="13" t="b">
        <f t="shared" si="2"/>
        <v>1</v>
      </c>
      <c r="S41" s="13" t="b">
        <f t="shared" si="3"/>
        <v>1</v>
      </c>
    </row>
    <row r="42" spans="1:19" ht="15.75">
      <c r="A42" s="90">
        <v>27</v>
      </c>
      <c r="B42" s="185"/>
      <c r="C42" s="185"/>
      <c r="D42" s="177"/>
      <c r="E42" s="177"/>
      <c r="F42" s="177"/>
      <c r="G42" s="178"/>
      <c r="H42" s="178"/>
      <c r="I42" s="179"/>
      <c r="J42" s="179"/>
      <c r="K42" s="179"/>
      <c r="L42" s="179"/>
      <c r="M42" s="91">
        <f t="shared" si="4"/>
        <v>0</v>
      </c>
      <c r="N42" s="179"/>
      <c r="O42" s="13" t="b">
        <f t="shared" si="5"/>
        <v>1</v>
      </c>
      <c r="P42" s="13" t="b">
        <f t="shared" si="6"/>
        <v>1</v>
      </c>
      <c r="Q42" s="13" t="b">
        <f t="shared" si="1"/>
        <v>1</v>
      </c>
      <c r="R42" s="13" t="b">
        <f t="shared" si="2"/>
        <v>1</v>
      </c>
      <c r="S42" s="13" t="b">
        <f t="shared" si="3"/>
        <v>1</v>
      </c>
    </row>
    <row r="43" spans="1:19" ht="15.75">
      <c r="A43" s="90">
        <v>28</v>
      </c>
      <c r="B43" s="185"/>
      <c r="C43" s="185"/>
      <c r="D43" s="177"/>
      <c r="E43" s="177"/>
      <c r="F43" s="177"/>
      <c r="G43" s="178"/>
      <c r="H43" s="178"/>
      <c r="I43" s="179"/>
      <c r="J43" s="179"/>
      <c r="K43" s="179"/>
      <c r="L43" s="179"/>
      <c r="M43" s="91">
        <f t="shared" si="4"/>
        <v>0</v>
      </c>
      <c r="N43" s="179"/>
      <c r="O43" s="13" t="b">
        <f t="shared" si="5"/>
        <v>1</v>
      </c>
      <c r="P43" s="13" t="b">
        <f t="shared" si="6"/>
        <v>1</v>
      </c>
      <c r="Q43" s="13" t="b">
        <f t="shared" si="1"/>
        <v>1</v>
      </c>
      <c r="R43" s="13" t="b">
        <f t="shared" si="2"/>
        <v>1</v>
      </c>
      <c r="S43" s="13" t="b">
        <f t="shared" si="3"/>
        <v>1</v>
      </c>
    </row>
    <row r="44" spans="1:19" ht="15.75">
      <c r="A44" s="90">
        <v>29</v>
      </c>
      <c r="B44" s="185"/>
      <c r="C44" s="185"/>
      <c r="D44" s="177"/>
      <c r="E44" s="177"/>
      <c r="F44" s="177"/>
      <c r="G44" s="178"/>
      <c r="H44" s="178"/>
      <c r="I44" s="179"/>
      <c r="J44" s="179"/>
      <c r="K44" s="179"/>
      <c r="L44" s="179"/>
      <c r="M44" s="91">
        <f t="shared" si="4"/>
        <v>0</v>
      </c>
      <c r="N44" s="179"/>
      <c r="O44" s="13" t="b">
        <f t="shared" si="5"/>
        <v>1</v>
      </c>
      <c r="P44" s="13" t="b">
        <f t="shared" si="6"/>
        <v>1</v>
      </c>
      <c r="Q44" s="13" t="b">
        <f t="shared" si="1"/>
        <v>1</v>
      </c>
      <c r="R44" s="13" t="b">
        <f t="shared" si="2"/>
        <v>1</v>
      </c>
      <c r="S44" s="13" t="b">
        <f t="shared" si="3"/>
        <v>1</v>
      </c>
    </row>
    <row r="45" spans="1:19" ht="15.75">
      <c r="A45" s="90">
        <v>30</v>
      </c>
      <c r="B45" s="185"/>
      <c r="C45" s="185"/>
      <c r="D45" s="177"/>
      <c r="E45" s="177"/>
      <c r="F45" s="177"/>
      <c r="G45" s="178"/>
      <c r="H45" s="178"/>
      <c r="I45" s="179"/>
      <c r="J45" s="179"/>
      <c r="K45" s="179"/>
      <c r="L45" s="179"/>
      <c r="M45" s="91">
        <f t="shared" si="4"/>
        <v>0</v>
      </c>
      <c r="N45" s="179"/>
      <c r="O45" s="13" t="b">
        <f t="shared" si="5"/>
        <v>1</v>
      </c>
      <c r="P45" s="13" t="b">
        <f t="shared" si="6"/>
        <v>1</v>
      </c>
      <c r="Q45" s="13" t="b">
        <f t="shared" si="1"/>
        <v>1</v>
      </c>
      <c r="R45" s="13" t="b">
        <f t="shared" si="2"/>
        <v>1</v>
      </c>
      <c r="S45" s="13" t="b">
        <f t="shared" si="3"/>
        <v>1</v>
      </c>
    </row>
    <row r="46" spans="1:19" ht="15.75">
      <c r="A46" s="90">
        <v>31</v>
      </c>
      <c r="B46" s="185"/>
      <c r="C46" s="185"/>
      <c r="D46" s="177"/>
      <c r="E46" s="177"/>
      <c r="F46" s="177"/>
      <c r="G46" s="178"/>
      <c r="H46" s="178"/>
      <c r="I46" s="179"/>
      <c r="J46" s="179"/>
      <c r="K46" s="179"/>
      <c r="L46" s="179"/>
      <c r="M46" s="91">
        <f t="shared" si="4"/>
        <v>0</v>
      </c>
      <c r="N46" s="179"/>
      <c r="O46" s="13" t="b">
        <f t="shared" si="5"/>
        <v>1</v>
      </c>
      <c r="P46" s="13" t="b">
        <f t="shared" si="6"/>
        <v>1</v>
      </c>
      <c r="Q46" s="13" t="b">
        <f t="shared" si="1"/>
        <v>1</v>
      </c>
      <c r="R46" s="13" t="b">
        <f t="shared" si="2"/>
        <v>1</v>
      </c>
      <c r="S46" s="13" t="b">
        <f t="shared" si="3"/>
        <v>1</v>
      </c>
    </row>
    <row r="47" spans="1:19" ht="15.75">
      <c r="A47" s="90">
        <v>32</v>
      </c>
      <c r="B47" s="185"/>
      <c r="C47" s="185"/>
      <c r="D47" s="177"/>
      <c r="E47" s="177"/>
      <c r="F47" s="177"/>
      <c r="G47" s="178"/>
      <c r="H47" s="178"/>
      <c r="I47" s="179"/>
      <c r="J47" s="179"/>
      <c r="K47" s="179"/>
      <c r="L47" s="179"/>
      <c r="M47" s="91">
        <f t="shared" si="4"/>
        <v>0</v>
      </c>
      <c r="N47" s="179"/>
      <c r="O47" s="13" t="b">
        <f t="shared" si="5"/>
        <v>1</v>
      </c>
      <c r="P47" s="13" t="b">
        <f t="shared" si="6"/>
        <v>1</v>
      </c>
      <c r="Q47" s="13" t="b">
        <f t="shared" si="1"/>
        <v>1</v>
      </c>
      <c r="R47" s="13" t="b">
        <f t="shared" si="2"/>
        <v>1</v>
      </c>
      <c r="S47" s="13" t="b">
        <f t="shared" si="3"/>
        <v>1</v>
      </c>
    </row>
    <row r="48" spans="1:19" ht="15.75">
      <c r="A48" s="90">
        <v>33</v>
      </c>
      <c r="B48" s="185"/>
      <c r="C48" s="185"/>
      <c r="D48" s="177"/>
      <c r="E48" s="177"/>
      <c r="F48" s="177"/>
      <c r="G48" s="178"/>
      <c r="H48" s="178"/>
      <c r="I48" s="179"/>
      <c r="J48" s="179"/>
      <c r="K48" s="179"/>
      <c r="L48" s="179"/>
      <c r="M48" s="91">
        <f t="shared" si="4"/>
        <v>0</v>
      </c>
      <c r="N48" s="179"/>
      <c r="O48" s="13" t="b">
        <f t="shared" si="5"/>
        <v>1</v>
      </c>
      <c r="P48" s="13" t="b">
        <f t="shared" si="6"/>
        <v>1</v>
      </c>
      <c r="Q48" s="13" t="b">
        <f t="shared" si="1"/>
        <v>1</v>
      </c>
      <c r="R48" s="13" t="b">
        <f t="shared" si="2"/>
        <v>1</v>
      </c>
      <c r="S48" s="13" t="b">
        <f t="shared" si="3"/>
        <v>1</v>
      </c>
    </row>
    <row r="49" spans="1:19" ht="15.75">
      <c r="A49" s="90">
        <v>34</v>
      </c>
      <c r="B49" s="185"/>
      <c r="C49" s="185"/>
      <c r="D49" s="177"/>
      <c r="E49" s="177"/>
      <c r="F49" s="177"/>
      <c r="G49" s="178"/>
      <c r="H49" s="178"/>
      <c r="I49" s="179"/>
      <c r="J49" s="179"/>
      <c r="K49" s="179"/>
      <c r="L49" s="179"/>
      <c r="M49" s="91">
        <f t="shared" si="4"/>
        <v>0</v>
      </c>
      <c r="N49" s="179"/>
      <c r="O49" s="13" t="b">
        <f t="shared" si="5"/>
        <v>1</v>
      </c>
      <c r="P49" s="13" t="b">
        <f t="shared" si="6"/>
        <v>1</v>
      </c>
      <c r="Q49" s="13" t="b">
        <f t="shared" si="1"/>
        <v>1</v>
      </c>
      <c r="R49" s="13" t="b">
        <f t="shared" si="2"/>
        <v>1</v>
      </c>
      <c r="S49" s="13" t="b">
        <f t="shared" si="3"/>
        <v>1</v>
      </c>
    </row>
    <row r="50" spans="1:19" ht="15.75">
      <c r="A50" s="90">
        <v>35</v>
      </c>
      <c r="B50" s="185"/>
      <c r="C50" s="185"/>
      <c r="D50" s="177"/>
      <c r="E50" s="177"/>
      <c r="F50" s="177"/>
      <c r="G50" s="178"/>
      <c r="H50" s="178"/>
      <c r="I50" s="179"/>
      <c r="J50" s="179"/>
      <c r="K50" s="179"/>
      <c r="L50" s="179"/>
      <c r="M50" s="91">
        <f t="shared" si="4"/>
        <v>0</v>
      </c>
      <c r="N50" s="179"/>
      <c r="O50" s="13" t="b">
        <f t="shared" si="5"/>
        <v>1</v>
      </c>
      <c r="P50" s="13" t="b">
        <f t="shared" si="6"/>
        <v>1</v>
      </c>
      <c r="Q50" s="13" t="b">
        <f t="shared" si="1"/>
        <v>1</v>
      </c>
      <c r="R50" s="13" t="b">
        <f t="shared" si="2"/>
        <v>1</v>
      </c>
      <c r="S50" s="13" t="b">
        <f t="shared" si="3"/>
        <v>1</v>
      </c>
    </row>
    <row r="51" spans="1:19" ht="15.75">
      <c r="A51" s="90">
        <v>36</v>
      </c>
      <c r="B51" s="185"/>
      <c r="C51" s="185"/>
      <c r="D51" s="177"/>
      <c r="E51" s="177"/>
      <c r="F51" s="177"/>
      <c r="G51" s="178"/>
      <c r="H51" s="178"/>
      <c r="I51" s="179"/>
      <c r="J51" s="179"/>
      <c r="K51" s="179"/>
      <c r="L51" s="179"/>
      <c r="M51" s="91">
        <f t="shared" si="4"/>
        <v>0</v>
      </c>
      <c r="N51" s="179"/>
      <c r="O51" s="13" t="b">
        <f t="shared" si="5"/>
        <v>1</v>
      </c>
      <c r="P51" s="13" t="b">
        <f t="shared" si="6"/>
        <v>1</v>
      </c>
      <c r="Q51" s="13" t="b">
        <f t="shared" si="1"/>
        <v>1</v>
      </c>
      <c r="R51" s="13" t="b">
        <f t="shared" si="2"/>
        <v>1</v>
      </c>
      <c r="S51" s="13" t="b">
        <f t="shared" si="3"/>
        <v>1</v>
      </c>
    </row>
    <row r="52" spans="1:19" ht="15.75">
      <c r="A52" s="90">
        <v>37</v>
      </c>
      <c r="B52" s="185"/>
      <c r="C52" s="185"/>
      <c r="D52" s="177"/>
      <c r="E52" s="177"/>
      <c r="F52" s="177"/>
      <c r="G52" s="178"/>
      <c r="H52" s="178"/>
      <c r="I52" s="179"/>
      <c r="J52" s="179"/>
      <c r="K52" s="179"/>
      <c r="L52" s="179"/>
      <c r="M52" s="91">
        <f t="shared" si="4"/>
        <v>0</v>
      </c>
      <c r="N52" s="179"/>
      <c r="O52" s="13" t="b">
        <f t="shared" si="5"/>
        <v>1</v>
      </c>
      <c r="P52" s="13" t="b">
        <f t="shared" si="6"/>
        <v>1</v>
      </c>
      <c r="Q52" s="13" t="b">
        <f t="shared" si="1"/>
        <v>1</v>
      </c>
      <c r="R52" s="13" t="b">
        <f t="shared" si="2"/>
        <v>1</v>
      </c>
      <c r="S52" s="13" t="b">
        <f t="shared" si="3"/>
        <v>1</v>
      </c>
    </row>
    <row r="53" spans="1:19" ht="15.75">
      <c r="A53" s="90">
        <v>38</v>
      </c>
      <c r="B53" s="185"/>
      <c r="C53" s="185"/>
      <c r="D53" s="177"/>
      <c r="E53" s="177"/>
      <c r="F53" s="177"/>
      <c r="G53" s="178"/>
      <c r="H53" s="178"/>
      <c r="I53" s="179"/>
      <c r="J53" s="179"/>
      <c r="K53" s="179"/>
      <c r="L53" s="179"/>
      <c r="M53" s="91">
        <f t="shared" si="4"/>
        <v>0</v>
      </c>
      <c r="N53" s="179"/>
      <c r="O53" s="13" t="b">
        <f t="shared" si="5"/>
        <v>1</v>
      </c>
      <c r="P53" s="13" t="b">
        <f t="shared" si="6"/>
        <v>1</v>
      </c>
      <c r="Q53" s="13" t="b">
        <f t="shared" si="1"/>
        <v>1</v>
      </c>
      <c r="R53" s="13" t="b">
        <f t="shared" si="2"/>
        <v>1</v>
      </c>
      <c r="S53" s="13" t="b">
        <f t="shared" si="3"/>
        <v>1</v>
      </c>
    </row>
    <row r="54" spans="1:19" ht="15.75">
      <c r="A54" s="90">
        <v>39</v>
      </c>
      <c r="B54" s="185"/>
      <c r="C54" s="185"/>
      <c r="D54" s="177"/>
      <c r="E54" s="177"/>
      <c r="F54" s="177"/>
      <c r="G54" s="178"/>
      <c r="H54" s="178"/>
      <c r="I54" s="179"/>
      <c r="J54" s="179"/>
      <c r="K54" s="179"/>
      <c r="L54" s="179"/>
      <c r="M54" s="91">
        <f t="shared" si="4"/>
        <v>0</v>
      </c>
      <c r="N54" s="179"/>
      <c r="O54" s="13" t="b">
        <f t="shared" si="5"/>
        <v>1</v>
      </c>
      <c r="P54" s="13" t="b">
        <f t="shared" si="6"/>
        <v>1</v>
      </c>
      <c r="Q54" s="13" t="b">
        <f t="shared" si="1"/>
        <v>1</v>
      </c>
      <c r="R54" s="13" t="b">
        <f t="shared" si="2"/>
        <v>1</v>
      </c>
      <c r="S54" s="13" t="b">
        <f t="shared" si="3"/>
        <v>1</v>
      </c>
    </row>
    <row r="55" spans="1:19" ht="15.75">
      <c r="A55" s="90">
        <v>40</v>
      </c>
      <c r="B55" s="185"/>
      <c r="C55" s="185"/>
      <c r="D55" s="177"/>
      <c r="E55" s="177"/>
      <c r="F55" s="177"/>
      <c r="G55" s="178"/>
      <c r="H55" s="178"/>
      <c r="I55" s="179"/>
      <c r="J55" s="179"/>
      <c r="K55" s="179"/>
      <c r="L55" s="179"/>
      <c r="M55" s="91">
        <f t="shared" si="4"/>
        <v>0</v>
      </c>
      <c r="N55" s="179"/>
      <c r="O55" s="13" t="b">
        <f t="shared" si="5"/>
        <v>1</v>
      </c>
      <c r="P55" s="13" t="b">
        <f t="shared" si="6"/>
        <v>1</v>
      </c>
      <c r="Q55" s="13" t="b">
        <f t="shared" si="1"/>
        <v>1</v>
      </c>
      <c r="R55" s="13" t="b">
        <f t="shared" si="2"/>
        <v>1</v>
      </c>
      <c r="S55" s="13" t="b">
        <f t="shared" si="3"/>
        <v>1</v>
      </c>
    </row>
    <row r="56" spans="1:19" ht="15.75">
      <c r="A56" s="90">
        <v>41</v>
      </c>
      <c r="B56" s="185"/>
      <c r="C56" s="185"/>
      <c r="D56" s="177"/>
      <c r="E56" s="177"/>
      <c r="F56" s="177"/>
      <c r="G56" s="178"/>
      <c r="H56" s="178"/>
      <c r="I56" s="179"/>
      <c r="J56" s="179"/>
      <c r="K56" s="179"/>
      <c r="L56" s="179"/>
      <c r="M56" s="91">
        <f t="shared" si="4"/>
        <v>0</v>
      </c>
      <c r="N56" s="179"/>
      <c r="O56" s="13" t="b">
        <f t="shared" si="5"/>
        <v>1</v>
      </c>
      <c r="P56" s="13" t="b">
        <f t="shared" si="6"/>
        <v>1</v>
      </c>
      <c r="Q56" s="13" t="b">
        <f t="shared" si="1"/>
        <v>1</v>
      </c>
      <c r="R56" s="13" t="b">
        <f t="shared" si="2"/>
        <v>1</v>
      </c>
      <c r="S56" s="13" t="b">
        <f t="shared" si="3"/>
        <v>1</v>
      </c>
    </row>
    <row r="57" spans="1:19" ht="15.75">
      <c r="A57" s="90">
        <v>42</v>
      </c>
      <c r="B57" s="185"/>
      <c r="C57" s="185"/>
      <c r="D57" s="177"/>
      <c r="E57" s="177"/>
      <c r="F57" s="177"/>
      <c r="G57" s="178"/>
      <c r="H57" s="178"/>
      <c r="I57" s="179"/>
      <c r="J57" s="179"/>
      <c r="K57" s="179"/>
      <c r="L57" s="179"/>
      <c r="M57" s="91">
        <f t="shared" si="4"/>
        <v>0</v>
      </c>
      <c r="N57" s="179"/>
      <c r="O57" s="13" t="b">
        <f t="shared" si="5"/>
        <v>1</v>
      </c>
      <c r="P57" s="13" t="b">
        <f t="shared" si="6"/>
        <v>1</v>
      </c>
      <c r="Q57" s="13" t="b">
        <f t="shared" si="1"/>
        <v>1</v>
      </c>
      <c r="R57" s="13" t="b">
        <f t="shared" si="2"/>
        <v>1</v>
      </c>
      <c r="S57" s="13" t="b">
        <f t="shared" si="3"/>
        <v>1</v>
      </c>
    </row>
    <row r="58" spans="1:19" ht="15.75">
      <c r="A58" s="90">
        <v>43</v>
      </c>
      <c r="B58" s="185"/>
      <c r="C58" s="185"/>
      <c r="D58" s="177"/>
      <c r="E58" s="177"/>
      <c r="F58" s="177"/>
      <c r="G58" s="178"/>
      <c r="H58" s="178"/>
      <c r="I58" s="179"/>
      <c r="J58" s="179"/>
      <c r="K58" s="179"/>
      <c r="L58" s="179"/>
      <c r="M58" s="91">
        <f t="shared" si="4"/>
        <v>0</v>
      </c>
      <c r="N58" s="179"/>
      <c r="O58" s="13" t="b">
        <f t="shared" si="5"/>
        <v>1</v>
      </c>
      <c r="P58" s="13" t="b">
        <f t="shared" si="6"/>
        <v>1</v>
      </c>
      <c r="Q58" s="13" t="b">
        <f t="shared" si="1"/>
        <v>1</v>
      </c>
      <c r="R58" s="13" t="b">
        <f t="shared" si="2"/>
        <v>1</v>
      </c>
      <c r="S58" s="13" t="b">
        <f t="shared" si="3"/>
        <v>1</v>
      </c>
    </row>
    <row r="59" spans="1:19" ht="15.75">
      <c r="A59" s="90">
        <v>44</v>
      </c>
      <c r="B59" s="185"/>
      <c r="C59" s="185"/>
      <c r="D59" s="177"/>
      <c r="E59" s="177"/>
      <c r="F59" s="177"/>
      <c r="G59" s="178"/>
      <c r="H59" s="178"/>
      <c r="I59" s="179"/>
      <c r="J59" s="179"/>
      <c r="K59" s="179"/>
      <c r="L59" s="179"/>
      <c r="M59" s="91">
        <f t="shared" si="4"/>
        <v>0</v>
      </c>
      <c r="N59" s="179"/>
      <c r="O59" s="13" t="b">
        <f t="shared" si="5"/>
        <v>1</v>
      </c>
      <c r="P59" s="13" t="b">
        <f t="shared" si="6"/>
        <v>1</v>
      </c>
      <c r="Q59" s="13" t="b">
        <f t="shared" si="1"/>
        <v>1</v>
      </c>
      <c r="R59" s="13" t="b">
        <f t="shared" si="2"/>
        <v>1</v>
      </c>
      <c r="S59" s="13" t="b">
        <f t="shared" si="3"/>
        <v>1</v>
      </c>
    </row>
    <row r="60" spans="1:19" ht="15.75">
      <c r="A60" s="90">
        <v>45</v>
      </c>
      <c r="B60" s="185"/>
      <c r="C60" s="185"/>
      <c r="D60" s="177"/>
      <c r="E60" s="177"/>
      <c r="F60" s="177"/>
      <c r="G60" s="178"/>
      <c r="H60" s="178"/>
      <c r="I60" s="179"/>
      <c r="J60" s="179"/>
      <c r="K60" s="179"/>
      <c r="L60" s="179"/>
      <c r="M60" s="91">
        <f t="shared" si="4"/>
        <v>0</v>
      </c>
      <c r="N60" s="179"/>
      <c r="O60" s="13" t="b">
        <f t="shared" si="5"/>
        <v>1</v>
      </c>
      <c r="P60" s="13" t="b">
        <f t="shared" si="6"/>
        <v>1</v>
      </c>
      <c r="Q60" s="13" t="b">
        <f t="shared" si="1"/>
        <v>1</v>
      </c>
      <c r="R60" s="13" t="b">
        <f t="shared" si="2"/>
        <v>1</v>
      </c>
      <c r="S60" s="13" t="b">
        <f t="shared" si="3"/>
        <v>1</v>
      </c>
    </row>
    <row r="61" spans="1:19" ht="15.75">
      <c r="A61" s="90">
        <v>46</v>
      </c>
      <c r="B61" s="185"/>
      <c r="C61" s="185"/>
      <c r="D61" s="177"/>
      <c r="E61" s="177"/>
      <c r="F61" s="177"/>
      <c r="G61" s="178"/>
      <c r="H61" s="178"/>
      <c r="I61" s="179"/>
      <c r="J61" s="179"/>
      <c r="K61" s="179"/>
      <c r="L61" s="179"/>
      <c r="M61" s="91">
        <f t="shared" si="4"/>
        <v>0</v>
      </c>
      <c r="N61" s="179"/>
      <c r="O61" s="13" t="b">
        <f t="shared" si="5"/>
        <v>1</v>
      </c>
      <c r="P61" s="13" t="b">
        <f t="shared" si="6"/>
        <v>1</v>
      </c>
      <c r="Q61" s="13" t="b">
        <f t="shared" si="1"/>
        <v>1</v>
      </c>
      <c r="R61" s="13" t="b">
        <f t="shared" si="2"/>
        <v>1</v>
      </c>
      <c r="S61" s="13" t="b">
        <f t="shared" si="3"/>
        <v>1</v>
      </c>
    </row>
    <row r="62" spans="1:19" ht="15.75">
      <c r="A62" s="90">
        <v>47</v>
      </c>
      <c r="B62" s="185"/>
      <c r="C62" s="185"/>
      <c r="D62" s="177"/>
      <c r="E62" s="177"/>
      <c r="F62" s="177"/>
      <c r="G62" s="178"/>
      <c r="H62" s="178"/>
      <c r="I62" s="179"/>
      <c r="J62" s="179"/>
      <c r="K62" s="179"/>
      <c r="L62" s="179"/>
      <c r="M62" s="91">
        <f t="shared" si="4"/>
        <v>0</v>
      </c>
      <c r="N62" s="179"/>
      <c r="O62" s="13" t="b">
        <f t="shared" si="5"/>
        <v>1</v>
      </c>
      <c r="P62" s="13" t="b">
        <f t="shared" si="6"/>
        <v>1</v>
      </c>
      <c r="Q62" s="13" t="b">
        <f t="shared" si="1"/>
        <v>1</v>
      </c>
      <c r="R62" s="13" t="b">
        <f t="shared" si="2"/>
        <v>1</v>
      </c>
      <c r="S62" s="13" t="b">
        <f t="shared" si="3"/>
        <v>1</v>
      </c>
    </row>
    <row r="63" spans="1:19" ht="15.75">
      <c r="A63" s="90">
        <v>48</v>
      </c>
      <c r="B63" s="185"/>
      <c r="C63" s="185"/>
      <c r="D63" s="177"/>
      <c r="E63" s="177"/>
      <c r="F63" s="177"/>
      <c r="G63" s="178"/>
      <c r="H63" s="178"/>
      <c r="I63" s="179"/>
      <c r="J63" s="179"/>
      <c r="K63" s="179"/>
      <c r="L63" s="179"/>
      <c r="M63" s="91">
        <f t="shared" si="4"/>
        <v>0</v>
      </c>
      <c r="N63" s="179"/>
      <c r="O63" s="13" t="b">
        <f t="shared" si="5"/>
        <v>1</v>
      </c>
      <c r="P63" s="13" t="b">
        <f t="shared" si="6"/>
        <v>1</v>
      </c>
      <c r="Q63" s="13" t="b">
        <f t="shared" si="1"/>
        <v>1</v>
      </c>
      <c r="R63" s="13" t="b">
        <f t="shared" si="2"/>
        <v>1</v>
      </c>
      <c r="S63" s="13" t="b">
        <f t="shared" si="3"/>
        <v>1</v>
      </c>
    </row>
    <row r="64" spans="1:19" ht="15.75">
      <c r="A64" s="90">
        <v>49</v>
      </c>
      <c r="B64" s="185"/>
      <c r="C64" s="185"/>
      <c r="D64" s="177"/>
      <c r="E64" s="177"/>
      <c r="F64" s="177"/>
      <c r="G64" s="178"/>
      <c r="H64" s="178"/>
      <c r="I64" s="179"/>
      <c r="J64" s="179"/>
      <c r="K64" s="179"/>
      <c r="L64" s="179"/>
      <c r="M64" s="91">
        <f t="shared" si="4"/>
        <v>0</v>
      </c>
      <c r="N64" s="179"/>
      <c r="O64" s="13" t="b">
        <f t="shared" si="5"/>
        <v>1</v>
      </c>
      <c r="P64" s="13" t="b">
        <f t="shared" si="6"/>
        <v>1</v>
      </c>
      <c r="Q64" s="13" t="b">
        <f t="shared" si="1"/>
        <v>1</v>
      </c>
      <c r="R64" s="13" t="b">
        <f t="shared" si="2"/>
        <v>1</v>
      </c>
      <c r="S64" s="13" t="b">
        <f t="shared" si="3"/>
        <v>1</v>
      </c>
    </row>
    <row r="65" spans="1:19" ht="15.75">
      <c r="A65" s="90">
        <v>50</v>
      </c>
      <c r="B65" s="185"/>
      <c r="C65" s="185"/>
      <c r="D65" s="177"/>
      <c r="E65" s="177"/>
      <c r="F65" s="177"/>
      <c r="G65" s="178"/>
      <c r="H65" s="178"/>
      <c r="I65" s="179"/>
      <c r="J65" s="179"/>
      <c r="K65" s="179"/>
      <c r="L65" s="179"/>
      <c r="M65" s="91">
        <f t="shared" si="4"/>
        <v>0</v>
      </c>
      <c r="N65" s="179"/>
      <c r="O65" s="13" t="b">
        <f t="shared" si="5"/>
        <v>1</v>
      </c>
      <c r="P65" s="13" t="b">
        <f t="shared" si="6"/>
        <v>1</v>
      </c>
      <c r="Q65" s="13" t="b">
        <f t="shared" si="1"/>
        <v>1</v>
      </c>
      <c r="R65" s="13" t="b">
        <f t="shared" si="2"/>
        <v>1</v>
      </c>
      <c r="S65" s="13" t="b">
        <f t="shared" si="3"/>
        <v>1</v>
      </c>
    </row>
    <row r="66" spans="1:19" ht="15.75">
      <c r="A66" s="90">
        <v>51</v>
      </c>
      <c r="B66" s="185"/>
      <c r="C66" s="185"/>
      <c r="D66" s="177"/>
      <c r="E66" s="177"/>
      <c r="F66" s="177"/>
      <c r="G66" s="178"/>
      <c r="H66" s="178"/>
      <c r="I66" s="179"/>
      <c r="J66" s="179"/>
      <c r="K66" s="179"/>
      <c r="L66" s="179"/>
      <c r="M66" s="91">
        <f t="shared" si="4"/>
        <v>0</v>
      </c>
      <c r="N66" s="179"/>
      <c r="O66" s="13" t="b">
        <f t="shared" si="5"/>
        <v>1</v>
      </c>
      <c r="P66" s="13" t="b">
        <f t="shared" si="6"/>
        <v>1</v>
      </c>
      <c r="Q66" s="13" t="b">
        <f t="shared" si="1"/>
        <v>1</v>
      </c>
      <c r="R66" s="13" t="b">
        <f t="shared" si="2"/>
        <v>1</v>
      </c>
      <c r="S66" s="13" t="b">
        <f t="shared" si="3"/>
        <v>1</v>
      </c>
    </row>
    <row r="67" spans="1:19" ht="15.75">
      <c r="A67" s="90">
        <v>52</v>
      </c>
      <c r="B67" s="185"/>
      <c r="C67" s="185"/>
      <c r="D67" s="177"/>
      <c r="E67" s="177"/>
      <c r="F67" s="177"/>
      <c r="G67" s="178"/>
      <c r="H67" s="178"/>
      <c r="I67" s="179"/>
      <c r="J67" s="179"/>
      <c r="K67" s="179"/>
      <c r="L67" s="179"/>
      <c r="M67" s="91">
        <f t="shared" si="4"/>
        <v>0</v>
      </c>
      <c r="N67" s="179"/>
      <c r="O67" s="13" t="b">
        <f t="shared" si="5"/>
        <v>1</v>
      </c>
      <c r="P67" s="13" t="b">
        <f t="shared" si="6"/>
        <v>1</v>
      </c>
      <c r="Q67" s="13" t="b">
        <f t="shared" si="1"/>
        <v>1</v>
      </c>
      <c r="R67" s="13" t="b">
        <f t="shared" si="2"/>
        <v>1</v>
      </c>
      <c r="S67" s="13" t="b">
        <f t="shared" si="3"/>
        <v>1</v>
      </c>
    </row>
    <row r="68" spans="1:19" ht="15.75">
      <c r="A68" s="90">
        <v>53</v>
      </c>
      <c r="B68" s="185"/>
      <c r="C68" s="185"/>
      <c r="D68" s="177"/>
      <c r="E68" s="177"/>
      <c r="F68" s="177"/>
      <c r="G68" s="178"/>
      <c r="H68" s="178"/>
      <c r="I68" s="179"/>
      <c r="J68" s="179"/>
      <c r="K68" s="179"/>
      <c r="L68" s="179"/>
      <c r="M68" s="91">
        <f t="shared" si="4"/>
        <v>0</v>
      </c>
      <c r="N68" s="179"/>
      <c r="O68" s="13" t="b">
        <f t="shared" si="5"/>
        <v>1</v>
      </c>
      <c r="P68" s="13" t="b">
        <f t="shared" si="6"/>
        <v>1</v>
      </c>
      <c r="Q68" s="13" t="b">
        <f t="shared" si="1"/>
        <v>1</v>
      </c>
      <c r="R68" s="13" t="b">
        <f t="shared" si="2"/>
        <v>1</v>
      </c>
      <c r="S68" s="13" t="b">
        <f t="shared" si="3"/>
        <v>1</v>
      </c>
    </row>
    <row r="69" spans="1:19" ht="15.75">
      <c r="A69" s="90">
        <v>54</v>
      </c>
      <c r="B69" s="185"/>
      <c r="C69" s="185"/>
      <c r="D69" s="177"/>
      <c r="E69" s="177"/>
      <c r="F69" s="177"/>
      <c r="G69" s="178"/>
      <c r="H69" s="178"/>
      <c r="I69" s="179"/>
      <c r="J69" s="179"/>
      <c r="K69" s="179"/>
      <c r="L69" s="179"/>
      <c r="M69" s="91">
        <f t="shared" si="4"/>
        <v>0</v>
      </c>
      <c r="N69" s="179"/>
      <c r="O69" s="13" t="b">
        <f t="shared" si="5"/>
        <v>1</v>
      </c>
      <c r="P69" s="13" t="b">
        <f t="shared" si="6"/>
        <v>1</v>
      </c>
      <c r="Q69" s="13" t="b">
        <f t="shared" si="1"/>
        <v>1</v>
      </c>
      <c r="R69" s="13" t="b">
        <f t="shared" si="2"/>
        <v>1</v>
      </c>
      <c r="S69" s="13" t="b">
        <f t="shared" si="3"/>
        <v>1</v>
      </c>
    </row>
    <row r="70" spans="1:19" ht="15.75">
      <c r="A70" s="90">
        <v>55</v>
      </c>
      <c r="B70" s="185"/>
      <c r="C70" s="185"/>
      <c r="D70" s="177"/>
      <c r="E70" s="177"/>
      <c r="F70" s="177"/>
      <c r="G70" s="178"/>
      <c r="H70" s="178"/>
      <c r="I70" s="179"/>
      <c r="J70" s="179"/>
      <c r="K70" s="179"/>
      <c r="L70" s="179"/>
      <c r="M70" s="91">
        <f t="shared" si="4"/>
        <v>0</v>
      </c>
      <c r="N70" s="179"/>
      <c r="O70" s="13" t="b">
        <f t="shared" si="5"/>
        <v>1</v>
      </c>
      <c r="P70" s="13" t="b">
        <f t="shared" si="6"/>
        <v>1</v>
      </c>
      <c r="Q70" s="13" t="b">
        <f t="shared" si="1"/>
        <v>1</v>
      </c>
      <c r="R70" s="13" t="b">
        <f t="shared" si="2"/>
        <v>1</v>
      </c>
      <c r="S70" s="13" t="b">
        <f t="shared" si="3"/>
        <v>1</v>
      </c>
    </row>
    <row r="71" spans="1:19" ht="15.75">
      <c r="A71" s="90">
        <v>56</v>
      </c>
      <c r="B71" s="185"/>
      <c r="C71" s="185"/>
      <c r="D71" s="177"/>
      <c r="E71" s="177"/>
      <c r="F71" s="177"/>
      <c r="G71" s="178"/>
      <c r="H71" s="178"/>
      <c r="I71" s="179"/>
      <c r="J71" s="179"/>
      <c r="K71" s="179"/>
      <c r="L71" s="179"/>
      <c r="M71" s="91">
        <f t="shared" si="4"/>
        <v>0</v>
      </c>
      <c r="N71" s="179"/>
      <c r="O71" s="13" t="b">
        <f t="shared" si="5"/>
        <v>1</v>
      </c>
      <c r="P71" s="13" t="b">
        <f t="shared" si="6"/>
        <v>1</v>
      </c>
      <c r="Q71" s="13" t="b">
        <f t="shared" si="1"/>
        <v>1</v>
      </c>
      <c r="R71" s="13" t="b">
        <f t="shared" si="2"/>
        <v>1</v>
      </c>
      <c r="S71" s="13" t="b">
        <f t="shared" si="3"/>
        <v>1</v>
      </c>
    </row>
    <row r="72" spans="1:19" ht="15.75">
      <c r="A72" s="90">
        <v>57</v>
      </c>
      <c r="B72" s="185"/>
      <c r="C72" s="185"/>
      <c r="D72" s="177"/>
      <c r="E72" s="177"/>
      <c r="F72" s="177"/>
      <c r="G72" s="178"/>
      <c r="H72" s="178"/>
      <c r="I72" s="179"/>
      <c r="J72" s="179"/>
      <c r="K72" s="179"/>
      <c r="L72" s="179"/>
      <c r="M72" s="91">
        <f t="shared" si="4"/>
        <v>0</v>
      </c>
      <c r="N72" s="179"/>
      <c r="O72" s="13" t="b">
        <f t="shared" si="5"/>
        <v>1</v>
      </c>
      <c r="P72" s="13" t="b">
        <f t="shared" si="6"/>
        <v>1</v>
      </c>
      <c r="Q72" s="13" t="b">
        <f t="shared" si="1"/>
        <v>1</v>
      </c>
      <c r="R72" s="13" t="b">
        <f t="shared" si="2"/>
        <v>1</v>
      </c>
      <c r="S72" s="13" t="b">
        <f t="shared" si="3"/>
        <v>1</v>
      </c>
    </row>
    <row r="73" spans="1:19" ht="15.75">
      <c r="A73" s="90">
        <v>58</v>
      </c>
      <c r="B73" s="185"/>
      <c r="C73" s="185"/>
      <c r="D73" s="177"/>
      <c r="E73" s="177"/>
      <c r="F73" s="177"/>
      <c r="G73" s="178"/>
      <c r="H73" s="178"/>
      <c r="I73" s="179"/>
      <c r="J73" s="179"/>
      <c r="K73" s="179"/>
      <c r="L73" s="179"/>
      <c r="M73" s="91">
        <f t="shared" si="4"/>
        <v>0</v>
      </c>
      <c r="N73" s="179"/>
      <c r="O73" s="13" t="b">
        <f t="shared" si="5"/>
        <v>1</v>
      </c>
      <c r="P73" s="13" t="b">
        <f t="shared" si="6"/>
        <v>1</v>
      </c>
      <c r="Q73" s="13" t="b">
        <f t="shared" si="1"/>
        <v>1</v>
      </c>
      <c r="R73" s="13" t="b">
        <f t="shared" si="2"/>
        <v>1</v>
      </c>
      <c r="S73" s="13" t="b">
        <f t="shared" si="3"/>
        <v>1</v>
      </c>
    </row>
    <row r="74" spans="1:19" ht="15.75">
      <c r="A74" s="90">
        <v>59</v>
      </c>
      <c r="B74" s="185"/>
      <c r="C74" s="185"/>
      <c r="D74" s="177"/>
      <c r="E74" s="177"/>
      <c r="F74" s="177"/>
      <c r="G74" s="178"/>
      <c r="H74" s="178"/>
      <c r="I74" s="179"/>
      <c r="J74" s="179"/>
      <c r="K74" s="179"/>
      <c r="L74" s="179"/>
      <c r="M74" s="91">
        <f t="shared" si="4"/>
        <v>0</v>
      </c>
      <c r="N74" s="179"/>
      <c r="O74" s="13" t="b">
        <f t="shared" si="5"/>
        <v>1</v>
      </c>
      <c r="P74" s="13" t="b">
        <f t="shared" si="6"/>
        <v>1</v>
      </c>
      <c r="Q74" s="13" t="b">
        <f t="shared" si="1"/>
        <v>1</v>
      </c>
      <c r="R74" s="13" t="b">
        <f t="shared" si="2"/>
        <v>1</v>
      </c>
      <c r="S74" s="13" t="b">
        <f t="shared" si="3"/>
        <v>1</v>
      </c>
    </row>
    <row r="75" spans="1:19" ht="15.75">
      <c r="A75" s="90">
        <v>60</v>
      </c>
      <c r="B75" s="185"/>
      <c r="C75" s="185"/>
      <c r="D75" s="177"/>
      <c r="E75" s="177"/>
      <c r="F75" s="177"/>
      <c r="G75" s="178"/>
      <c r="H75" s="178"/>
      <c r="I75" s="179"/>
      <c r="J75" s="179"/>
      <c r="K75" s="179"/>
      <c r="L75" s="179"/>
      <c r="M75" s="91">
        <f t="shared" si="4"/>
        <v>0</v>
      </c>
      <c r="N75" s="179"/>
      <c r="O75" s="13" t="b">
        <f t="shared" si="5"/>
        <v>1</v>
      </c>
      <c r="P75" s="13" t="b">
        <f t="shared" si="6"/>
        <v>1</v>
      </c>
      <c r="Q75" s="13" t="b">
        <f t="shared" si="1"/>
        <v>1</v>
      </c>
      <c r="R75" s="13" t="b">
        <f t="shared" si="2"/>
        <v>1</v>
      </c>
      <c r="S75" s="13" t="b">
        <f t="shared" si="3"/>
        <v>1</v>
      </c>
    </row>
    <row r="76" spans="1:19" ht="15.75">
      <c r="A76" s="90">
        <v>61</v>
      </c>
      <c r="B76" s="185"/>
      <c r="C76" s="185"/>
      <c r="D76" s="177"/>
      <c r="E76" s="177"/>
      <c r="F76" s="177"/>
      <c r="G76" s="178"/>
      <c r="H76" s="178"/>
      <c r="I76" s="179"/>
      <c r="J76" s="179"/>
      <c r="K76" s="179"/>
      <c r="L76" s="179"/>
      <c r="M76" s="91">
        <f t="shared" si="4"/>
        <v>0</v>
      </c>
      <c r="N76" s="179"/>
      <c r="O76" s="13" t="b">
        <f t="shared" si="5"/>
        <v>1</v>
      </c>
      <c r="P76" s="13" t="b">
        <f t="shared" si="6"/>
        <v>1</v>
      </c>
      <c r="Q76" s="13" t="b">
        <f t="shared" si="1"/>
        <v>1</v>
      </c>
      <c r="R76" s="13" t="b">
        <f t="shared" si="2"/>
        <v>1</v>
      </c>
      <c r="S76" s="13" t="b">
        <f t="shared" si="3"/>
        <v>1</v>
      </c>
    </row>
    <row r="77" spans="1:19" ht="15.75">
      <c r="A77" s="90">
        <v>62</v>
      </c>
      <c r="B77" s="185"/>
      <c r="C77" s="185"/>
      <c r="D77" s="177"/>
      <c r="E77" s="177"/>
      <c r="F77" s="177"/>
      <c r="G77" s="178"/>
      <c r="H77" s="178"/>
      <c r="I77" s="179"/>
      <c r="J77" s="179"/>
      <c r="K77" s="179"/>
      <c r="L77" s="179"/>
      <c r="M77" s="91">
        <f t="shared" si="4"/>
        <v>0</v>
      </c>
      <c r="N77" s="179"/>
      <c r="O77" s="13" t="b">
        <f t="shared" si="5"/>
        <v>1</v>
      </c>
      <c r="P77" s="13" t="b">
        <f t="shared" si="6"/>
        <v>1</v>
      </c>
      <c r="Q77" s="13" t="b">
        <f t="shared" si="1"/>
        <v>1</v>
      </c>
      <c r="R77" s="13" t="b">
        <f t="shared" si="2"/>
        <v>1</v>
      </c>
      <c r="S77" s="13" t="b">
        <f t="shared" si="3"/>
        <v>1</v>
      </c>
    </row>
    <row r="78" spans="1:19" ht="15.75">
      <c r="A78" s="90">
        <v>63</v>
      </c>
      <c r="B78" s="185"/>
      <c r="C78" s="185"/>
      <c r="D78" s="177"/>
      <c r="E78" s="177"/>
      <c r="F78" s="177"/>
      <c r="G78" s="178"/>
      <c r="H78" s="178"/>
      <c r="I78" s="179"/>
      <c r="J78" s="179"/>
      <c r="K78" s="179"/>
      <c r="L78" s="179"/>
      <c r="M78" s="91">
        <f t="shared" si="4"/>
        <v>0</v>
      </c>
      <c r="N78" s="179"/>
      <c r="O78" s="13" t="b">
        <f t="shared" si="5"/>
        <v>1</v>
      </c>
      <c r="P78" s="13" t="b">
        <f t="shared" si="6"/>
        <v>1</v>
      </c>
      <c r="Q78" s="13" t="b">
        <f t="shared" si="1"/>
        <v>1</v>
      </c>
      <c r="R78" s="13" t="b">
        <f t="shared" si="2"/>
        <v>1</v>
      </c>
      <c r="S78" s="13" t="b">
        <f t="shared" si="3"/>
        <v>1</v>
      </c>
    </row>
    <row r="79" spans="1:19" ht="15.75">
      <c r="A79" s="90">
        <v>64</v>
      </c>
      <c r="B79" s="185"/>
      <c r="C79" s="185"/>
      <c r="D79" s="177"/>
      <c r="E79" s="177"/>
      <c r="F79" s="177"/>
      <c r="G79" s="178"/>
      <c r="H79" s="178"/>
      <c r="I79" s="179"/>
      <c r="J79" s="179"/>
      <c r="K79" s="179"/>
      <c r="L79" s="179"/>
      <c r="M79" s="91">
        <f t="shared" si="4"/>
        <v>0</v>
      </c>
      <c r="N79" s="179"/>
      <c r="O79" s="13" t="b">
        <f t="shared" si="5"/>
        <v>1</v>
      </c>
      <c r="P79" s="13" t="b">
        <f t="shared" si="6"/>
        <v>1</v>
      </c>
      <c r="Q79" s="13" t="b">
        <f t="shared" si="1"/>
        <v>1</v>
      </c>
      <c r="R79" s="13" t="b">
        <f t="shared" si="2"/>
        <v>1</v>
      </c>
      <c r="S79" s="13" t="b">
        <f t="shared" si="3"/>
        <v>1</v>
      </c>
    </row>
    <row r="80" spans="1:19" ht="15.75">
      <c r="A80" s="90">
        <v>65</v>
      </c>
      <c r="B80" s="185"/>
      <c r="C80" s="185"/>
      <c r="D80" s="177"/>
      <c r="E80" s="177"/>
      <c r="F80" s="177"/>
      <c r="G80" s="178"/>
      <c r="H80" s="178"/>
      <c r="I80" s="179"/>
      <c r="J80" s="179"/>
      <c r="K80" s="179"/>
      <c r="L80" s="179"/>
      <c r="M80" s="91">
        <f t="shared" si="4"/>
        <v>0</v>
      </c>
      <c r="N80" s="179"/>
      <c r="O80" s="13" t="b">
        <f t="shared" si="5"/>
        <v>1</v>
      </c>
      <c r="P80" s="13" t="b">
        <f t="shared" si="6"/>
        <v>1</v>
      </c>
      <c r="Q80" s="13" t="b">
        <f t="shared" ref="Q80:Q143" si="7">IF(D80="",TRUE,(IF(ISNUMBER(MATCH(D80,CountriesList,0)),TRUE,FALSE)))</f>
        <v>1</v>
      </c>
      <c r="R80" s="13" t="b">
        <f t="shared" ref="R80:R143" si="8">IF(E80="",TRUE,(IF(ISNUMBER(MATCH(E80,typeofentityList,0)),TRUE,FALSE)))</f>
        <v>1</v>
      </c>
      <c r="S80" s="13" t="b">
        <f t="shared" ref="S80:S143" si="9">IF(F80="",TRUE,(IF(ISNUMBER(MATCH(F80,RelationList,0)),TRUE,FALSE)))</f>
        <v>1</v>
      </c>
    </row>
    <row r="81" spans="1:19" ht="15.75">
      <c r="A81" s="90">
        <v>66</v>
      </c>
      <c r="B81" s="185"/>
      <c r="C81" s="185"/>
      <c r="D81" s="177"/>
      <c r="E81" s="177"/>
      <c r="F81" s="177"/>
      <c r="G81" s="178"/>
      <c r="H81" s="178"/>
      <c r="I81" s="179"/>
      <c r="J81" s="179"/>
      <c r="K81" s="179"/>
      <c r="L81" s="179"/>
      <c r="M81" s="91">
        <f t="shared" ref="M81:M144" si="10">SUM(I81:L81)</f>
        <v>0</v>
      </c>
      <c r="N81" s="179"/>
      <c r="O81" s="13" t="b">
        <f t="shared" si="5"/>
        <v>1</v>
      </c>
      <c r="P81" s="13" t="b">
        <f t="shared" si="6"/>
        <v>1</v>
      </c>
      <c r="Q81" s="13" t="b">
        <f t="shared" si="7"/>
        <v>1</v>
      </c>
      <c r="R81" s="13" t="b">
        <f t="shared" si="8"/>
        <v>1</v>
      </c>
      <c r="S81" s="13" t="b">
        <f t="shared" si="9"/>
        <v>1</v>
      </c>
    </row>
    <row r="82" spans="1:19" ht="15.75">
      <c r="A82" s="90">
        <v>67</v>
      </c>
      <c r="B82" s="185"/>
      <c r="C82" s="185"/>
      <c r="D82" s="177"/>
      <c r="E82" s="177"/>
      <c r="F82" s="177"/>
      <c r="G82" s="178"/>
      <c r="H82" s="178"/>
      <c r="I82" s="179"/>
      <c r="J82" s="179"/>
      <c r="K82" s="179"/>
      <c r="L82" s="179"/>
      <c r="M82" s="91">
        <f t="shared" si="10"/>
        <v>0</v>
      </c>
      <c r="N82" s="179"/>
      <c r="O82" s="13" t="b">
        <f t="shared" ref="O82:O145" si="11">IF(ISBLANK(B82),TRUE,IF(OR(ISBLANK(C82),ISBLANK(D82),ISBLANK(E82),ISBLANK(F82),ISBLANK(G82),ISBLANK(H82),ISBLANK(I82),ISBLANK(J82),ISBLANK(L82),ISBLANK(M82),ISBLANK(N82)),FALSE,TRUE))</f>
        <v>1</v>
      </c>
      <c r="P82" s="13" t="b">
        <f t="shared" ref="P82:P145" si="12">IF(OR(AND(B82="N/A",D82="N/A",E82="N/A",F82="N/A",G82=0,H82=0,M82=0,N82=0),AND(ISBLANK(B82),ISBLANK(D82),ISBLANK(E82),ISBLANK(F82),ISBLANK(G82),ISBLANK(H82),M82=0,ISBLANK(N82)),AND(NOT(ISBLANK(B82)),NOT(ISBLANK(D82)),NOT(ISBLANK(E82)),NOT(ISBLANK(F82)),B82&lt;&gt;"N/A",D82&lt;&gt;"N/A",E82&lt;&gt;"N/A",F82&lt;&gt;"N/A",OR(G82&lt;&gt;0,H82&lt;&gt;0,M82&gt;0,N82&lt;&gt;0))),TRUE,FALSE)</f>
        <v>1</v>
      </c>
      <c r="Q82" s="13" t="b">
        <f t="shared" si="7"/>
        <v>1</v>
      </c>
      <c r="R82" s="13" t="b">
        <f t="shared" si="8"/>
        <v>1</v>
      </c>
      <c r="S82" s="13" t="b">
        <f t="shared" si="9"/>
        <v>1</v>
      </c>
    </row>
    <row r="83" spans="1:19" ht="15.75">
      <c r="A83" s="90">
        <v>68</v>
      </c>
      <c r="B83" s="185"/>
      <c r="C83" s="185"/>
      <c r="D83" s="177"/>
      <c r="E83" s="177"/>
      <c r="F83" s="177"/>
      <c r="G83" s="178"/>
      <c r="H83" s="178"/>
      <c r="I83" s="179"/>
      <c r="J83" s="179"/>
      <c r="K83" s="179"/>
      <c r="L83" s="179"/>
      <c r="M83" s="91">
        <f t="shared" si="10"/>
        <v>0</v>
      </c>
      <c r="N83" s="179"/>
      <c r="O83" s="13" t="b">
        <f t="shared" si="11"/>
        <v>1</v>
      </c>
      <c r="P83" s="13" t="b">
        <f t="shared" si="12"/>
        <v>1</v>
      </c>
      <c r="Q83" s="13" t="b">
        <f t="shared" si="7"/>
        <v>1</v>
      </c>
      <c r="R83" s="13" t="b">
        <f t="shared" si="8"/>
        <v>1</v>
      </c>
      <c r="S83" s="13" t="b">
        <f t="shared" si="9"/>
        <v>1</v>
      </c>
    </row>
    <row r="84" spans="1:19" ht="15.75">
      <c r="A84" s="90">
        <v>69</v>
      </c>
      <c r="B84" s="185"/>
      <c r="C84" s="185"/>
      <c r="D84" s="177"/>
      <c r="E84" s="177"/>
      <c r="F84" s="177"/>
      <c r="G84" s="178"/>
      <c r="H84" s="178"/>
      <c r="I84" s="179"/>
      <c r="J84" s="179"/>
      <c r="K84" s="179"/>
      <c r="L84" s="179"/>
      <c r="M84" s="91">
        <f t="shared" si="10"/>
        <v>0</v>
      </c>
      <c r="N84" s="179"/>
      <c r="O84" s="13" t="b">
        <f t="shared" si="11"/>
        <v>1</v>
      </c>
      <c r="P84" s="13" t="b">
        <f t="shared" si="12"/>
        <v>1</v>
      </c>
      <c r="Q84" s="13" t="b">
        <f t="shared" si="7"/>
        <v>1</v>
      </c>
      <c r="R84" s="13" t="b">
        <f t="shared" si="8"/>
        <v>1</v>
      </c>
      <c r="S84" s="13" t="b">
        <f t="shared" si="9"/>
        <v>1</v>
      </c>
    </row>
    <row r="85" spans="1:19" ht="15.75">
      <c r="A85" s="90">
        <v>70</v>
      </c>
      <c r="B85" s="185"/>
      <c r="C85" s="185"/>
      <c r="D85" s="177"/>
      <c r="E85" s="177"/>
      <c r="F85" s="177"/>
      <c r="G85" s="178"/>
      <c r="H85" s="178"/>
      <c r="I85" s="179"/>
      <c r="J85" s="179"/>
      <c r="K85" s="179"/>
      <c r="L85" s="179"/>
      <c r="M85" s="91">
        <f t="shared" si="10"/>
        <v>0</v>
      </c>
      <c r="N85" s="179"/>
      <c r="O85" s="13" t="b">
        <f t="shared" si="11"/>
        <v>1</v>
      </c>
      <c r="P85" s="13" t="b">
        <f t="shared" si="12"/>
        <v>1</v>
      </c>
      <c r="Q85" s="13" t="b">
        <f t="shared" si="7"/>
        <v>1</v>
      </c>
      <c r="R85" s="13" t="b">
        <f t="shared" si="8"/>
        <v>1</v>
      </c>
      <c r="S85" s="13" t="b">
        <f t="shared" si="9"/>
        <v>1</v>
      </c>
    </row>
    <row r="86" spans="1:19" ht="15.75">
      <c r="A86" s="90">
        <v>71</v>
      </c>
      <c r="B86" s="185"/>
      <c r="C86" s="185"/>
      <c r="D86" s="177"/>
      <c r="E86" s="177"/>
      <c r="F86" s="177"/>
      <c r="G86" s="178"/>
      <c r="H86" s="178"/>
      <c r="I86" s="179"/>
      <c r="J86" s="179"/>
      <c r="K86" s="179"/>
      <c r="L86" s="179"/>
      <c r="M86" s="91">
        <f t="shared" si="10"/>
        <v>0</v>
      </c>
      <c r="N86" s="179"/>
      <c r="O86" s="13" t="b">
        <f t="shared" si="11"/>
        <v>1</v>
      </c>
      <c r="P86" s="13" t="b">
        <f t="shared" si="12"/>
        <v>1</v>
      </c>
      <c r="Q86" s="13" t="b">
        <f t="shared" si="7"/>
        <v>1</v>
      </c>
      <c r="R86" s="13" t="b">
        <f t="shared" si="8"/>
        <v>1</v>
      </c>
      <c r="S86" s="13" t="b">
        <f t="shared" si="9"/>
        <v>1</v>
      </c>
    </row>
    <row r="87" spans="1:19" ht="15.75">
      <c r="A87" s="90">
        <v>72</v>
      </c>
      <c r="B87" s="185"/>
      <c r="C87" s="185"/>
      <c r="D87" s="177"/>
      <c r="E87" s="177"/>
      <c r="F87" s="177"/>
      <c r="G87" s="178"/>
      <c r="H87" s="178"/>
      <c r="I87" s="179"/>
      <c r="J87" s="179"/>
      <c r="K87" s="179"/>
      <c r="L87" s="179"/>
      <c r="M87" s="91">
        <f t="shared" si="10"/>
        <v>0</v>
      </c>
      <c r="N87" s="179"/>
      <c r="O87" s="13" t="b">
        <f t="shared" si="11"/>
        <v>1</v>
      </c>
      <c r="P87" s="13" t="b">
        <f t="shared" si="12"/>
        <v>1</v>
      </c>
      <c r="Q87" s="13" t="b">
        <f t="shared" si="7"/>
        <v>1</v>
      </c>
      <c r="R87" s="13" t="b">
        <f t="shared" si="8"/>
        <v>1</v>
      </c>
      <c r="S87" s="13" t="b">
        <f t="shared" si="9"/>
        <v>1</v>
      </c>
    </row>
    <row r="88" spans="1:19" ht="15.75">
      <c r="A88" s="90">
        <v>73</v>
      </c>
      <c r="B88" s="185"/>
      <c r="C88" s="185"/>
      <c r="D88" s="177"/>
      <c r="E88" s="177"/>
      <c r="F88" s="177"/>
      <c r="G88" s="178"/>
      <c r="H88" s="178"/>
      <c r="I88" s="179"/>
      <c r="J88" s="179"/>
      <c r="K88" s="179"/>
      <c r="L88" s="179"/>
      <c r="M88" s="91">
        <f t="shared" si="10"/>
        <v>0</v>
      </c>
      <c r="N88" s="179"/>
      <c r="O88" s="13" t="b">
        <f t="shared" si="11"/>
        <v>1</v>
      </c>
      <c r="P88" s="13" t="b">
        <f t="shared" si="12"/>
        <v>1</v>
      </c>
      <c r="Q88" s="13" t="b">
        <f t="shared" si="7"/>
        <v>1</v>
      </c>
      <c r="R88" s="13" t="b">
        <f t="shared" si="8"/>
        <v>1</v>
      </c>
      <c r="S88" s="13" t="b">
        <f t="shared" si="9"/>
        <v>1</v>
      </c>
    </row>
    <row r="89" spans="1:19" ht="15.75">
      <c r="A89" s="90">
        <v>74</v>
      </c>
      <c r="B89" s="185"/>
      <c r="C89" s="185"/>
      <c r="D89" s="177"/>
      <c r="E89" s="177"/>
      <c r="F89" s="177"/>
      <c r="G89" s="178"/>
      <c r="H89" s="178"/>
      <c r="I89" s="179"/>
      <c r="J89" s="179"/>
      <c r="K89" s="179"/>
      <c r="L89" s="179"/>
      <c r="M89" s="91">
        <f t="shared" si="10"/>
        <v>0</v>
      </c>
      <c r="N89" s="179"/>
      <c r="O89" s="13" t="b">
        <f t="shared" si="11"/>
        <v>1</v>
      </c>
      <c r="P89" s="13" t="b">
        <f t="shared" si="12"/>
        <v>1</v>
      </c>
      <c r="Q89" s="13" t="b">
        <f t="shared" si="7"/>
        <v>1</v>
      </c>
      <c r="R89" s="13" t="b">
        <f t="shared" si="8"/>
        <v>1</v>
      </c>
      <c r="S89" s="13" t="b">
        <f t="shared" si="9"/>
        <v>1</v>
      </c>
    </row>
    <row r="90" spans="1:19" ht="15.75">
      <c r="A90" s="90">
        <v>75</v>
      </c>
      <c r="B90" s="185"/>
      <c r="C90" s="185"/>
      <c r="D90" s="177"/>
      <c r="E90" s="177"/>
      <c r="F90" s="177"/>
      <c r="G90" s="178"/>
      <c r="H90" s="178"/>
      <c r="I90" s="179"/>
      <c r="J90" s="179"/>
      <c r="K90" s="179"/>
      <c r="L90" s="179"/>
      <c r="M90" s="91">
        <f t="shared" si="10"/>
        <v>0</v>
      </c>
      <c r="N90" s="179"/>
      <c r="O90" s="13" t="b">
        <f t="shared" si="11"/>
        <v>1</v>
      </c>
      <c r="P90" s="13" t="b">
        <f t="shared" si="12"/>
        <v>1</v>
      </c>
      <c r="Q90" s="13" t="b">
        <f t="shared" si="7"/>
        <v>1</v>
      </c>
      <c r="R90" s="13" t="b">
        <f t="shared" si="8"/>
        <v>1</v>
      </c>
      <c r="S90" s="13" t="b">
        <f t="shared" si="9"/>
        <v>1</v>
      </c>
    </row>
    <row r="91" spans="1:19" ht="15.75">
      <c r="A91" s="90">
        <v>76</v>
      </c>
      <c r="B91" s="185"/>
      <c r="C91" s="185"/>
      <c r="D91" s="177"/>
      <c r="E91" s="177"/>
      <c r="F91" s="177"/>
      <c r="G91" s="178"/>
      <c r="H91" s="178"/>
      <c r="I91" s="179"/>
      <c r="J91" s="179"/>
      <c r="K91" s="179"/>
      <c r="L91" s="179"/>
      <c r="M91" s="91">
        <f t="shared" si="10"/>
        <v>0</v>
      </c>
      <c r="N91" s="179"/>
      <c r="O91" s="13" t="b">
        <f t="shared" si="11"/>
        <v>1</v>
      </c>
      <c r="P91" s="13" t="b">
        <f t="shared" si="12"/>
        <v>1</v>
      </c>
      <c r="Q91" s="13" t="b">
        <f t="shared" si="7"/>
        <v>1</v>
      </c>
      <c r="R91" s="13" t="b">
        <f t="shared" si="8"/>
        <v>1</v>
      </c>
      <c r="S91" s="13" t="b">
        <f t="shared" si="9"/>
        <v>1</v>
      </c>
    </row>
    <row r="92" spans="1:19" ht="15.75">
      <c r="A92" s="90">
        <v>77</v>
      </c>
      <c r="B92" s="185"/>
      <c r="C92" s="185"/>
      <c r="D92" s="177"/>
      <c r="E92" s="177"/>
      <c r="F92" s="177"/>
      <c r="G92" s="178"/>
      <c r="H92" s="178"/>
      <c r="I92" s="179"/>
      <c r="J92" s="179"/>
      <c r="K92" s="179"/>
      <c r="L92" s="179"/>
      <c r="M92" s="91">
        <f t="shared" si="10"/>
        <v>0</v>
      </c>
      <c r="N92" s="179"/>
      <c r="O92" s="13" t="b">
        <f t="shared" si="11"/>
        <v>1</v>
      </c>
      <c r="P92" s="13" t="b">
        <f t="shared" si="12"/>
        <v>1</v>
      </c>
      <c r="Q92" s="13" t="b">
        <f t="shared" si="7"/>
        <v>1</v>
      </c>
      <c r="R92" s="13" t="b">
        <f t="shared" si="8"/>
        <v>1</v>
      </c>
      <c r="S92" s="13" t="b">
        <f t="shared" si="9"/>
        <v>1</v>
      </c>
    </row>
    <row r="93" spans="1:19" ht="15.75">
      <c r="A93" s="90">
        <v>78</v>
      </c>
      <c r="B93" s="185"/>
      <c r="C93" s="185"/>
      <c r="D93" s="177"/>
      <c r="E93" s="177"/>
      <c r="F93" s="177"/>
      <c r="G93" s="178"/>
      <c r="H93" s="178"/>
      <c r="I93" s="179"/>
      <c r="J93" s="179"/>
      <c r="K93" s="179"/>
      <c r="L93" s="179"/>
      <c r="M93" s="91">
        <f t="shared" si="10"/>
        <v>0</v>
      </c>
      <c r="N93" s="179"/>
      <c r="O93" s="13" t="b">
        <f t="shared" si="11"/>
        <v>1</v>
      </c>
      <c r="P93" s="13" t="b">
        <f t="shared" si="12"/>
        <v>1</v>
      </c>
      <c r="Q93" s="13" t="b">
        <f t="shared" si="7"/>
        <v>1</v>
      </c>
      <c r="R93" s="13" t="b">
        <f t="shared" si="8"/>
        <v>1</v>
      </c>
      <c r="S93" s="13" t="b">
        <f t="shared" si="9"/>
        <v>1</v>
      </c>
    </row>
    <row r="94" spans="1:19" ht="15.75">
      <c r="A94" s="90">
        <v>79</v>
      </c>
      <c r="B94" s="185"/>
      <c r="C94" s="185"/>
      <c r="D94" s="177"/>
      <c r="E94" s="177"/>
      <c r="F94" s="177"/>
      <c r="G94" s="178"/>
      <c r="H94" s="178"/>
      <c r="I94" s="179"/>
      <c r="J94" s="179"/>
      <c r="K94" s="179"/>
      <c r="L94" s="179"/>
      <c r="M94" s="91">
        <f t="shared" si="10"/>
        <v>0</v>
      </c>
      <c r="N94" s="179"/>
      <c r="O94" s="13" t="b">
        <f t="shared" si="11"/>
        <v>1</v>
      </c>
      <c r="P94" s="13" t="b">
        <f t="shared" si="12"/>
        <v>1</v>
      </c>
      <c r="Q94" s="13" t="b">
        <f t="shared" si="7"/>
        <v>1</v>
      </c>
      <c r="R94" s="13" t="b">
        <f t="shared" si="8"/>
        <v>1</v>
      </c>
      <c r="S94" s="13" t="b">
        <f t="shared" si="9"/>
        <v>1</v>
      </c>
    </row>
    <row r="95" spans="1:19" ht="15.75">
      <c r="A95" s="90">
        <v>80</v>
      </c>
      <c r="B95" s="185"/>
      <c r="C95" s="185"/>
      <c r="D95" s="177"/>
      <c r="E95" s="177"/>
      <c r="F95" s="177"/>
      <c r="G95" s="178"/>
      <c r="H95" s="178"/>
      <c r="I95" s="179"/>
      <c r="J95" s="179"/>
      <c r="K95" s="179"/>
      <c r="L95" s="179"/>
      <c r="M95" s="91">
        <f t="shared" si="10"/>
        <v>0</v>
      </c>
      <c r="N95" s="179"/>
      <c r="O95" s="13" t="b">
        <f t="shared" si="11"/>
        <v>1</v>
      </c>
      <c r="P95" s="13" t="b">
        <f t="shared" si="12"/>
        <v>1</v>
      </c>
      <c r="Q95" s="13" t="b">
        <f t="shared" si="7"/>
        <v>1</v>
      </c>
      <c r="R95" s="13" t="b">
        <f t="shared" si="8"/>
        <v>1</v>
      </c>
      <c r="S95" s="13" t="b">
        <f t="shared" si="9"/>
        <v>1</v>
      </c>
    </row>
    <row r="96" spans="1:19" ht="15.75">
      <c r="A96" s="90">
        <v>81</v>
      </c>
      <c r="B96" s="185"/>
      <c r="C96" s="185"/>
      <c r="D96" s="177"/>
      <c r="E96" s="177"/>
      <c r="F96" s="177"/>
      <c r="G96" s="178"/>
      <c r="H96" s="178"/>
      <c r="I96" s="179"/>
      <c r="J96" s="179"/>
      <c r="K96" s="179"/>
      <c r="L96" s="179"/>
      <c r="M96" s="91">
        <f t="shared" si="10"/>
        <v>0</v>
      </c>
      <c r="N96" s="179"/>
      <c r="O96" s="13" t="b">
        <f t="shared" si="11"/>
        <v>1</v>
      </c>
      <c r="P96" s="13" t="b">
        <f t="shared" si="12"/>
        <v>1</v>
      </c>
      <c r="Q96" s="13" t="b">
        <f t="shared" si="7"/>
        <v>1</v>
      </c>
      <c r="R96" s="13" t="b">
        <f t="shared" si="8"/>
        <v>1</v>
      </c>
      <c r="S96" s="13" t="b">
        <f t="shared" si="9"/>
        <v>1</v>
      </c>
    </row>
    <row r="97" spans="1:19" ht="15.75">
      <c r="A97" s="90">
        <v>82</v>
      </c>
      <c r="B97" s="185"/>
      <c r="C97" s="185"/>
      <c r="D97" s="177"/>
      <c r="E97" s="177"/>
      <c r="F97" s="177"/>
      <c r="G97" s="178"/>
      <c r="H97" s="178"/>
      <c r="I97" s="179"/>
      <c r="J97" s="179"/>
      <c r="K97" s="179"/>
      <c r="L97" s="179"/>
      <c r="M97" s="91">
        <f t="shared" si="10"/>
        <v>0</v>
      </c>
      <c r="N97" s="179"/>
      <c r="O97" s="13" t="b">
        <f t="shared" si="11"/>
        <v>1</v>
      </c>
      <c r="P97" s="13" t="b">
        <f t="shared" si="12"/>
        <v>1</v>
      </c>
      <c r="Q97" s="13" t="b">
        <f t="shared" si="7"/>
        <v>1</v>
      </c>
      <c r="R97" s="13" t="b">
        <f t="shared" si="8"/>
        <v>1</v>
      </c>
      <c r="S97" s="13" t="b">
        <f t="shared" si="9"/>
        <v>1</v>
      </c>
    </row>
    <row r="98" spans="1:19" ht="15.75">
      <c r="A98" s="90">
        <v>83</v>
      </c>
      <c r="B98" s="185"/>
      <c r="C98" s="185"/>
      <c r="D98" s="177"/>
      <c r="E98" s="177"/>
      <c r="F98" s="177"/>
      <c r="G98" s="178"/>
      <c r="H98" s="178"/>
      <c r="I98" s="179"/>
      <c r="J98" s="179"/>
      <c r="K98" s="179"/>
      <c r="L98" s="179"/>
      <c r="M98" s="91">
        <f t="shared" si="10"/>
        <v>0</v>
      </c>
      <c r="N98" s="179"/>
      <c r="O98" s="13" t="b">
        <f t="shared" si="11"/>
        <v>1</v>
      </c>
      <c r="P98" s="13" t="b">
        <f t="shared" si="12"/>
        <v>1</v>
      </c>
      <c r="Q98" s="13" t="b">
        <f t="shared" si="7"/>
        <v>1</v>
      </c>
      <c r="R98" s="13" t="b">
        <f t="shared" si="8"/>
        <v>1</v>
      </c>
      <c r="S98" s="13" t="b">
        <f t="shared" si="9"/>
        <v>1</v>
      </c>
    </row>
    <row r="99" spans="1:19" ht="15.75">
      <c r="A99" s="90">
        <v>84</v>
      </c>
      <c r="B99" s="185"/>
      <c r="C99" s="185"/>
      <c r="D99" s="177"/>
      <c r="E99" s="177"/>
      <c r="F99" s="177"/>
      <c r="G99" s="178"/>
      <c r="H99" s="178"/>
      <c r="I99" s="179"/>
      <c r="J99" s="179"/>
      <c r="K99" s="179"/>
      <c r="L99" s="179"/>
      <c r="M99" s="91">
        <f t="shared" si="10"/>
        <v>0</v>
      </c>
      <c r="N99" s="179"/>
      <c r="O99" s="13" t="b">
        <f t="shared" si="11"/>
        <v>1</v>
      </c>
      <c r="P99" s="13" t="b">
        <f t="shared" si="12"/>
        <v>1</v>
      </c>
      <c r="Q99" s="13" t="b">
        <f t="shared" si="7"/>
        <v>1</v>
      </c>
      <c r="R99" s="13" t="b">
        <f t="shared" si="8"/>
        <v>1</v>
      </c>
      <c r="S99" s="13" t="b">
        <f t="shared" si="9"/>
        <v>1</v>
      </c>
    </row>
    <row r="100" spans="1:19" ht="15.75">
      <c r="A100" s="90">
        <v>85</v>
      </c>
      <c r="B100" s="185"/>
      <c r="C100" s="185"/>
      <c r="D100" s="177"/>
      <c r="E100" s="177"/>
      <c r="F100" s="177"/>
      <c r="G100" s="178"/>
      <c r="H100" s="178"/>
      <c r="I100" s="179"/>
      <c r="J100" s="179"/>
      <c r="K100" s="179"/>
      <c r="L100" s="179"/>
      <c r="M100" s="91">
        <f t="shared" si="10"/>
        <v>0</v>
      </c>
      <c r="N100" s="179"/>
      <c r="O100" s="13" t="b">
        <f t="shared" si="11"/>
        <v>1</v>
      </c>
      <c r="P100" s="13" t="b">
        <f t="shared" si="12"/>
        <v>1</v>
      </c>
      <c r="Q100" s="13" t="b">
        <f t="shared" si="7"/>
        <v>1</v>
      </c>
      <c r="R100" s="13" t="b">
        <f t="shared" si="8"/>
        <v>1</v>
      </c>
      <c r="S100" s="13" t="b">
        <f t="shared" si="9"/>
        <v>1</v>
      </c>
    </row>
    <row r="101" spans="1:19" ht="15.75">
      <c r="A101" s="90">
        <v>86</v>
      </c>
      <c r="B101" s="185"/>
      <c r="C101" s="185"/>
      <c r="D101" s="177"/>
      <c r="E101" s="177"/>
      <c r="F101" s="177"/>
      <c r="G101" s="178"/>
      <c r="H101" s="178"/>
      <c r="I101" s="179"/>
      <c r="J101" s="179"/>
      <c r="K101" s="179"/>
      <c r="L101" s="179"/>
      <c r="M101" s="91">
        <f t="shared" si="10"/>
        <v>0</v>
      </c>
      <c r="N101" s="179"/>
      <c r="O101" s="13" t="b">
        <f t="shared" si="11"/>
        <v>1</v>
      </c>
      <c r="P101" s="13" t="b">
        <f t="shared" si="12"/>
        <v>1</v>
      </c>
      <c r="Q101" s="13" t="b">
        <f t="shared" si="7"/>
        <v>1</v>
      </c>
      <c r="R101" s="13" t="b">
        <f t="shared" si="8"/>
        <v>1</v>
      </c>
      <c r="S101" s="13" t="b">
        <f t="shared" si="9"/>
        <v>1</v>
      </c>
    </row>
    <row r="102" spans="1:19" ht="15.75">
      <c r="A102" s="90">
        <v>87</v>
      </c>
      <c r="B102" s="185"/>
      <c r="C102" s="185"/>
      <c r="D102" s="177"/>
      <c r="E102" s="177"/>
      <c r="F102" s="177"/>
      <c r="G102" s="178"/>
      <c r="H102" s="178"/>
      <c r="I102" s="179"/>
      <c r="J102" s="179"/>
      <c r="K102" s="179"/>
      <c r="L102" s="179"/>
      <c r="M102" s="91">
        <f t="shared" si="10"/>
        <v>0</v>
      </c>
      <c r="N102" s="179"/>
      <c r="O102" s="13" t="b">
        <f t="shared" si="11"/>
        <v>1</v>
      </c>
      <c r="P102" s="13" t="b">
        <f t="shared" si="12"/>
        <v>1</v>
      </c>
      <c r="Q102" s="13" t="b">
        <f t="shared" si="7"/>
        <v>1</v>
      </c>
      <c r="R102" s="13" t="b">
        <f t="shared" si="8"/>
        <v>1</v>
      </c>
      <c r="S102" s="13" t="b">
        <f t="shared" si="9"/>
        <v>1</v>
      </c>
    </row>
    <row r="103" spans="1:19" ht="15.75">
      <c r="A103" s="90">
        <v>88</v>
      </c>
      <c r="B103" s="185"/>
      <c r="C103" s="185"/>
      <c r="D103" s="177"/>
      <c r="E103" s="177"/>
      <c r="F103" s="177"/>
      <c r="G103" s="178"/>
      <c r="H103" s="178"/>
      <c r="I103" s="179"/>
      <c r="J103" s="179"/>
      <c r="K103" s="179"/>
      <c r="L103" s="179"/>
      <c r="M103" s="91">
        <f t="shared" si="10"/>
        <v>0</v>
      </c>
      <c r="N103" s="179"/>
      <c r="O103" s="13" t="b">
        <f t="shared" si="11"/>
        <v>1</v>
      </c>
      <c r="P103" s="13" t="b">
        <f t="shared" si="12"/>
        <v>1</v>
      </c>
      <c r="Q103" s="13" t="b">
        <f t="shared" si="7"/>
        <v>1</v>
      </c>
      <c r="R103" s="13" t="b">
        <f t="shared" si="8"/>
        <v>1</v>
      </c>
      <c r="S103" s="13" t="b">
        <f t="shared" si="9"/>
        <v>1</v>
      </c>
    </row>
    <row r="104" spans="1:19" ht="15.75">
      <c r="A104" s="90">
        <v>89</v>
      </c>
      <c r="B104" s="185"/>
      <c r="C104" s="185"/>
      <c r="D104" s="177"/>
      <c r="E104" s="177"/>
      <c r="F104" s="177"/>
      <c r="G104" s="178"/>
      <c r="H104" s="178"/>
      <c r="I104" s="179"/>
      <c r="J104" s="179"/>
      <c r="K104" s="179"/>
      <c r="L104" s="179"/>
      <c r="M104" s="91">
        <f t="shared" si="10"/>
        <v>0</v>
      </c>
      <c r="N104" s="179"/>
      <c r="O104" s="13" t="b">
        <f t="shared" si="11"/>
        <v>1</v>
      </c>
      <c r="P104" s="13" t="b">
        <f t="shared" si="12"/>
        <v>1</v>
      </c>
      <c r="Q104" s="13" t="b">
        <f t="shared" si="7"/>
        <v>1</v>
      </c>
      <c r="R104" s="13" t="b">
        <f t="shared" si="8"/>
        <v>1</v>
      </c>
      <c r="S104" s="13" t="b">
        <f t="shared" si="9"/>
        <v>1</v>
      </c>
    </row>
    <row r="105" spans="1:19" ht="15.75">
      <c r="A105" s="90">
        <v>90</v>
      </c>
      <c r="B105" s="185"/>
      <c r="C105" s="185"/>
      <c r="D105" s="177"/>
      <c r="E105" s="177"/>
      <c r="F105" s="177"/>
      <c r="G105" s="178"/>
      <c r="H105" s="178"/>
      <c r="I105" s="179"/>
      <c r="J105" s="179"/>
      <c r="K105" s="179"/>
      <c r="L105" s="179"/>
      <c r="M105" s="91">
        <f t="shared" si="10"/>
        <v>0</v>
      </c>
      <c r="N105" s="179"/>
      <c r="O105" s="13" t="b">
        <f t="shared" si="11"/>
        <v>1</v>
      </c>
      <c r="P105" s="13" t="b">
        <f t="shared" si="12"/>
        <v>1</v>
      </c>
      <c r="Q105" s="13" t="b">
        <f t="shared" si="7"/>
        <v>1</v>
      </c>
      <c r="R105" s="13" t="b">
        <f t="shared" si="8"/>
        <v>1</v>
      </c>
      <c r="S105" s="13" t="b">
        <f t="shared" si="9"/>
        <v>1</v>
      </c>
    </row>
    <row r="106" spans="1:19" ht="15.75">
      <c r="A106" s="90">
        <v>91</v>
      </c>
      <c r="B106" s="185"/>
      <c r="C106" s="185"/>
      <c r="D106" s="177"/>
      <c r="E106" s="177"/>
      <c r="F106" s="177"/>
      <c r="G106" s="178"/>
      <c r="H106" s="178"/>
      <c r="I106" s="179"/>
      <c r="J106" s="179"/>
      <c r="K106" s="179"/>
      <c r="L106" s="179"/>
      <c r="M106" s="91">
        <f t="shared" si="10"/>
        <v>0</v>
      </c>
      <c r="N106" s="179"/>
      <c r="O106" s="13" t="b">
        <f t="shared" si="11"/>
        <v>1</v>
      </c>
      <c r="P106" s="13" t="b">
        <f t="shared" si="12"/>
        <v>1</v>
      </c>
      <c r="Q106" s="13" t="b">
        <f t="shared" si="7"/>
        <v>1</v>
      </c>
      <c r="R106" s="13" t="b">
        <f t="shared" si="8"/>
        <v>1</v>
      </c>
      <c r="S106" s="13" t="b">
        <f t="shared" si="9"/>
        <v>1</v>
      </c>
    </row>
    <row r="107" spans="1:19" ht="15.75">
      <c r="A107" s="90">
        <v>92</v>
      </c>
      <c r="B107" s="185"/>
      <c r="C107" s="185"/>
      <c r="D107" s="177"/>
      <c r="E107" s="177"/>
      <c r="F107" s="177"/>
      <c r="G107" s="178"/>
      <c r="H107" s="178"/>
      <c r="I107" s="179"/>
      <c r="J107" s="179"/>
      <c r="K107" s="179"/>
      <c r="L107" s="179"/>
      <c r="M107" s="91">
        <f t="shared" si="10"/>
        <v>0</v>
      </c>
      <c r="N107" s="179"/>
      <c r="O107" s="13" t="b">
        <f t="shared" si="11"/>
        <v>1</v>
      </c>
      <c r="P107" s="13" t="b">
        <f t="shared" si="12"/>
        <v>1</v>
      </c>
      <c r="Q107" s="13" t="b">
        <f t="shared" si="7"/>
        <v>1</v>
      </c>
      <c r="R107" s="13" t="b">
        <f t="shared" si="8"/>
        <v>1</v>
      </c>
      <c r="S107" s="13" t="b">
        <f t="shared" si="9"/>
        <v>1</v>
      </c>
    </row>
    <row r="108" spans="1:19" ht="15.75">
      <c r="A108" s="90">
        <v>93</v>
      </c>
      <c r="B108" s="185"/>
      <c r="C108" s="185"/>
      <c r="D108" s="177"/>
      <c r="E108" s="177"/>
      <c r="F108" s="177"/>
      <c r="G108" s="178"/>
      <c r="H108" s="178"/>
      <c r="I108" s="179"/>
      <c r="J108" s="179"/>
      <c r="K108" s="179"/>
      <c r="L108" s="179"/>
      <c r="M108" s="91">
        <f t="shared" si="10"/>
        <v>0</v>
      </c>
      <c r="N108" s="179"/>
      <c r="O108" s="13" t="b">
        <f t="shared" si="11"/>
        <v>1</v>
      </c>
      <c r="P108" s="13" t="b">
        <f t="shared" si="12"/>
        <v>1</v>
      </c>
      <c r="Q108" s="13" t="b">
        <f t="shared" si="7"/>
        <v>1</v>
      </c>
      <c r="R108" s="13" t="b">
        <f t="shared" si="8"/>
        <v>1</v>
      </c>
      <c r="S108" s="13" t="b">
        <f t="shared" si="9"/>
        <v>1</v>
      </c>
    </row>
    <row r="109" spans="1:19" ht="15.75">
      <c r="A109" s="90">
        <v>94</v>
      </c>
      <c r="B109" s="185"/>
      <c r="C109" s="185"/>
      <c r="D109" s="177"/>
      <c r="E109" s="177"/>
      <c r="F109" s="177"/>
      <c r="G109" s="178"/>
      <c r="H109" s="178"/>
      <c r="I109" s="179"/>
      <c r="J109" s="179"/>
      <c r="K109" s="179"/>
      <c r="L109" s="179"/>
      <c r="M109" s="91">
        <f t="shared" si="10"/>
        <v>0</v>
      </c>
      <c r="N109" s="179"/>
      <c r="O109" s="13" t="b">
        <f t="shared" si="11"/>
        <v>1</v>
      </c>
      <c r="P109" s="13" t="b">
        <f t="shared" si="12"/>
        <v>1</v>
      </c>
      <c r="Q109" s="13" t="b">
        <f t="shared" si="7"/>
        <v>1</v>
      </c>
      <c r="R109" s="13" t="b">
        <f t="shared" si="8"/>
        <v>1</v>
      </c>
      <c r="S109" s="13" t="b">
        <f t="shared" si="9"/>
        <v>1</v>
      </c>
    </row>
    <row r="110" spans="1:19" ht="15.75">
      <c r="A110" s="90">
        <v>95</v>
      </c>
      <c r="B110" s="185"/>
      <c r="C110" s="185"/>
      <c r="D110" s="177"/>
      <c r="E110" s="177"/>
      <c r="F110" s="177"/>
      <c r="G110" s="178"/>
      <c r="H110" s="178"/>
      <c r="I110" s="179"/>
      <c r="J110" s="179"/>
      <c r="K110" s="179"/>
      <c r="L110" s="179"/>
      <c r="M110" s="91">
        <f t="shared" si="10"/>
        <v>0</v>
      </c>
      <c r="N110" s="179"/>
      <c r="O110" s="13" t="b">
        <f t="shared" si="11"/>
        <v>1</v>
      </c>
      <c r="P110" s="13" t="b">
        <f t="shared" si="12"/>
        <v>1</v>
      </c>
      <c r="Q110" s="13" t="b">
        <f t="shared" si="7"/>
        <v>1</v>
      </c>
      <c r="R110" s="13" t="b">
        <f t="shared" si="8"/>
        <v>1</v>
      </c>
      <c r="S110" s="13" t="b">
        <f t="shared" si="9"/>
        <v>1</v>
      </c>
    </row>
    <row r="111" spans="1:19" ht="15.75">
      <c r="A111" s="90">
        <v>96</v>
      </c>
      <c r="B111" s="185"/>
      <c r="C111" s="185"/>
      <c r="D111" s="177"/>
      <c r="E111" s="177"/>
      <c r="F111" s="177"/>
      <c r="G111" s="178"/>
      <c r="H111" s="178"/>
      <c r="I111" s="179"/>
      <c r="J111" s="179"/>
      <c r="K111" s="179"/>
      <c r="L111" s="179"/>
      <c r="M111" s="91">
        <f t="shared" si="10"/>
        <v>0</v>
      </c>
      <c r="N111" s="179"/>
      <c r="O111" s="13" t="b">
        <f t="shared" si="11"/>
        <v>1</v>
      </c>
      <c r="P111" s="13" t="b">
        <f t="shared" si="12"/>
        <v>1</v>
      </c>
      <c r="Q111" s="13" t="b">
        <f t="shared" si="7"/>
        <v>1</v>
      </c>
      <c r="R111" s="13" t="b">
        <f t="shared" si="8"/>
        <v>1</v>
      </c>
      <c r="S111" s="13" t="b">
        <f t="shared" si="9"/>
        <v>1</v>
      </c>
    </row>
    <row r="112" spans="1:19" ht="15.75">
      <c r="A112" s="90">
        <v>97</v>
      </c>
      <c r="B112" s="185"/>
      <c r="C112" s="185"/>
      <c r="D112" s="177"/>
      <c r="E112" s="177"/>
      <c r="F112" s="177"/>
      <c r="G112" s="178"/>
      <c r="H112" s="178"/>
      <c r="I112" s="179"/>
      <c r="J112" s="179"/>
      <c r="K112" s="179"/>
      <c r="L112" s="179"/>
      <c r="M112" s="91">
        <f t="shared" si="10"/>
        <v>0</v>
      </c>
      <c r="N112" s="179"/>
      <c r="O112" s="13" t="b">
        <f t="shared" si="11"/>
        <v>1</v>
      </c>
      <c r="P112" s="13" t="b">
        <f t="shared" si="12"/>
        <v>1</v>
      </c>
      <c r="Q112" s="13" t="b">
        <f t="shared" si="7"/>
        <v>1</v>
      </c>
      <c r="R112" s="13" t="b">
        <f t="shared" si="8"/>
        <v>1</v>
      </c>
      <c r="S112" s="13" t="b">
        <f t="shared" si="9"/>
        <v>1</v>
      </c>
    </row>
    <row r="113" spans="1:19" ht="15.75">
      <c r="A113" s="90">
        <v>98</v>
      </c>
      <c r="B113" s="185"/>
      <c r="C113" s="185"/>
      <c r="D113" s="177"/>
      <c r="E113" s="177"/>
      <c r="F113" s="177"/>
      <c r="G113" s="178"/>
      <c r="H113" s="178"/>
      <c r="I113" s="179"/>
      <c r="J113" s="179"/>
      <c r="K113" s="179"/>
      <c r="L113" s="179"/>
      <c r="M113" s="91">
        <f t="shared" si="10"/>
        <v>0</v>
      </c>
      <c r="N113" s="179"/>
      <c r="O113" s="13" t="b">
        <f t="shared" si="11"/>
        <v>1</v>
      </c>
      <c r="P113" s="13" t="b">
        <f t="shared" si="12"/>
        <v>1</v>
      </c>
      <c r="Q113" s="13" t="b">
        <f t="shared" si="7"/>
        <v>1</v>
      </c>
      <c r="R113" s="13" t="b">
        <f t="shared" si="8"/>
        <v>1</v>
      </c>
      <c r="S113" s="13" t="b">
        <f t="shared" si="9"/>
        <v>1</v>
      </c>
    </row>
    <row r="114" spans="1:19" ht="15.75">
      <c r="A114" s="90">
        <v>99</v>
      </c>
      <c r="B114" s="185"/>
      <c r="C114" s="185"/>
      <c r="D114" s="177"/>
      <c r="E114" s="177"/>
      <c r="F114" s="177"/>
      <c r="G114" s="178"/>
      <c r="H114" s="178"/>
      <c r="I114" s="179"/>
      <c r="J114" s="179"/>
      <c r="K114" s="179"/>
      <c r="L114" s="179"/>
      <c r="M114" s="91">
        <f t="shared" si="10"/>
        <v>0</v>
      </c>
      <c r="N114" s="179"/>
      <c r="O114" s="13" t="b">
        <f t="shared" si="11"/>
        <v>1</v>
      </c>
      <c r="P114" s="13" t="b">
        <f t="shared" si="12"/>
        <v>1</v>
      </c>
      <c r="Q114" s="13" t="b">
        <f t="shared" si="7"/>
        <v>1</v>
      </c>
      <c r="R114" s="13" t="b">
        <f t="shared" si="8"/>
        <v>1</v>
      </c>
      <c r="S114" s="13" t="b">
        <f t="shared" si="9"/>
        <v>1</v>
      </c>
    </row>
    <row r="115" spans="1:19" ht="15.75">
      <c r="A115" s="90">
        <v>100</v>
      </c>
      <c r="B115" s="185"/>
      <c r="C115" s="185"/>
      <c r="D115" s="177"/>
      <c r="E115" s="177"/>
      <c r="F115" s="177"/>
      <c r="G115" s="178"/>
      <c r="H115" s="178"/>
      <c r="I115" s="179"/>
      <c r="J115" s="179"/>
      <c r="K115" s="179"/>
      <c r="L115" s="179"/>
      <c r="M115" s="91">
        <f t="shared" si="10"/>
        <v>0</v>
      </c>
      <c r="N115" s="179"/>
      <c r="O115" s="13" t="b">
        <f t="shared" si="11"/>
        <v>1</v>
      </c>
      <c r="P115" s="13" t="b">
        <f t="shared" si="12"/>
        <v>1</v>
      </c>
      <c r="Q115" s="13" t="b">
        <f t="shared" si="7"/>
        <v>1</v>
      </c>
      <c r="R115" s="13" t="b">
        <f t="shared" si="8"/>
        <v>1</v>
      </c>
      <c r="S115" s="13" t="b">
        <f t="shared" si="9"/>
        <v>1</v>
      </c>
    </row>
    <row r="116" spans="1:19" ht="15.75">
      <c r="A116" s="90">
        <v>101</v>
      </c>
      <c r="B116" s="185"/>
      <c r="C116" s="185"/>
      <c r="D116" s="177"/>
      <c r="E116" s="177"/>
      <c r="F116" s="177"/>
      <c r="G116" s="178"/>
      <c r="H116" s="178"/>
      <c r="I116" s="179"/>
      <c r="J116" s="179"/>
      <c r="K116" s="179"/>
      <c r="L116" s="179"/>
      <c r="M116" s="91">
        <f t="shared" si="10"/>
        <v>0</v>
      </c>
      <c r="N116" s="179"/>
      <c r="O116" s="13" t="b">
        <f t="shared" si="11"/>
        <v>1</v>
      </c>
      <c r="P116" s="13" t="b">
        <f t="shared" si="12"/>
        <v>1</v>
      </c>
      <c r="Q116" s="13" t="b">
        <f t="shared" si="7"/>
        <v>1</v>
      </c>
      <c r="R116" s="13" t="b">
        <f t="shared" si="8"/>
        <v>1</v>
      </c>
      <c r="S116" s="13" t="b">
        <f t="shared" si="9"/>
        <v>1</v>
      </c>
    </row>
    <row r="117" spans="1:19" ht="15.75">
      <c r="A117" s="90">
        <v>102</v>
      </c>
      <c r="B117" s="185"/>
      <c r="C117" s="185"/>
      <c r="D117" s="177"/>
      <c r="E117" s="177"/>
      <c r="F117" s="177"/>
      <c r="G117" s="178"/>
      <c r="H117" s="178"/>
      <c r="I117" s="179"/>
      <c r="J117" s="179"/>
      <c r="K117" s="179"/>
      <c r="L117" s="179"/>
      <c r="M117" s="91">
        <f t="shared" si="10"/>
        <v>0</v>
      </c>
      <c r="N117" s="179"/>
      <c r="O117" s="13" t="b">
        <f t="shared" si="11"/>
        <v>1</v>
      </c>
      <c r="P117" s="13" t="b">
        <f t="shared" si="12"/>
        <v>1</v>
      </c>
      <c r="Q117" s="13" t="b">
        <f t="shared" si="7"/>
        <v>1</v>
      </c>
      <c r="R117" s="13" t="b">
        <f t="shared" si="8"/>
        <v>1</v>
      </c>
      <c r="S117" s="13" t="b">
        <f t="shared" si="9"/>
        <v>1</v>
      </c>
    </row>
    <row r="118" spans="1:19" ht="15.75">
      <c r="A118" s="90">
        <v>103</v>
      </c>
      <c r="B118" s="185"/>
      <c r="C118" s="185"/>
      <c r="D118" s="177"/>
      <c r="E118" s="177"/>
      <c r="F118" s="177"/>
      <c r="G118" s="178"/>
      <c r="H118" s="178"/>
      <c r="I118" s="179"/>
      <c r="J118" s="179"/>
      <c r="K118" s="179"/>
      <c r="L118" s="179"/>
      <c r="M118" s="91">
        <f t="shared" si="10"/>
        <v>0</v>
      </c>
      <c r="N118" s="179"/>
      <c r="O118" s="13" t="b">
        <f t="shared" si="11"/>
        <v>1</v>
      </c>
      <c r="P118" s="13" t="b">
        <f t="shared" si="12"/>
        <v>1</v>
      </c>
      <c r="Q118" s="13" t="b">
        <f t="shared" si="7"/>
        <v>1</v>
      </c>
      <c r="R118" s="13" t="b">
        <f t="shared" si="8"/>
        <v>1</v>
      </c>
      <c r="S118" s="13" t="b">
        <f t="shared" si="9"/>
        <v>1</v>
      </c>
    </row>
    <row r="119" spans="1:19" ht="15.75">
      <c r="A119" s="90">
        <v>104</v>
      </c>
      <c r="B119" s="185"/>
      <c r="C119" s="185"/>
      <c r="D119" s="177"/>
      <c r="E119" s="177"/>
      <c r="F119" s="177"/>
      <c r="G119" s="178"/>
      <c r="H119" s="178"/>
      <c r="I119" s="179"/>
      <c r="J119" s="179"/>
      <c r="K119" s="179"/>
      <c r="L119" s="179"/>
      <c r="M119" s="91">
        <f t="shared" si="10"/>
        <v>0</v>
      </c>
      <c r="N119" s="179"/>
      <c r="O119" s="13" t="b">
        <f t="shared" si="11"/>
        <v>1</v>
      </c>
      <c r="P119" s="13" t="b">
        <f t="shared" si="12"/>
        <v>1</v>
      </c>
      <c r="Q119" s="13" t="b">
        <f t="shared" si="7"/>
        <v>1</v>
      </c>
      <c r="R119" s="13" t="b">
        <f t="shared" si="8"/>
        <v>1</v>
      </c>
      <c r="S119" s="13" t="b">
        <f t="shared" si="9"/>
        <v>1</v>
      </c>
    </row>
    <row r="120" spans="1:19" ht="15.75">
      <c r="A120" s="90">
        <v>105</v>
      </c>
      <c r="B120" s="185"/>
      <c r="C120" s="185"/>
      <c r="D120" s="177"/>
      <c r="E120" s="177"/>
      <c r="F120" s="177"/>
      <c r="G120" s="178"/>
      <c r="H120" s="178"/>
      <c r="I120" s="179"/>
      <c r="J120" s="179"/>
      <c r="K120" s="179"/>
      <c r="L120" s="179"/>
      <c r="M120" s="91">
        <f t="shared" si="10"/>
        <v>0</v>
      </c>
      <c r="N120" s="179"/>
      <c r="O120" s="13" t="b">
        <f t="shared" si="11"/>
        <v>1</v>
      </c>
      <c r="P120" s="13" t="b">
        <f t="shared" si="12"/>
        <v>1</v>
      </c>
      <c r="Q120" s="13" t="b">
        <f t="shared" si="7"/>
        <v>1</v>
      </c>
      <c r="R120" s="13" t="b">
        <f t="shared" si="8"/>
        <v>1</v>
      </c>
      <c r="S120" s="13" t="b">
        <f t="shared" si="9"/>
        <v>1</v>
      </c>
    </row>
    <row r="121" spans="1:19" ht="15.75">
      <c r="A121" s="90">
        <v>106</v>
      </c>
      <c r="B121" s="185"/>
      <c r="C121" s="185"/>
      <c r="D121" s="177"/>
      <c r="E121" s="177"/>
      <c r="F121" s="177"/>
      <c r="G121" s="178"/>
      <c r="H121" s="178"/>
      <c r="I121" s="179"/>
      <c r="J121" s="179"/>
      <c r="K121" s="179"/>
      <c r="L121" s="179"/>
      <c r="M121" s="91">
        <f t="shared" si="10"/>
        <v>0</v>
      </c>
      <c r="N121" s="179"/>
      <c r="O121" s="13" t="b">
        <f t="shared" si="11"/>
        <v>1</v>
      </c>
      <c r="P121" s="13" t="b">
        <f t="shared" si="12"/>
        <v>1</v>
      </c>
      <c r="Q121" s="13" t="b">
        <f t="shared" si="7"/>
        <v>1</v>
      </c>
      <c r="R121" s="13" t="b">
        <f t="shared" si="8"/>
        <v>1</v>
      </c>
      <c r="S121" s="13" t="b">
        <f t="shared" si="9"/>
        <v>1</v>
      </c>
    </row>
    <row r="122" spans="1:19" ht="15.75">
      <c r="A122" s="90">
        <v>107</v>
      </c>
      <c r="B122" s="185"/>
      <c r="C122" s="185"/>
      <c r="D122" s="177"/>
      <c r="E122" s="177"/>
      <c r="F122" s="177"/>
      <c r="G122" s="178"/>
      <c r="H122" s="178"/>
      <c r="I122" s="179"/>
      <c r="J122" s="179"/>
      <c r="K122" s="179"/>
      <c r="L122" s="179"/>
      <c r="M122" s="91">
        <f t="shared" si="10"/>
        <v>0</v>
      </c>
      <c r="N122" s="179"/>
      <c r="O122" s="13" t="b">
        <f t="shared" si="11"/>
        <v>1</v>
      </c>
      <c r="P122" s="13" t="b">
        <f t="shared" si="12"/>
        <v>1</v>
      </c>
      <c r="Q122" s="13" t="b">
        <f t="shared" si="7"/>
        <v>1</v>
      </c>
      <c r="R122" s="13" t="b">
        <f t="shared" si="8"/>
        <v>1</v>
      </c>
      <c r="S122" s="13" t="b">
        <f t="shared" si="9"/>
        <v>1</v>
      </c>
    </row>
    <row r="123" spans="1:19" ht="15.75">
      <c r="A123" s="90">
        <v>108</v>
      </c>
      <c r="B123" s="185"/>
      <c r="C123" s="185"/>
      <c r="D123" s="177"/>
      <c r="E123" s="177"/>
      <c r="F123" s="177"/>
      <c r="G123" s="178"/>
      <c r="H123" s="178"/>
      <c r="I123" s="179"/>
      <c r="J123" s="179"/>
      <c r="K123" s="179"/>
      <c r="L123" s="179"/>
      <c r="M123" s="91">
        <f t="shared" si="10"/>
        <v>0</v>
      </c>
      <c r="N123" s="179"/>
      <c r="O123" s="13" t="b">
        <f t="shared" si="11"/>
        <v>1</v>
      </c>
      <c r="P123" s="13" t="b">
        <f t="shared" si="12"/>
        <v>1</v>
      </c>
      <c r="Q123" s="13" t="b">
        <f t="shared" si="7"/>
        <v>1</v>
      </c>
      <c r="R123" s="13" t="b">
        <f t="shared" si="8"/>
        <v>1</v>
      </c>
      <c r="S123" s="13" t="b">
        <f t="shared" si="9"/>
        <v>1</v>
      </c>
    </row>
    <row r="124" spans="1:19" ht="15.75">
      <c r="A124" s="90">
        <v>109</v>
      </c>
      <c r="B124" s="185"/>
      <c r="C124" s="185"/>
      <c r="D124" s="177"/>
      <c r="E124" s="177"/>
      <c r="F124" s="177"/>
      <c r="G124" s="178"/>
      <c r="H124" s="178"/>
      <c r="I124" s="179"/>
      <c r="J124" s="179"/>
      <c r="K124" s="179"/>
      <c r="L124" s="179"/>
      <c r="M124" s="91">
        <f t="shared" si="10"/>
        <v>0</v>
      </c>
      <c r="N124" s="179"/>
      <c r="O124" s="13" t="b">
        <f t="shared" si="11"/>
        <v>1</v>
      </c>
      <c r="P124" s="13" t="b">
        <f t="shared" si="12"/>
        <v>1</v>
      </c>
      <c r="Q124" s="13" t="b">
        <f t="shared" si="7"/>
        <v>1</v>
      </c>
      <c r="R124" s="13" t="b">
        <f t="shared" si="8"/>
        <v>1</v>
      </c>
      <c r="S124" s="13" t="b">
        <f t="shared" si="9"/>
        <v>1</v>
      </c>
    </row>
    <row r="125" spans="1:19" ht="15.75">
      <c r="A125" s="90">
        <v>110</v>
      </c>
      <c r="B125" s="185"/>
      <c r="C125" s="185"/>
      <c r="D125" s="177"/>
      <c r="E125" s="177"/>
      <c r="F125" s="177"/>
      <c r="G125" s="178"/>
      <c r="H125" s="178"/>
      <c r="I125" s="179"/>
      <c r="J125" s="179"/>
      <c r="K125" s="179"/>
      <c r="L125" s="179"/>
      <c r="M125" s="91">
        <f t="shared" si="10"/>
        <v>0</v>
      </c>
      <c r="N125" s="179"/>
      <c r="O125" s="13" t="b">
        <f t="shared" si="11"/>
        <v>1</v>
      </c>
      <c r="P125" s="13" t="b">
        <f t="shared" si="12"/>
        <v>1</v>
      </c>
      <c r="Q125" s="13" t="b">
        <f t="shared" si="7"/>
        <v>1</v>
      </c>
      <c r="R125" s="13" t="b">
        <f t="shared" si="8"/>
        <v>1</v>
      </c>
      <c r="S125" s="13" t="b">
        <f t="shared" si="9"/>
        <v>1</v>
      </c>
    </row>
    <row r="126" spans="1:19" ht="15.75">
      <c r="A126" s="90">
        <v>111</v>
      </c>
      <c r="B126" s="185"/>
      <c r="C126" s="185"/>
      <c r="D126" s="177"/>
      <c r="E126" s="177"/>
      <c r="F126" s="177"/>
      <c r="G126" s="178"/>
      <c r="H126" s="178"/>
      <c r="I126" s="179"/>
      <c r="J126" s="179"/>
      <c r="K126" s="179"/>
      <c r="L126" s="179"/>
      <c r="M126" s="91">
        <f t="shared" si="10"/>
        <v>0</v>
      </c>
      <c r="N126" s="179"/>
      <c r="O126" s="13" t="b">
        <f t="shared" si="11"/>
        <v>1</v>
      </c>
      <c r="P126" s="13" t="b">
        <f t="shared" si="12"/>
        <v>1</v>
      </c>
      <c r="Q126" s="13" t="b">
        <f t="shared" si="7"/>
        <v>1</v>
      </c>
      <c r="R126" s="13" t="b">
        <f t="shared" si="8"/>
        <v>1</v>
      </c>
      <c r="S126" s="13" t="b">
        <f t="shared" si="9"/>
        <v>1</v>
      </c>
    </row>
    <row r="127" spans="1:19" ht="15.75">
      <c r="A127" s="90">
        <v>112</v>
      </c>
      <c r="B127" s="185"/>
      <c r="C127" s="185"/>
      <c r="D127" s="177"/>
      <c r="E127" s="177"/>
      <c r="F127" s="177"/>
      <c r="G127" s="178"/>
      <c r="H127" s="178"/>
      <c r="I127" s="179"/>
      <c r="J127" s="179"/>
      <c r="K127" s="179"/>
      <c r="L127" s="179"/>
      <c r="M127" s="91">
        <f t="shared" si="10"/>
        <v>0</v>
      </c>
      <c r="N127" s="179"/>
      <c r="O127" s="13" t="b">
        <f t="shared" si="11"/>
        <v>1</v>
      </c>
      <c r="P127" s="13" t="b">
        <f t="shared" si="12"/>
        <v>1</v>
      </c>
      <c r="Q127" s="13" t="b">
        <f t="shared" si="7"/>
        <v>1</v>
      </c>
      <c r="R127" s="13" t="b">
        <f t="shared" si="8"/>
        <v>1</v>
      </c>
      <c r="S127" s="13" t="b">
        <f t="shared" si="9"/>
        <v>1</v>
      </c>
    </row>
    <row r="128" spans="1:19" ht="15.75">
      <c r="A128" s="90">
        <v>113</v>
      </c>
      <c r="B128" s="185"/>
      <c r="C128" s="185"/>
      <c r="D128" s="177"/>
      <c r="E128" s="177"/>
      <c r="F128" s="177"/>
      <c r="G128" s="178"/>
      <c r="H128" s="178"/>
      <c r="I128" s="179"/>
      <c r="J128" s="179"/>
      <c r="K128" s="179"/>
      <c r="L128" s="179"/>
      <c r="M128" s="91">
        <f t="shared" si="10"/>
        <v>0</v>
      </c>
      <c r="N128" s="179"/>
      <c r="O128" s="13" t="b">
        <f t="shared" si="11"/>
        <v>1</v>
      </c>
      <c r="P128" s="13" t="b">
        <f t="shared" si="12"/>
        <v>1</v>
      </c>
      <c r="Q128" s="13" t="b">
        <f t="shared" si="7"/>
        <v>1</v>
      </c>
      <c r="R128" s="13" t="b">
        <f t="shared" si="8"/>
        <v>1</v>
      </c>
      <c r="S128" s="13" t="b">
        <f t="shared" si="9"/>
        <v>1</v>
      </c>
    </row>
    <row r="129" spans="1:19" ht="15.75">
      <c r="A129" s="90">
        <v>114</v>
      </c>
      <c r="B129" s="185"/>
      <c r="C129" s="185"/>
      <c r="D129" s="177"/>
      <c r="E129" s="177"/>
      <c r="F129" s="177"/>
      <c r="G129" s="178"/>
      <c r="H129" s="178"/>
      <c r="I129" s="179"/>
      <c r="J129" s="179"/>
      <c r="K129" s="179"/>
      <c r="L129" s="179"/>
      <c r="M129" s="91">
        <f t="shared" si="10"/>
        <v>0</v>
      </c>
      <c r="N129" s="179"/>
      <c r="O129" s="13" t="b">
        <f t="shared" si="11"/>
        <v>1</v>
      </c>
      <c r="P129" s="13" t="b">
        <f t="shared" si="12"/>
        <v>1</v>
      </c>
      <c r="Q129" s="13" t="b">
        <f t="shared" si="7"/>
        <v>1</v>
      </c>
      <c r="R129" s="13" t="b">
        <f t="shared" si="8"/>
        <v>1</v>
      </c>
      <c r="S129" s="13" t="b">
        <f t="shared" si="9"/>
        <v>1</v>
      </c>
    </row>
    <row r="130" spans="1:19" ht="15.75">
      <c r="A130" s="90">
        <v>115</v>
      </c>
      <c r="B130" s="185"/>
      <c r="C130" s="185"/>
      <c r="D130" s="177"/>
      <c r="E130" s="177"/>
      <c r="F130" s="177"/>
      <c r="G130" s="178"/>
      <c r="H130" s="178"/>
      <c r="I130" s="179"/>
      <c r="J130" s="179"/>
      <c r="K130" s="179"/>
      <c r="L130" s="179"/>
      <c r="M130" s="91">
        <f t="shared" si="10"/>
        <v>0</v>
      </c>
      <c r="N130" s="179"/>
      <c r="O130" s="13" t="b">
        <f t="shared" si="11"/>
        <v>1</v>
      </c>
      <c r="P130" s="13" t="b">
        <f t="shared" si="12"/>
        <v>1</v>
      </c>
      <c r="Q130" s="13" t="b">
        <f t="shared" si="7"/>
        <v>1</v>
      </c>
      <c r="R130" s="13" t="b">
        <f t="shared" si="8"/>
        <v>1</v>
      </c>
      <c r="S130" s="13" t="b">
        <f t="shared" si="9"/>
        <v>1</v>
      </c>
    </row>
    <row r="131" spans="1:19" ht="15.75">
      <c r="A131" s="90">
        <v>116</v>
      </c>
      <c r="B131" s="185"/>
      <c r="C131" s="185"/>
      <c r="D131" s="177"/>
      <c r="E131" s="177"/>
      <c r="F131" s="177"/>
      <c r="G131" s="178"/>
      <c r="H131" s="178"/>
      <c r="I131" s="179"/>
      <c r="J131" s="179"/>
      <c r="K131" s="179"/>
      <c r="L131" s="179"/>
      <c r="M131" s="91">
        <f t="shared" si="10"/>
        <v>0</v>
      </c>
      <c r="N131" s="179"/>
      <c r="O131" s="13" t="b">
        <f t="shared" si="11"/>
        <v>1</v>
      </c>
      <c r="P131" s="13" t="b">
        <f t="shared" si="12"/>
        <v>1</v>
      </c>
      <c r="Q131" s="13" t="b">
        <f t="shared" si="7"/>
        <v>1</v>
      </c>
      <c r="R131" s="13" t="b">
        <f t="shared" si="8"/>
        <v>1</v>
      </c>
      <c r="S131" s="13" t="b">
        <f t="shared" si="9"/>
        <v>1</v>
      </c>
    </row>
    <row r="132" spans="1:19" ht="15.75">
      <c r="A132" s="90">
        <v>117</v>
      </c>
      <c r="B132" s="185"/>
      <c r="C132" s="185"/>
      <c r="D132" s="177"/>
      <c r="E132" s="177"/>
      <c r="F132" s="177"/>
      <c r="G132" s="178"/>
      <c r="H132" s="178"/>
      <c r="I132" s="179"/>
      <c r="J132" s="179"/>
      <c r="K132" s="179"/>
      <c r="L132" s="179"/>
      <c r="M132" s="91">
        <f t="shared" si="10"/>
        <v>0</v>
      </c>
      <c r="N132" s="179"/>
      <c r="O132" s="13" t="b">
        <f t="shared" si="11"/>
        <v>1</v>
      </c>
      <c r="P132" s="13" t="b">
        <f t="shared" si="12"/>
        <v>1</v>
      </c>
      <c r="Q132" s="13" t="b">
        <f t="shared" si="7"/>
        <v>1</v>
      </c>
      <c r="R132" s="13" t="b">
        <f t="shared" si="8"/>
        <v>1</v>
      </c>
      <c r="S132" s="13" t="b">
        <f t="shared" si="9"/>
        <v>1</v>
      </c>
    </row>
    <row r="133" spans="1:19" ht="15.75">
      <c r="A133" s="90">
        <v>118</v>
      </c>
      <c r="B133" s="185"/>
      <c r="C133" s="185"/>
      <c r="D133" s="177"/>
      <c r="E133" s="177"/>
      <c r="F133" s="177"/>
      <c r="G133" s="178"/>
      <c r="H133" s="178"/>
      <c r="I133" s="179"/>
      <c r="J133" s="179"/>
      <c r="K133" s="179"/>
      <c r="L133" s="179"/>
      <c r="M133" s="91">
        <f t="shared" si="10"/>
        <v>0</v>
      </c>
      <c r="N133" s="179"/>
      <c r="O133" s="13" t="b">
        <f t="shared" si="11"/>
        <v>1</v>
      </c>
      <c r="P133" s="13" t="b">
        <f t="shared" si="12"/>
        <v>1</v>
      </c>
      <c r="Q133" s="13" t="b">
        <f t="shared" si="7"/>
        <v>1</v>
      </c>
      <c r="R133" s="13" t="b">
        <f t="shared" si="8"/>
        <v>1</v>
      </c>
      <c r="S133" s="13" t="b">
        <f t="shared" si="9"/>
        <v>1</v>
      </c>
    </row>
    <row r="134" spans="1:19" ht="15.75">
      <c r="A134" s="90">
        <v>119</v>
      </c>
      <c r="B134" s="185"/>
      <c r="C134" s="185"/>
      <c r="D134" s="177"/>
      <c r="E134" s="177"/>
      <c r="F134" s="177"/>
      <c r="G134" s="178"/>
      <c r="H134" s="178"/>
      <c r="I134" s="179"/>
      <c r="J134" s="179"/>
      <c r="K134" s="179"/>
      <c r="L134" s="179"/>
      <c r="M134" s="91">
        <f t="shared" si="10"/>
        <v>0</v>
      </c>
      <c r="N134" s="179"/>
      <c r="O134" s="13" t="b">
        <f t="shared" si="11"/>
        <v>1</v>
      </c>
      <c r="P134" s="13" t="b">
        <f t="shared" si="12"/>
        <v>1</v>
      </c>
      <c r="Q134" s="13" t="b">
        <f t="shared" si="7"/>
        <v>1</v>
      </c>
      <c r="R134" s="13" t="b">
        <f t="shared" si="8"/>
        <v>1</v>
      </c>
      <c r="S134" s="13" t="b">
        <f t="shared" si="9"/>
        <v>1</v>
      </c>
    </row>
    <row r="135" spans="1:19" ht="15.75">
      <c r="A135" s="90">
        <v>120</v>
      </c>
      <c r="B135" s="185"/>
      <c r="C135" s="185"/>
      <c r="D135" s="177"/>
      <c r="E135" s="177"/>
      <c r="F135" s="177"/>
      <c r="G135" s="178"/>
      <c r="H135" s="178"/>
      <c r="I135" s="179"/>
      <c r="J135" s="179"/>
      <c r="K135" s="179"/>
      <c r="L135" s="179"/>
      <c r="M135" s="91">
        <f t="shared" si="10"/>
        <v>0</v>
      </c>
      <c r="N135" s="179"/>
      <c r="O135" s="13" t="b">
        <f t="shared" si="11"/>
        <v>1</v>
      </c>
      <c r="P135" s="13" t="b">
        <f t="shared" si="12"/>
        <v>1</v>
      </c>
      <c r="Q135" s="13" t="b">
        <f t="shared" si="7"/>
        <v>1</v>
      </c>
      <c r="R135" s="13" t="b">
        <f t="shared" si="8"/>
        <v>1</v>
      </c>
      <c r="S135" s="13" t="b">
        <f t="shared" si="9"/>
        <v>1</v>
      </c>
    </row>
    <row r="136" spans="1:19" ht="15.75">
      <c r="A136" s="90">
        <v>121</v>
      </c>
      <c r="B136" s="185"/>
      <c r="C136" s="185"/>
      <c r="D136" s="177"/>
      <c r="E136" s="177"/>
      <c r="F136" s="177"/>
      <c r="G136" s="178"/>
      <c r="H136" s="178"/>
      <c r="I136" s="179"/>
      <c r="J136" s="179"/>
      <c r="K136" s="179"/>
      <c r="L136" s="179"/>
      <c r="M136" s="91">
        <f t="shared" si="10"/>
        <v>0</v>
      </c>
      <c r="N136" s="179"/>
      <c r="O136" s="13" t="b">
        <f t="shared" si="11"/>
        <v>1</v>
      </c>
      <c r="P136" s="13" t="b">
        <f t="shared" si="12"/>
        <v>1</v>
      </c>
      <c r="Q136" s="13" t="b">
        <f t="shared" si="7"/>
        <v>1</v>
      </c>
      <c r="R136" s="13" t="b">
        <f t="shared" si="8"/>
        <v>1</v>
      </c>
      <c r="S136" s="13" t="b">
        <f t="shared" si="9"/>
        <v>1</v>
      </c>
    </row>
    <row r="137" spans="1:19" ht="15.75">
      <c r="A137" s="90">
        <v>122</v>
      </c>
      <c r="B137" s="185"/>
      <c r="C137" s="185"/>
      <c r="D137" s="177"/>
      <c r="E137" s="177"/>
      <c r="F137" s="177"/>
      <c r="G137" s="178"/>
      <c r="H137" s="178"/>
      <c r="I137" s="179"/>
      <c r="J137" s="179"/>
      <c r="K137" s="179"/>
      <c r="L137" s="179"/>
      <c r="M137" s="91">
        <f t="shared" si="10"/>
        <v>0</v>
      </c>
      <c r="N137" s="179"/>
      <c r="O137" s="13" t="b">
        <f t="shared" si="11"/>
        <v>1</v>
      </c>
      <c r="P137" s="13" t="b">
        <f t="shared" si="12"/>
        <v>1</v>
      </c>
      <c r="Q137" s="13" t="b">
        <f t="shared" si="7"/>
        <v>1</v>
      </c>
      <c r="R137" s="13" t="b">
        <f t="shared" si="8"/>
        <v>1</v>
      </c>
      <c r="S137" s="13" t="b">
        <f t="shared" si="9"/>
        <v>1</v>
      </c>
    </row>
    <row r="138" spans="1:19" ht="15.75">
      <c r="A138" s="90">
        <v>123</v>
      </c>
      <c r="B138" s="185"/>
      <c r="C138" s="185"/>
      <c r="D138" s="177"/>
      <c r="E138" s="177"/>
      <c r="F138" s="177"/>
      <c r="G138" s="178"/>
      <c r="H138" s="178"/>
      <c r="I138" s="179"/>
      <c r="J138" s="179"/>
      <c r="K138" s="179"/>
      <c r="L138" s="179"/>
      <c r="M138" s="91">
        <f t="shared" si="10"/>
        <v>0</v>
      </c>
      <c r="N138" s="179"/>
      <c r="O138" s="13" t="b">
        <f t="shared" si="11"/>
        <v>1</v>
      </c>
      <c r="P138" s="13" t="b">
        <f t="shared" si="12"/>
        <v>1</v>
      </c>
      <c r="Q138" s="13" t="b">
        <f t="shared" si="7"/>
        <v>1</v>
      </c>
      <c r="R138" s="13" t="b">
        <f t="shared" si="8"/>
        <v>1</v>
      </c>
      <c r="S138" s="13" t="b">
        <f t="shared" si="9"/>
        <v>1</v>
      </c>
    </row>
    <row r="139" spans="1:19" ht="15.75">
      <c r="A139" s="90">
        <v>124</v>
      </c>
      <c r="B139" s="185"/>
      <c r="C139" s="185"/>
      <c r="D139" s="177"/>
      <c r="E139" s="177"/>
      <c r="F139" s="177"/>
      <c r="G139" s="178"/>
      <c r="H139" s="178"/>
      <c r="I139" s="179"/>
      <c r="J139" s="179"/>
      <c r="K139" s="179"/>
      <c r="L139" s="179"/>
      <c r="M139" s="91">
        <f t="shared" si="10"/>
        <v>0</v>
      </c>
      <c r="N139" s="179"/>
      <c r="O139" s="13" t="b">
        <f t="shared" si="11"/>
        <v>1</v>
      </c>
      <c r="P139" s="13" t="b">
        <f t="shared" si="12"/>
        <v>1</v>
      </c>
      <c r="Q139" s="13" t="b">
        <f t="shared" si="7"/>
        <v>1</v>
      </c>
      <c r="R139" s="13" t="b">
        <f t="shared" si="8"/>
        <v>1</v>
      </c>
      <c r="S139" s="13" t="b">
        <f t="shared" si="9"/>
        <v>1</v>
      </c>
    </row>
    <row r="140" spans="1:19" ht="15.75">
      <c r="A140" s="90">
        <v>125</v>
      </c>
      <c r="B140" s="185"/>
      <c r="C140" s="185"/>
      <c r="D140" s="177"/>
      <c r="E140" s="177"/>
      <c r="F140" s="177"/>
      <c r="G140" s="178"/>
      <c r="H140" s="178"/>
      <c r="I140" s="179"/>
      <c r="J140" s="179"/>
      <c r="K140" s="179"/>
      <c r="L140" s="179"/>
      <c r="M140" s="91">
        <f t="shared" si="10"/>
        <v>0</v>
      </c>
      <c r="N140" s="179"/>
      <c r="O140" s="13" t="b">
        <f t="shared" si="11"/>
        <v>1</v>
      </c>
      <c r="P140" s="13" t="b">
        <f t="shared" si="12"/>
        <v>1</v>
      </c>
      <c r="Q140" s="13" t="b">
        <f t="shared" si="7"/>
        <v>1</v>
      </c>
      <c r="R140" s="13" t="b">
        <f t="shared" si="8"/>
        <v>1</v>
      </c>
      <c r="S140" s="13" t="b">
        <f t="shared" si="9"/>
        <v>1</v>
      </c>
    </row>
    <row r="141" spans="1:19" ht="15.75">
      <c r="A141" s="90">
        <v>126</v>
      </c>
      <c r="B141" s="185"/>
      <c r="C141" s="185"/>
      <c r="D141" s="177"/>
      <c r="E141" s="177"/>
      <c r="F141" s="177"/>
      <c r="G141" s="178"/>
      <c r="H141" s="178"/>
      <c r="I141" s="179"/>
      <c r="J141" s="179"/>
      <c r="K141" s="179"/>
      <c r="L141" s="179"/>
      <c r="M141" s="91">
        <f t="shared" si="10"/>
        <v>0</v>
      </c>
      <c r="N141" s="179"/>
      <c r="O141" s="13" t="b">
        <f t="shared" si="11"/>
        <v>1</v>
      </c>
      <c r="P141" s="13" t="b">
        <f t="shared" si="12"/>
        <v>1</v>
      </c>
      <c r="Q141" s="13" t="b">
        <f t="shared" si="7"/>
        <v>1</v>
      </c>
      <c r="R141" s="13" t="b">
        <f t="shared" si="8"/>
        <v>1</v>
      </c>
      <c r="S141" s="13" t="b">
        <f t="shared" si="9"/>
        <v>1</v>
      </c>
    </row>
    <row r="142" spans="1:19" ht="15.75">
      <c r="A142" s="90">
        <v>127</v>
      </c>
      <c r="B142" s="185"/>
      <c r="C142" s="185"/>
      <c r="D142" s="177"/>
      <c r="E142" s="177"/>
      <c r="F142" s="177"/>
      <c r="G142" s="178"/>
      <c r="H142" s="178"/>
      <c r="I142" s="179"/>
      <c r="J142" s="179"/>
      <c r="K142" s="179"/>
      <c r="L142" s="179"/>
      <c r="M142" s="91">
        <f t="shared" si="10"/>
        <v>0</v>
      </c>
      <c r="N142" s="179"/>
      <c r="O142" s="13" t="b">
        <f t="shared" si="11"/>
        <v>1</v>
      </c>
      <c r="P142" s="13" t="b">
        <f t="shared" si="12"/>
        <v>1</v>
      </c>
      <c r="Q142" s="13" t="b">
        <f t="shared" si="7"/>
        <v>1</v>
      </c>
      <c r="R142" s="13" t="b">
        <f t="shared" si="8"/>
        <v>1</v>
      </c>
      <c r="S142" s="13" t="b">
        <f t="shared" si="9"/>
        <v>1</v>
      </c>
    </row>
    <row r="143" spans="1:19" ht="15.75">
      <c r="A143" s="90">
        <v>128</v>
      </c>
      <c r="B143" s="185"/>
      <c r="C143" s="185"/>
      <c r="D143" s="177"/>
      <c r="E143" s="177"/>
      <c r="F143" s="177"/>
      <c r="G143" s="178"/>
      <c r="H143" s="178"/>
      <c r="I143" s="179"/>
      <c r="J143" s="179"/>
      <c r="K143" s="179"/>
      <c r="L143" s="179"/>
      <c r="M143" s="91">
        <f t="shared" si="10"/>
        <v>0</v>
      </c>
      <c r="N143" s="179"/>
      <c r="O143" s="13" t="b">
        <f t="shared" si="11"/>
        <v>1</v>
      </c>
      <c r="P143" s="13" t="b">
        <f t="shared" si="12"/>
        <v>1</v>
      </c>
      <c r="Q143" s="13" t="b">
        <f t="shared" si="7"/>
        <v>1</v>
      </c>
      <c r="R143" s="13" t="b">
        <f t="shared" si="8"/>
        <v>1</v>
      </c>
      <c r="S143" s="13" t="b">
        <f t="shared" si="9"/>
        <v>1</v>
      </c>
    </row>
    <row r="144" spans="1:19" ht="15.75">
      <c r="A144" s="90">
        <v>129</v>
      </c>
      <c r="B144" s="185"/>
      <c r="C144" s="185"/>
      <c r="D144" s="177"/>
      <c r="E144" s="177"/>
      <c r="F144" s="177"/>
      <c r="G144" s="178"/>
      <c r="H144" s="178"/>
      <c r="I144" s="179"/>
      <c r="J144" s="179"/>
      <c r="K144" s="179"/>
      <c r="L144" s="179"/>
      <c r="M144" s="91">
        <f t="shared" si="10"/>
        <v>0</v>
      </c>
      <c r="N144" s="179"/>
      <c r="O144" s="13" t="b">
        <f t="shared" si="11"/>
        <v>1</v>
      </c>
      <c r="P144" s="13" t="b">
        <f t="shared" si="12"/>
        <v>1</v>
      </c>
      <c r="Q144" s="13" t="b">
        <f t="shared" ref="Q144:Q207" si="13">IF(D144="",TRUE,(IF(ISNUMBER(MATCH(D144,CountriesList,0)),TRUE,FALSE)))</f>
        <v>1</v>
      </c>
      <c r="R144" s="13" t="b">
        <f t="shared" ref="R144:R207" si="14">IF(E144="",TRUE,(IF(ISNUMBER(MATCH(E144,typeofentityList,0)),TRUE,FALSE)))</f>
        <v>1</v>
      </c>
      <c r="S144" s="13" t="b">
        <f t="shared" ref="S144:S207" si="15">IF(F144="",TRUE,(IF(ISNUMBER(MATCH(F144,RelationList,0)),TRUE,FALSE)))</f>
        <v>1</v>
      </c>
    </row>
    <row r="145" spans="1:19" ht="15.75">
      <c r="A145" s="90">
        <v>130</v>
      </c>
      <c r="B145" s="185"/>
      <c r="C145" s="185"/>
      <c r="D145" s="177"/>
      <c r="E145" s="177"/>
      <c r="F145" s="177"/>
      <c r="G145" s="178"/>
      <c r="H145" s="178"/>
      <c r="I145" s="179"/>
      <c r="J145" s="179"/>
      <c r="K145" s="179"/>
      <c r="L145" s="179"/>
      <c r="M145" s="91">
        <f t="shared" ref="M145:M208" si="16">SUM(I145:L145)</f>
        <v>0</v>
      </c>
      <c r="N145" s="179"/>
      <c r="O145" s="13" t="b">
        <f t="shared" si="11"/>
        <v>1</v>
      </c>
      <c r="P145" s="13" t="b">
        <f t="shared" si="12"/>
        <v>1</v>
      </c>
      <c r="Q145" s="13" t="b">
        <f t="shared" si="13"/>
        <v>1</v>
      </c>
      <c r="R145" s="13" t="b">
        <f t="shared" si="14"/>
        <v>1</v>
      </c>
      <c r="S145" s="13" t="b">
        <f t="shared" si="15"/>
        <v>1</v>
      </c>
    </row>
    <row r="146" spans="1:19" ht="15.75">
      <c r="A146" s="90">
        <v>131</v>
      </c>
      <c r="B146" s="185"/>
      <c r="C146" s="185"/>
      <c r="D146" s="177"/>
      <c r="E146" s="177"/>
      <c r="F146" s="177"/>
      <c r="G146" s="178"/>
      <c r="H146" s="178"/>
      <c r="I146" s="179"/>
      <c r="J146" s="179"/>
      <c r="K146" s="179"/>
      <c r="L146" s="179"/>
      <c r="M146" s="91">
        <f t="shared" si="16"/>
        <v>0</v>
      </c>
      <c r="N146" s="179"/>
      <c r="O146" s="13" t="b">
        <f t="shared" ref="O146:O209" si="17">IF(ISBLANK(B146),TRUE,IF(OR(ISBLANK(C146),ISBLANK(D146),ISBLANK(E146),ISBLANK(F146),ISBLANK(G146),ISBLANK(H146),ISBLANK(I146),ISBLANK(J146),ISBLANK(L146),ISBLANK(M146),ISBLANK(N146)),FALSE,TRUE))</f>
        <v>1</v>
      </c>
      <c r="P146" s="13" t="b">
        <f t="shared" ref="P146:P209" si="18">IF(OR(AND(B146="N/A",D146="N/A",E146="N/A",F146="N/A",G146=0,H146=0,M146=0,N146=0),AND(ISBLANK(B146),ISBLANK(D146),ISBLANK(E146),ISBLANK(F146),ISBLANK(G146),ISBLANK(H146),M146=0,ISBLANK(N146)),AND(NOT(ISBLANK(B146)),NOT(ISBLANK(D146)),NOT(ISBLANK(E146)),NOT(ISBLANK(F146)),B146&lt;&gt;"N/A",D146&lt;&gt;"N/A",E146&lt;&gt;"N/A",F146&lt;&gt;"N/A",OR(G146&lt;&gt;0,H146&lt;&gt;0,M146&gt;0,N146&lt;&gt;0))),TRUE,FALSE)</f>
        <v>1</v>
      </c>
      <c r="Q146" s="13" t="b">
        <f t="shared" si="13"/>
        <v>1</v>
      </c>
      <c r="R146" s="13" t="b">
        <f t="shared" si="14"/>
        <v>1</v>
      </c>
      <c r="S146" s="13" t="b">
        <f t="shared" si="15"/>
        <v>1</v>
      </c>
    </row>
    <row r="147" spans="1:19" ht="15.75">
      <c r="A147" s="90">
        <v>132</v>
      </c>
      <c r="B147" s="185"/>
      <c r="C147" s="185"/>
      <c r="D147" s="177"/>
      <c r="E147" s="177"/>
      <c r="F147" s="177"/>
      <c r="G147" s="178"/>
      <c r="H147" s="178"/>
      <c r="I147" s="179"/>
      <c r="J147" s="179"/>
      <c r="K147" s="179"/>
      <c r="L147" s="179"/>
      <c r="M147" s="91">
        <f t="shared" si="16"/>
        <v>0</v>
      </c>
      <c r="N147" s="179"/>
      <c r="O147" s="13" t="b">
        <f t="shared" si="17"/>
        <v>1</v>
      </c>
      <c r="P147" s="13" t="b">
        <f t="shared" si="18"/>
        <v>1</v>
      </c>
      <c r="Q147" s="13" t="b">
        <f t="shared" si="13"/>
        <v>1</v>
      </c>
      <c r="R147" s="13" t="b">
        <f t="shared" si="14"/>
        <v>1</v>
      </c>
      <c r="S147" s="13" t="b">
        <f t="shared" si="15"/>
        <v>1</v>
      </c>
    </row>
    <row r="148" spans="1:19" ht="15.75">
      <c r="A148" s="90">
        <v>133</v>
      </c>
      <c r="B148" s="185"/>
      <c r="C148" s="185"/>
      <c r="D148" s="177"/>
      <c r="E148" s="177"/>
      <c r="F148" s="177"/>
      <c r="G148" s="178"/>
      <c r="H148" s="178"/>
      <c r="I148" s="179"/>
      <c r="J148" s="179"/>
      <c r="K148" s="179"/>
      <c r="L148" s="179"/>
      <c r="M148" s="91">
        <f t="shared" si="16"/>
        <v>0</v>
      </c>
      <c r="N148" s="179"/>
      <c r="O148" s="13" t="b">
        <f t="shared" si="17"/>
        <v>1</v>
      </c>
      <c r="P148" s="13" t="b">
        <f t="shared" si="18"/>
        <v>1</v>
      </c>
      <c r="Q148" s="13" t="b">
        <f t="shared" si="13"/>
        <v>1</v>
      </c>
      <c r="R148" s="13" t="b">
        <f t="shared" si="14"/>
        <v>1</v>
      </c>
      <c r="S148" s="13" t="b">
        <f t="shared" si="15"/>
        <v>1</v>
      </c>
    </row>
    <row r="149" spans="1:19" ht="15.75">
      <c r="A149" s="90">
        <v>134</v>
      </c>
      <c r="B149" s="185"/>
      <c r="C149" s="185"/>
      <c r="D149" s="177"/>
      <c r="E149" s="177"/>
      <c r="F149" s="177"/>
      <c r="G149" s="178"/>
      <c r="H149" s="178"/>
      <c r="I149" s="179"/>
      <c r="J149" s="179"/>
      <c r="K149" s="179"/>
      <c r="L149" s="179"/>
      <c r="M149" s="91">
        <f t="shared" si="16"/>
        <v>0</v>
      </c>
      <c r="N149" s="179"/>
      <c r="O149" s="13" t="b">
        <f t="shared" si="17"/>
        <v>1</v>
      </c>
      <c r="P149" s="13" t="b">
        <f t="shared" si="18"/>
        <v>1</v>
      </c>
      <c r="Q149" s="13" t="b">
        <f t="shared" si="13"/>
        <v>1</v>
      </c>
      <c r="R149" s="13" t="b">
        <f t="shared" si="14"/>
        <v>1</v>
      </c>
      <c r="S149" s="13" t="b">
        <f t="shared" si="15"/>
        <v>1</v>
      </c>
    </row>
    <row r="150" spans="1:19" ht="15.75">
      <c r="A150" s="90">
        <v>135</v>
      </c>
      <c r="B150" s="185"/>
      <c r="C150" s="185"/>
      <c r="D150" s="177"/>
      <c r="E150" s="177"/>
      <c r="F150" s="177"/>
      <c r="G150" s="178"/>
      <c r="H150" s="178"/>
      <c r="I150" s="179"/>
      <c r="J150" s="179"/>
      <c r="K150" s="179"/>
      <c r="L150" s="179"/>
      <c r="M150" s="91">
        <f t="shared" si="16"/>
        <v>0</v>
      </c>
      <c r="N150" s="179"/>
      <c r="O150" s="13" t="b">
        <f t="shared" si="17"/>
        <v>1</v>
      </c>
      <c r="P150" s="13" t="b">
        <f t="shared" si="18"/>
        <v>1</v>
      </c>
      <c r="Q150" s="13" t="b">
        <f t="shared" si="13"/>
        <v>1</v>
      </c>
      <c r="R150" s="13" t="b">
        <f t="shared" si="14"/>
        <v>1</v>
      </c>
      <c r="S150" s="13" t="b">
        <f t="shared" si="15"/>
        <v>1</v>
      </c>
    </row>
    <row r="151" spans="1:19" ht="15.75">
      <c r="A151" s="90">
        <v>136</v>
      </c>
      <c r="B151" s="185"/>
      <c r="C151" s="185"/>
      <c r="D151" s="177"/>
      <c r="E151" s="177"/>
      <c r="F151" s="177"/>
      <c r="G151" s="178"/>
      <c r="H151" s="178"/>
      <c r="I151" s="179"/>
      <c r="J151" s="179"/>
      <c r="K151" s="179"/>
      <c r="L151" s="179"/>
      <c r="M151" s="91">
        <f t="shared" si="16"/>
        <v>0</v>
      </c>
      <c r="N151" s="179"/>
      <c r="O151" s="13" t="b">
        <f t="shared" si="17"/>
        <v>1</v>
      </c>
      <c r="P151" s="13" t="b">
        <f t="shared" si="18"/>
        <v>1</v>
      </c>
      <c r="Q151" s="13" t="b">
        <f t="shared" si="13"/>
        <v>1</v>
      </c>
      <c r="R151" s="13" t="b">
        <f t="shared" si="14"/>
        <v>1</v>
      </c>
      <c r="S151" s="13" t="b">
        <f t="shared" si="15"/>
        <v>1</v>
      </c>
    </row>
    <row r="152" spans="1:19" ht="15.75">
      <c r="A152" s="90">
        <v>137</v>
      </c>
      <c r="B152" s="185"/>
      <c r="C152" s="185"/>
      <c r="D152" s="177"/>
      <c r="E152" s="177"/>
      <c r="F152" s="177"/>
      <c r="G152" s="178"/>
      <c r="H152" s="178"/>
      <c r="I152" s="179"/>
      <c r="J152" s="179"/>
      <c r="K152" s="179"/>
      <c r="L152" s="179"/>
      <c r="M152" s="91">
        <f t="shared" si="16"/>
        <v>0</v>
      </c>
      <c r="N152" s="179"/>
      <c r="O152" s="13" t="b">
        <f t="shared" si="17"/>
        <v>1</v>
      </c>
      <c r="P152" s="13" t="b">
        <f t="shared" si="18"/>
        <v>1</v>
      </c>
      <c r="Q152" s="13" t="b">
        <f t="shared" si="13"/>
        <v>1</v>
      </c>
      <c r="R152" s="13" t="b">
        <f t="shared" si="14"/>
        <v>1</v>
      </c>
      <c r="S152" s="13" t="b">
        <f t="shared" si="15"/>
        <v>1</v>
      </c>
    </row>
    <row r="153" spans="1:19" ht="15.75">
      <c r="A153" s="90">
        <v>138</v>
      </c>
      <c r="B153" s="185"/>
      <c r="C153" s="185"/>
      <c r="D153" s="177"/>
      <c r="E153" s="177"/>
      <c r="F153" s="177"/>
      <c r="G153" s="178"/>
      <c r="H153" s="178"/>
      <c r="I153" s="179"/>
      <c r="J153" s="179"/>
      <c r="K153" s="179"/>
      <c r="L153" s="179"/>
      <c r="M153" s="91">
        <f t="shared" si="16"/>
        <v>0</v>
      </c>
      <c r="N153" s="179"/>
      <c r="O153" s="13" t="b">
        <f t="shared" si="17"/>
        <v>1</v>
      </c>
      <c r="P153" s="13" t="b">
        <f t="shared" si="18"/>
        <v>1</v>
      </c>
      <c r="Q153" s="13" t="b">
        <f t="shared" si="13"/>
        <v>1</v>
      </c>
      <c r="R153" s="13" t="b">
        <f t="shared" si="14"/>
        <v>1</v>
      </c>
      <c r="S153" s="13" t="b">
        <f t="shared" si="15"/>
        <v>1</v>
      </c>
    </row>
    <row r="154" spans="1:19" ht="15.75">
      <c r="A154" s="90">
        <v>139</v>
      </c>
      <c r="B154" s="185"/>
      <c r="C154" s="185"/>
      <c r="D154" s="177"/>
      <c r="E154" s="177"/>
      <c r="F154" s="177"/>
      <c r="G154" s="178"/>
      <c r="H154" s="178"/>
      <c r="I154" s="179"/>
      <c r="J154" s="179"/>
      <c r="K154" s="179"/>
      <c r="L154" s="179"/>
      <c r="M154" s="91">
        <f t="shared" si="16"/>
        <v>0</v>
      </c>
      <c r="N154" s="179"/>
      <c r="O154" s="13" t="b">
        <f t="shared" si="17"/>
        <v>1</v>
      </c>
      <c r="P154" s="13" t="b">
        <f t="shared" si="18"/>
        <v>1</v>
      </c>
      <c r="Q154" s="13" t="b">
        <f t="shared" si="13"/>
        <v>1</v>
      </c>
      <c r="R154" s="13" t="b">
        <f t="shared" si="14"/>
        <v>1</v>
      </c>
      <c r="S154" s="13" t="b">
        <f t="shared" si="15"/>
        <v>1</v>
      </c>
    </row>
    <row r="155" spans="1:19" ht="15.75">
      <c r="A155" s="90">
        <v>140</v>
      </c>
      <c r="B155" s="185"/>
      <c r="C155" s="185"/>
      <c r="D155" s="177"/>
      <c r="E155" s="177"/>
      <c r="F155" s="177"/>
      <c r="G155" s="178"/>
      <c r="H155" s="178"/>
      <c r="I155" s="179"/>
      <c r="J155" s="179"/>
      <c r="K155" s="179"/>
      <c r="L155" s="179"/>
      <c r="M155" s="91">
        <f t="shared" si="16"/>
        <v>0</v>
      </c>
      <c r="N155" s="179"/>
      <c r="O155" s="13" t="b">
        <f t="shared" si="17"/>
        <v>1</v>
      </c>
      <c r="P155" s="13" t="b">
        <f t="shared" si="18"/>
        <v>1</v>
      </c>
      <c r="Q155" s="13" t="b">
        <f t="shared" si="13"/>
        <v>1</v>
      </c>
      <c r="R155" s="13" t="b">
        <f t="shared" si="14"/>
        <v>1</v>
      </c>
      <c r="S155" s="13" t="b">
        <f t="shared" si="15"/>
        <v>1</v>
      </c>
    </row>
    <row r="156" spans="1:19" ht="15.75">
      <c r="A156" s="90">
        <v>141</v>
      </c>
      <c r="B156" s="185"/>
      <c r="C156" s="185"/>
      <c r="D156" s="177"/>
      <c r="E156" s="177"/>
      <c r="F156" s="177"/>
      <c r="G156" s="178"/>
      <c r="H156" s="178"/>
      <c r="I156" s="179"/>
      <c r="J156" s="179"/>
      <c r="K156" s="179"/>
      <c r="L156" s="179"/>
      <c r="M156" s="91">
        <f t="shared" si="16"/>
        <v>0</v>
      </c>
      <c r="N156" s="179"/>
      <c r="O156" s="13" t="b">
        <f t="shared" si="17"/>
        <v>1</v>
      </c>
      <c r="P156" s="13" t="b">
        <f t="shared" si="18"/>
        <v>1</v>
      </c>
      <c r="Q156" s="13" t="b">
        <f t="shared" si="13"/>
        <v>1</v>
      </c>
      <c r="R156" s="13" t="b">
        <f t="shared" si="14"/>
        <v>1</v>
      </c>
      <c r="S156" s="13" t="b">
        <f t="shared" si="15"/>
        <v>1</v>
      </c>
    </row>
    <row r="157" spans="1:19" ht="15.75">
      <c r="A157" s="90">
        <v>142</v>
      </c>
      <c r="B157" s="185"/>
      <c r="C157" s="185"/>
      <c r="D157" s="177"/>
      <c r="E157" s="177"/>
      <c r="F157" s="177"/>
      <c r="G157" s="178"/>
      <c r="H157" s="178"/>
      <c r="I157" s="179"/>
      <c r="J157" s="179"/>
      <c r="K157" s="179"/>
      <c r="L157" s="179"/>
      <c r="M157" s="91">
        <f t="shared" si="16"/>
        <v>0</v>
      </c>
      <c r="N157" s="179"/>
      <c r="O157" s="13" t="b">
        <f t="shared" si="17"/>
        <v>1</v>
      </c>
      <c r="P157" s="13" t="b">
        <f t="shared" si="18"/>
        <v>1</v>
      </c>
      <c r="Q157" s="13" t="b">
        <f t="shared" si="13"/>
        <v>1</v>
      </c>
      <c r="R157" s="13" t="b">
        <f t="shared" si="14"/>
        <v>1</v>
      </c>
      <c r="S157" s="13" t="b">
        <f t="shared" si="15"/>
        <v>1</v>
      </c>
    </row>
    <row r="158" spans="1:19" ht="15.75">
      <c r="A158" s="90">
        <v>143</v>
      </c>
      <c r="B158" s="185"/>
      <c r="C158" s="185"/>
      <c r="D158" s="177"/>
      <c r="E158" s="177"/>
      <c r="F158" s="177"/>
      <c r="G158" s="178"/>
      <c r="H158" s="178"/>
      <c r="I158" s="179"/>
      <c r="J158" s="179"/>
      <c r="K158" s="179"/>
      <c r="L158" s="179"/>
      <c r="M158" s="91">
        <f t="shared" si="16"/>
        <v>0</v>
      </c>
      <c r="N158" s="179"/>
      <c r="O158" s="13" t="b">
        <f t="shared" si="17"/>
        <v>1</v>
      </c>
      <c r="P158" s="13" t="b">
        <f t="shared" si="18"/>
        <v>1</v>
      </c>
      <c r="Q158" s="13" t="b">
        <f t="shared" si="13"/>
        <v>1</v>
      </c>
      <c r="R158" s="13" t="b">
        <f t="shared" si="14"/>
        <v>1</v>
      </c>
      <c r="S158" s="13" t="b">
        <f t="shared" si="15"/>
        <v>1</v>
      </c>
    </row>
    <row r="159" spans="1:19" ht="15.75">
      <c r="A159" s="90">
        <v>144</v>
      </c>
      <c r="B159" s="185"/>
      <c r="C159" s="185"/>
      <c r="D159" s="177"/>
      <c r="E159" s="177"/>
      <c r="F159" s="177"/>
      <c r="G159" s="178"/>
      <c r="H159" s="178"/>
      <c r="I159" s="179"/>
      <c r="J159" s="179"/>
      <c r="K159" s="179"/>
      <c r="L159" s="179"/>
      <c r="M159" s="91">
        <f t="shared" si="16"/>
        <v>0</v>
      </c>
      <c r="N159" s="179"/>
      <c r="O159" s="13" t="b">
        <f t="shared" si="17"/>
        <v>1</v>
      </c>
      <c r="P159" s="13" t="b">
        <f t="shared" si="18"/>
        <v>1</v>
      </c>
      <c r="Q159" s="13" t="b">
        <f t="shared" si="13"/>
        <v>1</v>
      </c>
      <c r="R159" s="13" t="b">
        <f t="shared" si="14"/>
        <v>1</v>
      </c>
      <c r="S159" s="13" t="b">
        <f t="shared" si="15"/>
        <v>1</v>
      </c>
    </row>
    <row r="160" spans="1:19" ht="15.75">
      <c r="A160" s="90">
        <v>145</v>
      </c>
      <c r="B160" s="185"/>
      <c r="C160" s="185"/>
      <c r="D160" s="177"/>
      <c r="E160" s="177"/>
      <c r="F160" s="177"/>
      <c r="G160" s="178"/>
      <c r="H160" s="178"/>
      <c r="I160" s="179"/>
      <c r="J160" s="179"/>
      <c r="K160" s="179"/>
      <c r="L160" s="179"/>
      <c r="M160" s="91">
        <f t="shared" si="16"/>
        <v>0</v>
      </c>
      <c r="N160" s="179"/>
      <c r="O160" s="13" t="b">
        <f t="shared" si="17"/>
        <v>1</v>
      </c>
      <c r="P160" s="13" t="b">
        <f t="shared" si="18"/>
        <v>1</v>
      </c>
      <c r="Q160" s="13" t="b">
        <f t="shared" si="13"/>
        <v>1</v>
      </c>
      <c r="R160" s="13" t="b">
        <f t="shared" si="14"/>
        <v>1</v>
      </c>
      <c r="S160" s="13" t="b">
        <f t="shared" si="15"/>
        <v>1</v>
      </c>
    </row>
    <row r="161" spans="1:19" ht="15.75">
      <c r="A161" s="90">
        <v>146</v>
      </c>
      <c r="B161" s="185"/>
      <c r="C161" s="185"/>
      <c r="D161" s="177"/>
      <c r="E161" s="177"/>
      <c r="F161" s="177"/>
      <c r="G161" s="178"/>
      <c r="H161" s="178"/>
      <c r="I161" s="179"/>
      <c r="J161" s="179"/>
      <c r="K161" s="179"/>
      <c r="L161" s="179"/>
      <c r="M161" s="91">
        <f t="shared" si="16"/>
        <v>0</v>
      </c>
      <c r="N161" s="179"/>
      <c r="O161" s="13" t="b">
        <f t="shared" si="17"/>
        <v>1</v>
      </c>
      <c r="P161" s="13" t="b">
        <f t="shared" si="18"/>
        <v>1</v>
      </c>
      <c r="Q161" s="13" t="b">
        <f t="shared" si="13"/>
        <v>1</v>
      </c>
      <c r="R161" s="13" t="b">
        <f t="shared" si="14"/>
        <v>1</v>
      </c>
      <c r="S161" s="13" t="b">
        <f t="shared" si="15"/>
        <v>1</v>
      </c>
    </row>
    <row r="162" spans="1:19" ht="15.75">
      <c r="A162" s="90">
        <v>147</v>
      </c>
      <c r="B162" s="185"/>
      <c r="C162" s="185"/>
      <c r="D162" s="177"/>
      <c r="E162" s="177"/>
      <c r="F162" s="177"/>
      <c r="G162" s="178"/>
      <c r="H162" s="178"/>
      <c r="I162" s="179"/>
      <c r="J162" s="179"/>
      <c r="K162" s="179"/>
      <c r="L162" s="179"/>
      <c r="M162" s="91">
        <f t="shared" si="16"/>
        <v>0</v>
      </c>
      <c r="N162" s="179"/>
      <c r="O162" s="13" t="b">
        <f t="shared" si="17"/>
        <v>1</v>
      </c>
      <c r="P162" s="13" t="b">
        <f t="shared" si="18"/>
        <v>1</v>
      </c>
      <c r="Q162" s="13" t="b">
        <f t="shared" si="13"/>
        <v>1</v>
      </c>
      <c r="R162" s="13" t="b">
        <f t="shared" si="14"/>
        <v>1</v>
      </c>
      <c r="S162" s="13" t="b">
        <f t="shared" si="15"/>
        <v>1</v>
      </c>
    </row>
    <row r="163" spans="1:19" ht="15.75">
      <c r="A163" s="90">
        <v>148</v>
      </c>
      <c r="B163" s="185"/>
      <c r="C163" s="185"/>
      <c r="D163" s="177"/>
      <c r="E163" s="177"/>
      <c r="F163" s="177"/>
      <c r="G163" s="178"/>
      <c r="H163" s="178"/>
      <c r="I163" s="179"/>
      <c r="J163" s="179"/>
      <c r="K163" s="179"/>
      <c r="L163" s="179"/>
      <c r="M163" s="91">
        <f t="shared" si="16"/>
        <v>0</v>
      </c>
      <c r="N163" s="179"/>
      <c r="O163" s="13" t="b">
        <f t="shared" si="17"/>
        <v>1</v>
      </c>
      <c r="P163" s="13" t="b">
        <f t="shared" si="18"/>
        <v>1</v>
      </c>
      <c r="Q163" s="13" t="b">
        <f t="shared" si="13"/>
        <v>1</v>
      </c>
      <c r="R163" s="13" t="b">
        <f t="shared" si="14"/>
        <v>1</v>
      </c>
      <c r="S163" s="13" t="b">
        <f t="shared" si="15"/>
        <v>1</v>
      </c>
    </row>
    <row r="164" spans="1:19" ht="15.75">
      <c r="A164" s="90">
        <v>149</v>
      </c>
      <c r="B164" s="185"/>
      <c r="C164" s="185"/>
      <c r="D164" s="177"/>
      <c r="E164" s="177"/>
      <c r="F164" s="177"/>
      <c r="G164" s="178"/>
      <c r="H164" s="178"/>
      <c r="I164" s="179"/>
      <c r="J164" s="179"/>
      <c r="K164" s="179"/>
      <c r="L164" s="179"/>
      <c r="M164" s="91">
        <f t="shared" si="16"/>
        <v>0</v>
      </c>
      <c r="N164" s="179"/>
      <c r="O164" s="13" t="b">
        <f t="shared" si="17"/>
        <v>1</v>
      </c>
      <c r="P164" s="13" t="b">
        <f t="shared" si="18"/>
        <v>1</v>
      </c>
      <c r="Q164" s="13" t="b">
        <f t="shared" si="13"/>
        <v>1</v>
      </c>
      <c r="R164" s="13" t="b">
        <f t="shared" si="14"/>
        <v>1</v>
      </c>
      <c r="S164" s="13" t="b">
        <f t="shared" si="15"/>
        <v>1</v>
      </c>
    </row>
    <row r="165" spans="1:19" ht="15.75">
      <c r="A165" s="90">
        <v>150</v>
      </c>
      <c r="B165" s="185"/>
      <c r="C165" s="185"/>
      <c r="D165" s="177"/>
      <c r="E165" s="177"/>
      <c r="F165" s="177"/>
      <c r="G165" s="178"/>
      <c r="H165" s="178"/>
      <c r="I165" s="179"/>
      <c r="J165" s="179"/>
      <c r="K165" s="179"/>
      <c r="L165" s="179"/>
      <c r="M165" s="91">
        <f t="shared" si="16"/>
        <v>0</v>
      </c>
      <c r="N165" s="179"/>
      <c r="O165" s="13" t="b">
        <f t="shared" si="17"/>
        <v>1</v>
      </c>
      <c r="P165" s="13" t="b">
        <f t="shared" si="18"/>
        <v>1</v>
      </c>
      <c r="Q165" s="13" t="b">
        <f t="shared" si="13"/>
        <v>1</v>
      </c>
      <c r="R165" s="13" t="b">
        <f t="shared" si="14"/>
        <v>1</v>
      </c>
      <c r="S165" s="13" t="b">
        <f t="shared" si="15"/>
        <v>1</v>
      </c>
    </row>
    <row r="166" spans="1:19" ht="15.75">
      <c r="A166" s="90">
        <v>151</v>
      </c>
      <c r="B166" s="185"/>
      <c r="C166" s="185"/>
      <c r="D166" s="177"/>
      <c r="E166" s="177"/>
      <c r="F166" s="177"/>
      <c r="G166" s="178"/>
      <c r="H166" s="178"/>
      <c r="I166" s="179"/>
      <c r="J166" s="179"/>
      <c r="K166" s="179"/>
      <c r="L166" s="179"/>
      <c r="M166" s="91">
        <f t="shared" si="16"/>
        <v>0</v>
      </c>
      <c r="N166" s="179"/>
      <c r="O166" s="13" t="b">
        <f t="shared" si="17"/>
        <v>1</v>
      </c>
      <c r="P166" s="13" t="b">
        <f t="shared" si="18"/>
        <v>1</v>
      </c>
      <c r="Q166" s="13" t="b">
        <f t="shared" si="13"/>
        <v>1</v>
      </c>
      <c r="R166" s="13" t="b">
        <f t="shared" si="14"/>
        <v>1</v>
      </c>
      <c r="S166" s="13" t="b">
        <f t="shared" si="15"/>
        <v>1</v>
      </c>
    </row>
    <row r="167" spans="1:19" ht="15.75">
      <c r="A167" s="90">
        <v>152</v>
      </c>
      <c r="B167" s="185"/>
      <c r="C167" s="185"/>
      <c r="D167" s="177"/>
      <c r="E167" s="177"/>
      <c r="F167" s="177"/>
      <c r="G167" s="178"/>
      <c r="H167" s="178"/>
      <c r="I167" s="179"/>
      <c r="J167" s="179"/>
      <c r="K167" s="179"/>
      <c r="L167" s="179"/>
      <c r="M167" s="91">
        <f t="shared" si="16"/>
        <v>0</v>
      </c>
      <c r="N167" s="179"/>
      <c r="O167" s="13" t="b">
        <f t="shared" si="17"/>
        <v>1</v>
      </c>
      <c r="P167" s="13" t="b">
        <f t="shared" si="18"/>
        <v>1</v>
      </c>
      <c r="Q167" s="13" t="b">
        <f t="shared" si="13"/>
        <v>1</v>
      </c>
      <c r="R167" s="13" t="b">
        <f t="shared" si="14"/>
        <v>1</v>
      </c>
      <c r="S167" s="13" t="b">
        <f t="shared" si="15"/>
        <v>1</v>
      </c>
    </row>
    <row r="168" spans="1:19" ht="15.75">
      <c r="A168" s="90">
        <v>153</v>
      </c>
      <c r="B168" s="185"/>
      <c r="C168" s="185"/>
      <c r="D168" s="177"/>
      <c r="E168" s="177"/>
      <c r="F168" s="177"/>
      <c r="G168" s="178"/>
      <c r="H168" s="178"/>
      <c r="I168" s="179"/>
      <c r="J168" s="179"/>
      <c r="K168" s="179"/>
      <c r="L168" s="179"/>
      <c r="M168" s="91">
        <f t="shared" si="16"/>
        <v>0</v>
      </c>
      <c r="N168" s="179"/>
      <c r="O168" s="13" t="b">
        <f t="shared" si="17"/>
        <v>1</v>
      </c>
      <c r="P168" s="13" t="b">
        <f t="shared" si="18"/>
        <v>1</v>
      </c>
      <c r="Q168" s="13" t="b">
        <f t="shared" si="13"/>
        <v>1</v>
      </c>
      <c r="R168" s="13" t="b">
        <f t="shared" si="14"/>
        <v>1</v>
      </c>
      <c r="S168" s="13" t="b">
        <f t="shared" si="15"/>
        <v>1</v>
      </c>
    </row>
    <row r="169" spans="1:19" ht="15.75">
      <c r="A169" s="90">
        <v>154</v>
      </c>
      <c r="B169" s="185"/>
      <c r="C169" s="185"/>
      <c r="D169" s="177"/>
      <c r="E169" s="177"/>
      <c r="F169" s="177"/>
      <c r="G169" s="178"/>
      <c r="H169" s="178"/>
      <c r="I169" s="179"/>
      <c r="J169" s="179"/>
      <c r="K169" s="179"/>
      <c r="L169" s="179"/>
      <c r="M169" s="91">
        <f t="shared" si="16"/>
        <v>0</v>
      </c>
      <c r="N169" s="179"/>
      <c r="O169" s="13" t="b">
        <f t="shared" si="17"/>
        <v>1</v>
      </c>
      <c r="P169" s="13" t="b">
        <f t="shared" si="18"/>
        <v>1</v>
      </c>
      <c r="Q169" s="13" t="b">
        <f t="shared" si="13"/>
        <v>1</v>
      </c>
      <c r="R169" s="13" t="b">
        <f t="shared" si="14"/>
        <v>1</v>
      </c>
      <c r="S169" s="13" t="b">
        <f t="shared" si="15"/>
        <v>1</v>
      </c>
    </row>
    <row r="170" spans="1:19" ht="15.75">
      <c r="A170" s="90">
        <v>155</v>
      </c>
      <c r="B170" s="185"/>
      <c r="C170" s="185"/>
      <c r="D170" s="177"/>
      <c r="E170" s="177"/>
      <c r="F170" s="177"/>
      <c r="G170" s="178"/>
      <c r="H170" s="178"/>
      <c r="I170" s="179"/>
      <c r="J170" s="179"/>
      <c r="K170" s="179"/>
      <c r="L170" s="179"/>
      <c r="M170" s="91">
        <f t="shared" si="16"/>
        <v>0</v>
      </c>
      <c r="N170" s="179"/>
      <c r="O170" s="13" t="b">
        <f t="shared" si="17"/>
        <v>1</v>
      </c>
      <c r="P170" s="13" t="b">
        <f t="shared" si="18"/>
        <v>1</v>
      </c>
      <c r="Q170" s="13" t="b">
        <f t="shared" si="13"/>
        <v>1</v>
      </c>
      <c r="R170" s="13" t="b">
        <f t="shared" si="14"/>
        <v>1</v>
      </c>
      <c r="S170" s="13" t="b">
        <f t="shared" si="15"/>
        <v>1</v>
      </c>
    </row>
    <row r="171" spans="1:19" ht="15.75">
      <c r="A171" s="90">
        <v>156</v>
      </c>
      <c r="B171" s="185"/>
      <c r="C171" s="185"/>
      <c r="D171" s="177"/>
      <c r="E171" s="177"/>
      <c r="F171" s="177"/>
      <c r="G171" s="178"/>
      <c r="H171" s="178"/>
      <c r="I171" s="179"/>
      <c r="J171" s="179"/>
      <c r="K171" s="179"/>
      <c r="L171" s="179"/>
      <c r="M171" s="91">
        <f t="shared" si="16"/>
        <v>0</v>
      </c>
      <c r="N171" s="179"/>
      <c r="O171" s="13" t="b">
        <f t="shared" si="17"/>
        <v>1</v>
      </c>
      <c r="P171" s="13" t="b">
        <f t="shared" si="18"/>
        <v>1</v>
      </c>
      <c r="Q171" s="13" t="b">
        <f t="shared" si="13"/>
        <v>1</v>
      </c>
      <c r="R171" s="13" t="b">
        <f t="shared" si="14"/>
        <v>1</v>
      </c>
      <c r="S171" s="13" t="b">
        <f t="shared" si="15"/>
        <v>1</v>
      </c>
    </row>
    <row r="172" spans="1:19" ht="15.75">
      <c r="A172" s="90">
        <v>157</v>
      </c>
      <c r="B172" s="185"/>
      <c r="C172" s="185"/>
      <c r="D172" s="177"/>
      <c r="E172" s="177"/>
      <c r="F172" s="177"/>
      <c r="G172" s="178"/>
      <c r="H172" s="178"/>
      <c r="I172" s="179"/>
      <c r="J172" s="179"/>
      <c r="K172" s="179"/>
      <c r="L172" s="179"/>
      <c r="M172" s="91">
        <f t="shared" si="16"/>
        <v>0</v>
      </c>
      <c r="N172" s="179"/>
      <c r="O172" s="13" t="b">
        <f t="shared" si="17"/>
        <v>1</v>
      </c>
      <c r="P172" s="13" t="b">
        <f t="shared" si="18"/>
        <v>1</v>
      </c>
      <c r="Q172" s="13" t="b">
        <f t="shared" si="13"/>
        <v>1</v>
      </c>
      <c r="R172" s="13" t="b">
        <f t="shared" si="14"/>
        <v>1</v>
      </c>
      <c r="S172" s="13" t="b">
        <f t="shared" si="15"/>
        <v>1</v>
      </c>
    </row>
    <row r="173" spans="1:19" ht="15.75">
      <c r="A173" s="90">
        <v>158</v>
      </c>
      <c r="B173" s="185"/>
      <c r="C173" s="185"/>
      <c r="D173" s="177"/>
      <c r="E173" s="177"/>
      <c r="F173" s="177"/>
      <c r="G173" s="178"/>
      <c r="H173" s="178"/>
      <c r="I173" s="179"/>
      <c r="J173" s="179"/>
      <c r="K173" s="179"/>
      <c r="L173" s="179"/>
      <c r="M173" s="91">
        <f t="shared" si="16"/>
        <v>0</v>
      </c>
      <c r="N173" s="179"/>
      <c r="O173" s="13" t="b">
        <f t="shared" si="17"/>
        <v>1</v>
      </c>
      <c r="P173" s="13" t="b">
        <f t="shared" si="18"/>
        <v>1</v>
      </c>
      <c r="Q173" s="13" t="b">
        <f t="shared" si="13"/>
        <v>1</v>
      </c>
      <c r="R173" s="13" t="b">
        <f t="shared" si="14"/>
        <v>1</v>
      </c>
      <c r="S173" s="13" t="b">
        <f t="shared" si="15"/>
        <v>1</v>
      </c>
    </row>
    <row r="174" spans="1:19" ht="15.75">
      <c r="A174" s="90">
        <v>159</v>
      </c>
      <c r="B174" s="185"/>
      <c r="C174" s="185"/>
      <c r="D174" s="177"/>
      <c r="E174" s="177"/>
      <c r="F174" s="177"/>
      <c r="G174" s="178"/>
      <c r="H174" s="178"/>
      <c r="I174" s="179"/>
      <c r="J174" s="179"/>
      <c r="K174" s="179"/>
      <c r="L174" s="179"/>
      <c r="M174" s="91">
        <f t="shared" si="16"/>
        <v>0</v>
      </c>
      <c r="N174" s="179"/>
      <c r="O174" s="13" t="b">
        <f t="shared" si="17"/>
        <v>1</v>
      </c>
      <c r="P174" s="13" t="b">
        <f t="shared" si="18"/>
        <v>1</v>
      </c>
      <c r="Q174" s="13" t="b">
        <f t="shared" si="13"/>
        <v>1</v>
      </c>
      <c r="R174" s="13" t="b">
        <f t="shared" si="14"/>
        <v>1</v>
      </c>
      <c r="S174" s="13" t="b">
        <f t="shared" si="15"/>
        <v>1</v>
      </c>
    </row>
    <row r="175" spans="1:19" ht="15.75">
      <c r="A175" s="90">
        <v>160</v>
      </c>
      <c r="B175" s="185"/>
      <c r="C175" s="185"/>
      <c r="D175" s="177"/>
      <c r="E175" s="177"/>
      <c r="F175" s="177"/>
      <c r="G175" s="178"/>
      <c r="H175" s="178"/>
      <c r="I175" s="179"/>
      <c r="J175" s="179"/>
      <c r="K175" s="179"/>
      <c r="L175" s="179"/>
      <c r="M175" s="91">
        <f t="shared" si="16"/>
        <v>0</v>
      </c>
      <c r="N175" s="179"/>
      <c r="O175" s="13" t="b">
        <f t="shared" si="17"/>
        <v>1</v>
      </c>
      <c r="P175" s="13" t="b">
        <f t="shared" si="18"/>
        <v>1</v>
      </c>
      <c r="Q175" s="13" t="b">
        <f t="shared" si="13"/>
        <v>1</v>
      </c>
      <c r="R175" s="13" t="b">
        <f t="shared" si="14"/>
        <v>1</v>
      </c>
      <c r="S175" s="13" t="b">
        <f t="shared" si="15"/>
        <v>1</v>
      </c>
    </row>
    <row r="176" spans="1:19" ht="15.75">
      <c r="A176" s="90">
        <v>161</v>
      </c>
      <c r="B176" s="185"/>
      <c r="C176" s="185"/>
      <c r="D176" s="177"/>
      <c r="E176" s="177"/>
      <c r="F176" s="177"/>
      <c r="G176" s="178"/>
      <c r="H176" s="178"/>
      <c r="I176" s="179"/>
      <c r="J176" s="179"/>
      <c r="K176" s="179"/>
      <c r="L176" s="179"/>
      <c r="M176" s="91">
        <f t="shared" si="16"/>
        <v>0</v>
      </c>
      <c r="N176" s="179"/>
      <c r="O176" s="13" t="b">
        <f t="shared" si="17"/>
        <v>1</v>
      </c>
      <c r="P176" s="13" t="b">
        <f t="shared" si="18"/>
        <v>1</v>
      </c>
      <c r="Q176" s="13" t="b">
        <f t="shared" si="13"/>
        <v>1</v>
      </c>
      <c r="R176" s="13" t="b">
        <f t="shared" si="14"/>
        <v>1</v>
      </c>
      <c r="S176" s="13" t="b">
        <f t="shared" si="15"/>
        <v>1</v>
      </c>
    </row>
    <row r="177" spans="1:19" ht="15.75">
      <c r="A177" s="90">
        <v>162</v>
      </c>
      <c r="B177" s="185"/>
      <c r="C177" s="185"/>
      <c r="D177" s="177"/>
      <c r="E177" s="177"/>
      <c r="F177" s="177"/>
      <c r="G177" s="178"/>
      <c r="H177" s="178"/>
      <c r="I177" s="179"/>
      <c r="J177" s="179"/>
      <c r="K177" s="179"/>
      <c r="L177" s="179"/>
      <c r="M177" s="91">
        <f t="shared" si="16"/>
        <v>0</v>
      </c>
      <c r="N177" s="179"/>
      <c r="O177" s="13" t="b">
        <f t="shared" si="17"/>
        <v>1</v>
      </c>
      <c r="P177" s="13" t="b">
        <f t="shared" si="18"/>
        <v>1</v>
      </c>
      <c r="Q177" s="13" t="b">
        <f t="shared" si="13"/>
        <v>1</v>
      </c>
      <c r="R177" s="13" t="b">
        <f t="shared" si="14"/>
        <v>1</v>
      </c>
      <c r="S177" s="13" t="b">
        <f t="shared" si="15"/>
        <v>1</v>
      </c>
    </row>
    <row r="178" spans="1:19" ht="15.75">
      <c r="A178" s="90">
        <v>163</v>
      </c>
      <c r="B178" s="185"/>
      <c r="C178" s="185"/>
      <c r="D178" s="177"/>
      <c r="E178" s="177"/>
      <c r="F178" s="177"/>
      <c r="G178" s="178"/>
      <c r="H178" s="178"/>
      <c r="I178" s="179"/>
      <c r="J178" s="179"/>
      <c r="K178" s="179"/>
      <c r="L178" s="179"/>
      <c r="M178" s="91">
        <f t="shared" si="16"/>
        <v>0</v>
      </c>
      <c r="N178" s="179"/>
      <c r="O178" s="13" t="b">
        <f t="shared" si="17"/>
        <v>1</v>
      </c>
      <c r="P178" s="13" t="b">
        <f t="shared" si="18"/>
        <v>1</v>
      </c>
      <c r="Q178" s="13" t="b">
        <f t="shared" si="13"/>
        <v>1</v>
      </c>
      <c r="R178" s="13" t="b">
        <f t="shared" si="14"/>
        <v>1</v>
      </c>
      <c r="S178" s="13" t="b">
        <f t="shared" si="15"/>
        <v>1</v>
      </c>
    </row>
    <row r="179" spans="1:19" ht="15.75">
      <c r="A179" s="90">
        <v>164</v>
      </c>
      <c r="B179" s="185"/>
      <c r="C179" s="185"/>
      <c r="D179" s="177"/>
      <c r="E179" s="177"/>
      <c r="F179" s="177"/>
      <c r="G179" s="178"/>
      <c r="H179" s="178"/>
      <c r="I179" s="179"/>
      <c r="J179" s="179"/>
      <c r="K179" s="179"/>
      <c r="L179" s="179"/>
      <c r="M179" s="91">
        <f t="shared" si="16"/>
        <v>0</v>
      </c>
      <c r="N179" s="179"/>
      <c r="O179" s="13" t="b">
        <f t="shared" si="17"/>
        <v>1</v>
      </c>
      <c r="P179" s="13" t="b">
        <f t="shared" si="18"/>
        <v>1</v>
      </c>
      <c r="Q179" s="13" t="b">
        <f t="shared" si="13"/>
        <v>1</v>
      </c>
      <c r="R179" s="13" t="b">
        <f t="shared" si="14"/>
        <v>1</v>
      </c>
      <c r="S179" s="13" t="b">
        <f t="shared" si="15"/>
        <v>1</v>
      </c>
    </row>
    <row r="180" spans="1:19" ht="15.75">
      <c r="A180" s="90">
        <v>165</v>
      </c>
      <c r="B180" s="185"/>
      <c r="C180" s="185"/>
      <c r="D180" s="177"/>
      <c r="E180" s="177"/>
      <c r="F180" s="177"/>
      <c r="G180" s="178"/>
      <c r="H180" s="178"/>
      <c r="I180" s="179"/>
      <c r="J180" s="179"/>
      <c r="K180" s="179"/>
      <c r="L180" s="179"/>
      <c r="M180" s="91">
        <f t="shared" si="16"/>
        <v>0</v>
      </c>
      <c r="N180" s="179"/>
      <c r="O180" s="13" t="b">
        <f t="shared" si="17"/>
        <v>1</v>
      </c>
      <c r="P180" s="13" t="b">
        <f t="shared" si="18"/>
        <v>1</v>
      </c>
      <c r="Q180" s="13" t="b">
        <f t="shared" si="13"/>
        <v>1</v>
      </c>
      <c r="R180" s="13" t="b">
        <f t="shared" si="14"/>
        <v>1</v>
      </c>
      <c r="S180" s="13" t="b">
        <f t="shared" si="15"/>
        <v>1</v>
      </c>
    </row>
    <row r="181" spans="1:19" ht="15.75">
      <c r="A181" s="90">
        <v>166</v>
      </c>
      <c r="B181" s="185"/>
      <c r="C181" s="185"/>
      <c r="D181" s="177"/>
      <c r="E181" s="177"/>
      <c r="F181" s="177"/>
      <c r="G181" s="178"/>
      <c r="H181" s="178"/>
      <c r="I181" s="179"/>
      <c r="J181" s="179"/>
      <c r="K181" s="179"/>
      <c r="L181" s="179"/>
      <c r="M181" s="91">
        <f t="shared" si="16"/>
        <v>0</v>
      </c>
      <c r="N181" s="179"/>
      <c r="O181" s="13" t="b">
        <f t="shared" si="17"/>
        <v>1</v>
      </c>
      <c r="P181" s="13" t="b">
        <f t="shared" si="18"/>
        <v>1</v>
      </c>
      <c r="Q181" s="13" t="b">
        <f t="shared" si="13"/>
        <v>1</v>
      </c>
      <c r="R181" s="13" t="b">
        <f t="shared" si="14"/>
        <v>1</v>
      </c>
      <c r="S181" s="13" t="b">
        <f t="shared" si="15"/>
        <v>1</v>
      </c>
    </row>
    <row r="182" spans="1:19" ht="15.75">
      <c r="A182" s="90">
        <v>167</v>
      </c>
      <c r="B182" s="185"/>
      <c r="C182" s="185"/>
      <c r="D182" s="177"/>
      <c r="E182" s="177"/>
      <c r="F182" s="177"/>
      <c r="G182" s="178"/>
      <c r="H182" s="178"/>
      <c r="I182" s="179"/>
      <c r="J182" s="179"/>
      <c r="K182" s="179"/>
      <c r="L182" s="179"/>
      <c r="M182" s="91">
        <f t="shared" si="16"/>
        <v>0</v>
      </c>
      <c r="N182" s="179"/>
      <c r="O182" s="13" t="b">
        <f t="shared" si="17"/>
        <v>1</v>
      </c>
      <c r="P182" s="13" t="b">
        <f t="shared" si="18"/>
        <v>1</v>
      </c>
      <c r="Q182" s="13" t="b">
        <f t="shared" si="13"/>
        <v>1</v>
      </c>
      <c r="R182" s="13" t="b">
        <f t="shared" si="14"/>
        <v>1</v>
      </c>
      <c r="S182" s="13" t="b">
        <f t="shared" si="15"/>
        <v>1</v>
      </c>
    </row>
    <row r="183" spans="1:19" ht="15.75">
      <c r="A183" s="90">
        <v>168</v>
      </c>
      <c r="B183" s="185"/>
      <c r="C183" s="185"/>
      <c r="D183" s="177"/>
      <c r="E183" s="177"/>
      <c r="F183" s="177"/>
      <c r="G183" s="178"/>
      <c r="H183" s="178"/>
      <c r="I183" s="179"/>
      <c r="J183" s="179"/>
      <c r="K183" s="179"/>
      <c r="L183" s="179"/>
      <c r="M183" s="91">
        <f t="shared" si="16"/>
        <v>0</v>
      </c>
      <c r="N183" s="179"/>
      <c r="O183" s="13" t="b">
        <f t="shared" si="17"/>
        <v>1</v>
      </c>
      <c r="P183" s="13" t="b">
        <f t="shared" si="18"/>
        <v>1</v>
      </c>
      <c r="Q183" s="13" t="b">
        <f t="shared" si="13"/>
        <v>1</v>
      </c>
      <c r="R183" s="13" t="b">
        <f t="shared" si="14"/>
        <v>1</v>
      </c>
      <c r="S183" s="13" t="b">
        <f t="shared" si="15"/>
        <v>1</v>
      </c>
    </row>
    <row r="184" spans="1:19" ht="15.75">
      <c r="A184" s="90">
        <v>169</v>
      </c>
      <c r="B184" s="185"/>
      <c r="C184" s="185"/>
      <c r="D184" s="177"/>
      <c r="E184" s="177"/>
      <c r="F184" s="177"/>
      <c r="G184" s="178"/>
      <c r="H184" s="178"/>
      <c r="I184" s="179"/>
      <c r="J184" s="179"/>
      <c r="K184" s="179"/>
      <c r="L184" s="179"/>
      <c r="M184" s="91">
        <f t="shared" si="16"/>
        <v>0</v>
      </c>
      <c r="N184" s="179"/>
      <c r="O184" s="13" t="b">
        <f t="shared" si="17"/>
        <v>1</v>
      </c>
      <c r="P184" s="13" t="b">
        <f t="shared" si="18"/>
        <v>1</v>
      </c>
      <c r="Q184" s="13" t="b">
        <f t="shared" si="13"/>
        <v>1</v>
      </c>
      <c r="R184" s="13" t="b">
        <f t="shared" si="14"/>
        <v>1</v>
      </c>
      <c r="S184" s="13" t="b">
        <f t="shared" si="15"/>
        <v>1</v>
      </c>
    </row>
    <row r="185" spans="1:19" ht="15.75">
      <c r="A185" s="90">
        <v>170</v>
      </c>
      <c r="B185" s="185"/>
      <c r="C185" s="185"/>
      <c r="D185" s="177"/>
      <c r="E185" s="177"/>
      <c r="F185" s="177"/>
      <c r="G185" s="178"/>
      <c r="H185" s="178"/>
      <c r="I185" s="179"/>
      <c r="J185" s="179"/>
      <c r="K185" s="179"/>
      <c r="L185" s="179"/>
      <c r="M185" s="91">
        <f t="shared" si="16"/>
        <v>0</v>
      </c>
      <c r="N185" s="179"/>
      <c r="O185" s="13" t="b">
        <f t="shared" si="17"/>
        <v>1</v>
      </c>
      <c r="P185" s="13" t="b">
        <f t="shared" si="18"/>
        <v>1</v>
      </c>
      <c r="Q185" s="13" t="b">
        <f t="shared" si="13"/>
        <v>1</v>
      </c>
      <c r="R185" s="13" t="b">
        <f t="shared" si="14"/>
        <v>1</v>
      </c>
      <c r="S185" s="13" t="b">
        <f t="shared" si="15"/>
        <v>1</v>
      </c>
    </row>
    <row r="186" spans="1:19" ht="15.75">
      <c r="A186" s="90">
        <v>171</v>
      </c>
      <c r="B186" s="185"/>
      <c r="C186" s="185"/>
      <c r="D186" s="177"/>
      <c r="E186" s="177"/>
      <c r="F186" s="177"/>
      <c r="G186" s="178"/>
      <c r="H186" s="178"/>
      <c r="I186" s="179"/>
      <c r="J186" s="179"/>
      <c r="K186" s="179"/>
      <c r="L186" s="179"/>
      <c r="M186" s="91">
        <f t="shared" si="16"/>
        <v>0</v>
      </c>
      <c r="N186" s="179"/>
      <c r="O186" s="13" t="b">
        <f t="shared" si="17"/>
        <v>1</v>
      </c>
      <c r="P186" s="13" t="b">
        <f t="shared" si="18"/>
        <v>1</v>
      </c>
      <c r="Q186" s="13" t="b">
        <f t="shared" si="13"/>
        <v>1</v>
      </c>
      <c r="R186" s="13" t="b">
        <f t="shared" si="14"/>
        <v>1</v>
      </c>
      <c r="S186" s="13" t="b">
        <f t="shared" si="15"/>
        <v>1</v>
      </c>
    </row>
    <row r="187" spans="1:19" ht="15.75">
      <c r="A187" s="90">
        <v>172</v>
      </c>
      <c r="B187" s="185"/>
      <c r="C187" s="185"/>
      <c r="D187" s="177"/>
      <c r="E187" s="177"/>
      <c r="F187" s="177"/>
      <c r="G187" s="178"/>
      <c r="H187" s="178"/>
      <c r="I187" s="179"/>
      <c r="J187" s="179"/>
      <c r="K187" s="179"/>
      <c r="L187" s="179"/>
      <c r="M187" s="91">
        <f t="shared" si="16"/>
        <v>0</v>
      </c>
      <c r="N187" s="179"/>
      <c r="O187" s="13" t="b">
        <f t="shared" si="17"/>
        <v>1</v>
      </c>
      <c r="P187" s="13" t="b">
        <f t="shared" si="18"/>
        <v>1</v>
      </c>
      <c r="Q187" s="13" t="b">
        <f t="shared" si="13"/>
        <v>1</v>
      </c>
      <c r="R187" s="13" t="b">
        <f t="shared" si="14"/>
        <v>1</v>
      </c>
      <c r="S187" s="13" t="b">
        <f t="shared" si="15"/>
        <v>1</v>
      </c>
    </row>
    <row r="188" spans="1:19" ht="15.75">
      <c r="A188" s="90">
        <v>173</v>
      </c>
      <c r="B188" s="185"/>
      <c r="C188" s="185"/>
      <c r="D188" s="177"/>
      <c r="E188" s="177"/>
      <c r="F188" s="177"/>
      <c r="G188" s="178"/>
      <c r="H188" s="178"/>
      <c r="I188" s="179"/>
      <c r="J188" s="179"/>
      <c r="K188" s="179"/>
      <c r="L188" s="179"/>
      <c r="M188" s="91">
        <f t="shared" si="16"/>
        <v>0</v>
      </c>
      <c r="N188" s="179"/>
      <c r="O188" s="13" t="b">
        <f t="shared" si="17"/>
        <v>1</v>
      </c>
      <c r="P188" s="13" t="b">
        <f t="shared" si="18"/>
        <v>1</v>
      </c>
      <c r="Q188" s="13" t="b">
        <f t="shared" si="13"/>
        <v>1</v>
      </c>
      <c r="R188" s="13" t="b">
        <f t="shared" si="14"/>
        <v>1</v>
      </c>
      <c r="S188" s="13" t="b">
        <f t="shared" si="15"/>
        <v>1</v>
      </c>
    </row>
    <row r="189" spans="1:19" ht="15.75">
      <c r="A189" s="90">
        <v>174</v>
      </c>
      <c r="B189" s="185"/>
      <c r="C189" s="185"/>
      <c r="D189" s="177"/>
      <c r="E189" s="177"/>
      <c r="F189" s="177"/>
      <c r="G189" s="178"/>
      <c r="H189" s="178"/>
      <c r="I189" s="179"/>
      <c r="J189" s="179"/>
      <c r="K189" s="179"/>
      <c r="L189" s="179"/>
      <c r="M189" s="91">
        <f t="shared" si="16"/>
        <v>0</v>
      </c>
      <c r="N189" s="179"/>
      <c r="O189" s="13" t="b">
        <f t="shared" si="17"/>
        <v>1</v>
      </c>
      <c r="P189" s="13" t="b">
        <f t="shared" si="18"/>
        <v>1</v>
      </c>
      <c r="Q189" s="13" t="b">
        <f t="shared" si="13"/>
        <v>1</v>
      </c>
      <c r="R189" s="13" t="b">
        <f t="shared" si="14"/>
        <v>1</v>
      </c>
      <c r="S189" s="13" t="b">
        <f t="shared" si="15"/>
        <v>1</v>
      </c>
    </row>
    <row r="190" spans="1:19" ht="15.75">
      <c r="A190" s="90">
        <v>175</v>
      </c>
      <c r="B190" s="185"/>
      <c r="C190" s="185"/>
      <c r="D190" s="177"/>
      <c r="E190" s="177"/>
      <c r="F190" s="177"/>
      <c r="G190" s="178"/>
      <c r="H190" s="178"/>
      <c r="I190" s="179"/>
      <c r="J190" s="179"/>
      <c r="K190" s="179"/>
      <c r="L190" s="179"/>
      <c r="M190" s="91">
        <f t="shared" si="16"/>
        <v>0</v>
      </c>
      <c r="N190" s="179"/>
      <c r="O190" s="13" t="b">
        <f t="shared" si="17"/>
        <v>1</v>
      </c>
      <c r="P190" s="13" t="b">
        <f t="shared" si="18"/>
        <v>1</v>
      </c>
      <c r="Q190" s="13" t="b">
        <f t="shared" si="13"/>
        <v>1</v>
      </c>
      <c r="R190" s="13" t="b">
        <f t="shared" si="14"/>
        <v>1</v>
      </c>
      <c r="S190" s="13" t="b">
        <f t="shared" si="15"/>
        <v>1</v>
      </c>
    </row>
    <row r="191" spans="1:19" ht="15.75">
      <c r="A191" s="90">
        <v>176</v>
      </c>
      <c r="B191" s="185"/>
      <c r="C191" s="185"/>
      <c r="D191" s="177"/>
      <c r="E191" s="177"/>
      <c r="F191" s="177"/>
      <c r="G191" s="178"/>
      <c r="H191" s="178"/>
      <c r="I191" s="179"/>
      <c r="J191" s="179"/>
      <c r="K191" s="179"/>
      <c r="L191" s="179"/>
      <c r="M191" s="91">
        <f t="shared" si="16"/>
        <v>0</v>
      </c>
      <c r="N191" s="179"/>
      <c r="O191" s="13" t="b">
        <f t="shared" si="17"/>
        <v>1</v>
      </c>
      <c r="P191" s="13" t="b">
        <f t="shared" si="18"/>
        <v>1</v>
      </c>
      <c r="Q191" s="13" t="b">
        <f t="shared" si="13"/>
        <v>1</v>
      </c>
      <c r="R191" s="13" t="b">
        <f t="shared" si="14"/>
        <v>1</v>
      </c>
      <c r="S191" s="13" t="b">
        <f t="shared" si="15"/>
        <v>1</v>
      </c>
    </row>
    <row r="192" spans="1:19" ht="15.75">
      <c r="A192" s="90">
        <v>177</v>
      </c>
      <c r="B192" s="185"/>
      <c r="C192" s="185"/>
      <c r="D192" s="177"/>
      <c r="E192" s="177"/>
      <c r="F192" s="177"/>
      <c r="G192" s="178"/>
      <c r="H192" s="178"/>
      <c r="I192" s="179"/>
      <c r="J192" s="179"/>
      <c r="K192" s="179"/>
      <c r="L192" s="179"/>
      <c r="M192" s="91">
        <f t="shared" si="16"/>
        <v>0</v>
      </c>
      <c r="N192" s="179"/>
      <c r="O192" s="13" t="b">
        <f t="shared" si="17"/>
        <v>1</v>
      </c>
      <c r="P192" s="13" t="b">
        <f t="shared" si="18"/>
        <v>1</v>
      </c>
      <c r="Q192" s="13" t="b">
        <f t="shared" si="13"/>
        <v>1</v>
      </c>
      <c r="R192" s="13" t="b">
        <f t="shared" si="14"/>
        <v>1</v>
      </c>
      <c r="S192" s="13" t="b">
        <f t="shared" si="15"/>
        <v>1</v>
      </c>
    </row>
    <row r="193" spans="1:19" ht="15.75">
      <c r="A193" s="90">
        <v>178</v>
      </c>
      <c r="B193" s="185"/>
      <c r="C193" s="185"/>
      <c r="D193" s="177"/>
      <c r="E193" s="177"/>
      <c r="F193" s="177"/>
      <c r="G193" s="178"/>
      <c r="H193" s="178"/>
      <c r="I193" s="179"/>
      <c r="J193" s="179"/>
      <c r="K193" s="179"/>
      <c r="L193" s="179"/>
      <c r="M193" s="91">
        <f t="shared" si="16"/>
        <v>0</v>
      </c>
      <c r="N193" s="179"/>
      <c r="O193" s="13" t="b">
        <f t="shared" si="17"/>
        <v>1</v>
      </c>
      <c r="P193" s="13" t="b">
        <f t="shared" si="18"/>
        <v>1</v>
      </c>
      <c r="Q193" s="13" t="b">
        <f t="shared" si="13"/>
        <v>1</v>
      </c>
      <c r="R193" s="13" t="b">
        <f t="shared" si="14"/>
        <v>1</v>
      </c>
      <c r="S193" s="13" t="b">
        <f t="shared" si="15"/>
        <v>1</v>
      </c>
    </row>
    <row r="194" spans="1:19" ht="15.75">
      <c r="A194" s="90">
        <v>179</v>
      </c>
      <c r="B194" s="185"/>
      <c r="C194" s="185"/>
      <c r="D194" s="177"/>
      <c r="E194" s="177"/>
      <c r="F194" s="177"/>
      <c r="G194" s="178"/>
      <c r="H194" s="178"/>
      <c r="I194" s="179"/>
      <c r="J194" s="179"/>
      <c r="K194" s="179"/>
      <c r="L194" s="179"/>
      <c r="M194" s="91">
        <f t="shared" si="16"/>
        <v>0</v>
      </c>
      <c r="N194" s="179"/>
      <c r="O194" s="13" t="b">
        <f t="shared" si="17"/>
        <v>1</v>
      </c>
      <c r="P194" s="13" t="b">
        <f t="shared" si="18"/>
        <v>1</v>
      </c>
      <c r="Q194" s="13" t="b">
        <f t="shared" si="13"/>
        <v>1</v>
      </c>
      <c r="R194" s="13" t="b">
        <f t="shared" si="14"/>
        <v>1</v>
      </c>
      <c r="S194" s="13" t="b">
        <f t="shared" si="15"/>
        <v>1</v>
      </c>
    </row>
    <row r="195" spans="1:19" ht="15.75">
      <c r="A195" s="90">
        <v>180</v>
      </c>
      <c r="B195" s="185"/>
      <c r="C195" s="185"/>
      <c r="D195" s="177"/>
      <c r="E195" s="177"/>
      <c r="F195" s="177"/>
      <c r="G195" s="178"/>
      <c r="H195" s="178"/>
      <c r="I195" s="179"/>
      <c r="J195" s="179"/>
      <c r="K195" s="179"/>
      <c r="L195" s="179"/>
      <c r="M195" s="91">
        <f t="shared" si="16"/>
        <v>0</v>
      </c>
      <c r="N195" s="179"/>
      <c r="O195" s="13" t="b">
        <f t="shared" si="17"/>
        <v>1</v>
      </c>
      <c r="P195" s="13" t="b">
        <f t="shared" si="18"/>
        <v>1</v>
      </c>
      <c r="Q195" s="13" t="b">
        <f t="shared" si="13"/>
        <v>1</v>
      </c>
      <c r="R195" s="13" t="b">
        <f t="shared" si="14"/>
        <v>1</v>
      </c>
      <c r="S195" s="13" t="b">
        <f t="shared" si="15"/>
        <v>1</v>
      </c>
    </row>
    <row r="196" spans="1:19" ht="15.75">
      <c r="A196" s="90">
        <v>181</v>
      </c>
      <c r="B196" s="185"/>
      <c r="C196" s="185"/>
      <c r="D196" s="177"/>
      <c r="E196" s="177"/>
      <c r="F196" s="177"/>
      <c r="G196" s="178"/>
      <c r="H196" s="178"/>
      <c r="I196" s="179"/>
      <c r="J196" s="179"/>
      <c r="K196" s="179"/>
      <c r="L196" s="179"/>
      <c r="M196" s="91">
        <f t="shared" si="16"/>
        <v>0</v>
      </c>
      <c r="N196" s="179"/>
      <c r="O196" s="13" t="b">
        <f t="shared" si="17"/>
        <v>1</v>
      </c>
      <c r="P196" s="13" t="b">
        <f t="shared" si="18"/>
        <v>1</v>
      </c>
      <c r="Q196" s="13" t="b">
        <f t="shared" si="13"/>
        <v>1</v>
      </c>
      <c r="R196" s="13" t="b">
        <f t="shared" si="14"/>
        <v>1</v>
      </c>
      <c r="S196" s="13" t="b">
        <f t="shared" si="15"/>
        <v>1</v>
      </c>
    </row>
    <row r="197" spans="1:19" ht="15.75">
      <c r="A197" s="90">
        <v>182</v>
      </c>
      <c r="B197" s="185"/>
      <c r="C197" s="185"/>
      <c r="D197" s="177"/>
      <c r="E197" s="177"/>
      <c r="F197" s="177"/>
      <c r="G197" s="178"/>
      <c r="H197" s="178"/>
      <c r="I197" s="179"/>
      <c r="J197" s="179"/>
      <c r="K197" s="179"/>
      <c r="L197" s="179"/>
      <c r="M197" s="91">
        <f t="shared" si="16"/>
        <v>0</v>
      </c>
      <c r="N197" s="179"/>
      <c r="O197" s="13" t="b">
        <f t="shared" si="17"/>
        <v>1</v>
      </c>
      <c r="P197" s="13" t="b">
        <f t="shared" si="18"/>
        <v>1</v>
      </c>
      <c r="Q197" s="13" t="b">
        <f t="shared" si="13"/>
        <v>1</v>
      </c>
      <c r="R197" s="13" t="b">
        <f t="shared" si="14"/>
        <v>1</v>
      </c>
      <c r="S197" s="13" t="b">
        <f t="shared" si="15"/>
        <v>1</v>
      </c>
    </row>
    <row r="198" spans="1:19" ht="15.75">
      <c r="A198" s="90">
        <v>183</v>
      </c>
      <c r="B198" s="185"/>
      <c r="C198" s="185"/>
      <c r="D198" s="177"/>
      <c r="E198" s="177"/>
      <c r="F198" s="177"/>
      <c r="G198" s="178"/>
      <c r="H198" s="178"/>
      <c r="I198" s="179"/>
      <c r="J198" s="179"/>
      <c r="K198" s="179"/>
      <c r="L198" s="179"/>
      <c r="M198" s="91">
        <f t="shared" si="16"/>
        <v>0</v>
      </c>
      <c r="N198" s="179"/>
      <c r="O198" s="13" t="b">
        <f t="shared" si="17"/>
        <v>1</v>
      </c>
      <c r="P198" s="13" t="b">
        <f t="shared" si="18"/>
        <v>1</v>
      </c>
      <c r="Q198" s="13" t="b">
        <f t="shared" si="13"/>
        <v>1</v>
      </c>
      <c r="R198" s="13" t="b">
        <f t="shared" si="14"/>
        <v>1</v>
      </c>
      <c r="S198" s="13" t="b">
        <f t="shared" si="15"/>
        <v>1</v>
      </c>
    </row>
    <row r="199" spans="1:19" ht="15.75">
      <c r="A199" s="90">
        <v>184</v>
      </c>
      <c r="B199" s="185"/>
      <c r="C199" s="185"/>
      <c r="D199" s="177"/>
      <c r="E199" s="177"/>
      <c r="F199" s="177"/>
      <c r="G199" s="178"/>
      <c r="H199" s="178"/>
      <c r="I199" s="179"/>
      <c r="J199" s="179"/>
      <c r="K199" s="179"/>
      <c r="L199" s="179"/>
      <c r="M199" s="91">
        <f t="shared" si="16"/>
        <v>0</v>
      </c>
      <c r="N199" s="179"/>
      <c r="O199" s="13" t="b">
        <f t="shared" si="17"/>
        <v>1</v>
      </c>
      <c r="P199" s="13" t="b">
        <f t="shared" si="18"/>
        <v>1</v>
      </c>
      <c r="Q199" s="13" t="b">
        <f t="shared" si="13"/>
        <v>1</v>
      </c>
      <c r="R199" s="13" t="b">
        <f t="shared" si="14"/>
        <v>1</v>
      </c>
      <c r="S199" s="13" t="b">
        <f t="shared" si="15"/>
        <v>1</v>
      </c>
    </row>
    <row r="200" spans="1:19" ht="15.75">
      <c r="A200" s="90">
        <v>185</v>
      </c>
      <c r="B200" s="185"/>
      <c r="C200" s="185"/>
      <c r="D200" s="177"/>
      <c r="E200" s="177"/>
      <c r="F200" s="177"/>
      <c r="G200" s="178"/>
      <c r="H200" s="178"/>
      <c r="I200" s="179"/>
      <c r="J200" s="179"/>
      <c r="K200" s="179"/>
      <c r="L200" s="179"/>
      <c r="M200" s="91">
        <f t="shared" si="16"/>
        <v>0</v>
      </c>
      <c r="N200" s="179"/>
      <c r="O200" s="13" t="b">
        <f t="shared" si="17"/>
        <v>1</v>
      </c>
      <c r="P200" s="13" t="b">
        <f t="shared" si="18"/>
        <v>1</v>
      </c>
      <c r="Q200" s="13" t="b">
        <f t="shared" si="13"/>
        <v>1</v>
      </c>
      <c r="R200" s="13" t="b">
        <f t="shared" si="14"/>
        <v>1</v>
      </c>
      <c r="S200" s="13" t="b">
        <f t="shared" si="15"/>
        <v>1</v>
      </c>
    </row>
    <row r="201" spans="1:19" ht="15.75">
      <c r="A201" s="90">
        <v>186</v>
      </c>
      <c r="B201" s="185"/>
      <c r="C201" s="185"/>
      <c r="D201" s="177"/>
      <c r="E201" s="177"/>
      <c r="F201" s="177"/>
      <c r="G201" s="178"/>
      <c r="H201" s="178"/>
      <c r="I201" s="179"/>
      <c r="J201" s="179"/>
      <c r="K201" s="179"/>
      <c r="L201" s="179"/>
      <c r="M201" s="91">
        <f t="shared" si="16"/>
        <v>0</v>
      </c>
      <c r="N201" s="179"/>
      <c r="O201" s="13" t="b">
        <f t="shared" si="17"/>
        <v>1</v>
      </c>
      <c r="P201" s="13" t="b">
        <f t="shared" si="18"/>
        <v>1</v>
      </c>
      <c r="Q201" s="13" t="b">
        <f t="shared" si="13"/>
        <v>1</v>
      </c>
      <c r="R201" s="13" t="b">
        <f t="shared" si="14"/>
        <v>1</v>
      </c>
      <c r="S201" s="13" t="b">
        <f t="shared" si="15"/>
        <v>1</v>
      </c>
    </row>
    <row r="202" spans="1:19" ht="15.75">
      <c r="A202" s="90">
        <v>187</v>
      </c>
      <c r="B202" s="185"/>
      <c r="C202" s="185"/>
      <c r="D202" s="177"/>
      <c r="E202" s="177"/>
      <c r="F202" s="177"/>
      <c r="G202" s="178"/>
      <c r="H202" s="178"/>
      <c r="I202" s="179"/>
      <c r="J202" s="179"/>
      <c r="K202" s="179"/>
      <c r="L202" s="179"/>
      <c r="M202" s="91">
        <f t="shared" si="16"/>
        <v>0</v>
      </c>
      <c r="N202" s="179"/>
      <c r="O202" s="13" t="b">
        <f t="shared" si="17"/>
        <v>1</v>
      </c>
      <c r="P202" s="13" t="b">
        <f t="shared" si="18"/>
        <v>1</v>
      </c>
      <c r="Q202" s="13" t="b">
        <f t="shared" si="13"/>
        <v>1</v>
      </c>
      <c r="R202" s="13" t="b">
        <f t="shared" si="14"/>
        <v>1</v>
      </c>
      <c r="S202" s="13" t="b">
        <f t="shared" si="15"/>
        <v>1</v>
      </c>
    </row>
    <row r="203" spans="1:19" ht="15.75">
      <c r="A203" s="90">
        <v>188</v>
      </c>
      <c r="B203" s="185"/>
      <c r="C203" s="185"/>
      <c r="D203" s="177"/>
      <c r="E203" s="177"/>
      <c r="F203" s="177"/>
      <c r="G203" s="178"/>
      <c r="H203" s="178"/>
      <c r="I203" s="179"/>
      <c r="J203" s="179"/>
      <c r="K203" s="179"/>
      <c r="L203" s="179"/>
      <c r="M203" s="91">
        <f t="shared" si="16"/>
        <v>0</v>
      </c>
      <c r="N203" s="179"/>
      <c r="O203" s="13" t="b">
        <f t="shared" si="17"/>
        <v>1</v>
      </c>
      <c r="P203" s="13" t="b">
        <f t="shared" si="18"/>
        <v>1</v>
      </c>
      <c r="Q203" s="13" t="b">
        <f t="shared" si="13"/>
        <v>1</v>
      </c>
      <c r="R203" s="13" t="b">
        <f t="shared" si="14"/>
        <v>1</v>
      </c>
      <c r="S203" s="13" t="b">
        <f t="shared" si="15"/>
        <v>1</v>
      </c>
    </row>
    <row r="204" spans="1:19" ht="15.75">
      <c r="A204" s="90">
        <v>189</v>
      </c>
      <c r="B204" s="185"/>
      <c r="C204" s="185"/>
      <c r="D204" s="177"/>
      <c r="E204" s="177"/>
      <c r="F204" s="177"/>
      <c r="G204" s="178"/>
      <c r="H204" s="178"/>
      <c r="I204" s="179"/>
      <c r="J204" s="179"/>
      <c r="K204" s="179"/>
      <c r="L204" s="179"/>
      <c r="M204" s="91">
        <f t="shared" si="16"/>
        <v>0</v>
      </c>
      <c r="N204" s="179"/>
      <c r="O204" s="13" t="b">
        <f t="shared" si="17"/>
        <v>1</v>
      </c>
      <c r="P204" s="13" t="b">
        <f t="shared" si="18"/>
        <v>1</v>
      </c>
      <c r="Q204" s="13" t="b">
        <f t="shared" si="13"/>
        <v>1</v>
      </c>
      <c r="R204" s="13" t="b">
        <f t="shared" si="14"/>
        <v>1</v>
      </c>
      <c r="S204" s="13" t="b">
        <f t="shared" si="15"/>
        <v>1</v>
      </c>
    </row>
    <row r="205" spans="1:19" ht="15.75">
      <c r="A205" s="90">
        <v>190</v>
      </c>
      <c r="B205" s="185"/>
      <c r="C205" s="185"/>
      <c r="D205" s="177"/>
      <c r="E205" s="177"/>
      <c r="F205" s="177"/>
      <c r="G205" s="178"/>
      <c r="H205" s="178"/>
      <c r="I205" s="179"/>
      <c r="J205" s="179"/>
      <c r="K205" s="179"/>
      <c r="L205" s="179"/>
      <c r="M205" s="91">
        <f t="shared" si="16"/>
        <v>0</v>
      </c>
      <c r="N205" s="179"/>
      <c r="O205" s="13" t="b">
        <f t="shared" si="17"/>
        <v>1</v>
      </c>
      <c r="P205" s="13" t="b">
        <f t="shared" si="18"/>
        <v>1</v>
      </c>
      <c r="Q205" s="13" t="b">
        <f t="shared" si="13"/>
        <v>1</v>
      </c>
      <c r="R205" s="13" t="b">
        <f t="shared" si="14"/>
        <v>1</v>
      </c>
      <c r="S205" s="13" t="b">
        <f t="shared" si="15"/>
        <v>1</v>
      </c>
    </row>
    <row r="206" spans="1:19" ht="15.75">
      <c r="A206" s="90">
        <v>191</v>
      </c>
      <c r="B206" s="185"/>
      <c r="C206" s="185"/>
      <c r="D206" s="177"/>
      <c r="E206" s="177"/>
      <c r="F206" s="177"/>
      <c r="G206" s="178"/>
      <c r="H206" s="178"/>
      <c r="I206" s="179"/>
      <c r="J206" s="179"/>
      <c r="K206" s="179"/>
      <c r="L206" s="179"/>
      <c r="M206" s="91">
        <f t="shared" si="16"/>
        <v>0</v>
      </c>
      <c r="N206" s="179"/>
      <c r="O206" s="13" t="b">
        <f t="shared" si="17"/>
        <v>1</v>
      </c>
      <c r="P206" s="13" t="b">
        <f t="shared" si="18"/>
        <v>1</v>
      </c>
      <c r="Q206" s="13" t="b">
        <f t="shared" si="13"/>
        <v>1</v>
      </c>
      <c r="R206" s="13" t="b">
        <f t="shared" si="14"/>
        <v>1</v>
      </c>
      <c r="S206" s="13" t="b">
        <f t="shared" si="15"/>
        <v>1</v>
      </c>
    </row>
    <row r="207" spans="1:19" ht="15.75">
      <c r="A207" s="90">
        <v>192</v>
      </c>
      <c r="B207" s="185"/>
      <c r="C207" s="185"/>
      <c r="D207" s="177"/>
      <c r="E207" s="177"/>
      <c r="F207" s="177"/>
      <c r="G207" s="178"/>
      <c r="H207" s="178"/>
      <c r="I207" s="179"/>
      <c r="J207" s="179"/>
      <c r="K207" s="179"/>
      <c r="L207" s="179"/>
      <c r="M207" s="91">
        <f t="shared" si="16"/>
        <v>0</v>
      </c>
      <c r="N207" s="179"/>
      <c r="O207" s="13" t="b">
        <f t="shared" si="17"/>
        <v>1</v>
      </c>
      <c r="P207" s="13" t="b">
        <f t="shared" si="18"/>
        <v>1</v>
      </c>
      <c r="Q207" s="13" t="b">
        <f t="shared" si="13"/>
        <v>1</v>
      </c>
      <c r="R207" s="13" t="b">
        <f t="shared" si="14"/>
        <v>1</v>
      </c>
      <c r="S207" s="13" t="b">
        <f t="shared" si="15"/>
        <v>1</v>
      </c>
    </row>
    <row r="208" spans="1:19" ht="15.75">
      <c r="A208" s="90">
        <v>193</v>
      </c>
      <c r="B208" s="185"/>
      <c r="C208" s="185"/>
      <c r="D208" s="177"/>
      <c r="E208" s="177"/>
      <c r="F208" s="177"/>
      <c r="G208" s="178"/>
      <c r="H208" s="178"/>
      <c r="I208" s="179"/>
      <c r="J208" s="179"/>
      <c r="K208" s="179"/>
      <c r="L208" s="179"/>
      <c r="M208" s="91">
        <f t="shared" si="16"/>
        <v>0</v>
      </c>
      <c r="N208" s="179"/>
      <c r="O208" s="13" t="b">
        <f t="shared" si="17"/>
        <v>1</v>
      </c>
      <c r="P208" s="13" t="b">
        <f t="shared" si="18"/>
        <v>1</v>
      </c>
      <c r="Q208" s="13" t="b">
        <f t="shared" ref="Q208:Q271" si="19">IF(D208="",TRUE,(IF(ISNUMBER(MATCH(D208,CountriesList,0)),TRUE,FALSE)))</f>
        <v>1</v>
      </c>
      <c r="R208" s="13" t="b">
        <f t="shared" ref="R208:R271" si="20">IF(E208="",TRUE,(IF(ISNUMBER(MATCH(E208,typeofentityList,0)),TRUE,FALSE)))</f>
        <v>1</v>
      </c>
      <c r="S208" s="13" t="b">
        <f t="shared" ref="S208:S271" si="21">IF(F208="",TRUE,(IF(ISNUMBER(MATCH(F208,RelationList,0)),TRUE,FALSE)))</f>
        <v>1</v>
      </c>
    </row>
    <row r="209" spans="1:19" ht="15.75">
      <c r="A209" s="90">
        <v>194</v>
      </c>
      <c r="B209" s="185"/>
      <c r="C209" s="185"/>
      <c r="D209" s="177"/>
      <c r="E209" s="177"/>
      <c r="F209" s="177"/>
      <c r="G209" s="178"/>
      <c r="H209" s="178"/>
      <c r="I209" s="179"/>
      <c r="J209" s="179"/>
      <c r="K209" s="179"/>
      <c r="L209" s="179"/>
      <c r="M209" s="91">
        <f t="shared" ref="M209:M272" si="22">SUM(I209:L209)</f>
        <v>0</v>
      </c>
      <c r="N209" s="179"/>
      <c r="O209" s="13" t="b">
        <f t="shared" si="17"/>
        <v>1</v>
      </c>
      <c r="P209" s="13" t="b">
        <f t="shared" si="18"/>
        <v>1</v>
      </c>
      <c r="Q209" s="13" t="b">
        <f t="shared" si="19"/>
        <v>1</v>
      </c>
      <c r="R209" s="13" t="b">
        <f t="shared" si="20"/>
        <v>1</v>
      </c>
      <c r="S209" s="13" t="b">
        <f t="shared" si="21"/>
        <v>1</v>
      </c>
    </row>
    <row r="210" spans="1:19" ht="15.75">
      <c r="A210" s="90">
        <v>195</v>
      </c>
      <c r="B210" s="185"/>
      <c r="C210" s="185"/>
      <c r="D210" s="177"/>
      <c r="E210" s="177"/>
      <c r="F210" s="177"/>
      <c r="G210" s="178"/>
      <c r="H210" s="178"/>
      <c r="I210" s="179"/>
      <c r="J210" s="179"/>
      <c r="K210" s="179"/>
      <c r="L210" s="179"/>
      <c r="M210" s="91">
        <f t="shared" si="22"/>
        <v>0</v>
      </c>
      <c r="N210" s="179"/>
      <c r="O210" s="13" t="b">
        <f t="shared" ref="O210:O273" si="23">IF(ISBLANK(B210),TRUE,IF(OR(ISBLANK(C210),ISBLANK(D210),ISBLANK(E210),ISBLANK(F210),ISBLANK(G210),ISBLANK(H210),ISBLANK(I210),ISBLANK(J210),ISBLANK(L210),ISBLANK(M210),ISBLANK(N210)),FALSE,TRUE))</f>
        <v>1</v>
      </c>
      <c r="P210" s="13" t="b">
        <f t="shared" ref="P210:P273" si="24">IF(OR(AND(B210="N/A",D210="N/A",E210="N/A",F210="N/A",G210=0,H210=0,M210=0,N210=0),AND(ISBLANK(B210),ISBLANK(D210),ISBLANK(E210),ISBLANK(F210),ISBLANK(G210),ISBLANK(H210),M210=0,ISBLANK(N210)),AND(NOT(ISBLANK(B210)),NOT(ISBLANK(D210)),NOT(ISBLANK(E210)),NOT(ISBLANK(F210)),B210&lt;&gt;"N/A",D210&lt;&gt;"N/A",E210&lt;&gt;"N/A",F210&lt;&gt;"N/A",OR(G210&lt;&gt;0,H210&lt;&gt;0,M210&gt;0,N210&lt;&gt;0))),TRUE,FALSE)</f>
        <v>1</v>
      </c>
      <c r="Q210" s="13" t="b">
        <f t="shared" si="19"/>
        <v>1</v>
      </c>
      <c r="R210" s="13" t="b">
        <f t="shared" si="20"/>
        <v>1</v>
      </c>
      <c r="S210" s="13" t="b">
        <f t="shared" si="21"/>
        <v>1</v>
      </c>
    </row>
    <row r="211" spans="1:19" ht="15.75">
      <c r="A211" s="90">
        <v>196</v>
      </c>
      <c r="B211" s="185"/>
      <c r="C211" s="185"/>
      <c r="D211" s="177"/>
      <c r="E211" s="177"/>
      <c r="F211" s="177"/>
      <c r="G211" s="178"/>
      <c r="H211" s="178"/>
      <c r="I211" s="179"/>
      <c r="J211" s="179"/>
      <c r="K211" s="179"/>
      <c r="L211" s="179"/>
      <c r="M211" s="91">
        <f t="shared" si="22"/>
        <v>0</v>
      </c>
      <c r="N211" s="179"/>
      <c r="O211" s="13" t="b">
        <f t="shared" si="23"/>
        <v>1</v>
      </c>
      <c r="P211" s="13" t="b">
        <f t="shared" si="24"/>
        <v>1</v>
      </c>
      <c r="Q211" s="13" t="b">
        <f t="shared" si="19"/>
        <v>1</v>
      </c>
      <c r="R211" s="13" t="b">
        <f t="shared" si="20"/>
        <v>1</v>
      </c>
      <c r="S211" s="13" t="b">
        <f t="shared" si="21"/>
        <v>1</v>
      </c>
    </row>
    <row r="212" spans="1:19" ht="15.75">
      <c r="A212" s="90">
        <v>197</v>
      </c>
      <c r="B212" s="185"/>
      <c r="C212" s="185"/>
      <c r="D212" s="177"/>
      <c r="E212" s="177"/>
      <c r="F212" s="177"/>
      <c r="G212" s="178"/>
      <c r="H212" s="178"/>
      <c r="I212" s="179"/>
      <c r="J212" s="179"/>
      <c r="K212" s="179"/>
      <c r="L212" s="179"/>
      <c r="M212" s="91">
        <f t="shared" si="22"/>
        <v>0</v>
      </c>
      <c r="N212" s="179"/>
      <c r="O212" s="13" t="b">
        <f t="shared" si="23"/>
        <v>1</v>
      </c>
      <c r="P212" s="13" t="b">
        <f t="shared" si="24"/>
        <v>1</v>
      </c>
      <c r="Q212" s="13" t="b">
        <f t="shared" si="19"/>
        <v>1</v>
      </c>
      <c r="R212" s="13" t="b">
        <f t="shared" si="20"/>
        <v>1</v>
      </c>
      <c r="S212" s="13" t="b">
        <f t="shared" si="21"/>
        <v>1</v>
      </c>
    </row>
    <row r="213" spans="1:19" ht="15.75">
      <c r="A213" s="90">
        <v>198</v>
      </c>
      <c r="B213" s="185"/>
      <c r="C213" s="185"/>
      <c r="D213" s="177"/>
      <c r="E213" s="177"/>
      <c r="F213" s="177"/>
      <c r="G213" s="178"/>
      <c r="H213" s="178"/>
      <c r="I213" s="179"/>
      <c r="J213" s="179"/>
      <c r="K213" s="179"/>
      <c r="L213" s="179"/>
      <c r="M213" s="91">
        <f t="shared" si="22"/>
        <v>0</v>
      </c>
      <c r="N213" s="179"/>
      <c r="O213" s="13" t="b">
        <f t="shared" si="23"/>
        <v>1</v>
      </c>
      <c r="P213" s="13" t="b">
        <f t="shared" si="24"/>
        <v>1</v>
      </c>
      <c r="Q213" s="13" t="b">
        <f t="shared" si="19"/>
        <v>1</v>
      </c>
      <c r="R213" s="13" t="b">
        <f t="shared" si="20"/>
        <v>1</v>
      </c>
      <c r="S213" s="13" t="b">
        <f t="shared" si="21"/>
        <v>1</v>
      </c>
    </row>
    <row r="214" spans="1:19" ht="15.75">
      <c r="A214" s="90">
        <v>199</v>
      </c>
      <c r="B214" s="185"/>
      <c r="C214" s="185"/>
      <c r="D214" s="177"/>
      <c r="E214" s="177"/>
      <c r="F214" s="177"/>
      <c r="G214" s="178"/>
      <c r="H214" s="178"/>
      <c r="I214" s="179"/>
      <c r="J214" s="179"/>
      <c r="K214" s="179"/>
      <c r="L214" s="179"/>
      <c r="M214" s="91">
        <f t="shared" si="22"/>
        <v>0</v>
      </c>
      <c r="N214" s="179"/>
      <c r="O214" s="13" t="b">
        <f t="shared" si="23"/>
        <v>1</v>
      </c>
      <c r="P214" s="13" t="b">
        <f t="shared" si="24"/>
        <v>1</v>
      </c>
      <c r="Q214" s="13" t="b">
        <f t="shared" si="19"/>
        <v>1</v>
      </c>
      <c r="R214" s="13" t="b">
        <f t="shared" si="20"/>
        <v>1</v>
      </c>
      <c r="S214" s="13" t="b">
        <f t="shared" si="21"/>
        <v>1</v>
      </c>
    </row>
    <row r="215" spans="1:19" ht="15.75">
      <c r="A215" s="90">
        <v>200</v>
      </c>
      <c r="B215" s="185"/>
      <c r="C215" s="185"/>
      <c r="D215" s="177"/>
      <c r="E215" s="177"/>
      <c r="F215" s="177"/>
      <c r="G215" s="178"/>
      <c r="H215" s="178"/>
      <c r="I215" s="179"/>
      <c r="J215" s="179"/>
      <c r="K215" s="179"/>
      <c r="L215" s="179"/>
      <c r="M215" s="91">
        <f t="shared" si="22"/>
        <v>0</v>
      </c>
      <c r="N215" s="179"/>
      <c r="O215" s="13" t="b">
        <f t="shared" si="23"/>
        <v>1</v>
      </c>
      <c r="P215" s="13" t="b">
        <f t="shared" si="24"/>
        <v>1</v>
      </c>
      <c r="Q215" s="13" t="b">
        <f t="shared" si="19"/>
        <v>1</v>
      </c>
      <c r="R215" s="13" t="b">
        <f t="shared" si="20"/>
        <v>1</v>
      </c>
      <c r="S215" s="13" t="b">
        <f t="shared" si="21"/>
        <v>1</v>
      </c>
    </row>
    <row r="216" spans="1:19" ht="15.75">
      <c r="A216" s="90">
        <v>201</v>
      </c>
      <c r="B216" s="185"/>
      <c r="C216" s="185"/>
      <c r="D216" s="177"/>
      <c r="E216" s="177"/>
      <c r="F216" s="177"/>
      <c r="G216" s="178"/>
      <c r="H216" s="178"/>
      <c r="I216" s="179"/>
      <c r="J216" s="179"/>
      <c r="K216" s="179"/>
      <c r="L216" s="179"/>
      <c r="M216" s="91">
        <f t="shared" si="22"/>
        <v>0</v>
      </c>
      <c r="N216" s="179"/>
      <c r="O216" s="13" t="b">
        <f t="shared" si="23"/>
        <v>1</v>
      </c>
      <c r="P216" s="13" t="b">
        <f t="shared" si="24"/>
        <v>1</v>
      </c>
      <c r="Q216" s="13" t="b">
        <f t="shared" si="19"/>
        <v>1</v>
      </c>
      <c r="R216" s="13" t="b">
        <f t="shared" si="20"/>
        <v>1</v>
      </c>
      <c r="S216" s="13" t="b">
        <f t="shared" si="21"/>
        <v>1</v>
      </c>
    </row>
    <row r="217" spans="1:19" ht="15.75">
      <c r="A217" s="90">
        <v>202</v>
      </c>
      <c r="B217" s="185"/>
      <c r="C217" s="185"/>
      <c r="D217" s="177"/>
      <c r="E217" s="177"/>
      <c r="F217" s="177"/>
      <c r="G217" s="178"/>
      <c r="H217" s="178"/>
      <c r="I217" s="179"/>
      <c r="J217" s="179"/>
      <c r="K217" s="179"/>
      <c r="L217" s="179"/>
      <c r="M217" s="91">
        <f t="shared" si="22"/>
        <v>0</v>
      </c>
      <c r="N217" s="179"/>
      <c r="O217" s="13" t="b">
        <f t="shared" si="23"/>
        <v>1</v>
      </c>
      <c r="P217" s="13" t="b">
        <f t="shared" si="24"/>
        <v>1</v>
      </c>
      <c r="Q217" s="13" t="b">
        <f t="shared" si="19"/>
        <v>1</v>
      </c>
      <c r="R217" s="13" t="b">
        <f t="shared" si="20"/>
        <v>1</v>
      </c>
      <c r="S217" s="13" t="b">
        <f t="shared" si="21"/>
        <v>1</v>
      </c>
    </row>
    <row r="218" spans="1:19" ht="15.75">
      <c r="A218" s="90">
        <v>203</v>
      </c>
      <c r="B218" s="185"/>
      <c r="C218" s="185"/>
      <c r="D218" s="177"/>
      <c r="E218" s="177"/>
      <c r="F218" s="177"/>
      <c r="G218" s="178"/>
      <c r="H218" s="178"/>
      <c r="I218" s="179"/>
      <c r="J218" s="179"/>
      <c r="K218" s="179"/>
      <c r="L218" s="179"/>
      <c r="M218" s="91">
        <f t="shared" si="22"/>
        <v>0</v>
      </c>
      <c r="N218" s="179"/>
      <c r="O218" s="13" t="b">
        <f t="shared" si="23"/>
        <v>1</v>
      </c>
      <c r="P218" s="13" t="b">
        <f t="shared" si="24"/>
        <v>1</v>
      </c>
      <c r="Q218" s="13" t="b">
        <f t="shared" si="19"/>
        <v>1</v>
      </c>
      <c r="R218" s="13" t="b">
        <f t="shared" si="20"/>
        <v>1</v>
      </c>
      <c r="S218" s="13" t="b">
        <f t="shared" si="21"/>
        <v>1</v>
      </c>
    </row>
    <row r="219" spans="1:19" ht="15.75">
      <c r="A219" s="90">
        <v>204</v>
      </c>
      <c r="B219" s="185"/>
      <c r="C219" s="185"/>
      <c r="D219" s="177"/>
      <c r="E219" s="177"/>
      <c r="F219" s="177"/>
      <c r="G219" s="178"/>
      <c r="H219" s="178"/>
      <c r="I219" s="179"/>
      <c r="J219" s="179"/>
      <c r="K219" s="179"/>
      <c r="L219" s="179"/>
      <c r="M219" s="91">
        <f t="shared" si="22"/>
        <v>0</v>
      </c>
      <c r="N219" s="179"/>
      <c r="O219" s="13" t="b">
        <f t="shared" si="23"/>
        <v>1</v>
      </c>
      <c r="P219" s="13" t="b">
        <f t="shared" si="24"/>
        <v>1</v>
      </c>
      <c r="Q219" s="13" t="b">
        <f t="shared" si="19"/>
        <v>1</v>
      </c>
      <c r="R219" s="13" t="b">
        <f t="shared" si="20"/>
        <v>1</v>
      </c>
      <c r="S219" s="13" t="b">
        <f t="shared" si="21"/>
        <v>1</v>
      </c>
    </row>
    <row r="220" spans="1:19" ht="15.75">
      <c r="A220" s="90">
        <v>205</v>
      </c>
      <c r="B220" s="185"/>
      <c r="C220" s="185"/>
      <c r="D220" s="177"/>
      <c r="E220" s="177"/>
      <c r="F220" s="177"/>
      <c r="G220" s="178"/>
      <c r="H220" s="178"/>
      <c r="I220" s="179"/>
      <c r="J220" s="179"/>
      <c r="K220" s="179"/>
      <c r="L220" s="179"/>
      <c r="M220" s="91">
        <f t="shared" si="22"/>
        <v>0</v>
      </c>
      <c r="N220" s="179"/>
      <c r="O220" s="13" t="b">
        <f t="shared" si="23"/>
        <v>1</v>
      </c>
      <c r="P220" s="13" t="b">
        <f t="shared" si="24"/>
        <v>1</v>
      </c>
      <c r="Q220" s="13" t="b">
        <f t="shared" si="19"/>
        <v>1</v>
      </c>
      <c r="R220" s="13" t="b">
        <f t="shared" si="20"/>
        <v>1</v>
      </c>
      <c r="S220" s="13" t="b">
        <f t="shared" si="21"/>
        <v>1</v>
      </c>
    </row>
    <row r="221" spans="1:19" ht="15.75">
      <c r="A221" s="90">
        <v>206</v>
      </c>
      <c r="B221" s="185"/>
      <c r="C221" s="185"/>
      <c r="D221" s="177"/>
      <c r="E221" s="177"/>
      <c r="F221" s="177"/>
      <c r="G221" s="178"/>
      <c r="H221" s="178"/>
      <c r="I221" s="179"/>
      <c r="J221" s="179"/>
      <c r="K221" s="179"/>
      <c r="L221" s="179"/>
      <c r="M221" s="91">
        <f t="shared" si="22"/>
        <v>0</v>
      </c>
      <c r="N221" s="179"/>
      <c r="O221" s="13" t="b">
        <f t="shared" si="23"/>
        <v>1</v>
      </c>
      <c r="P221" s="13" t="b">
        <f t="shared" si="24"/>
        <v>1</v>
      </c>
      <c r="Q221" s="13" t="b">
        <f t="shared" si="19"/>
        <v>1</v>
      </c>
      <c r="R221" s="13" t="b">
        <f t="shared" si="20"/>
        <v>1</v>
      </c>
      <c r="S221" s="13" t="b">
        <f t="shared" si="21"/>
        <v>1</v>
      </c>
    </row>
    <row r="222" spans="1:19" ht="15.75">
      <c r="A222" s="90">
        <v>207</v>
      </c>
      <c r="B222" s="185"/>
      <c r="C222" s="185"/>
      <c r="D222" s="177"/>
      <c r="E222" s="177"/>
      <c r="F222" s="177"/>
      <c r="G222" s="178"/>
      <c r="H222" s="178"/>
      <c r="I222" s="179"/>
      <c r="J222" s="179"/>
      <c r="K222" s="179"/>
      <c r="L222" s="179"/>
      <c r="M222" s="91">
        <f t="shared" si="22"/>
        <v>0</v>
      </c>
      <c r="N222" s="179"/>
      <c r="O222" s="13" t="b">
        <f t="shared" si="23"/>
        <v>1</v>
      </c>
      <c r="P222" s="13" t="b">
        <f t="shared" si="24"/>
        <v>1</v>
      </c>
      <c r="Q222" s="13" t="b">
        <f t="shared" si="19"/>
        <v>1</v>
      </c>
      <c r="R222" s="13" t="b">
        <f t="shared" si="20"/>
        <v>1</v>
      </c>
      <c r="S222" s="13" t="b">
        <f t="shared" si="21"/>
        <v>1</v>
      </c>
    </row>
    <row r="223" spans="1:19" ht="15.75">
      <c r="A223" s="90">
        <v>208</v>
      </c>
      <c r="B223" s="185"/>
      <c r="C223" s="185"/>
      <c r="D223" s="177"/>
      <c r="E223" s="177"/>
      <c r="F223" s="177"/>
      <c r="G223" s="178"/>
      <c r="H223" s="178"/>
      <c r="I223" s="179"/>
      <c r="J223" s="179"/>
      <c r="K223" s="179"/>
      <c r="L223" s="179"/>
      <c r="M223" s="91">
        <f t="shared" si="22"/>
        <v>0</v>
      </c>
      <c r="N223" s="179"/>
      <c r="O223" s="13" t="b">
        <f t="shared" si="23"/>
        <v>1</v>
      </c>
      <c r="P223" s="13" t="b">
        <f t="shared" si="24"/>
        <v>1</v>
      </c>
      <c r="Q223" s="13" t="b">
        <f t="shared" si="19"/>
        <v>1</v>
      </c>
      <c r="R223" s="13" t="b">
        <f t="shared" si="20"/>
        <v>1</v>
      </c>
      <c r="S223" s="13" t="b">
        <f t="shared" si="21"/>
        <v>1</v>
      </c>
    </row>
    <row r="224" spans="1:19" ht="15.75">
      <c r="A224" s="90">
        <v>209</v>
      </c>
      <c r="B224" s="185"/>
      <c r="C224" s="185"/>
      <c r="D224" s="177"/>
      <c r="E224" s="177"/>
      <c r="F224" s="177"/>
      <c r="G224" s="178"/>
      <c r="H224" s="178"/>
      <c r="I224" s="179"/>
      <c r="J224" s="179"/>
      <c r="K224" s="179"/>
      <c r="L224" s="179"/>
      <c r="M224" s="91">
        <f t="shared" si="22"/>
        <v>0</v>
      </c>
      <c r="N224" s="179"/>
      <c r="O224" s="13" t="b">
        <f t="shared" si="23"/>
        <v>1</v>
      </c>
      <c r="P224" s="13" t="b">
        <f t="shared" si="24"/>
        <v>1</v>
      </c>
      <c r="Q224" s="13" t="b">
        <f t="shared" si="19"/>
        <v>1</v>
      </c>
      <c r="R224" s="13" t="b">
        <f t="shared" si="20"/>
        <v>1</v>
      </c>
      <c r="S224" s="13" t="b">
        <f t="shared" si="21"/>
        <v>1</v>
      </c>
    </row>
    <row r="225" spans="1:19" ht="15.75">
      <c r="A225" s="90">
        <v>210</v>
      </c>
      <c r="B225" s="185"/>
      <c r="C225" s="185"/>
      <c r="D225" s="177"/>
      <c r="E225" s="177"/>
      <c r="F225" s="177"/>
      <c r="G225" s="178"/>
      <c r="H225" s="178"/>
      <c r="I225" s="179"/>
      <c r="J225" s="179"/>
      <c r="K225" s="179"/>
      <c r="L225" s="179"/>
      <c r="M225" s="91">
        <f t="shared" si="22"/>
        <v>0</v>
      </c>
      <c r="N225" s="179"/>
      <c r="O225" s="13" t="b">
        <f t="shared" si="23"/>
        <v>1</v>
      </c>
      <c r="P225" s="13" t="b">
        <f t="shared" si="24"/>
        <v>1</v>
      </c>
      <c r="Q225" s="13" t="b">
        <f t="shared" si="19"/>
        <v>1</v>
      </c>
      <c r="R225" s="13" t="b">
        <f t="shared" si="20"/>
        <v>1</v>
      </c>
      <c r="S225" s="13" t="b">
        <f t="shared" si="21"/>
        <v>1</v>
      </c>
    </row>
    <row r="226" spans="1:19" ht="15.75">
      <c r="A226" s="90">
        <v>211</v>
      </c>
      <c r="B226" s="185"/>
      <c r="C226" s="185"/>
      <c r="D226" s="177"/>
      <c r="E226" s="177"/>
      <c r="F226" s="177"/>
      <c r="G226" s="178"/>
      <c r="H226" s="178"/>
      <c r="I226" s="179"/>
      <c r="J226" s="179"/>
      <c r="K226" s="179"/>
      <c r="L226" s="179"/>
      <c r="M226" s="91">
        <f t="shared" si="22"/>
        <v>0</v>
      </c>
      <c r="N226" s="179"/>
      <c r="O226" s="13" t="b">
        <f t="shared" si="23"/>
        <v>1</v>
      </c>
      <c r="P226" s="13" t="b">
        <f t="shared" si="24"/>
        <v>1</v>
      </c>
      <c r="Q226" s="13" t="b">
        <f t="shared" si="19"/>
        <v>1</v>
      </c>
      <c r="R226" s="13" t="b">
        <f t="shared" si="20"/>
        <v>1</v>
      </c>
      <c r="S226" s="13" t="b">
        <f t="shared" si="21"/>
        <v>1</v>
      </c>
    </row>
    <row r="227" spans="1:19" ht="15.75">
      <c r="A227" s="90">
        <v>212</v>
      </c>
      <c r="B227" s="185"/>
      <c r="C227" s="185"/>
      <c r="D227" s="177"/>
      <c r="E227" s="177"/>
      <c r="F227" s="177"/>
      <c r="G227" s="178"/>
      <c r="H227" s="178"/>
      <c r="I227" s="179"/>
      <c r="J227" s="179"/>
      <c r="K227" s="179"/>
      <c r="L227" s="179"/>
      <c r="M227" s="91">
        <f t="shared" si="22"/>
        <v>0</v>
      </c>
      <c r="N227" s="179"/>
      <c r="O227" s="13" t="b">
        <f t="shared" si="23"/>
        <v>1</v>
      </c>
      <c r="P227" s="13" t="b">
        <f t="shared" si="24"/>
        <v>1</v>
      </c>
      <c r="Q227" s="13" t="b">
        <f t="shared" si="19"/>
        <v>1</v>
      </c>
      <c r="R227" s="13" t="b">
        <f t="shared" si="20"/>
        <v>1</v>
      </c>
      <c r="S227" s="13" t="b">
        <f t="shared" si="21"/>
        <v>1</v>
      </c>
    </row>
    <row r="228" spans="1:19" ht="15.75">
      <c r="A228" s="90">
        <v>213</v>
      </c>
      <c r="B228" s="185"/>
      <c r="C228" s="185"/>
      <c r="D228" s="177"/>
      <c r="E228" s="177"/>
      <c r="F228" s="177"/>
      <c r="G228" s="178"/>
      <c r="H228" s="178"/>
      <c r="I228" s="179"/>
      <c r="J228" s="179"/>
      <c r="K228" s="179"/>
      <c r="L228" s="179"/>
      <c r="M228" s="91">
        <f t="shared" si="22"/>
        <v>0</v>
      </c>
      <c r="N228" s="179"/>
      <c r="O228" s="13" t="b">
        <f t="shared" si="23"/>
        <v>1</v>
      </c>
      <c r="P228" s="13" t="b">
        <f t="shared" si="24"/>
        <v>1</v>
      </c>
      <c r="Q228" s="13" t="b">
        <f t="shared" si="19"/>
        <v>1</v>
      </c>
      <c r="R228" s="13" t="b">
        <f t="shared" si="20"/>
        <v>1</v>
      </c>
      <c r="S228" s="13" t="b">
        <f t="shared" si="21"/>
        <v>1</v>
      </c>
    </row>
    <row r="229" spans="1:19" ht="15.75">
      <c r="A229" s="90">
        <v>214</v>
      </c>
      <c r="B229" s="185"/>
      <c r="C229" s="185"/>
      <c r="D229" s="177"/>
      <c r="E229" s="177"/>
      <c r="F229" s="177"/>
      <c r="G229" s="178"/>
      <c r="H229" s="178"/>
      <c r="I229" s="179"/>
      <c r="J229" s="179"/>
      <c r="K229" s="179"/>
      <c r="L229" s="179"/>
      <c r="M229" s="91">
        <f t="shared" si="22"/>
        <v>0</v>
      </c>
      <c r="N229" s="179"/>
      <c r="O229" s="13" t="b">
        <f t="shared" si="23"/>
        <v>1</v>
      </c>
      <c r="P229" s="13" t="b">
        <f t="shared" si="24"/>
        <v>1</v>
      </c>
      <c r="Q229" s="13" t="b">
        <f t="shared" si="19"/>
        <v>1</v>
      </c>
      <c r="R229" s="13" t="b">
        <f t="shared" si="20"/>
        <v>1</v>
      </c>
      <c r="S229" s="13" t="b">
        <f t="shared" si="21"/>
        <v>1</v>
      </c>
    </row>
    <row r="230" spans="1:19" ht="15.75">
      <c r="A230" s="90">
        <v>215</v>
      </c>
      <c r="B230" s="185"/>
      <c r="C230" s="185"/>
      <c r="D230" s="177"/>
      <c r="E230" s="177"/>
      <c r="F230" s="177"/>
      <c r="G230" s="178"/>
      <c r="H230" s="178"/>
      <c r="I230" s="179"/>
      <c r="J230" s="179"/>
      <c r="K230" s="179"/>
      <c r="L230" s="179"/>
      <c r="M230" s="91">
        <f t="shared" si="22"/>
        <v>0</v>
      </c>
      <c r="N230" s="179"/>
      <c r="O230" s="13" t="b">
        <f t="shared" si="23"/>
        <v>1</v>
      </c>
      <c r="P230" s="13" t="b">
        <f t="shared" si="24"/>
        <v>1</v>
      </c>
      <c r="Q230" s="13" t="b">
        <f t="shared" si="19"/>
        <v>1</v>
      </c>
      <c r="R230" s="13" t="b">
        <f t="shared" si="20"/>
        <v>1</v>
      </c>
      <c r="S230" s="13" t="b">
        <f t="shared" si="21"/>
        <v>1</v>
      </c>
    </row>
    <row r="231" spans="1:19" ht="15.75">
      <c r="A231" s="90">
        <v>216</v>
      </c>
      <c r="B231" s="185"/>
      <c r="C231" s="185"/>
      <c r="D231" s="177"/>
      <c r="E231" s="177"/>
      <c r="F231" s="177"/>
      <c r="G231" s="178"/>
      <c r="H231" s="178"/>
      <c r="I231" s="179"/>
      <c r="J231" s="179"/>
      <c r="K231" s="179"/>
      <c r="L231" s="179"/>
      <c r="M231" s="91">
        <f t="shared" si="22"/>
        <v>0</v>
      </c>
      <c r="N231" s="179"/>
      <c r="O231" s="13" t="b">
        <f t="shared" si="23"/>
        <v>1</v>
      </c>
      <c r="P231" s="13" t="b">
        <f t="shared" si="24"/>
        <v>1</v>
      </c>
      <c r="Q231" s="13" t="b">
        <f t="shared" si="19"/>
        <v>1</v>
      </c>
      <c r="R231" s="13" t="b">
        <f t="shared" si="20"/>
        <v>1</v>
      </c>
      <c r="S231" s="13" t="b">
        <f t="shared" si="21"/>
        <v>1</v>
      </c>
    </row>
    <row r="232" spans="1:19" ht="15.75">
      <c r="A232" s="90">
        <v>217</v>
      </c>
      <c r="B232" s="185"/>
      <c r="C232" s="185"/>
      <c r="D232" s="177"/>
      <c r="E232" s="177"/>
      <c r="F232" s="177"/>
      <c r="G232" s="178"/>
      <c r="H232" s="178"/>
      <c r="I232" s="179"/>
      <c r="J232" s="179"/>
      <c r="K232" s="179"/>
      <c r="L232" s="179"/>
      <c r="M232" s="91">
        <f t="shared" si="22"/>
        <v>0</v>
      </c>
      <c r="N232" s="179"/>
      <c r="O232" s="13" t="b">
        <f t="shared" si="23"/>
        <v>1</v>
      </c>
      <c r="P232" s="13" t="b">
        <f t="shared" si="24"/>
        <v>1</v>
      </c>
      <c r="Q232" s="13" t="b">
        <f t="shared" si="19"/>
        <v>1</v>
      </c>
      <c r="R232" s="13" t="b">
        <f t="shared" si="20"/>
        <v>1</v>
      </c>
      <c r="S232" s="13" t="b">
        <f t="shared" si="21"/>
        <v>1</v>
      </c>
    </row>
    <row r="233" spans="1:19" ht="15.75">
      <c r="A233" s="90">
        <v>218</v>
      </c>
      <c r="B233" s="185"/>
      <c r="C233" s="185"/>
      <c r="D233" s="177"/>
      <c r="E233" s="177"/>
      <c r="F233" s="177"/>
      <c r="G233" s="178"/>
      <c r="H233" s="178"/>
      <c r="I233" s="179"/>
      <c r="J233" s="179"/>
      <c r="K233" s="179"/>
      <c r="L233" s="179"/>
      <c r="M233" s="91">
        <f t="shared" si="22"/>
        <v>0</v>
      </c>
      <c r="N233" s="179"/>
      <c r="O233" s="13" t="b">
        <f t="shared" si="23"/>
        <v>1</v>
      </c>
      <c r="P233" s="13" t="b">
        <f t="shared" si="24"/>
        <v>1</v>
      </c>
      <c r="Q233" s="13" t="b">
        <f t="shared" si="19"/>
        <v>1</v>
      </c>
      <c r="R233" s="13" t="b">
        <f t="shared" si="20"/>
        <v>1</v>
      </c>
      <c r="S233" s="13" t="b">
        <f t="shared" si="21"/>
        <v>1</v>
      </c>
    </row>
    <row r="234" spans="1:19" ht="15.75">
      <c r="A234" s="90">
        <v>219</v>
      </c>
      <c r="B234" s="185"/>
      <c r="C234" s="185"/>
      <c r="D234" s="177"/>
      <c r="E234" s="177"/>
      <c r="F234" s="177"/>
      <c r="G234" s="178"/>
      <c r="H234" s="178"/>
      <c r="I234" s="179"/>
      <c r="J234" s="179"/>
      <c r="K234" s="179"/>
      <c r="L234" s="179"/>
      <c r="M234" s="91">
        <f t="shared" si="22"/>
        <v>0</v>
      </c>
      <c r="N234" s="179"/>
      <c r="O234" s="13" t="b">
        <f t="shared" si="23"/>
        <v>1</v>
      </c>
      <c r="P234" s="13" t="b">
        <f t="shared" si="24"/>
        <v>1</v>
      </c>
      <c r="Q234" s="13" t="b">
        <f t="shared" si="19"/>
        <v>1</v>
      </c>
      <c r="R234" s="13" t="b">
        <f t="shared" si="20"/>
        <v>1</v>
      </c>
      <c r="S234" s="13" t="b">
        <f t="shared" si="21"/>
        <v>1</v>
      </c>
    </row>
    <row r="235" spans="1:19" ht="15.75">
      <c r="A235" s="90">
        <v>220</v>
      </c>
      <c r="B235" s="185"/>
      <c r="C235" s="185"/>
      <c r="D235" s="177"/>
      <c r="E235" s="177"/>
      <c r="F235" s="177"/>
      <c r="G235" s="178"/>
      <c r="H235" s="178"/>
      <c r="I235" s="179"/>
      <c r="J235" s="179"/>
      <c r="K235" s="179"/>
      <c r="L235" s="179"/>
      <c r="M235" s="91">
        <f t="shared" si="22"/>
        <v>0</v>
      </c>
      <c r="N235" s="179"/>
      <c r="O235" s="13" t="b">
        <f t="shared" si="23"/>
        <v>1</v>
      </c>
      <c r="P235" s="13" t="b">
        <f t="shared" si="24"/>
        <v>1</v>
      </c>
      <c r="Q235" s="13" t="b">
        <f t="shared" si="19"/>
        <v>1</v>
      </c>
      <c r="R235" s="13" t="b">
        <f t="shared" si="20"/>
        <v>1</v>
      </c>
      <c r="S235" s="13" t="b">
        <f t="shared" si="21"/>
        <v>1</v>
      </c>
    </row>
    <row r="236" spans="1:19" ht="15.75">
      <c r="A236" s="90">
        <v>221</v>
      </c>
      <c r="B236" s="185"/>
      <c r="C236" s="185"/>
      <c r="D236" s="177"/>
      <c r="E236" s="177"/>
      <c r="F236" s="177"/>
      <c r="G236" s="178"/>
      <c r="H236" s="178"/>
      <c r="I236" s="179"/>
      <c r="J236" s="179"/>
      <c r="K236" s="179"/>
      <c r="L236" s="179"/>
      <c r="M236" s="91">
        <f t="shared" si="22"/>
        <v>0</v>
      </c>
      <c r="N236" s="179"/>
      <c r="O236" s="13" t="b">
        <f t="shared" si="23"/>
        <v>1</v>
      </c>
      <c r="P236" s="13" t="b">
        <f t="shared" si="24"/>
        <v>1</v>
      </c>
      <c r="Q236" s="13" t="b">
        <f t="shared" si="19"/>
        <v>1</v>
      </c>
      <c r="R236" s="13" t="b">
        <f t="shared" si="20"/>
        <v>1</v>
      </c>
      <c r="S236" s="13" t="b">
        <f t="shared" si="21"/>
        <v>1</v>
      </c>
    </row>
    <row r="237" spans="1:19" ht="15.75">
      <c r="A237" s="90">
        <v>222</v>
      </c>
      <c r="B237" s="185"/>
      <c r="C237" s="185"/>
      <c r="D237" s="177"/>
      <c r="E237" s="177"/>
      <c r="F237" s="177"/>
      <c r="G237" s="178"/>
      <c r="H237" s="178"/>
      <c r="I237" s="179"/>
      <c r="J237" s="179"/>
      <c r="K237" s="179"/>
      <c r="L237" s="179"/>
      <c r="M237" s="91">
        <f t="shared" si="22"/>
        <v>0</v>
      </c>
      <c r="N237" s="179"/>
      <c r="O237" s="13" t="b">
        <f t="shared" si="23"/>
        <v>1</v>
      </c>
      <c r="P237" s="13" t="b">
        <f t="shared" si="24"/>
        <v>1</v>
      </c>
      <c r="Q237" s="13" t="b">
        <f t="shared" si="19"/>
        <v>1</v>
      </c>
      <c r="R237" s="13" t="b">
        <f t="shared" si="20"/>
        <v>1</v>
      </c>
      <c r="S237" s="13" t="b">
        <f t="shared" si="21"/>
        <v>1</v>
      </c>
    </row>
    <row r="238" spans="1:19" ht="15.75">
      <c r="A238" s="90">
        <v>223</v>
      </c>
      <c r="B238" s="185"/>
      <c r="C238" s="185"/>
      <c r="D238" s="177"/>
      <c r="E238" s="177"/>
      <c r="F238" s="177"/>
      <c r="G238" s="178"/>
      <c r="H238" s="178"/>
      <c r="I238" s="179"/>
      <c r="J238" s="179"/>
      <c r="K238" s="179"/>
      <c r="L238" s="179"/>
      <c r="M238" s="91">
        <f t="shared" si="22"/>
        <v>0</v>
      </c>
      <c r="N238" s="179"/>
      <c r="O238" s="13" t="b">
        <f t="shared" si="23"/>
        <v>1</v>
      </c>
      <c r="P238" s="13" t="b">
        <f t="shared" si="24"/>
        <v>1</v>
      </c>
      <c r="Q238" s="13" t="b">
        <f t="shared" si="19"/>
        <v>1</v>
      </c>
      <c r="R238" s="13" t="b">
        <f t="shared" si="20"/>
        <v>1</v>
      </c>
      <c r="S238" s="13" t="b">
        <f t="shared" si="21"/>
        <v>1</v>
      </c>
    </row>
    <row r="239" spans="1:19" ht="15.75">
      <c r="A239" s="90">
        <v>224</v>
      </c>
      <c r="B239" s="185"/>
      <c r="C239" s="185"/>
      <c r="D239" s="177"/>
      <c r="E239" s="177"/>
      <c r="F239" s="177"/>
      <c r="G239" s="178"/>
      <c r="H239" s="178"/>
      <c r="I239" s="179"/>
      <c r="J239" s="179"/>
      <c r="K239" s="179"/>
      <c r="L239" s="179"/>
      <c r="M239" s="91">
        <f t="shared" si="22"/>
        <v>0</v>
      </c>
      <c r="N239" s="179"/>
      <c r="O239" s="13" t="b">
        <f t="shared" si="23"/>
        <v>1</v>
      </c>
      <c r="P239" s="13" t="b">
        <f t="shared" si="24"/>
        <v>1</v>
      </c>
      <c r="Q239" s="13" t="b">
        <f t="shared" si="19"/>
        <v>1</v>
      </c>
      <c r="R239" s="13" t="b">
        <f t="shared" si="20"/>
        <v>1</v>
      </c>
      <c r="S239" s="13" t="b">
        <f t="shared" si="21"/>
        <v>1</v>
      </c>
    </row>
    <row r="240" spans="1:19" ht="15.75">
      <c r="A240" s="90">
        <v>225</v>
      </c>
      <c r="B240" s="185"/>
      <c r="C240" s="185"/>
      <c r="D240" s="177"/>
      <c r="E240" s="177"/>
      <c r="F240" s="177"/>
      <c r="G240" s="178"/>
      <c r="H240" s="178"/>
      <c r="I240" s="179"/>
      <c r="J240" s="179"/>
      <c r="K240" s="179"/>
      <c r="L240" s="179"/>
      <c r="M240" s="91">
        <f t="shared" si="22"/>
        <v>0</v>
      </c>
      <c r="N240" s="179"/>
      <c r="O240" s="13" t="b">
        <f t="shared" si="23"/>
        <v>1</v>
      </c>
      <c r="P240" s="13" t="b">
        <f t="shared" si="24"/>
        <v>1</v>
      </c>
      <c r="Q240" s="13" t="b">
        <f t="shared" si="19"/>
        <v>1</v>
      </c>
      <c r="R240" s="13" t="b">
        <f t="shared" si="20"/>
        <v>1</v>
      </c>
      <c r="S240" s="13" t="b">
        <f t="shared" si="21"/>
        <v>1</v>
      </c>
    </row>
    <row r="241" spans="1:19" ht="15.75">
      <c r="A241" s="90">
        <v>226</v>
      </c>
      <c r="B241" s="185"/>
      <c r="C241" s="185"/>
      <c r="D241" s="177"/>
      <c r="E241" s="177"/>
      <c r="F241" s="177"/>
      <c r="G241" s="178"/>
      <c r="H241" s="178"/>
      <c r="I241" s="179"/>
      <c r="J241" s="179"/>
      <c r="K241" s="179"/>
      <c r="L241" s="179"/>
      <c r="M241" s="91">
        <f t="shared" si="22"/>
        <v>0</v>
      </c>
      <c r="N241" s="179"/>
      <c r="O241" s="13" t="b">
        <f t="shared" si="23"/>
        <v>1</v>
      </c>
      <c r="P241" s="13" t="b">
        <f t="shared" si="24"/>
        <v>1</v>
      </c>
      <c r="Q241" s="13" t="b">
        <f t="shared" si="19"/>
        <v>1</v>
      </c>
      <c r="R241" s="13" t="b">
        <f t="shared" si="20"/>
        <v>1</v>
      </c>
      <c r="S241" s="13" t="b">
        <f t="shared" si="21"/>
        <v>1</v>
      </c>
    </row>
    <row r="242" spans="1:19" ht="15.75">
      <c r="A242" s="90">
        <v>227</v>
      </c>
      <c r="B242" s="185"/>
      <c r="C242" s="185"/>
      <c r="D242" s="177"/>
      <c r="E242" s="177"/>
      <c r="F242" s="177"/>
      <c r="G242" s="178"/>
      <c r="H242" s="178"/>
      <c r="I242" s="179"/>
      <c r="J242" s="179"/>
      <c r="K242" s="179"/>
      <c r="L242" s="179"/>
      <c r="M242" s="91">
        <f t="shared" si="22"/>
        <v>0</v>
      </c>
      <c r="N242" s="179"/>
      <c r="O242" s="13" t="b">
        <f t="shared" si="23"/>
        <v>1</v>
      </c>
      <c r="P242" s="13" t="b">
        <f t="shared" si="24"/>
        <v>1</v>
      </c>
      <c r="Q242" s="13" t="b">
        <f t="shared" si="19"/>
        <v>1</v>
      </c>
      <c r="R242" s="13" t="b">
        <f t="shared" si="20"/>
        <v>1</v>
      </c>
      <c r="S242" s="13" t="b">
        <f t="shared" si="21"/>
        <v>1</v>
      </c>
    </row>
    <row r="243" spans="1:19" ht="15.75">
      <c r="A243" s="90">
        <v>228</v>
      </c>
      <c r="B243" s="185"/>
      <c r="C243" s="185"/>
      <c r="D243" s="177"/>
      <c r="E243" s="177"/>
      <c r="F243" s="177"/>
      <c r="G243" s="178"/>
      <c r="H243" s="178"/>
      <c r="I243" s="179"/>
      <c r="J243" s="179"/>
      <c r="K243" s="179"/>
      <c r="L243" s="179"/>
      <c r="M243" s="91">
        <f t="shared" si="22"/>
        <v>0</v>
      </c>
      <c r="N243" s="179"/>
      <c r="O243" s="13" t="b">
        <f t="shared" si="23"/>
        <v>1</v>
      </c>
      <c r="P243" s="13" t="b">
        <f t="shared" si="24"/>
        <v>1</v>
      </c>
      <c r="Q243" s="13" t="b">
        <f t="shared" si="19"/>
        <v>1</v>
      </c>
      <c r="R243" s="13" t="b">
        <f t="shared" si="20"/>
        <v>1</v>
      </c>
      <c r="S243" s="13" t="b">
        <f t="shared" si="21"/>
        <v>1</v>
      </c>
    </row>
    <row r="244" spans="1:19" ht="15.75">
      <c r="A244" s="90">
        <v>229</v>
      </c>
      <c r="B244" s="185"/>
      <c r="C244" s="185"/>
      <c r="D244" s="177"/>
      <c r="E244" s="177"/>
      <c r="F244" s="177"/>
      <c r="G244" s="178"/>
      <c r="H244" s="178"/>
      <c r="I244" s="179"/>
      <c r="J244" s="179"/>
      <c r="K244" s="179"/>
      <c r="L244" s="179"/>
      <c r="M244" s="91">
        <f t="shared" si="22"/>
        <v>0</v>
      </c>
      <c r="N244" s="179"/>
      <c r="O244" s="13" t="b">
        <f t="shared" si="23"/>
        <v>1</v>
      </c>
      <c r="P244" s="13" t="b">
        <f t="shared" si="24"/>
        <v>1</v>
      </c>
      <c r="Q244" s="13" t="b">
        <f t="shared" si="19"/>
        <v>1</v>
      </c>
      <c r="R244" s="13" t="b">
        <f t="shared" si="20"/>
        <v>1</v>
      </c>
      <c r="S244" s="13" t="b">
        <f t="shared" si="21"/>
        <v>1</v>
      </c>
    </row>
    <row r="245" spans="1:19" ht="15.75">
      <c r="A245" s="90">
        <v>230</v>
      </c>
      <c r="B245" s="185"/>
      <c r="C245" s="185"/>
      <c r="D245" s="177"/>
      <c r="E245" s="177"/>
      <c r="F245" s="177"/>
      <c r="G245" s="178"/>
      <c r="H245" s="178"/>
      <c r="I245" s="179"/>
      <c r="J245" s="179"/>
      <c r="K245" s="179"/>
      <c r="L245" s="179"/>
      <c r="M245" s="91">
        <f t="shared" si="22"/>
        <v>0</v>
      </c>
      <c r="N245" s="179"/>
      <c r="O245" s="13" t="b">
        <f t="shared" si="23"/>
        <v>1</v>
      </c>
      <c r="P245" s="13" t="b">
        <f t="shared" si="24"/>
        <v>1</v>
      </c>
      <c r="Q245" s="13" t="b">
        <f t="shared" si="19"/>
        <v>1</v>
      </c>
      <c r="R245" s="13" t="b">
        <f t="shared" si="20"/>
        <v>1</v>
      </c>
      <c r="S245" s="13" t="b">
        <f t="shared" si="21"/>
        <v>1</v>
      </c>
    </row>
    <row r="246" spans="1:19" ht="15.75">
      <c r="A246" s="90">
        <v>231</v>
      </c>
      <c r="B246" s="185"/>
      <c r="C246" s="185"/>
      <c r="D246" s="177"/>
      <c r="E246" s="177"/>
      <c r="F246" s="177"/>
      <c r="G246" s="178"/>
      <c r="H246" s="178"/>
      <c r="I246" s="179"/>
      <c r="J246" s="179"/>
      <c r="K246" s="179"/>
      <c r="L246" s="179"/>
      <c r="M246" s="91">
        <f t="shared" si="22"/>
        <v>0</v>
      </c>
      <c r="N246" s="179"/>
      <c r="O246" s="13" t="b">
        <f t="shared" si="23"/>
        <v>1</v>
      </c>
      <c r="P246" s="13" t="b">
        <f t="shared" si="24"/>
        <v>1</v>
      </c>
      <c r="Q246" s="13" t="b">
        <f t="shared" si="19"/>
        <v>1</v>
      </c>
      <c r="R246" s="13" t="b">
        <f t="shared" si="20"/>
        <v>1</v>
      </c>
      <c r="S246" s="13" t="b">
        <f t="shared" si="21"/>
        <v>1</v>
      </c>
    </row>
    <row r="247" spans="1:19" ht="15.75">
      <c r="A247" s="90">
        <v>232</v>
      </c>
      <c r="B247" s="185"/>
      <c r="C247" s="185"/>
      <c r="D247" s="177"/>
      <c r="E247" s="177"/>
      <c r="F247" s="177"/>
      <c r="G247" s="178"/>
      <c r="H247" s="178"/>
      <c r="I247" s="179"/>
      <c r="J247" s="179"/>
      <c r="K247" s="179"/>
      <c r="L247" s="179"/>
      <c r="M247" s="91">
        <f t="shared" si="22"/>
        <v>0</v>
      </c>
      <c r="N247" s="179"/>
      <c r="O247" s="13" t="b">
        <f t="shared" si="23"/>
        <v>1</v>
      </c>
      <c r="P247" s="13" t="b">
        <f t="shared" si="24"/>
        <v>1</v>
      </c>
      <c r="Q247" s="13" t="b">
        <f t="shared" si="19"/>
        <v>1</v>
      </c>
      <c r="R247" s="13" t="b">
        <f t="shared" si="20"/>
        <v>1</v>
      </c>
      <c r="S247" s="13" t="b">
        <f t="shared" si="21"/>
        <v>1</v>
      </c>
    </row>
    <row r="248" spans="1:19" ht="15.75">
      <c r="A248" s="90">
        <v>233</v>
      </c>
      <c r="B248" s="185"/>
      <c r="C248" s="185"/>
      <c r="D248" s="177"/>
      <c r="E248" s="177"/>
      <c r="F248" s="177"/>
      <c r="G248" s="178"/>
      <c r="H248" s="178"/>
      <c r="I248" s="179"/>
      <c r="J248" s="179"/>
      <c r="K248" s="179"/>
      <c r="L248" s="179"/>
      <c r="M248" s="91">
        <f t="shared" si="22"/>
        <v>0</v>
      </c>
      <c r="N248" s="179"/>
      <c r="O248" s="13" t="b">
        <f t="shared" si="23"/>
        <v>1</v>
      </c>
      <c r="P248" s="13" t="b">
        <f t="shared" si="24"/>
        <v>1</v>
      </c>
      <c r="Q248" s="13" t="b">
        <f t="shared" si="19"/>
        <v>1</v>
      </c>
      <c r="R248" s="13" t="b">
        <f t="shared" si="20"/>
        <v>1</v>
      </c>
      <c r="S248" s="13" t="b">
        <f t="shared" si="21"/>
        <v>1</v>
      </c>
    </row>
    <row r="249" spans="1:19" ht="15.75">
      <c r="A249" s="90">
        <v>234</v>
      </c>
      <c r="B249" s="185"/>
      <c r="C249" s="185"/>
      <c r="D249" s="177"/>
      <c r="E249" s="177"/>
      <c r="F249" s="177"/>
      <c r="G249" s="178"/>
      <c r="H249" s="178"/>
      <c r="I249" s="179"/>
      <c r="J249" s="179"/>
      <c r="K249" s="179"/>
      <c r="L249" s="179"/>
      <c r="M249" s="91">
        <f t="shared" si="22"/>
        <v>0</v>
      </c>
      <c r="N249" s="179"/>
      <c r="O249" s="13" t="b">
        <f t="shared" si="23"/>
        <v>1</v>
      </c>
      <c r="P249" s="13" t="b">
        <f t="shared" si="24"/>
        <v>1</v>
      </c>
      <c r="Q249" s="13" t="b">
        <f t="shared" si="19"/>
        <v>1</v>
      </c>
      <c r="R249" s="13" t="b">
        <f t="shared" si="20"/>
        <v>1</v>
      </c>
      <c r="S249" s="13" t="b">
        <f t="shared" si="21"/>
        <v>1</v>
      </c>
    </row>
    <row r="250" spans="1:19" ht="15.75">
      <c r="A250" s="90">
        <v>235</v>
      </c>
      <c r="B250" s="185"/>
      <c r="C250" s="185"/>
      <c r="D250" s="177"/>
      <c r="E250" s="177"/>
      <c r="F250" s="177"/>
      <c r="G250" s="178"/>
      <c r="H250" s="178"/>
      <c r="I250" s="179"/>
      <c r="J250" s="179"/>
      <c r="K250" s="179"/>
      <c r="L250" s="179"/>
      <c r="M250" s="91">
        <f t="shared" si="22"/>
        <v>0</v>
      </c>
      <c r="N250" s="179"/>
      <c r="O250" s="13" t="b">
        <f t="shared" si="23"/>
        <v>1</v>
      </c>
      <c r="P250" s="13" t="b">
        <f t="shared" si="24"/>
        <v>1</v>
      </c>
      <c r="Q250" s="13" t="b">
        <f t="shared" si="19"/>
        <v>1</v>
      </c>
      <c r="R250" s="13" t="b">
        <f t="shared" si="20"/>
        <v>1</v>
      </c>
      <c r="S250" s="13" t="b">
        <f t="shared" si="21"/>
        <v>1</v>
      </c>
    </row>
    <row r="251" spans="1:19" ht="15.75">
      <c r="A251" s="90">
        <v>236</v>
      </c>
      <c r="B251" s="185"/>
      <c r="C251" s="185"/>
      <c r="D251" s="177"/>
      <c r="E251" s="177"/>
      <c r="F251" s="177"/>
      <c r="G251" s="178"/>
      <c r="H251" s="178"/>
      <c r="I251" s="179"/>
      <c r="J251" s="179"/>
      <c r="K251" s="179"/>
      <c r="L251" s="179"/>
      <c r="M251" s="91">
        <f t="shared" si="22"/>
        <v>0</v>
      </c>
      <c r="N251" s="179"/>
      <c r="O251" s="13" t="b">
        <f t="shared" si="23"/>
        <v>1</v>
      </c>
      <c r="P251" s="13" t="b">
        <f t="shared" si="24"/>
        <v>1</v>
      </c>
      <c r="Q251" s="13" t="b">
        <f t="shared" si="19"/>
        <v>1</v>
      </c>
      <c r="R251" s="13" t="b">
        <f t="shared" si="20"/>
        <v>1</v>
      </c>
      <c r="S251" s="13" t="b">
        <f t="shared" si="21"/>
        <v>1</v>
      </c>
    </row>
    <row r="252" spans="1:19" ht="15.75">
      <c r="A252" s="90">
        <v>237</v>
      </c>
      <c r="B252" s="185"/>
      <c r="C252" s="185"/>
      <c r="D252" s="177"/>
      <c r="E252" s="177"/>
      <c r="F252" s="177"/>
      <c r="G252" s="178"/>
      <c r="H252" s="178"/>
      <c r="I252" s="179"/>
      <c r="J252" s="179"/>
      <c r="K252" s="179"/>
      <c r="L252" s="179"/>
      <c r="M252" s="91">
        <f t="shared" si="22"/>
        <v>0</v>
      </c>
      <c r="N252" s="179"/>
      <c r="O252" s="13" t="b">
        <f t="shared" si="23"/>
        <v>1</v>
      </c>
      <c r="P252" s="13" t="b">
        <f t="shared" si="24"/>
        <v>1</v>
      </c>
      <c r="Q252" s="13" t="b">
        <f t="shared" si="19"/>
        <v>1</v>
      </c>
      <c r="R252" s="13" t="b">
        <f t="shared" si="20"/>
        <v>1</v>
      </c>
      <c r="S252" s="13" t="b">
        <f t="shared" si="21"/>
        <v>1</v>
      </c>
    </row>
    <row r="253" spans="1:19" ht="15.75">
      <c r="A253" s="90">
        <v>238</v>
      </c>
      <c r="B253" s="185"/>
      <c r="C253" s="185"/>
      <c r="D253" s="177"/>
      <c r="E253" s="177"/>
      <c r="F253" s="177"/>
      <c r="G253" s="178"/>
      <c r="H253" s="178"/>
      <c r="I253" s="179"/>
      <c r="J253" s="179"/>
      <c r="K253" s="179"/>
      <c r="L253" s="179"/>
      <c r="M253" s="91">
        <f t="shared" si="22"/>
        <v>0</v>
      </c>
      <c r="N253" s="179"/>
      <c r="O253" s="13" t="b">
        <f t="shared" si="23"/>
        <v>1</v>
      </c>
      <c r="P253" s="13" t="b">
        <f t="shared" si="24"/>
        <v>1</v>
      </c>
      <c r="Q253" s="13" t="b">
        <f t="shared" si="19"/>
        <v>1</v>
      </c>
      <c r="R253" s="13" t="b">
        <f t="shared" si="20"/>
        <v>1</v>
      </c>
      <c r="S253" s="13" t="b">
        <f t="shared" si="21"/>
        <v>1</v>
      </c>
    </row>
    <row r="254" spans="1:19" ht="15.75">
      <c r="A254" s="90">
        <v>239</v>
      </c>
      <c r="B254" s="185"/>
      <c r="C254" s="185"/>
      <c r="D254" s="177"/>
      <c r="E254" s="177"/>
      <c r="F254" s="177"/>
      <c r="G254" s="178"/>
      <c r="H254" s="178"/>
      <c r="I254" s="179"/>
      <c r="J254" s="179"/>
      <c r="K254" s="179"/>
      <c r="L254" s="179"/>
      <c r="M254" s="91">
        <f t="shared" si="22"/>
        <v>0</v>
      </c>
      <c r="N254" s="179"/>
      <c r="O254" s="13" t="b">
        <f t="shared" si="23"/>
        <v>1</v>
      </c>
      <c r="P254" s="13" t="b">
        <f t="shared" si="24"/>
        <v>1</v>
      </c>
      <c r="Q254" s="13" t="b">
        <f t="shared" si="19"/>
        <v>1</v>
      </c>
      <c r="R254" s="13" t="b">
        <f t="shared" si="20"/>
        <v>1</v>
      </c>
      <c r="S254" s="13" t="b">
        <f t="shared" si="21"/>
        <v>1</v>
      </c>
    </row>
    <row r="255" spans="1:19" ht="15.75">
      <c r="A255" s="90">
        <v>240</v>
      </c>
      <c r="B255" s="185"/>
      <c r="C255" s="185"/>
      <c r="D255" s="177"/>
      <c r="E255" s="177"/>
      <c r="F255" s="177"/>
      <c r="G255" s="178"/>
      <c r="H255" s="178"/>
      <c r="I255" s="179"/>
      <c r="J255" s="179"/>
      <c r="K255" s="179"/>
      <c r="L255" s="179"/>
      <c r="M255" s="91">
        <f t="shared" si="22"/>
        <v>0</v>
      </c>
      <c r="N255" s="179"/>
      <c r="O255" s="13" t="b">
        <f t="shared" si="23"/>
        <v>1</v>
      </c>
      <c r="P255" s="13" t="b">
        <f t="shared" si="24"/>
        <v>1</v>
      </c>
      <c r="Q255" s="13" t="b">
        <f t="shared" si="19"/>
        <v>1</v>
      </c>
      <c r="R255" s="13" t="b">
        <f t="shared" si="20"/>
        <v>1</v>
      </c>
      <c r="S255" s="13" t="b">
        <f t="shared" si="21"/>
        <v>1</v>
      </c>
    </row>
    <row r="256" spans="1:19" ht="15.75">
      <c r="A256" s="90">
        <v>241</v>
      </c>
      <c r="B256" s="185"/>
      <c r="C256" s="185"/>
      <c r="D256" s="177"/>
      <c r="E256" s="177"/>
      <c r="F256" s="177"/>
      <c r="G256" s="178"/>
      <c r="H256" s="178"/>
      <c r="I256" s="179"/>
      <c r="J256" s="179"/>
      <c r="K256" s="179"/>
      <c r="L256" s="179"/>
      <c r="M256" s="91">
        <f t="shared" si="22"/>
        <v>0</v>
      </c>
      <c r="N256" s="179"/>
      <c r="O256" s="13" t="b">
        <f t="shared" si="23"/>
        <v>1</v>
      </c>
      <c r="P256" s="13" t="b">
        <f t="shared" si="24"/>
        <v>1</v>
      </c>
      <c r="Q256" s="13" t="b">
        <f t="shared" si="19"/>
        <v>1</v>
      </c>
      <c r="R256" s="13" t="b">
        <f t="shared" si="20"/>
        <v>1</v>
      </c>
      <c r="S256" s="13" t="b">
        <f t="shared" si="21"/>
        <v>1</v>
      </c>
    </row>
    <row r="257" spans="1:19" ht="15.75">
      <c r="A257" s="90">
        <v>242</v>
      </c>
      <c r="B257" s="185"/>
      <c r="C257" s="185"/>
      <c r="D257" s="177"/>
      <c r="E257" s="177"/>
      <c r="F257" s="177"/>
      <c r="G257" s="178"/>
      <c r="H257" s="178"/>
      <c r="I257" s="179"/>
      <c r="J257" s="179"/>
      <c r="K257" s="179"/>
      <c r="L257" s="179"/>
      <c r="M257" s="91">
        <f t="shared" si="22"/>
        <v>0</v>
      </c>
      <c r="N257" s="179"/>
      <c r="O257" s="13" t="b">
        <f t="shared" si="23"/>
        <v>1</v>
      </c>
      <c r="P257" s="13" t="b">
        <f t="shared" si="24"/>
        <v>1</v>
      </c>
      <c r="Q257" s="13" t="b">
        <f t="shared" si="19"/>
        <v>1</v>
      </c>
      <c r="R257" s="13" t="b">
        <f t="shared" si="20"/>
        <v>1</v>
      </c>
      <c r="S257" s="13" t="b">
        <f t="shared" si="21"/>
        <v>1</v>
      </c>
    </row>
    <row r="258" spans="1:19" ht="15.75">
      <c r="A258" s="90">
        <v>243</v>
      </c>
      <c r="B258" s="185"/>
      <c r="C258" s="185"/>
      <c r="D258" s="177"/>
      <c r="E258" s="177"/>
      <c r="F258" s="177"/>
      <c r="G258" s="178"/>
      <c r="H258" s="178"/>
      <c r="I258" s="179"/>
      <c r="J258" s="179"/>
      <c r="K258" s="179"/>
      <c r="L258" s="179"/>
      <c r="M258" s="91">
        <f t="shared" si="22"/>
        <v>0</v>
      </c>
      <c r="N258" s="179"/>
      <c r="O258" s="13" t="b">
        <f t="shared" si="23"/>
        <v>1</v>
      </c>
      <c r="P258" s="13" t="b">
        <f t="shared" si="24"/>
        <v>1</v>
      </c>
      <c r="Q258" s="13" t="b">
        <f t="shared" si="19"/>
        <v>1</v>
      </c>
      <c r="R258" s="13" t="b">
        <f t="shared" si="20"/>
        <v>1</v>
      </c>
      <c r="S258" s="13" t="b">
        <f t="shared" si="21"/>
        <v>1</v>
      </c>
    </row>
    <row r="259" spans="1:19" ht="15.75">
      <c r="A259" s="90">
        <v>244</v>
      </c>
      <c r="B259" s="185"/>
      <c r="C259" s="185"/>
      <c r="D259" s="177"/>
      <c r="E259" s="177"/>
      <c r="F259" s="177"/>
      <c r="G259" s="178"/>
      <c r="H259" s="178"/>
      <c r="I259" s="179"/>
      <c r="J259" s="179"/>
      <c r="K259" s="179"/>
      <c r="L259" s="179"/>
      <c r="M259" s="91">
        <f t="shared" si="22"/>
        <v>0</v>
      </c>
      <c r="N259" s="179"/>
      <c r="O259" s="13" t="b">
        <f t="shared" si="23"/>
        <v>1</v>
      </c>
      <c r="P259" s="13" t="b">
        <f t="shared" si="24"/>
        <v>1</v>
      </c>
      <c r="Q259" s="13" t="b">
        <f t="shared" si="19"/>
        <v>1</v>
      </c>
      <c r="R259" s="13" t="b">
        <f t="shared" si="20"/>
        <v>1</v>
      </c>
      <c r="S259" s="13" t="b">
        <f t="shared" si="21"/>
        <v>1</v>
      </c>
    </row>
    <row r="260" spans="1:19" ht="15.75">
      <c r="A260" s="90">
        <v>245</v>
      </c>
      <c r="B260" s="185"/>
      <c r="C260" s="185"/>
      <c r="D260" s="177"/>
      <c r="E260" s="177"/>
      <c r="F260" s="177"/>
      <c r="G260" s="178"/>
      <c r="H260" s="178"/>
      <c r="I260" s="179"/>
      <c r="J260" s="179"/>
      <c r="K260" s="179"/>
      <c r="L260" s="179"/>
      <c r="M260" s="91">
        <f t="shared" si="22"/>
        <v>0</v>
      </c>
      <c r="N260" s="179"/>
      <c r="O260" s="13" t="b">
        <f t="shared" si="23"/>
        <v>1</v>
      </c>
      <c r="P260" s="13" t="b">
        <f t="shared" si="24"/>
        <v>1</v>
      </c>
      <c r="Q260" s="13" t="b">
        <f t="shared" si="19"/>
        <v>1</v>
      </c>
      <c r="R260" s="13" t="b">
        <f t="shared" si="20"/>
        <v>1</v>
      </c>
      <c r="S260" s="13" t="b">
        <f t="shared" si="21"/>
        <v>1</v>
      </c>
    </row>
    <row r="261" spans="1:19" ht="15.75">
      <c r="A261" s="90">
        <v>246</v>
      </c>
      <c r="B261" s="185"/>
      <c r="C261" s="185"/>
      <c r="D261" s="177"/>
      <c r="E261" s="177"/>
      <c r="F261" s="177"/>
      <c r="G261" s="178"/>
      <c r="H261" s="178"/>
      <c r="I261" s="179"/>
      <c r="J261" s="179"/>
      <c r="K261" s="179"/>
      <c r="L261" s="179"/>
      <c r="M261" s="91">
        <f t="shared" si="22"/>
        <v>0</v>
      </c>
      <c r="N261" s="179"/>
      <c r="O261" s="13" t="b">
        <f t="shared" si="23"/>
        <v>1</v>
      </c>
      <c r="P261" s="13" t="b">
        <f t="shared" si="24"/>
        <v>1</v>
      </c>
      <c r="Q261" s="13" t="b">
        <f t="shared" si="19"/>
        <v>1</v>
      </c>
      <c r="R261" s="13" t="b">
        <f t="shared" si="20"/>
        <v>1</v>
      </c>
      <c r="S261" s="13" t="b">
        <f t="shared" si="21"/>
        <v>1</v>
      </c>
    </row>
    <row r="262" spans="1:19" ht="15.75">
      <c r="A262" s="90">
        <v>247</v>
      </c>
      <c r="B262" s="185"/>
      <c r="C262" s="185"/>
      <c r="D262" s="177"/>
      <c r="E262" s="177"/>
      <c r="F262" s="177"/>
      <c r="G262" s="178"/>
      <c r="H262" s="178"/>
      <c r="I262" s="179"/>
      <c r="J262" s="179"/>
      <c r="K262" s="179"/>
      <c r="L262" s="179"/>
      <c r="M262" s="91">
        <f t="shared" si="22"/>
        <v>0</v>
      </c>
      <c r="N262" s="179"/>
      <c r="O262" s="13" t="b">
        <f t="shared" si="23"/>
        <v>1</v>
      </c>
      <c r="P262" s="13" t="b">
        <f t="shared" si="24"/>
        <v>1</v>
      </c>
      <c r="Q262" s="13" t="b">
        <f t="shared" si="19"/>
        <v>1</v>
      </c>
      <c r="R262" s="13" t="b">
        <f t="shared" si="20"/>
        <v>1</v>
      </c>
      <c r="S262" s="13" t="b">
        <f t="shared" si="21"/>
        <v>1</v>
      </c>
    </row>
    <row r="263" spans="1:19" ht="15.75">
      <c r="A263" s="90">
        <v>248</v>
      </c>
      <c r="B263" s="185"/>
      <c r="C263" s="185"/>
      <c r="D263" s="177"/>
      <c r="E263" s="177"/>
      <c r="F263" s="177"/>
      <c r="G263" s="178"/>
      <c r="H263" s="178"/>
      <c r="I263" s="179"/>
      <c r="J263" s="179"/>
      <c r="K263" s="179"/>
      <c r="L263" s="179"/>
      <c r="M263" s="91">
        <f t="shared" si="22"/>
        <v>0</v>
      </c>
      <c r="N263" s="179"/>
      <c r="O263" s="13" t="b">
        <f t="shared" si="23"/>
        <v>1</v>
      </c>
      <c r="P263" s="13" t="b">
        <f t="shared" si="24"/>
        <v>1</v>
      </c>
      <c r="Q263" s="13" t="b">
        <f t="shared" si="19"/>
        <v>1</v>
      </c>
      <c r="R263" s="13" t="b">
        <f t="shared" si="20"/>
        <v>1</v>
      </c>
      <c r="S263" s="13" t="b">
        <f t="shared" si="21"/>
        <v>1</v>
      </c>
    </row>
    <row r="264" spans="1:19" ht="15.75">
      <c r="A264" s="90">
        <v>249</v>
      </c>
      <c r="B264" s="185"/>
      <c r="C264" s="185"/>
      <c r="D264" s="177"/>
      <c r="E264" s="177"/>
      <c r="F264" s="177"/>
      <c r="G264" s="178"/>
      <c r="H264" s="178"/>
      <c r="I264" s="179"/>
      <c r="J264" s="179"/>
      <c r="K264" s="179"/>
      <c r="L264" s="179"/>
      <c r="M264" s="91">
        <f t="shared" si="22"/>
        <v>0</v>
      </c>
      <c r="N264" s="179"/>
      <c r="O264" s="13" t="b">
        <f t="shared" si="23"/>
        <v>1</v>
      </c>
      <c r="P264" s="13" t="b">
        <f t="shared" si="24"/>
        <v>1</v>
      </c>
      <c r="Q264" s="13" t="b">
        <f t="shared" si="19"/>
        <v>1</v>
      </c>
      <c r="R264" s="13" t="b">
        <f t="shared" si="20"/>
        <v>1</v>
      </c>
      <c r="S264" s="13" t="b">
        <f t="shared" si="21"/>
        <v>1</v>
      </c>
    </row>
    <row r="265" spans="1:19" ht="15.75">
      <c r="A265" s="90">
        <v>250</v>
      </c>
      <c r="B265" s="185"/>
      <c r="C265" s="185"/>
      <c r="D265" s="177"/>
      <c r="E265" s="177"/>
      <c r="F265" s="177"/>
      <c r="G265" s="178"/>
      <c r="H265" s="178"/>
      <c r="I265" s="179"/>
      <c r="J265" s="179"/>
      <c r="K265" s="179"/>
      <c r="L265" s="179"/>
      <c r="M265" s="91">
        <f t="shared" si="22"/>
        <v>0</v>
      </c>
      <c r="N265" s="179"/>
      <c r="O265" s="13" t="b">
        <f t="shared" si="23"/>
        <v>1</v>
      </c>
      <c r="P265" s="13" t="b">
        <f t="shared" si="24"/>
        <v>1</v>
      </c>
      <c r="Q265" s="13" t="b">
        <f t="shared" si="19"/>
        <v>1</v>
      </c>
      <c r="R265" s="13" t="b">
        <f t="shared" si="20"/>
        <v>1</v>
      </c>
      <c r="S265" s="13" t="b">
        <f t="shared" si="21"/>
        <v>1</v>
      </c>
    </row>
    <row r="266" spans="1:19" ht="15.75">
      <c r="A266" s="90">
        <v>251</v>
      </c>
      <c r="B266" s="185"/>
      <c r="C266" s="185"/>
      <c r="D266" s="177"/>
      <c r="E266" s="177"/>
      <c r="F266" s="177"/>
      <c r="G266" s="178"/>
      <c r="H266" s="178"/>
      <c r="I266" s="179"/>
      <c r="J266" s="179"/>
      <c r="K266" s="179"/>
      <c r="L266" s="179"/>
      <c r="M266" s="91">
        <f t="shared" si="22"/>
        <v>0</v>
      </c>
      <c r="N266" s="179"/>
      <c r="O266" s="13" t="b">
        <f t="shared" si="23"/>
        <v>1</v>
      </c>
      <c r="P266" s="13" t="b">
        <f t="shared" si="24"/>
        <v>1</v>
      </c>
      <c r="Q266" s="13" t="b">
        <f t="shared" si="19"/>
        <v>1</v>
      </c>
      <c r="R266" s="13" t="b">
        <f t="shared" si="20"/>
        <v>1</v>
      </c>
      <c r="S266" s="13" t="b">
        <f t="shared" si="21"/>
        <v>1</v>
      </c>
    </row>
    <row r="267" spans="1:19" ht="15.75">
      <c r="A267" s="90">
        <v>252</v>
      </c>
      <c r="B267" s="185"/>
      <c r="C267" s="185"/>
      <c r="D267" s="177"/>
      <c r="E267" s="177"/>
      <c r="F267" s="177"/>
      <c r="G267" s="178"/>
      <c r="H267" s="178"/>
      <c r="I267" s="179"/>
      <c r="J267" s="179"/>
      <c r="K267" s="179"/>
      <c r="L267" s="179"/>
      <c r="M267" s="91">
        <f t="shared" si="22"/>
        <v>0</v>
      </c>
      <c r="N267" s="179"/>
      <c r="O267" s="13" t="b">
        <f t="shared" si="23"/>
        <v>1</v>
      </c>
      <c r="P267" s="13" t="b">
        <f t="shared" si="24"/>
        <v>1</v>
      </c>
      <c r="Q267" s="13" t="b">
        <f t="shared" si="19"/>
        <v>1</v>
      </c>
      <c r="R267" s="13" t="b">
        <f t="shared" si="20"/>
        <v>1</v>
      </c>
      <c r="S267" s="13" t="b">
        <f t="shared" si="21"/>
        <v>1</v>
      </c>
    </row>
    <row r="268" spans="1:19" ht="15.75">
      <c r="A268" s="90">
        <v>253</v>
      </c>
      <c r="B268" s="185"/>
      <c r="C268" s="185"/>
      <c r="D268" s="177"/>
      <c r="E268" s="177"/>
      <c r="F268" s="177"/>
      <c r="G268" s="178"/>
      <c r="H268" s="178"/>
      <c r="I268" s="179"/>
      <c r="J268" s="179"/>
      <c r="K268" s="179"/>
      <c r="L268" s="179"/>
      <c r="M268" s="91">
        <f t="shared" si="22"/>
        <v>0</v>
      </c>
      <c r="N268" s="179"/>
      <c r="O268" s="13" t="b">
        <f t="shared" si="23"/>
        <v>1</v>
      </c>
      <c r="P268" s="13" t="b">
        <f t="shared" si="24"/>
        <v>1</v>
      </c>
      <c r="Q268" s="13" t="b">
        <f t="shared" si="19"/>
        <v>1</v>
      </c>
      <c r="R268" s="13" t="b">
        <f t="shared" si="20"/>
        <v>1</v>
      </c>
      <c r="S268" s="13" t="b">
        <f t="shared" si="21"/>
        <v>1</v>
      </c>
    </row>
    <row r="269" spans="1:19" ht="15.75">
      <c r="A269" s="90">
        <v>254</v>
      </c>
      <c r="B269" s="185"/>
      <c r="C269" s="185"/>
      <c r="D269" s="177"/>
      <c r="E269" s="177"/>
      <c r="F269" s="177"/>
      <c r="G269" s="178"/>
      <c r="H269" s="178"/>
      <c r="I269" s="179"/>
      <c r="J269" s="179"/>
      <c r="K269" s="179"/>
      <c r="L269" s="179"/>
      <c r="M269" s="91">
        <f t="shared" si="22"/>
        <v>0</v>
      </c>
      <c r="N269" s="179"/>
      <c r="O269" s="13" t="b">
        <f t="shared" si="23"/>
        <v>1</v>
      </c>
      <c r="P269" s="13" t="b">
        <f t="shared" si="24"/>
        <v>1</v>
      </c>
      <c r="Q269" s="13" t="b">
        <f t="shared" si="19"/>
        <v>1</v>
      </c>
      <c r="R269" s="13" t="b">
        <f t="shared" si="20"/>
        <v>1</v>
      </c>
      <c r="S269" s="13" t="b">
        <f t="shared" si="21"/>
        <v>1</v>
      </c>
    </row>
    <row r="270" spans="1:19" ht="15.75">
      <c r="A270" s="90">
        <v>255</v>
      </c>
      <c r="B270" s="185"/>
      <c r="C270" s="185"/>
      <c r="D270" s="177"/>
      <c r="E270" s="177"/>
      <c r="F270" s="177"/>
      <c r="G270" s="178"/>
      <c r="H270" s="178"/>
      <c r="I270" s="179"/>
      <c r="J270" s="179"/>
      <c r="K270" s="179"/>
      <c r="L270" s="179"/>
      <c r="M270" s="91">
        <f t="shared" si="22"/>
        <v>0</v>
      </c>
      <c r="N270" s="179"/>
      <c r="O270" s="13" t="b">
        <f t="shared" si="23"/>
        <v>1</v>
      </c>
      <c r="P270" s="13" t="b">
        <f t="shared" si="24"/>
        <v>1</v>
      </c>
      <c r="Q270" s="13" t="b">
        <f t="shared" si="19"/>
        <v>1</v>
      </c>
      <c r="R270" s="13" t="b">
        <f t="shared" si="20"/>
        <v>1</v>
      </c>
      <c r="S270" s="13" t="b">
        <f t="shared" si="21"/>
        <v>1</v>
      </c>
    </row>
    <row r="271" spans="1:19" ht="15.75">
      <c r="A271" s="90">
        <v>256</v>
      </c>
      <c r="B271" s="185"/>
      <c r="C271" s="185"/>
      <c r="D271" s="177"/>
      <c r="E271" s="177"/>
      <c r="F271" s="177"/>
      <c r="G271" s="178"/>
      <c r="H271" s="178"/>
      <c r="I271" s="179"/>
      <c r="J271" s="179"/>
      <c r="K271" s="179"/>
      <c r="L271" s="179"/>
      <c r="M271" s="91">
        <f t="shared" si="22"/>
        <v>0</v>
      </c>
      <c r="N271" s="179"/>
      <c r="O271" s="13" t="b">
        <f t="shared" si="23"/>
        <v>1</v>
      </c>
      <c r="P271" s="13" t="b">
        <f t="shared" si="24"/>
        <v>1</v>
      </c>
      <c r="Q271" s="13" t="b">
        <f t="shared" si="19"/>
        <v>1</v>
      </c>
      <c r="R271" s="13" t="b">
        <f t="shared" si="20"/>
        <v>1</v>
      </c>
      <c r="S271" s="13" t="b">
        <f t="shared" si="21"/>
        <v>1</v>
      </c>
    </row>
    <row r="272" spans="1:19" ht="15.75">
      <c r="A272" s="90">
        <v>257</v>
      </c>
      <c r="B272" s="185"/>
      <c r="C272" s="185"/>
      <c r="D272" s="177"/>
      <c r="E272" s="177"/>
      <c r="F272" s="177"/>
      <c r="G272" s="178"/>
      <c r="H272" s="178"/>
      <c r="I272" s="179"/>
      <c r="J272" s="179"/>
      <c r="K272" s="179"/>
      <c r="L272" s="179"/>
      <c r="M272" s="91">
        <f t="shared" si="22"/>
        <v>0</v>
      </c>
      <c r="N272" s="179"/>
      <c r="O272" s="13" t="b">
        <f t="shared" si="23"/>
        <v>1</v>
      </c>
      <c r="P272" s="13" t="b">
        <f t="shared" si="24"/>
        <v>1</v>
      </c>
      <c r="Q272" s="13" t="b">
        <f t="shared" ref="Q272:Q335" si="25">IF(D272="",TRUE,(IF(ISNUMBER(MATCH(D272,CountriesList,0)),TRUE,FALSE)))</f>
        <v>1</v>
      </c>
      <c r="R272" s="13" t="b">
        <f t="shared" ref="R272:R335" si="26">IF(E272="",TRUE,(IF(ISNUMBER(MATCH(E272,typeofentityList,0)),TRUE,FALSE)))</f>
        <v>1</v>
      </c>
      <c r="S272" s="13" t="b">
        <f t="shared" ref="S272:S335" si="27">IF(F272="",TRUE,(IF(ISNUMBER(MATCH(F272,RelationList,0)),TRUE,FALSE)))</f>
        <v>1</v>
      </c>
    </row>
    <row r="273" spans="1:19" ht="15.75">
      <c r="A273" s="90">
        <v>258</v>
      </c>
      <c r="B273" s="185"/>
      <c r="C273" s="185"/>
      <c r="D273" s="177"/>
      <c r="E273" s="177"/>
      <c r="F273" s="177"/>
      <c r="G273" s="178"/>
      <c r="H273" s="178"/>
      <c r="I273" s="179"/>
      <c r="J273" s="179"/>
      <c r="K273" s="179"/>
      <c r="L273" s="179"/>
      <c r="M273" s="91">
        <f t="shared" ref="M273:M336" si="28">SUM(I273:L273)</f>
        <v>0</v>
      </c>
      <c r="N273" s="179"/>
      <c r="O273" s="13" t="b">
        <f t="shared" si="23"/>
        <v>1</v>
      </c>
      <c r="P273" s="13" t="b">
        <f t="shared" si="24"/>
        <v>1</v>
      </c>
      <c r="Q273" s="13" t="b">
        <f t="shared" si="25"/>
        <v>1</v>
      </c>
      <c r="R273" s="13" t="b">
        <f t="shared" si="26"/>
        <v>1</v>
      </c>
      <c r="S273" s="13" t="b">
        <f t="shared" si="27"/>
        <v>1</v>
      </c>
    </row>
    <row r="274" spans="1:19" ht="15.75">
      <c r="A274" s="90">
        <v>259</v>
      </c>
      <c r="B274" s="185"/>
      <c r="C274" s="185"/>
      <c r="D274" s="177"/>
      <c r="E274" s="177"/>
      <c r="F274" s="177"/>
      <c r="G274" s="178"/>
      <c r="H274" s="178"/>
      <c r="I274" s="179"/>
      <c r="J274" s="179"/>
      <c r="K274" s="179"/>
      <c r="L274" s="179"/>
      <c r="M274" s="91">
        <f t="shared" si="28"/>
        <v>0</v>
      </c>
      <c r="N274" s="179"/>
      <c r="O274" s="13" t="b">
        <f t="shared" ref="O274:O337" si="29">IF(ISBLANK(B274),TRUE,IF(OR(ISBLANK(C274),ISBLANK(D274),ISBLANK(E274),ISBLANK(F274),ISBLANK(G274),ISBLANK(H274),ISBLANK(I274),ISBLANK(J274),ISBLANK(L274),ISBLANK(M274),ISBLANK(N274)),FALSE,TRUE))</f>
        <v>1</v>
      </c>
      <c r="P274" s="13" t="b">
        <f t="shared" ref="P274:P337" si="30">IF(OR(AND(B274="N/A",D274="N/A",E274="N/A",F274="N/A",G274=0,H274=0,M274=0,N274=0),AND(ISBLANK(B274),ISBLANK(D274),ISBLANK(E274),ISBLANK(F274),ISBLANK(G274),ISBLANK(H274),M274=0,ISBLANK(N274)),AND(NOT(ISBLANK(B274)),NOT(ISBLANK(D274)),NOT(ISBLANK(E274)),NOT(ISBLANK(F274)),B274&lt;&gt;"N/A",D274&lt;&gt;"N/A",E274&lt;&gt;"N/A",F274&lt;&gt;"N/A",OR(G274&lt;&gt;0,H274&lt;&gt;0,M274&gt;0,N274&lt;&gt;0))),TRUE,FALSE)</f>
        <v>1</v>
      </c>
      <c r="Q274" s="13" t="b">
        <f t="shared" si="25"/>
        <v>1</v>
      </c>
      <c r="R274" s="13" t="b">
        <f t="shared" si="26"/>
        <v>1</v>
      </c>
      <c r="S274" s="13" t="b">
        <f t="shared" si="27"/>
        <v>1</v>
      </c>
    </row>
    <row r="275" spans="1:19" ht="15.75">
      <c r="A275" s="90">
        <v>260</v>
      </c>
      <c r="B275" s="185"/>
      <c r="C275" s="185"/>
      <c r="D275" s="177"/>
      <c r="E275" s="177"/>
      <c r="F275" s="177"/>
      <c r="G275" s="178"/>
      <c r="H275" s="178"/>
      <c r="I275" s="179"/>
      <c r="J275" s="179"/>
      <c r="K275" s="179"/>
      <c r="L275" s="179"/>
      <c r="M275" s="91">
        <f t="shared" si="28"/>
        <v>0</v>
      </c>
      <c r="N275" s="179"/>
      <c r="O275" s="13" t="b">
        <f t="shared" si="29"/>
        <v>1</v>
      </c>
      <c r="P275" s="13" t="b">
        <f t="shared" si="30"/>
        <v>1</v>
      </c>
      <c r="Q275" s="13" t="b">
        <f t="shared" si="25"/>
        <v>1</v>
      </c>
      <c r="R275" s="13" t="b">
        <f t="shared" si="26"/>
        <v>1</v>
      </c>
      <c r="S275" s="13" t="b">
        <f t="shared" si="27"/>
        <v>1</v>
      </c>
    </row>
    <row r="276" spans="1:19" ht="15.75">
      <c r="A276" s="90">
        <v>261</v>
      </c>
      <c r="B276" s="185"/>
      <c r="C276" s="185"/>
      <c r="D276" s="177"/>
      <c r="E276" s="177"/>
      <c r="F276" s="177"/>
      <c r="G276" s="178"/>
      <c r="H276" s="178"/>
      <c r="I276" s="179"/>
      <c r="J276" s="179"/>
      <c r="K276" s="179"/>
      <c r="L276" s="179"/>
      <c r="M276" s="91">
        <f t="shared" si="28"/>
        <v>0</v>
      </c>
      <c r="N276" s="179"/>
      <c r="O276" s="13" t="b">
        <f t="shared" si="29"/>
        <v>1</v>
      </c>
      <c r="P276" s="13" t="b">
        <f t="shared" si="30"/>
        <v>1</v>
      </c>
      <c r="Q276" s="13" t="b">
        <f t="shared" si="25"/>
        <v>1</v>
      </c>
      <c r="R276" s="13" t="b">
        <f t="shared" si="26"/>
        <v>1</v>
      </c>
      <c r="S276" s="13" t="b">
        <f t="shared" si="27"/>
        <v>1</v>
      </c>
    </row>
    <row r="277" spans="1:19" ht="15.75">
      <c r="A277" s="90">
        <v>262</v>
      </c>
      <c r="B277" s="185"/>
      <c r="C277" s="185"/>
      <c r="D277" s="177"/>
      <c r="E277" s="177"/>
      <c r="F277" s="177"/>
      <c r="G277" s="178"/>
      <c r="H277" s="178"/>
      <c r="I277" s="179"/>
      <c r="J277" s="179"/>
      <c r="K277" s="179"/>
      <c r="L277" s="179"/>
      <c r="M277" s="91">
        <f t="shared" si="28"/>
        <v>0</v>
      </c>
      <c r="N277" s="179"/>
      <c r="O277" s="13" t="b">
        <f t="shared" si="29"/>
        <v>1</v>
      </c>
      <c r="P277" s="13" t="b">
        <f t="shared" si="30"/>
        <v>1</v>
      </c>
      <c r="Q277" s="13" t="b">
        <f t="shared" si="25"/>
        <v>1</v>
      </c>
      <c r="R277" s="13" t="b">
        <f t="shared" si="26"/>
        <v>1</v>
      </c>
      <c r="S277" s="13" t="b">
        <f t="shared" si="27"/>
        <v>1</v>
      </c>
    </row>
    <row r="278" spans="1:19" ht="15.75">
      <c r="A278" s="90">
        <v>263</v>
      </c>
      <c r="B278" s="185"/>
      <c r="C278" s="185"/>
      <c r="D278" s="177"/>
      <c r="E278" s="177"/>
      <c r="F278" s="177"/>
      <c r="G278" s="178"/>
      <c r="H278" s="178"/>
      <c r="I278" s="179"/>
      <c r="J278" s="179"/>
      <c r="K278" s="179"/>
      <c r="L278" s="179"/>
      <c r="M278" s="91">
        <f t="shared" si="28"/>
        <v>0</v>
      </c>
      <c r="N278" s="179"/>
      <c r="O278" s="13" t="b">
        <f t="shared" si="29"/>
        <v>1</v>
      </c>
      <c r="P278" s="13" t="b">
        <f t="shared" si="30"/>
        <v>1</v>
      </c>
      <c r="Q278" s="13" t="b">
        <f t="shared" si="25"/>
        <v>1</v>
      </c>
      <c r="R278" s="13" t="b">
        <f t="shared" si="26"/>
        <v>1</v>
      </c>
      <c r="S278" s="13" t="b">
        <f t="shared" si="27"/>
        <v>1</v>
      </c>
    </row>
    <row r="279" spans="1:19" ht="15.75">
      <c r="A279" s="90">
        <v>264</v>
      </c>
      <c r="B279" s="185"/>
      <c r="C279" s="185"/>
      <c r="D279" s="177"/>
      <c r="E279" s="177"/>
      <c r="F279" s="177"/>
      <c r="G279" s="178"/>
      <c r="H279" s="178"/>
      <c r="I279" s="179"/>
      <c r="J279" s="179"/>
      <c r="K279" s="179"/>
      <c r="L279" s="179"/>
      <c r="M279" s="91">
        <f t="shared" si="28"/>
        <v>0</v>
      </c>
      <c r="N279" s="179"/>
      <c r="O279" s="13" t="b">
        <f t="shared" si="29"/>
        <v>1</v>
      </c>
      <c r="P279" s="13" t="b">
        <f t="shared" si="30"/>
        <v>1</v>
      </c>
      <c r="Q279" s="13" t="b">
        <f t="shared" si="25"/>
        <v>1</v>
      </c>
      <c r="R279" s="13" t="b">
        <f t="shared" si="26"/>
        <v>1</v>
      </c>
      <c r="S279" s="13" t="b">
        <f t="shared" si="27"/>
        <v>1</v>
      </c>
    </row>
    <row r="280" spans="1:19" ht="15.75">
      <c r="A280" s="90">
        <v>265</v>
      </c>
      <c r="B280" s="185"/>
      <c r="C280" s="185"/>
      <c r="D280" s="177"/>
      <c r="E280" s="177"/>
      <c r="F280" s="177"/>
      <c r="G280" s="178"/>
      <c r="H280" s="178"/>
      <c r="I280" s="179"/>
      <c r="J280" s="179"/>
      <c r="K280" s="179"/>
      <c r="L280" s="179"/>
      <c r="M280" s="91">
        <f t="shared" si="28"/>
        <v>0</v>
      </c>
      <c r="N280" s="179"/>
      <c r="O280" s="13" t="b">
        <f t="shared" si="29"/>
        <v>1</v>
      </c>
      <c r="P280" s="13" t="b">
        <f t="shared" si="30"/>
        <v>1</v>
      </c>
      <c r="Q280" s="13" t="b">
        <f t="shared" si="25"/>
        <v>1</v>
      </c>
      <c r="R280" s="13" t="b">
        <f t="shared" si="26"/>
        <v>1</v>
      </c>
      <c r="S280" s="13" t="b">
        <f t="shared" si="27"/>
        <v>1</v>
      </c>
    </row>
    <row r="281" spans="1:19" ht="15.75">
      <c r="A281" s="90">
        <v>266</v>
      </c>
      <c r="B281" s="185"/>
      <c r="C281" s="185"/>
      <c r="D281" s="177"/>
      <c r="E281" s="177"/>
      <c r="F281" s="177"/>
      <c r="G281" s="178"/>
      <c r="H281" s="178"/>
      <c r="I281" s="179"/>
      <c r="J281" s="179"/>
      <c r="K281" s="179"/>
      <c r="L281" s="179"/>
      <c r="M281" s="91">
        <f t="shared" si="28"/>
        <v>0</v>
      </c>
      <c r="N281" s="179"/>
      <c r="O281" s="13" t="b">
        <f t="shared" si="29"/>
        <v>1</v>
      </c>
      <c r="P281" s="13" t="b">
        <f t="shared" si="30"/>
        <v>1</v>
      </c>
      <c r="Q281" s="13" t="b">
        <f t="shared" si="25"/>
        <v>1</v>
      </c>
      <c r="R281" s="13" t="b">
        <f t="shared" si="26"/>
        <v>1</v>
      </c>
      <c r="S281" s="13" t="b">
        <f t="shared" si="27"/>
        <v>1</v>
      </c>
    </row>
    <row r="282" spans="1:19" ht="15.75">
      <c r="A282" s="90">
        <v>267</v>
      </c>
      <c r="B282" s="185"/>
      <c r="C282" s="185"/>
      <c r="D282" s="177"/>
      <c r="E282" s="177"/>
      <c r="F282" s="177"/>
      <c r="G282" s="178"/>
      <c r="H282" s="178"/>
      <c r="I282" s="179"/>
      <c r="J282" s="179"/>
      <c r="K282" s="179"/>
      <c r="L282" s="179"/>
      <c r="M282" s="91">
        <f t="shared" si="28"/>
        <v>0</v>
      </c>
      <c r="N282" s="179"/>
      <c r="O282" s="13" t="b">
        <f t="shared" si="29"/>
        <v>1</v>
      </c>
      <c r="P282" s="13" t="b">
        <f t="shared" si="30"/>
        <v>1</v>
      </c>
      <c r="Q282" s="13" t="b">
        <f t="shared" si="25"/>
        <v>1</v>
      </c>
      <c r="R282" s="13" t="b">
        <f t="shared" si="26"/>
        <v>1</v>
      </c>
      <c r="S282" s="13" t="b">
        <f t="shared" si="27"/>
        <v>1</v>
      </c>
    </row>
    <row r="283" spans="1:19" ht="15.75">
      <c r="A283" s="90">
        <v>268</v>
      </c>
      <c r="B283" s="185"/>
      <c r="C283" s="185"/>
      <c r="D283" s="177"/>
      <c r="E283" s="177"/>
      <c r="F283" s="177"/>
      <c r="G283" s="178"/>
      <c r="H283" s="178"/>
      <c r="I283" s="179"/>
      <c r="J283" s="179"/>
      <c r="K283" s="179"/>
      <c r="L283" s="179"/>
      <c r="M283" s="91">
        <f t="shared" si="28"/>
        <v>0</v>
      </c>
      <c r="N283" s="179"/>
      <c r="O283" s="13" t="b">
        <f t="shared" si="29"/>
        <v>1</v>
      </c>
      <c r="P283" s="13" t="b">
        <f t="shared" si="30"/>
        <v>1</v>
      </c>
      <c r="Q283" s="13" t="b">
        <f t="shared" si="25"/>
        <v>1</v>
      </c>
      <c r="R283" s="13" t="b">
        <f t="shared" si="26"/>
        <v>1</v>
      </c>
      <c r="S283" s="13" t="b">
        <f t="shared" si="27"/>
        <v>1</v>
      </c>
    </row>
    <row r="284" spans="1:19" ht="15.75">
      <c r="A284" s="90">
        <v>269</v>
      </c>
      <c r="B284" s="185"/>
      <c r="C284" s="185"/>
      <c r="D284" s="177"/>
      <c r="E284" s="177"/>
      <c r="F284" s="177"/>
      <c r="G284" s="178"/>
      <c r="H284" s="178"/>
      <c r="I284" s="179"/>
      <c r="J284" s="179"/>
      <c r="K284" s="179"/>
      <c r="L284" s="179"/>
      <c r="M284" s="91">
        <f t="shared" si="28"/>
        <v>0</v>
      </c>
      <c r="N284" s="179"/>
      <c r="O284" s="13" t="b">
        <f t="shared" si="29"/>
        <v>1</v>
      </c>
      <c r="P284" s="13" t="b">
        <f t="shared" si="30"/>
        <v>1</v>
      </c>
      <c r="Q284" s="13" t="b">
        <f t="shared" si="25"/>
        <v>1</v>
      </c>
      <c r="R284" s="13" t="b">
        <f t="shared" si="26"/>
        <v>1</v>
      </c>
      <c r="S284" s="13" t="b">
        <f t="shared" si="27"/>
        <v>1</v>
      </c>
    </row>
    <row r="285" spans="1:19" ht="15.75">
      <c r="A285" s="90">
        <v>270</v>
      </c>
      <c r="B285" s="185"/>
      <c r="C285" s="185"/>
      <c r="D285" s="177"/>
      <c r="E285" s="177"/>
      <c r="F285" s="177"/>
      <c r="G285" s="178"/>
      <c r="H285" s="178"/>
      <c r="I285" s="179"/>
      <c r="J285" s="179"/>
      <c r="K285" s="179"/>
      <c r="L285" s="179"/>
      <c r="M285" s="91">
        <f t="shared" si="28"/>
        <v>0</v>
      </c>
      <c r="N285" s="179"/>
      <c r="O285" s="13" t="b">
        <f t="shared" si="29"/>
        <v>1</v>
      </c>
      <c r="P285" s="13" t="b">
        <f t="shared" si="30"/>
        <v>1</v>
      </c>
      <c r="Q285" s="13" t="b">
        <f t="shared" si="25"/>
        <v>1</v>
      </c>
      <c r="R285" s="13" t="b">
        <f t="shared" si="26"/>
        <v>1</v>
      </c>
      <c r="S285" s="13" t="b">
        <f t="shared" si="27"/>
        <v>1</v>
      </c>
    </row>
    <row r="286" spans="1:19" ht="15.75">
      <c r="A286" s="90">
        <v>271</v>
      </c>
      <c r="B286" s="185"/>
      <c r="C286" s="185"/>
      <c r="D286" s="177"/>
      <c r="E286" s="177"/>
      <c r="F286" s="177"/>
      <c r="G286" s="178"/>
      <c r="H286" s="178"/>
      <c r="I286" s="179"/>
      <c r="J286" s="179"/>
      <c r="K286" s="179"/>
      <c r="L286" s="179"/>
      <c r="M286" s="91">
        <f t="shared" si="28"/>
        <v>0</v>
      </c>
      <c r="N286" s="179"/>
      <c r="O286" s="13" t="b">
        <f t="shared" si="29"/>
        <v>1</v>
      </c>
      <c r="P286" s="13" t="b">
        <f t="shared" si="30"/>
        <v>1</v>
      </c>
      <c r="Q286" s="13" t="b">
        <f t="shared" si="25"/>
        <v>1</v>
      </c>
      <c r="R286" s="13" t="b">
        <f t="shared" si="26"/>
        <v>1</v>
      </c>
      <c r="S286" s="13" t="b">
        <f t="shared" si="27"/>
        <v>1</v>
      </c>
    </row>
    <row r="287" spans="1:19" ht="15.75">
      <c r="A287" s="90">
        <v>272</v>
      </c>
      <c r="B287" s="185"/>
      <c r="C287" s="185"/>
      <c r="D287" s="177"/>
      <c r="E287" s="177"/>
      <c r="F287" s="177"/>
      <c r="G287" s="178"/>
      <c r="H287" s="178"/>
      <c r="I287" s="179"/>
      <c r="J287" s="179"/>
      <c r="K287" s="179"/>
      <c r="L287" s="179"/>
      <c r="M287" s="91">
        <f t="shared" si="28"/>
        <v>0</v>
      </c>
      <c r="N287" s="179"/>
      <c r="O287" s="13" t="b">
        <f t="shared" si="29"/>
        <v>1</v>
      </c>
      <c r="P287" s="13" t="b">
        <f t="shared" si="30"/>
        <v>1</v>
      </c>
      <c r="Q287" s="13" t="b">
        <f t="shared" si="25"/>
        <v>1</v>
      </c>
      <c r="R287" s="13" t="b">
        <f t="shared" si="26"/>
        <v>1</v>
      </c>
      <c r="S287" s="13" t="b">
        <f t="shared" si="27"/>
        <v>1</v>
      </c>
    </row>
    <row r="288" spans="1:19" ht="15.75">
      <c r="A288" s="90">
        <v>273</v>
      </c>
      <c r="B288" s="185"/>
      <c r="C288" s="185"/>
      <c r="D288" s="177"/>
      <c r="E288" s="177"/>
      <c r="F288" s="177"/>
      <c r="G288" s="178"/>
      <c r="H288" s="178"/>
      <c r="I288" s="179"/>
      <c r="J288" s="179"/>
      <c r="K288" s="179"/>
      <c r="L288" s="179"/>
      <c r="M288" s="91">
        <f t="shared" si="28"/>
        <v>0</v>
      </c>
      <c r="N288" s="179"/>
      <c r="O288" s="13" t="b">
        <f t="shared" si="29"/>
        <v>1</v>
      </c>
      <c r="P288" s="13" t="b">
        <f t="shared" si="30"/>
        <v>1</v>
      </c>
      <c r="Q288" s="13" t="b">
        <f t="shared" si="25"/>
        <v>1</v>
      </c>
      <c r="R288" s="13" t="b">
        <f t="shared" si="26"/>
        <v>1</v>
      </c>
      <c r="S288" s="13" t="b">
        <f t="shared" si="27"/>
        <v>1</v>
      </c>
    </row>
    <row r="289" spans="1:19" ht="15.75">
      <c r="A289" s="90">
        <v>274</v>
      </c>
      <c r="B289" s="185"/>
      <c r="C289" s="185"/>
      <c r="D289" s="177"/>
      <c r="E289" s="177"/>
      <c r="F289" s="177"/>
      <c r="G289" s="178"/>
      <c r="H289" s="178"/>
      <c r="I289" s="179"/>
      <c r="J289" s="179"/>
      <c r="K289" s="179"/>
      <c r="L289" s="179"/>
      <c r="M289" s="91">
        <f t="shared" si="28"/>
        <v>0</v>
      </c>
      <c r="N289" s="179"/>
      <c r="O289" s="13" t="b">
        <f t="shared" si="29"/>
        <v>1</v>
      </c>
      <c r="P289" s="13" t="b">
        <f t="shared" si="30"/>
        <v>1</v>
      </c>
      <c r="Q289" s="13" t="b">
        <f t="shared" si="25"/>
        <v>1</v>
      </c>
      <c r="R289" s="13" t="b">
        <f t="shared" si="26"/>
        <v>1</v>
      </c>
      <c r="S289" s="13" t="b">
        <f t="shared" si="27"/>
        <v>1</v>
      </c>
    </row>
    <row r="290" spans="1:19" ht="15.75">
      <c r="A290" s="90">
        <v>275</v>
      </c>
      <c r="B290" s="185"/>
      <c r="C290" s="185"/>
      <c r="D290" s="177"/>
      <c r="E290" s="177"/>
      <c r="F290" s="177"/>
      <c r="G290" s="178"/>
      <c r="H290" s="178"/>
      <c r="I290" s="179"/>
      <c r="J290" s="179"/>
      <c r="K290" s="179"/>
      <c r="L290" s="179"/>
      <c r="M290" s="91">
        <f t="shared" si="28"/>
        <v>0</v>
      </c>
      <c r="N290" s="179"/>
      <c r="O290" s="13" t="b">
        <f t="shared" si="29"/>
        <v>1</v>
      </c>
      <c r="P290" s="13" t="b">
        <f t="shared" si="30"/>
        <v>1</v>
      </c>
      <c r="Q290" s="13" t="b">
        <f t="shared" si="25"/>
        <v>1</v>
      </c>
      <c r="R290" s="13" t="b">
        <f t="shared" si="26"/>
        <v>1</v>
      </c>
      <c r="S290" s="13" t="b">
        <f t="shared" si="27"/>
        <v>1</v>
      </c>
    </row>
    <row r="291" spans="1:19" ht="15.75">
      <c r="A291" s="90">
        <v>276</v>
      </c>
      <c r="B291" s="185"/>
      <c r="C291" s="185"/>
      <c r="D291" s="177"/>
      <c r="E291" s="177"/>
      <c r="F291" s="177"/>
      <c r="G291" s="178"/>
      <c r="H291" s="178"/>
      <c r="I291" s="179"/>
      <c r="J291" s="179"/>
      <c r="K291" s="179"/>
      <c r="L291" s="179"/>
      <c r="M291" s="91">
        <f t="shared" si="28"/>
        <v>0</v>
      </c>
      <c r="N291" s="179"/>
      <c r="O291" s="13" t="b">
        <f t="shared" si="29"/>
        <v>1</v>
      </c>
      <c r="P291" s="13" t="b">
        <f t="shared" si="30"/>
        <v>1</v>
      </c>
      <c r="Q291" s="13" t="b">
        <f t="shared" si="25"/>
        <v>1</v>
      </c>
      <c r="R291" s="13" t="b">
        <f t="shared" si="26"/>
        <v>1</v>
      </c>
      <c r="S291" s="13" t="b">
        <f t="shared" si="27"/>
        <v>1</v>
      </c>
    </row>
    <row r="292" spans="1:19" ht="15.75">
      <c r="A292" s="90">
        <v>277</v>
      </c>
      <c r="B292" s="185"/>
      <c r="C292" s="185"/>
      <c r="D292" s="177"/>
      <c r="E292" s="177"/>
      <c r="F292" s="177"/>
      <c r="G292" s="178"/>
      <c r="H292" s="178"/>
      <c r="I292" s="179"/>
      <c r="J292" s="179"/>
      <c r="K292" s="179"/>
      <c r="L292" s="179"/>
      <c r="M292" s="91">
        <f t="shared" si="28"/>
        <v>0</v>
      </c>
      <c r="N292" s="179"/>
      <c r="O292" s="13" t="b">
        <f t="shared" si="29"/>
        <v>1</v>
      </c>
      <c r="P292" s="13" t="b">
        <f t="shared" si="30"/>
        <v>1</v>
      </c>
      <c r="Q292" s="13" t="b">
        <f t="shared" si="25"/>
        <v>1</v>
      </c>
      <c r="R292" s="13" t="b">
        <f t="shared" si="26"/>
        <v>1</v>
      </c>
      <c r="S292" s="13" t="b">
        <f t="shared" si="27"/>
        <v>1</v>
      </c>
    </row>
    <row r="293" spans="1:19" ht="15.75">
      <c r="A293" s="90">
        <v>278</v>
      </c>
      <c r="B293" s="185"/>
      <c r="C293" s="185"/>
      <c r="D293" s="177"/>
      <c r="E293" s="177"/>
      <c r="F293" s="177"/>
      <c r="G293" s="178"/>
      <c r="H293" s="178"/>
      <c r="I293" s="179"/>
      <c r="J293" s="179"/>
      <c r="K293" s="179"/>
      <c r="L293" s="179"/>
      <c r="M293" s="91">
        <f t="shared" si="28"/>
        <v>0</v>
      </c>
      <c r="N293" s="179"/>
      <c r="O293" s="13" t="b">
        <f t="shared" si="29"/>
        <v>1</v>
      </c>
      <c r="P293" s="13" t="b">
        <f t="shared" si="30"/>
        <v>1</v>
      </c>
      <c r="Q293" s="13" t="b">
        <f t="shared" si="25"/>
        <v>1</v>
      </c>
      <c r="R293" s="13" t="b">
        <f t="shared" si="26"/>
        <v>1</v>
      </c>
      <c r="S293" s="13" t="b">
        <f t="shared" si="27"/>
        <v>1</v>
      </c>
    </row>
    <row r="294" spans="1:19" ht="15.75">
      <c r="A294" s="90">
        <v>279</v>
      </c>
      <c r="B294" s="185"/>
      <c r="C294" s="185"/>
      <c r="D294" s="177"/>
      <c r="E294" s="177"/>
      <c r="F294" s="177"/>
      <c r="G294" s="178"/>
      <c r="H294" s="178"/>
      <c r="I294" s="179"/>
      <c r="J294" s="179"/>
      <c r="K294" s="179"/>
      <c r="L294" s="179"/>
      <c r="M294" s="91">
        <f t="shared" si="28"/>
        <v>0</v>
      </c>
      <c r="N294" s="179"/>
      <c r="O294" s="13" t="b">
        <f t="shared" si="29"/>
        <v>1</v>
      </c>
      <c r="P294" s="13" t="b">
        <f t="shared" si="30"/>
        <v>1</v>
      </c>
      <c r="Q294" s="13" t="b">
        <f t="shared" si="25"/>
        <v>1</v>
      </c>
      <c r="R294" s="13" t="b">
        <f t="shared" si="26"/>
        <v>1</v>
      </c>
      <c r="S294" s="13" t="b">
        <f t="shared" si="27"/>
        <v>1</v>
      </c>
    </row>
    <row r="295" spans="1:19" ht="15.75">
      <c r="A295" s="90">
        <v>280</v>
      </c>
      <c r="B295" s="185"/>
      <c r="C295" s="185"/>
      <c r="D295" s="177"/>
      <c r="E295" s="177"/>
      <c r="F295" s="177"/>
      <c r="G295" s="178"/>
      <c r="H295" s="178"/>
      <c r="I295" s="179"/>
      <c r="J295" s="179"/>
      <c r="K295" s="179"/>
      <c r="L295" s="179"/>
      <c r="M295" s="91">
        <f t="shared" si="28"/>
        <v>0</v>
      </c>
      <c r="N295" s="179"/>
      <c r="O295" s="13" t="b">
        <f t="shared" si="29"/>
        <v>1</v>
      </c>
      <c r="P295" s="13" t="b">
        <f t="shared" si="30"/>
        <v>1</v>
      </c>
      <c r="Q295" s="13" t="b">
        <f t="shared" si="25"/>
        <v>1</v>
      </c>
      <c r="R295" s="13" t="b">
        <f t="shared" si="26"/>
        <v>1</v>
      </c>
      <c r="S295" s="13" t="b">
        <f t="shared" si="27"/>
        <v>1</v>
      </c>
    </row>
    <row r="296" spans="1:19" ht="15.75">
      <c r="A296" s="90">
        <v>281</v>
      </c>
      <c r="B296" s="185"/>
      <c r="C296" s="185"/>
      <c r="D296" s="177"/>
      <c r="E296" s="177"/>
      <c r="F296" s="177"/>
      <c r="G296" s="178"/>
      <c r="H296" s="178"/>
      <c r="I296" s="179"/>
      <c r="J296" s="179"/>
      <c r="K296" s="179"/>
      <c r="L296" s="179"/>
      <c r="M296" s="91">
        <f t="shared" si="28"/>
        <v>0</v>
      </c>
      <c r="N296" s="179"/>
      <c r="O296" s="13" t="b">
        <f t="shared" si="29"/>
        <v>1</v>
      </c>
      <c r="P296" s="13" t="b">
        <f t="shared" si="30"/>
        <v>1</v>
      </c>
      <c r="Q296" s="13" t="b">
        <f t="shared" si="25"/>
        <v>1</v>
      </c>
      <c r="R296" s="13" t="b">
        <f t="shared" si="26"/>
        <v>1</v>
      </c>
      <c r="S296" s="13" t="b">
        <f t="shared" si="27"/>
        <v>1</v>
      </c>
    </row>
    <row r="297" spans="1:19" ht="15.75">
      <c r="A297" s="90">
        <v>282</v>
      </c>
      <c r="B297" s="185"/>
      <c r="C297" s="185"/>
      <c r="D297" s="177"/>
      <c r="E297" s="177"/>
      <c r="F297" s="177"/>
      <c r="G297" s="178"/>
      <c r="H297" s="178"/>
      <c r="I297" s="179"/>
      <c r="J297" s="179"/>
      <c r="K297" s="179"/>
      <c r="L297" s="179"/>
      <c r="M297" s="91">
        <f t="shared" si="28"/>
        <v>0</v>
      </c>
      <c r="N297" s="179"/>
      <c r="O297" s="13" t="b">
        <f t="shared" si="29"/>
        <v>1</v>
      </c>
      <c r="P297" s="13" t="b">
        <f t="shared" si="30"/>
        <v>1</v>
      </c>
      <c r="Q297" s="13" t="b">
        <f t="shared" si="25"/>
        <v>1</v>
      </c>
      <c r="R297" s="13" t="b">
        <f t="shared" si="26"/>
        <v>1</v>
      </c>
      <c r="S297" s="13" t="b">
        <f t="shared" si="27"/>
        <v>1</v>
      </c>
    </row>
    <row r="298" spans="1:19" ht="15.75">
      <c r="A298" s="90">
        <v>283</v>
      </c>
      <c r="B298" s="185"/>
      <c r="C298" s="185"/>
      <c r="D298" s="177"/>
      <c r="E298" s="177"/>
      <c r="F298" s="177"/>
      <c r="G298" s="178"/>
      <c r="H298" s="178"/>
      <c r="I298" s="179"/>
      <c r="J298" s="179"/>
      <c r="K298" s="179"/>
      <c r="L298" s="179"/>
      <c r="M298" s="91">
        <f t="shared" si="28"/>
        <v>0</v>
      </c>
      <c r="N298" s="179"/>
      <c r="O298" s="13" t="b">
        <f t="shared" si="29"/>
        <v>1</v>
      </c>
      <c r="P298" s="13" t="b">
        <f t="shared" si="30"/>
        <v>1</v>
      </c>
      <c r="Q298" s="13" t="b">
        <f t="shared" si="25"/>
        <v>1</v>
      </c>
      <c r="R298" s="13" t="b">
        <f t="shared" si="26"/>
        <v>1</v>
      </c>
      <c r="S298" s="13" t="b">
        <f t="shared" si="27"/>
        <v>1</v>
      </c>
    </row>
    <row r="299" spans="1:19" ht="15.75">
      <c r="A299" s="90">
        <v>284</v>
      </c>
      <c r="B299" s="185"/>
      <c r="C299" s="185"/>
      <c r="D299" s="177"/>
      <c r="E299" s="177"/>
      <c r="F299" s="177"/>
      <c r="G299" s="178"/>
      <c r="H299" s="178"/>
      <c r="I299" s="179"/>
      <c r="J299" s="179"/>
      <c r="K299" s="179"/>
      <c r="L299" s="179"/>
      <c r="M299" s="91">
        <f t="shared" si="28"/>
        <v>0</v>
      </c>
      <c r="N299" s="179"/>
      <c r="O299" s="13" t="b">
        <f t="shared" si="29"/>
        <v>1</v>
      </c>
      <c r="P299" s="13" t="b">
        <f t="shared" si="30"/>
        <v>1</v>
      </c>
      <c r="Q299" s="13" t="b">
        <f t="shared" si="25"/>
        <v>1</v>
      </c>
      <c r="R299" s="13" t="b">
        <f t="shared" si="26"/>
        <v>1</v>
      </c>
      <c r="S299" s="13" t="b">
        <f t="shared" si="27"/>
        <v>1</v>
      </c>
    </row>
    <row r="300" spans="1:19" ht="15.75">
      <c r="A300" s="90">
        <v>285</v>
      </c>
      <c r="B300" s="185"/>
      <c r="C300" s="185"/>
      <c r="D300" s="177"/>
      <c r="E300" s="177"/>
      <c r="F300" s="177"/>
      <c r="G300" s="178"/>
      <c r="H300" s="178"/>
      <c r="I300" s="179"/>
      <c r="J300" s="179"/>
      <c r="K300" s="179"/>
      <c r="L300" s="179"/>
      <c r="M300" s="91">
        <f t="shared" si="28"/>
        <v>0</v>
      </c>
      <c r="N300" s="179"/>
      <c r="O300" s="13" t="b">
        <f t="shared" si="29"/>
        <v>1</v>
      </c>
      <c r="P300" s="13" t="b">
        <f t="shared" si="30"/>
        <v>1</v>
      </c>
      <c r="Q300" s="13" t="b">
        <f t="shared" si="25"/>
        <v>1</v>
      </c>
      <c r="R300" s="13" t="b">
        <f t="shared" si="26"/>
        <v>1</v>
      </c>
      <c r="S300" s="13" t="b">
        <f t="shared" si="27"/>
        <v>1</v>
      </c>
    </row>
    <row r="301" spans="1:19" ht="15.75">
      <c r="A301" s="90">
        <v>286</v>
      </c>
      <c r="B301" s="185"/>
      <c r="C301" s="185"/>
      <c r="D301" s="177"/>
      <c r="E301" s="177"/>
      <c r="F301" s="177"/>
      <c r="G301" s="178"/>
      <c r="H301" s="178"/>
      <c r="I301" s="179"/>
      <c r="J301" s="179"/>
      <c r="K301" s="179"/>
      <c r="L301" s="179"/>
      <c r="M301" s="91">
        <f t="shared" si="28"/>
        <v>0</v>
      </c>
      <c r="N301" s="179"/>
      <c r="O301" s="13" t="b">
        <f t="shared" si="29"/>
        <v>1</v>
      </c>
      <c r="P301" s="13" t="b">
        <f t="shared" si="30"/>
        <v>1</v>
      </c>
      <c r="Q301" s="13" t="b">
        <f t="shared" si="25"/>
        <v>1</v>
      </c>
      <c r="R301" s="13" t="b">
        <f t="shared" si="26"/>
        <v>1</v>
      </c>
      <c r="S301" s="13" t="b">
        <f t="shared" si="27"/>
        <v>1</v>
      </c>
    </row>
    <row r="302" spans="1:19" ht="15.75">
      <c r="A302" s="90">
        <v>287</v>
      </c>
      <c r="B302" s="185"/>
      <c r="C302" s="185"/>
      <c r="D302" s="177"/>
      <c r="E302" s="177"/>
      <c r="F302" s="177"/>
      <c r="G302" s="178"/>
      <c r="H302" s="178"/>
      <c r="I302" s="179"/>
      <c r="J302" s="179"/>
      <c r="K302" s="179"/>
      <c r="L302" s="179"/>
      <c r="M302" s="91">
        <f t="shared" si="28"/>
        <v>0</v>
      </c>
      <c r="N302" s="179"/>
      <c r="O302" s="13" t="b">
        <f t="shared" si="29"/>
        <v>1</v>
      </c>
      <c r="P302" s="13" t="b">
        <f t="shared" si="30"/>
        <v>1</v>
      </c>
      <c r="Q302" s="13" t="b">
        <f t="shared" si="25"/>
        <v>1</v>
      </c>
      <c r="R302" s="13" t="b">
        <f t="shared" si="26"/>
        <v>1</v>
      </c>
      <c r="S302" s="13" t="b">
        <f t="shared" si="27"/>
        <v>1</v>
      </c>
    </row>
    <row r="303" spans="1:19" ht="15.75">
      <c r="A303" s="90">
        <v>288</v>
      </c>
      <c r="B303" s="185"/>
      <c r="C303" s="185"/>
      <c r="D303" s="177"/>
      <c r="E303" s="177"/>
      <c r="F303" s="177"/>
      <c r="G303" s="178"/>
      <c r="H303" s="178"/>
      <c r="I303" s="179"/>
      <c r="J303" s="179"/>
      <c r="K303" s="179"/>
      <c r="L303" s="179"/>
      <c r="M303" s="91">
        <f t="shared" si="28"/>
        <v>0</v>
      </c>
      <c r="N303" s="179"/>
      <c r="O303" s="13" t="b">
        <f t="shared" si="29"/>
        <v>1</v>
      </c>
      <c r="P303" s="13" t="b">
        <f t="shared" si="30"/>
        <v>1</v>
      </c>
      <c r="Q303" s="13" t="b">
        <f t="shared" si="25"/>
        <v>1</v>
      </c>
      <c r="R303" s="13" t="b">
        <f t="shared" si="26"/>
        <v>1</v>
      </c>
      <c r="S303" s="13" t="b">
        <f t="shared" si="27"/>
        <v>1</v>
      </c>
    </row>
    <row r="304" spans="1:19" ht="15.75">
      <c r="A304" s="90">
        <v>289</v>
      </c>
      <c r="B304" s="185"/>
      <c r="C304" s="185"/>
      <c r="D304" s="177"/>
      <c r="E304" s="177"/>
      <c r="F304" s="177"/>
      <c r="G304" s="178"/>
      <c r="H304" s="178"/>
      <c r="I304" s="179"/>
      <c r="J304" s="179"/>
      <c r="K304" s="179"/>
      <c r="L304" s="179"/>
      <c r="M304" s="91">
        <f t="shared" si="28"/>
        <v>0</v>
      </c>
      <c r="N304" s="179"/>
      <c r="O304" s="13" t="b">
        <f t="shared" si="29"/>
        <v>1</v>
      </c>
      <c r="P304" s="13" t="b">
        <f t="shared" si="30"/>
        <v>1</v>
      </c>
      <c r="Q304" s="13" t="b">
        <f t="shared" si="25"/>
        <v>1</v>
      </c>
      <c r="R304" s="13" t="b">
        <f t="shared" si="26"/>
        <v>1</v>
      </c>
      <c r="S304" s="13" t="b">
        <f t="shared" si="27"/>
        <v>1</v>
      </c>
    </row>
    <row r="305" spans="1:19" ht="15.75">
      <c r="A305" s="90">
        <v>290</v>
      </c>
      <c r="B305" s="185"/>
      <c r="C305" s="185"/>
      <c r="D305" s="177"/>
      <c r="E305" s="177"/>
      <c r="F305" s="177"/>
      <c r="G305" s="178"/>
      <c r="H305" s="178"/>
      <c r="I305" s="179"/>
      <c r="J305" s="179"/>
      <c r="K305" s="179"/>
      <c r="L305" s="179"/>
      <c r="M305" s="91">
        <f t="shared" si="28"/>
        <v>0</v>
      </c>
      <c r="N305" s="179"/>
      <c r="O305" s="13" t="b">
        <f t="shared" si="29"/>
        <v>1</v>
      </c>
      <c r="P305" s="13" t="b">
        <f t="shared" si="30"/>
        <v>1</v>
      </c>
      <c r="Q305" s="13" t="b">
        <f t="shared" si="25"/>
        <v>1</v>
      </c>
      <c r="R305" s="13" t="b">
        <f t="shared" si="26"/>
        <v>1</v>
      </c>
      <c r="S305" s="13" t="b">
        <f t="shared" si="27"/>
        <v>1</v>
      </c>
    </row>
    <row r="306" spans="1:19" ht="15.75">
      <c r="A306" s="90">
        <v>291</v>
      </c>
      <c r="B306" s="185"/>
      <c r="C306" s="185"/>
      <c r="D306" s="177"/>
      <c r="E306" s="177"/>
      <c r="F306" s="177"/>
      <c r="G306" s="178"/>
      <c r="H306" s="178"/>
      <c r="I306" s="179"/>
      <c r="J306" s="179"/>
      <c r="K306" s="179"/>
      <c r="L306" s="179"/>
      <c r="M306" s="91">
        <f t="shared" si="28"/>
        <v>0</v>
      </c>
      <c r="N306" s="179"/>
      <c r="O306" s="13" t="b">
        <f t="shared" si="29"/>
        <v>1</v>
      </c>
      <c r="P306" s="13" t="b">
        <f t="shared" si="30"/>
        <v>1</v>
      </c>
      <c r="Q306" s="13" t="b">
        <f t="shared" si="25"/>
        <v>1</v>
      </c>
      <c r="R306" s="13" t="b">
        <f t="shared" si="26"/>
        <v>1</v>
      </c>
      <c r="S306" s="13" t="b">
        <f t="shared" si="27"/>
        <v>1</v>
      </c>
    </row>
    <row r="307" spans="1:19" ht="15.75">
      <c r="A307" s="90">
        <v>292</v>
      </c>
      <c r="B307" s="185"/>
      <c r="C307" s="185"/>
      <c r="D307" s="177"/>
      <c r="E307" s="177"/>
      <c r="F307" s="177"/>
      <c r="G307" s="178"/>
      <c r="H307" s="178"/>
      <c r="I307" s="179"/>
      <c r="J307" s="179"/>
      <c r="K307" s="179"/>
      <c r="L307" s="179"/>
      <c r="M307" s="91">
        <f t="shared" si="28"/>
        <v>0</v>
      </c>
      <c r="N307" s="179"/>
      <c r="O307" s="13" t="b">
        <f t="shared" si="29"/>
        <v>1</v>
      </c>
      <c r="P307" s="13" t="b">
        <f t="shared" si="30"/>
        <v>1</v>
      </c>
      <c r="Q307" s="13" t="b">
        <f t="shared" si="25"/>
        <v>1</v>
      </c>
      <c r="R307" s="13" t="b">
        <f t="shared" si="26"/>
        <v>1</v>
      </c>
      <c r="S307" s="13" t="b">
        <f t="shared" si="27"/>
        <v>1</v>
      </c>
    </row>
    <row r="308" spans="1:19" ht="15.75">
      <c r="A308" s="90">
        <v>293</v>
      </c>
      <c r="B308" s="185"/>
      <c r="C308" s="185"/>
      <c r="D308" s="177"/>
      <c r="E308" s="177"/>
      <c r="F308" s="177"/>
      <c r="G308" s="178"/>
      <c r="H308" s="178"/>
      <c r="I308" s="179"/>
      <c r="J308" s="179"/>
      <c r="K308" s="179"/>
      <c r="L308" s="179"/>
      <c r="M308" s="91">
        <f t="shared" si="28"/>
        <v>0</v>
      </c>
      <c r="N308" s="179"/>
      <c r="O308" s="13" t="b">
        <f t="shared" si="29"/>
        <v>1</v>
      </c>
      <c r="P308" s="13" t="b">
        <f t="shared" si="30"/>
        <v>1</v>
      </c>
      <c r="Q308" s="13" t="b">
        <f t="shared" si="25"/>
        <v>1</v>
      </c>
      <c r="R308" s="13" t="b">
        <f t="shared" si="26"/>
        <v>1</v>
      </c>
      <c r="S308" s="13" t="b">
        <f t="shared" si="27"/>
        <v>1</v>
      </c>
    </row>
    <row r="309" spans="1:19" ht="15.75">
      <c r="A309" s="90">
        <v>294</v>
      </c>
      <c r="B309" s="185"/>
      <c r="C309" s="185"/>
      <c r="D309" s="177"/>
      <c r="E309" s="177"/>
      <c r="F309" s="177"/>
      <c r="G309" s="178"/>
      <c r="H309" s="178"/>
      <c r="I309" s="179"/>
      <c r="J309" s="179"/>
      <c r="K309" s="179"/>
      <c r="L309" s="179"/>
      <c r="M309" s="91">
        <f t="shared" si="28"/>
        <v>0</v>
      </c>
      <c r="N309" s="179"/>
      <c r="O309" s="13" t="b">
        <f t="shared" si="29"/>
        <v>1</v>
      </c>
      <c r="P309" s="13" t="b">
        <f t="shared" si="30"/>
        <v>1</v>
      </c>
      <c r="Q309" s="13" t="b">
        <f t="shared" si="25"/>
        <v>1</v>
      </c>
      <c r="R309" s="13" t="b">
        <f t="shared" si="26"/>
        <v>1</v>
      </c>
      <c r="S309" s="13" t="b">
        <f t="shared" si="27"/>
        <v>1</v>
      </c>
    </row>
    <row r="310" spans="1:19" ht="15.75">
      <c r="A310" s="90">
        <v>295</v>
      </c>
      <c r="B310" s="185"/>
      <c r="C310" s="185"/>
      <c r="D310" s="177"/>
      <c r="E310" s="177"/>
      <c r="F310" s="177"/>
      <c r="G310" s="178"/>
      <c r="H310" s="178"/>
      <c r="I310" s="179"/>
      <c r="J310" s="179"/>
      <c r="K310" s="179"/>
      <c r="L310" s="179"/>
      <c r="M310" s="91">
        <f t="shared" si="28"/>
        <v>0</v>
      </c>
      <c r="N310" s="179"/>
      <c r="O310" s="13" t="b">
        <f t="shared" si="29"/>
        <v>1</v>
      </c>
      <c r="P310" s="13" t="b">
        <f t="shared" si="30"/>
        <v>1</v>
      </c>
      <c r="Q310" s="13" t="b">
        <f t="shared" si="25"/>
        <v>1</v>
      </c>
      <c r="R310" s="13" t="b">
        <f t="shared" si="26"/>
        <v>1</v>
      </c>
      <c r="S310" s="13" t="b">
        <f t="shared" si="27"/>
        <v>1</v>
      </c>
    </row>
    <row r="311" spans="1:19" ht="15.75">
      <c r="A311" s="90">
        <v>296</v>
      </c>
      <c r="B311" s="185"/>
      <c r="C311" s="185"/>
      <c r="D311" s="177"/>
      <c r="E311" s="177"/>
      <c r="F311" s="177"/>
      <c r="G311" s="178"/>
      <c r="H311" s="178"/>
      <c r="I311" s="179"/>
      <c r="J311" s="179"/>
      <c r="K311" s="179"/>
      <c r="L311" s="179"/>
      <c r="M311" s="91">
        <f t="shared" si="28"/>
        <v>0</v>
      </c>
      <c r="N311" s="179"/>
      <c r="O311" s="13" t="b">
        <f t="shared" si="29"/>
        <v>1</v>
      </c>
      <c r="P311" s="13" t="b">
        <f t="shared" si="30"/>
        <v>1</v>
      </c>
      <c r="Q311" s="13" t="b">
        <f t="shared" si="25"/>
        <v>1</v>
      </c>
      <c r="R311" s="13" t="b">
        <f t="shared" si="26"/>
        <v>1</v>
      </c>
      <c r="S311" s="13" t="b">
        <f t="shared" si="27"/>
        <v>1</v>
      </c>
    </row>
    <row r="312" spans="1:19" ht="15.75">
      <c r="A312" s="90">
        <v>297</v>
      </c>
      <c r="B312" s="185"/>
      <c r="C312" s="185"/>
      <c r="D312" s="177"/>
      <c r="E312" s="177"/>
      <c r="F312" s="177"/>
      <c r="G312" s="178"/>
      <c r="H312" s="178"/>
      <c r="I312" s="179"/>
      <c r="J312" s="179"/>
      <c r="K312" s="179"/>
      <c r="L312" s="179"/>
      <c r="M312" s="91">
        <f t="shared" si="28"/>
        <v>0</v>
      </c>
      <c r="N312" s="179"/>
      <c r="O312" s="13" t="b">
        <f t="shared" si="29"/>
        <v>1</v>
      </c>
      <c r="P312" s="13" t="b">
        <f t="shared" si="30"/>
        <v>1</v>
      </c>
      <c r="Q312" s="13" t="b">
        <f t="shared" si="25"/>
        <v>1</v>
      </c>
      <c r="R312" s="13" t="b">
        <f t="shared" si="26"/>
        <v>1</v>
      </c>
      <c r="S312" s="13" t="b">
        <f t="shared" si="27"/>
        <v>1</v>
      </c>
    </row>
    <row r="313" spans="1:19" ht="15.75">
      <c r="A313" s="90">
        <v>298</v>
      </c>
      <c r="B313" s="185"/>
      <c r="C313" s="185"/>
      <c r="D313" s="177"/>
      <c r="E313" s="177"/>
      <c r="F313" s="177"/>
      <c r="G313" s="178"/>
      <c r="H313" s="178"/>
      <c r="I313" s="179"/>
      <c r="J313" s="179"/>
      <c r="K313" s="179"/>
      <c r="L313" s="179"/>
      <c r="M313" s="91">
        <f t="shared" si="28"/>
        <v>0</v>
      </c>
      <c r="N313" s="179"/>
      <c r="O313" s="13" t="b">
        <f t="shared" si="29"/>
        <v>1</v>
      </c>
      <c r="P313" s="13" t="b">
        <f t="shared" si="30"/>
        <v>1</v>
      </c>
      <c r="Q313" s="13" t="b">
        <f t="shared" si="25"/>
        <v>1</v>
      </c>
      <c r="R313" s="13" t="b">
        <f t="shared" si="26"/>
        <v>1</v>
      </c>
      <c r="S313" s="13" t="b">
        <f t="shared" si="27"/>
        <v>1</v>
      </c>
    </row>
    <row r="314" spans="1:19" ht="15.75">
      <c r="A314" s="90">
        <v>299</v>
      </c>
      <c r="B314" s="185"/>
      <c r="C314" s="185"/>
      <c r="D314" s="177"/>
      <c r="E314" s="177"/>
      <c r="F314" s="177"/>
      <c r="G314" s="178"/>
      <c r="H314" s="178"/>
      <c r="I314" s="179"/>
      <c r="J314" s="179"/>
      <c r="K314" s="179"/>
      <c r="L314" s="179"/>
      <c r="M314" s="91">
        <f t="shared" si="28"/>
        <v>0</v>
      </c>
      <c r="N314" s="179"/>
      <c r="O314" s="13" t="b">
        <f t="shared" si="29"/>
        <v>1</v>
      </c>
      <c r="P314" s="13" t="b">
        <f t="shared" si="30"/>
        <v>1</v>
      </c>
      <c r="Q314" s="13" t="b">
        <f t="shared" si="25"/>
        <v>1</v>
      </c>
      <c r="R314" s="13" t="b">
        <f t="shared" si="26"/>
        <v>1</v>
      </c>
      <c r="S314" s="13" t="b">
        <f t="shared" si="27"/>
        <v>1</v>
      </c>
    </row>
    <row r="315" spans="1:19" ht="15.75">
      <c r="A315" s="90">
        <v>300</v>
      </c>
      <c r="B315" s="185"/>
      <c r="C315" s="185"/>
      <c r="D315" s="177"/>
      <c r="E315" s="177"/>
      <c r="F315" s="177"/>
      <c r="G315" s="178"/>
      <c r="H315" s="178"/>
      <c r="I315" s="179"/>
      <c r="J315" s="179"/>
      <c r="K315" s="179"/>
      <c r="L315" s="179"/>
      <c r="M315" s="91">
        <f t="shared" si="28"/>
        <v>0</v>
      </c>
      <c r="N315" s="179"/>
      <c r="O315" s="13" t="b">
        <f t="shared" si="29"/>
        <v>1</v>
      </c>
      <c r="P315" s="13" t="b">
        <f t="shared" si="30"/>
        <v>1</v>
      </c>
      <c r="Q315" s="13" t="b">
        <f t="shared" si="25"/>
        <v>1</v>
      </c>
      <c r="R315" s="13" t="b">
        <f t="shared" si="26"/>
        <v>1</v>
      </c>
      <c r="S315" s="13" t="b">
        <f t="shared" si="27"/>
        <v>1</v>
      </c>
    </row>
    <row r="316" spans="1:19" ht="15.75">
      <c r="A316" s="90">
        <v>301</v>
      </c>
      <c r="B316" s="185"/>
      <c r="C316" s="185"/>
      <c r="D316" s="177"/>
      <c r="E316" s="177"/>
      <c r="F316" s="177"/>
      <c r="G316" s="178"/>
      <c r="H316" s="178"/>
      <c r="I316" s="179"/>
      <c r="J316" s="179"/>
      <c r="K316" s="179"/>
      <c r="L316" s="179"/>
      <c r="M316" s="91">
        <f t="shared" si="28"/>
        <v>0</v>
      </c>
      <c r="N316" s="179"/>
      <c r="O316" s="13" t="b">
        <f t="shared" si="29"/>
        <v>1</v>
      </c>
      <c r="P316" s="13" t="b">
        <f t="shared" si="30"/>
        <v>1</v>
      </c>
      <c r="Q316" s="13" t="b">
        <f t="shared" si="25"/>
        <v>1</v>
      </c>
      <c r="R316" s="13" t="b">
        <f t="shared" si="26"/>
        <v>1</v>
      </c>
      <c r="S316" s="13" t="b">
        <f t="shared" si="27"/>
        <v>1</v>
      </c>
    </row>
    <row r="317" spans="1:19" ht="15.75">
      <c r="A317" s="90">
        <v>302</v>
      </c>
      <c r="B317" s="185"/>
      <c r="C317" s="185"/>
      <c r="D317" s="177"/>
      <c r="E317" s="177"/>
      <c r="F317" s="177"/>
      <c r="G317" s="178"/>
      <c r="H317" s="178"/>
      <c r="I317" s="179"/>
      <c r="J317" s="179"/>
      <c r="K317" s="179"/>
      <c r="L317" s="179"/>
      <c r="M317" s="91">
        <f t="shared" si="28"/>
        <v>0</v>
      </c>
      <c r="N317" s="179"/>
      <c r="O317" s="13" t="b">
        <f t="shared" si="29"/>
        <v>1</v>
      </c>
      <c r="P317" s="13" t="b">
        <f t="shared" si="30"/>
        <v>1</v>
      </c>
      <c r="Q317" s="13" t="b">
        <f t="shared" si="25"/>
        <v>1</v>
      </c>
      <c r="R317" s="13" t="b">
        <f t="shared" si="26"/>
        <v>1</v>
      </c>
      <c r="S317" s="13" t="b">
        <f t="shared" si="27"/>
        <v>1</v>
      </c>
    </row>
    <row r="318" spans="1:19" ht="15.75">
      <c r="A318" s="90">
        <v>303</v>
      </c>
      <c r="B318" s="185"/>
      <c r="C318" s="185"/>
      <c r="D318" s="177"/>
      <c r="E318" s="177"/>
      <c r="F318" s="177"/>
      <c r="G318" s="178"/>
      <c r="H318" s="178"/>
      <c r="I318" s="179"/>
      <c r="J318" s="179"/>
      <c r="K318" s="179"/>
      <c r="L318" s="179"/>
      <c r="M318" s="91">
        <f t="shared" si="28"/>
        <v>0</v>
      </c>
      <c r="N318" s="179"/>
      <c r="O318" s="13" t="b">
        <f t="shared" si="29"/>
        <v>1</v>
      </c>
      <c r="P318" s="13" t="b">
        <f t="shared" si="30"/>
        <v>1</v>
      </c>
      <c r="Q318" s="13" t="b">
        <f t="shared" si="25"/>
        <v>1</v>
      </c>
      <c r="R318" s="13" t="b">
        <f t="shared" si="26"/>
        <v>1</v>
      </c>
      <c r="S318" s="13" t="b">
        <f t="shared" si="27"/>
        <v>1</v>
      </c>
    </row>
    <row r="319" spans="1:19" ht="15.75">
      <c r="A319" s="90">
        <v>304</v>
      </c>
      <c r="B319" s="185"/>
      <c r="C319" s="185"/>
      <c r="D319" s="177"/>
      <c r="E319" s="177"/>
      <c r="F319" s="177"/>
      <c r="G319" s="178"/>
      <c r="H319" s="178"/>
      <c r="I319" s="179"/>
      <c r="J319" s="179"/>
      <c r="K319" s="179"/>
      <c r="L319" s="179"/>
      <c r="M319" s="91">
        <f t="shared" si="28"/>
        <v>0</v>
      </c>
      <c r="N319" s="179"/>
      <c r="O319" s="13" t="b">
        <f t="shared" si="29"/>
        <v>1</v>
      </c>
      <c r="P319" s="13" t="b">
        <f t="shared" si="30"/>
        <v>1</v>
      </c>
      <c r="Q319" s="13" t="b">
        <f t="shared" si="25"/>
        <v>1</v>
      </c>
      <c r="R319" s="13" t="b">
        <f t="shared" si="26"/>
        <v>1</v>
      </c>
      <c r="S319" s="13" t="b">
        <f t="shared" si="27"/>
        <v>1</v>
      </c>
    </row>
    <row r="320" spans="1:19" ht="15.75">
      <c r="A320" s="90">
        <v>305</v>
      </c>
      <c r="B320" s="185"/>
      <c r="C320" s="185"/>
      <c r="D320" s="177"/>
      <c r="E320" s="177"/>
      <c r="F320" s="177"/>
      <c r="G320" s="178"/>
      <c r="H320" s="178"/>
      <c r="I320" s="179"/>
      <c r="J320" s="179"/>
      <c r="K320" s="179"/>
      <c r="L320" s="179"/>
      <c r="M320" s="91">
        <f t="shared" si="28"/>
        <v>0</v>
      </c>
      <c r="N320" s="179"/>
      <c r="O320" s="13" t="b">
        <f t="shared" si="29"/>
        <v>1</v>
      </c>
      <c r="P320" s="13" t="b">
        <f t="shared" si="30"/>
        <v>1</v>
      </c>
      <c r="Q320" s="13" t="b">
        <f t="shared" si="25"/>
        <v>1</v>
      </c>
      <c r="R320" s="13" t="b">
        <f t="shared" si="26"/>
        <v>1</v>
      </c>
      <c r="S320" s="13" t="b">
        <f t="shared" si="27"/>
        <v>1</v>
      </c>
    </row>
    <row r="321" spans="1:19" ht="15.75">
      <c r="A321" s="90">
        <v>306</v>
      </c>
      <c r="B321" s="185"/>
      <c r="C321" s="185"/>
      <c r="D321" s="177"/>
      <c r="E321" s="177"/>
      <c r="F321" s="177"/>
      <c r="G321" s="178"/>
      <c r="H321" s="178"/>
      <c r="I321" s="179"/>
      <c r="J321" s="179"/>
      <c r="K321" s="179"/>
      <c r="L321" s="179"/>
      <c r="M321" s="91">
        <f t="shared" si="28"/>
        <v>0</v>
      </c>
      <c r="N321" s="179"/>
      <c r="O321" s="13" t="b">
        <f t="shared" si="29"/>
        <v>1</v>
      </c>
      <c r="P321" s="13" t="b">
        <f t="shared" si="30"/>
        <v>1</v>
      </c>
      <c r="Q321" s="13" t="b">
        <f t="shared" si="25"/>
        <v>1</v>
      </c>
      <c r="R321" s="13" t="b">
        <f t="shared" si="26"/>
        <v>1</v>
      </c>
      <c r="S321" s="13" t="b">
        <f t="shared" si="27"/>
        <v>1</v>
      </c>
    </row>
    <row r="322" spans="1:19" ht="15.75">
      <c r="A322" s="90">
        <v>307</v>
      </c>
      <c r="B322" s="185"/>
      <c r="C322" s="185"/>
      <c r="D322" s="177"/>
      <c r="E322" s="177"/>
      <c r="F322" s="177"/>
      <c r="G322" s="178"/>
      <c r="H322" s="178"/>
      <c r="I322" s="179"/>
      <c r="J322" s="179"/>
      <c r="K322" s="179"/>
      <c r="L322" s="179"/>
      <c r="M322" s="91">
        <f t="shared" si="28"/>
        <v>0</v>
      </c>
      <c r="N322" s="179"/>
      <c r="O322" s="13" t="b">
        <f t="shared" si="29"/>
        <v>1</v>
      </c>
      <c r="P322" s="13" t="b">
        <f t="shared" si="30"/>
        <v>1</v>
      </c>
      <c r="Q322" s="13" t="b">
        <f t="shared" si="25"/>
        <v>1</v>
      </c>
      <c r="R322" s="13" t="b">
        <f t="shared" si="26"/>
        <v>1</v>
      </c>
      <c r="S322" s="13" t="b">
        <f t="shared" si="27"/>
        <v>1</v>
      </c>
    </row>
    <row r="323" spans="1:19" ht="15.75">
      <c r="A323" s="90">
        <v>308</v>
      </c>
      <c r="B323" s="185"/>
      <c r="C323" s="185"/>
      <c r="D323" s="177"/>
      <c r="E323" s="177"/>
      <c r="F323" s="177"/>
      <c r="G323" s="178"/>
      <c r="H323" s="178"/>
      <c r="I323" s="179"/>
      <c r="J323" s="179"/>
      <c r="K323" s="179"/>
      <c r="L323" s="179"/>
      <c r="M323" s="91">
        <f t="shared" si="28"/>
        <v>0</v>
      </c>
      <c r="N323" s="179"/>
      <c r="O323" s="13" t="b">
        <f t="shared" si="29"/>
        <v>1</v>
      </c>
      <c r="P323" s="13" t="b">
        <f t="shared" si="30"/>
        <v>1</v>
      </c>
      <c r="Q323" s="13" t="b">
        <f t="shared" si="25"/>
        <v>1</v>
      </c>
      <c r="R323" s="13" t="b">
        <f t="shared" si="26"/>
        <v>1</v>
      </c>
      <c r="S323" s="13" t="b">
        <f t="shared" si="27"/>
        <v>1</v>
      </c>
    </row>
    <row r="324" spans="1:19" ht="15.75">
      <c r="A324" s="90">
        <v>309</v>
      </c>
      <c r="B324" s="185"/>
      <c r="C324" s="185"/>
      <c r="D324" s="177"/>
      <c r="E324" s="177"/>
      <c r="F324" s="177"/>
      <c r="G324" s="178"/>
      <c r="H324" s="178"/>
      <c r="I324" s="179"/>
      <c r="J324" s="179"/>
      <c r="K324" s="179"/>
      <c r="L324" s="179"/>
      <c r="M324" s="91">
        <f t="shared" si="28"/>
        <v>0</v>
      </c>
      <c r="N324" s="179"/>
      <c r="O324" s="13" t="b">
        <f t="shared" si="29"/>
        <v>1</v>
      </c>
      <c r="P324" s="13" t="b">
        <f t="shared" si="30"/>
        <v>1</v>
      </c>
      <c r="Q324" s="13" t="b">
        <f t="shared" si="25"/>
        <v>1</v>
      </c>
      <c r="R324" s="13" t="b">
        <f t="shared" si="26"/>
        <v>1</v>
      </c>
      <c r="S324" s="13" t="b">
        <f t="shared" si="27"/>
        <v>1</v>
      </c>
    </row>
    <row r="325" spans="1:19" ht="15.75">
      <c r="A325" s="90">
        <v>310</v>
      </c>
      <c r="B325" s="185"/>
      <c r="C325" s="185"/>
      <c r="D325" s="177"/>
      <c r="E325" s="177"/>
      <c r="F325" s="177"/>
      <c r="G325" s="178"/>
      <c r="H325" s="178"/>
      <c r="I325" s="179"/>
      <c r="J325" s="179"/>
      <c r="K325" s="179"/>
      <c r="L325" s="179"/>
      <c r="M325" s="91">
        <f t="shared" si="28"/>
        <v>0</v>
      </c>
      <c r="N325" s="179"/>
      <c r="O325" s="13" t="b">
        <f t="shared" si="29"/>
        <v>1</v>
      </c>
      <c r="P325" s="13" t="b">
        <f t="shared" si="30"/>
        <v>1</v>
      </c>
      <c r="Q325" s="13" t="b">
        <f t="shared" si="25"/>
        <v>1</v>
      </c>
      <c r="R325" s="13" t="b">
        <f t="shared" si="26"/>
        <v>1</v>
      </c>
      <c r="S325" s="13" t="b">
        <f t="shared" si="27"/>
        <v>1</v>
      </c>
    </row>
    <row r="326" spans="1:19" ht="15.75">
      <c r="A326" s="90">
        <v>311</v>
      </c>
      <c r="B326" s="185"/>
      <c r="C326" s="185"/>
      <c r="D326" s="177"/>
      <c r="E326" s="177"/>
      <c r="F326" s="177"/>
      <c r="G326" s="178"/>
      <c r="H326" s="178"/>
      <c r="I326" s="179"/>
      <c r="J326" s="179"/>
      <c r="K326" s="179"/>
      <c r="L326" s="179"/>
      <c r="M326" s="91">
        <f t="shared" si="28"/>
        <v>0</v>
      </c>
      <c r="N326" s="179"/>
      <c r="O326" s="13" t="b">
        <f t="shared" si="29"/>
        <v>1</v>
      </c>
      <c r="P326" s="13" t="b">
        <f t="shared" si="30"/>
        <v>1</v>
      </c>
      <c r="Q326" s="13" t="b">
        <f t="shared" si="25"/>
        <v>1</v>
      </c>
      <c r="R326" s="13" t="b">
        <f t="shared" si="26"/>
        <v>1</v>
      </c>
      <c r="S326" s="13" t="b">
        <f t="shared" si="27"/>
        <v>1</v>
      </c>
    </row>
    <row r="327" spans="1:19" ht="15.75">
      <c r="A327" s="90">
        <v>312</v>
      </c>
      <c r="B327" s="185"/>
      <c r="C327" s="185"/>
      <c r="D327" s="177"/>
      <c r="E327" s="177"/>
      <c r="F327" s="177"/>
      <c r="G327" s="178"/>
      <c r="H327" s="178"/>
      <c r="I327" s="179"/>
      <c r="J327" s="179"/>
      <c r="K327" s="179"/>
      <c r="L327" s="179"/>
      <c r="M327" s="91">
        <f t="shared" si="28"/>
        <v>0</v>
      </c>
      <c r="N327" s="179"/>
      <c r="O327" s="13" t="b">
        <f t="shared" si="29"/>
        <v>1</v>
      </c>
      <c r="P327" s="13" t="b">
        <f t="shared" si="30"/>
        <v>1</v>
      </c>
      <c r="Q327" s="13" t="b">
        <f t="shared" si="25"/>
        <v>1</v>
      </c>
      <c r="R327" s="13" t="b">
        <f t="shared" si="26"/>
        <v>1</v>
      </c>
      <c r="S327" s="13" t="b">
        <f t="shared" si="27"/>
        <v>1</v>
      </c>
    </row>
    <row r="328" spans="1:19" ht="15.75">
      <c r="A328" s="90">
        <v>313</v>
      </c>
      <c r="B328" s="185"/>
      <c r="C328" s="185"/>
      <c r="D328" s="177"/>
      <c r="E328" s="177"/>
      <c r="F328" s="177"/>
      <c r="G328" s="178"/>
      <c r="H328" s="178"/>
      <c r="I328" s="179"/>
      <c r="J328" s="179"/>
      <c r="K328" s="179"/>
      <c r="L328" s="179"/>
      <c r="M328" s="91">
        <f t="shared" si="28"/>
        <v>0</v>
      </c>
      <c r="N328" s="179"/>
      <c r="O328" s="13" t="b">
        <f t="shared" si="29"/>
        <v>1</v>
      </c>
      <c r="P328" s="13" t="b">
        <f t="shared" si="30"/>
        <v>1</v>
      </c>
      <c r="Q328" s="13" t="b">
        <f t="shared" si="25"/>
        <v>1</v>
      </c>
      <c r="R328" s="13" t="b">
        <f t="shared" si="26"/>
        <v>1</v>
      </c>
      <c r="S328" s="13" t="b">
        <f t="shared" si="27"/>
        <v>1</v>
      </c>
    </row>
    <row r="329" spans="1:19" ht="15.75">
      <c r="A329" s="90">
        <v>314</v>
      </c>
      <c r="B329" s="185"/>
      <c r="C329" s="185"/>
      <c r="D329" s="177"/>
      <c r="E329" s="177"/>
      <c r="F329" s="177"/>
      <c r="G329" s="178"/>
      <c r="H329" s="178"/>
      <c r="I329" s="179"/>
      <c r="J329" s="179"/>
      <c r="K329" s="179"/>
      <c r="L329" s="179"/>
      <c r="M329" s="91">
        <f t="shared" si="28"/>
        <v>0</v>
      </c>
      <c r="N329" s="179"/>
      <c r="O329" s="13" t="b">
        <f t="shared" si="29"/>
        <v>1</v>
      </c>
      <c r="P329" s="13" t="b">
        <f t="shared" si="30"/>
        <v>1</v>
      </c>
      <c r="Q329" s="13" t="b">
        <f t="shared" si="25"/>
        <v>1</v>
      </c>
      <c r="R329" s="13" t="b">
        <f t="shared" si="26"/>
        <v>1</v>
      </c>
      <c r="S329" s="13" t="b">
        <f t="shared" si="27"/>
        <v>1</v>
      </c>
    </row>
    <row r="330" spans="1:19" ht="15.75">
      <c r="A330" s="90">
        <v>315</v>
      </c>
      <c r="B330" s="185"/>
      <c r="C330" s="185"/>
      <c r="D330" s="177"/>
      <c r="E330" s="177"/>
      <c r="F330" s="177"/>
      <c r="G330" s="178"/>
      <c r="H330" s="178"/>
      <c r="I330" s="179"/>
      <c r="J330" s="179"/>
      <c r="K330" s="179"/>
      <c r="L330" s="179"/>
      <c r="M330" s="91">
        <f t="shared" si="28"/>
        <v>0</v>
      </c>
      <c r="N330" s="179"/>
      <c r="O330" s="13" t="b">
        <f t="shared" si="29"/>
        <v>1</v>
      </c>
      <c r="P330" s="13" t="b">
        <f t="shared" si="30"/>
        <v>1</v>
      </c>
      <c r="Q330" s="13" t="b">
        <f t="shared" si="25"/>
        <v>1</v>
      </c>
      <c r="R330" s="13" t="b">
        <f t="shared" si="26"/>
        <v>1</v>
      </c>
      <c r="S330" s="13" t="b">
        <f t="shared" si="27"/>
        <v>1</v>
      </c>
    </row>
    <row r="331" spans="1:19" ht="15.75">
      <c r="A331" s="90">
        <v>316</v>
      </c>
      <c r="B331" s="185"/>
      <c r="C331" s="185"/>
      <c r="D331" s="177"/>
      <c r="E331" s="177"/>
      <c r="F331" s="177"/>
      <c r="G331" s="178"/>
      <c r="H331" s="178"/>
      <c r="I331" s="179"/>
      <c r="J331" s="179"/>
      <c r="K331" s="179"/>
      <c r="L331" s="179"/>
      <c r="M331" s="91">
        <f t="shared" si="28"/>
        <v>0</v>
      </c>
      <c r="N331" s="179"/>
      <c r="O331" s="13" t="b">
        <f t="shared" si="29"/>
        <v>1</v>
      </c>
      <c r="P331" s="13" t="b">
        <f t="shared" si="30"/>
        <v>1</v>
      </c>
      <c r="Q331" s="13" t="b">
        <f t="shared" si="25"/>
        <v>1</v>
      </c>
      <c r="R331" s="13" t="b">
        <f t="shared" si="26"/>
        <v>1</v>
      </c>
      <c r="S331" s="13" t="b">
        <f t="shared" si="27"/>
        <v>1</v>
      </c>
    </row>
    <row r="332" spans="1:19" ht="15.75">
      <c r="A332" s="90">
        <v>317</v>
      </c>
      <c r="B332" s="185"/>
      <c r="C332" s="185"/>
      <c r="D332" s="177"/>
      <c r="E332" s="177"/>
      <c r="F332" s="177"/>
      <c r="G332" s="178"/>
      <c r="H332" s="178"/>
      <c r="I332" s="179"/>
      <c r="J332" s="179"/>
      <c r="K332" s="179"/>
      <c r="L332" s="179"/>
      <c r="M332" s="91">
        <f t="shared" si="28"/>
        <v>0</v>
      </c>
      <c r="N332" s="179"/>
      <c r="O332" s="13" t="b">
        <f t="shared" si="29"/>
        <v>1</v>
      </c>
      <c r="P332" s="13" t="b">
        <f t="shared" si="30"/>
        <v>1</v>
      </c>
      <c r="Q332" s="13" t="b">
        <f t="shared" si="25"/>
        <v>1</v>
      </c>
      <c r="R332" s="13" t="b">
        <f t="shared" si="26"/>
        <v>1</v>
      </c>
      <c r="S332" s="13" t="b">
        <f t="shared" si="27"/>
        <v>1</v>
      </c>
    </row>
    <row r="333" spans="1:19" ht="15.75">
      <c r="A333" s="90">
        <v>318</v>
      </c>
      <c r="B333" s="185"/>
      <c r="C333" s="185"/>
      <c r="D333" s="177"/>
      <c r="E333" s="177"/>
      <c r="F333" s="177"/>
      <c r="G333" s="178"/>
      <c r="H333" s="178"/>
      <c r="I333" s="179"/>
      <c r="J333" s="179"/>
      <c r="K333" s="179"/>
      <c r="L333" s="179"/>
      <c r="M333" s="91">
        <f t="shared" si="28"/>
        <v>0</v>
      </c>
      <c r="N333" s="179"/>
      <c r="O333" s="13" t="b">
        <f t="shared" si="29"/>
        <v>1</v>
      </c>
      <c r="P333" s="13" t="b">
        <f t="shared" si="30"/>
        <v>1</v>
      </c>
      <c r="Q333" s="13" t="b">
        <f t="shared" si="25"/>
        <v>1</v>
      </c>
      <c r="R333" s="13" t="b">
        <f t="shared" si="26"/>
        <v>1</v>
      </c>
      <c r="S333" s="13" t="b">
        <f t="shared" si="27"/>
        <v>1</v>
      </c>
    </row>
    <row r="334" spans="1:19" ht="15.75">
      <c r="A334" s="90">
        <v>319</v>
      </c>
      <c r="B334" s="185"/>
      <c r="C334" s="185"/>
      <c r="D334" s="177"/>
      <c r="E334" s="177"/>
      <c r="F334" s="177"/>
      <c r="G334" s="178"/>
      <c r="H334" s="178"/>
      <c r="I334" s="179"/>
      <c r="J334" s="179"/>
      <c r="K334" s="179"/>
      <c r="L334" s="179"/>
      <c r="M334" s="91">
        <f t="shared" si="28"/>
        <v>0</v>
      </c>
      <c r="N334" s="179"/>
      <c r="O334" s="13" t="b">
        <f t="shared" si="29"/>
        <v>1</v>
      </c>
      <c r="P334" s="13" t="b">
        <f t="shared" si="30"/>
        <v>1</v>
      </c>
      <c r="Q334" s="13" t="b">
        <f t="shared" si="25"/>
        <v>1</v>
      </c>
      <c r="R334" s="13" t="b">
        <f t="shared" si="26"/>
        <v>1</v>
      </c>
      <c r="S334" s="13" t="b">
        <f t="shared" si="27"/>
        <v>1</v>
      </c>
    </row>
    <row r="335" spans="1:19" ht="15.75">
      <c r="A335" s="90">
        <v>320</v>
      </c>
      <c r="B335" s="185"/>
      <c r="C335" s="185"/>
      <c r="D335" s="177"/>
      <c r="E335" s="177"/>
      <c r="F335" s="177"/>
      <c r="G335" s="178"/>
      <c r="H335" s="178"/>
      <c r="I335" s="179"/>
      <c r="J335" s="179"/>
      <c r="K335" s="179"/>
      <c r="L335" s="179"/>
      <c r="M335" s="91">
        <f t="shared" si="28"/>
        <v>0</v>
      </c>
      <c r="N335" s="179"/>
      <c r="O335" s="13" t="b">
        <f t="shared" si="29"/>
        <v>1</v>
      </c>
      <c r="P335" s="13" t="b">
        <f t="shared" si="30"/>
        <v>1</v>
      </c>
      <c r="Q335" s="13" t="b">
        <f t="shared" si="25"/>
        <v>1</v>
      </c>
      <c r="R335" s="13" t="b">
        <f t="shared" si="26"/>
        <v>1</v>
      </c>
      <c r="S335" s="13" t="b">
        <f t="shared" si="27"/>
        <v>1</v>
      </c>
    </row>
    <row r="336" spans="1:19" ht="15.75">
      <c r="A336" s="90">
        <v>321</v>
      </c>
      <c r="B336" s="185"/>
      <c r="C336" s="185"/>
      <c r="D336" s="177"/>
      <c r="E336" s="177"/>
      <c r="F336" s="177"/>
      <c r="G336" s="178"/>
      <c r="H336" s="178"/>
      <c r="I336" s="179"/>
      <c r="J336" s="179"/>
      <c r="K336" s="179"/>
      <c r="L336" s="179"/>
      <c r="M336" s="91">
        <f t="shared" si="28"/>
        <v>0</v>
      </c>
      <c r="N336" s="179"/>
      <c r="O336" s="13" t="b">
        <f t="shared" si="29"/>
        <v>1</v>
      </c>
      <c r="P336" s="13" t="b">
        <f t="shared" si="30"/>
        <v>1</v>
      </c>
      <c r="Q336" s="13" t="b">
        <f t="shared" ref="Q336:Q399" si="31">IF(D336="",TRUE,(IF(ISNUMBER(MATCH(D336,CountriesList,0)),TRUE,FALSE)))</f>
        <v>1</v>
      </c>
      <c r="R336" s="13" t="b">
        <f t="shared" ref="R336:R399" si="32">IF(E336="",TRUE,(IF(ISNUMBER(MATCH(E336,typeofentityList,0)),TRUE,FALSE)))</f>
        <v>1</v>
      </c>
      <c r="S336" s="13" t="b">
        <f t="shared" ref="S336:S399" si="33">IF(F336="",TRUE,(IF(ISNUMBER(MATCH(F336,RelationList,0)),TRUE,FALSE)))</f>
        <v>1</v>
      </c>
    </row>
    <row r="337" spans="1:19" ht="15.75">
      <c r="A337" s="90">
        <v>322</v>
      </c>
      <c r="B337" s="185"/>
      <c r="C337" s="185"/>
      <c r="D337" s="177"/>
      <c r="E337" s="177"/>
      <c r="F337" s="177"/>
      <c r="G337" s="178"/>
      <c r="H337" s="178"/>
      <c r="I337" s="179"/>
      <c r="J337" s="179"/>
      <c r="K337" s="179"/>
      <c r="L337" s="179"/>
      <c r="M337" s="91">
        <f t="shared" ref="M337:M400" si="34">SUM(I337:L337)</f>
        <v>0</v>
      </c>
      <c r="N337" s="179"/>
      <c r="O337" s="13" t="b">
        <f t="shared" si="29"/>
        <v>1</v>
      </c>
      <c r="P337" s="13" t="b">
        <f t="shared" si="30"/>
        <v>1</v>
      </c>
      <c r="Q337" s="13" t="b">
        <f t="shared" si="31"/>
        <v>1</v>
      </c>
      <c r="R337" s="13" t="b">
        <f t="shared" si="32"/>
        <v>1</v>
      </c>
      <c r="S337" s="13" t="b">
        <f t="shared" si="33"/>
        <v>1</v>
      </c>
    </row>
    <row r="338" spans="1:19" ht="15.75">
      <c r="A338" s="90">
        <v>323</v>
      </c>
      <c r="B338" s="185"/>
      <c r="C338" s="185"/>
      <c r="D338" s="177"/>
      <c r="E338" s="177"/>
      <c r="F338" s="177"/>
      <c r="G338" s="178"/>
      <c r="H338" s="178"/>
      <c r="I338" s="179"/>
      <c r="J338" s="179"/>
      <c r="K338" s="179"/>
      <c r="L338" s="179"/>
      <c r="M338" s="91">
        <f t="shared" si="34"/>
        <v>0</v>
      </c>
      <c r="N338" s="179"/>
      <c r="O338" s="13" t="b">
        <f t="shared" ref="O338:O401" si="35">IF(ISBLANK(B338),TRUE,IF(OR(ISBLANK(C338),ISBLANK(D338),ISBLANK(E338),ISBLANK(F338),ISBLANK(G338),ISBLANK(H338),ISBLANK(I338),ISBLANK(J338),ISBLANK(L338),ISBLANK(M338),ISBLANK(N338)),FALSE,TRUE))</f>
        <v>1</v>
      </c>
      <c r="P338" s="13" t="b">
        <f t="shared" ref="P338:P401" si="36">IF(OR(AND(B338="N/A",D338="N/A",E338="N/A",F338="N/A",G338=0,H338=0,M338=0,N338=0),AND(ISBLANK(B338),ISBLANK(D338),ISBLANK(E338),ISBLANK(F338),ISBLANK(G338),ISBLANK(H338),M338=0,ISBLANK(N338)),AND(NOT(ISBLANK(B338)),NOT(ISBLANK(D338)),NOT(ISBLANK(E338)),NOT(ISBLANK(F338)),B338&lt;&gt;"N/A",D338&lt;&gt;"N/A",E338&lt;&gt;"N/A",F338&lt;&gt;"N/A",OR(G338&lt;&gt;0,H338&lt;&gt;0,M338&gt;0,N338&lt;&gt;0))),TRUE,FALSE)</f>
        <v>1</v>
      </c>
      <c r="Q338" s="13" t="b">
        <f t="shared" si="31"/>
        <v>1</v>
      </c>
      <c r="R338" s="13" t="b">
        <f t="shared" si="32"/>
        <v>1</v>
      </c>
      <c r="S338" s="13" t="b">
        <f t="shared" si="33"/>
        <v>1</v>
      </c>
    </row>
    <row r="339" spans="1:19" ht="15.75">
      <c r="A339" s="90">
        <v>324</v>
      </c>
      <c r="B339" s="185"/>
      <c r="C339" s="185"/>
      <c r="D339" s="177"/>
      <c r="E339" s="177"/>
      <c r="F339" s="177"/>
      <c r="G339" s="178"/>
      <c r="H339" s="178"/>
      <c r="I339" s="179"/>
      <c r="J339" s="179"/>
      <c r="K339" s="179"/>
      <c r="L339" s="179"/>
      <c r="M339" s="91">
        <f t="shared" si="34"/>
        <v>0</v>
      </c>
      <c r="N339" s="179"/>
      <c r="O339" s="13" t="b">
        <f t="shared" si="35"/>
        <v>1</v>
      </c>
      <c r="P339" s="13" t="b">
        <f t="shared" si="36"/>
        <v>1</v>
      </c>
      <c r="Q339" s="13" t="b">
        <f t="shared" si="31"/>
        <v>1</v>
      </c>
      <c r="R339" s="13" t="b">
        <f t="shared" si="32"/>
        <v>1</v>
      </c>
      <c r="S339" s="13" t="b">
        <f t="shared" si="33"/>
        <v>1</v>
      </c>
    </row>
    <row r="340" spans="1:19" ht="15.75">
      <c r="A340" s="90">
        <v>325</v>
      </c>
      <c r="B340" s="185"/>
      <c r="C340" s="185"/>
      <c r="D340" s="177"/>
      <c r="E340" s="177"/>
      <c r="F340" s="177"/>
      <c r="G340" s="178"/>
      <c r="H340" s="178"/>
      <c r="I340" s="179"/>
      <c r="J340" s="179"/>
      <c r="K340" s="179"/>
      <c r="L340" s="179"/>
      <c r="M340" s="91">
        <f t="shared" si="34"/>
        <v>0</v>
      </c>
      <c r="N340" s="179"/>
      <c r="O340" s="13" t="b">
        <f t="shared" si="35"/>
        <v>1</v>
      </c>
      <c r="P340" s="13" t="b">
        <f t="shared" si="36"/>
        <v>1</v>
      </c>
      <c r="Q340" s="13" t="b">
        <f t="shared" si="31"/>
        <v>1</v>
      </c>
      <c r="R340" s="13" t="b">
        <f t="shared" si="32"/>
        <v>1</v>
      </c>
      <c r="S340" s="13" t="b">
        <f t="shared" si="33"/>
        <v>1</v>
      </c>
    </row>
    <row r="341" spans="1:19" ht="15.75">
      <c r="A341" s="90">
        <v>326</v>
      </c>
      <c r="B341" s="185"/>
      <c r="C341" s="185"/>
      <c r="D341" s="177"/>
      <c r="E341" s="177"/>
      <c r="F341" s="177"/>
      <c r="G341" s="178"/>
      <c r="H341" s="178"/>
      <c r="I341" s="179"/>
      <c r="J341" s="179"/>
      <c r="K341" s="179"/>
      <c r="L341" s="179"/>
      <c r="M341" s="91">
        <f t="shared" si="34"/>
        <v>0</v>
      </c>
      <c r="N341" s="179"/>
      <c r="O341" s="13" t="b">
        <f t="shared" si="35"/>
        <v>1</v>
      </c>
      <c r="P341" s="13" t="b">
        <f t="shared" si="36"/>
        <v>1</v>
      </c>
      <c r="Q341" s="13" t="b">
        <f t="shared" si="31"/>
        <v>1</v>
      </c>
      <c r="R341" s="13" t="b">
        <f t="shared" si="32"/>
        <v>1</v>
      </c>
      <c r="S341" s="13" t="b">
        <f t="shared" si="33"/>
        <v>1</v>
      </c>
    </row>
    <row r="342" spans="1:19" ht="15.75">
      <c r="A342" s="90">
        <v>327</v>
      </c>
      <c r="B342" s="185"/>
      <c r="C342" s="185"/>
      <c r="D342" s="177"/>
      <c r="E342" s="177"/>
      <c r="F342" s="177"/>
      <c r="G342" s="178"/>
      <c r="H342" s="178"/>
      <c r="I342" s="179"/>
      <c r="J342" s="179"/>
      <c r="K342" s="179"/>
      <c r="L342" s="179"/>
      <c r="M342" s="91">
        <f t="shared" si="34"/>
        <v>0</v>
      </c>
      <c r="N342" s="179"/>
      <c r="O342" s="13" t="b">
        <f t="shared" si="35"/>
        <v>1</v>
      </c>
      <c r="P342" s="13" t="b">
        <f t="shared" si="36"/>
        <v>1</v>
      </c>
      <c r="Q342" s="13" t="b">
        <f t="shared" si="31"/>
        <v>1</v>
      </c>
      <c r="R342" s="13" t="b">
        <f t="shared" si="32"/>
        <v>1</v>
      </c>
      <c r="S342" s="13" t="b">
        <f t="shared" si="33"/>
        <v>1</v>
      </c>
    </row>
    <row r="343" spans="1:19" ht="15.75">
      <c r="A343" s="90">
        <v>328</v>
      </c>
      <c r="B343" s="185"/>
      <c r="C343" s="185"/>
      <c r="D343" s="177"/>
      <c r="E343" s="177"/>
      <c r="F343" s="177"/>
      <c r="G343" s="178"/>
      <c r="H343" s="178"/>
      <c r="I343" s="179"/>
      <c r="J343" s="179"/>
      <c r="K343" s="179"/>
      <c r="L343" s="179"/>
      <c r="M343" s="91">
        <f t="shared" si="34"/>
        <v>0</v>
      </c>
      <c r="N343" s="179"/>
      <c r="O343" s="13" t="b">
        <f t="shared" si="35"/>
        <v>1</v>
      </c>
      <c r="P343" s="13" t="b">
        <f t="shared" si="36"/>
        <v>1</v>
      </c>
      <c r="Q343" s="13" t="b">
        <f t="shared" si="31"/>
        <v>1</v>
      </c>
      <c r="R343" s="13" t="b">
        <f t="shared" si="32"/>
        <v>1</v>
      </c>
      <c r="S343" s="13" t="b">
        <f t="shared" si="33"/>
        <v>1</v>
      </c>
    </row>
    <row r="344" spans="1:19" ht="15.75">
      <c r="A344" s="90">
        <v>329</v>
      </c>
      <c r="B344" s="185"/>
      <c r="C344" s="185"/>
      <c r="D344" s="177"/>
      <c r="E344" s="177"/>
      <c r="F344" s="177"/>
      <c r="G344" s="178"/>
      <c r="H344" s="178"/>
      <c r="I344" s="179"/>
      <c r="J344" s="179"/>
      <c r="K344" s="179"/>
      <c r="L344" s="179"/>
      <c r="M344" s="91">
        <f t="shared" si="34"/>
        <v>0</v>
      </c>
      <c r="N344" s="179"/>
      <c r="O344" s="13" t="b">
        <f t="shared" si="35"/>
        <v>1</v>
      </c>
      <c r="P344" s="13" t="b">
        <f t="shared" si="36"/>
        <v>1</v>
      </c>
      <c r="Q344" s="13" t="b">
        <f t="shared" si="31"/>
        <v>1</v>
      </c>
      <c r="R344" s="13" t="b">
        <f t="shared" si="32"/>
        <v>1</v>
      </c>
      <c r="S344" s="13" t="b">
        <f t="shared" si="33"/>
        <v>1</v>
      </c>
    </row>
    <row r="345" spans="1:19" ht="15.75">
      <c r="A345" s="90">
        <v>330</v>
      </c>
      <c r="B345" s="185"/>
      <c r="C345" s="185"/>
      <c r="D345" s="177"/>
      <c r="E345" s="177"/>
      <c r="F345" s="177"/>
      <c r="G345" s="178"/>
      <c r="H345" s="178"/>
      <c r="I345" s="179"/>
      <c r="J345" s="179"/>
      <c r="K345" s="179"/>
      <c r="L345" s="179"/>
      <c r="M345" s="91">
        <f t="shared" si="34"/>
        <v>0</v>
      </c>
      <c r="N345" s="179"/>
      <c r="O345" s="13" t="b">
        <f t="shared" si="35"/>
        <v>1</v>
      </c>
      <c r="P345" s="13" t="b">
        <f t="shared" si="36"/>
        <v>1</v>
      </c>
      <c r="Q345" s="13" t="b">
        <f t="shared" si="31"/>
        <v>1</v>
      </c>
      <c r="R345" s="13" t="b">
        <f t="shared" si="32"/>
        <v>1</v>
      </c>
      <c r="S345" s="13" t="b">
        <f t="shared" si="33"/>
        <v>1</v>
      </c>
    </row>
    <row r="346" spans="1:19" ht="15.75">
      <c r="A346" s="90">
        <v>331</v>
      </c>
      <c r="B346" s="185"/>
      <c r="C346" s="185"/>
      <c r="D346" s="177"/>
      <c r="E346" s="177"/>
      <c r="F346" s="177"/>
      <c r="G346" s="178"/>
      <c r="H346" s="178"/>
      <c r="I346" s="179"/>
      <c r="J346" s="179"/>
      <c r="K346" s="179"/>
      <c r="L346" s="179"/>
      <c r="M346" s="91">
        <f t="shared" si="34"/>
        <v>0</v>
      </c>
      <c r="N346" s="179"/>
      <c r="O346" s="13" t="b">
        <f t="shared" si="35"/>
        <v>1</v>
      </c>
      <c r="P346" s="13" t="b">
        <f t="shared" si="36"/>
        <v>1</v>
      </c>
      <c r="Q346" s="13" t="b">
        <f t="shared" si="31"/>
        <v>1</v>
      </c>
      <c r="R346" s="13" t="b">
        <f t="shared" si="32"/>
        <v>1</v>
      </c>
      <c r="S346" s="13" t="b">
        <f t="shared" si="33"/>
        <v>1</v>
      </c>
    </row>
    <row r="347" spans="1:19" ht="15.75">
      <c r="A347" s="90">
        <v>332</v>
      </c>
      <c r="B347" s="185"/>
      <c r="C347" s="185"/>
      <c r="D347" s="177"/>
      <c r="E347" s="177"/>
      <c r="F347" s="177"/>
      <c r="G347" s="178"/>
      <c r="H347" s="178"/>
      <c r="I347" s="179"/>
      <c r="J347" s="179"/>
      <c r="K347" s="179"/>
      <c r="L347" s="179"/>
      <c r="M347" s="91">
        <f t="shared" si="34"/>
        <v>0</v>
      </c>
      <c r="N347" s="179"/>
      <c r="O347" s="13" t="b">
        <f t="shared" si="35"/>
        <v>1</v>
      </c>
      <c r="P347" s="13" t="b">
        <f t="shared" si="36"/>
        <v>1</v>
      </c>
      <c r="Q347" s="13" t="b">
        <f t="shared" si="31"/>
        <v>1</v>
      </c>
      <c r="R347" s="13" t="b">
        <f t="shared" si="32"/>
        <v>1</v>
      </c>
      <c r="S347" s="13" t="b">
        <f t="shared" si="33"/>
        <v>1</v>
      </c>
    </row>
    <row r="348" spans="1:19" ht="15.75">
      <c r="A348" s="90">
        <v>333</v>
      </c>
      <c r="B348" s="185"/>
      <c r="C348" s="185"/>
      <c r="D348" s="177"/>
      <c r="E348" s="177"/>
      <c r="F348" s="177"/>
      <c r="G348" s="178"/>
      <c r="H348" s="178"/>
      <c r="I348" s="179"/>
      <c r="J348" s="179"/>
      <c r="K348" s="179"/>
      <c r="L348" s="179"/>
      <c r="M348" s="91">
        <f t="shared" si="34"/>
        <v>0</v>
      </c>
      <c r="N348" s="179"/>
      <c r="O348" s="13" t="b">
        <f t="shared" si="35"/>
        <v>1</v>
      </c>
      <c r="P348" s="13" t="b">
        <f t="shared" si="36"/>
        <v>1</v>
      </c>
      <c r="Q348" s="13" t="b">
        <f t="shared" si="31"/>
        <v>1</v>
      </c>
      <c r="R348" s="13" t="b">
        <f t="shared" si="32"/>
        <v>1</v>
      </c>
      <c r="S348" s="13" t="b">
        <f t="shared" si="33"/>
        <v>1</v>
      </c>
    </row>
    <row r="349" spans="1:19" ht="15.75">
      <c r="A349" s="90">
        <v>334</v>
      </c>
      <c r="B349" s="185"/>
      <c r="C349" s="185"/>
      <c r="D349" s="177"/>
      <c r="E349" s="177"/>
      <c r="F349" s="177"/>
      <c r="G349" s="178"/>
      <c r="H349" s="178"/>
      <c r="I349" s="179"/>
      <c r="J349" s="179"/>
      <c r="K349" s="179"/>
      <c r="L349" s="179"/>
      <c r="M349" s="91">
        <f t="shared" si="34"/>
        <v>0</v>
      </c>
      <c r="N349" s="179"/>
      <c r="O349" s="13" t="b">
        <f t="shared" si="35"/>
        <v>1</v>
      </c>
      <c r="P349" s="13" t="b">
        <f t="shared" si="36"/>
        <v>1</v>
      </c>
      <c r="Q349" s="13" t="b">
        <f t="shared" si="31"/>
        <v>1</v>
      </c>
      <c r="R349" s="13" t="b">
        <f t="shared" si="32"/>
        <v>1</v>
      </c>
      <c r="S349" s="13" t="b">
        <f t="shared" si="33"/>
        <v>1</v>
      </c>
    </row>
    <row r="350" spans="1:19" ht="15.75">
      <c r="A350" s="90">
        <v>335</v>
      </c>
      <c r="B350" s="185"/>
      <c r="C350" s="185"/>
      <c r="D350" s="177"/>
      <c r="E350" s="177"/>
      <c r="F350" s="177"/>
      <c r="G350" s="178"/>
      <c r="H350" s="178"/>
      <c r="I350" s="179"/>
      <c r="J350" s="179"/>
      <c r="K350" s="179"/>
      <c r="L350" s="179"/>
      <c r="M350" s="91">
        <f t="shared" si="34"/>
        <v>0</v>
      </c>
      <c r="N350" s="179"/>
      <c r="O350" s="13" t="b">
        <f t="shared" si="35"/>
        <v>1</v>
      </c>
      <c r="P350" s="13" t="b">
        <f t="shared" si="36"/>
        <v>1</v>
      </c>
      <c r="Q350" s="13" t="b">
        <f t="shared" si="31"/>
        <v>1</v>
      </c>
      <c r="R350" s="13" t="b">
        <f t="shared" si="32"/>
        <v>1</v>
      </c>
      <c r="S350" s="13" t="b">
        <f t="shared" si="33"/>
        <v>1</v>
      </c>
    </row>
    <row r="351" spans="1:19" ht="15.75">
      <c r="A351" s="90">
        <v>336</v>
      </c>
      <c r="B351" s="185"/>
      <c r="C351" s="185"/>
      <c r="D351" s="177"/>
      <c r="E351" s="177"/>
      <c r="F351" s="177"/>
      <c r="G351" s="178"/>
      <c r="H351" s="178"/>
      <c r="I351" s="179"/>
      <c r="J351" s="179"/>
      <c r="K351" s="179"/>
      <c r="L351" s="179"/>
      <c r="M351" s="91">
        <f t="shared" si="34"/>
        <v>0</v>
      </c>
      <c r="N351" s="179"/>
      <c r="O351" s="13" t="b">
        <f t="shared" si="35"/>
        <v>1</v>
      </c>
      <c r="P351" s="13" t="b">
        <f t="shared" si="36"/>
        <v>1</v>
      </c>
      <c r="Q351" s="13" t="b">
        <f t="shared" si="31"/>
        <v>1</v>
      </c>
      <c r="R351" s="13" t="b">
        <f t="shared" si="32"/>
        <v>1</v>
      </c>
      <c r="S351" s="13" t="b">
        <f t="shared" si="33"/>
        <v>1</v>
      </c>
    </row>
    <row r="352" spans="1:19" ht="15.75">
      <c r="A352" s="90">
        <v>337</v>
      </c>
      <c r="B352" s="185"/>
      <c r="C352" s="185"/>
      <c r="D352" s="177"/>
      <c r="E352" s="177"/>
      <c r="F352" s="177"/>
      <c r="G352" s="178"/>
      <c r="H352" s="178"/>
      <c r="I352" s="179"/>
      <c r="J352" s="179"/>
      <c r="K352" s="179"/>
      <c r="L352" s="179"/>
      <c r="M352" s="91">
        <f t="shared" si="34"/>
        <v>0</v>
      </c>
      <c r="N352" s="179"/>
      <c r="O352" s="13" t="b">
        <f t="shared" si="35"/>
        <v>1</v>
      </c>
      <c r="P352" s="13" t="b">
        <f t="shared" si="36"/>
        <v>1</v>
      </c>
      <c r="Q352" s="13" t="b">
        <f t="shared" si="31"/>
        <v>1</v>
      </c>
      <c r="R352" s="13" t="b">
        <f t="shared" si="32"/>
        <v>1</v>
      </c>
      <c r="S352" s="13" t="b">
        <f t="shared" si="33"/>
        <v>1</v>
      </c>
    </row>
    <row r="353" spans="1:19" ht="15.75">
      <c r="A353" s="90">
        <v>338</v>
      </c>
      <c r="B353" s="185"/>
      <c r="C353" s="185"/>
      <c r="D353" s="177"/>
      <c r="E353" s="177"/>
      <c r="F353" s="177"/>
      <c r="G353" s="178"/>
      <c r="H353" s="178"/>
      <c r="I353" s="179"/>
      <c r="J353" s="179"/>
      <c r="K353" s="179"/>
      <c r="L353" s="179"/>
      <c r="M353" s="91">
        <f t="shared" si="34"/>
        <v>0</v>
      </c>
      <c r="N353" s="179"/>
      <c r="O353" s="13" t="b">
        <f t="shared" si="35"/>
        <v>1</v>
      </c>
      <c r="P353" s="13" t="b">
        <f t="shared" si="36"/>
        <v>1</v>
      </c>
      <c r="Q353" s="13" t="b">
        <f t="shared" si="31"/>
        <v>1</v>
      </c>
      <c r="R353" s="13" t="b">
        <f t="shared" si="32"/>
        <v>1</v>
      </c>
      <c r="S353" s="13" t="b">
        <f t="shared" si="33"/>
        <v>1</v>
      </c>
    </row>
    <row r="354" spans="1:19" ht="15.75">
      <c r="A354" s="90">
        <v>339</v>
      </c>
      <c r="B354" s="185"/>
      <c r="C354" s="185"/>
      <c r="D354" s="177"/>
      <c r="E354" s="177"/>
      <c r="F354" s="177"/>
      <c r="G354" s="178"/>
      <c r="H354" s="178"/>
      <c r="I354" s="179"/>
      <c r="J354" s="179"/>
      <c r="K354" s="179"/>
      <c r="L354" s="179"/>
      <c r="M354" s="91">
        <f t="shared" si="34"/>
        <v>0</v>
      </c>
      <c r="N354" s="179"/>
      <c r="O354" s="13" t="b">
        <f t="shared" si="35"/>
        <v>1</v>
      </c>
      <c r="P354" s="13" t="b">
        <f t="shared" si="36"/>
        <v>1</v>
      </c>
      <c r="Q354" s="13" t="b">
        <f t="shared" si="31"/>
        <v>1</v>
      </c>
      <c r="R354" s="13" t="b">
        <f t="shared" si="32"/>
        <v>1</v>
      </c>
      <c r="S354" s="13" t="b">
        <f t="shared" si="33"/>
        <v>1</v>
      </c>
    </row>
    <row r="355" spans="1:19" ht="15.75">
      <c r="A355" s="90">
        <v>340</v>
      </c>
      <c r="B355" s="185"/>
      <c r="C355" s="185"/>
      <c r="D355" s="177"/>
      <c r="E355" s="177"/>
      <c r="F355" s="177"/>
      <c r="G355" s="178"/>
      <c r="H355" s="178"/>
      <c r="I355" s="179"/>
      <c r="J355" s="179"/>
      <c r="K355" s="179"/>
      <c r="L355" s="179"/>
      <c r="M355" s="91">
        <f t="shared" si="34"/>
        <v>0</v>
      </c>
      <c r="N355" s="179"/>
      <c r="O355" s="13" t="b">
        <f t="shared" si="35"/>
        <v>1</v>
      </c>
      <c r="P355" s="13" t="b">
        <f t="shared" si="36"/>
        <v>1</v>
      </c>
      <c r="Q355" s="13" t="b">
        <f t="shared" si="31"/>
        <v>1</v>
      </c>
      <c r="R355" s="13" t="b">
        <f t="shared" si="32"/>
        <v>1</v>
      </c>
      <c r="S355" s="13" t="b">
        <f t="shared" si="33"/>
        <v>1</v>
      </c>
    </row>
    <row r="356" spans="1:19" ht="15.75">
      <c r="A356" s="90">
        <v>341</v>
      </c>
      <c r="B356" s="185"/>
      <c r="C356" s="185"/>
      <c r="D356" s="177"/>
      <c r="E356" s="177"/>
      <c r="F356" s="177"/>
      <c r="G356" s="178"/>
      <c r="H356" s="178"/>
      <c r="I356" s="179"/>
      <c r="J356" s="179"/>
      <c r="K356" s="179"/>
      <c r="L356" s="179"/>
      <c r="M356" s="91">
        <f t="shared" si="34"/>
        <v>0</v>
      </c>
      <c r="N356" s="179"/>
      <c r="O356" s="13" t="b">
        <f t="shared" si="35"/>
        <v>1</v>
      </c>
      <c r="P356" s="13" t="b">
        <f t="shared" si="36"/>
        <v>1</v>
      </c>
      <c r="Q356" s="13" t="b">
        <f t="shared" si="31"/>
        <v>1</v>
      </c>
      <c r="R356" s="13" t="b">
        <f t="shared" si="32"/>
        <v>1</v>
      </c>
      <c r="S356" s="13" t="b">
        <f t="shared" si="33"/>
        <v>1</v>
      </c>
    </row>
    <row r="357" spans="1:19" ht="15.75">
      <c r="A357" s="90">
        <v>342</v>
      </c>
      <c r="B357" s="185"/>
      <c r="C357" s="185"/>
      <c r="D357" s="177"/>
      <c r="E357" s="177"/>
      <c r="F357" s="177"/>
      <c r="G357" s="178"/>
      <c r="H357" s="178"/>
      <c r="I357" s="179"/>
      <c r="J357" s="179"/>
      <c r="K357" s="179"/>
      <c r="L357" s="179"/>
      <c r="M357" s="91">
        <f t="shared" si="34"/>
        <v>0</v>
      </c>
      <c r="N357" s="179"/>
      <c r="O357" s="13" t="b">
        <f t="shared" si="35"/>
        <v>1</v>
      </c>
      <c r="P357" s="13" t="b">
        <f t="shared" si="36"/>
        <v>1</v>
      </c>
      <c r="Q357" s="13" t="b">
        <f t="shared" si="31"/>
        <v>1</v>
      </c>
      <c r="R357" s="13" t="b">
        <f t="shared" si="32"/>
        <v>1</v>
      </c>
      <c r="S357" s="13" t="b">
        <f t="shared" si="33"/>
        <v>1</v>
      </c>
    </row>
    <row r="358" spans="1:19" ht="15.75">
      <c r="A358" s="90">
        <v>343</v>
      </c>
      <c r="B358" s="185"/>
      <c r="C358" s="185"/>
      <c r="D358" s="177"/>
      <c r="E358" s="177"/>
      <c r="F358" s="177"/>
      <c r="G358" s="178"/>
      <c r="H358" s="178"/>
      <c r="I358" s="179"/>
      <c r="J358" s="179"/>
      <c r="K358" s="179"/>
      <c r="L358" s="179"/>
      <c r="M358" s="91">
        <f t="shared" si="34"/>
        <v>0</v>
      </c>
      <c r="N358" s="179"/>
      <c r="O358" s="13" t="b">
        <f t="shared" si="35"/>
        <v>1</v>
      </c>
      <c r="P358" s="13" t="b">
        <f t="shared" si="36"/>
        <v>1</v>
      </c>
      <c r="Q358" s="13" t="b">
        <f t="shared" si="31"/>
        <v>1</v>
      </c>
      <c r="R358" s="13" t="b">
        <f t="shared" si="32"/>
        <v>1</v>
      </c>
      <c r="S358" s="13" t="b">
        <f t="shared" si="33"/>
        <v>1</v>
      </c>
    </row>
    <row r="359" spans="1:19" ht="15.75">
      <c r="A359" s="90">
        <v>344</v>
      </c>
      <c r="B359" s="185"/>
      <c r="C359" s="185"/>
      <c r="D359" s="177"/>
      <c r="E359" s="177"/>
      <c r="F359" s="177"/>
      <c r="G359" s="178"/>
      <c r="H359" s="178"/>
      <c r="I359" s="179"/>
      <c r="J359" s="179"/>
      <c r="K359" s="179"/>
      <c r="L359" s="179"/>
      <c r="M359" s="91">
        <f t="shared" si="34"/>
        <v>0</v>
      </c>
      <c r="N359" s="179"/>
      <c r="O359" s="13" t="b">
        <f t="shared" si="35"/>
        <v>1</v>
      </c>
      <c r="P359" s="13" t="b">
        <f t="shared" si="36"/>
        <v>1</v>
      </c>
      <c r="Q359" s="13" t="b">
        <f t="shared" si="31"/>
        <v>1</v>
      </c>
      <c r="R359" s="13" t="b">
        <f t="shared" si="32"/>
        <v>1</v>
      </c>
      <c r="S359" s="13" t="b">
        <f t="shared" si="33"/>
        <v>1</v>
      </c>
    </row>
    <row r="360" spans="1:19" ht="15.75">
      <c r="A360" s="90">
        <v>345</v>
      </c>
      <c r="B360" s="185"/>
      <c r="C360" s="185"/>
      <c r="D360" s="177"/>
      <c r="E360" s="177"/>
      <c r="F360" s="177"/>
      <c r="G360" s="178"/>
      <c r="H360" s="178"/>
      <c r="I360" s="179"/>
      <c r="J360" s="179"/>
      <c r="K360" s="179"/>
      <c r="L360" s="179"/>
      <c r="M360" s="91">
        <f t="shared" si="34"/>
        <v>0</v>
      </c>
      <c r="N360" s="179"/>
      <c r="O360" s="13" t="b">
        <f t="shared" si="35"/>
        <v>1</v>
      </c>
      <c r="P360" s="13" t="b">
        <f t="shared" si="36"/>
        <v>1</v>
      </c>
      <c r="Q360" s="13" t="b">
        <f t="shared" si="31"/>
        <v>1</v>
      </c>
      <c r="R360" s="13" t="b">
        <f t="shared" si="32"/>
        <v>1</v>
      </c>
      <c r="S360" s="13" t="b">
        <f t="shared" si="33"/>
        <v>1</v>
      </c>
    </row>
    <row r="361" spans="1:19" ht="15.75">
      <c r="A361" s="90">
        <v>346</v>
      </c>
      <c r="B361" s="185"/>
      <c r="C361" s="185"/>
      <c r="D361" s="177"/>
      <c r="E361" s="177"/>
      <c r="F361" s="177"/>
      <c r="G361" s="178"/>
      <c r="H361" s="178"/>
      <c r="I361" s="179"/>
      <c r="J361" s="179"/>
      <c r="K361" s="179"/>
      <c r="L361" s="179"/>
      <c r="M361" s="91">
        <f t="shared" si="34"/>
        <v>0</v>
      </c>
      <c r="N361" s="179"/>
      <c r="O361" s="13" t="b">
        <f t="shared" si="35"/>
        <v>1</v>
      </c>
      <c r="P361" s="13" t="b">
        <f t="shared" si="36"/>
        <v>1</v>
      </c>
      <c r="Q361" s="13" t="b">
        <f t="shared" si="31"/>
        <v>1</v>
      </c>
      <c r="R361" s="13" t="b">
        <f t="shared" si="32"/>
        <v>1</v>
      </c>
      <c r="S361" s="13" t="b">
        <f t="shared" si="33"/>
        <v>1</v>
      </c>
    </row>
    <row r="362" spans="1:19" ht="15.75">
      <c r="A362" s="90">
        <v>347</v>
      </c>
      <c r="B362" s="185"/>
      <c r="C362" s="185"/>
      <c r="D362" s="177"/>
      <c r="E362" s="177"/>
      <c r="F362" s="177"/>
      <c r="G362" s="178"/>
      <c r="H362" s="178"/>
      <c r="I362" s="179"/>
      <c r="J362" s="179"/>
      <c r="K362" s="179"/>
      <c r="L362" s="179"/>
      <c r="M362" s="91">
        <f t="shared" si="34"/>
        <v>0</v>
      </c>
      <c r="N362" s="179"/>
      <c r="O362" s="13" t="b">
        <f t="shared" si="35"/>
        <v>1</v>
      </c>
      <c r="P362" s="13" t="b">
        <f t="shared" si="36"/>
        <v>1</v>
      </c>
      <c r="Q362" s="13" t="b">
        <f t="shared" si="31"/>
        <v>1</v>
      </c>
      <c r="R362" s="13" t="b">
        <f t="shared" si="32"/>
        <v>1</v>
      </c>
      <c r="S362" s="13" t="b">
        <f t="shared" si="33"/>
        <v>1</v>
      </c>
    </row>
    <row r="363" spans="1:19" ht="15.75">
      <c r="A363" s="90">
        <v>348</v>
      </c>
      <c r="B363" s="185"/>
      <c r="C363" s="185"/>
      <c r="D363" s="177"/>
      <c r="E363" s="177"/>
      <c r="F363" s="177"/>
      <c r="G363" s="178"/>
      <c r="H363" s="178"/>
      <c r="I363" s="179"/>
      <c r="J363" s="179"/>
      <c r="K363" s="179"/>
      <c r="L363" s="179"/>
      <c r="M363" s="91">
        <f t="shared" si="34"/>
        <v>0</v>
      </c>
      <c r="N363" s="179"/>
      <c r="O363" s="13" t="b">
        <f t="shared" si="35"/>
        <v>1</v>
      </c>
      <c r="P363" s="13" t="b">
        <f t="shared" si="36"/>
        <v>1</v>
      </c>
      <c r="Q363" s="13" t="b">
        <f t="shared" si="31"/>
        <v>1</v>
      </c>
      <c r="R363" s="13" t="b">
        <f t="shared" si="32"/>
        <v>1</v>
      </c>
      <c r="S363" s="13" t="b">
        <f t="shared" si="33"/>
        <v>1</v>
      </c>
    </row>
    <row r="364" spans="1:19" ht="15.75">
      <c r="A364" s="90">
        <v>349</v>
      </c>
      <c r="B364" s="185"/>
      <c r="C364" s="185"/>
      <c r="D364" s="177"/>
      <c r="E364" s="177"/>
      <c r="F364" s="177"/>
      <c r="G364" s="178"/>
      <c r="H364" s="178"/>
      <c r="I364" s="179"/>
      <c r="J364" s="179"/>
      <c r="K364" s="179"/>
      <c r="L364" s="179"/>
      <c r="M364" s="91">
        <f t="shared" si="34"/>
        <v>0</v>
      </c>
      <c r="N364" s="179"/>
      <c r="O364" s="13" t="b">
        <f t="shared" si="35"/>
        <v>1</v>
      </c>
      <c r="P364" s="13" t="b">
        <f t="shared" si="36"/>
        <v>1</v>
      </c>
      <c r="Q364" s="13" t="b">
        <f t="shared" si="31"/>
        <v>1</v>
      </c>
      <c r="R364" s="13" t="b">
        <f t="shared" si="32"/>
        <v>1</v>
      </c>
      <c r="S364" s="13" t="b">
        <f t="shared" si="33"/>
        <v>1</v>
      </c>
    </row>
    <row r="365" spans="1:19" ht="15.75">
      <c r="A365" s="90">
        <v>350</v>
      </c>
      <c r="B365" s="185"/>
      <c r="C365" s="185"/>
      <c r="D365" s="177"/>
      <c r="E365" s="177"/>
      <c r="F365" s="177"/>
      <c r="G365" s="178"/>
      <c r="H365" s="178"/>
      <c r="I365" s="179"/>
      <c r="J365" s="179"/>
      <c r="K365" s="179"/>
      <c r="L365" s="179"/>
      <c r="M365" s="91">
        <f t="shared" si="34"/>
        <v>0</v>
      </c>
      <c r="N365" s="179"/>
      <c r="O365" s="13" t="b">
        <f t="shared" si="35"/>
        <v>1</v>
      </c>
      <c r="P365" s="13" t="b">
        <f t="shared" si="36"/>
        <v>1</v>
      </c>
      <c r="Q365" s="13" t="b">
        <f t="shared" si="31"/>
        <v>1</v>
      </c>
      <c r="R365" s="13" t="b">
        <f t="shared" si="32"/>
        <v>1</v>
      </c>
      <c r="S365" s="13" t="b">
        <f t="shared" si="33"/>
        <v>1</v>
      </c>
    </row>
    <row r="366" spans="1:19" ht="15.75">
      <c r="A366" s="90">
        <v>351</v>
      </c>
      <c r="B366" s="185"/>
      <c r="C366" s="185"/>
      <c r="D366" s="177"/>
      <c r="E366" s="177"/>
      <c r="F366" s="177"/>
      <c r="G366" s="178"/>
      <c r="H366" s="178"/>
      <c r="I366" s="179"/>
      <c r="J366" s="179"/>
      <c r="K366" s="179"/>
      <c r="L366" s="179"/>
      <c r="M366" s="91">
        <f t="shared" si="34"/>
        <v>0</v>
      </c>
      <c r="N366" s="179"/>
      <c r="O366" s="13" t="b">
        <f t="shared" si="35"/>
        <v>1</v>
      </c>
      <c r="P366" s="13" t="b">
        <f t="shared" si="36"/>
        <v>1</v>
      </c>
      <c r="Q366" s="13" t="b">
        <f t="shared" si="31"/>
        <v>1</v>
      </c>
      <c r="R366" s="13" t="b">
        <f t="shared" si="32"/>
        <v>1</v>
      </c>
      <c r="S366" s="13" t="b">
        <f t="shared" si="33"/>
        <v>1</v>
      </c>
    </row>
    <row r="367" spans="1:19" ht="15.75">
      <c r="A367" s="90">
        <v>352</v>
      </c>
      <c r="B367" s="185"/>
      <c r="C367" s="185"/>
      <c r="D367" s="177"/>
      <c r="E367" s="177"/>
      <c r="F367" s="177"/>
      <c r="G367" s="178"/>
      <c r="H367" s="178"/>
      <c r="I367" s="179"/>
      <c r="J367" s="179"/>
      <c r="K367" s="179"/>
      <c r="L367" s="179"/>
      <c r="M367" s="91">
        <f t="shared" si="34"/>
        <v>0</v>
      </c>
      <c r="N367" s="179"/>
      <c r="O367" s="13" t="b">
        <f t="shared" si="35"/>
        <v>1</v>
      </c>
      <c r="P367" s="13" t="b">
        <f t="shared" si="36"/>
        <v>1</v>
      </c>
      <c r="Q367" s="13" t="b">
        <f t="shared" si="31"/>
        <v>1</v>
      </c>
      <c r="R367" s="13" t="b">
        <f t="shared" si="32"/>
        <v>1</v>
      </c>
      <c r="S367" s="13" t="b">
        <f t="shared" si="33"/>
        <v>1</v>
      </c>
    </row>
    <row r="368" spans="1:19" ht="15.75">
      <c r="A368" s="90">
        <v>353</v>
      </c>
      <c r="B368" s="185"/>
      <c r="C368" s="185"/>
      <c r="D368" s="177"/>
      <c r="E368" s="177"/>
      <c r="F368" s="177"/>
      <c r="G368" s="178"/>
      <c r="H368" s="178"/>
      <c r="I368" s="179"/>
      <c r="J368" s="179"/>
      <c r="K368" s="179"/>
      <c r="L368" s="179"/>
      <c r="M368" s="91">
        <f t="shared" si="34"/>
        <v>0</v>
      </c>
      <c r="N368" s="179"/>
      <c r="O368" s="13" t="b">
        <f t="shared" si="35"/>
        <v>1</v>
      </c>
      <c r="P368" s="13" t="b">
        <f t="shared" si="36"/>
        <v>1</v>
      </c>
      <c r="Q368" s="13" t="b">
        <f t="shared" si="31"/>
        <v>1</v>
      </c>
      <c r="R368" s="13" t="b">
        <f t="shared" si="32"/>
        <v>1</v>
      </c>
      <c r="S368" s="13" t="b">
        <f t="shared" si="33"/>
        <v>1</v>
      </c>
    </row>
    <row r="369" spans="1:19" ht="15.75">
      <c r="A369" s="90">
        <v>354</v>
      </c>
      <c r="B369" s="185"/>
      <c r="C369" s="185"/>
      <c r="D369" s="177"/>
      <c r="E369" s="177"/>
      <c r="F369" s="177"/>
      <c r="G369" s="178"/>
      <c r="H369" s="178"/>
      <c r="I369" s="179"/>
      <c r="J369" s="179"/>
      <c r="K369" s="179"/>
      <c r="L369" s="179"/>
      <c r="M369" s="91">
        <f t="shared" si="34"/>
        <v>0</v>
      </c>
      <c r="N369" s="179"/>
      <c r="O369" s="13" t="b">
        <f t="shared" si="35"/>
        <v>1</v>
      </c>
      <c r="P369" s="13" t="b">
        <f t="shared" si="36"/>
        <v>1</v>
      </c>
      <c r="Q369" s="13" t="b">
        <f t="shared" si="31"/>
        <v>1</v>
      </c>
      <c r="R369" s="13" t="b">
        <f t="shared" si="32"/>
        <v>1</v>
      </c>
      <c r="S369" s="13" t="b">
        <f t="shared" si="33"/>
        <v>1</v>
      </c>
    </row>
    <row r="370" spans="1:19" ht="15.75">
      <c r="A370" s="90">
        <v>355</v>
      </c>
      <c r="B370" s="185"/>
      <c r="C370" s="185"/>
      <c r="D370" s="177"/>
      <c r="E370" s="177"/>
      <c r="F370" s="177"/>
      <c r="G370" s="178"/>
      <c r="H370" s="178"/>
      <c r="I370" s="179"/>
      <c r="J370" s="179"/>
      <c r="K370" s="179"/>
      <c r="L370" s="179"/>
      <c r="M370" s="91">
        <f t="shared" si="34"/>
        <v>0</v>
      </c>
      <c r="N370" s="179"/>
      <c r="O370" s="13" t="b">
        <f t="shared" si="35"/>
        <v>1</v>
      </c>
      <c r="P370" s="13" t="b">
        <f t="shared" si="36"/>
        <v>1</v>
      </c>
      <c r="Q370" s="13" t="b">
        <f t="shared" si="31"/>
        <v>1</v>
      </c>
      <c r="R370" s="13" t="b">
        <f t="shared" si="32"/>
        <v>1</v>
      </c>
      <c r="S370" s="13" t="b">
        <f t="shared" si="33"/>
        <v>1</v>
      </c>
    </row>
    <row r="371" spans="1:19" ht="15.75">
      <c r="A371" s="90">
        <v>356</v>
      </c>
      <c r="B371" s="185"/>
      <c r="C371" s="185"/>
      <c r="D371" s="177"/>
      <c r="E371" s="177"/>
      <c r="F371" s="177"/>
      <c r="G371" s="178"/>
      <c r="H371" s="178"/>
      <c r="I371" s="179"/>
      <c r="J371" s="179"/>
      <c r="K371" s="179"/>
      <c r="L371" s="179"/>
      <c r="M371" s="91">
        <f t="shared" si="34"/>
        <v>0</v>
      </c>
      <c r="N371" s="179"/>
      <c r="O371" s="13" t="b">
        <f t="shared" si="35"/>
        <v>1</v>
      </c>
      <c r="P371" s="13" t="b">
        <f t="shared" si="36"/>
        <v>1</v>
      </c>
      <c r="Q371" s="13" t="b">
        <f t="shared" si="31"/>
        <v>1</v>
      </c>
      <c r="R371" s="13" t="b">
        <f t="shared" si="32"/>
        <v>1</v>
      </c>
      <c r="S371" s="13" t="b">
        <f t="shared" si="33"/>
        <v>1</v>
      </c>
    </row>
    <row r="372" spans="1:19" ht="15.75">
      <c r="A372" s="90">
        <v>357</v>
      </c>
      <c r="B372" s="185"/>
      <c r="C372" s="185"/>
      <c r="D372" s="177"/>
      <c r="E372" s="177"/>
      <c r="F372" s="177"/>
      <c r="G372" s="178"/>
      <c r="H372" s="178"/>
      <c r="I372" s="179"/>
      <c r="J372" s="179"/>
      <c r="K372" s="179"/>
      <c r="L372" s="179"/>
      <c r="M372" s="91">
        <f t="shared" si="34"/>
        <v>0</v>
      </c>
      <c r="N372" s="179"/>
      <c r="O372" s="13" t="b">
        <f t="shared" si="35"/>
        <v>1</v>
      </c>
      <c r="P372" s="13" t="b">
        <f t="shared" si="36"/>
        <v>1</v>
      </c>
      <c r="Q372" s="13" t="b">
        <f t="shared" si="31"/>
        <v>1</v>
      </c>
      <c r="R372" s="13" t="b">
        <f t="shared" si="32"/>
        <v>1</v>
      </c>
      <c r="S372" s="13" t="b">
        <f t="shared" si="33"/>
        <v>1</v>
      </c>
    </row>
    <row r="373" spans="1:19" ht="15.75">
      <c r="A373" s="90">
        <v>358</v>
      </c>
      <c r="B373" s="185"/>
      <c r="C373" s="185"/>
      <c r="D373" s="177"/>
      <c r="E373" s="177"/>
      <c r="F373" s="177"/>
      <c r="G373" s="178"/>
      <c r="H373" s="178"/>
      <c r="I373" s="179"/>
      <c r="J373" s="179"/>
      <c r="K373" s="179"/>
      <c r="L373" s="179"/>
      <c r="M373" s="91">
        <f t="shared" si="34"/>
        <v>0</v>
      </c>
      <c r="N373" s="179"/>
      <c r="O373" s="13" t="b">
        <f t="shared" si="35"/>
        <v>1</v>
      </c>
      <c r="P373" s="13" t="b">
        <f t="shared" si="36"/>
        <v>1</v>
      </c>
      <c r="Q373" s="13" t="b">
        <f t="shared" si="31"/>
        <v>1</v>
      </c>
      <c r="R373" s="13" t="b">
        <f t="shared" si="32"/>
        <v>1</v>
      </c>
      <c r="S373" s="13" t="b">
        <f t="shared" si="33"/>
        <v>1</v>
      </c>
    </row>
    <row r="374" spans="1:19" ht="15.75">
      <c r="A374" s="90">
        <v>359</v>
      </c>
      <c r="B374" s="185"/>
      <c r="C374" s="185"/>
      <c r="D374" s="177"/>
      <c r="E374" s="177"/>
      <c r="F374" s="177"/>
      <c r="G374" s="178"/>
      <c r="H374" s="178"/>
      <c r="I374" s="179"/>
      <c r="J374" s="179"/>
      <c r="K374" s="179"/>
      <c r="L374" s="179"/>
      <c r="M374" s="91">
        <f t="shared" si="34"/>
        <v>0</v>
      </c>
      <c r="N374" s="179"/>
      <c r="O374" s="13" t="b">
        <f t="shared" si="35"/>
        <v>1</v>
      </c>
      <c r="P374" s="13" t="b">
        <f t="shared" si="36"/>
        <v>1</v>
      </c>
      <c r="Q374" s="13" t="b">
        <f t="shared" si="31"/>
        <v>1</v>
      </c>
      <c r="R374" s="13" t="b">
        <f t="shared" si="32"/>
        <v>1</v>
      </c>
      <c r="S374" s="13" t="b">
        <f t="shared" si="33"/>
        <v>1</v>
      </c>
    </row>
    <row r="375" spans="1:19" ht="15.75">
      <c r="A375" s="90">
        <v>360</v>
      </c>
      <c r="B375" s="185"/>
      <c r="C375" s="185"/>
      <c r="D375" s="177"/>
      <c r="E375" s="177"/>
      <c r="F375" s="177"/>
      <c r="G375" s="178"/>
      <c r="H375" s="178"/>
      <c r="I375" s="179"/>
      <c r="J375" s="179"/>
      <c r="K375" s="179"/>
      <c r="L375" s="179"/>
      <c r="M375" s="91">
        <f t="shared" si="34"/>
        <v>0</v>
      </c>
      <c r="N375" s="179"/>
      <c r="O375" s="13" t="b">
        <f t="shared" si="35"/>
        <v>1</v>
      </c>
      <c r="P375" s="13" t="b">
        <f t="shared" si="36"/>
        <v>1</v>
      </c>
      <c r="Q375" s="13" t="b">
        <f t="shared" si="31"/>
        <v>1</v>
      </c>
      <c r="R375" s="13" t="b">
        <f t="shared" si="32"/>
        <v>1</v>
      </c>
      <c r="S375" s="13" t="b">
        <f t="shared" si="33"/>
        <v>1</v>
      </c>
    </row>
    <row r="376" spans="1:19" ht="15.75">
      <c r="A376" s="90">
        <v>361</v>
      </c>
      <c r="B376" s="185"/>
      <c r="C376" s="185"/>
      <c r="D376" s="177"/>
      <c r="E376" s="177"/>
      <c r="F376" s="177"/>
      <c r="G376" s="178"/>
      <c r="H376" s="178"/>
      <c r="I376" s="179"/>
      <c r="J376" s="179"/>
      <c r="K376" s="179"/>
      <c r="L376" s="179"/>
      <c r="M376" s="91">
        <f t="shared" si="34"/>
        <v>0</v>
      </c>
      <c r="N376" s="179"/>
      <c r="O376" s="13" t="b">
        <f t="shared" si="35"/>
        <v>1</v>
      </c>
      <c r="P376" s="13" t="b">
        <f t="shared" si="36"/>
        <v>1</v>
      </c>
      <c r="Q376" s="13" t="b">
        <f t="shared" si="31"/>
        <v>1</v>
      </c>
      <c r="R376" s="13" t="b">
        <f t="shared" si="32"/>
        <v>1</v>
      </c>
      <c r="S376" s="13" t="b">
        <f t="shared" si="33"/>
        <v>1</v>
      </c>
    </row>
    <row r="377" spans="1:19" ht="15.75">
      <c r="A377" s="90">
        <v>362</v>
      </c>
      <c r="B377" s="185"/>
      <c r="C377" s="185"/>
      <c r="D377" s="177"/>
      <c r="E377" s="177"/>
      <c r="F377" s="177"/>
      <c r="G377" s="178"/>
      <c r="H377" s="178"/>
      <c r="I377" s="179"/>
      <c r="J377" s="179"/>
      <c r="K377" s="179"/>
      <c r="L377" s="179"/>
      <c r="M377" s="91">
        <f t="shared" si="34"/>
        <v>0</v>
      </c>
      <c r="N377" s="179"/>
      <c r="O377" s="13" t="b">
        <f t="shared" si="35"/>
        <v>1</v>
      </c>
      <c r="P377" s="13" t="b">
        <f t="shared" si="36"/>
        <v>1</v>
      </c>
      <c r="Q377" s="13" t="b">
        <f t="shared" si="31"/>
        <v>1</v>
      </c>
      <c r="R377" s="13" t="b">
        <f t="shared" si="32"/>
        <v>1</v>
      </c>
      <c r="S377" s="13" t="b">
        <f t="shared" si="33"/>
        <v>1</v>
      </c>
    </row>
    <row r="378" spans="1:19" ht="15.75">
      <c r="A378" s="90">
        <v>363</v>
      </c>
      <c r="B378" s="185"/>
      <c r="C378" s="185"/>
      <c r="D378" s="177"/>
      <c r="E378" s="177"/>
      <c r="F378" s="177"/>
      <c r="G378" s="178"/>
      <c r="H378" s="178"/>
      <c r="I378" s="179"/>
      <c r="J378" s="179"/>
      <c r="K378" s="179"/>
      <c r="L378" s="179"/>
      <c r="M378" s="91">
        <f t="shared" si="34"/>
        <v>0</v>
      </c>
      <c r="N378" s="179"/>
      <c r="O378" s="13" t="b">
        <f t="shared" si="35"/>
        <v>1</v>
      </c>
      <c r="P378" s="13" t="b">
        <f t="shared" si="36"/>
        <v>1</v>
      </c>
      <c r="Q378" s="13" t="b">
        <f t="shared" si="31"/>
        <v>1</v>
      </c>
      <c r="R378" s="13" t="b">
        <f t="shared" si="32"/>
        <v>1</v>
      </c>
      <c r="S378" s="13" t="b">
        <f t="shared" si="33"/>
        <v>1</v>
      </c>
    </row>
    <row r="379" spans="1:19" ht="15.75">
      <c r="A379" s="90">
        <v>364</v>
      </c>
      <c r="B379" s="185"/>
      <c r="C379" s="185"/>
      <c r="D379" s="177"/>
      <c r="E379" s="177"/>
      <c r="F379" s="177"/>
      <c r="G379" s="178"/>
      <c r="H379" s="178"/>
      <c r="I379" s="179"/>
      <c r="J379" s="179"/>
      <c r="K379" s="179"/>
      <c r="L379" s="179"/>
      <c r="M379" s="91">
        <f t="shared" si="34"/>
        <v>0</v>
      </c>
      <c r="N379" s="179"/>
      <c r="O379" s="13" t="b">
        <f t="shared" si="35"/>
        <v>1</v>
      </c>
      <c r="P379" s="13" t="b">
        <f t="shared" si="36"/>
        <v>1</v>
      </c>
      <c r="Q379" s="13" t="b">
        <f t="shared" si="31"/>
        <v>1</v>
      </c>
      <c r="R379" s="13" t="b">
        <f t="shared" si="32"/>
        <v>1</v>
      </c>
      <c r="S379" s="13" t="b">
        <f t="shared" si="33"/>
        <v>1</v>
      </c>
    </row>
    <row r="380" spans="1:19" ht="15.75">
      <c r="A380" s="90">
        <v>365</v>
      </c>
      <c r="B380" s="185"/>
      <c r="C380" s="185"/>
      <c r="D380" s="177"/>
      <c r="E380" s="177"/>
      <c r="F380" s="177"/>
      <c r="G380" s="178"/>
      <c r="H380" s="178"/>
      <c r="I380" s="179"/>
      <c r="J380" s="179"/>
      <c r="K380" s="179"/>
      <c r="L380" s="179"/>
      <c r="M380" s="91">
        <f t="shared" si="34"/>
        <v>0</v>
      </c>
      <c r="N380" s="179"/>
      <c r="O380" s="13" t="b">
        <f t="shared" si="35"/>
        <v>1</v>
      </c>
      <c r="P380" s="13" t="b">
        <f t="shared" si="36"/>
        <v>1</v>
      </c>
      <c r="Q380" s="13" t="b">
        <f t="shared" si="31"/>
        <v>1</v>
      </c>
      <c r="R380" s="13" t="b">
        <f t="shared" si="32"/>
        <v>1</v>
      </c>
      <c r="S380" s="13" t="b">
        <f t="shared" si="33"/>
        <v>1</v>
      </c>
    </row>
    <row r="381" spans="1:19" ht="15.75">
      <c r="A381" s="90">
        <v>366</v>
      </c>
      <c r="B381" s="185"/>
      <c r="C381" s="185"/>
      <c r="D381" s="177"/>
      <c r="E381" s="177"/>
      <c r="F381" s="177"/>
      <c r="G381" s="178"/>
      <c r="H381" s="178"/>
      <c r="I381" s="179"/>
      <c r="J381" s="179"/>
      <c r="K381" s="179"/>
      <c r="L381" s="179"/>
      <c r="M381" s="91">
        <f t="shared" si="34"/>
        <v>0</v>
      </c>
      <c r="N381" s="179"/>
      <c r="O381" s="13" t="b">
        <f t="shared" si="35"/>
        <v>1</v>
      </c>
      <c r="P381" s="13" t="b">
        <f t="shared" si="36"/>
        <v>1</v>
      </c>
      <c r="Q381" s="13" t="b">
        <f t="shared" si="31"/>
        <v>1</v>
      </c>
      <c r="R381" s="13" t="b">
        <f t="shared" si="32"/>
        <v>1</v>
      </c>
      <c r="S381" s="13" t="b">
        <f t="shared" si="33"/>
        <v>1</v>
      </c>
    </row>
    <row r="382" spans="1:19" ht="15.75">
      <c r="A382" s="90">
        <v>367</v>
      </c>
      <c r="B382" s="185"/>
      <c r="C382" s="185"/>
      <c r="D382" s="177"/>
      <c r="E382" s="177"/>
      <c r="F382" s="177"/>
      <c r="G382" s="178"/>
      <c r="H382" s="178"/>
      <c r="I382" s="179"/>
      <c r="J382" s="179"/>
      <c r="K382" s="179"/>
      <c r="L382" s="179"/>
      <c r="M382" s="91">
        <f t="shared" si="34"/>
        <v>0</v>
      </c>
      <c r="N382" s="179"/>
      <c r="O382" s="13" t="b">
        <f t="shared" si="35"/>
        <v>1</v>
      </c>
      <c r="P382" s="13" t="b">
        <f t="shared" si="36"/>
        <v>1</v>
      </c>
      <c r="Q382" s="13" t="b">
        <f t="shared" si="31"/>
        <v>1</v>
      </c>
      <c r="R382" s="13" t="b">
        <f t="shared" si="32"/>
        <v>1</v>
      </c>
      <c r="S382" s="13" t="b">
        <f t="shared" si="33"/>
        <v>1</v>
      </c>
    </row>
    <row r="383" spans="1:19" ht="15.75">
      <c r="A383" s="90">
        <v>368</v>
      </c>
      <c r="B383" s="185"/>
      <c r="C383" s="185"/>
      <c r="D383" s="177"/>
      <c r="E383" s="177"/>
      <c r="F383" s="177"/>
      <c r="G383" s="178"/>
      <c r="H383" s="178"/>
      <c r="I383" s="179"/>
      <c r="J383" s="179"/>
      <c r="K383" s="179"/>
      <c r="L383" s="179"/>
      <c r="M383" s="91">
        <f t="shared" si="34"/>
        <v>0</v>
      </c>
      <c r="N383" s="179"/>
      <c r="O383" s="13" t="b">
        <f t="shared" si="35"/>
        <v>1</v>
      </c>
      <c r="P383" s="13" t="b">
        <f t="shared" si="36"/>
        <v>1</v>
      </c>
      <c r="Q383" s="13" t="b">
        <f t="shared" si="31"/>
        <v>1</v>
      </c>
      <c r="R383" s="13" t="b">
        <f t="shared" si="32"/>
        <v>1</v>
      </c>
      <c r="S383" s="13" t="b">
        <f t="shared" si="33"/>
        <v>1</v>
      </c>
    </row>
    <row r="384" spans="1:19" ht="15.75">
      <c r="A384" s="90">
        <v>369</v>
      </c>
      <c r="B384" s="185"/>
      <c r="C384" s="185"/>
      <c r="D384" s="177"/>
      <c r="E384" s="177"/>
      <c r="F384" s="177"/>
      <c r="G384" s="178"/>
      <c r="H384" s="178"/>
      <c r="I384" s="179"/>
      <c r="J384" s="179"/>
      <c r="K384" s="179"/>
      <c r="L384" s="179"/>
      <c r="M384" s="91">
        <f t="shared" si="34"/>
        <v>0</v>
      </c>
      <c r="N384" s="179"/>
      <c r="O384" s="13" t="b">
        <f t="shared" si="35"/>
        <v>1</v>
      </c>
      <c r="P384" s="13" t="b">
        <f t="shared" si="36"/>
        <v>1</v>
      </c>
      <c r="Q384" s="13" t="b">
        <f t="shared" si="31"/>
        <v>1</v>
      </c>
      <c r="R384" s="13" t="b">
        <f t="shared" si="32"/>
        <v>1</v>
      </c>
      <c r="S384" s="13" t="b">
        <f t="shared" si="33"/>
        <v>1</v>
      </c>
    </row>
    <row r="385" spans="1:19" ht="15.75">
      <c r="A385" s="90">
        <v>370</v>
      </c>
      <c r="B385" s="185"/>
      <c r="C385" s="185"/>
      <c r="D385" s="177"/>
      <c r="E385" s="177"/>
      <c r="F385" s="177"/>
      <c r="G385" s="178"/>
      <c r="H385" s="178"/>
      <c r="I385" s="179"/>
      <c r="J385" s="179"/>
      <c r="K385" s="179"/>
      <c r="L385" s="179"/>
      <c r="M385" s="91">
        <f t="shared" si="34"/>
        <v>0</v>
      </c>
      <c r="N385" s="179"/>
      <c r="O385" s="13" t="b">
        <f t="shared" si="35"/>
        <v>1</v>
      </c>
      <c r="P385" s="13" t="b">
        <f t="shared" si="36"/>
        <v>1</v>
      </c>
      <c r="Q385" s="13" t="b">
        <f t="shared" si="31"/>
        <v>1</v>
      </c>
      <c r="R385" s="13" t="b">
        <f t="shared" si="32"/>
        <v>1</v>
      </c>
      <c r="S385" s="13" t="b">
        <f t="shared" si="33"/>
        <v>1</v>
      </c>
    </row>
    <row r="386" spans="1:19" ht="15.75">
      <c r="A386" s="90">
        <v>371</v>
      </c>
      <c r="B386" s="185"/>
      <c r="C386" s="185"/>
      <c r="D386" s="177"/>
      <c r="E386" s="177"/>
      <c r="F386" s="177"/>
      <c r="G386" s="178"/>
      <c r="H386" s="178"/>
      <c r="I386" s="179"/>
      <c r="J386" s="179"/>
      <c r="K386" s="179"/>
      <c r="L386" s="179"/>
      <c r="M386" s="91">
        <f t="shared" si="34"/>
        <v>0</v>
      </c>
      <c r="N386" s="179"/>
      <c r="O386" s="13" t="b">
        <f t="shared" si="35"/>
        <v>1</v>
      </c>
      <c r="P386" s="13" t="b">
        <f t="shared" si="36"/>
        <v>1</v>
      </c>
      <c r="Q386" s="13" t="b">
        <f t="shared" si="31"/>
        <v>1</v>
      </c>
      <c r="R386" s="13" t="b">
        <f t="shared" si="32"/>
        <v>1</v>
      </c>
      <c r="S386" s="13" t="b">
        <f t="shared" si="33"/>
        <v>1</v>
      </c>
    </row>
    <row r="387" spans="1:19" ht="15.75">
      <c r="A387" s="90">
        <v>372</v>
      </c>
      <c r="B387" s="185"/>
      <c r="C387" s="185"/>
      <c r="D387" s="177"/>
      <c r="E387" s="177"/>
      <c r="F387" s="177"/>
      <c r="G387" s="178"/>
      <c r="H387" s="178"/>
      <c r="I387" s="179"/>
      <c r="J387" s="179"/>
      <c r="K387" s="179"/>
      <c r="L387" s="179"/>
      <c r="M387" s="91">
        <f t="shared" si="34"/>
        <v>0</v>
      </c>
      <c r="N387" s="179"/>
      <c r="O387" s="13" t="b">
        <f t="shared" si="35"/>
        <v>1</v>
      </c>
      <c r="P387" s="13" t="b">
        <f t="shared" si="36"/>
        <v>1</v>
      </c>
      <c r="Q387" s="13" t="b">
        <f t="shared" si="31"/>
        <v>1</v>
      </c>
      <c r="R387" s="13" t="b">
        <f t="shared" si="32"/>
        <v>1</v>
      </c>
      <c r="S387" s="13" t="b">
        <f t="shared" si="33"/>
        <v>1</v>
      </c>
    </row>
    <row r="388" spans="1:19" ht="15.75">
      <c r="A388" s="90">
        <v>373</v>
      </c>
      <c r="B388" s="185"/>
      <c r="C388" s="185"/>
      <c r="D388" s="177"/>
      <c r="E388" s="177"/>
      <c r="F388" s="177"/>
      <c r="G388" s="178"/>
      <c r="H388" s="178"/>
      <c r="I388" s="179"/>
      <c r="J388" s="179"/>
      <c r="K388" s="179"/>
      <c r="L388" s="179"/>
      <c r="M388" s="91">
        <f t="shared" si="34"/>
        <v>0</v>
      </c>
      <c r="N388" s="179"/>
      <c r="O388" s="13" t="b">
        <f t="shared" si="35"/>
        <v>1</v>
      </c>
      <c r="P388" s="13" t="b">
        <f t="shared" si="36"/>
        <v>1</v>
      </c>
      <c r="Q388" s="13" t="b">
        <f t="shared" si="31"/>
        <v>1</v>
      </c>
      <c r="R388" s="13" t="b">
        <f t="shared" si="32"/>
        <v>1</v>
      </c>
      <c r="S388" s="13" t="b">
        <f t="shared" si="33"/>
        <v>1</v>
      </c>
    </row>
    <row r="389" spans="1:19" ht="15.75">
      <c r="A389" s="90">
        <v>374</v>
      </c>
      <c r="B389" s="185"/>
      <c r="C389" s="185"/>
      <c r="D389" s="177"/>
      <c r="E389" s="177"/>
      <c r="F389" s="177"/>
      <c r="G389" s="178"/>
      <c r="H389" s="178"/>
      <c r="I389" s="179"/>
      <c r="J389" s="179"/>
      <c r="K389" s="179"/>
      <c r="L389" s="179"/>
      <c r="M389" s="91">
        <f t="shared" si="34"/>
        <v>0</v>
      </c>
      <c r="N389" s="179"/>
      <c r="O389" s="13" t="b">
        <f t="shared" si="35"/>
        <v>1</v>
      </c>
      <c r="P389" s="13" t="b">
        <f t="shared" si="36"/>
        <v>1</v>
      </c>
      <c r="Q389" s="13" t="b">
        <f t="shared" si="31"/>
        <v>1</v>
      </c>
      <c r="R389" s="13" t="b">
        <f t="shared" si="32"/>
        <v>1</v>
      </c>
      <c r="S389" s="13" t="b">
        <f t="shared" si="33"/>
        <v>1</v>
      </c>
    </row>
    <row r="390" spans="1:19" ht="15.75">
      <c r="A390" s="90">
        <v>375</v>
      </c>
      <c r="B390" s="185"/>
      <c r="C390" s="185"/>
      <c r="D390" s="177"/>
      <c r="E390" s="177"/>
      <c r="F390" s="177"/>
      <c r="G390" s="178"/>
      <c r="H390" s="178"/>
      <c r="I390" s="179"/>
      <c r="J390" s="179"/>
      <c r="K390" s="179"/>
      <c r="L390" s="179"/>
      <c r="M390" s="91">
        <f t="shared" si="34"/>
        <v>0</v>
      </c>
      <c r="N390" s="179"/>
      <c r="O390" s="13" t="b">
        <f t="shared" si="35"/>
        <v>1</v>
      </c>
      <c r="P390" s="13" t="b">
        <f t="shared" si="36"/>
        <v>1</v>
      </c>
      <c r="Q390" s="13" t="b">
        <f t="shared" si="31"/>
        <v>1</v>
      </c>
      <c r="R390" s="13" t="b">
        <f t="shared" si="32"/>
        <v>1</v>
      </c>
      <c r="S390" s="13" t="b">
        <f t="shared" si="33"/>
        <v>1</v>
      </c>
    </row>
    <row r="391" spans="1:19" ht="15.75">
      <c r="A391" s="90">
        <v>376</v>
      </c>
      <c r="B391" s="185"/>
      <c r="C391" s="185"/>
      <c r="D391" s="177"/>
      <c r="E391" s="177"/>
      <c r="F391" s="177"/>
      <c r="G391" s="178"/>
      <c r="H391" s="178"/>
      <c r="I391" s="179"/>
      <c r="J391" s="179"/>
      <c r="K391" s="179"/>
      <c r="L391" s="179"/>
      <c r="M391" s="91">
        <f t="shared" si="34"/>
        <v>0</v>
      </c>
      <c r="N391" s="179"/>
      <c r="O391" s="13" t="b">
        <f t="shared" si="35"/>
        <v>1</v>
      </c>
      <c r="P391" s="13" t="b">
        <f t="shared" si="36"/>
        <v>1</v>
      </c>
      <c r="Q391" s="13" t="b">
        <f t="shared" si="31"/>
        <v>1</v>
      </c>
      <c r="R391" s="13" t="b">
        <f t="shared" si="32"/>
        <v>1</v>
      </c>
      <c r="S391" s="13" t="b">
        <f t="shared" si="33"/>
        <v>1</v>
      </c>
    </row>
    <row r="392" spans="1:19" ht="15.75">
      <c r="A392" s="90">
        <v>377</v>
      </c>
      <c r="B392" s="185"/>
      <c r="C392" s="185"/>
      <c r="D392" s="177"/>
      <c r="E392" s="177"/>
      <c r="F392" s="177"/>
      <c r="G392" s="178"/>
      <c r="H392" s="178"/>
      <c r="I392" s="179"/>
      <c r="J392" s="179"/>
      <c r="K392" s="179"/>
      <c r="L392" s="179"/>
      <c r="M392" s="91">
        <f t="shared" si="34"/>
        <v>0</v>
      </c>
      <c r="N392" s="179"/>
      <c r="O392" s="13" t="b">
        <f t="shared" si="35"/>
        <v>1</v>
      </c>
      <c r="P392" s="13" t="b">
        <f t="shared" si="36"/>
        <v>1</v>
      </c>
      <c r="Q392" s="13" t="b">
        <f t="shared" si="31"/>
        <v>1</v>
      </c>
      <c r="R392" s="13" t="b">
        <f t="shared" si="32"/>
        <v>1</v>
      </c>
      <c r="S392" s="13" t="b">
        <f t="shared" si="33"/>
        <v>1</v>
      </c>
    </row>
    <row r="393" spans="1:19" ht="15.75">
      <c r="A393" s="90">
        <v>378</v>
      </c>
      <c r="B393" s="185"/>
      <c r="C393" s="185"/>
      <c r="D393" s="177"/>
      <c r="E393" s="177"/>
      <c r="F393" s="177"/>
      <c r="G393" s="178"/>
      <c r="H393" s="178"/>
      <c r="I393" s="179"/>
      <c r="J393" s="179"/>
      <c r="K393" s="179"/>
      <c r="L393" s="179"/>
      <c r="M393" s="91">
        <f t="shared" si="34"/>
        <v>0</v>
      </c>
      <c r="N393" s="179"/>
      <c r="O393" s="13" t="b">
        <f t="shared" si="35"/>
        <v>1</v>
      </c>
      <c r="P393" s="13" t="b">
        <f t="shared" si="36"/>
        <v>1</v>
      </c>
      <c r="Q393" s="13" t="b">
        <f t="shared" si="31"/>
        <v>1</v>
      </c>
      <c r="R393" s="13" t="b">
        <f t="shared" si="32"/>
        <v>1</v>
      </c>
      <c r="S393" s="13" t="b">
        <f t="shared" si="33"/>
        <v>1</v>
      </c>
    </row>
    <row r="394" spans="1:19" ht="15.75">
      <c r="A394" s="90">
        <v>379</v>
      </c>
      <c r="B394" s="185"/>
      <c r="C394" s="185"/>
      <c r="D394" s="177"/>
      <c r="E394" s="177"/>
      <c r="F394" s="177"/>
      <c r="G394" s="178"/>
      <c r="H394" s="178"/>
      <c r="I394" s="179"/>
      <c r="J394" s="179"/>
      <c r="K394" s="179"/>
      <c r="L394" s="179"/>
      <c r="M394" s="91">
        <f t="shared" si="34"/>
        <v>0</v>
      </c>
      <c r="N394" s="179"/>
      <c r="O394" s="13" t="b">
        <f t="shared" si="35"/>
        <v>1</v>
      </c>
      <c r="P394" s="13" t="b">
        <f t="shared" si="36"/>
        <v>1</v>
      </c>
      <c r="Q394" s="13" t="b">
        <f t="shared" si="31"/>
        <v>1</v>
      </c>
      <c r="R394" s="13" t="b">
        <f t="shared" si="32"/>
        <v>1</v>
      </c>
      <c r="S394" s="13" t="b">
        <f t="shared" si="33"/>
        <v>1</v>
      </c>
    </row>
    <row r="395" spans="1:19" ht="15.75">
      <c r="A395" s="90">
        <v>380</v>
      </c>
      <c r="B395" s="185"/>
      <c r="C395" s="185"/>
      <c r="D395" s="177"/>
      <c r="E395" s="177"/>
      <c r="F395" s="177"/>
      <c r="G395" s="178"/>
      <c r="H395" s="178"/>
      <c r="I395" s="179"/>
      <c r="J395" s="179"/>
      <c r="K395" s="179"/>
      <c r="L395" s="179"/>
      <c r="M395" s="91">
        <f t="shared" si="34"/>
        <v>0</v>
      </c>
      <c r="N395" s="179"/>
      <c r="O395" s="13" t="b">
        <f t="shared" si="35"/>
        <v>1</v>
      </c>
      <c r="P395" s="13" t="b">
        <f t="shared" si="36"/>
        <v>1</v>
      </c>
      <c r="Q395" s="13" t="b">
        <f t="shared" si="31"/>
        <v>1</v>
      </c>
      <c r="R395" s="13" t="b">
        <f t="shared" si="32"/>
        <v>1</v>
      </c>
      <c r="S395" s="13" t="b">
        <f t="shared" si="33"/>
        <v>1</v>
      </c>
    </row>
    <row r="396" spans="1:19" ht="15.75">
      <c r="A396" s="90">
        <v>381</v>
      </c>
      <c r="B396" s="185"/>
      <c r="C396" s="185"/>
      <c r="D396" s="177"/>
      <c r="E396" s="177"/>
      <c r="F396" s="177"/>
      <c r="G396" s="178"/>
      <c r="H396" s="178"/>
      <c r="I396" s="179"/>
      <c r="J396" s="179"/>
      <c r="K396" s="179"/>
      <c r="L396" s="179"/>
      <c r="M396" s="91">
        <f t="shared" si="34"/>
        <v>0</v>
      </c>
      <c r="N396" s="179"/>
      <c r="O396" s="13" t="b">
        <f t="shared" si="35"/>
        <v>1</v>
      </c>
      <c r="P396" s="13" t="b">
        <f t="shared" si="36"/>
        <v>1</v>
      </c>
      <c r="Q396" s="13" t="b">
        <f t="shared" si="31"/>
        <v>1</v>
      </c>
      <c r="R396" s="13" t="b">
        <f t="shared" si="32"/>
        <v>1</v>
      </c>
      <c r="S396" s="13" t="b">
        <f t="shared" si="33"/>
        <v>1</v>
      </c>
    </row>
    <row r="397" spans="1:19" ht="15.75">
      <c r="A397" s="90">
        <v>382</v>
      </c>
      <c r="B397" s="185"/>
      <c r="C397" s="185"/>
      <c r="D397" s="177"/>
      <c r="E397" s="177"/>
      <c r="F397" s="177"/>
      <c r="G397" s="178"/>
      <c r="H397" s="178"/>
      <c r="I397" s="179"/>
      <c r="J397" s="179"/>
      <c r="K397" s="179"/>
      <c r="L397" s="179"/>
      <c r="M397" s="91">
        <f t="shared" si="34"/>
        <v>0</v>
      </c>
      <c r="N397" s="179"/>
      <c r="O397" s="13" t="b">
        <f t="shared" si="35"/>
        <v>1</v>
      </c>
      <c r="P397" s="13" t="b">
        <f t="shared" si="36"/>
        <v>1</v>
      </c>
      <c r="Q397" s="13" t="b">
        <f t="shared" si="31"/>
        <v>1</v>
      </c>
      <c r="R397" s="13" t="b">
        <f t="shared" si="32"/>
        <v>1</v>
      </c>
      <c r="S397" s="13" t="b">
        <f t="shared" si="33"/>
        <v>1</v>
      </c>
    </row>
    <row r="398" spans="1:19" ht="15.75">
      <c r="A398" s="90">
        <v>383</v>
      </c>
      <c r="B398" s="185"/>
      <c r="C398" s="185"/>
      <c r="D398" s="177"/>
      <c r="E398" s="177"/>
      <c r="F398" s="177"/>
      <c r="G398" s="178"/>
      <c r="H398" s="178"/>
      <c r="I398" s="179"/>
      <c r="J398" s="179"/>
      <c r="K398" s="179"/>
      <c r="L398" s="179"/>
      <c r="M398" s="91">
        <f t="shared" si="34"/>
        <v>0</v>
      </c>
      <c r="N398" s="179"/>
      <c r="O398" s="13" t="b">
        <f t="shared" si="35"/>
        <v>1</v>
      </c>
      <c r="P398" s="13" t="b">
        <f t="shared" si="36"/>
        <v>1</v>
      </c>
      <c r="Q398" s="13" t="b">
        <f t="shared" si="31"/>
        <v>1</v>
      </c>
      <c r="R398" s="13" t="b">
        <f t="shared" si="32"/>
        <v>1</v>
      </c>
      <c r="S398" s="13" t="b">
        <f t="shared" si="33"/>
        <v>1</v>
      </c>
    </row>
    <row r="399" spans="1:19" ht="15.75">
      <c r="A399" s="90">
        <v>384</v>
      </c>
      <c r="B399" s="185"/>
      <c r="C399" s="185"/>
      <c r="D399" s="177"/>
      <c r="E399" s="177"/>
      <c r="F399" s="177"/>
      <c r="G399" s="178"/>
      <c r="H399" s="178"/>
      <c r="I399" s="179"/>
      <c r="J399" s="179"/>
      <c r="K399" s="179"/>
      <c r="L399" s="179"/>
      <c r="M399" s="91">
        <f t="shared" si="34"/>
        <v>0</v>
      </c>
      <c r="N399" s="179"/>
      <c r="O399" s="13" t="b">
        <f t="shared" si="35"/>
        <v>1</v>
      </c>
      <c r="P399" s="13" t="b">
        <f t="shared" si="36"/>
        <v>1</v>
      </c>
      <c r="Q399" s="13" t="b">
        <f t="shared" si="31"/>
        <v>1</v>
      </c>
      <c r="R399" s="13" t="b">
        <f t="shared" si="32"/>
        <v>1</v>
      </c>
      <c r="S399" s="13" t="b">
        <f t="shared" si="33"/>
        <v>1</v>
      </c>
    </row>
    <row r="400" spans="1:19" ht="15.75">
      <c r="A400" s="90">
        <v>385</v>
      </c>
      <c r="B400" s="185"/>
      <c r="C400" s="185"/>
      <c r="D400" s="177"/>
      <c r="E400" s="177"/>
      <c r="F400" s="177"/>
      <c r="G400" s="178"/>
      <c r="H400" s="178"/>
      <c r="I400" s="179"/>
      <c r="J400" s="179"/>
      <c r="K400" s="179"/>
      <c r="L400" s="179"/>
      <c r="M400" s="91">
        <f t="shared" si="34"/>
        <v>0</v>
      </c>
      <c r="N400" s="179"/>
      <c r="O400" s="13" t="b">
        <f t="shared" si="35"/>
        <v>1</v>
      </c>
      <c r="P400" s="13" t="b">
        <f t="shared" si="36"/>
        <v>1</v>
      </c>
      <c r="Q400" s="13" t="b">
        <f t="shared" ref="Q400:Q463" si="37">IF(D400="",TRUE,(IF(ISNUMBER(MATCH(D400,CountriesList,0)),TRUE,FALSE)))</f>
        <v>1</v>
      </c>
      <c r="R400" s="13" t="b">
        <f t="shared" ref="R400:R463" si="38">IF(E400="",TRUE,(IF(ISNUMBER(MATCH(E400,typeofentityList,0)),TRUE,FALSE)))</f>
        <v>1</v>
      </c>
      <c r="S400" s="13" t="b">
        <f t="shared" ref="S400:S463" si="39">IF(F400="",TRUE,(IF(ISNUMBER(MATCH(F400,RelationList,0)),TRUE,FALSE)))</f>
        <v>1</v>
      </c>
    </row>
    <row r="401" spans="1:19" ht="15.75">
      <c r="A401" s="90">
        <v>386</v>
      </c>
      <c r="B401" s="185"/>
      <c r="C401" s="185"/>
      <c r="D401" s="177"/>
      <c r="E401" s="177"/>
      <c r="F401" s="177"/>
      <c r="G401" s="178"/>
      <c r="H401" s="178"/>
      <c r="I401" s="179"/>
      <c r="J401" s="179"/>
      <c r="K401" s="179"/>
      <c r="L401" s="179"/>
      <c r="M401" s="91">
        <f t="shared" ref="M401:M464" si="40">SUM(I401:L401)</f>
        <v>0</v>
      </c>
      <c r="N401" s="179"/>
      <c r="O401" s="13" t="b">
        <f t="shared" si="35"/>
        <v>1</v>
      </c>
      <c r="P401" s="13" t="b">
        <f t="shared" si="36"/>
        <v>1</v>
      </c>
      <c r="Q401" s="13" t="b">
        <f t="shared" si="37"/>
        <v>1</v>
      </c>
      <c r="R401" s="13" t="b">
        <f t="shared" si="38"/>
        <v>1</v>
      </c>
      <c r="S401" s="13" t="b">
        <f t="shared" si="39"/>
        <v>1</v>
      </c>
    </row>
    <row r="402" spans="1:19" ht="15.75">
      <c r="A402" s="90">
        <v>387</v>
      </c>
      <c r="B402" s="185"/>
      <c r="C402" s="185"/>
      <c r="D402" s="177"/>
      <c r="E402" s="177"/>
      <c r="F402" s="177"/>
      <c r="G402" s="178"/>
      <c r="H402" s="178"/>
      <c r="I402" s="179"/>
      <c r="J402" s="179"/>
      <c r="K402" s="179"/>
      <c r="L402" s="179"/>
      <c r="M402" s="91">
        <f t="shared" si="40"/>
        <v>0</v>
      </c>
      <c r="N402" s="179"/>
      <c r="O402" s="13" t="b">
        <f t="shared" ref="O402:O465" si="41">IF(ISBLANK(B402),TRUE,IF(OR(ISBLANK(C402),ISBLANK(D402),ISBLANK(E402),ISBLANK(F402),ISBLANK(G402),ISBLANK(H402),ISBLANK(I402),ISBLANK(J402),ISBLANK(L402),ISBLANK(M402),ISBLANK(N402)),FALSE,TRUE))</f>
        <v>1</v>
      </c>
      <c r="P402" s="13" t="b">
        <f t="shared" ref="P402:P465" si="42">IF(OR(AND(B402="N/A",D402="N/A",E402="N/A",F402="N/A",G402=0,H402=0,M402=0,N402=0),AND(ISBLANK(B402),ISBLANK(D402),ISBLANK(E402),ISBLANK(F402),ISBLANK(G402),ISBLANK(H402),M402=0,ISBLANK(N402)),AND(NOT(ISBLANK(B402)),NOT(ISBLANK(D402)),NOT(ISBLANK(E402)),NOT(ISBLANK(F402)),B402&lt;&gt;"N/A",D402&lt;&gt;"N/A",E402&lt;&gt;"N/A",F402&lt;&gt;"N/A",OR(G402&lt;&gt;0,H402&lt;&gt;0,M402&gt;0,N402&lt;&gt;0))),TRUE,FALSE)</f>
        <v>1</v>
      </c>
      <c r="Q402" s="13" t="b">
        <f t="shared" si="37"/>
        <v>1</v>
      </c>
      <c r="R402" s="13" t="b">
        <f t="shared" si="38"/>
        <v>1</v>
      </c>
      <c r="S402" s="13" t="b">
        <f t="shared" si="39"/>
        <v>1</v>
      </c>
    </row>
    <row r="403" spans="1:19" ht="15.75">
      <c r="A403" s="90">
        <v>388</v>
      </c>
      <c r="B403" s="185"/>
      <c r="C403" s="185"/>
      <c r="D403" s="177"/>
      <c r="E403" s="177"/>
      <c r="F403" s="177"/>
      <c r="G403" s="178"/>
      <c r="H403" s="178"/>
      <c r="I403" s="179"/>
      <c r="J403" s="179"/>
      <c r="K403" s="179"/>
      <c r="L403" s="179"/>
      <c r="M403" s="91">
        <f t="shared" si="40"/>
        <v>0</v>
      </c>
      <c r="N403" s="179"/>
      <c r="O403" s="13" t="b">
        <f t="shared" si="41"/>
        <v>1</v>
      </c>
      <c r="P403" s="13" t="b">
        <f t="shared" si="42"/>
        <v>1</v>
      </c>
      <c r="Q403" s="13" t="b">
        <f t="shared" si="37"/>
        <v>1</v>
      </c>
      <c r="R403" s="13" t="b">
        <f t="shared" si="38"/>
        <v>1</v>
      </c>
      <c r="S403" s="13" t="b">
        <f t="shared" si="39"/>
        <v>1</v>
      </c>
    </row>
    <row r="404" spans="1:19" ht="15.75">
      <c r="A404" s="90">
        <v>389</v>
      </c>
      <c r="B404" s="185"/>
      <c r="C404" s="185"/>
      <c r="D404" s="177"/>
      <c r="E404" s="177"/>
      <c r="F404" s="177"/>
      <c r="G404" s="178"/>
      <c r="H404" s="178"/>
      <c r="I404" s="179"/>
      <c r="J404" s="179"/>
      <c r="K404" s="179"/>
      <c r="L404" s="179"/>
      <c r="M404" s="91">
        <f t="shared" si="40"/>
        <v>0</v>
      </c>
      <c r="N404" s="179"/>
      <c r="O404" s="13" t="b">
        <f t="shared" si="41"/>
        <v>1</v>
      </c>
      <c r="P404" s="13" t="b">
        <f t="shared" si="42"/>
        <v>1</v>
      </c>
      <c r="Q404" s="13" t="b">
        <f t="shared" si="37"/>
        <v>1</v>
      </c>
      <c r="R404" s="13" t="b">
        <f t="shared" si="38"/>
        <v>1</v>
      </c>
      <c r="S404" s="13" t="b">
        <f t="shared" si="39"/>
        <v>1</v>
      </c>
    </row>
    <row r="405" spans="1:19" ht="15.75">
      <c r="A405" s="90">
        <v>390</v>
      </c>
      <c r="B405" s="185"/>
      <c r="C405" s="185"/>
      <c r="D405" s="177"/>
      <c r="E405" s="177"/>
      <c r="F405" s="177"/>
      <c r="G405" s="178"/>
      <c r="H405" s="178"/>
      <c r="I405" s="179"/>
      <c r="J405" s="179"/>
      <c r="K405" s="179"/>
      <c r="L405" s="179"/>
      <c r="M405" s="91">
        <f t="shared" si="40"/>
        <v>0</v>
      </c>
      <c r="N405" s="179"/>
      <c r="O405" s="13" t="b">
        <f t="shared" si="41"/>
        <v>1</v>
      </c>
      <c r="P405" s="13" t="b">
        <f t="shared" si="42"/>
        <v>1</v>
      </c>
      <c r="Q405" s="13" t="b">
        <f t="shared" si="37"/>
        <v>1</v>
      </c>
      <c r="R405" s="13" t="b">
        <f t="shared" si="38"/>
        <v>1</v>
      </c>
      <c r="S405" s="13" t="b">
        <f t="shared" si="39"/>
        <v>1</v>
      </c>
    </row>
    <row r="406" spans="1:19" ht="15.75">
      <c r="A406" s="90">
        <v>391</v>
      </c>
      <c r="B406" s="185"/>
      <c r="C406" s="185"/>
      <c r="D406" s="177"/>
      <c r="E406" s="177"/>
      <c r="F406" s="177"/>
      <c r="G406" s="178"/>
      <c r="H406" s="178"/>
      <c r="I406" s="179"/>
      <c r="J406" s="179"/>
      <c r="K406" s="179"/>
      <c r="L406" s="179"/>
      <c r="M406" s="91">
        <f t="shared" si="40"/>
        <v>0</v>
      </c>
      <c r="N406" s="179"/>
      <c r="O406" s="13" t="b">
        <f t="shared" si="41"/>
        <v>1</v>
      </c>
      <c r="P406" s="13" t="b">
        <f t="shared" si="42"/>
        <v>1</v>
      </c>
      <c r="Q406" s="13" t="b">
        <f t="shared" si="37"/>
        <v>1</v>
      </c>
      <c r="R406" s="13" t="b">
        <f t="shared" si="38"/>
        <v>1</v>
      </c>
      <c r="S406" s="13" t="b">
        <f t="shared" si="39"/>
        <v>1</v>
      </c>
    </row>
    <row r="407" spans="1:19" ht="15.75">
      <c r="A407" s="90">
        <v>392</v>
      </c>
      <c r="B407" s="185"/>
      <c r="C407" s="185"/>
      <c r="D407" s="177"/>
      <c r="E407" s="177"/>
      <c r="F407" s="177"/>
      <c r="G407" s="178"/>
      <c r="H407" s="178"/>
      <c r="I407" s="179"/>
      <c r="J407" s="179"/>
      <c r="K407" s="179"/>
      <c r="L407" s="179"/>
      <c r="M407" s="91">
        <f t="shared" si="40"/>
        <v>0</v>
      </c>
      <c r="N407" s="179"/>
      <c r="O407" s="13" t="b">
        <f t="shared" si="41"/>
        <v>1</v>
      </c>
      <c r="P407" s="13" t="b">
        <f t="shared" si="42"/>
        <v>1</v>
      </c>
      <c r="Q407" s="13" t="b">
        <f t="shared" si="37"/>
        <v>1</v>
      </c>
      <c r="R407" s="13" t="b">
        <f t="shared" si="38"/>
        <v>1</v>
      </c>
      <c r="S407" s="13" t="b">
        <f t="shared" si="39"/>
        <v>1</v>
      </c>
    </row>
    <row r="408" spans="1:19" ht="15.75">
      <c r="A408" s="90">
        <v>393</v>
      </c>
      <c r="B408" s="185"/>
      <c r="C408" s="185"/>
      <c r="D408" s="177"/>
      <c r="E408" s="177"/>
      <c r="F408" s="177"/>
      <c r="G408" s="178"/>
      <c r="H408" s="178"/>
      <c r="I408" s="179"/>
      <c r="J408" s="179"/>
      <c r="K408" s="179"/>
      <c r="L408" s="179"/>
      <c r="M408" s="91">
        <f t="shared" si="40"/>
        <v>0</v>
      </c>
      <c r="N408" s="179"/>
      <c r="O408" s="13" t="b">
        <f t="shared" si="41"/>
        <v>1</v>
      </c>
      <c r="P408" s="13" t="b">
        <f t="shared" si="42"/>
        <v>1</v>
      </c>
      <c r="Q408" s="13" t="b">
        <f t="shared" si="37"/>
        <v>1</v>
      </c>
      <c r="R408" s="13" t="b">
        <f t="shared" si="38"/>
        <v>1</v>
      </c>
      <c r="S408" s="13" t="b">
        <f t="shared" si="39"/>
        <v>1</v>
      </c>
    </row>
    <row r="409" spans="1:19" ht="15.75">
      <c r="A409" s="90">
        <v>394</v>
      </c>
      <c r="B409" s="185"/>
      <c r="C409" s="185"/>
      <c r="D409" s="177"/>
      <c r="E409" s="177"/>
      <c r="F409" s="177"/>
      <c r="G409" s="178"/>
      <c r="H409" s="178"/>
      <c r="I409" s="179"/>
      <c r="J409" s="179"/>
      <c r="K409" s="179"/>
      <c r="L409" s="179"/>
      <c r="M409" s="91">
        <f t="shared" si="40"/>
        <v>0</v>
      </c>
      <c r="N409" s="179"/>
      <c r="O409" s="13" t="b">
        <f t="shared" si="41"/>
        <v>1</v>
      </c>
      <c r="P409" s="13" t="b">
        <f t="shared" si="42"/>
        <v>1</v>
      </c>
      <c r="Q409" s="13" t="b">
        <f t="shared" si="37"/>
        <v>1</v>
      </c>
      <c r="R409" s="13" t="b">
        <f t="shared" si="38"/>
        <v>1</v>
      </c>
      <c r="S409" s="13" t="b">
        <f t="shared" si="39"/>
        <v>1</v>
      </c>
    </row>
    <row r="410" spans="1:19" ht="15.75">
      <c r="A410" s="90">
        <v>395</v>
      </c>
      <c r="B410" s="185"/>
      <c r="C410" s="185"/>
      <c r="D410" s="177"/>
      <c r="E410" s="177"/>
      <c r="F410" s="177"/>
      <c r="G410" s="178"/>
      <c r="H410" s="178"/>
      <c r="I410" s="179"/>
      <c r="J410" s="179"/>
      <c r="K410" s="179"/>
      <c r="L410" s="179"/>
      <c r="M410" s="91">
        <f t="shared" si="40"/>
        <v>0</v>
      </c>
      <c r="N410" s="179"/>
      <c r="O410" s="13" t="b">
        <f t="shared" si="41"/>
        <v>1</v>
      </c>
      <c r="P410" s="13" t="b">
        <f t="shared" si="42"/>
        <v>1</v>
      </c>
      <c r="Q410" s="13" t="b">
        <f t="shared" si="37"/>
        <v>1</v>
      </c>
      <c r="R410" s="13" t="b">
        <f t="shared" si="38"/>
        <v>1</v>
      </c>
      <c r="S410" s="13" t="b">
        <f t="shared" si="39"/>
        <v>1</v>
      </c>
    </row>
    <row r="411" spans="1:19" ht="15.75">
      <c r="A411" s="90">
        <v>396</v>
      </c>
      <c r="B411" s="185"/>
      <c r="C411" s="185"/>
      <c r="D411" s="177"/>
      <c r="E411" s="177"/>
      <c r="F411" s="177"/>
      <c r="G411" s="178"/>
      <c r="H411" s="178"/>
      <c r="I411" s="179"/>
      <c r="J411" s="179"/>
      <c r="K411" s="179"/>
      <c r="L411" s="179"/>
      <c r="M411" s="91">
        <f t="shared" si="40"/>
        <v>0</v>
      </c>
      <c r="N411" s="179"/>
      <c r="O411" s="13" t="b">
        <f t="shared" si="41"/>
        <v>1</v>
      </c>
      <c r="P411" s="13" t="b">
        <f t="shared" si="42"/>
        <v>1</v>
      </c>
      <c r="Q411" s="13" t="b">
        <f t="shared" si="37"/>
        <v>1</v>
      </c>
      <c r="R411" s="13" t="b">
        <f t="shared" si="38"/>
        <v>1</v>
      </c>
      <c r="S411" s="13" t="b">
        <f t="shared" si="39"/>
        <v>1</v>
      </c>
    </row>
    <row r="412" spans="1:19" ht="15.75">
      <c r="A412" s="90">
        <v>397</v>
      </c>
      <c r="B412" s="185"/>
      <c r="C412" s="185"/>
      <c r="D412" s="177"/>
      <c r="E412" s="177"/>
      <c r="F412" s="177"/>
      <c r="G412" s="178"/>
      <c r="H412" s="178"/>
      <c r="I412" s="179"/>
      <c r="J412" s="179"/>
      <c r="K412" s="179"/>
      <c r="L412" s="179"/>
      <c r="M412" s="91">
        <f t="shared" si="40"/>
        <v>0</v>
      </c>
      <c r="N412" s="179"/>
      <c r="O412" s="13" t="b">
        <f t="shared" si="41"/>
        <v>1</v>
      </c>
      <c r="P412" s="13" t="b">
        <f t="shared" si="42"/>
        <v>1</v>
      </c>
      <c r="Q412" s="13" t="b">
        <f t="shared" si="37"/>
        <v>1</v>
      </c>
      <c r="R412" s="13" t="b">
        <f t="shared" si="38"/>
        <v>1</v>
      </c>
      <c r="S412" s="13" t="b">
        <f t="shared" si="39"/>
        <v>1</v>
      </c>
    </row>
    <row r="413" spans="1:19" ht="15.75">
      <c r="A413" s="90">
        <v>398</v>
      </c>
      <c r="B413" s="185"/>
      <c r="C413" s="185"/>
      <c r="D413" s="177"/>
      <c r="E413" s="177"/>
      <c r="F413" s="177"/>
      <c r="G413" s="178"/>
      <c r="H413" s="178"/>
      <c r="I413" s="179"/>
      <c r="J413" s="179"/>
      <c r="K413" s="179"/>
      <c r="L413" s="179"/>
      <c r="M413" s="91">
        <f t="shared" si="40"/>
        <v>0</v>
      </c>
      <c r="N413" s="179"/>
      <c r="O413" s="13" t="b">
        <f t="shared" si="41"/>
        <v>1</v>
      </c>
      <c r="P413" s="13" t="b">
        <f t="shared" si="42"/>
        <v>1</v>
      </c>
      <c r="Q413" s="13" t="b">
        <f t="shared" si="37"/>
        <v>1</v>
      </c>
      <c r="R413" s="13" t="b">
        <f t="shared" si="38"/>
        <v>1</v>
      </c>
      <c r="S413" s="13" t="b">
        <f t="shared" si="39"/>
        <v>1</v>
      </c>
    </row>
    <row r="414" spans="1:19" ht="15.75">
      <c r="A414" s="90">
        <v>399</v>
      </c>
      <c r="B414" s="185"/>
      <c r="C414" s="185"/>
      <c r="D414" s="177"/>
      <c r="E414" s="177"/>
      <c r="F414" s="177"/>
      <c r="G414" s="178"/>
      <c r="H414" s="178"/>
      <c r="I414" s="179"/>
      <c r="J414" s="179"/>
      <c r="K414" s="179"/>
      <c r="L414" s="179"/>
      <c r="M414" s="91">
        <f t="shared" si="40"/>
        <v>0</v>
      </c>
      <c r="N414" s="179"/>
      <c r="O414" s="13" t="b">
        <f t="shared" si="41"/>
        <v>1</v>
      </c>
      <c r="P414" s="13" t="b">
        <f t="shared" si="42"/>
        <v>1</v>
      </c>
      <c r="Q414" s="13" t="b">
        <f t="shared" si="37"/>
        <v>1</v>
      </c>
      <c r="R414" s="13" t="b">
        <f t="shared" si="38"/>
        <v>1</v>
      </c>
      <c r="S414" s="13" t="b">
        <f t="shared" si="39"/>
        <v>1</v>
      </c>
    </row>
    <row r="415" spans="1:19" ht="15.75">
      <c r="A415" s="90">
        <v>400</v>
      </c>
      <c r="B415" s="185"/>
      <c r="C415" s="185"/>
      <c r="D415" s="177"/>
      <c r="E415" s="177"/>
      <c r="F415" s="177"/>
      <c r="G415" s="178"/>
      <c r="H415" s="178"/>
      <c r="I415" s="179"/>
      <c r="J415" s="179"/>
      <c r="K415" s="179"/>
      <c r="L415" s="179"/>
      <c r="M415" s="91">
        <f t="shared" si="40"/>
        <v>0</v>
      </c>
      <c r="N415" s="179"/>
      <c r="O415" s="13" t="b">
        <f t="shared" si="41"/>
        <v>1</v>
      </c>
      <c r="P415" s="13" t="b">
        <f t="shared" si="42"/>
        <v>1</v>
      </c>
      <c r="Q415" s="13" t="b">
        <f t="shared" si="37"/>
        <v>1</v>
      </c>
      <c r="R415" s="13" t="b">
        <f t="shared" si="38"/>
        <v>1</v>
      </c>
      <c r="S415" s="13" t="b">
        <f t="shared" si="39"/>
        <v>1</v>
      </c>
    </row>
    <row r="416" spans="1:19" ht="15.75">
      <c r="A416" s="90">
        <v>401</v>
      </c>
      <c r="B416" s="185"/>
      <c r="C416" s="185"/>
      <c r="D416" s="177"/>
      <c r="E416" s="177"/>
      <c r="F416" s="177"/>
      <c r="G416" s="178"/>
      <c r="H416" s="178"/>
      <c r="I416" s="179"/>
      <c r="J416" s="179"/>
      <c r="K416" s="179"/>
      <c r="L416" s="179"/>
      <c r="M416" s="91">
        <f t="shared" si="40"/>
        <v>0</v>
      </c>
      <c r="N416" s="179"/>
      <c r="O416" s="13" t="b">
        <f t="shared" si="41"/>
        <v>1</v>
      </c>
      <c r="P416" s="13" t="b">
        <f t="shared" si="42"/>
        <v>1</v>
      </c>
      <c r="Q416" s="13" t="b">
        <f t="shared" si="37"/>
        <v>1</v>
      </c>
      <c r="R416" s="13" t="b">
        <f t="shared" si="38"/>
        <v>1</v>
      </c>
      <c r="S416" s="13" t="b">
        <f t="shared" si="39"/>
        <v>1</v>
      </c>
    </row>
    <row r="417" spans="1:19" ht="15.75">
      <c r="A417" s="90">
        <v>402</v>
      </c>
      <c r="B417" s="185"/>
      <c r="C417" s="185"/>
      <c r="D417" s="177"/>
      <c r="E417" s="177"/>
      <c r="F417" s="177"/>
      <c r="G417" s="178"/>
      <c r="H417" s="178"/>
      <c r="I417" s="179"/>
      <c r="J417" s="179"/>
      <c r="K417" s="179"/>
      <c r="L417" s="179"/>
      <c r="M417" s="91">
        <f t="shared" si="40"/>
        <v>0</v>
      </c>
      <c r="N417" s="179"/>
      <c r="O417" s="13" t="b">
        <f t="shared" si="41"/>
        <v>1</v>
      </c>
      <c r="P417" s="13" t="b">
        <f t="shared" si="42"/>
        <v>1</v>
      </c>
      <c r="Q417" s="13" t="b">
        <f t="shared" si="37"/>
        <v>1</v>
      </c>
      <c r="R417" s="13" t="b">
        <f t="shared" si="38"/>
        <v>1</v>
      </c>
      <c r="S417" s="13" t="b">
        <f t="shared" si="39"/>
        <v>1</v>
      </c>
    </row>
    <row r="418" spans="1:19" ht="15.75">
      <c r="A418" s="90">
        <v>403</v>
      </c>
      <c r="B418" s="185"/>
      <c r="C418" s="185"/>
      <c r="D418" s="177"/>
      <c r="E418" s="177"/>
      <c r="F418" s="177"/>
      <c r="G418" s="178"/>
      <c r="H418" s="178"/>
      <c r="I418" s="179"/>
      <c r="J418" s="179"/>
      <c r="K418" s="179"/>
      <c r="L418" s="179"/>
      <c r="M418" s="91">
        <f t="shared" si="40"/>
        <v>0</v>
      </c>
      <c r="N418" s="179"/>
      <c r="O418" s="13" t="b">
        <f t="shared" si="41"/>
        <v>1</v>
      </c>
      <c r="P418" s="13" t="b">
        <f t="shared" si="42"/>
        <v>1</v>
      </c>
      <c r="Q418" s="13" t="b">
        <f t="shared" si="37"/>
        <v>1</v>
      </c>
      <c r="R418" s="13" t="b">
        <f t="shared" si="38"/>
        <v>1</v>
      </c>
      <c r="S418" s="13" t="b">
        <f t="shared" si="39"/>
        <v>1</v>
      </c>
    </row>
    <row r="419" spans="1:19" ht="15.75">
      <c r="A419" s="90">
        <v>404</v>
      </c>
      <c r="B419" s="185"/>
      <c r="C419" s="185"/>
      <c r="D419" s="177"/>
      <c r="E419" s="177"/>
      <c r="F419" s="177"/>
      <c r="G419" s="178"/>
      <c r="H419" s="178"/>
      <c r="I419" s="179"/>
      <c r="J419" s="179"/>
      <c r="K419" s="179"/>
      <c r="L419" s="179"/>
      <c r="M419" s="91">
        <f t="shared" si="40"/>
        <v>0</v>
      </c>
      <c r="N419" s="179"/>
      <c r="O419" s="13" t="b">
        <f t="shared" si="41"/>
        <v>1</v>
      </c>
      <c r="P419" s="13" t="b">
        <f t="shared" si="42"/>
        <v>1</v>
      </c>
      <c r="Q419" s="13" t="b">
        <f t="shared" si="37"/>
        <v>1</v>
      </c>
      <c r="R419" s="13" t="b">
        <f t="shared" si="38"/>
        <v>1</v>
      </c>
      <c r="S419" s="13" t="b">
        <f t="shared" si="39"/>
        <v>1</v>
      </c>
    </row>
    <row r="420" spans="1:19" ht="15.75">
      <c r="A420" s="90">
        <v>405</v>
      </c>
      <c r="B420" s="185"/>
      <c r="C420" s="185"/>
      <c r="D420" s="177"/>
      <c r="E420" s="177"/>
      <c r="F420" s="177"/>
      <c r="G420" s="178"/>
      <c r="H420" s="178"/>
      <c r="I420" s="179"/>
      <c r="J420" s="179"/>
      <c r="K420" s="179"/>
      <c r="L420" s="179"/>
      <c r="M420" s="91">
        <f t="shared" si="40"/>
        <v>0</v>
      </c>
      <c r="N420" s="179"/>
      <c r="O420" s="13" t="b">
        <f t="shared" si="41"/>
        <v>1</v>
      </c>
      <c r="P420" s="13" t="b">
        <f t="shared" si="42"/>
        <v>1</v>
      </c>
      <c r="Q420" s="13" t="b">
        <f t="shared" si="37"/>
        <v>1</v>
      </c>
      <c r="R420" s="13" t="b">
        <f t="shared" si="38"/>
        <v>1</v>
      </c>
      <c r="S420" s="13" t="b">
        <f t="shared" si="39"/>
        <v>1</v>
      </c>
    </row>
    <row r="421" spans="1:19" ht="15.75">
      <c r="A421" s="90">
        <v>406</v>
      </c>
      <c r="B421" s="185"/>
      <c r="C421" s="185"/>
      <c r="D421" s="177"/>
      <c r="E421" s="177"/>
      <c r="F421" s="177"/>
      <c r="G421" s="178"/>
      <c r="H421" s="178"/>
      <c r="I421" s="179"/>
      <c r="J421" s="179"/>
      <c r="K421" s="179"/>
      <c r="L421" s="179"/>
      <c r="M421" s="91">
        <f t="shared" si="40"/>
        <v>0</v>
      </c>
      <c r="N421" s="179"/>
      <c r="O421" s="13" t="b">
        <f t="shared" si="41"/>
        <v>1</v>
      </c>
      <c r="P421" s="13" t="b">
        <f t="shared" si="42"/>
        <v>1</v>
      </c>
      <c r="Q421" s="13" t="b">
        <f t="shared" si="37"/>
        <v>1</v>
      </c>
      <c r="R421" s="13" t="b">
        <f t="shared" si="38"/>
        <v>1</v>
      </c>
      <c r="S421" s="13" t="b">
        <f t="shared" si="39"/>
        <v>1</v>
      </c>
    </row>
    <row r="422" spans="1:19" ht="15.75">
      <c r="A422" s="90">
        <v>407</v>
      </c>
      <c r="B422" s="185"/>
      <c r="C422" s="185"/>
      <c r="D422" s="177"/>
      <c r="E422" s="177"/>
      <c r="F422" s="177"/>
      <c r="G422" s="178"/>
      <c r="H422" s="178"/>
      <c r="I422" s="179"/>
      <c r="J422" s="179"/>
      <c r="K422" s="179"/>
      <c r="L422" s="179"/>
      <c r="M422" s="91">
        <f t="shared" si="40"/>
        <v>0</v>
      </c>
      <c r="N422" s="179"/>
      <c r="O422" s="13" t="b">
        <f t="shared" si="41"/>
        <v>1</v>
      </c>
      <c r="P422" s="13" t="b">
        <f t="shared" si="42"/>
        <v>1</v>
      </c>
      <c r="Q422" s="13" t="b">
        <f t="shared" si="37"/>
        <v>1</v>
      </c>
      <c r="R422" s="13" t="b">
        <f t="shared" si="38"/>
        <v>1</v>
      </c>
      <c r="S422" s="13" t="b">
        <f t="shared" si="39"/>
        <v>1</v>
      </c>
    </row>
    <row r="423" spans="1:19" ht="15.75">
      <c r="A423" s="90">
        <v>408</v>
      </c>
      <c r="B423" s="185"/>
      <c r="C423" s="185"/>
      <c r="D423" s="177"/>
      <c r="E423" s="177"/>
      <c r="F423" s="177"/>
      <c r="G423" s="178"/>
      <c r="H423" s="178"/>
      <c r="I423" s="179"/>
      <c r="J423" s="179"/>
      <c r="K423" s="179"/>
      <c r="L423" s="179"/>
      <c r="M423" s="91">
        <f t="shared" si="40"/>
        <v>0</v>
      </c>
      <c r="N423" s="179"/>
      <c r="O423" s="13" t="b">
        <f t="shared" si="41"/>
        <v>1</v>
      </c>
      <c r="P423" s="13" t="b">
        <f t="shared" si="42"/>
        <v>1</v>
      </c>
      <c r="Q423" s="13" t="b">
        <f t="shared" si="37"/>
        <v>1</v>
      </c>
      <c r="R423" s="13" t="b">
        <f t="shared" si="38"/>
        <v>1</v>
      </c>
      <c r="S423" s="13" t="b">
        <f t="shared" si="39"/>
        <v>1</v>
      </c>
    </row>
    <row r="424" spans="1:19" ht="15.75">
      <c r="A424" s="90">
        <v>409</v>
      </c>
      <c r="B424" s="185"/>
      <c r="C424" s="185"/>
      <c r="D424" s="177"/>
      <c r="E424" s="177"/>
      <c r="F424" s="177"/>
      <c r="G424" s="178"/>
      <c r="H424" s="178"/>
      <c r="I424" s="179"/>
      <c r="J424" s="179"/>
      <c r="K424" s="179"/>
      <c r="L424" s="179"/>
      <c r="M424" s="91">
        <f t="shared" si="40"/>
        <v>0</v>
      </c>
      <c r="N424" s="179"/>
      <c r="O424" s="13" t="b">
        <f t="shared" si="41"/>
        <v>1</v>
      </c>
      <c r="P424" s="13" t="b">
        <f t="shared" si="42"/>
        <v>1</v>
      </c>
      <c r="Q424" s="13" t="b">
        <f t="shared" si="37"/>
        <v>1</v>
      </c>
      <c r="R424" s="13" t="b">
        <f t="shared" si="38"/>
        <v>1</v>
      </c>
      <c r="S424" s="13" t="b">
        <f t="shared" si="39"/>
        <v>1</v>
      </c>
    </row>
    <row r="425" spans="1:19" ht="15.75">
      <c r="A425" s="90">
        <v>410</v>
      </c>
      <c r="B425" s="185"/>
      <c r="C425" s="185"/>
      <c r="D425" s="177"/>
      <c r="E425" s="177"/>
      <c r="F425" s="177"/>
      <c r="G425" s="178"/>
      <c r="H425" s="178"/>
      <c r="I425" s="179"/>
      <c r="J425" s="179"/>
      <c r="K425" s="179"/>
      <c r="L425" s="179"/>
      <c r="M425" s="91">
        <f t="shared" si="40"/>
        <v>0</v>
      </c>
      <c r="N425" s="179"/>
      <c r="O425" s="13" t="b">
        <f t="shared" si="41"/>
        <v>1</v>
      </c>
      <c r="P425" s="13" t="b">
        <f t="shared" si="42"/>
        <v>1</v>
      </c>
      <c r="Q425" s="13" t="b">
        <f t="shared" si="37"/>
        <v>1</v>
      </c>
      <c r="R425" s="13" t="b">
        <f t="shared" si="38"/>
        <v>1</v>
      </c>
      <c r="S425" s="13" t="b">
        <f t="shared" si="39"/>
        <v>1</v>
      </c>
    </row>
    <row r="426" spans="1:19" ht="15.75">
      <c r="A426" s="90">
        <v>411</v>
      </c>
      <c r="B426" s="185"/>
      <c r="C426" s="185"/>
      <c r="D426" s="177"/>
      <c r="E426" s="177"/>
      <c r="F426" s="177"/>
      <c r="G426" s="178"/>
      <c r="H426" s="178"/>
      <c r="I426" s="179"/>
      <c r="J426" s="179"/>
      <c r="K426" s="179"/>
      <c r="L426" s="179"/>
      <c r="M426" s="91">
        <f t="shared" si="40"/>
        <v>0</v>
      </c>
      <c r="N426" s="179"/>
      <c r="O426" s="13" t="b">
        <f t="shared" si="41"/>
        <v>1</v>
      </c>
      <c r="P426" s="13" t="b">
        <f t="shared" si="42"/>
        <v>1</v>
      </c>
      <c r="Q426" s="13" t="b">
        <f t="shared" si="37"/>
        <v>1</v>
      </c>
      <c r="R426" s="13" t="b">
        <f t="shared" si="38"/>
        <v>1</v>
      </c>
      <c r="S426" s="13" t="b">
        <f t="shared" si="39"/>
        <v>1</v>
      </c>
    </row>
    <row r="427" spans="1:19" ht="15.75">
      <c r="A427" s="90">
        <v>412</v>
      </c>
      <c r="B427" s="185"/>
      <c r="C427" s="185"/>
      <c r="D427" s="177"/>
      <c r="E427" s="177"/>
      <c r="F427" s="177"/>
      <c r="G427" s="178"/>
      <c r="H427" s="178"/>
      <c r="I427" s="179"/>
      <c r="J427" s="179"/>
      <c r="K427" s="179"/>
      <c r="L427" s="179"/>
      <c r="M427" s="91">
        <f t="shared" si="40"/>
        <v>0</v>
      </c>
      <c r="N427" s="179"/>
      <c r="O427" s="13" t="b">
        <f t="shared" si="41"/>
        <v>1</v>
      </c>
      <c r="P427" s="13" t="b">
        <f t="shared" si="42"/>
        <v>1</v>
      </c>
      <c r="Q427" s="13" t="b">
        <f t="shared" si="37"/>
        <v>1</v>
      </c>
      <c r="R427" s="13" t="b">
        <f t="shared" si="38"/>
        <v>1</v>
      </c>
      <c r="S427" s="13" t="b">
        <f t="shared" si="39"/>
        <v>1</v>
      </c>
    </row>
    <row r="428" spans="1:19" ht="15.75">
      <c r="A428" s="90">
        <v>413</v>
      </c>
      <c r="B428" s="185"/>
      <c r="C428" s="185"/>
      <c r="D428" s="177"/>
      <c r="E428" s="177"/>
      <c r="F428" s="177"/>
      <c r="G428" s="178"/>
      <c r="H428" s="178"/>
      <c r="I428" s="179"/>
      <c r="J428" s="179"/>
      <c r="K428" s="179"/>
      <c r="L428" s="179"/>
      <c r="M428" s="91">
        <f t="shared" si="40"/>
        <v>0</v>
      </c>
      <c r="N428" s="179"/>
      <c r="O428" s="13" t="b">
        <f t="shared" si="41"/>
        <v>1</v>
      </c>
      <c r="P428" s="13" t="b">
        <f t="shared" si="42"/>
        <v>1</v>
      </c>
      <c r="Q428" s="13" t="b">
        <f t="shared" si="37"/>
        <v>1</v>
      </c>
      <c r="R428" s="13" t="b">
        <f t="shared" si="38"/>
        <v>1</v>
      </c>
      <c r="S428" s="13" t="b">
        <f t="shared" si="39"/>
        <v>1</v>
      </c>
    </row>
    <row r="429" spans="1:19" ht="15.75">
      <c r="A429" s="90">
        <v>414</v>
      </c>
      <c r="B429" s="185"/>
      <c r="C429" s="185"/>
      <c r="D429" s="177"/>
      <c r="E429" s="177"/>
      <c r="F429" s="177"/>
      <c r="G429" s="178"/>
      <c r="H429" s="178"/>
      <c r="I429" s="179"/>
      <c r="J429" s="179"/>
      <c r="K429" s="179"/>
      <c r="L429" s="179"/>
      <c r="M429" s="91">
        <f t="shared" si="40"/>
        <v>0</v>
      </c>
      <c r="N429" s="179"/>
      <c r="O429" s="13" t="b">
        <f t="shared" si="41"/>
        <v>1</v>
      </c>
      <c r="P429" s="13" t="b">
        <f t="shared" si="42"/>
        <v>1</v>
      </c>
      <c r="Q429" s="13" t="b">
        <f t="shared" si="37"/>
        <v>1</v>
      </c>
      <c r="R429" s="13" t="b">
        <f t="shared" si="38"/>
        <v>1</v>
      </c>
      <c r="S429" s="13" t="b">
        <f t="shared" si="39"/>
        <v>1</v>
      </c>
    </row>
    <row r="430" spans="1:19" ht="15.75">
      <c r="A430" s="90">
        <v>415</v>
      </c>
      <c r="B430" s="185"/>
      <c r="C430" s="185"/>
      <c r="D430" s="177"/>
      <c r="E430" s="177"/>
      <c r="F430" s="177"/>
      <c r="G430" s="178"/>
      <c r="H430" s="178"/>
      <c r="I430" s="179"/>
      <c r="J430" s="179"/>
      <c r="K430" s="179"/>
      <c r="L430" s="179"/>
      <c r="M430" s="91">
        <f t="shared" si="40"/>
        <v>0</v>
      </c>
      <c r="N430" s="179"/>
      <c r="O430" s="13" t="b">
        <f t="shared" si="41"/>
        <v>1</v>
      </c>
      <c r="P430" s="13" t="b">
        <f t="shared" si="42"/>
        <v>1</v>
      </c>
      <c r="Q430" s="13" t="b">
        <f t="shared" si="37"/>
        <v>1</v>
      </c>
      <c r="R430" s="13" t="b">
        <f t="shared" si="38"/>
        <v>1</v>
      </c>
      <c r="S430" s="13" t="b">
        <f t="shared" si="39"/>
        <v>1</v>
      </c>
    </row>
    <row r="431" spans="1:19" ht="15.75">
      <c r="A431" s="90">
        <v>416</v>
      </c>
      <c r="B431" s="185"/>
      <c r="C431" s="185"/>
      <c r="D431" s="177"/>
      <c r="E431" s="177"/>
      <c r="F431" s="177"/>
      <c r="G431" s="178"/>
      <c r="H431" s="178"/>
      <c r="I431" s="179"/>
      <c r="J431" s="179"/>
      <c r="K431" s="179"/>
      <c r="L431" s="179"/>
      <c r="M431" s="91">
        <f t="shared" si="40"/>
        <v>0</v>
      </c>
      <c r="N431" s="179"/>
      <c r="O431" s="13" t="b">
        <f t="shared" si="41"/>
        <v>1</v>
      </c>
      <c r="P431" s="13" t="b">
        <f t="shared" si="42"/>
        <v>1</v>
      </c>
      <c r="Q431" s="13" t="b">
        <f t="shared" si="37"/>
        <v>1</v>
      </c>
      <c r="R431" s="13" t="b">
        <f t="shared" si="38"/>
        <v>1</v>
      </c>
      <c r="S431" s="13" t="b">
        <f t="shared" si="39"/>
        <v>1</v>
      </c>
    </row>
    <row r="432" spans="1:19" ht="15.75">
      <c r="A432" s="90">
        <v>417</v>
      </c>
      <c r="B432" s="185"/>
      <c r="C432" s="185"/>
      <c r="D432" s="177"/>
      <c r="E432" s="177"/>
      <c r="F432" s="177"/>
      <c r="G432" s="178"/>
      <c r="H432" s="178"/>
      <c r="I432" s="179"/>
      <c r="J432" s="179"/>
      <c r="K432" s="179"/>
      <c r="L432" s="179"/>
      <c r="M432" s="91">
        <f t="shared" si="40"/>
        <v>0</v>
      </c>
      <c r="N432" s="179"/>
      <c r="O432" s="13" t="b">
        <f t="shared" si="41"/>
        <v>1</v>
      </c>
      <c r="P432" s="13" t="b">
        <f t="shared" si="42"/>
        <v>1</v>
      </c>
      <c r="Q432" s="13" t="b">
        <f t="shared" si="37"/>
        <v>1</v>
      </c>
      <c r="R432" s="13" t="b">
        <f t="shared" si="38"/>
        <v>1</v>
      </c>
      <c r="S432" s="13" t="b">
        <f t="shared" si="39"/>
        <v>1</v>
      </c>
    </row>
    <row r="433" spans="1:19" ht="15.75">
      <c r="A433" s="90">
        <v>418</v>
      </c>
      <c r="B433" s="185"/>
      <c r="C433" s="185"/>
      <c r="D433" s="177"/>
      <c r="E433" s="177"/>
      <c r="F433" s="177"/>
      <c r="G433" s="178"/>
      <c r="H433" s="178"/>
      <c r="I433" s="179"/>
      <c r="J433" s="179"/>
      <c r="K433" s="179"/>
      <c r="L433" s="179"/>
      <c r="M433" s="91">
        <f t="shared" si="40"/>
        <v>0</v>
      </c>
      <c r="N433" s="179"/>
      <c r="O433" s="13" t="b">
        <f t="shared" si="41"/>
        <v>1</v>
      </c>
      <c r="P433" s="13" t="b">
        <f t="shared" si="42"/>
        <v>1</v>
      </c>
      <c r="Q433" s="13" t="b">
        <f t="shared" si="37"/>
        <v>1</v>
      </c>
      <c r="R433" s="13" t="b">
        <f t="shared" si="38"/>
        <v>1</v>
      </c>
      <c r="S433" s="13" t="b">
        <f t="shared" si="39"/>
        <v>1</v>
      </c>
    </row>
    <row r="434" spans="1:19" ht="15.75">
      <c r="A434" s="90">
        <v>419</v>
      </c>
      <c r="B434" s="185"/>
      <c r="C434" s="185"/>
      <c r="D434" s="177"/>
      <c r="E434" s="177"/>
      <c r="F434" s="177"/>
      <c r="G434" s="178"/>
      <c r="H434" s="178"/>
      <c r="I434" s="179"/>
      <c r="J434" s="179"/>
      <c r="K434" s="179"/>
      <c r="L434" s="179"/>
      <c r="M434" s="91">
        <f t="shared" si="40"/>
        <v>0</v>
      </c>
      <c r="N434" s="179"/>
      <c r="O434" s="13" t="b">
        <f t="shared" si="41"/>
        <v>1</v>
      </c>
      <c r="P434" s="13" t="b">
        <f t="shared" si="42"/>
        <v>1</v>
      </c>
      <c r="Q434" s="13" t="b">
        <f t="shared" si="37"/>
        <v>1</v>
      </c>
      <c r="R434" s="13" t="b">
        <f t="shared" si="38"/>
        <v>1</v>
      </c>
      <c r="S434" s="13" t="b">
        <f t="shared" si="39"/>
        <v>1</v>
      </c>
    </row>
    <row r="435" spans="1:19" ht="15.75">
      <c r="A435" s="90">
        <v>420</v>
      </c>
      <c r="B435" s="185"/>
      <c r="C435" s="185"/>
      <c r="D435" s="177"/>
      <c r="E435" s="177"/>
      <c r="F435" s="177"/>
      <c r="G435" s="178"/>
      <c r="H435" s="178"/>
      <c r="I435" s="179"/>
      <c r="J435" s="179"/>
      <c r="K435" s="179"/>
      <c r="L435" s="179"/>
      <c r="M435" s="91">
        <f t="shared" si="40"/>
        <v>0</v>
      </c>
      <c r="N435" s="179"/>
      <c r="O435" s="13" t="b">
        <f t="shared" si="41"/>
        <v>1</v>
      </c>
      <c r="P435" s="13" t="b">
        <f t="shared" si="42"/>
        <v>1</v>
      </c>
      <c r="Q435" s="13" t="b">
        <f t="shared" si="37"/>
        <v>1</v>
      </c>
      <c r="R435" s="13" t="b">
        <f t="shared" si="38"/>
        <v>1</v>
      </c>
      <c r="S435" s="13" t="b">
        <f t="shared" si="39"/>
        <v>1</v>
      </c>
    </row>
    <row r="436" spans="1:19" ht="15.75">
      <c r="A436" s="90">
        <v>421</v>
      </c>
      <c r="B436" s="185"/>
      <c r="C436" s="185"/>
      <c r="D436" s="177"/>
      <c r="E436" s="177"/>
      <c r="F436" s="177"/>
      <c r="G436" s="178"/>
      <c r="H436" s="178"/>
      <c r="I436" s="179"/>
      <c r="J436" s="179"/>
      <c r="K436" s="179"/>
      <c r="L436" s="179"/>
      <c r="M436" s="91">
        <f t="shared" si="40"/>
        <v>0</v>
      </c>
      <c r="N436" s="179"/>
      <c r="O436" s="13" t="b">
        <f t="shared" si="41"/>
        <v>1</v>
      </c>
      <c r="P436" s="13" t="b">
        <f t="shared" si="42"/>
        <v>1</v>
      </c>
      <c r="Q436" s="13" t="b">
        <f t="shared" si="37"/>
        <v>1</v>
      </c>
      <c r="R436" s="13" t="b">
        <f t="shared" si="38"/>
        <v>1</v>
      </c>
      <c r="S436" s="13" t="b">
        <f t="shared" si="39"/>
        <v>1</v>
      </c>
    </row>
    <row r="437" spans="1:19" ht="15.75">
      <c r="A437" s="90">
        <v>422</v>
      </c>
      <c r="B437" s="185"/>
      <c r="C437" s="185"/>
      <c r="D437" s="177"/>
      <c r="E437" s="177"/>
      <c r="F437" s="177"/>
      <c r="G437" s="178"/>
      <c r="H437" s="178"/>
      <c r="I437" s="179"/>
      <c r="J437" s="179"/>
      <c r="K437" s="179"/>
      <c r="L437" s="179"/>
      <c r="M437" s="91">
        <f t="shared" si="40"/>
        <v>0</v>
      </c>
      <c r="N437" s="179"/>
      <c r="O437" s="13" t="b">
        <f t="shared" si="41"/>
        <v>1</v>
      </c>
      <c r="P437" s="13" t="b">
        <f t="shared" si="42"/>
        <v>1</v>
      </c>
      <c r="Q437" s="13" t="b">
        <f t="shared" si="37"/>
        <v>1</v>
      </c>
      <c r="R437" s="13" t="b">
        <f t="shared" si="38"/>
        <v>1</v>
      </c>
      <c r="S437" s="13" t="b">
        <f t="shared" si="39"/>
        <v>1</v>
      </c>
    </row>
    <row r="438" spans="1:19" ht="15.75">
      <c r="A438" s="90">
        <v>423</v>
      </c>
      <c r="B438" s="185"/>
      <c r="C438" s="185"/>
      <c r="D438" s="177"/>
      <c r="E438" s="177"/>
      <c r="F438" s="177"/>
      <c r="G438" s="178"/>
      <c r="H438" s="178"/>
      <c r="I438" s="179"/>
      <c r="J438" s="179"/>
      <c r="K438" s="179"/>
      <c r="L438" s="179"/>
      <c r="M438" s="91">
        <f t="shared" si="40"/>
        <v>0</v>
      </c>
      <c r="N438" s="179"/>
      <c r="O438" s="13" t="b">
        <f t="shared" si="41"/>
        <v>1</v>
      </c>
      <c r="P438" s="13" t="b">
        <f t="shared" si="42"/>
        <v>1</v>
      </c>
      <c r="Q438" s="13" t="b">
        <f t="shared" si="37"/>
        <v>1</v>
      </c>
      <c r="R438" s="13" t="b">
        <f t="shared" si="38"/>
        <v>1</v>
      </c>
      <c r="S438" s="13" t="b">
        <f t="shared" si="39"/>
        <v>1</v>
      </c>
    </row>
    <row r="439" spans="1:19" ht="15.75">
      <c r="A439" s="90">
        <v>424</v>
      </c>
      <c r="B439" s="185"/>
      <c r="C439" s="185"/>
      <c r="D439" s="177"/>
      <c r="E439" s="177"/>
      <c r="F439" s="177"/>
      <c r="G439" s="178"/>
      <c r="H439" s="178"/>
      <c r="I439" s="179"/>
      <c r="J439" s="179"/>
      <c r="K439" s="179"/>
      <c r="L439" s="179"/>
      <c r="M439" s="91">
        <f t="shared" si="40"/>
        <v>0</v>
      </c>
      <c r="N439" s="179"/>
      <c r="O439" s="13" t="b">
        <f t="shared" si="41"/>
        <v>1</v>
      </c>
      <c r="P439" s="13" t="b">
        <f t="shared" si="42"/>
        <v>1</v>
      </c>
      <c r="Q439" s="13" t="b">
        <f t="shared" si="37"/>
        <v>1</v>
      </c>
      <c r="R439" s="13" t="b">
        <f t="shared" si="38"/>
        <v>1</v>
      </c>
      <c r="S439" s="13" t="b">
        <f t="shared" si="39"/>
        <v>1</v>
      </c>
    </row>
    <row r="440" spans="1:19" ht="15.75">
      <c r="A440" s="90">
        <v>425</v>
      </c>
      <c r="B440" s="185"/>
      <c r="C440" s="185"/>
      <c r="D440" s="177"/>
      <c r="E440" s="177"/>
      <c r="F440" s="177"/>
      <c r="G440" s="178"/>
      <c r="H440" s="178"/>
      <c r="I440" s="179"/>
      <c r="J440" s="179"/>
      <c r="K440" s="179"/>
      <c r="L440" s="179"/>
      <c r="M440" s="91">
        <f t="shared" si="40"/>
        <v>0</v>
      </c>
      <c r="N440" s="179"/>
      <c r="O440" s="13" t="b">
        <f t="shared" si="41"/>
        <v>1</v>
      </c>
      <c r="P440" s="13" t="b">
        <f t="shared" si="42"/>
        <v>1</v>
      </c>
      <c r="Q440" s="13" t="b">
        <f t="shared" si="37"/>
        <v>1</v>
      </c>
      <c r="R440" s="13" t="b">
        <f t="shared" si="38"/>
        <v>1</v>
      </c>
      <c r="S440" s="13" t="b">
        <f t="shared" si="39"/>
        <v>1</v>
      </c>
    </row>
    <row r="441" spans="1:19" ht="15.75">
      <c r="A441" s="90">
        <v>426</v>
      </c>
      <c r="B441" s="185"/>
      <c r="C441" s="185"/>
      <c r="D441" s="177"/>
      <c r="E441" s="177"/>
      <c r="F441" s="177"/>
      <c r="G441" s="178"/>
      <c r="H441" s="178"/>
      <c r="I441" s="179"/>
      <c r="J441" s="179"/>
      <c r="K441" s="179"/>
      <c r="L441" s="179"/>
      <c r="M441" s="91">
        <f t="shared" si="40"/>
        <v>0</v>
      </c>
      <c r="N441" s="179"/>
      <c r="O441" s="13" t="b">
        <f t="shared" si="41"/>
        <v>1</v>
      </c>
      <c r="P441" s="13" t="b">
        <f t="shared" si="42"/>
        <v>1</v>
      </c>
      <c r="Q441" s="13" t="b">
        <f t="shared" si="37"/>
        <v>1</v>
      </c>
      <c r="R441" s="13" t="b">
        <f t="shared" si="38"/>
        <v>1</v>
      </c>
      <c r="S441" s="13" t="b">
        <f t="shared" si="39"/>
        <v>1</v>
      </c>
    </row>
    <row r="442" spans="1:19" ht="15.75">
      <c r="A442" s="90">
        <v>427</v>
      </c>
      <c r="B442" s="185"/>
      <c r="C442" s="185"/>
      <c r="D442" s="177"/>
      <c r="E442" s="177"/>
      <c r="F442" s="177"/>
      <c r="G442" s="178"/>
      <c r="H442" s="178"/>
      <c r="I442" s="179"/>
      <c r="J442" s="179"/>
      <c r="K442" s="179"/>
      <c r="L442" s="179"/>
      <c r="M442" s="91">
        <f t="shared" si="40"/>
        <v>0</v>
      </c>
      <c r="N442" s="179"/>
      <c r="O442" s="13" t="b">
        <f t="shared" si="41"/>
        <v>1</v>
      </c>
      <c r="P442" s="13" t="b">
        <f t="shared" si="42"/>
        <v>1</v>
      </c>
      <c r="Q442" s="13" t="b">
        <f t="shared" si="37"/>
        <v>1</v>
      </c>
      <c r="R442" s="13" t="b">
        <f t="shared" si="38"/>
        <v>1</v>
      </c>
      <c r="S442" s="13" t="b">
        <f t="shared" si="39"/>
        <v>1</v>
      </c>
    </row>
    <row r="443" spans="1:19" ht="15.75">
      <c r="A443" s="90">
        <v>428</v>
      </c>
      <c r="B443" s="185"/>
      <c r="C443" s="185"/>
      <c r="D443" s="177"/>
      <c r="E443" s="177"/>
      <c r="F443" s="177"/>
      <c r="G443" s="178"/>
      <c r="H443" s="178"/>
      <c r="I443" s="179"/>
      <c r="J443" s="179"/>
      <c r="K443" s="179"/>
      <c r="L443" s="179"/>
      <c r="M443" s="91">
        <f t="shared" si="40"/>
        <v>0</v>
      </c>
      <c r="N443" s="179"/>
      <c r="O443" s="13" t="b">
        <f t="shared" si="41"/>
        <v>1</v>
      </c>
      <c r="P443" s="13" t="b">
        <f t="shared" si="42"/>
        <v>1</v>
      </c>
      <c r="Q443" s="13" t="b">
        <f t="shared" si="37"/>
        <v>1</v>
      </c>
      <c r="R443" s="13" t="b">
        <f t="shared" si="38"/>
        <v>1</v>
      </c>
      <c r="S443" s="13" t="b">
        <f t="shared" si="39"/>
        <v>1</v>
      </c>
    </row>
    <row r="444" spans="1:19" ht="15.75">
      <c r="A444" s="90">
        <v>429</v>
      </c>
      <c r="B444" s="185"/>
      <c r="C444" s="185"/>
      <c r="D444" s="177"/>
      <c r="E444" s="177"/>
      <c r="F444" s="177"/>
      <c r="G444" s="178"/>
      <c r="H444" s="178"/>
      <c r="I444" s="179"/>
      <c r="J444" s="179"/>
      <c r="K444" s="179"/>
      <c r="L444" s="179"/>
      <c r="M444" s="91">
        <f t="shared" si="40"/>
        <v>0</v>
      </c>
      <c r="N444" s="179"/>
      <c r="O444" s="13" t="b">
        <f t="shared" si="41"/>
        <v>1</v>
      </c>
      <c r="P444" s="13" t="b">
        <f t="shared" si="42"/>
        <v>1</v>
      </c>
      <c r="Q444" s="13" t="b">
        <f t="shared" si="37"/>
        <v>1</v>
      </c>
      <c r="R444" s="13" t="b">
        <f t="shared" si="38"/>
        <v>1</v>
      </c>
      <c r="S444" s="13" t="b">
        <f t="shared" si="39"/>
        <v>1</v>
      </c>
    </row>
    <row r="445" spans="1:19" ht="15.75">
      <c r="A445" s="90">
        <v>430</v>
      </c>
      <c r="B445" s="185"/>
      <c r="C445" s="185"/>
      <c r="D445" s="177"/>
      <c r="E445" s="177"/>
      <c r="F445" s="177"/>
      <c r="G445" s="178"/>
      <c r="H445" s="178"/>
      <c r="I445" s="179"/>
      <c r="J445" s="179"/>
      <c r="K445" s="179"/>
      <c r="L445" s="179"/>
      <c r="M445" s="91">
        <f t="shared" si="40"/>
        <v>0</v>
      </c>
      <c r="N445" s="179"/>
      <c r="O445" s="13" t="b">
        <f t="shared" si="41"/>
        <v>1</v>
      </c>
      <c r="P445" s="13" t="b">
        <f t="shared" si="42"/>
        <v>1</v>
      </c>
      <c r="Q445" s="13" t="b">
        <f t="shared" si="37"/>
        <v>1</v>
      </c>
      <c r="R445" s="13" t="b">
        <f t="shared" si="38"/>
        <v>1</v>
      </c>
      <c r="S445" s="13" t="b">
        <f t="shared" si="39"/>
        <v>1</v>
      </c>
    </row>
    <row r="446" spans="1:19" ht="15.75">
      <c r="A446" s="90">
        <v>431</v>
      </c>
      <c r="B446" s="185"/>
      <c r="C446" s="185"/>
      <c r="D446" s="177"/>
      <c r="E446" s="177"/>
      <c r="F446" s="177"/>
      <c r="G446" s="178"/>
      <c r="H446" s="178"/>
      <c r="I446" s="179"/>
      <c r="J446" s="179"/>
      <c r="K446" s="179"/>
      <c r="L446" s="179"/>
      <c r="M446" s="91">
        <f t="shared" si="40"/>
        <v>0</v>
      </c>
      <c r="N446" s="179"/>
      <c r="O446" s="13" t="b">
        <f t="shared" si="41"/>
        <v>1</v>
      </c>
      <c r="P446" s="13" t="b">
        <f t="shared" si="42"/>
        <v>1</v>
      </c>
      <c r="Q446" s="13" t="b">
        <f t="shared" si="37"/>
        <v>1</v>
      </c>
      <c r="R446" s="13" t="b">
        <f t="shared" si="38"/>
        <v>1</v>
      </c>
      <c r="S446" s="13" t="b">
        <f t="shared" si="39"/>
        <v>1</v>
      </c>
    </row>
    <row r="447" spans="1:19" ht="15.75">
      <c r="A447" s="90">
        <v>432</v>
      </c>
      <c r="B447" s="185"/>
      <c r="C447" s="185"/>
      <c r="D447" s="177"/>
      <c r="E447" s="177"/>
      <c r="F447" s="177"/>
      <c r="G447" s="178"/>
      <c r="H447" s="178"/>
      <c r="I447" s="179"/>
      <c r="J447" s="179"/>
      <c r="K447" s="179"/>
      <c r="L447" s="179"/>
      <c r="M447" s="91">
        <f t="shared" si="40"/>
        <v>0</v>
      </c>
      <c r="N447" s="179"/>
      <c r="O447" s="13" t="b">
        <f t="shared" si="41"/>
        <v>1</v>
      </c>
      <c r="P447" s="13" t="b">
        <f t="shared" si="42"/>
        <v>1</v>
      </c>
      <c r="Q447" s="13" t="b">
        <f t="shared" si="37"/>
        <v>1</v>
      </c>
      <c r="R447" s="13" t="b">
        <f t="shared" si="38"/>
        <v>1</v>
      </c>
      <c r="S447" s="13" t="b">
        <f t="shared" si="39"/>
        <v>1</v>
      </c>
    </row>
    <row r="448" spans="1:19" ht="15.75">
      <c r="A448" s="90">
        <v>433</v>
      </c>
      <c r="B448" s="185"/>
      <c r="C448" s="185"/>
      <c r="D448" s="177"/>
      <c r="E448" s="177"/>
      <c r="F448" s="177"/>
      <c r="G448" s="178"/>
      <c r="H448" s="178"/>
      <c r="I448" s="179"/>
      <c r="J448" s="179"/>
      <c r="K448" s="179"/>
      <c r="L448" s="179"/>
      <c r="M448" s="91">
        <f t="shared" si="40"/>
        <v>0</v>
      </c>
      <c r="N448" s="179"/>
      <c r="O448" s="13" t="b">
        <f t="shared" si="41"/>
        <v>1</v>
      </c>
      <c r="P448" s="13" t="b">
        <f t="shared" si="42"/>
        <v>1</v>
      </c>
      <c r="Q448" s="13" t="b">
        <f t="shared" si="37"/>
        <v>1</v>
      </c>
      <c r="R448" s="13" t="b">
        <f t="shared" si="38"/>
        <v>1</v>
      </c>
      <c r="S448" s="13" t="b">
        <f t="shared" si="39"/>
        <v>1</v>
      </c>
    </row>
    <row r="449" spans="1:19" ht="15.75">
      <c r="A449" s="90">
        <v>434</v>
      </c>
      <c r="B449" s="185"/>
      <c r="C449" s="185"/>
      <c r="D449" s="177"/>
      <c r="E449" s="177"/>
      <c r="F449" s="177"/>
      <c r="G449" s="178"/>
      <c r="H449" s="178"/>
      <c r="I449" s="179"/>
      <c r="J449" s="179"/>
      <c r="K449" s="179"/>
      <c r="L449" s="179"/>
      <c r="M449" s="91">
        <f t="shared" si="40"/>
        <v>0</v>
      </c>
      <c r="N449" s="179"/>
      <c r="O449" s="13" t="b">
        <f t="shared" si="41"/>
        <v>1</v>
      </c>
      <c r="P449" s="13" t="b">
        <f t="shared" si="42"/>
        <v>1</v>
      </c>
      <c r="Q449" s="13" t="b">
        <f t="shared" si="37"/>
        <v>1</v>
      </c>
      <c r="R449" s="13" t="b">
        <f t="shared" si="38"/>
        <v>1</v>
      </c>
      <c r="S449" s="13" t="b">
        <f t="shared" si="39"/>
        <v>1</v>
      </c>
    </row>
    <row r="450" spans="1:19" ht="15.75">
      <c r="A450" s="90">
        <v>435</v>
      </c>
      <c r="B450" s="185"/>
      <c r="C450" s="185"/>
      <c r="D450" s="177"/>
      <c r="E450" s="177"/>
      <c r="F450" s="177"/>
      <c r="G450" s="178"/>
      <c r="H450" s="178"/>
      <c r="I450" s="179"/>
      <c r="J450" s="179"/>
      <c r="K450" s="179"/>
      <c r="L450" s="179"/>
      <c r="M450" s="91">
        <f t="shared" si="40"/>
        <v>0</v>
      </c>
      <c r="N450" s="179"/>
      <c r="O450" s="13" t="b">
        <f t="shared" si="41"/>
        <v>1</v>
      </c>
      <c r="P450" s="13" t="b">
        <f t="shared" si="42"/>
        <v>1</v>
      </c>
      <c r="Q450" s="13" t="b">
        <f t="shared" si="37"/>
        <v>1</v>
      </c>
      <c r="R450" s="13" t="b">
        <f t="shared" si="38"/>
        <v>1</v>
      </c>
      <c r="S450" s="13" t="b">
        <f t="shared" si="39"/>
        <v>1</v>
      </c>
    </row>
    <row r="451" spans="1:19" ht="15.75">
      <c r="A451" s="90">
        <v>436</v>
      </c>
      <c r="B451" s="185"/>
      <c r="C451" s="185"/>
      <c r="D451" s="177"/>
      <c r="E451" s="177"/>
      <c r="F451" s="177"/>
      <c r="G451" s="178"/>
      <c r="H451" s="178"/>
      <c r="I451" s="179"/>
      <c r="J451" s="179"/>
      <c r="K451" s="179"/>
      <c r="L451" s="179"/>
      <c r="M451" s="91">
        <f t="shared" si="40"/>
        <v>0</v>
      </c>
      <c r="N451" s="179"/>
      <c r="O451" s="13" t="b">
        <f t="shared" si="41"/>
        <v>1</v>
      </c>
      <c r="P451" s="13" t="b">
        <f t="shared" si="42"/>
        <v>1</v>
      </c>
      <c r="Q451" s="13" t="b">
        <f t="shared" si="37"/>
        <v>1</v>
      </c>
      <c r="R451" s="13" t="b">
        <f t="shared" si="38"/>
        <v>1</v>
      </c>
      <c r="S451" s="13" t="b">
        <f t="shared" si="39"/>
        <v>1</v>
      </c>
    </row>
    <row r="452" spans="1:19" ht="15.75">
      <c r="A452" s="90">
        <v>437</v>
      </c>
      <c r="B452" s="185"/>
      <c r="C452" s="185"/>
      <c r="D452" s="177"/>
      <c r="E452" s="177"/>
      <c r="F452" s="177"/>
      <c r="G452" s="178"/>
      <c r="H452" s="178"/>
      <c r="I452" s="179"/>
      <c r="J452" s="179"/>
      <c r="K452" s="179"/>
      <c r="L452" s="179"/>
      <c r="M452" s="91">
        <f t="shared" si="40"/>
        <v>0</v>
      </c>
      <c r="N452" s="179"/>
      <c r="O452" s="13" t="b">
        <f t="shared" si="41"/>
        <v>1</v>
      </c>
      <c r="P452" s="13" t="b">
        <f t="shared" si="42"/>
        <v>1</v>
      </c>
      <c r="Q452" s="13" t="b">
        <f t="shared" si="37"/>
        <v>1</v>
      </c>
      <c r="R452" s="13" t="b">
        <f t="shared" si="38"/>
        <v>1</v>
      </c>
      <c r="S452" s="13" t="b">
        <f t="shared" si="39"/>
        <v>1</v>
      </c>
    </row>
    <row r="453" spans="1:19" ht="15.75">
      <c r="A453" s="90">
        <v>438</v>
      </c>
      <c r="B453" s="185"/>
      <c r="C453" s="185"/>
      <c r="D453" s="177"/>
      <c r="E453" s="177"/>
      <c r="F453" s="177"/>
      <c r="G453" s="178"/>
      <c r="H453" s="178"/>
      <c r="I453" s="179"/>
      <c r="J453" s="179"/>
      <c r="K453" s="179"/>
      <c r="L453" s="179"/>
      <c r="M453" s="91">
        <f t="shared" si="40"/>
        <v>0</v>
      </c>
      <c r="N453" s="179"/>
      <c r="O453" s="13" t="b">
        <f t="shared" si="41"/>
        <v>1</v>
      </c>
      <c r="P453" s="13" t="b">
        <f t="shared" si="42"/>
        <v>1</v>
      </c>
      <c r="Q453" s="13" t="b">
        <f t="shared" si="37"/>
        <v>1</v>
      </c>
      <c r="R453" s="13" t="b">
        <f t="shared" si="38"/>
        <v>1</v>
      </c>
      <c r="S453" s="13" t="b">
        <f t="shared" si="39"/>
        <v>1</v>
      </c>
    </row>
    <row r="454" spans="1:19" ht="15.75">
      <c r="A454" s="90">
        <v>439</v>
      </c>
      <c r="B454" s="185"/>
      <c r="C454" s="185"/>
      <c r="D454" s="177"/>
      <c r="E454" s="177"/>
      <c r="F454" s="177"/>
      <c r="G454" s="178"/>
      <c r="H454" s="178"/>
      <c r="I454" s="179"/>
      <c r="J454" s="179"/>
      <c r="K454" s="179"/>
      <c r="L454" s="179"/>
      <c r="M454" s="91">
        <f t="shared" si="40"/>
        <v>0</v>
      </c>
      <c r="N454" s="179"/>
      <c r="O454" s="13" t="b">
        <f t="shared" si="41"/>
        <v>1</v>
      </c>
      <c r="P454" s="13" t="b">
        <f t="shared" si="42"/>
        <v>1</v>
      </c>
      <c r="Q454" s="13" t="b">
        <f t="shared" si="37"/>
        <v>1</v>
      </c>
      <c r="R454" s="13" t="b">
        <f t="shared" si="38"/>
        <v>1</v>
      </c>
      <c r="S454" s="13" t="b">
        <f t="shared" si="39"/>
        <v>1</v>
      </c>
    </row>
    <row r="455" spans="1:19" ht="15.75">
      <c r="A455" s="90">
        <v>440</v>
      </c>
      <c r="B455" s="185"/>
      <c r="C455" s="185"/>
      <c r="D455" s="177"/>
      <c r="E455" s="177"/>
      <c r="F455" s="177"/>
      <c r="G455" s="178"/>
      <c r="H455" s="178"/>
      <c r="I455" s="179"/>
      <c r="J455" s="179"/>
      <c r="K455" s="179"/>
      <c r="L455" s="179"/>
      <c r="M455" s="91">
        <f t="shared" si="40"/>
        <v>0</v>
      </c>
      <c r="N455" s="179"/>
      <c r="O455" s="13" t="b">
        <f t="shared" si="41"/>
        <v>1</v>
      </c>
      <c r="P455" s="13" t="b">
        <f t="shared" si="42"/>
        <v>1</v>
      </c>
      <c r="Q455" s="13" t="b">
        <f t="shared" si="37"/>
        <v>1</v>
      </c>
      <c r="R455" s="13" t="b">
        <f t="shared" si="38"/>
        <v>1</v>
      </c>
      <c r="S455" s="13" t="b">
        <f t="shared" si="39"/>
        <v>1</v>
      </c>
    </row>
    <row r="456" spans="1:19" ht="15.75">
      <c r="A456" s="90">
        <v>441</v>
      </c>
      <c r="B456" s="185"/>
      <c r="C456" s="185"/>
      <c r="D456" s="177"/>
      <c r="E456" s="177"/>
      <c r="F456" s="177"/>
      <c r="G456" s="178"/>
      <c r="H456" s="178"/>
      <c r="I456" s="179"/>
      <c r="J456" s="179"/>
      <c r="K456" s="179"/>
      <c r="L456" s="179"/>
      <c r="M456" s="91">
        <f t="shared" si="40"/>
        <v>0</v>
      </c>
      <c r="N456" s="179"/>
      <c r="O456" s="13" t="b">
        <f t="shared" si="41"/>
        <v>1</v>
      </c>
      <c r="P456" s="13" t="b">
        <f t="shared" si="42"/>
        <v>1</v>
      </c>
      <c r="Q456" s="13" t="b">
        <f t="shared" si="37"/>
        <v>1</v>
      </c>
      <c r="R456" s="13" t="b">
        <f t="shared" si="38"/>
        <v>1</v>
      </c>
      <c r="S456" s="13" t="b">
        <f t="shared" si="39"/>
        <v>1</v>
      </c>
    </row>
    <row r="457" spans="1:19" ht="15.75">
      <c r="A457" s="90">
        <v>442</v>
      </c>
      <c r="B457" s="185"/>
      <c r="C457" s="185"/>
      <c r="D457" s="177"/>
      <c r="E457" s="177"/>
      <c r="F457" s="177"/>
      <c r="G457" s="178"/>
      <c r="H457" s="178"/>
      <c r="I457" s="179"/>
      <c r="J457" s="179"/>
      <c r="K457" s="179"/>
      <c r="L457" s="179"/>
      <c r="M457" s="91">
        <f t="shared" si="40"/>
        <v>0</v>
      </c>
      <c r="N457" s="179"/>
      <c r="O457" s="13" t="b">
        <f t="shared" si="41"/>
        <v>1</v>
      </c>
      <c r="P457" s="13" t="b">
        <f t="shared" si="42"/>
        <v>1</v>
      </c>
      <c r="Q457" s="13" t="b">
        <f t="shared" si="37"/>
        <v>1</v>
      </c>
      <c r="R457" s="13" t="b">
        <f t="shared" si="38"/>
        <v>1</v>
      </c>
      <c r="S457" s="13" t="b">
        <f t="shared" si="39"/>
        <v>1</v>
      </c>
    </row>
    <row r="458" spans="1:19" ht="15.75">
      <c r="A458" s="90">
        <v>443</v>
      </c>
      <c r="B458" s="185"/>
      <c r="C458" s="185"/>
      <c r="D458" s="177"/>
      <c r="E458" s="177"/>
      <c r="F458" s="177"/>
      <c r="G458" s="178"/>
      <c r="H458" s="178"/>
      <c r="I458" s="179"/>
      <c r="J458" s="179"/>
      <c r="K458" s="179"/>
      <c r="L458" s="179"/>
      <c r="M458" s="91">
        <f t="shared" si="40"/>
        <v>0</v>
      </c>
      <c r="N458" s="179"/>
      <c r="O458" s="13" t="b">
        <f t="shared" si="41"/>
        <v>1</v>
      </c>
      <c r="P458" s="13" t="b">
        <f t="shared" si="42"/>
        <v>1</v>
      </c>
      <c r="Q458" s="13" t="b">
        <f t="shared" si="37"/>
        <v>1</v>
      </c>
      <c r="R458" s="13" t="b">
        <f t="shared" si="38"/>
        <v>1</v>
      </c>
      <c r="S458" s="13" t="b">
        <f t="shared" si="39"/>
        <v>1</v>
      </c>
    </row>
    <row r="459" spans="1:19" ht="15.75">
      <c r="A459" s="90">
        <v>444</v>
      </c>
      <c r="B459" s="185"/>
      <c r="C459" s="185"/>
      <c r="D459" s="177"/>
      <c r="E459" s="177"/>
      <c r="F459" s="177"/>
      <c r="G459" s="178"/>
      <c r="H459" s="178"/>
      <c r="I459" s="179"/>
      <c r="J459" s="179"/>
      <c r="K459" s="179"/>
      <c r="L459" s="179"/>
      <c r="M459" s="91">
        <f t="shared" si="40"/>
        <v>0</v>
      </c>
      <c r="N459" s="179"/>
      <c r="O459" s="13" t="b">
        <f t="shared" si="41"/>
        <v>1</v>
      </c>
      <c r="P459" s="13" t="b">
        <f t="shared" si="42"/>
        <v>1</v>
      </c>
      <c r="Q459" s="13" t="b">
        <f t="shared" si="37"/>
        <v>1</v>
      </c>
      <c r="R459" s="13" t="b">
        <f t="shared" si="38"/>
        <v>1</v>
      </c>
      <c r="S459" s="13" t="b">
        <f t="shared" si="39"/>
        <v>1</v>
      </c>
    </row>
    <row r="460" spans="1:19" ht="15.75">
      <c r="A460" s="90">
        <v>445</v>
      </c>
      <c r="B460" s="185"/>
      <c r="C460" s="185"/>
      <c r="D460" s="177"/>
      <c r="E460" s="177"/>
      <c r="F460" s="177"/>
      <c r="G460" s="178"/>
      <c r="H460" s="178"/>
      <c r="I460" s="179"/>
      <c r="J460" s="179"/>
      <c r="K460" s="179"/>
      <c r="L460" s="179"/>
      <c r="M460" s="91">
        <f t="shared" si="40"/>
        <v>0</v>
      </c>
      <c r="N460" s="179"/>
      <c r="O460" s="13" t="b">
        <f t="shared" si="41"/>
        <v>1</v>
      </c>
      <c r="P460" s="13" t="b">
        <f t="shared" si="42"/>
        <v>1</v>
      </c>
      <c r="Q460" s="13" t="b">
        <f t="shared" si="37"/>
        <v>1</v>
      </c>
      <c r="R460" s="13" t="b">
        <f t="shared" si="38"/>
        <v>1</v>
      </c>
      <c r="S460" s="13" t="b">
        <f t="shared" si="39"/>
        <v>1</v>
      </c>
    </row>
    <row r="461" spans="1:19" ht="15.75">
      <c r="A461" s="90">
        <v>446</v>
      </c>
      <c r="B461" s="185"/>
      <c r="C461" s="185"/>
      <c r="D461" s="177"/>
      <c r="E461" s="177"/>
      <c r="F461" s="177"/>
      <c r="G461" s="178"/>
      <c r="H461" s="178"/>
      <c r="I461" s="179"/>
      <c r="J461" s="179"/>
      <c r="K461" s="179"/>
      <c r="L461" s="179"/>
      <c r="M461" s="91">
        <f t="shared" si="40"/>
        <v>0</v>
      </c>
      <c r="N461" s="179"/>
      <c r="O461" s="13" t="b">
        <f t="shared" si="41"/>
        <v>1</v>
      </c>
      <c r="P461" s="13" t="b">
        <f t="shared" si="42"/>
        <v>1</v>
      </c>
      <c r="Q461" s="13" t="b">
        <f t="shared" si="37"/>
        <v>1</v>
      </c>
      <c r="R461" s="13" t="b">
        <f t="shared" si="38"/>
        <v>1</v>
      </c>
      <c r="S461" s="13" t="b">
        <f t="shared" si="39"/>
        <v>1</v>
      </c>
    </row>
    <row r="462" spans="1:19" ht="15.75">
      <c r="A462" s="90">
        <v>447</v>
      </c>
      <c r="B462" s="185"/>
      <c r="C462" s="185"/>
      <c r="D462" s="177"/>
      <c r="E462" s="177"/>
      <c r="F462" s="177"/>
      <c r="G462" s="178"/>
      <c r="H462" s="178"/>
      <c r="I462" s="179"/>
      <c r="J462" s="179"/>
      <c r="K462" s="179"/>
      <c r="L462" s="179"/>
      <c r="M462" s="91">
        <f t="shared" si="40"/>
        <v>0</v>
      </c>
      <c r="N462" s="179"/>
      <c r="O462" s="13" t="b">
        <f t="shared" si="41"/>
        <v>1</v>
      </c>
      <c r="P462" s="13" t="b">
        <f t="shared" si="42"/>
        <v>1</v>
      </c>
      <c r="Q462" s="13" t="b">
        <f t="shared" si="37"/>
        <v>1</v>
      </c>
      <c r="R462" s="13" t="b">
        <f t="shared" si="38"/>
        <v>1</v>
      </c>
      <c r="S462" s="13" t="b">
        <f t="shared" si="39"/>
        <v>1</v>
      </c>
    </row>
    <row r="463" spans="1:19" ht="15.75">
      <c r="A463" s="90">
        <v>448</v>
      </c>
      <c r="B463" s="185"/>
      <c r="C463" s="185"/>
      <c r="D463" s="177"/>
      <c r="E463" s="177"/>
      <c r="F463" s="177"/>
      <c r="G463" s="178"/>
      <c r="H463" s="178"/>
      <c r="I463" s="179"/>
      <c r="J463" s="179"/>
      <c r="K463" s="179"/>
      <c r="L463" s="179"/>
      <c r="M463" s="91">
        <f t="shared" si="40"/>
        <v>0</v>
      </c>
      <c r="N463" s="179"/>
      <c r="O463" s="13" t="b">
        <f t="shared" si="41"/>
        <v>1</v>
      </c>
      <c r="P463" s="13" t="b">
        <f t="shared" si="42"/>
        <v>1</v>
      </c>
      <c r="Q463" s="13" t="b">
        <f t="shared" si="37"/>
        <v>1</v>
      </c>
      <c r="R463" s="13" t="b">
        <f t="shared" si="38"/>
        <v>1</v>
      </c>
      <c r="S463" s="13" t="b">
        <f t="shared" si="39"/>
        <v>1</v>
      </c>
    </row>
    <row r="464" spans="1:19" ht="15.75">
      <c r="A464" s="90">
        <v>449</v>
      </c>
      <c r="B464" s="185"/>
      <c r="C464" s="185"/>
      <c r="D464" s="177"/>
      <c r="E464" s="177"/>
      <c r="F464" s="177"/>
      <c r="G464" s="178"/>
      <c r="H464" s="178"/>
      <c r="I464" s="179"/>
      <c r="J464" s="179"/>
      <c r="K464" s="179"/>
      <c r="L464" s="179"/>
      <c r="M464" s="91">
        <f t="shared" si="40"/>
        <v>0</v>
      </c>
      <c r="N464" s="179"/>
      <c r="O464" s="13" t="b">
        <f t="shared" si="41"/>
        <v>1</v>
      </c>
      <c r="P464" s="13" t="b">
        <f t="shared" si="42"/>
        <v>1</v>
      </c>
      <c r="Q464" s="13" t="b">
        <f t="shared" ref="Q464:Q527" si="43">IF(D464="",TRUE,(IF(ISNUMBER(MATCH(D464,CountriesList,0)),TRUE,FALSE)))</f>
        <v>1</v>
      </c>
      <c r="R464" s="13" t="b">
        <f t="shared" ref="R464:R527" si="44">IF(E464="",TRUE,(IF(ISNUMBER(MATCH(E464,typeofentityList,0)),TRUE,FALSE)))</f>
        <v>1</v>
      </c>
      <c r="S464" s="13" t="b">
        <f t="shared" ref="S464:S527" si="45">IF(F464="",TRUE,(IF(ISNUMBER(MATCH(F464,RelationList,0)),TRUE,FALSE)))</f>
        <v>1</v>
      </c>
    </row>
    <row r="465" spans="1:19" ht="15.75">
      <c r="A465" s="90">
        <v>450</v>
      </c>
      <c r="B465" s="185"/>
      <c r="C465" s="185"/>
      <c r="D465" s="177"/>
      <c r="E465" s="177"/>
      <c r="F465" s="177"/>
      <c r="G465" s="178"/>
      <c r="H465" s="178"/>
      <c r="I465" s="179"/>
      <c r="J465" s="179"/>
      <c r="K465" s="179"/>
      <c r="L465" s="179"/>
      <c r="M465" s="91">
        <f t="shared" ref="M465:M528" si="46">SUM(I465:L465)</f>
        <v>0</v>
      </c>
      <c r="N465" s="179"/>
      <c r="O465" s="13" t="b">
        <f t="shared" si="41"/>
        <v>1</v>
      </c>
      <c r="P465" s="13" t="b">
        <f t="shared" si="42"/>
        <v>1</v>
      </c>
      <c r="Q465" s="13" t="b">
        <f t="shared" si="43"/>
        <v>1</v>
      </c>
      <c r="R465" s="13" t="b">
        <f t="shared" si="44"/>
        <v>1</v>
      </c>
      <c r="S465" s="13" t="b">
        <f t="shared" si="45"/>
        <v>1</v>
      </c>
    </row>
    <row r="466" spans="1:19" ht="15.75">
      <c r="A466" s="90">
        <v>451</v>
      </c>
      <c r="B466" s="185"/>
      <c r="C466" s="185"/>
      <c r="D466" s="177"/>
      <c r="E466" s="177"/>
      <c r="F466" s="177"/>
      <c r="G466" s="178"/>
      <c r="H466" s="178"/>
      <c r="I466" s="179"/>
      <c r="J466" s="179"/>
      <c r="K466" s="179"/>
      <c r="L466" s="179"/>
      <c r="M466" s="91">
        <f t="shared" si="46"/>
        <v>0</v>
      </c>
      <c r="N466" s="179"/>
      <c r="O466" s="13" t="b">
        <f t="shared" ref="O466:O529" si="47">IF(ISBLANK(B466),TRUE,IF(OR(ISBLANK(C466),ISBLANK(D466),ISBLANK(E466),ISBLANK(F466),ISBLANK(G466),ISBLANK(H466),ISBLANK(I466),ISBLANK(J466),ISBLANK(L466),ISBLANK(M466),ISBLANK(N466)),FALSE,TRUE))</f>
        <v>1</v>
      </c>
      <c r="P466" s="13" t="b">
        <f t="shared" ref="P466:P529" si="48">IF(OR(AND(B466="N/A",D466="N/A",E466="N/A",F466="N/A",G466=0,H466=0,M466=0,N466=0),AND(ISBLANK(B466),ISBLANK(D466),ISBLANK(E466),ISBLANK(F466),ISBLANK(G466),ISBLANK(H466),M466=0,ISBLANK(N466)),AND(NOT(ISBLANK(B466)),NOT(ISBLANK(D466)),NOT(ISBLANK(E466)),NOT(ISBLANK(F466)),B466&lt;&gt;"N/A",D466&lt;&gt;"N/A",E466&lt;&gt;"N/A",F466&lt;&gt;"N/A",OR(G466&lt;&gt;0,H466&lt;&gt;0,M466&gt;0,N466&lt;&gt;0))),TRUE,FALSE)</f>
        <v>1</v>
      </c>
      <c r="Q466" s="13" t="b">
        <f t="shared" si="43"/>
        <v>1</v>
      </c>
      <c r="R466" s="13" t="b">
        <f t="shared" si="44"/>
        <v>1</v>
      </c>
      <c r="S466" s="13" t="b">
        <f t="shared" si="45"/>
        <v>1</v>
      </c>
    </row>
    <row r="467" spans="1:19" ht="15.75">
      <c r="A467" s="90">
        <v>452</v>
      </c>
      <c r="B467" s="185"/>
      <c r="C467" s="185"/>
      <c r="D467" s="177"/>
      <c r="E467" s="177"/>
      <c r="F467" s="177"/>
      <c r="G467" s="178"/>
      <c r="H467" s="178"/>
      <c r="I467" s="179"/>
      <c r="J467" s="179"/>
      <c r="K467" s="179"/>
      <c r="L467" s="179"/>
      <c r="M467" s="91">
        <f t="shared" si="46"/>
        <v>0</v>
      </c>
      <c r="N467" s="179"/>
      <c r="O467" s="13" t="b">
        <f t="shared" si="47"/>
        <v>1</v>
      </c>
      <c r="P467" s="13" t="b">
        <f t="shared" si="48"/>
        <v>1</v>
      </c>
      <c r="Q467" s="13" t="b">
        <f t="shared" si="43"/>
        <v>1</v>
      </c>
      <c r="R467" s="13" t="b">
        <f t="shared" si="44"/>
        <v>1</v>
      </c>
      <c r="S467" s="13" t="b">
        <f t="shared" si="45"/>
        <v>1</v>
      </c>
    </row>
    <row r="468" spans="1:19" ht="15.75">
      <c r="A468" s="90">
        <v>453</v>
      </c>
      <c r="B468" s="185"/>
      <c r="C468" s="185"/>
      <c r="D468" s="177"/>
      <c r="E468" s="177"/>
      <c r="F468" s="177"/>
      <c r="G468" s="178"/>
      <c r="H468" s="178"/>
      <c r="I468" s="179"/>
      <c r="J468" s="179"/>
      <c r="K468" s="179"/>
      <c r="L468" s="179"/>
      <c r="M468" s="91">
        <f t="shared" si="46"/>
        <v>0</v>
      </c>
      <c r="N468" s="179"/>
      <c r="O468" s="13" t="b">
        <f t="shared" si="47"/>
        <v>1</v>
      </c>
      <c r="P468" s="13" t="b">
        <f t="shared" si="48"/>
        <v>1</v>
      </c>
      <c r="Q468" s="13" t="b">
        <f t="shared" si="43"/>
        <v>1</v>
      </c>
      <c r="R468" s="13" t="b">
        <f t="shared" si="44"/>
        <v>1</v>
      </c>
      <c r="S468" s="13" t="b">
        <f t="shared" si="45"/>
        <v>1</v>
      </c>
    </row>
    <row r="469" spans="1:19" ht="15.75">
      <c r="A469" s="90">
        <v>454</v>
      </c>
      <c r="B469" s="185"/>
      <c r="C469" s="185"/>
      <c r="D469" s="177"/>
      <c r="E469" s="177"/>
      <c r="F469" s="177"/>
      <c r="G469" s="178"/>
      <c r="H469" s="178"/>
      <c r="I469" s="179"/>
      <c r="J469" s="179"/>
      <c r="K469" s="179"/>
      <c r="L469" s="179"/>
      <c r="M469" s="91">
        <f t="shared" si="46"/>
        <v>0</v>
      </c>
      <c r="N469" s="179"/>
      <c r="O469" s="13" t="b">
        <f t="shared" si="47"/>
        <v>1</v>
      </c>
      <c r="P469" s="13" t="b">
        <f t="shared" si="48"/>
        <v>1</v>
      </c>
      <c r="Q469" s="13" t="b">
        <f t="shared" si="43"/>
        <v>1</v>
      </c>
      <c r="R469" s="13" t="b">
        <f t="shared" si="44"/>
        <v>1</v>
      </c>
      <c r="S469" s="13" t="b">
        <f t="shared" si="45"/>
        <v>1</v>
      </c>
    </row>
    <row r="470" spans="1:19" ht="15.75">
      <c r="A470" s="90">
        <v>455</v>
      </c>
      <c r="B470" s="185"/>
      <c r="C470" s="185"/>
      <c r="D470" s="177"/>
      <c r="E470" s="177"/>
      <c r="F470" s="177"/>
      <c r="G470" s="178"/>
      <c r="H470" s="178"/>
      <c r="I470" s="179"/>
      <c r="J470" s="179"/>
      <c r="K470" s="179"/>
      <c r="L470" s="179"/>
      <c r="M470" s="91">
        <f t="shared" si="46"/>
        <v>0</v>
      </c>
      <c r="N470" s="179"/>
      <c r="O470" s="13" t="b">
        <f t="shared" si="47"/>
        <v>1</v>
      </c>
      <c r="P470" s="13" t="b">
        <f t="shared" si="48"/>
        <v>1</v>
      </c>
      <c r="Q470" s="13" t="b">
        <f t="shared" si="43"/>
        <v>1</v>
      </c>
      <c r="R470" s="13" t="b">
        <f t="shared" si="44"/>
        <v>1</v>
      </c>
      <c r="S470" s="13" t="b">
        <f t="shared" si="45"/>
        <v>1</v>
      </c>
    </row>
    <row r="471" spans="1:19" ht="15.75">
      <c r="A471" s="90">
        <v>456</v>
      </c>
      <c r="B471" s="185"/>
      <c r="C471" s="185"/>
      <c r="D471" s="177"/>
      <c r="E471" s="177"/>
      <c r="F471" s="177"/>
      <c r="G471" s="178"/>
      <c r="H471" s="178"/>
      <c r="I471" s="179"/>
      <c r="J471" s="179"/>
      <c r="K471" s="179"/>
      <c r="L471" s="179"/>
      <c r="M471" s="91">
        <f t="shared" si="46"/>
        <v>0</v>
      </c>
      <c r="N471" s="179"/>
      <c r="O471" s="13" t="b">
        <f t="shared" si="47"/>
        <v>1</v>
      </c>
      <c r="P471" s="13" t="b">
        <f t="shared" si="48"/>
        <v>1</v>
      </c>
      <c r="Q471" s="13" t="b">
        <f t="shared" si="43"/>
        <v>1</v>
      </c>
      <c r="R471" s="13" t="b">
        <f t="shared" si="44"/>
        <v>1</v>
      </c>
      <c r="S471" s="13" t="b">
        <f t="shared" si="45"/>
        <v>1</v>
      </c>
    </row>
    <row r="472" spans="1:19" ht="15.75">
      <c r="A472" s="90">
        <v>457</v>
      </c>
      <c r="B472" s="185"/>
      <c r="C472" s="185"/>
      <c r="D472" s="177"/>
      <c r="E472" s="177"/>
      <c r="F472" s="177"/>
      <c r="G472" s="178"/>
      <c r="H472" s="178"/>
      <c r="I472" s="179"/>
      <c r="J472" s="179"/>
      <c r="K472" s="179"/>
      <c r="L472" s="179"/>
      <c r="M472" s="91">
        <f t="shared" si="46"/>
        <v>0</v>
      </c>
      <c r="N472" s="179"/>
      <c r="O472" s="13" t="b">
        <f t="shared" si="47"/>
        <v>1</v>
      </c>
      <c r="P472" s="13" t="b">
        <f t="shared" si="48"/>
        <v>1</v>
      </c>
      <c r="Q472" s="13" t="b">
        <f t="shared" si="43"/>
        <v>1</v>
      </c>
      <c r="R472" s="13" t="b">
        <f t="shared" si="44"/>
        <v>1</v>
      </c>
      <c r="S472" s="13" t="b">
        <f t="shared" si="45"/>
        <v>1</v>
      </c>
    </row>
    <row r="473" spans="1:19" ht="15.75">
      <c r="A473" s="90">
        <v>458</v>
      </c>
      <c r="B473" s="185"/>
      <c r="C473" s="185"/>
      <c r="D473" s="177"/>
      <c r="E473" s="177"/>
      <c r="F473" s="177"/>
      <c r="G473" s="178"/>
      <c r="H473" s="178"/>
      <c r="I473" s="179"/>
      <c r="J473" s="179"/>
      <c r="K473" s="179"/>
      <c r="L473" s="179"/>
      <c r="M473" s="91">
        <f t="shared" si="46"/>
        <v>0</v>
      </c>
      <c r="N473" s="179"/>
      <c r="O473" s="13" t="b">
        <f t="shared" si="47"/>
        <v>1</v>
      </c>
      <c r="P473" s="13" t="b">
        <f t="shared" si="48"/>
        <v>1</v>
      </c>
      <c r="Q473" s="13" t="b">
        <f t="shared" si="43"/>
        <v>1</v>
      </c>
      <c r="R473" s="13" t="b">
        <f t="shared" si="44"/>
        <v>1</v>
      </c>
      <c r="S473" s="13" t="b">
        <f t="shared" si="45"/>
        <v>1</v>
      </c>
    </row>
    <row r="474" spans="1:19" ht="15.75">
      <c r="A474" s="90">
        <v>459</v>
      </c>
      <c r="B474" s="185"/>
      <c r="C474" s="185"/>
      <c r="D474" s="177"/>
      <c r="E474" s="177"/>
      <c r="F474" s="177"/>
      <c r="G474" s="178"/>
      <c r="H474" s="178"/>
      <c r="I474" s="179"/>
      <c r="J474" s="179"/>
      <c r="K474" s="179"/>
      <c r="L474" s="179"/>
      <c r="M474" s="91">
        <f t="shared" si="46"/>
        <v>0</v>
      </c>
      <c r="N474" s="179"/>
      <c r="O474" s="13" t="b">
        <f t="shared" si="47"/>
        <v>1</v>
      </c>
      <c r="P474" s="13" t="b">
        <f t="shared" si="48"/>
        <v>1</v>
      </c>
      <c r="Q474" s="13" t="b">
        <f t="shared" si="43"/>
        <v>1</v>
      </c>
      <c r="R474" s="13" t="b">
        <f t="shared" si="44"/>
        <v>1</v>
      </c>
      <c r="S474" s="13" t="b">
        <f t="shared" si="45"/>
        <v>1</v>
      </c>
    </row>
    <row r="475" spans="1:19" ht="15.75">
      <c r="A475" s="90">
        <v>460</v>
      </c>
      <c r="B475" s="185"/>
      <c r="C475" s="185"/>
      <c r="D475" s="177"/>
      <c r="E475" s="177"/>
      <c r="F475" s="177"/>
      <c r="G475" s="178"/>
      <c r="H475" s="178"/>
      <c r="I475" s="179"/>
      <c r="J475" s="179"/>
      <c r="K475" s="179"/>
      <c r="L475" s="179"/>
      <c r="M475" s="91">
        <f t="shared" si="46"/>
        <v>0</v>
      </c>
      <c r="N475" s="179"/>
      <c r="O475" s="13" t="b">
        <f t="shared" si="47"/>
        <v>1</v>
      </c>
      <c r="P475" s="13" t="b">
        <f t="shared" si="48"/>
        <v>1</v>
      </c>
      <c r="Q475" s="13" t="b">
        <f t="shared" si="43"/>
        <v>1</v>
      </c>
      <c r="R475" s="13" t="b">
        <f t="shared" si="44"/>
        <v>1</v>
      </c>
      <c r="S475" s="13" t="b">
        <f t="shared" si="45"/>
        <v>1</v>
      </c>
    </row>
    <row r="476" spans="1:19" ht="15.75">
      <c r="A476" s="90">
        <v>461</v>
      </c>
      <c r="B476" s="185"/>
      <c r="C476" s="185"/>
      <c r="D476" s="177"/>
      <c r="E476" s="177"/>
      <c r="F476" s="177"/>
      <c r="G476" s="178"/>
      <c r="H476" s="178"/>
      <c r="I476" s="179"/>
      <c r="J476" s="179"/>
      <c r="K476" s="179"/>
      <c r="L476" s="179"/>
      <c r="M476" s="91">
        <f t="shared" si="46"/>
        <v>0</v>
      </c>
      <c r="N476" s="179"/>
      <c r="O476" s="13" t="b">
        <f t="shared" si="47"/>
        <v>1</v>
      </c>
      <c r="P476" s="13" t="b">
        <f t="shared" si="48"/>
        <v>1</v>
      </c>
      <c r="Q476" s="13" t="b">
        <f t="shared" si="43"/>
        <v>1</v>
      </c>
      <c r="R476" s="13" t="b">
        <f t="shared" si="44"/>
        <v>1</v>
      </c>
      <c r="S476" s="13" t="b">
        <f t="shared" si="45"/>
        <v>1</v>
      </c>
    </row>
    <row r="477" spans="1:19" ht="15.75">
      <c r="A477" s="90">
        <v>462</v>
      </c>
      <c r="B477" s="185"/>
      <c r="C477" s="185"/>
      <c r="D477" s="177"/>
      <c r="E477" s="177"/>
      <c r="F477" s="177"/>
      <c r="G477" s="178"/>
      <c r="H477" s="178"/>
      <c r="I477" s="179"/>
      <c r="J477" s="179"/>
      <c r="K477" s="179"/>
      <c r="L477" s="179"/>
      <c r="M477" s="91">
        <f t="shared" si="46"/>
        <v>0</v>
      </c>
      <c r="N477" s="179"/>
      <c r="O477" s="13" t="b">
        <f t="shared" si="47"/>
        <v>1</v>
      </c>
      <c r="P477" s="13" t="b">
        <f t="shared" si="48"/>
        <v>1</v>
      </c>
      <c r="Q477" s="13" t="b">
        <f t="shared" si="43"/>
        <v>1</v>
      </c>
      <c r="R477" s="13" t="b">
        <f t="shared" si="44"/>
        <v>1</v>
      </c>
      <c r="S477" s="13" t="b">
        <f t="shared" si="45"/>
        <v>1</v>
      </c>
    </row>
    <row r="478" spans="1:19" ht="15.75">
      <c r="A478" s="90">
        <v>463</v>
      </c>
      <c r="B478" s="185"/>
      <c r="C478" s="185"/>
      <c r="D478" s="177"/>
      <c r="E478" s="177"/>
      <c r="F478" s="177"/>
      <c r="G478" s="178"/>
      <c r="H478" s="178"/>
      <c r="I478" s="179"/>
      <c r="J478" s="179"/>
      <c r="K478" s="179"/>
      <c r="L478" s="179"/>
      <c r="M478" s="91">
        <f t="shared" si="46"/>
        <v>0</v>
      </c>
      <c r="N478" s="179"/>
      <c r="O478" s="13" t="b">
        <f t="shared" si="47"/>
        <v>1</v>
      </c>
      <c r="P478" s="13" t="b">
        <f t="shared" si="48"/>
        <v>1</v>
      </c>
      <c r="Q478" s="13" t="b">
        <f t="shared" si="43"/>
        <v>1</v>
      </c>
      <c r="R478" s="13" t="b">
        <f t="shared" si="44"/>
        <v>1</v>
      </c>
      <c r="S478" s="13" t="b">
        <f t="shared" si="45"/>
        <v>1</v>
      </c>
    </row>
    <row r="479" spans="1:19" ht="15.75">
      <c r="A479" s="90">
        <v>464</v>
      </c>
      <c r="B479" s="185"/>
      <c r="C479" s="185"/>
      <c r="D479" s="177"/>
      <c r="E479" s="177"/>
      <c r="F479" s="177"/>
      <c r="G479" s="178"/>
      <c r="H479" s="178"/>
      <c r="I479" s="179"/>
      <c r="J479" s="179"/>
      <c r="K479" s="179"/>
      <c r="L479" s="179"/>
      <c r="M479" s="91">
        <f t="shared" si="46"/>
        <v>0</v>
      </c>
      <c r="N479" s="179"/>
      <c r="O479" s="13" t="b">
        <f t="shared" si="47"/>
        <v>1</v>
      </c>
      <c r="P479" s="13" t="b">
        <f t="shared" si="48"/>
        <v>1</v>
      </c>
      <c r="Q479" s="13" t="b">
        <f t="shared" si="43"/>
        <v>1</v>
      </c>
      <c r="R479" s="13" t="b">
        <f t="shared" si="44"/>
        <v>1</v>
      </c>
      <c r="S479" s="13" t="b">
        <f t="shared" si="45"/>
        <v>1</v>
      </c>
    </row>
    <row r="480" spans="1:19" ht="15.75">
      <c r="A480" s="90">
        <v>465</v>
      </c>
      <c r="B480" s="185"/>
      <c r="C480" s="185"/>
      <c r="D480" s="177"/>
      <c r="E480" s="177"/>
      <c r="F480" s="177"/>
      <c r="G480" s="178"/>
      <c r="H480" s="178"/>
      <c r="I480" s="179"/>
      <c r="J480" s="179"/>
      <c r="K480" s="179"/>
      <c r="L480" s="179"/>
      <c r="M480" s="91">
        <f t="shared" si="46"/>
        <v>0</v>
      </c>
      <c r="N480" s="179"/>
      <c r="O480" s="13" t="b">
        <f t="shared" si="47"/>
        <v>1</v>
      </c>
      <c r="P480" s="13" t="b">
        <f t="shared" si="48"/>
        <v>1</v>
      </c>
      <c r="Q480" s="13" t="b">
        <f t="shared" si="43"/>
        <v>1</v>
      </c>
      <c r="R480" s="13" t="b">
        <f t="shared" si="44"/>
        <v>1</v>
      </c>
      <c r="S480" s="13" t="b">
        <f t="shared" si="45"/>
        <v>1</v>
      </c>
    </row>
    <row r="481" spans="1:19" ht="15.75">
      <c r="A481" s="90">
        <v>466</v>
      </c>
      <c r="B481" s="185"/>
      <c r="C481" s="185"/>
      <c r="D481" s="177"/>
      <c r="E481" s="177"/>
      <c r="F481" s="177"/>
      <c r="G481" s="178"/>
      <c r="H481" s="178"/>
      <c r="I481" s="179"/>
      <c r="J481" s="179"/>
      <c r="K481" s="179"/>
      <c r="L481" s="179"/>
      <c r="M481" s="91">
        <f t="shared" si="46"/>
        <v>0</v>
      </c>
      <c r="N481" s="179"/>
      <c r="O481" s="13" t="b">
        <f t="shared" si="47"/>
        <v>1</v>
      </c>
      <c r="P481" s="13" t="b">
        <f t="shared" si="48"/>
        <v>1</v>
      </c>
      <c r="Q481" s="13" t="b">
        <f t="shared" si="43"/>
        <v>1</v>
      </c>
      <c r="R481" s="13" t="b">
        <f t="shared" si="44"/>
        <v>1</v>
      </c>
      <c r="S481" s="13" t="b">
        <f t="shared" si="45"/>
        <v>1</v>
      </c>
    </row>
    <row r="482" spans="1:19" ht="15.75">
      <c r="A482" s="90">
        <v>467</v>
      </c>
      <c r="B482" s="185"/>
      <c r="C482" s="185"/>
      <c r="D482" s="177"/>
      <c r="E482" s="177"/>
      <c r="F482" s="177"/>
      <c r="G482" s="178"/>
      <c r="H482" s="178"/>
      <c r="I482" s="179"/>
      <c r="J482" s="179"/>
      <c r="K482" s="179"/>
      <c r="L482" s="179"/>
      <c r="M482" s="91">
        <f t="shared" si="46"/>
        <v>0</v>
      </c>
      <c r="N482" s="179"/>
      <c r="O482" s="13" t="b">
        <f t="shared" si="47"/>
        <v>1</v>
      </c>
      <c r="P482" s="13" t="b">
        <f t="shared" si="48"/>
        <v>1</v>
      </c>
      <c r="Q482" s="13" t="b">
        <f t="shared" si="43"/>
        <v>1</v>
      </c>
      <c r="R482" s="13" t="b">
        <f t="shared" si="44"/>
        <v>1</v>
      </c>
      <c r="S482" s="13" t="b">
        <f t="shared" si="45"/>
        <v>1</v>
      </c>
    </row>
    <row r="483" spans="1:19" ht="15.75">
      <c r="A483" s="90">
        <v>468</v>
      </c>
      <c r="B483" s="185"/>
      <c r="C483" s="185"/>
      <c r="D483" s="177"/>
      <c r="E483" s="177"/>
      <c r="F483" s="177"/>
      <c r="G483" s="178"/>
      <c r="H483" s="178"/>
      <c r="I483" s="179"/>
      <c r="J483" s="179"/>
      <c r="K483" s="179"/>
      <c r="L483" s="179"/>
      <c r="M483" s="91">
        <f t="shared" si="46"/>
        <v>0</v>
      </c>
      <c r="N483" s="179"/>
      <c r="O483" s="13" t="b">
        <f t="shared" si="47"/>
        <v>1</v>
      </c>
      <c r="P483" s="13" t="b">
        <f t="shared" si="48"/>
        <v>1</v>
      </c>
      <c r="Q483" s="13" t="b">
        <f t="shared" si="43"/>
        <v>1</v>
      </c>
      <c r="R483" s="13" t="b">
        <f t="shared" si="44"/>
        <v>1</v>
      </c>
      <c r="S483" s="13" t="b">
        <f t="shared" si="45"/>
        <v>1</v>
      </c>
    </row>
    <row r="484" spans="1:19" ht="15.75">
      <c r="A484" s="90">
        <v>469</v>
      </c>
      <c r="B484" s="185"/>
      <c r="C484" s="185"/>
      <c r="D484" s="177"/>
      <c r="E484" s="177"/>
      <c r="F484" s="177"/>
      <c r="G484" s="178"/>
      <c r="H484" s="178"/>
      <c r="I484" s="179"/>
      <c r="J484" s="179"/>
      <c r="K484" s="179"/>
      <c r="L484" s="179"/>
      <c r="M484" s="91">
        <f t="shared" si="46"/>
        <v>0</v>
      </c>
      <c r="N484" s="179"/>
      <c r="O484" s="13" t="b">
        <f t="shared" si="47"/>
        <v>1</v>
      </c>
      <c r="P484" s="13" t="b">
        <f t="shared" si="48"/>
        <v>1</v>
      </c>
      <c r="Q484" s="13" t="b">
        <f t="shared" si="43"/>
        <v>1</v>
      </c>
      <c r="R484" s="13" t="b">
        <f t="shared" si="44"/>
        <v>1</v>
      </c>
      <c r="S484" s="13" t="b">
        <f t="shared" si="45"/>
        <v>1</v>
      </c>
    </row>
    <row r="485" spans="1:19" ht="15.75">
      <c r="A485" s="90">
        <v>470</v>
      </c>
      <c r="B485" s="185"/>
      <c r="C485" s="185"/>
      <c r="D485" s="177"/>
      <c r="E485" s="177"/>
      <c r="F485" s="177"/>
      <c r="G485" s="178"/>
      <c r="H485" s="178"/>
      <c r="I485" s="179"/>
      <c r="J485" s="179"/>
      <c r="K485" s="179"/>
      <c r="L485" s="179"/>
      <c r="M485" s="91">
        <f t="shared" si="46"/>
        <v>0</v>
      </c>
      <c r="N485" s="179"/>
      <c r="O485" s="13" t="b">
        <f t="shared" si="47"/>
        <v>1</v>
      </c>
      <c r="P485" s="13" t="b">
        <f t="shared" si="48"/>
        <v>1</v>
      </c>
      <c r="Q485" s="13" t="b">
        <f t="shared" si="43"/>
        <v>1</v>
      </c>
      <c r="R485" s="13" t="b">
        <f t="shared" si="44"/>
        <v>1</v>
      </c>
      <c r="S485" s="13" t="b">
        <f t="shared" si="45"/>
        <v>1</v>
      </c>
    </row>
    <row r="486" spans="1:19" ht="15.75">
      <c r="A486" s="90">
        <v>471</v>
      </c>
      <c r="B486" s="185"/>
      <c r="C486" s="185"/>
      <c r="D486" s="177"/>
      <c r="E486" s="177"/>
      <c r="F486" s="177"/>
      <c r="G486" s="178"/>
      <c r="H486" s="178"/>
      <c r="I486" s="179"/>
      <c r="J486" s="179"/>
      <c r="K486" s="179"/>
      <c r="L486" s="179"/>
      <c r="M486" s="91">
        <f t="shared" si="46"/>
        <v>0</v>
      </c>
      <c r="N486" s="179"/>
      <c r="O486" s="13" t="b">
        <f t="shared" si="47"/>
        <v>1</v>
      </c>
      <c r="P486" s="13" t="b">
        <f t="shared" si="48"/>
        <v>1</v>
      </c>
      <c r="Q486" s="13" t="b">
        <f t="shared" si="43"/>
        <v>1</v>
      </c>
      <c r="R486" s="13" t="b">
        <f t="shared" si="44"/>
        <v>1</v>
      </c>
      <c r="S486" s="13" t="b">
        <f t="shared" si="45"/>
        <v>1</v>
      </c>
    </row>
    <row r="487" spans="1:19" ht="15.75">
      <c r="A487" s="90">
        <v>472</v>
      </c>
      <c r="B487" s="185"/>
      <c r="C487" s="185"/>
      <c r="D487" s="177"/>
      <c r="E487" s="177"/>
      <c r="F487" s="177"/>
      <c r="G487" s="178"/>
      <c r="H487" s="178"/>
      <c r="I487" s="179"/>
      <c r="J487" s="179"/>
      <c r="K487" s="179"/>
      <c r="L487" s="179"/>
      <c r="M487" s="91">
        <f t="shared" si="46"/>
        <v>0</v>
      </c>
      <c r="N487" s="179"/>
      <c r="O487" s="13" t="b">
        <f t="shared" si="47"/>
        <v>1</v>
      </c>
      <c r="P487" s="13" t="b">
        <f t="shared" si="48"/>
        <v>1</v>
      </c>
      <c r="Q487" s="13" t="b">
        <f t="shared" si="43"/>
        <v>1</v>
      </c>
      <c r="R487" s="13" t="b">
        <f t="shared" si="44"/>
        <v>1</v>
      </c>
      <c r="S487" s="13" t="b">
        <f t="shared" si="45"/>
        <v>1</v>
      </c>
    </row>
    <row r="488" spans="1:19" ht="15.75">
      <c r="A488" s="90">
        <v>473</v>
      </c>
      <c r="B488" s="185"/>
      <c r="C488" s="185"/>
      <c r="D488" s="177"/>
      <c r="E488" s="177"/>
      <c r="F488" s="177"/>
      <c r="G488" s="178"/>
      <c r="H488" s="178"/>
      <c r="I488" s="179"/>
      <c r="J488" s="179"/>
      <c r="K488" s="179"/>
      <c r="L488" s="179"/>
      <c r="M488" s="91">
        <f t="shared" si="46"/>
        <v>0</v>
      </c>
      <c r="N488" s="179"/>
      <c r="O488" s="13" t="b">
        <f t="shared" si="47"/>
        <v>1</v>
      </c>
      <c r="P488" s="13" t="b">
        <f t="shared" si="48"/>
        <v>1</v>
      </c>
      <c r="Q488" s="13" t="b">
        <f t="shared" si="43"/>
        <v>1</v>
      </c>
      <c r="R488" s="13" t="b">
        <f t="shared" si="44"/>
        <v>1</v>
      </c>
      <c r="S488" s="13" t="b">
        <f t="shared" si="45"/>
        <v>1</v>
      </c>
    </row>
    <row r="489" spans="1:19" ht="15.75">
      <c r="A489" s="90">
        <v>474</v>
      </c>
      <c r="B489" s="185"/>
      <c r="C489" s="185"/>
      <c r="D489" s="177"/>
      <c r="E489" s="177"/>
      <c r="F489" s="177"/>
      <c r="G489" s="178"/>
      <c r="H489" s="178"/>
      <c r="I489" s="179"/>
      <c r="J489" s="179"/>
      <c r="K489" s="179"/>
      <c r="L489" s="179"/>
      <c r="M489" s="91">
        <f t="shared" si="46"/>
        <v>0</v>
      </c>
      <c r="N489" s="179"/>
      <c r="O489" s="13" t="b">
        <f t="shared" si="47"/>
        <v>1</v>
      </c>
      <c r="P489" s="13" t="b">
        <f t="shared" si="48"/>
        <v>1</v>
      </c>
      <c r="Q489" s="13" t="b">
        <f t="shared" si="43"/>
        <v>1</v>
      </c>
      <c r="R489" s="13" t="b">
        <f t="shared" si="44"/>
        <v>1</v>
      </c>
      <c r="S489" s="13" t="b">
        <f t="shared" si="45"/>
        <v>1</v>
      </c>
    </row>
    <row r="490" spans="1:19" ht="15.75">
      <c r="A490" s="90">
        <v>475</v>
      </c>
      <c r="B490" s="185"/>
      <c r="C490" s="185"/>
      <c r="D490" s="177"/>
      <c r="E490" s="177"/>
      <c r="F490" s="177"/>
      <c r="G490" s="178"/>
      <c r="H490" s="178"/>
      <c r="I490" s="179"/>
      <c r="J490" s="179"/>
      <c r="K490" s="179"/>
      <c r="L490" s="179"/>
      <c r="M490" s="91">
        <f t="shared" si="46"/>
        <v>0</v>
      </c>
      <c r="N490" s="179"/>
      <c r="O490" s="13" t="b">
        <f t="shared" si="47"/>
        <v>1</v>
      </c>
      <c r="P490" s="13" t="b">
        <f t="shared" si="48"/>
        <v>1</v>
      </c>
      <c r="Q490" s="13" t="b">
        <f t="shared" si="43"/>
        <v>1</v>
      </c>
      <c r="R490" s="13" t="b">
        <f t="shared" si="44"/>
        <v>1</v>
      </c>
      <c r="S490" s="13" t="b">
        <f t="shared" si="45"/>
        <v>1</v>
      </c>
    </row>
    <row r="491" spans="1:19" ht="15.75">
      <c r="A491" s="90">
        <v>476</v>
      </c>
      <c r="B491" s="185"/>
      <c r="C491" s="185"/>
      <c r="D491" s="177"/>
      <c r="E491" s="177"/>
      <c r="F491" s="177"/>
      <c r="G491" s="178"/>
      <c r="H491" s="178"/>
      <c r="I491" s="179"/>
      <c r="J491" s="179"/>
      <c r="K491" s="179"/>
      <c r="L491" s="179"/>
      <c r="M491" s="91">
        <f t="shared" si="46"/>
        <v>0</v>
      </c>
      <c r="N491" s="179"/>
      <c r="O491" s="13" t="b">
        <f t="shared" si="47"/>
        <v>1</v>
      </c>
      <c r="P491" s="13" t="b">
        <f t="shared" si="48"/>
        <v>1</v>
      </c>
      <c r="Q491" s="13" t="b">
        <f t="shared" si="43"/>
        <v>1</v>
      </c>
      <c r="R491" s="13" t="b">
        <f t="shared" si="44"/>
        <v>1</v>
      </c>
      <c r="S491" s="13" t="b">
        <f t="shared" si="45"/>
        <v>1</v>
      </c>
    </row>
    <row r="492" spans="1:19" ht="15.75">
      <c r="A492" s="90">
        <v>477</v>
      </c>
      <c r="B492" s="185"/>
      <c r="C492" s="185"/>
      <c r="D492" s="177"/>
      <c r="E492" s="177"/>
      <c r="F492" s="177"/>
      <c r="G492" s="178"/>
      <c r="H492" s="178"/>
      <c r="I492" s="179"/>
      <c r="J492" s="179"/>
      <c r="K492" s="179"/>
      <c r="L492" s="179"/>
      <c r="M492" s="91">
        <f t="shared" si="46"/>
        <v>0</v>
      </c>
      <c r="N492" s="179"/>
      <c r="O492" s="13" t="b">
        <f t="shared" si="47"/>
        <v>1</v>
      </c>
      <c r="P492" s="13" t="b">
        <f t="shared" si="48"/>
        <v>1</v>
      </c>
      <c r="Q492" s="13" t="b">
        <f t="shared" si="43"/>
        <v>1</v>
      </c>
      <c r="R492" s="13" t="b">
        <f t="shared" si="44"/>
        <v>1</v>
      </c>
      <c r="S492" s="13" t="b">
        <f t="shared" si="45"/>
        <v>1</v>
      </c>
    </row>
    <row r="493" spans="1:19" ht="15.75">
      <c r="A493" s="90">
        <v>478</v>
      </c>
      <c r="B493" s="185"/>
      <c r="C493" s="185"/>
      <c r="D493" s="177"/>
      <c r="E493" s="177"/>
      <c r="F493" s="177"/>
      <c r="G493" s="178"/>
      <c r="H493" s="178"/>
      <c r="I493" s="179"/>
      <c r="J493" s="179"/>
      <c r="K493" s="179"/>
      <c r="L493" s="179"/>
      <c r="M493" s="91">
        <f t="shared" si="46"/>
        <v>0</v>
      </c>
      <c r="N493" s="179"/>
      <c r="O493" s="13" t="b">
        <f t="shared" si="47"/>
        <v>1</v>
      </c>
      <c r="P493" s="13" t="b">
        <f t="shared" si="48"/>
        <v>1</v>
      </c>
      <c r="Q493" s="13" t="b">
        <f t="shared" si="43"/>
        <v>1</v>
      </c>
      <c r="R493" s="13" t="b">
        <f t="shared" si="44"/>
        <v>1</v>
      </c>
      <c r="S493" s="13" t="b">
        <f t="shared" si="45"/>
        <v>1</v>
      </c>
    </row>
    <row r="494" spans="1:19" ht="15.75">
      <c r="A494" s="90">
        <v>479</v>
      </c>
      <c r="B494" s="185"/>
      <c r="C494" s="185"/>
      <c r="D494" s="177"/>
      <c r="E494" s="177"/>
      <c r="F494" s="177"/>
      <c r="G494" s="178"/>
      <c r="H494" s="178"/>
      <c r="I494" s="179"/>
      <c r="J494" s="179"/>
      <c r="K494" s="179"/>
      <c r="L494" s="179"/>
      <c r="M494" s="91">
        <f t="shared" si="46"/>
        <v>0</v>
      </c>
      <c r="N494" s="179"/>
      <c r="O494" s="13" t="b">
        <f t="shared" si="47"/>
        <v>1</v>
      </c>
      <c r="P494" s="13" t="b">
        <f t="shared" si="48"/>
        <v>1</v>
      </c>
      <c r="Q494" s="13" t="b">
        <f t="shared" si="43"/>
        <v>1</v>
      </c>
      <c r="R494" s="13" t="b">
        <f t="shared" si="44"/>
        <v>1</v>
      </c>
      <c r="S494" s="13" t="b">
        <f t="shared" si="45"/>
        <v>1</v>
      </c>
    </row>
    <row r="495" spans="1:19" ht="15.75">
      <c r="A495" s="90">
        <v>480</v>
      </c>
      <c r="B495" s="185"/>
      <c r="C495" s="185"/>
      <c r="D495" s="177"/>
      <c r="E495" s="177"/>
      <c r="F495" s="177"/>
      <c r="G495" s="178"/>
      <c r="H495" s="178"/>
      <c r="I495" s="179"/>
      <c r="J495" s="179"/>
      <c r="K495" s="179"/>
      <c r="L495" s="179"/>
      <c r="M495" s="91">
        <f t="shared" si="46"/>
        <v>0</v>
      </c>
      <c r="N495" s="179"/>
      <c r="O495" s="13" t="b">
        <f t="shared" si="47"/>
        <v>1</v>
      </c>
      <c r="P495" s="13" t="b">
        <f t="shared" si="48"/>
        <v>1</v>
      </c>
      <c r="Q495" s="13" t="b">
        <f t="shared" si="43"/>
        <v>1</v>
      </c>
      <c r="R495" s="13" t="b">
        <f t="shared" si="44"/>
        <v>1</v>
      </c>
      <c r="S495" s="13" t="b">
        <f t="shared" si="45"/>
        <v>1</v>
      </c>
    </row>
    <row r="496" spans="1:19" ht="15.75">
      <c r="A496" s="90">
        <v>481</v>
      </c>
      <c r="B496" s="185"/>
      <c r="C496" s="185"/>
      <c r="D496" s="177"/>
      <c r="E496" s="177"/>
      <c r="F496" s="177"/>
      <c r="G496" s="178"/>
      <c r="H496" s="178"/>
      <c r="I496" s="179"/>
      <c r="J496" s="179"/>
      <c r="K496" s="179"/>
      <c r="L496" s="179"/>
      <c r="M496" s="91">
        <f t="shared" si="46"/>
        <v>0</v>
      </c>
      <c r="N496" s="179"/>
      <c r="O496" s="13" t="b">
        <f t="shared" si="47"/>
        <v>1</v>
      </c>
      <c r="P496" s="13" t="b">
        <f t="shared" si="48"/>
        <v>1</v>
      </c>
      <c r="Q496" s="13" t="b">
        <f t="shared" si="43"/>
        <v>1</v>
      </c>
      <c r="R496" s="13" t="b">
        <f t="shared" si="44"/>
        <v>1</v>
      </c>
      <c r="S496" s="13" t="b">
        <f t="shared" si="45"/>
        <v>1</v>
      </c>
    </row>
    <row r="497" spans="1:19" ht="15.75">
      <c r="A497" s="90">
        <v>482</v>
      </c>
      <c r="B497" s="185"/>
      <c r="C497" s="185"/>
      <c r="D497" s="177"/>
      <c r="E497" s="177"/>
      <c r="F497" s="177"/>
      <c r="G497" s="178"/>
      <c r="H497" s="178"/>
      <c r="I497" s="179"/>
      <c r="J497" s="179"/>
      <c r="K497" s="179"/>
      <c r="L497" s="179"/>
      <c r="M497" s="91">
        <f t="shared" si="46"/>
        <v>0</v>
      </c>
      <c r="N497" s="179"/>
      <c r="O497" s="13" t="b">
        <f t="shared" si="47"/>
        <v>1</v>
      </c>
      <c r="P497" s="13" t="b">
        <f t="shared" si="48"/>
        <v>1</v>
      </c>
      <c r="Q497" s="13" t="b">
        <f t="shared" si="43"/>
        <v>1</v>
      </c>
      <c r="R497" s="13" t="b">
        <f t="shared" si="44"/>
        <v>1</v>
      </c>
      <c r="S497" s="13" t="b">
        <f t="shared" si="45"/>
        <v>1</v>
      </c>
    </row>
    <row r="498" spans="1:19" ht="15.75">
      <c r="A498" s="90">
        <v>483</v>
      </c>
      <c r="B498" s="185"/>
      <c r="C498" s="185"/>
      <c r="D498" s="177"/>
      <c r="E498" s="177"/>
      <c r="F498" s="177"/>
      <c r="G498" s="178"/>
      <c r="H498" s="178"/>
      <c r="I498" s="179"/>
      <c r="J498" s="179"/>
      <c r="K498" s="179"/>
      <c r="L498" s="179"/>
      <c r="M498" s="91">
        <f t="shared" si="46"/>
        <v>0</v>
      </c>
      <c r="N498" s="179"/>
      <c r="O498" s="13" t="b">
        <f t="shared" si="47"/>
        <v>1</v>
      </c>
      <c r="P498" s="13" t="b">
        <f t="shared" si="48"/>
        <v>1</v>
      </c>
      <c r="Q498" s="13" t="b">
        <f t="shared" si="43"/>
        <v>1</v>
      </c>
      <c r="R498" s="13" t="b">
        <f t="shared" si="44"/>
        <v>1</v>
      </c>
      <c r="S498" s="13" t="b">
        <f t="shared" si="45"/>
        <v>1</v>
      </c>
    </row>
    <row r="499" spans="1:19" ht="15.75">
      <c r="A499" s="90">
        <v>484</v>
      </c>
      <c r="B499" s="185"/>
      <c r="C499" s="185"/>
      <c r="D499" s="177"/>
      <c r="E499" s="177"/>
      <c r="F499" s="177"/>
      <c r="G499" s="178"/>
      <c r="H499" s="178"/>
      <c r="I499" s="179"/>
      <c r="J499" s="179"/>
      <c r="K499" s="179"/>
      <c r="L499" s="179"/>
      <c r="M499" s="91">
        <f t="shared" si="46"/>
        <v>0</v>
      </c>
      <c r="N499" s="179"/>
      <c r="O499" s="13" t="b">
        <f t="shared" si="47"/>
        <v>1</v>
      </c>
      <c r="P499" s="13" t="b">
        <f t="shared" si="48"/>
        <v>1</v>
      </c>
      <c r="Q499" s="13" t="b">
        <f t="shared" si="43"/>
        <v>1</v>
      </c>
      <c r="R499" s="13" t="b">
        <f t="shared" si="44"/>
        <v>1</v>
      </c>
      <c r="S499" s="13" t="b">
        <f t="shared" si="45"/>
        <v>1</v>
      </c>
    </row>
    <row r="500" spans="1:19" ht="15.75">
      <c r="A500" s="90">
        <v>485</v>
      </c>
      <c r="B500" s="185"/>
      <c r="C500" s="185"/>
      <c r="D500" s="177"/>
      <c r="E500" s="177"/>
      <c r="F500" s="177"/>
      <c r="G500" s="178"/>
      <c r="H500" s="178"/>
      <c r="I500" s="179"/>
      <c r="J500" s="179"/>
      <c r="K500" s="179"/>
      <c r="L500" s="179"/>
      <c r="M500" s="91">
        <f t="shared" si="46"/>
        <v>0</v>
      </c>
      <c r="N500" s="179"/>
      <c r="O500" s="13" t="b">
        <f t="shared" si="47"/>
        <v>1</v>
      </c>
      <c r="P500" s="13" t="b">
        <f t="shared" si="48"/>
        <v>1</v>
      </c>
      <c r="Q500" s="13" t="b">
        <f t="shared" si="43"/>
        <v>1</v>
      </c>
      <c r="R500" s="13" t="b">
        <f t="shared" si="44"/>
        <v>1</v>
      </c>
      <c r="S500" s="13" t="b">
        <f t="shared" si="45"/>
        <v>1</v>
      </c>
    </row>
    <row r="501" spans="1:19" ht="15.75">
      <c r="A501" s="90">
        <v>486</v>
      </c>
      <c r="B501" s="185"/>
      <c r="C501" s="185"/>
      <c r="D501" s="177"/>
      <c r="E501" s="177"/>
      <c r="F501" s="177"/>
      <c r="G501" s="178"/>
      <c r="H501" s="178"/>
      <c r="I501" s="179"/>
      <c r="J501" s="179"/>
      <c r="K501" s="179"/>
      <c r="L501" s="179"/>
      <c r="M501" s="91">
        <f t="shared" si="46"/>
        <v>0</v>
      </c>
      <c r="N501" s="179"/>
      <c r="O501" s="13" t="b">
        <f t="shared" si="47"/>
        <v>1</v>
      </c>
      <c r="P501" s="13" t="b">
        <f t="shared" si="48"/>
        <v>1</v>
      </c>
      <c r="Q501" s="13" t="b">
        <f t="shared" si="43"/>
        <v>1</v>
      </c>
      <c r="R501" s="13" t="b">
        <f t="shared" si="44"/>
        <v>1</v>
      </c>
      <c r="S501" s="13" t="b">
        <f t="shared" si="45"/>
        <v>1</v>
      </c>
    </row>
    <row r="502" spans="1:19" ht="15.75">
      <c r="A502" s="90">
        <v>487</v>
      </c>
      <c r="B502" s="185"/>
      <c r="C502" s="185"/>
      <c r="D502" s="177"/>
      <c r="E502" s="177"/>
      <c r="F502" s="177"/>
      <c r="G502" s="178"/>
      <c r="H502" s="178"/>
      <c r="I502" s="179"/>
      <c r="J502" s="179"/>
      <c r="K502" s="179"/>
      <c r="L502" s="179"/>
      <c r="M502" s="91">
        <f t="shared" si="46"/>
        <v>0</v>
      </c>
      <c r="N502" s="179"/>
      <c r="O502" s="13" t="b">
        <f t="shared" si="47"/>
        <v>1</v>
      </c>
      <c r="P502" s="13" t="b">
        <f t="shared" si="48"/>
        <v>1</v>
      </c>
      <c r="Q502" s="13" t="b">
        <f t="shared" si="43"/>
        <v>1</v>
      </c>
      <c r="R502" s="13" t="b">
        <f t="shared" si="44"/>
        <v>1</v>
      </c>
      <c r="S502" s="13" t="b">
        <f t="shared" si="45"/>
        <v>1</v>
      </c>
    </row>
    <row r="503" spans="1:19" ht="15.75">
      <c r="A503" s="90">
        <v>488</v>
      </c>
      <c r="B503" s="185"/>
      <c r="C503" s="185"/>
      <c r="D503" s="177"/>
      <c r="E503" s="177"/>
      <c r="F503" s="177"/>
      <c r="G503" s="178"/>
      <c r="H503" s="178"/>
      <c r="I503" s="179"/>
      <c r="J503" s="179"/>
      <c r="K503" s="179"/>
      <c r="L503" s="179"/>
      <c r="M503" s="91">
        <f t="shared" si="46"/>
        <v>0</v>
      </c>
      <c r="N503" s="179"/>
      <c r="O503" s="13" t="b">
        <f t="shared" si="47"/>
        <v>1</v>
      </c>
      <c r="P503" s="13" t="b">
        <f t="shared" si="48"/>
        <v>1</v>
      </c>
      <c r="Q503" s="13" t="b">
        <f t="shared" si="43"/>
        <v>1</v>
      </c>
      <c r="R503" s="13" t="b">
        <f t="shared" si="44"/>
        <v>1</v>
      </c>
      <c r="S503" s="13" t="b">
        <f t="shared" si="45"/>
        <v>1</v>
      </c>
    </row>
    <row r="504" spans="1:19" ht="15.75">
      <c r="A504" s="90">
        <v>489</v>
      </c>
      <c r="B504" s="185"/>
      <c r="C504" s="185"/>
      <c r="D504" s="177"/>
      <c r="E504" s="177"/>
      <c r="F504" s="177"/>
      <c r="G504" s="178"/>
      <c r="H504" s="178"/>
      <c r="I504" s="179"/>
      <c r="J504" s="179"/>
      <c r="K504" s="179"/>
      <c r="L504" s="179"/>
      <c r="M504" s="91">
        <f t="shared" si="46"/>
        <v>0</v>
      </c>
      <c r="N504" s="179"/>
      <c r="O504" s="13" t="b">
        <f t="shared" si="47"/>
        <v>1</v>
      </c>
      <c r="P504" s="13" t="b">
        <f t="shared" si="48"/>
        <v>1</v>
      </c>
      <c r="Q504" s="13" t="b">
        <f t="shared" si="43"/>
        <v>1</v>
      </c>
      <c r="R504" s="13" t="b">
        <f t="shared" si="44"/>
        <v>1</v>
      </c>
      <c r="S504" s="13" t="b">
        <f t="shared" si="45"/>
        <v>1</v>
      </c>
    </row>
    <row r="505" spans="1:19" ht="15.75">
      <c r="A505" s="90">
        <v>490</v>
      </c>
      <c r="B505" s="185"/>
      <c r="C505" s="185"/>
      <c r="D505" s="177"/>
      <c r="E505" s="177"/>
      <c r="F505" s="177"/>
      <c r="G505" s="178"/>
      <c r="H505" s="178"/>
      <c r="I505" s="179"/>
      <c r="J505" s="179"/>
      <c r="K505" s="179"/>
      <c r="L505" s="179"/>
      <c r="M505" s="91">
        <f t="shared" si="46"/>
        <v>0</v>
      </c>
      <c r="N505" s="179"/>
      <c r="O505" s="13" t="b">
        <f t="shared" si="47"/>
        <v>1</v>
      </c>
      <c r="P505" s="13" t="b">
        <f t="shared" si="48"/>
        <v>1</v>
      </c>
      <c r="Q505" s="13" t="b">
        <f t="shared" si="43"/>
        <v>1</v>
      </c>
      <c r="R505" s="13" t="b">
        <f t="shared" si="44"/>
        <v>1</v>
      </c>
      <c r="S505" s="13" t="b">
        <f t="shared" si="45"/>
        <v>1</v>
      </c>
    </row>
    <row r="506" spans="1:19" ht="15.75">
      <c r="A506" s="90">
        <v>491</v>
      </c>
      <c r="B506" s="185"/>
      <c r="C506" s="185"/>
      <c r="D506" s="177"/>
      <c r="E506" s="177"/>
      <c r="F506" s="177"/>
      <c r="G506" s="178"/>
      <c r="H506" s="178"/>
      <c r="I506" s="179"/>
      <c r="J506" s="179"/>
      <c r="K506" s="179"/>
      <c r="L506" s="179"/>
      <c r="M506" s="91">
        <f t="shared" si="46"/>
        <v>0</v>
      </c>
      <c r="N506" s="179"/>
      <c r="O506" s="13" t="b">
        <f t="shared" si="47"/>
        <v>1</v>
      </c>
      <c r="P506" s="13" t="b">
        <f t="shared" si="48"/>
        <v>1</v>
      </c>
      <c r="Q506" s="13" t="b">
        <f t="shared" si="43"/>
        <v>1</v>
      </c>
      <c r="R506" s="13" t="b">
        <f t="shared" si="44"/>
        <v>1</v>
      </c>
      <c r="S506" s="13" t="b">
        <f t="shared" si="45"/>
        <v>1</v>
      </c>
    </row>
    <row r="507" spans="1:19" ht="15.75">
      <c r="A507" s="90">
        <v>492</v>
      </c>
      <c r="B507" s="185"/>
      <c r="C507" s="185"/>
      <c r="D507" s="177"/>
      <c r="E507" s="177"/>
      <c r="F507" s="177"/>
      <c r="G507" s="178"/>
      <c r="H507" s="178"/>
      <c r="I507" s="179"/>
      <c r="J507" s="179"/>
      <c r="K507" s="179"/>
      <c r="L507" s="179"/>
      <c r="M507" s="91">
        <f t="shared" si="46"/>
        <v>0</v>
      </c>
      <c r="N507" s="179"/>
      <c r="O507" s="13" t="b">
        <f t="shared" si="47"/>
        <v>1</v>
      </c>
      <c r="P507" s="13" t="b">
        <f t="shared" si="48"/>
        <v>1</v>
      </c>
      <c r="Q507" s="13" t="b">
        <f t="shared" si="43"/>
        <v>1</v>
      </c>
      <c r="R507" s="13" t="b">
        <f t="shared" si="44"/>
        <v>1</v>
      </c>
      <c r="S507" s="13" t="b">
        <f t="shared" si="45"/>
        <v>1</v>
      </c>
    </row>
    <row r="508" spans="1:19" ht="15.75">
      <c r="A508" s="90">
        <v>493</v>
      </c>
      <c r="B508" s="185"/>
      <c r="C508" s="185"/>
      <c r="D508" s="177"/>
      <c r="E508" s="177"/>
      <c r="F508" s="177"/>
      <c r="G508" s="178"/>
      <c r="H508" s="178"/>
      <c r="I508" s="179"/>
      <c r="J508" s="179"/>
      <c r="K508" s="179"/>
      <c r="L508" s="179"/>
      <c r="M508" s="91">
        <f t="shared" si="46"/>
        <v>0</v>
      </c>
      <c r="N508" s="179"/>
      <c r="O508" s="13" t="b">
        <f t="shared" si="47"/>
        <v>1</v>
      </c>
      <c r="P508" s="13" t="b">
        <f t="shared" si="48"/>
        <v>1</v>
      </c>
      <c r="Q508" s="13" t="b">
        <f t="shared" si="43"/>
        <v>1</v>
      </c>
      <c r="R508" s="13" t="b">
        <f t="shared" si="44"/>
        <v>1</v>
      </c>
      <c r="S508" s="13" t="b">
        <f t="shared" si="45"/>
        <v>1</v>
      </c>
    </row>
    <row r="509" spans="1:19" ht="15.75">
      <c r="A509" s="90">
        <v>494</v>
      </c>
      <c r="B509" s="185"/>
      <c r="C509" s="185"/>
      <c r="D509" s="177"/>
      <c r="E509" s="177"/>
      <c r="F509" s="177"/>
      <c r="G509" s="178"/>
      <c r="H509" s="178"/>
      <c r="I509" s="179"/>
      <c r="J509" s="179"/>
      <c r="K509" s="179"/>
      <c r="L509" s="179"/>
      <c r="M509" s="91">
        <f t="shared" si="46"/>
        <v>0</v>
      </c>
      <c r="N509" s="179"/>
      <c r="O509" s="13" t="b">
        <f t="shared" si="47"/>
        <v>1</v>
      </c>
      <c r="P509" s="13" t="b">
        <f t="shared" si="48"/>
        <v>1</v>
      </c>
      <c r="Q509" s="13" t="b">
        <f t="shared" si="43"/>
        <v>1</v>
      </c>
      <c r="R509" s="13" t="b">
        <f t="shared" si="44"/>
        <v>1</v>
      </c>
      <c r="S509" s="13" t="b">
        <f t="shared" si="45"/>
        <v>1</v>
      </c>
    </row>
    <row r="510" spans="1:19" ht="15.75">
      <c r="A510" s="90">
        <v>495</v>
      </c>
      <c r="B510" s="185"/>
      <c r="C510" s="185"/>
      <c r="D510" s="177"/>
      <c r="E510" s="177"/>
      <c r="F510" s="177"/>
      <c r="G510" s="178"/>
      <c r="H510" s="178"/>
      <c r="I510" s="179"/>
      <c r="J510" s="179"/>
      <c r="K510" s="179"/>
      <c r="L510" s="179"/>
      <c r="M510" s="91">
        <f t="shared" si="46"/>
        <v>0</v>
      </c>
      <c r="N510" s="179"/>
      <c r="O510" s="13" t="b">
        <f t="shared" si="47"/>
        <v>1</v>
      </c>
      <c r="P510" s="13" t="b">
        <f t="shared" si="48"/>
        <v>1</v>
      </c>
      <c r="Q510" s="13" t="b">
        <f t="shared" si="43"/>
        <v>1</v>
      </c>
      <c r="R510" s="13" t="b">
        <f t="shared" si="44"/>
        <v>1</v>
      </c>
      <c r="S510" s="13" t="b">
        <f t="shared" si="45"/>
        <v>1</v>
      </c>
    </row>
    <row r="511" spans="1:19" ht="15.75">
      <c r="A511" s="90">
        <v>496</v>
      </c>
      <c r="B511" s="185"/>
      <c r="C511" s="185"/>
      <c r="D511" s="177"/>
      <c r="E511" s="177"/>
      <c r="F511" s="177"/>
      <c r="G511" s="178"/>
      <c r="H511" s="178"/>
      <c r="I511" s="179"/>
      <c r="J511" s="179"/>
      <c r="K511" s="179"/>
      <c r="L511" s="179"/>
      <c r="M511" s="91">
        <f t="shared" si="46"/>
        <v>0</v>
      </c>
      <c r="N511" s="179"/>
      <c r="O511" s="13" t="b">
        <f t="shared" si="47"/>
        <v>1</v>
      </c>
      <c r="P511" s="13" t="b">
        <f t="shared" si="48"/>
        <v>1</v>
      </c>
      <c r="Q511" s="13" t="b">
        <f t="shared" si="43"/>
        <v>1</v>
      </c>
      <c r="R511" s="13" t="b">
        <f t="shared" si="44"/>
        <v>1</v>
      </c>
      <c r="S511" s="13" t="b">
        <f t="shared" si="45"/>
        <v>1</v>
      </c>
    </row>
    <row r="512" spans="1:19" ht="15.75">
      <c r="A512" s="90">
        <v>497</v>
      </c>
      <c r="B512" s="185"/>
      <c r="C512" s="185"/>
      <c r="D512" s="177"/>
      <c r="E512" s="177"/>
      <c r="F512" s="177"/>
      <c r="G512" s="178"/>
      <c r="H512" s="178"/>
      <c r="I512" s="179"/>
      <c r="J512" s="179"/>
      <c r="K512" s="179"/>
      <c r="L512" s="179"/>
      <c r="M512" s="91">
        <f t="shared" si="46"/>
        <v>0</v>
      </c>
      <c r="N512" s="179"/>
      <c r="O512" s="13" t="b">
        <f t="shared" si="47"/>
        <v>1</v>
      </c>
      <c r="P512" s="13" t="b">
        <f t="shared" si="48"/>
        <v>1</v>
      </c>
      <c r="Q512" s="13" t="b">
        <f t="shared" si="43"/>
        <v>1</v>
      </c>
      <c r="R512" s="13" t="b">
        <f t="shared" si="44"/>
        <v>1</v>
      </c>
      <c r="S512" s="13" t="b">
        <f t="shared" si="45"/>
        <v>1</v>
      </c>
    </row>
    <row r="513" spans="1:19" ht="15.75">
      <c r="A513" s="90">
        <v>498</v>
      </c>
      <c r="B513" s="185"/>
      <c r="C513" s="185"/>
      <c r="D513" s="177"/>
      <c r="E513" s="177"/>
      <c r="F513" s="177"/>
      <c r="G513" s="178"/>
      <c r="H513" s="178"/>
      <c r="I513" s="179"/>
      <c r="J513" s="179"/>
      <c r="K513" s="179"/>
      <c r="L513" s="179"/>
      <c r="M513" s="91">
        <f t="shared" si="46"/>
        <v>0</v>
      </c>
      <c r="N513" s="179"/>
      <c r="O513" s="13" t="b">
        <f t="shared" si="47"/>
        <v>1</v>
      </c>
      <c r="P513" s="13" t="b">
        <f t="shared" si="48"/>
        <v>1</v>
      </c>
      <c r="Q513" s="13" t="b">
        <f t="shared" si="43"/>
        <v>1</v>
      </c>
      <c r="R513" s="13" t="b">
        <f t="shared" si="44"/>
        <v>1</v>
      </c>
      <c r="S513" s="13" t="b">
        <f t="shared" si="45"/>
        <v>1</v>
      </c>
    </row>
    <row r="514" spans="1:19" ht="15.75">
      <c r="A514" s="90">
        <v>499</v>
      </c>
      <c r="B514" s="185"/>
      <c r="C514" s="185"/>
      <c r="D514" s="177"/>
      <c r="E514" s="177"/>
      <c r="F514" s="177"/>
      <c r="G514" s="178"/>
      <c r="H514" s="178"/>
      <c r="I514" s="179"/>
      <c r="J514" s="179"/>
      <c r="K514" s="179"/>
      <c r="L514" s="179"/>
      <c r="M514" s="91">
        <f t="shared" si="46"/>
        <v>0</v>
      </c>
      <c r="N514" s="179"/>
      <c r="O514" s="13" t="b">
        <f t="shared" si="47"/>
        <v>1</v>
      </c>
      <c r="P514" s="13" t="b">
        <f t="shared" si="48"/>
        <v>1</v>
      </c>
      <c r="Q514" s="13" t="b">
        <f t="shared" si="43"/>
        <v>1</v>
      </c>
      <c r="R514" s="13" t="b">
        <f t="shared" si="44"/>
        <v>1</v>
      </c>
      <c r="S514" s="13" t="b">
        <f t="shared" si="45"/>
        <v>1</v>
      </c>
    </row>
    <row r="515" spans="1:19" ht="15.75">
      <c r="A515" s="90">
        <v>500</v>
      </c>
      <c r="B515" s="185"/>
      <c r="C515" s="185"/>
      <c r="D515" s="177"/>
      <c r="E515" s="177"/>
      <c r="F515" s="177"/>
      <c r="G515" s="178"/>
      <c r="H515" s="178"/>
      <c r="I515" s="179"/>
      <c r="J515" s="179"/>
      <c r="K515" s="179"/>
      <c r="L515" s="179"/>
      <c r="M515" s="91">
        <f t="shared" si="46"/>
        <v>0</v>
      </c>
      <c r="N515" s="179"/>
      <c r="O515" s="13" t="b">
        <f t="shared" si="47"/>
        <v>1</v>
      </c>
      <c r="P515" s="13" t="b">
        <f t="shared" si="48"/>
        <v>1</v>
      </c>
      <c r="Q515" s="13" t="b">
        <f t="shared" si="43"/>
        <v>1</v>
      </c>
      <c r="R515" s="13" t="b">
        <f t="shared" si="44"/>
        <v>1</v>
      </c>
      <c r="S515" s="13" t="b">
        <f t="shared" si="45"/>
        <v>1</v>
      </c>
    </row>
    <row r="516" spans="1:19" ht="15.75">
      <c r="A516" s="90">
        <v>501</v>
      </c>
      <c r="B516" s="185"/>
      <c r="C516" s="185"/>
      <c r="D516" s="177"/>
      <c r="E516" s="177"/>
      <c r="F516" s="177"/>
      <c r="G516" s="178"/>
      <c r="H516" s="178"/>
      <c r="I516" s="179"/>
      <c r="J516" s="179"/>
      <c r="K516" s="179"/>
      <c r="L516" s="179"/>
      <c r="M516" s="91">
        <f t="shared" si="46"/>
        <v>0</v>
      </c>
      <c r="N516" s="179"/>
      <c r="O516" s="13" t="b">
        <f t="shared" si="47"/>
        <v>1</v>
      </c>
      <c r="P516" s="13" t="b">
        <f t="shared" si="48"/>
        <v>1</v>
      </c>
      <c r="Q516" s="13" t="b">
        <f t="shared" si="43"/>
        <v>1</v>
      </c>
      <c r="R516" s="13" t="b">
        <f t="shared" si="44"/>
        <v>1</v>
      </c>
      <c r="S516" s="13" t="b">
        <f t="shared" si="45"/>
        <v>1</v>
      </c>
    </row>
    <row r="517" spans="1:19" ht="15.75">
      <c r="A517" s="90">
        <v>502</v>
      </c>
      <c r="B517" s="185"/>
      <c r="C517" s="185"/>
      <c r="D517" s="177"/>
      <c r="E517" s="177"/>
      <c r="F517" s="177"/>
      <c r="G517" s="178"/>
      <c r="H517" s="178"/>
      <c r="I517" s="179"/>
      <c r="J517" s="179"/>
      <c r="K517" s="179"/>
      <c r="L517" s="179"/>
      <c r="M517" s="91">
        <f t="shared" si="46"/>
        <v>0</v>
      </c>
      <c r="N517" s="179"/>
      <c r="O517" s="13" t="b">
        <f t="shared" si="47"/>
        <v>1</v>
      </c>
      <c r="P517" s="13" t="b">
        <f t="shared" si="48"/>
        <v>1</v>
      </c>
      <c r="Q517" s="13" t="b">
        <f t="shared" si="43"/>
        <v>1</v>
      </c>
      <c r="R517" s="13" t="b">
        <f t="shared" si="44"/>
        <v>1</v>
      </c>
      <c r="S517" s="13" t="b">
        <f t="shared" si="45"/>
        <v>1</v>
      </c>
    </row>
    <row r="518" spans="1:19" ht="15.75">
      <c r="A518" s="90">
        <v>503</v>
      </c>
      <c r="B518" s="185"/>
      <c r="C518" s="185"/>
      <c r="D518" s="177"/>
      <c r="E518" s="177"/>
      <c r="F518" s="177"/>
      <c r="G518" s="178"/>
      <c r="H518" s="178"/>
      <c r="I518" s="179"/>
      <c r="J518" s="179"/>
      <c r="K518" s="179"/>
      <c r="L518" s="179"/>
      <c r="M518" s="91">
        <f t="shared" si="46"/>
        <v>0</v>
      </c>
      <c r="N518" s="179"/>
      <c r="O518" s="13" t="b">
        <f t="shared" si="47"/>
        <v>1</v>
      </c>
      <c r="P518" s="13" t="b">
        <f t="shared" si="48"/>
        <v>1</v>
      </c>
      <c r="Q518" s="13" t="b">
        <f t="shared" si="43"/>
        <v>1</v>
      </c>
      <c r="R518" s="13" t="b">
        <f t="shared" si="44"/>
        <v>1</v>
      </c>
      <c r="S518" s="13" t="b">
        <f t="shared" si="45"/>
        <v>1</v>
      </c>
    </row>
    <row r="519" spans="1:19" ht="15.75">
      <c r="A519" s="90">
        <v>504</v>
      </c>
      <c r="B519" s="185"/>
      <c r="C519" s="185"/>
      <c r="D519" s="177"/>
      <c r="E519" s="177"/>
      <c r="F519" s="177"/>
      <c r="G519" s="178"/>
      <c r="H519" s="178"/>
      <c r="I519" s="179"/>
      <c r="J519" s="179"/>
      <c r="K519" s="179"/>
      <c r="L519" s="179"/>
      <c r="M519" s="91">
        <f t="shared" si="46"/>
        <v>0</v>
      </c>
      <c r="N519" s="179"/>
      <c r="O519" s="13" t="b">
        <f t="shared" si="47"/>
        <v>1</v>
      </c>
      <c r="P519" s="13" t="b">
        <f t="shared" si="48"/>
        <v>1</v>
      </c>
      <c r="Q519" s="13" t="b">
        <f t="shared" si="43"/>
        <v>1</v>
      </c>
      <c r="R519" s="13" t="b">
        <f t="shared" si="44"/>
        <v>1</v>
      </c>
      <c r="S519" s="13" t="b">
        <f t="shared" si="45"/>
        <v>1</v>
      </c>
    </row>
    <row r="520" spans="1:19" ht="15.75">
      <c r="A520" s="90">
        <v>505</v>
      </c>
      <c r="B520" s="185"/>
      <c r="C520" s="185"/>
      <c r="D520" s="177"/>
      <c r="E520" s="177"/>
      <c r="F520" s="177"/>
      <c r="G520" s="178"/>
      <c r="H520" s="178"/>
      <c r="I520" s="179"/>
      <c r="J520" s="179"/>
      <c r="K520" s="179"/>
      <c r="L520" s="179"/>
      <c r="M520" s="91">
        <f t="shared" si="46"/>
        <v>0</v>
      </c>
      <c r="N520" s="179"/>
      <c r="O520" s="13" t="b">
        <f t="shared" si="47"/>
        <v>1</v>
      </c>
      <c r="P520" s="13" t="b">
        <f t="shared" si="48"/>
        <v>1</v>
      </c>
      <c r="Q520" s="13" t="b">
        <f t="shared" si="43"/>
        <v>1</v>
      </c>
      <c r="R520" s="13" t="b">
        <f t="shared" si="44"/>
        <v>1</v>
      </c>
      <c r="S520" s="13" t="b">
        <f t="shared" si="45"/>
        <v>1</v>
      </c>
    </row>
    <row r="521" spans="1:19" ht="15.75">
      <c r="A521" s="90">
        <v>506</v>
      </c>
      <c r="B521" s="185"/>
      <c r="C521" s="185"/>
      <c r="D521" s="177"/>
      <c r="E521" s="177"/>
      <c r="F521" s="177"/>
      <c r="G521" s="178"/>
      <c r="H521" s="178"/>
      <c r="I521" s="179"/>
      <c r="J521" s="179"/>
      <c r="K521" s="179"/>
      <c r="L521" s="179"/>
      <c r="M521" s="91">
        <f t="shared" si="46"/>
        <v>0</v>
      </c>
      <c r="N521" s="179"/>
      <c r="O521" s="13" t="b">
        <f t="shared" si="47"/>
        <v>1</v>
      </c>
      <c r="P521" s="13" t="b">
        <f t="shared" si="48"/>
        <v>1</v>
      </c>
      <c r="Q521" s="13" t="b">
        <f t="shared" si="43"/>
        <v>1</v>
      </c>
      <c r="R521" s="13" t="b">
        <f t="shared" si="44"/>
        <v>1</v>
      </c>
      <c r="S521" s="13" t="b">
        <f t="shared" si="45"/>
        <v>1</v>
      </c>
    </row>
    <row r="522" spans="1:19" ht="15.75">
      <c r="A522" s="90">
        <v>507</v>
      </c>
      <c r="B522" s="185"/>
      <c r="C522" s="185"/>
      <c r="D522" s="177"/>
      <c r="E522" s="177"/>
      <c r="F522" s="177"/>
      <c r="G522" s="178"/>
      <c r="H522" s="178"/>
      <c r="I522" s="179"/>
      <c r="J522" s="179"/>
      <c r="K522" s="179"/>
      <c r="L522" s="179"/>
      <c r="M522" s="91">
        <f t="shared" si="46"/>
        <v>0</v>
      </c>
      <c r="N522" s="179"/>
      <c r="O522" s="13" t="b">
        <f t="shared" si="47"/>
        <v>1</v>
      </c>
      <c r="P522" s="13" t="b">
        <f t="shared" si="48"/>
        <v>1</v>
      </c>
      <c r="Q522" s="13" t="b">
        <f t="shared" si="43"/>
        <v>1</v>
      </c>
      <c r="R522" s="13" t="b">
        <f t="shared" si="44"/>
        <v>1</v>
      </c>
      <c r="S522" s="13" t="b">
        <f t="shared" si="45"/>
        <v>1</v>
      </c>
    </row>
    <row r="523" spans="1:19" ht="15.75">
      <c r="A523" s="90">
        <v>508</v>
      </c>
      <c r="B523" s="185"/>
      <c r="C523" s="185"/>
      <c r="D523" s="177"/>
      <c r="E523" s="177"/>
      <c r="F523" s="177"/>
      <c r="G523" s="178"/>
      <c r="H523" s="178"/>
      <c r="I523" s="179"/>
      <c r="J523" s="179"/>
      <c r="K523" s="179"/>
      <c r="L523" s="179"/>
      <c r="M523" s="91">
        <f t="shared" si="46"/>
        <v>0</v>
      </c>
      <c r="N523" s="179"/>
      <c r="O523" s="13" t="b">
        <f t="shared" si="47"/>
        <v>1</v>
      </c>
      <c r="P523" s="13" t="b">
        <f t="shared" si="48"/>
        <v>1</v>
      </c>
      <c r="Q523" s="13" t="b">
        <f t="shared" si="43"/>
        <v>1</v>
      </c>
      <c r="R523" s="13" t="b">
        <f t="shared" si="44"/>
        <v>1</v>
      </c>
      <c r="S523" s="13" t="b">
        <f t="shared" si="45"/>
        <v>1</v>
      </c>
    </row>
    <row r="524" spans="1:19" ht="15.75">
      <c r="A524" s="90">
        <v>509</v>
      </c>
      <c r="B524" s="185"/>
      <c r="C524" s="185"/>
      <c r="D524" s="177"/>
      <c r="E524" s="177"/>
      <c r="F524" s="177"/>
      <c r="G524" s="178"/>
      <c r="H524" s="178"/>
      <c r="I524" s="179"/>
      <c r="J524" s="179"/>
      <c r="K524" s="179"/>
      <c r="L524" s="179"/>
      <c r="M524" s="91">
        <f t="shared" si="46"/>
        <v>0</v>
      </c>
      <c r="N524" s="179"/>
      <c r="O524" s="13" t="b">
        <f t="shared" si="47"/>
        <v>1</v>
      </c>
      <c r="P524" s="13" t="b">
        <f t="shared" si="48"/>
        <v>1</v>
      </c>
      <c r="Q524" s="13" t="b">
        <f t="shared" si="43"/>
        <v>1</v>
      </c>
      <c r="R524" s="13" t="b">
        <f t="shared" si="44"/>
        <v>1</v>
      </c>
      <c r="S524" s="13" t="b">
        <f t="shared" si="45"/>
        <v>1</v>
      </c>
    </row>
    <row r="525" spans="1:19" ht="15.75">
      <c r="A525" s="90">
        <v>510</v>
      </c>
      <c r="B525" s="185"/>
      <c r="C525" s="185"/>
      <c r="D525" s="177"/>
      <c r="E525" s="177"/>
      <c r="F525" s="177"/>
      <c r="G525" s="178"/>
      <c r="H525" s="178"/>
      <c r="I525" s="179"/>
      <c r="J525" s="179"/>
      <c r="K525" s="179"/>
      <c r="L525" s="179"/>
      <c r="M525" s="91">
        <f t="shared" si="46"/>
        <v>0</v>
      </c>
      <c r="N525" s="179"/>
      <c r="O525" s="13" t="b">
        <f t="shared" si="47"/>
        <v>1</v>
      </c>
      <c r="P525" s="13" t="b">
        <f t="shared" si="48"/>
        <v>1</v>
      </c>
      <c r="Q525" s="13" t="b">
        <f t="shared" si="43"/>
        <v>1</v>
      </c>
      <c r="R525" s="13" t="b">
        <f t="shared" si="44"/>
        <v>1</v>
      </c>
      <c r="S525" s="13" t="b">
        <f t="shared" si="45"/>
        <v>1</v>
      </c>
    </row>
    <row r="526" spans="1:19" ht="15.75">
      <c r="A526" s="90">
        <v>511</v>
      </c>
      <c r="B526" s="185"/>
      <c r="C526" s="185"/>
      <c r="D526" s="177"/>
      <c r="E526" s="177"/>
      <c r="F526" s="177"/>
      <c r="G526" s="178"/>
      <c r="H526" s="178"/>
      <c r="I526" s="179"/>
      <c r="J526" s="179"/>
      <c r="K526" s="179"/>
      <c r="L526" s="179"/>
      <c r="M526" s="91">
        <f t="shared" si="46"/>
        <v>0</v>
      </c>
      <c r="N526" s="179"/>
      <c r="O526" s="13" t="b">
        <f t="shared" si="47"/>
        <v>1</v>
      </c>
      <c r="P526" s="13" t="b">
        <f t="shared" si="48"/>
        <v>1</v>
      </c>
      <c r="Q526" s="13" t="b">
        <f t="shared" si="43"/>
        <v>1</v>
      </c>
      <c r="R526" s="13" t="b">
        <f t="shared" si="44"/>
        <v>1</v>
      </c>
      <c r="S526" s="13" t="b">
        <f t="shared" si="45"/>
        <v>1</v>
      </c>
    </row>
    <row r="527" spans="1:19" ht="15.75">
      <c r="A527" s="90">
        <v>512</v>
      </c>
      <c r="B527" s="185"/>
      <c r="C527" s="185"/>
      <c r="D527" s="177"/>
      <c r="E527" s="177"/>
      <c r="F527" s="177"/>
      <c r="G527" s="178"/>
      <c r="H527" s="178"/>
      <c r="I527" s="179"/>
      <c r="J527" s="179"/>
      <c r="K527" s="179"/>
      <c r="L527" s="179"/>
      <c r="M527" s="91">
        <f t="shared" si="46"/>
        <v>0</v>
      </c>
      <c r="N527" s="179"/>
      <c r="O527" s="13" t="b">
        <f t="shared" si="47"/>
        <v>1</v>
      </c>
      <c r="P527" s="13" t="b">
        <f t="shared" si="48"/>
        <v>1</v>
      </c>
      <c r="Q527" s="13" t="b">
        <f t="shared" si="43"/>
        <v>1</v>
      </c>
      <c r="R527" s="13" t="b">
        <f t="shared" si="44"/>
        <v>1</v>
      </c>
      <c r="S527" s="13" t="b">
        <f t="shared" si="45"/>
        <v>1</v>
      </c>
    </row>
    <row r="528" spans="1:19" ht="15.75">
      <c r="A528" s="90">
        <v>513</v>
      </c>
      <c r="B528" s="185"/>
      <c r="C528" s="185"/>
      <c r="D528" s="177"/>
      <c r="E528" s="177"/>
      <c r="F528" s="177"/>
      <c r="G528" s="178"/>
      <c r="H528" s="178"/>
      <c r="I528" s="179"/>
      <c r="J528" s="179"/>
      <c r="K528" s="179"/>
      <c r="L528" s="179"/>
      <c r="M528" s="91">
        <f t="shared" si="46"/>
        <v>0</v>
      </c>
      <c r="N528" s="179"/>
      <c r="O528" s="13" t="b">
        <f t="shared" si="47"/>
        <v>1</v>
      </c>
      <c r="P528" s="13" t="b">
        <f t="shared" si="48"/>
        <v>1</v>
      </c>
      <c r="Q528" s="13" t="b">
        <f t="shared" ref="Q528:Q591" si="49">IF(D528="",TRUE,(IF(ISNUMBER(MATCH(D528,CountriesList,0)),TRUE,FALSE)))</f>
        <v>1</v>
      </c>
      <c r="R528" s="13" t="b">
        <f t="shared" ref="R528:R591" si="50">IF(E528="",TRUE,(IF(ISNUMBER(MATCH(E528,typeofentityList,0)),TRUE,FALSE)))</f>
        <v>1</v>
      </c>
      <c r="S528" s="13" t="b">
        <f t="shared" ref="S528:S591" si="51">IF(F528="",TRUE,(IF(ISNUMBER(MATCH(F528,RelationList,0)),TRUE,FALSE)))</f>
        <v>1</v>
      </c>
    </row>
    <row r="529" spans="1:19" ht="15.75">
      <c r="A529" s="90">
        <v>514</v>
      </c>
      <c r="B529" s="185"/>
      <c r="C529" s="185"/>
      <c r="D529" s="177"/>
      <c r="E529" s="177"/>
      <c r="F529" s="177"/>
      <c r="G529" s="178"/>
      <c r="H529" s="178"/>
      <c r="I529" s="179"/>
      <c r="J529" s="179"/>
      <c r="K529" s="179"/>
      <c r="L529" s="179"/>
      <c r="M529" s="91">
        <f t="shared" ref="M529:M592" si="52">SUM(I529:L529)</f>
        <v>0</v>
      </c>
      <c r="N529" s="179"/>
      <c r="O529" s="13" t="b">
        <f t="shared" si="47"/>
        <v>1</v>
      </c>
      <c r="P529" s="13" t="b">
        <f t="shared" si="48"/>
        <v>1</v>
      </c>
      <c r="Q529" s="13" t="b">
        <f t="shared" si="49"/>
        <v>1</v>
      </c>
      <c r="R529" s="13" t="b">
        <f t="shared" si="50"/>
        <v>1</v>
      </c>
      <c r="S529" s="13" t="b">
        <f t="shared" si="51"/>
        <v>1</v>
      </c>
    </row>
    <row r="530" spans="1:19" ht="15.75">
      <c r="A530" s="90">
        <v>515</v>
      </c>
      <c r="B530" s="185"/>
      <c r="C530" s="185"/>
      <c r="D530" s="177"/>
      <c r="E530" s="177"/>
      <c r="F530" s="177"/>
      <c r="G530" s="178"/>
      <c r="H530" s="178"/>
      <c r="I530" s="179"/>
      <c r="J530" s="179"/>
      <c r="K530" s="179"/>
      <c r="L530" s="179"/>
      <c r="M530" s="91">
        <f t="shared" si="52"/>
        <v>0</v>
      </c>
      <c r="N530" s="179"/>
      <c r="O530" s="13" t="b">
        <f t="shared" ref="O530:O593" si="53">IF(ISBLANK(B530),TRUE,IF(OR(ISBLANK(C530),ISBLANK(D530),ISBLANK(E530),ISBLANK(F530),ISBLANK(G530),ISBLANK(H530),ISBLANK(I530),ISBLANK(J530),ISBLANK(L530),ISBLANK(M530),ISBLANK(N530)),FALSE,TRUE))</f>
        <v>1</v>
      </c>
      <c r="P530" s="13" t="b">
        <f t="shared" ref="P530:P593" si="54">IF(OR(AND(B530="N/A",D530="N/A",E530="N/A",F530="N/A",G530=0,H530=0,M530=0,N530=0),AND(ISBLANK(B530),ISBLANK(D530),ISBLANK(E530),ISBLANK(F530),ISBLANK(G530),ISBLANK(H530),M530=0,ISBLANK(N530)),AND(NOT(ISBLANK(B530)),NOT(ISBLANK(D530)),NOT(ISBLANK(E530)),NOT(ISBLANK(F530)),B530&lt;&gt;"N/A",D530&lt;&gt;"N/A",E530&lt;&gt;"N/A",F530&lt;&gt;"N/A",OR(G530&lt;&gt;0,H530&lt;&gt;0,M530&gt;0,N530&lt;&gt;0))),TRUE,FALSE)</f>
        <v>1</v>
      </c>
      <c r="Q530" s="13" t="b">
        <f t="shared" si="49"/>
        <v>1</v>
      </c>
      <c r="R530" s="13" t="b">
        <f t="shared" si="50"/>
        <v>1</v>
      </c>
      <c r="S530" s="13" t="b">
        <f t="shared" si="51"/>
        <v>1</v>
      </c>
    </row>
    <row r="531" spans="1:19" ht="15.75">
      <c r="A531" s="90">
        <v>516</v>
      </c>
      <c r="B531" s="185"/>
      <c r="C531" s="185"/>
      <c r="D531" s="177"/>
      <c r="E531" s="177"/>
      <c r="F531" s="177"/>
      <c r="G531" s="178"/>
      <c r="H531" s="178"/>
      <c r="I531" s="179"/>
      <c r="J531" s="179"/>
      <c r="K531" s="179"/>
      <c r="L531" s="179"/>
      <c r="M531" s="91">
        <f t="shared" si="52"/>
        <v>0</v>
      </c>
      <c r="N531" s="179"/>
      <c r="O531" s="13" t="b">
        <f t="shared" si="53"/>
        <v>1</v>
      </c>
      <c r="P531" s="13" t="b">
        <f t="shared" si="54"/>
        <v>1</v>
      </c>
      <c r="Q531" s="13" t="b">
        <f t="shared" si="49"/>
        <v>1</v>
      </c>
      <c r="R531" s="13" t="b">
        <f t="shared" si="50"/>
        <v>1</v>
      </c>
      <c r="S531" s="13" t="b">
        <f t="shared" si="51"/>
        <v>1</v>
      </c>
    </row>
    <row r="532" spans="1:19" ht="15.75">
      <c r="A532" s="90">
        <v>517</v>
      </c>
      <c r="B532" s="185"/>
      <c r="C532" s="185"/>
      <c r="D532" s="177"/>
      <c r="E532" s="177"/>
      <c r="F532" s="177"/>
      <c r="G532" s="178"/>
      <c r="H532" s="178"/>
      <c r="I532" s="179"/>
      <c r="J532" s="179"/>
      <c r="K532" s="179"/>
      <c r="L532" s="179"/>
      <c r="M532" s="91">
        <f t="shared" si="52"/>
        <v>0</v>
      </c>
      <c r="N532" s="179"/>
      <c r="O532" s="13" t="b">
        <f t="shared" si="53"/>
        <v>1</v>
      </c>
      <c r="P532" s="13" t="b">
        <f t="shared" si="54"/>
        <v>1</v>
      </c>
      <c r="Q532" s="13" t="b">
        <f t="shared" si="49"/>
        <v>1</v>
      </c>
      <c r="R532" s="13" t="b">
        <f t="shared" si="50"/>
        <v>1</v>
      </c>
      <c r="S532" s="13" t="b">
        <f t="shared" si="51"/>
        <v>1</v>
      </c>
    </row>
    <row r="533" spans="1:19" ht="15.75">
      <c r="A533" s="90">
        <v>518</v>
      </c>
      <c r="B533" s="185"/>
      <c r="C533" s="185"/>
      <c r="D533" s="177"/>
      <c r="E533" s="177"/>
      <c r="F533" s="177"/>
      <c r="G533" s="178"/>
      <c r="H533" s="178"/>
      <c r="I533" s="179"/>
      <c r="J533" s="179"/>
      <c r="K533" s="179"/>
      <c r="L533" s="179"/>
      <c r="M533" s="91">
        <f t="shared" si="52"/>
        <v>0</v>
      </c>
      <c r="N533" s="179"/>
      <c r="O533" s="13" t="b">
        <f t="shared" si="53"/>
        <v>1</v>
      </c>
      <c r="P533" s="13" t="b">
        <f t="shared" si="54"/>
        <v>1</v>
      </c>
      <c r="Q533" s="13" t="b">
        <f t="shared" si="49"/>
        <v>1</v>
      </c>
      <c r="R533" s="13" t="b">
        <f t="shared" si="50"/>
        <v>1</v>
      </c>
      <c r="S533" s="13" t="b">
        <f t="shared" si="51"/>
        <v>1</v>
      </c>
    </row>
    <row r="534" spans="1:19" ht="15.75">
      <c r="A534" s="90">
        <v>519</v>
      </c>
      <c r="B534" s="185"/>
      <c r="C534" s="185"/>
      <c r="D534" s="177"/>
      <c r="E534" s="177"/>
      <c r="F534" s="177"/>
      <c r="G534" s="178"/>
      <c r="H534" s="178"/>
      <c r="I534" s="179"/>
      <c r="J534" s="179"/>
      <c r="K534" s="179"/>
      <c r="L534" s="179"/>
      <c r="M534" s="91">
        <f t="shared" si="52"/>
        <v>0</v>
      </c>
      <c r="N534" s="179"/>
      <c r="O534" s="13" t="b">
        <f t="shared" si="53"/>
        <v>1</v>
      </c>
      <c r="P534" s="13" t="b">
        <f t="shared" si="54"/>
        <v>1</v>
      </c>
      <c r="Q534" s="13" t="b">
        <f t="shared" si="49"/>
        <v>1</v>
      </c>
      <c r="R534" s="13" t="b">
        <f t="shared" si="50"/>
        <v>1</v>
      </c>
      <c r="S534" s="13" t="b">
        <f t="shared" si="51"/>
        <v>1</v>
      </c>
    </row>
    <row r="535" spans="1:19" ht="15.75">
      <c r="A535" s="90">
        <v>520</v>
      </c>
      <c r="B535" s="185"/>
      <c r="C535" s="185"/>
      <c r="D535" s="177"/>
      <c r="E535" s="177"/>
      <c r="F535" s="177"/>
      <c r="G535" s="178"/>
      <c r="H535" s="178"/>
      <c r="I535" s="179"/>
      <c r="J535" s="179"/>
      <c r="K535" s="179"/>
      <c r="L535" s="179"/>
      <c r="M535" s="91">
        <f t="shared" si="52"/>
        <v>0</v>
      </c>
      <c r="N535" s="179"/>
      <c r="O535" s="13" t="b">
        <f t="shared" si="53"/>
        <v>1</v>
      </c>
      <c r="P535" s="13" t="b">
        <f t="shared" si="54"/>
        <v>1</v>
      </c>
      <c r="Q535" s="13" t="b">
        <f t="shared" si="49"/>
        <v>1</v>
      </c>
      <c r="R535" s="13" t="b">
        <f t="shared" si="50"/>
        <v>1</v>
      </c>
      <c r="S535" s="13" t="b">
        <f t="shared" si="51"/>
        <v>1</v>
      </c>
    </row>
    <row r="536" spans="1:19" ht="15.75">
      <c r="A536" s="90">
        <v>521</v>
      </c>
      <c r="B536" s="185"/>
      <c r="C536" s="185"/>
      <c r="D536" s="177"/>
      <c r="E536" s="177"/>
      <c r="F536" s="177"/>
      <c r="G536" s="178"/>
      <c r="H536" s="178"/>
      <c r="I536" s="179"/>
      <c r="J536" s="179"/>
      <c r="K536" s="179"/>
      <c r="L536" s="179"/>
      <c r="M536" s="91">
        <f t="shared" si="52"/>
        <v>0</v>
      </c>
      <c r="N536" s="179"/>
      <c r="O536" s="13" t="b">
        <f t="shared" si="53"/>
        <v>1</v>
      </c>
      <c r="P536" s="13" t="b">
        <f t="shared" si="54"/>
        <v>1</v>
      </c>
      <c r="Q536" s="13" t="b">
        <f t="shared" si="49"/>
        <v>1</v>
      </c>
      <c r="R536" s="13" t="b">
        <f t="shared" si="50"/>
        <v>1</v>
      </c>
      <c r="S536" s="13" t="b">
        <f t="shared" si="51"/>
        <v>1</v>
      </c>
    </row>
    <row r="537" spans="1:19" ht="15.75">
      <c r="A537" s="90">
        <v>522</v>
      </c>
      <c r="B537" s="185"/>
      <c r="C537" s="185"/>
      <c r="D537" s="177"/>
      <c r="E537" s="177"/>
      <c r="F537" s="177"/>
      <c r="G537" s="178"/>
      <c r="H537" s="178"/>
      <c r="I537" s="179"/>
      <c r="J537" s="179"/>
      <c r="K537" s="179"/>
      <c r="L537" s="179"/>
      <c r="M537" s="91">
        <f t="shared" si="52"/>
        <v>0</v>
      </c>
      <c r="N537" s="179"/>
      <c r="O537" s="13" t="b">
        <f t="shared" si="53"/>
        <v>1</v>
      </c>
      <c r="P537" s="13" t="b">
        <f t="shared" si="54"/>
        <v>1</v>
      </c>
      <c r="Q537" s="13" t="b">
        <f t="shared" si="49"/>
        <v>1</v>
      </c>
      <c r="R537" s="13" t="b">
        <f t="shared" si="50"/>
        <v>1</v>
      </c>
      <c r="S537" s="13" t="b">
        <f t="shared" si="51"/>
        <v>1</v>
      </c>
    </row>
    <row r="538" spans="1:19" ht="15.75">
      <c r="A538" s="90">
        <v>523</v>
      </c>
      <c r="B538" s="185"/>
      <c r="C538" s="185"/>
      <c r="D538" s="177"/>
      <c r="E538" s="177"/>
      <c r="F538" s="177"/>
      <c r="G538" s="178"/>
      <c r="H538" s="178"/>
      <c r="I538" s="179"/>
      <c r="J538" s="179"/>
      <c r="K538" s="179"/>
      <c r="L538" s="179"/>
      <c r="M538" s="91">
        <f t="shared" si="52"/>
        <v>0</v>
      </c>
      <c r="N538" s="179"/>
      <c r="O538" s="13" t="b">
        <f t="shared" si="53"/>
        <v>1</v>
      </c>
      <c r="P538" s="13" t="b">
        <f t="shared" si="54"/>
        <v>1</v>
      </c>
      <c r="Q538" s="13" t="b">
        <f t="shared" si="49"/>
        <v>1</v>
      </c>
      <c r="R538" s="13" t="b">
        <f t="shared" si="50"/>
        <v>1</v>
      </c>
      <c r="S538" s="13" t="b">
        <f t="shared" si="51"/>
        <v>1</v>
      </c>
    </row>
    <row r="539" spans="1:19" ht="15.75">
      <c r="A539" s="90">
        <v>524</v>
      </c>
      <c r="B539" s="185"/>
      <c r="C539" s="185"/>
      <c r="D539" s="177"/>
      <c r="E539" s="177"/>
      <c r="F539" s="177"/>
      <c r="G539" s="178"/>
      <c r="H539" s="178"/>
      <c r="I539" s="179"/>
      <c r="J539" s="179"/>
      <c r="K539" s="179"/>
      <c r="L539" s="179"/>
      <c r="M539" s="91">
        <f t="shared" si="52"/>
        <v>0</v>
      </c>
      <c r="N539" s="179"/>
      <c r="O539" s="13" t="b">
        <f t="shared" si="53"/>
        <v>1</v>
      </c>
      <c r="P539" s="13" t="b">
        <f t="shared" si="54"/>
        <v>1</v>
      </c>
      <c r="Q539" s="13" t="b">
        <f t="shared" si="49"/>
        <v>1</v>
      </c>
      <c r="R539" s="13" t="b">
        <f t="shared" si="50"/>
        <v>1</v>
      </c>
      <c r="S539" s="13" t="b">
        <f t="shared" si="51"/>
        <v>1</v>
      </c>
    </row>
    <row r="540" spans="1:19" ht="15.75">
      <c r="A540" s="90">
        <v>525</v>
      </c>
      <c r="B540" s="185"/>
      <c r="C540" s="185"/>
      <c r="D540" s="177"/>
      <c r="E540" s="177"/>
      <c r="F540" s="177"/>
      <c r="G540" s="178"/>
      <c r="H540" s="178"/>
      <c r="I540" s="179"/>
      <c r="J540" s="179"/>
      <c r="K540" s="179"/>
      <c r="L540" s="179"/>
      <c r="M540" s="91">
        <f t="shared" si="52"/>
        <v>0</v>
      </c>
      <c r="N540" s="179"/>
      <c r="O540" s="13" t="b">
        <f t="shared" si="53"/>
        <v>1</v>
      </c>
      <c r="P540" s="13" t="b">
        <f t="shared" si="54"/>
        <v>1</v>
      </c>
      <c r="Q540" s="13" t="b">
        <f t="shared" si="49"/>
        <v>1</v>
      </c>
      <c r="R540" s="13" t="b">
        <f t="shared" si="50"/>
        <v>1</v>
      </c>
      <c r="S540" s="13" t="b">
        <f t="shared" si="51"/>
        <v>1</v>
      </c>
    </row>
    <row r="541" spans="1:19" ht="15.75">
      <c r="A541" s="90">
        <v>526</v>
      </c>
      <c r="B541" s="185"/>
      <c r="C541" s="185"/>
      <c r="D541" s="177"/>
      <c r="E541" s="177"/>
      <c r="F541" s="177"/>
      <c r="G541" s="178"/>
      <c r="H541" s="178"/>
      <c r="I541" s="179"/>
      <c r="J541" s="179"/>
      <c r="K541" s="179"/>
      <c r="L541" s="179"/>
      <c r="M541" s="91">
        <f t="shared" si="52"/>
        <v>0</v>
      </c>
      <c r="N541" s="179"/>
      <c r="O541" s="13" t="b">
        <f t="shared" si="53"/>
        <v>1</v>
      </c>
      <c r="P541" s="13" t="b">
        <f t="shared" si="54"/>
        <v>1</v>
      </c>
      <c r="Q541" s="13" t="b">
        <f t="shared" si="49"/>
        <v>1</v>
      </c>
      <c r="R541" s="13" t="b">
        <f t="shared" si="50"/>
        <v>1</v>
      </c>
      <c r="S541" s="13" t="b">
        <f t="shared" si="51"/>
        <v>1</v>
      </c>
    </row>
    <row r="542" spans="1:19" ht="15.75">
      <c r="A542" s="90">
        <v>527</v>
      </c>
      <c r="B542" s="185"/>
      <c r="C542" s="185"/>
      <c r="D542" s="177"/>
      <c r="E542" s="177"/>
      <c r="F542" s="177"/>
      <c r="G542" s="178"/>
      <c r="H542" s="178"/>
      <c r="I542" s="179"/>
      <c r="J542" s="179"/>
      <c r="K542" s="179"/>
      <c r="L542" s="179"/>
      <c r="M542" s="91">
        <f t="shared" si="52"/>
        <v>0</v>
      </c>
      <c r="N542" s="179"/>
      <c r="O542" s="13" t="b">
        <f t="shared" si="53"/>
        <v>1</v>
      </c>
      <c r="P542" s="13" t="b">
        <f t="shared" si="54"/>
        <v>1</v>
      </c>
      <c r="Q542" s="13" t="b">
        <f t="shared" si="49"/>
        <v>1</v>
      </c>
      <c r="R542" s="13" t="b">
        <f t="shared" si="50"/>
        <v>1</v>
      </c>
      <c r="S542" s="13" t="b">
        <f t="shared" si="51"/>
        <v>1</v>
      </c>
    </row>
    <row r="543" spans="1:19" ht="15.75">
      <c r="A543" s="90">
        <v>528</v>
      </c>
      <c r="B543" s="185"/>
      <c r="C543" s="185"/>
      <c r="D543" s="177"/>
      <c r="E543" s="177"/>
      <c r="F543" s="177"/>
      <c r="G543" s="178"/>
      <c r="H543" s="178"/>
      <c r="I543" s="179"/>
      <c r="J543" s="179"/>
      <c r="K543" s="179"/>
      <c r="L543" s="179"/>
      <c r="M543" s="91">
        <f t="shared" si="52"/>
        <v>0</v>
      </c>
      <c r="N543" s="179"/>
      <c r="O543" s="13" t="b">
        <f t="shared" si="53"/>
        <v>1</v>
      </c>
      <c r="P543" s="13" t="b">
        <f t="shared" si="54"/>
        <v>1</v>
      </c>
      <c r="Q543" s="13" t="b">
        <f t="shared" si="49"/>
        <v>1</v>
      </c>
      <c r="R543" s="13" t="b">
        <f t="shared" si="50"/>
        <v>1</v>
      </c>
      <c r="S543" s="13" t="b">
        <f t="shared" si="51"/>
        <v>1</v>
      </c>
    </row>
    <row r="544" spans="1:19" ht="15.75">
      <c r="A544" s="90">
        <v>529</v>
      </c>
      <c r="B544" s="185"/>
      <c r="C544" s="185"/>
      <c r="D544" s="177"/>
      <c r="E544" s="177"/>
      <c r="F544" s="177"/>
      <c r="G544" s="178"/>
      <c r="H544" s="178"/>
      <c r="I544" s="179"/>
      <c r="J544" s="179"/>
      <c r="K544" s="179"/>
      <c r="L544" s="179"/>
      <c r="M544" s="91">
        <f t="shared" si="52"/>
        <v>0</v>
      </c>
      <c r="N544" s="179"/>
      <c r="O544" s="13" t="b">
        <f t="shared" si="53"/>
        <v>1</v>
      </c>
      <c r="P544" s="13" t="b">
        <f t="shared" si="54"/>
        <v>1</v>
      </c>
      <c r="Q544" s="13" t="b">
        <f t="shared" si="49"/>
        <v>1</v>
      </c>
      <c r="R544" s="13" t="b">
        <f t="shared" si="50"/>
        <v>1</v>
      </c>
      <c r="S544" s="13" t="b">
        <f t="shared" si="51"/>
        <v>1</v>
      </c>
    </row>
    <row r="545" spans="1:19" ht="15.75">
      <c r="A545" s="90">
        <v>530</v>
      </c>
      <c r="B545" s="185"/>
      <c r="C545" s="185"/>
      <c r="D545" s="177"/>
      <c r="E545" s="177"/>
      <c r="F545" s="177"/>
      <c r="G545" s="178"/>
      <c r="H545" s="178"/>
      <c r="I545" s="179"/>
      <c r="J545" s="179"/>
      <c r="K545" s="179"/>
      <c r="L545" s="179"/>
      <c r="M545" s="91">
        <f t="shared" si="52"/>
        <v>0</v>
      </c>
      <c r="N545" s="179"/>
      <c r="O545" s="13" t="b">
        <f t="shared" si="53"/>
        <v>1</v>
      </c>
      <c r="P545" s="13" t="b">
        <f t="shared" si="54"/>
        <v>1</v>
      </c>
      <c r="Q545" s="13" t="b">
        <f t="shared" si="49"/>
        <v>1</v>
      </c>
      <c r="R545" s="13" t="b">
        <f t="shared" si="50"/>
        <v>1</v>
      </c>
      <c r="S545" s="13" t="b">
        <f t="shared" si="51"/>
        <v>1</v>
      </c>
    </row>
    <row r="546" spans="1:19" ht="15.75">
      <c r="A546" s="90">
        <v>531</v>
      </c>
      <c r="B546" s="185"/>
      <c r="C546" s="185"/>
      <c r="D546" s="177"/>
      <c r="E546" s="177"/>
      <c r="F546" s="177"/>
      <c r="G546" s="178"/>
      <c r="H546" s="178"/>
      <c r="I546" s="179"/>
      <c r="J546" s="179"/>
      <c r="K546" s="179"/>
      <c r="L546" s="179"/>
      <c r="M546" s="91">
        <f t="shared" si="52"/>
        <v>0</v>
      </c>
      <c r="N546" s="179"/>
      <c r="O546" s="13" t="b">
        <f t="shared" si="53"/>
        <v>1</v>
      </c>
      <c r="P546" s="13" t="b">
        <f t="shared" si="54"/>
        <v>1</v>
      </c>
      <c r="Q546" s="13" t="b">
        <f t="shared" si="49"/>
        <v>1</v>
      </c>
      <c r="R546" s="13" t="b">
        <f t="shared" si="50"/>
        <v>1</v>
      </c>
      <c r="S546" s="13" t="b">
        <f t="shared" si="51"/>
        <v>1</v>
      </c>
    </row>
    <row r="547" spans="1:19" ht="15.75">
      <c r="A547" s="90">
        <v>532</v>
      </c>
      <c r="B547" s="185"/>
      <c r="C547" s="185"/>
      <c r="D547" s="177"/>
      <c r="E547" s="177"/>
      <c r="F547" s="177"/>
      <c r="G547" s="178"/>
      <c r="H547" s="178"/>
      <c r="I547" s="179"/>
      <c r="J547" s="179"/>
      <c r="K547" s="179"/>
      <c r="L547" s="179"/>
      <c r="M547" s="91">
        <f t="shared" si="52"/>
        <v>0</v>
      </c>
      <c r="N547" s="179"/>
      <c r="O547" s="13" t="b">
        <f t="shared" si="53"/>
        <v>1</v>
      </c>
      <c r="P547" s="13" t="b">
        <f t="shared" si="54"/>
        <v>1</v>
      </c>
      <c r="Q547" s="13" t="b">
        <f t="shared" si="49"/>
        <v>1</v>
      </c>
      <c r="R547" s="13" t="b">
        <f t="shared" si="50"/>
        <v>1</v>
      </c>
      <c r="S547" s="13" t="b">
        <f t="shared" si="51"/>
        <v>1</v>
      </c>
    </row>
    <row r="548" spans="1:19" ht="15.75">
      <c r="A548" s="90">
        <v>533</v>
      </c>
      <c r="B548" s="185"/>
      <c r="C548" s="185"/>
      <c r="D548" s="177"/>
      <c r="E548" s="177"/>
      <c r="F548" s="177"/>
      <c r="G548" s="178"/>
      <c r="H548" s="178"/>
      <c r="I548" s="179"/>
      <c r="J548" s="179"/>
      <c r="K548" s="179"/>
      <c r="L548" s="179"/>
      <c r="M548" s="91">
        <f t="shared" si="52"/>
        <v>0</v>
      </c>
      <c r="N548" s="179"/>
      <c r="O548" s="13" t="b">
        <f t="shared" si="53"/>
        <v>1</v>
      </c>
      <c r="P548" s="13" t="b">
        <f t="shared" si="54"/>
        <v>1</v>
      </c>
      <c r="Q548" s="13" t="b">
        <f t="shared" si="49"/>
        <v>1</v>
      </c>
      <c r="R548" s="13" t="b">
        <f t="shared" si="50"/>
        <v>1</v>
      </c>
      <c r="S548" s="13" t="b">
        <f t="shared" si="51"/>
        <v>1</v>
      </c>
    </row>
    <row r="549" spans="1:19" ht="15.75">
      <c r="A549" s="90">
        <v>534</v>
      </c>
      <c r="B549" s="185"/>
      <c r="C549" s="185"/>
      <c r="D549" s="177"/>
      <c r="E549" s="177"/>
      <c r="F549" s="177"/>
      <c r="G549" s="178"/>
      <c r="H549" s="178"/>
      <c r="I549" s="179"/>
      <c r="J549" s="179"/>
      <c r="K549" s="179"/>
      <c r="L549" s="179"/>
      <c r="M549" s="91">
        <f t="shared" si="52"/>
        <v>0</v>
      </c>
      <c r="N549" s="179"/>
      <c r="O549" s="13" t="b">
        <f t="shared" si="53"/>
        <v>1</v>
      </c>
      <c r="P549" s="13" t="b">
        <f t="shared" si="54"/>
        <v>1</v>
      </c>
      <c r="Q549" s="13" t="b">
        <f t="shared" si="49"/>
        <v>1</v>
      </c>
      <c r="R549" s="13" t="b">
        <f t="shared" si="50"/>
        <v>1</v>
      </c>
      <c r="S549" s="13" t="b">
        <f t="shared" si="51"/>
        <v>1</v>
      </c>
    </row>
    <row r="550" spans="1:19" ht="15.75">
      <c r="A550" s="90">
        <v>535</v>
      </c>
      <c r="B550" s="185"/>
      <c r="C550" s="185"/>
      <c r="D550" s="177"/>
      <c r="E550" s="177"/>
      <c r="F550" s="177"/>
      <c r="G550" s="178"/>
      <c r="H550" s="178"/>
      <c r="I550" s="179"/>
      <c r="J550" s="179"/>
      <c r="K550" s="179"/>
      <c r="L550" s="179"/>
      <c r="M550" s="91">
        <f t="shared" si="52"/>
        <v>0</v>
      </c>
      <c r="N550" s="179"/>
      <c r="O550" s="13" t="b">
        <f t="shared" si="53"/>
        <v>1</v>
      </c>
      <c r="P550" s="13" t="b">
        <f t="shared" si="54"/>
        <v>1</v>
      </c>
      <c r="Q550" s="13" t="b">
        <f t="shared" si="49"/>
        <v>1</v>
      </c>
      <c r="R550" s="13" t="b">
        <f t="shared" si="50"/>
        <v>1</v>
      </c>
      <c r="S550" s="13" t="b">
        <f t="shared" si="51"/>
        <v>1</v>
      </c>
    </row>
    <row r="551" spans="1:19" ht="15.75">
      <c r="A551" s="90">
        <v>536</v>
      </c>
      <c r="B551" s="185"/>
      <c r="C551" s="185"/>
      <c r="D551" s="177"/>
      <c r="E551" s="177"/>
      <c r="F551" s="177"/>
      <c r="G551" s="178"/>
      <c r="H551" s="178"/>
      <c r="I551" s="179"/>
      <c r="J551" s="179"/>
      <c r="K551" s="179"/>
      <c r="L551" s="179"/>
      <c r="M551" s="91">
        <f t="shared" si="52"/>
        <v>0</v>
      </c>
      <c r="N551" s="179"/>
      <c r="O551" s="13" t="b">
        <f t="shared" si="53"/>
        <v>1</v>
      </c>
      <c r="P551" s="13" t="b">
        <f t="shared" si="54"/>
        <v>1</v>
      </c>
      <c r="Q551" s="13" t="b">
        <f t="shared" si="49"/>
        <v>1</v>
      </c>
      <c r="R551" s="13" t="b">
        <f t="shared" si="50"/>
        <v>1</v>
      </c>
      <c r="S551" s="13" t="b">
        <f t="shared" si="51"/>
        <v>1</v>
      </c>
    </row>
    <row r="552" spans="1:19" ht="15.75">
      <c r="A552" s="90">
        <v>537</v>
      </c>
      <c r="B552" s="185"/>
      <c r="C552" s="185"/>
      <c r="D552" s="177"/>
      <c r="E552" s="177"/>
      <c r="F552" s="177"/>
      <c r="G552" s="178"/>
      <c r="H552" s="178"/>
      <c r="I552" s="179"/>
      <c r="J552" s="179"/>
      <c r="K552" s="179"/>
      <c r="L552" s="179"/>
      <c r="M552" s="91">
        <f t="shared" si="52"/>
        <v>0</v>
      </c>
      <c r="N552" s="179"/>
      <c r="O552" s="13" t="b">
        <f t="shared" si="53"/>
        <v>1</v>
      </c>
      <c r="P552" s="13" t="b">
        <f t="shared" si="54"/>
        <v>1</v>
      </c>
      <c r="Q552" s="13" t="b">
        <f t="shared" si="49"/>
        <v>1</v>
      </c>
      <c r="R552" s="13" t="b">
        <f t="shared" si="50"/>
        <v>1</v>
      </c>
      <c r="S552" s="13" t="b">
        <f t="shared" si="51"/>
        <v>1</v>
      </c>
    </row>
    <row r="553" spans="1:19" ht="15.75">
      <c r="A553" s="90">
        <v>538</v>
      </c>
      <c r="B553" s="185"/>
      <c r="C553" s="185"/>
      <c r="D553" s="177"/>
      <c r="E553" s="177"/>
      <c r="F553" s="177"/>
      <c r="G553" s="178"/>
      <c r="H553" s="178"/>
      <c r="I553" s="179"/>
      <c r="J553" s="179"/>
      <c r="K553" s="179"/>
      <c r="L553" s="179"/>
      <c r="M553" s="91">
        <f t="shared" si="52"/>
        <v>0</v>
      </c>
      <c r="N553" s="179"/>
      <c r="O553" s="13" t="b">
        <f t="shared" si="53"/>
        <v>1</v>
      </c>
      <c r="P553" s="13" t="b">
        <f t="shared" si="54"/>
        <v>1</v>
      </c>
      <c r="Q553" s="13" t="b">
        <f t="shared" si="49"/>
        <v>1</v>
      </c>
      <c r="R553" s="13" t="b">
        <f t="shared" si="50"/>
        <v>1</v>
      </c>
      <c r="S553" s="13" t="b">
        <f t="shared" si="51"/>
        <v>1</v>
      </c>
    </row>
    <row r="554" spans="1:19" ht="15.75">
      <c r="A554" s="90">
        <v>539</v>
      </c>
      <c r="B554" s="185"/>
      <c r="C554" s="185"/>
      <c r="D554" s="177"/>
      <c r="E554" s="177"/>
      <c r="F554" s="177"/>
      <c r="G554" s="178"/>
      <c r="H554" s="178"/>
      <c r="I554" s="179"/>
      <c r="J554" s="179"/>
      <c r="K554" s="179"/>
      <c r="L554" s="179"/>
      <c r="M554" s="91">
        <f t="shared" si="52"/>
        <v>0</v>
      </c>
      <c r="N554" s="179"/>
      <c r="O554" s="13" t="b">
        <f t="shared" si="53"/>
        <v>1</v>
      </c>
      <c r="P554" s="13" t="b">
        <f t="shared" si="54"/>
        <v>1</v>
      </c>
      <c r="Q554" s="13" t="b">
        <f t="shared" si="49"/>
        <v>1</v>
      </c>
      <c r="R554" s="13" t="b">
        <f t="shared" si="50"/>
        <v>1</v>
      </c>
      <c r="S554" s="13" t="b">
        <f t="shared" si="51"/>
        <v>1</v>
      </c>
    </row>
    <row r="555" spans="1:19" ht="15.75">
      <c r="A555" s="90">
        <v>540</v>
      </c>
      <c r="B555" s="185"/>
      <c r="C555" s="185"/>
      <c r="D555" s="177"/>
      <c r="E555" s="177"/>
      <c r="F555" s="177"/>
      <c r="G555" s="178"/>
      <c r="H555" s="178"/>
      <c r="I555" s="179"/>
      <c r="J555" s="179"/>
      <c r="K555" s="179"/>
      <c r="L555" s="179"/>
      <c r="M555" s="91">
        <f t="shared" si="52"/>
        <v>0</v>
      </c>
      <c r="N555" s="179"/>
      <c r="O555" s="13" t="b">
        <f t="shared" si="53"/>
        <v>1</v>
      </c>
      <c r="P555" s="13" t="b">
        <f t="shared" si="54"/>
        <v>1</v>
      </c>
      <c r="Q555" s="13" t="b">
        <f t="shared" si="49"/>
        <v>1</v>
      </c>
      <c r="R555" s="13" t="b">
        <f t="shared" si="50"/>
        <v>1</v>
      </c>
      <c r="S555" s="13" t="b">
        <f t="shared" si="51"/>
        <v>1</v>
      </c>
    </row>
    <row r="556" spans="1:19" ht="15.75">
      <c r="A556" s="90">
        <v>541</v>
      </c>
      <c r="B556" s="185"/>
      <c r="C556" s="185"/>
      <c r="D556" s="177"/>
      <c r="E556" s="177"/>
      <c r="F556" s="177"/>
      <c r="G556" s="178"/>
      <c r="H556" s="178"/>
      <c r="I556" s="179"/>
      <c r="J556" s="179"/>
      <c r="K556" s="179"/>
      <c r="L556" s="179"/>
      <c r="M556" s="91">
        <f t="shared" si="52"/>
        <v>0</v>
      </c>
      <c r="N556" s="179"/>
      <c r="O556" s="13" t="b">
        <f t="shared" si="53"/>
        <v>1</v>
      </c>
      <c r="P556" s="13" t="b">
        <f t="shared" si="54"/>
        <v>1</v>
      </c>
      <c r="Q556" s="13" t="b">
        <f t="shared" si="49"/>
        <v>1</v>
      </c>
      <c r="R556" s="13" t="b">
        <f t="shared" si="50"/>
        <v>1</v>
      </c>
      <c r="S556" s="13" t="b">
        <f t="shared" si="51"/>
        <v>1</v>
      </c>
    </row>
    <row r="557" spans="1:19" ht="15.75">
      <c r="A557" s="90">
        <v>542</v>
      </c>
      <c r="B557" s="185"/>
      <c r="C557" s="185"/>
      <c r="D557" s="177"/>
      <c r="E557" s="177"/>
      <c r="F557" s="177"/>
      <c r="G557" s="178"/>
      <c r="H557" s="178"/>
      <c r="I557" s="179"/>
      <c r="J557" s="179"/>
      <c r="K557" s="179"/>
      <c r="L557" s="179"/>
      <c r="M557" s="91">
        <f t="shared" si="52"/>
        <v>0</v>
      </c>
      <c r="N557" s="179"/>
      <c r="O557" s="13" t="b">
        <f t="shared" si="53"/>
        <v>1</v>
      </c>
      <c r="P557" s="13" t="b">
        <f t="shared" si="54"/>
        <v>1</v>
      </c>
      <c r="Q557" s="13" t="b">
        <f t="shared" si="49"/>
        <v>1</v>
      </c>
      <c r="R557" s="13" t="b">
        <f t="shared" si="50"/>
        <v>1</v>
      </c>
      <c r="S557" s="13" t="b">
        <f t="shared" si="51"/>
        <v>1</v>
      </c>
    </row>
    <row r="558" spans="1:19" ht="15.75">
      <c r="A558" s="90">
        <v>543</v>
      </c>
      <c r="B558" s="185"/>
      <c r="C558" s="185"/>
      <c r="D558" s="177"/>
      <c r="E558" s="177"/>
      <c r="F558" s="177"/>
      <c r="G558" s="178"/>
      <c r="H558" s="178"/>
      <c r="I558" s="179"/>
      <c r="J558" s="179"/>
      <c r="K558" s="179"/>
      <c r="L558" s="179"/>
      <c r="M558" s="91">
        <f t="shared" si="52"/>
        <v>0</v>
      </c>
      <c r="N558" s="179"/>
      <c r="O558" s="13" t="b">
        <f t="shared" si="53"/>
        <v>1</v>
      </c>
      <c r="P558" s="13" t="b">
        <f t="shared" si="54"/>
        <v>1</v>
      </c>
      <c r="Q558" s="13" t="b">
        <f t="shared" si="49"/>
        <v>1</v>
      </c>
      <c r="R558" s="13" t="b">
        <f t="shared" si="50"/>
        <v>1</v>
      </c>
      <c r="S558" s="13" t="b">
        <f t="shared" si="51"/>
        <v>1</v>
      </c>
    </row>
    <row r="559" spans="1:19" ht="15.75">
      <c r="A559" s="90">
        <v>544</v>
      </c>
      <c r="B559" s="185"/>
      <c r="C559" s="185"/>
      <c r="D559" s="177"/>
      <c r="E559" s="177"/>
      <c r="F559" s="177"/>
      <c r="G559" s="178"/>
      <c r="H559" s="178"/>
      <c r="I559" s="179"/>
      <c r="J559" s="179"/>
      <c r="K559" s="179"/>
      <c r="L559" s="179"/>
      <c r="M559" s="91">
        <f t="shared" si="52"/>
        <v>0</v>
      </c>
      <c r="N559" s="179"/>
      <c r="O559" s="13" t="b">
        <f t="shared" si="53"/>
        <v>1</v>
      </c>
      <c r="P559" s="13" t="b">
        <f t="shared" si="54"/>
        <v>1</v>
      </c>
      <c r="Q559" s="13" t="b">
        <f t="shared" si="49"/>
        <v>1</v>
      </c>
      <c r="R559" s="13" t="b">
        <f t="shared" si="50"/>
        <v>1</v>
      </c>
      <c r="S559" s="13" t="b">
        <f t="shared" si="51"/>
        <v>1</v>
      </c>
    </row>
    <row r="560" spans="1:19" ht="15.75">
      <c r="A560" s="90">
        <v>545</v>
      </c>
      <c r="B560" s="185"/>
      <c r="C560" s="185"/>
      <c r="D560" s="177"/>
      <c r="E560" s="177"/>
      <c r="F560" s="177"/>
      <c r="G560" s="178"/>
      <c r="H560" s="178"/>
      <c r="I560" s="179"/>
      <c r="J560" s="179"/>
      <c r="K560" s="179"/>
      <c r="L560" s="179"/>
      <c r="M560" s="91">
        <f t="shared" si="52"/>
        <v>0</v>
      </c>
      <c r="N560" s="179"/>
      <c r="O560" s="13" t="b">
        <f t="shared" si="53"/>
        <v>1</v>
      </c>
      <c r="P560" s="13" t="b">
        <f t="shared" si="54"/>
        <v>1</v>
      </c>
      <c r="Q560" s="13" t="b">
        <f t="shared" si="49"/>
        <v>1</v>
      </c>
      <c r="R560" s="13" t="b">
        <f t="shared" si="50"/>
        <v>1</v>
      </c>
      <c r="S560" s="13" t="b">
        <f t="shared" si="51"/>
        <v>1</v>
      </c>
    </row>
    <row r="561" spans="1:19" ht="15.75">
      <c r="A561" s="90">
        <v>546</v>
      </c>
      <c r="B561" s="185"/>
      <c r="C561" s="185"/>
      <c r="D561" s="177"/>
      <c r="E561" s="177"/>
      <c r="F561" s="177"/>
      <c r="G561" s="178"/>
      <c r="H561" s="178"/>
      <c r="I561" s="179"/>
      <c r="J561" s="179"/>
      <c r="K561" s="179"/>
      <c r="L561" s="179"/>
      <c r="M561" s="91">
        <f t="shared" si="52"/>
        <v>0</v>
      </c>
      <c r="N561" s="179"/>
      <c r="O561" s="13" t="b">
        <f t="shared" si="53"/>
        <v>1</v>
      </c>
      <c r="P561" s="13" t="b">
        <f t="shared" si="54"/>
        <v>1</v>
      </c>
      <c r="Q561" s="13" t="b">
        <f t="shared" si="49"/>
        <v>1</v>
      </c>
      <c r="R561" s="13" t="b">
        <f t="shared" si="50"/>
        <v>1</v>
      </c>
      <c r="S561" s="13" t="b">
        <f t="shared" si="51"/>
        <v>1</v>
      </c>
    </row>
    <row r="562" spans="1:19" ht="15.75">
      <c r="A562" s="90">
        <v>547</v>
      </c>
      <c r="B562" s="185"/>
      <c r="C562" s="185"/>
      <c r="D562" s="177"/>
      <c r="E562" s="177"/>
      <c r="F562" s="177"/>
      <c r="G562" s="178"/>
      <c r="H562" s="178"/>
      <c r="I562" s="179"/>
      <c r="J562" s="179"/>
      <c r="K562" s="179"/>
      <c r="L562" s="179"/>
      <c r="M562" s="91">
        <f t="shared" si="52"/>
        <v>0</v>
      </c>
      <c r="N562" s="179"/>
      <c r="O562" s="13" t="b">
        <f t="shared" si="53"/>
        <v>1</v>
      </c>
      <c r="P562" s="13" t="b">
        <f t="shared" si="54"/>
        <v>1</v>
      </c>
      <c r="Q562" s="13" t="b">
        <f t="shared" si="49"/>
        <v>1</v>
      </c>
      <c r="R562" s="13" t="b">
        <f t="shared" si="50"/>
        <v>1</v>
      </c>
      <c r="S562" s="13" t="b">
        <f t="shared" si="51"/>
        <v>1</v>
      </c>
    </row>
    <row r="563" spans="1:19" ht="15.75">
      <c r="A563" s="90">
        <v>548</v>
      </c>
      <c r="B563" s="185"/>
      <c r="C563" s="185"/>
      <c r="D563" s="177"/>
      <c r="E563" s="177"/>
      <c r="F563" s="177"/>
      <c r="G563" s="178"/>
      <c r="H563" s="178"/>
      <c r="I563" s="179"/>
      <c r="J563" s="179"/>
      <c r="K563" s="179"/>
      <c r="L563" s="179"/>
      <c r="M563" s="91">
        <f t="shared" si="52"/>
        <v>0</v>
      </c>
      <c r="N563" s="179"/>
      <c r="O563" s="13" t="b">
        <f t="shared" si="53"/>
        <v>1</v>
      </c>
      <c r="P563" s="13" t="b">
        <f t="shared" si="54"/>
        <v>1</v>
      </c>
      <c r="Q563" s="13" t="b">
        <f t="shared" si="49"/>
        <v>1</v>
      </c>
      <c r="R563" s="13" t="b">
        <f t="shared" si="50"/>
        <v>1</v>
      </c>
      <c r="S563" s="13" t="b">
        <f t="shared" si="51"/>
        <v>1</v>
      </c>
    </row>
    <row r="564" spans="1:19" ht="15.75">
      <c r="A564" s="90">
        <v>549</v>
      </c>
      <c r="B564" s="185"/>
      <c r="C564" s="185"/>
      <c r="D564" s="177"/>
      <c r="E564" s="177"/>
      <c r="F564" s="177"/>
      <c r="G564" s="178"/>
      <c r="H564" s="178"/>
      <c r="I564" s="179"/>
      <c r="J564" s="179"/>
      <c r="K564" s="179"/>
      <c r="L564" s="179"/>
      <c r="M564" s="91">
        <f t="shared" si="52"/>
        <v>0</v>
      </c>
      <c r="N564" s="179"/>
      <c r="O564" s="13" t="b">
        <f t="shared" si="53"/>
        <v>1</v>
      </c>
      <c r="P564" s="13" t="b">
        <f t="shared" si="54"/>
        <v>1</v>
      </c>
      <c r="Q564" s="13" t="b">
        <f t="shared" si="49"/>
        <v>1</v>
      </c>
      <c r="R564" s="13" t="b">
        <f t="shared" si="50"/>
        <v>1</v>
      </c>
      <c r="S564" s="13" t="b">
        <f t="shared" si="51"/>
        <v>1</v>
      </c>
    </row>
    <row r="565" spans="1:19" ht="15.75">
      <c r="A565" s="90">
        <v>550</v>
      </c>
      <c r="B565" s="185"/>
      <c r="C565" s="185"/>
      <c r="D565" s="177"/>
      <c r="E565" s="177"/>
      <c r="F565" s="177"/>
      <c r="G565" s="178"/>
      <c r="H565" s="178"/>
      <c r="I565" s="179"/>
      <c r="J565" s="179"/>
      <c r="K565" s="179"/>
      <c r="L565" s="179"/>
      <c r="M565" s="91">
        <f t="shared" si="52"/>
        <v>0</v>
      </c>
      <c r="N565" s="179"/>
      <c r="O565" s="13" t="b">
        <f t="shared" si="53"/>
        <v>1</v>
      </c>
      <c r="P565" s="13" t="b">
        <f t="shared" si="54"/>
        <v>1</v>
      </c>
      <c r="Q565" s="13" t="b">
        <f t="shared" si="49"/>
        <v>1</v>
      </c>
      <c r="R565" s="13" t="b">
        <f t="shared" si="50"/>
        <v>1</v>
      </c>
      <c r="S565" s="13" t="b">
        <f t="shared" si="51"/>
        <v>1</v>
      </c>
    </row>
    <row r="566" spans="1:19" ht="15.75">
      <c r="A566" s="90">
        <v>551</v>
      </c>
      <c r="B566" s="185"/>
      <c r="C566" s="185"/>
      <c r="D566" s="177"/>
      <c r="E566" s="177"/>
      <c r="F566" s="177"/>
      <c r="G566" s="178"/>
      <c r="H566" s="178"/>
      <c r="I566" s="179"/>
      <c r="J566" s="179"/>
      <c r="K566" s="179"/>
      <c r="L566" s="179"/>
      <c r="M566" s="91">
        <f t="shared" si="52"/>
        <v>0</v>
      </c>
      <c r="N566" s="179"/>
      <c r="O566" s="13" t="b">
        <f t="shared" si="53"/>
        <v>1</v>
      </c>
      <c r="P566" s="13" t="b">
        <f t="shared" si="54"/>
        <v>1</v>
      </c>
      <c r="Q566" s="13" t="b">
        <f t="shared" si="49"/>
        <v>1</v>
      </c>
      <c r="R566" s="13" t="b">
        <f t="shared" si="50"/>
        <v>1</v>
      </c>
      <c r="S566" s="13" t="b">
        <f t="shared" si="51"/>
        <v>1</v>
      </c>
    </row>
    <row r="567" spans="1:19" ht="15.75">
      <c r="A567" s="90">
        <v>552</v>
      </c>
      <c r="B567" s="185"/>
      <c r="C567" s="185"/>
      <c r="D567" s="177"/>
      <c r="E567" s="177"/>
      <c r="F567" s="177"/>
      <c r="G567" s="178"/>
      <c r="H567" s="178"/>
      <c r="I567" s="179"/>
      <c r="J567" s="179"/>
      <c r="K567" s="179"/>
      <c r="L567" s="179"/>
      <c r="M567" s="91">
        <f t="shared" si="52"/>
        <v>0</v>
      </c>
      <c r="N567" s="179"/>
      <c r="O567" s="13" t="b">
        <f t="shared" si="53"/>
        <v>1</v>
      </c>
      <c r="P567" s="13" t="b">
        <f t="shared" si="54"/>
        <v>1</v>
      </c>
      <c r="Q567" s="13" t="b">
        <f t="shared" si="49"/>
        <v>1</v>
      </c>
      <c r="R567" s="13" t="b">
        <f t="shared" si="50"/>
        <v>1</v>
      </c>
      <c r="S567" s="13" t="b">
        <f t="shared" si="51"/>
        <v>1</v>
      </c>
    </row>
    <row r="568" spans="1:19" ht="15.75">
      <c r="A568" s="90">
        <v>553</v>
      </c>
      <c r="B568" s="185"/>
      <c r="C568" s="185"/>
      <c r="D568" s="177"/>
      <c r="E568" s="177"/>
      <c r="F568" s="177"/>
      <c r="G568" s="178"/>
      <c r="H568" s="178"/>
      <c r="I568" s="179"/>
      <c r="J568" s="179"/>
      <c r="K568" s="179"/>
      <c r="L568" s="179"/>
      <c r="M568" s="91">
        <f t="shared" si="52"/>
        <v>0</v>
      </c>
      <c r="N568" s="179"/>
      <c r="O568" s="13" t="b">
        <f t="shared" si="53"/>
        <v>1</v>
      </c>
      <c r="P568" s="13" t="b">
        <f t="shared" si="54"/>
        <v>1</v>
      </c>
      <c r="Q568" s="13" t="b">
        <f t="shared" si="49"/>
        <v>1</v>
      </c>
      <c r="R568" s="13" t="b">
        <f t="shared" si="50"/>
        <v>1</v>
      </c>
      <c r="S568" s="13" t="b">
        <f t="shared" si="51"/>
        <v>1</v>
      </c>
    </row>
    <row r="569" spans="1:19" ht="15.75">
      <c r="A569" s="90">
        <v>554</v>
      </c>
      <c r="B569" s="185"/>
      <c r="C569" s="185"/>
      <c r="D569" s="177"/>
      <c r="E569" s="177"/>
      <c r="F569" s="177"/>
      <c r="G569" s="178"/>
      <c r="H569" s="178"/>
      <c r="I569" s="179"/>
      <c r="J569" s="179"/>
      <c r="K569" s="179"/>
      <c r="L569" s="179"/>
      <c r="M569" s="91">
        <f t="shared" si="52"/>
        <v>0</v>
      </c>
      <c r="N569" s="179"/>
      <c r="O569" s="13" t="b">
        <f t="shared" si="53"/>
        <v>1</v>
      </c>
      <c r="P569" s="13" t="b">
        <f t="shared" si="54"/>
        <v>1</v>
      </c>
      <c r="Q569" s="13" t="b">
        <f t="shared" si="49"/>
        <v>1</v>
      </c>
      <c r="R569" s="13" t="b">
        <f t="shared" si="50"/>
        <v>1</v>
      </c>
      <c r="S569" s="13" t="b">
        <f t="shared" si="51"/>
        <v>1</v>
      </c>
    </row>
    <row r="570" spans="1:19" ht="15.75">
      <c r="A570" s="90">
        <v>555</v>
      </c>
      <c r="B570" s="185"/>
      <c r="C570" s="185"/>
      <c r="D570" s="177"/>
      <c r="E570" s="177"/>
      <c r="F570" s="177"/>
      <c r="G570" s="178"/>
      <c r="H570" s="178"/>
      <c r="I570" s="179"/>
      <c r="J570" s="179"/>
      <c r="K570" s="179"/>
      <c r="L570" s="179"/>
      <c r="M570" s="91">
        <f t="shared" si="52"/>
        <v>0</v>
      </c>
      <c r="N570" s="179"/>
      <c r="O570" s="13" t="b">
        <f t="shared" si="53"/>
        <v>1</v>
      </c>
      <c r="P570" s="13" t="b">
        <f t="shared" si="54"/>
        <v>1</v>
      </c>
      <c r="Q570" s="13" t="b">
        <f t="shared" si="49"/>
        <v>1</v>
      </c>
      <c r="R570" s="13" t="b">
        <f t="shared" si="50"/>
        <v>1</v>
      </c>
      <c r="S570" s="13" t="b">
        <f t="shared" si="51"/>
        <v>1</v>
      </c>
    </row>
    <row r="571" spans="1:19" ht="15.75">
      <c r="A571" s="90">
        <v>556</v>
      </c>
      <c r="B571" s="185"/>
      <c r="C571" s="185"/>
      <c r="D571" s="177"/>
      <c r="E571" s="177"/>
      <c r="F571" s="177"/>
      <c r="G571" s="178"/>
      <c r="H571" s="178"/>
      <c r="I571" s="179"/>
      <c r="J571" s="179"/>
      <c r="K571" s="179"/>
      <c r="L571" s="179"/>
      <c r="M571" s="91">
        <f t="shared" si="52"/>
        <v>0</v>
      </c>
      <c r="N571" s="179"/>
      <c r="O571" s="13" t="b">
        <f t="shared" si="53"/>
        <v>1</v>
      </c>
      <c r="P571" s="13" t="b">
        <f t="shared" si="54"/>
        <v>1</v>
      </c>
      <c r="Q571" s="13" t="b">
        <f t="shared" si="49"/>
        <v>1</v>
      </c>
      <c r="R571" s="13" t="b">
        <f t="shared" si="50"/>
        <v>1</v>
      </c>
      <c r="S571" s="13" t="b">
        <f t="shared" si="51"/>
        <v>1</v>
      </c>
    </row>
    <row r="572" spans="1:19" ht="15.75">
      <c r="A572" s="90">
        <v>557</v>
      </c>
      <c r="B572" s="185"/>
      <c r="C572" s="185"/>
      <c r="D572" s="177"/>
      <c r="E572" s="177"/>
      <c r="F572" s="177"/>
      <c r="G572" s="178"/>
      <c r="H572" s="178"/>
      <c r="I572" s="179"/>
      <c r="J572" s="179"/>
      <c r="K572" s="179"/>
      <c r="L572" s="179"/>
      <c r="M572" s="91">
        <f t="shared" si="52"/>
        <v>0</v>
      </c>
      <c r="N572" s="179"/>
      <c r="O572" s="13" t="b">
        <f t="shared" si="53"/>
        <v>1</v>
      </c>
      <c r="P572" s="13" t="b">
        <f t="shared" si="54"/>
        <v>1</v>
      </c>
      <c r="Q572" s="13" t="b">
        <f t="shared" si="49"/>
        <v>1</v>
      </c>
      <c r="R572" s="13" t="b">
        <f t="shared" si="50"/>
        <v>1</v>
      </c>
      <c r="S572" s="13" t="b">
        <f t="shared" si="51"/>
        <v>1</v>
      </c>
    </row>
    <row r="573" spans="1:19" ht="15.75">
      <c r="A573" s="90">
        <v>558</v>
      </c>
      <c r="B573" s="185"/>
      <c r="C573" s="185"/>
      <c r="D573" s="177"/>
      <c r="E573" s="177"/>
      <c r="F573" s="177"/>
      <c r="G573" s="178"/>
      <c r="H573" s="178"/>
      <c r="I573" s="179"/>
      <c r="J573" s="179"/>
      <c r="K573" s="179"/>
      <c r="L573" s="179"/>
      <c r="M573" s="91">
        <f t="shared" si="52"/>
        <v>0</v>
      </c>
      <c r="N573" s="179"/>
      <c r="O573" s="13" t="b">
        <f t="shared" si="53"/>
        <v>1</v>
      </c>
      <c r="P573" s="13" t="b">
        <f t="shared" si="54"/>
        <v>1</v>
      </c>
      <c r="Q573" s="13" t="b">
        <f t="shared" si="49"/>
        <v>1</v>
      </c>
      <c r="R573" s="13" t="b">
        <f t="shared" si="50"/>
        <v>1</v>
      </c>
      <c r="S573" s="13" t="b">
        <f t="shared" si="51"/>
        <v>1</v>
      </c>
    </row>
    <row r="574" spans="1:19" ht="15.75">
      <c r="A574" s="90">
        <v>559</v>
      </c>
      <c r="B574" s="185"/>
      <c r="C574" s="185"/>
      <c r="D574" s="177"/>
      <c r="E574" s="177"/>
      <c r="F574" s="177"/>
      <c r="G574" s="178"/>
      <c r="H574" s="178"/>
      <c r="I574" s="179"/>
      <c r="J574" s="179"/>
      <c r="K574" s="179"/>
      <c r="L574" s="179"/>
      <c r="M574" s="91">
        <f t="shared" si="52"/>
        <v>0</v>
      </c>
      <c r="N574" s="179"/>
      <c r="O574" s="13" t="b">
        <f t="shared" si="53"/>
        <v>1</v>
      </c>
      <c r="P574" s="13" t="b">
        <f t="shared" si="54"/>
        <v>1</v>
      </c>
      <c r="Q574" s="13" t="b">
        <f t="shared" si="49"/>
        <v>1</v>
      </c>
      <c r="R574" s="13" t="b">
        <f t="shared" si="50"/>
        <v>1</v>
      </c>
      <c r="S574" s="13" t="b">
        <f t="shared" si="51"/>
        <v>1</v>
      </c>
    </row>
    <row r="575" spans="1:19" ht="15.75">
      <c r="A575" s="90">
        <v>560</v>
      </c>
      <c r="B575" s="185"/>
      <c r="C575" s="185"/>
      <c r="D575" s="177"/>
      <c r="E575" s="177"/>
      <c r="F575" s="177"/>
      <c r="G575" s="178"/>
      <c r="H575" s="178"/>
      <c r="I575" s="179"/>
      <c r="J575" s="179"/>
      <c r="K575" s="179"/>
      <c r="L575" s="179"/>
      <c r="M575" s="91">
        <f t="shared" si="52"/>
        <v>0</v>
      </c>
      <c r="N575" s="179"/>
      <c r="O575" s="13" t="b">
        <f t="shared" si="53"/>
        <v>1</v>
      </c>
      <c r="P575" s="13" t="b">
        <f t="shared" si="54"/>
        <v>1</v>
      </c>
      <c r="Q575" s="13" t="b">
        <f t="shared" si="49"/>
        <v>1</v>
      </c>
      <c r="R575" s="13" t="b">
        <f t="shared" si="50"/>
        <v>1</v>
      </c>
      <c r="S575" s="13" t="b">
        <f t="shared" si="51"/>
        <v>1</v>
      </c>
    </row>
    <row r="576" spans="1:19" ht="15.75">
      <c r="A576" s="90">
        <v>561</v>
      </c>
      <c r="B576" s="185"/>
      <c r="C576" s="185"/>
      <c r="D576" s="177"/>
      <c r="E576" s="177"/>
      <c r="F576" s="177"/>
      <c r="G576" s="178"/>
      <c r="H576" s="178"/>
      <c r="I576" s="179"/>
      <c r="J576" s="179"/>
      <c r="K576" s="179"/>
      <c r="L576" s="179"/>
      <c r="M576" s="91">
        <f t="shared" si="52"/>
        <v>0</v>
      </c>
      <c r="N576" s="179"/>
      <c r="O576" s="13" t="b">
        <f t="shared" si="53"/>
        <v>1</v>
      </c>
      <c r="P576" s="13" t="b">
        <f t="shared" si="54"/>
        <v>1</v>
      </c>
      <c r="Q576" s="13" t="b">
        <f t="shared" si="49"/>
        <v>1</v>
      </c>
      <c r="R576" s="13" t="b">
        <f t="shared" si="50"/>
        <v>1</v>
      </c>
      <c r="S576" s="13" t="b">
        <f t="shared" si="51"/>
        <v>1</v>
      </c>
    </row>
    <row r="577" spans="1:19" ht="15.75">
      <c r="A577" s="90">
        <v>562</v>
      </c>
      <c r="B577" s="185"/>
      <c r="C577" s="185"/>
      <c r="D577" s="177"/>
      <c r="E577" s="177"/>
      <c r="F577" s="177"/>
      <c r="G577" s="178"/>
      <c r="H577" s="178"/>
      <c r="I577" s="179"/>
      <c r="J577" s="179"/>
      <c r="K577" s="179"/>
      <c r="L577" s="179"/>
      <c r="M577" s="91">
        <f t="shared" si="52"/>
        <v>0</v>
      </c>
      <c r="N577" s="179"/>
      <c r="O577" s="13" t="b">
        <f t="shared" si="53"/>
        <v>1</v>
      </c>
      <c r="P577" s="13" t="b">
        <f t="shared" si="54"/>
        <v>1</v>
      </c>
      <c r="Q577" s="13" t="b">
        <f t="shared" si="49"/>
        <v>1</v>
      </c>
      <c r="R577" s="13" t="b">
        <f t="shared" si="50"/>
        <v>1</v>
      </c>
      <c r="S577" s="13" t="b">
        <f t="shared" si="51"/>
        <v>1</v>
      </c>
    </row>
    <row r="578" spans="1:19" ht="15.75">
      <c r="A578" s="90">
        <v>563</v>
      </c>
      <c r="B578" s="185"/>
      <c r="C578" s="185"/>
      <c r="D578" s="177"/>
      <c r="E578" s="177"/>
      <c r="F578" s="177"/>
      <c r="G578" s="178"/>
      <c r="H578" s="178"/>
      <c r="I578" s="179"/>
      <c r="J578" s="179"/>
      <c r="K578" s="179"/>
      <c r="L578" s="179"/>
      <c r="M578" s="91">
        <f t="shared" si="52"/>
        <v>0</v>
      </c>
      <c r="N578" s="179"/>
      <c r="O578" s="13" t="b">
        <f t="shared" si="53"/>
        <v>1</v>
      </c>
      <c r="P578" s="13" t="b">
        <f t="shared" si="54"/>
        <v>1</v>
      </c>
      <c r="Q578" s="13" t="b">
        <f t="shared" si="49"/>
        <v>1</v>
      </c>
      <c r="R578" s="13" t="b">
        <f t="shared" si="50"/>
        <v>1</v>
      </c>
      <c r="S578" s="13" t="b">
        <f t="shared" si="51"/>
        <v>1</v>
      </c>
    </row>
    <row r="579" spans="1:19" ht="15.75">
      <c r="A579" s="90">
        <v>564</v>
      </c>
      <c r="B579" s="185"/>
      <c r="C579" s="185"/>
      <c r="D579" s="177"/>
      <c r="E579" s="177"/>
      <c r="F579" s="177"/>
      <c r="G579" s="178"/>
      <c r="H579" s="178"/>
      <c r="I579" s="179"/>
      <c r="J579" s="179"/>
      <c r="K579" s="179"/>
      <c r="L579" s="179"/>
      <c r="M579" s="91">
        <f t="shared" si="52"/>
        <v>0</v>
      </c>
      <c r="N579" s="179"/>
      <c r="O579" s="13" t="b">
        <f t="shared" si="53"/>
        <v>1</v>
      </c>
      <c r="P579" s="13" t="b">
        <f t="shared" si="54"/>
        <v>1</v>
      </c>
      <c r="Q579" s="13" t="b">
        <f t="shared" si="49"/>
        <v>1</v>
      </c>
      <c r="R579" s="13" t="b">
        <f t="shared" si="50"/>
        <v>1</v>
      </c>
      <c r="S579" s="13" t="b">
        <f t="shared" si="51"/>
        <v>1</v>
      </c>
    </row>
    <row r="580" spans="1:19" ht="15.75">
      <c r="A580" s="90">
        <v>565</v>
      </c>
      <c r="B580" s="185"/>
      <c r="C580" s="185"/>
      <c r="D580" s="177"/>
      <c r="E580" s="177"/>
      <c r="F580" s="177"/>
      <c r="G580" s="178"/>
      <c r="H580" s="178"/>
      <c r="I580" s="179"/>
      <c r="J580" s="179"/>
      <c r="K580" s="179"/>
      <c r="L580" s="179"/>
      <c r="M580" s="91">
        <f t="shared" si="52"/>
        <v>0</v>
      </c>
      <c r="N580" s="179"/>
      <c r="O580" s="13" t="b">
        <f t="shared" si="53"/>
        <v>1</v>
      </c>
      <c r="P580" s="13" t="b">
        <f t="shared" si="54"/>
        <v>1</v>
      </c>
      <c r="Q580" s="13" t="b">
        <f t="shared" si="49"/>
        <v>1</v>
      </c>
      <c r="R580" s="13" t="b">
        <f t="shared" si="50"/>
        <v>1</v>
      </c>
      <c r="S580" s="13" t="b">
        <f t="shared" si="51"/>
        <v>1</v>
      </c>
    </row>
    <row r="581" spans="1:19" ht="15.75">
      <c r="A581" s="90">
        <v>566</v>
      </c>
      <c r="B581" s="185"/>
      <c r="C581" s="185"/>
      <c r="D581" s="177"/>
      <c r="E581" s="177"/>
      <c r="F581" s="177"/>
      <c r="G581" s="178"/>
      <c r="H581" s="178"/>
      <c r="I581" s="179"/>
      <c r="J581" s="179"/>
      <c r="K581" s="179"/>
      <c r="L581" s="179"/>
      <c r="M581" s="91">
        <f t="shared" si="52"/>
        <v>0</v>
      </c>
      <c r="N581" s="179"/>
      <c r="O581" s="13" t="b">
        <f t="shared" si="53"/>
        <v>1</v>
      </c>
      <c r="P581" s="13" t="b">
        <f t="shared" si="54"/>
        <v>1</v>
      </c>
      <c r="Q581" s="13" t="b">
        <f t="shared" si="49"/>
        <v>1</v>
      </c>
      <c r="R581" s="13" t="b">
        <f t="shared" si="50"/>
        <v>1</v>
      </c>
      <c r="S581" s="13" t="b">
        <f t="shared" si="51"/>
        <v>1</v>
      </c>
    </row>
    <row r="582" spans="1:19" ht="15.75">
      <c r="A582" s="90">
        <v>567</v>
      </c>
      <c r="B582" s="185"/>
      <c r="C582" s="185"/>
      <c r="D582" s="177"/>
      <c r="E582" s="177"/>
      <c r="F582" s="177"/>
      <c r="G582" s="178"/>
      <c r="H582" s="178"/>
      <c r="I582" s="179"/>
      <c r="J582" s="179"/>
      <c r="K582" s="179"/>
      <c r="L582" s="179"/>
      <c r="M582" s="91">
        <f t="shared" si="52"/>
        <v>0</v>
      </c>
      <c r="N582" s="179"/>
      <c r="O582" s="13" t="b">
        <f t="shared" si="53"/>
        <v>1</v>
      </c>
      <c r="P582" s="13" t="b">
        <f t="shared" si="54"/>
        <v>1</v>
      </c>
      <c r="Q582" s="13" t="b">
        <f t="shared" si="49"/>
        <v>1</v>
      </c>
      <c r="R582" s="13" t="b">
        <f t="shared" si="50"/>
        <v>1</v>
      </c>
      <c r="S582" s="13" t="b">
        <f t="shared" si="51"/>
        <v>1</v>
      </c>
    </row>
    <row r="583" spans="1:19" ht="15.75">
      <c r="A583" s="90">
        <v>568</v>
      </c>
      <c r="B583" s="185"/>
      <c r="C583" s="185"/>
      <c r="D583" s="177"/>
      <c r="E583" s="177"/>
      <c r="F583" s="177"/>
      <c r="G583" s="178"/>
      <c r="H583" s="178"/>
      <c r="I583" s="179"/>
      <c r="J583" s="179"/>
      <c r="K583" s="179"/>
      <c r="L583" s="179"/>
      <c r="M583" s="91">
        <f t="shared" si="52"/>
        <v>0</v>
      </c>
      <c r="N583" s="179"/>
      <c r="O583" s="13" t="b">
        <f t="shared" si="53"/>
        <v>1</v>
      </c>
      <c r="P583" s="13" t="b">
        <f t="shared" si="54"/>
        <v>1</v>
      </c>
      <c r="Q583" s="13" t="b">
        <f t="shared" si="49"/>
        <v>1</v>
      </c>
      <c r="R583" s="13" t="b">
        <f t="shared" si="50"/>
        <v>1</v>
      </c>
      <c r="S583" s="13" t="b">
        <f t="shared" si="51"/>
        <v>1</v>
      </c>
    </row>
    <row r="584" spans="1:19" ht="15.75">
      <c r="A584" s="90">
        <v>569</v>
      </c>
      <c r="B584" s="185"/>
      <c r="C584" s="185"/>
      <c r="D584" s="177"/>
      <c r="E584" s="177"/>
      <c r="F584" s="177"/>
      <c r="G584" s="178"/>
      <c r="H584" s="178"/>
      <c r="I584" s="179"/>
      <c r="J584" s="179"/>
      <c r="K584" s="179"/>
      <c r="L584" s="179"/>
      <c r="M584" s="91">
        <f t="shared" si="52"/>
        <v>0</v>
      </c>
      <c r="N584" s="179"/>
      <c r="O584" s="13" t="b">
        <f t="shared" si="53"/>
        <v>1</v>
      </c>
      <c r="P584" s="13" t="b">
        <f t="shared" si="54"/>
        <v>1</v>
      </c>
      <c r="Q584" s="13" t="b">
        <f t="shared" si="49"/>
        <v>1</v>
      </c>
      <c r="R584" s="13" t="b">
        <f t="shared" si="50"/>
        <v>1</v>
      </c>
      <c r="S584" s="13" t="b">
        <f t="shared" si="51"/>
        <v>1</v>
      </c>
    </row>
    <row r="585" spans="1:19" ht="15.75">
      <c r="A585" s="90">
        <v>570</v>
      </c>
      <c r="B585" s="185"/>
      <c r="C585" s="185"/>
      <c r="D585" s="177"/>
      <c r="E585" s="177"/>
      <c r="F585" s="177"/>
      <c r="G585" s="178"/>
      <c r="H585" s="178"/>
      <c r="I585" s="179"/>
      <c r="J585" s="179"/>
      <c r="K585" s="179"/>
      <c r="L585" s="179"/>
      <c r="M585" s="91">
        <f t="shared" si="52"/>
        <v>0</v>
      </c>
      <c r="N585" s="179"/>
      <c r="O585" s="13" t="b">
        <f t="shared" si="53"/>
        <v>1</v>
      </c>
      <c r="P585" s="13" t="b">
        <f t="shared" si="54"/>
        <v>1</v>
      </c>
      <c r="Q585" s="13" t="b">
        <f t="shared" si="49"/>
        <v>1</v>
      </c>
      <c r="R585" s="13" t="b">
        <f t="shared" si="50"/>
        <v>1</v>
      </c>
      <c r="S585" s="13" t="b">
        <f t="shared" si="51"/>
        <v>1</v>
      </c>
    </row>
    <row r="586" spans="1:19" ht="15.75">
      <c r="A586" s="90">
        <v>571</v>
      </c>
      <c r="B586" s="185"/>
      <c r="C586" s="185"/>
      <c r="D586" s="177"/>
      <c r="E586" s="177"/>
      <c r="F586" s="177"/>
      <c r="G586" s="178"/>
      <c r="H586" s="178"/>
      <c r="I586" s="179"/>
      <c r="J586" s="179"/>
      <c r="K586" s="179"/>
      <c r="L586" s="179"/>
      <c r="M586" s="91">
        <f t="shared" si="52"/>
        <v>0</v>
      </c>
      <c r="N586" s="179"/>
      <c r="O586" s="13" t="b">
        <f t="shared" si="53"/>
        <v>1</v>
      </c>
      <c r="P586" s="13" t="b">
        <f t="shared" si="54"/>
        <v>1</v>
      </c>
      <c r="Q586" s="13" t="b">
        <f t="shared" si="49"/>
        <v>1</v>
      </c>
      <c r="R586" s="13" t="b">
        <f t="shared" si="50"/>
        <v>1</v>
      </c>
      <c r="S586" s="13" t="b">
        <f t="shared" si="51"/>
        <v>1</v>
      </c>
    </row>
    <row r="587" spans="1:19" ht="15.75">
      <c r="A587" s="90">
        <v>572</v>
      </c>
      <c r="B587" s="185"/>
      <c r="C587" s="185"/>
      <c r="D587" s="177"/>
      <c r="E587" s="177"/>
      <c r="F587" s="177"/>
      <c r="G587" s="178"/>
      <c r="H587" s="178"/>
      <c r="I587" s="179"/>
      <c r="J587" s="179"/>
      <c r="K587" s="179"/>
      <c r="L587" s="179"/>
      <c r="M587" s="91">
        <f t="shared" si="52"/>
        <v>0</v>
      </c>
      <c r="N587" s="179"/>
      <c r="O587" s="13" t="b">
        <f t="shared" si="53"/>
        <v>1</v>
      </c>
      <c r="P587" s="13" t="b">
        <f t="shared" si="54"/>
        <v>1</v>
      </c>
      <c r="Q587" s="13" t="b">
        <f t="shared" si="49"/>
        <v>1</v>
      </c>
      <c r="R587" s="13" t="b">
        <f t="shared" si="50"/>
        <v>1</v>
      </c>
      <c r="S587" s="13" t="b">
        <f t="shared" si="51"/>
        <v>1</v>
      </c>
    </row>
    <row r="588" spans="1:19" ht="15.75">
      <c r="A588" s="90">
        <v>573</v>
      </c>
      <c r="B588" s="185"/>
      <c r="C588" s="185"/>
      <c r="D588" s="177"/>
      <c r="E588" s="177"/>
      <c r="F588" s="177"/>
      <c r="G588" s="178"/>
      <c r="H588" s="178"/>
      <c r="I588" s="179"/>
      <c r="J588" s="179"/>
      <c r="K588" s="179"/>
      <c r="L588" s="179"/>
      <c r="M588" s="91">
        <f t="shared" si="52"/>
        <v>0</v>
      </c>
      <c r="N588" s="179"/>
      <c r="O588" s="13" t="b">
        <f t="shared" si="53"/>
        <v>1</v>
      </c>
      <c r="P588" s="13" t="b">
        <f t="shared" si="54"/>
        <v>1</v>
      </c>
      <c r="Q588" s="13" t="b">
        <f t="shared" si="49"/>
        <v>1</v>
      </c>
      <c r="R588" s="13" t="b">
        <f t="shared" si="50"/>
        <v>1</v>
      </c>
      <c r="S588" s="13" t="b">
        <f t="shared" si="51"/>
        <v>1</v>
      </c>
    </row>
    <row r="589" spans="1:19" ht="15.75">
      <c r="A589" s="90">
        <v>574</v>
      </c>
      <c r="B589" s="185"/>
      <c r="C589" s="185"/>
      <c r="D589" s="177"/>
      <c r="E589" s="177"/>
      <c r="F589" s="177"/>
      <c r="G589" s="178"/>
      <c r="H589" s="178"/>
      <c r="I589" s="179"/>
      <c r="J589" s="179"/>
      <c r="K589" s="179"/>
      <c r="L589" s="179"/>
      <c r="M589" s="91">
        <f t="shared" si="52"/>
        <v>0</v>
      </c>
      <c r="N589" s="179"/>
      <c r="O589" s="13" t="b">
        <f t="shared" si="53"/>
        <v>1</v>
      </c>
      <c r="P589" s="13" t="b">
        <f t="shared" si="54"/>
        <v>1</v>
      </c>
      <c r="Q589" s="13" t="b">
        <f t="shared" si="49"/>
        <v>1</v>
      </c>
      <c r="R589" s="13" t="b">
        <f t="shared" si="50"/>
        <v>1</v>
      </c>
      <c r="S589" s="13" t="b">
        <f t="shared" si="51"/>
        <v>1</v>
      </c>
    </row>
    <row r="590" spans="1:19" ht="15.75">
      <c r="A590" s="90">
        <v>575</v>
      </c>
      <c r="B590" s="185"/>
      <c r="C590" s="185"/>
      <c r="D590" s="177"/>
      <c r="E590" s="177"/>
      <c r="F590" s="177"/>
      <c r="G590" s="178"/>
      <c r="H590" s="178"/>
      <c r="I590" s="179"/>
      <c r="J590" s="179"/>
      <c r="K590" s="179"/>
      <c r="L590" s="179"/>
      <c r="M590" s="91">
        <f t="shared" si="52"/>
        <v>0</v>
      </c>
      <c r="N590" s="179"/>
      <c r="O590" s="13" t="b">
        <f t="shared" si="53"/>
        <v>1</v>
      </c>
      <c r="P590" s="13" t="b">
        <f t="shared" si="54"/>
        <v>1</v>
      </c>
      <c r="Q590" s="13" t="b">
        <f t="shared" si="49"/>
        <v>1</v>
      </c>
      <c r="R590" s="13" t="b">
        <f t="shared" si="50"/>
        <v>1</v>
      </c>
      <c r="S590" s="13" t="b">
        <f t="shared" si="51"/>
        <v>1</v>
      </c>
    </row>
    <row r="591" spans="1:19" ht="15.75">
      <c r="A591" s="90">
        <v>576</v>
      </c>
      <c r="B591" s="185"/>
      <c r="C591" s="185"/>
      <c r="D591" s="177"/>
      <c r="E591" s="177"/>
      <c r="F591" s="177"/>
      <c r="G591" s="178"/>
      <c r="H591" s="178"/>
      <c r="I591" s="179"/>
      <c r="J591" s="179"/>
      <c r="K591" s="179"/>
      <c r="L591" s="179"/>
      <c r="M591" s="91">
        <f t="shared" si="52"/>
        <v>0</v>
      </c>
      <c r="N591" s="179"/>
      <c r="O591" s="13" t="b">
        <f t="shared" si="53"/>
        <v>1</v>
      </c>
      <c r="P591" s="13" t="b">
        <f t="shared" si="54"/>
        <v>1</v>
      </c>
      <c r="Q591" s="13" t="b">
        <f t="shared" si="49"/>
        <v>1</v>
      </c>
      <c r="R591" s="13" t="b">
        <f t="shared" si="50"/>
        <v>1</v>
      </c>
      <c r="S591" s="13" t="b">
        <f t="shared" si="51"/>
        <v>1</v>
      </c>
    </row>
    <row r="592" spans="1:19" ht="15.75">
      <c r="A592" s="90">
        <v>577</v>
      </c>
      <c r="B592" s="185"/>
      <c r="C592" s="185"/>
      <c r="D592" s="177"/>
      <c r="E592" s="177"/>
      <c r="F592" s="177"/>
      <c r="G592" s="178"/>
      <c r="H592" s="178"/>
      <c r="I592" s="179"/>
      <c r="J592" s="179"/>
      <c r="K592" s="179"/>
      <c r="L592" s="179"/>
      <c r="M592" s="91">
        <f t="shared" si="52"/>
        <v>0</v>
      </c>
      <c r="N592" s="179"/>
      <c r="O592" s="13" t="b">
        <f t="shared" si="53"/>
        <v>1</v>
      </c>
      <c r="P592" s="13" t="b">
        <f t="shared" si="54"/>
        <v>1</v>
      </c>
      <c r="Q592" s="13" t="b">
        <f t="shared" ref="Q592:Q655" si="55">IF(D592="",TRUE,(IF(ISNUMBER(MATCH(D592,CountriesList,0)),TRUE,FALSE)))</f>
        <v>1</v>
      </c>
      <c r="R592" s="13" t="b">
        <f t="shared" ref="R592:R655" si="56">IF(E592="",TRUE,(IF(ISNUMBER(MATCH(E592,typeofentityList,0)),TRUE,FALSE)))</f>
        <v>1</v>
      </c>
      <c r="S592" s="13" t="b">
        <f t="shared" ref="S592:S655" si="57">IF(F592="",TRUE,(IF(ISNUMBER(MATCH(F592,RelationList,0)),TRUE,FALSE)))</f>
        <v>1</v>
      </c>
    </row>
    <row r="593" spans="1:19" ht="15.75">
      <c r="A593" s="90">
        <v>578</v>
      </c>
      <c r="B593" s="185"/>
      <c r="C593" s="185"/>
      <c r="D593" s="177"/>
      <c r="E593" s="177"/>
      <c r="F593" s="177"/>
      <c r="G593" s="178"/>
      <c r="H593" s="178"/>
      <c r="I593" s="179"/>
      <c r="J593" s="179"/>
      <c r="K593" s="179"/>
      <c r="L593" s="179"/>
      <c r="M593" s="91">
        <f t="shared" ref="M593:M656" si="58">SUM(I593:L593)</f>
        <v>0</v>
      </c>
      <c r="N593" s="179"/>
      <c r="O593" s="13" t="b">
        <f t="shared" si="53"/>
        <v>1</v>
      </c>
      <c r="P593" s="13" t="b">
        <f t="shared" si="54"/>
        <v>1</v>
      </c>
      <c r="Q593" s="13" t="b">
        <f t="shared" si="55"/>
        <v>1</v>
      </c>
      <c r="R593" s="13" t="b">
        <f t="shared" si="56"/>
        <v>1</v>
      </c>
      <c r="S593" s="13" t="b">
        <f t="shared" si="57"/>
        <v>1</v>
      </c>
    </row>
    <row r="594" spans="1:19" ht="15.75">
      <c r="A594" s="90">
        <v>579</v>
      </c>
      <c r="B594" s="185"/>
      <c r="C594" s="185"/>
      <c r="D594" s="177"/>
      <c r="E594" s="177"/>
      <c r="F594" s="177"/>
      <c r="G594" s="178"/>
      <c r="H594" s="178"/>
      <c r="I594" s="179"/>
      <c r="J594" s="179"/>
      <c r="K594" s="179"/>
      <c r="L594" s="179"/>
      <c r="M594" s="91">
        <f t="shared" si="58"/>
        <v>0</v>
      </c>
      <c r="N594" s="179"/>
      <c r="O594" s="13" t="b">
        <f t="shared" ref="O594:O657" si="59">IF(ISBLANK(B594),TRUE,IF(OR(ISBLANK(C594),ISBLANK(D594),ISBLANK(E594),ISBLANK(F594),ISBLANK(G594),ISBLANK(H594),ISBLANK(I594),ISBLANK(J594),ISBLANK(L594),ISBLANK(M594),ISBLANK(N594)),FALSE,TRUE))</f>
        <v>1</v>
      </c>
      <c r="P594" s="13" t="b">
        <f t="shared" ref="P594:P657" si="60">IF(OR(AND(B594="N/A",D594="N/A",E594="N/A",F594="N/A",G594=0,H594=0,M594=0,N594=0),AND(ISBLANK(B594),ISBLANK(D594),ISBLANK(E594),ISBLANK(F594),ISBLANK(G594),ISBLANK(H594),M594=0,ISBLANK(N594)),AND(NOT(ISBLANK(B594)),NOT(ISBLANK(D594)),NOT(ISBLANK(E594)),NOT(ISBLANK(F594)),B594&lt;&gt;"N/A",D594&lt;&gt;"N/A",E594&lt;&gt;"N/A",F594&lt;&gt;"N/A",OR(G594&lt;&gt;0,H594&lt;&gt;0,M594&gt;0,N594&lt;&gt;0))),TRUE,FALSE)</f>
        <v>1</v>
      </c>
      <c r="Q594" s="13" t="b">
        <f t="shared" si="55"/>
        <v>1</v>
      </c>
      <c r="R594" s="13" t="b">
        <f t="shared" si="56"/>
        <v>1</v>
      </c>
      <c r="S594" s="13" t="b">
        <f t="shared" si="57"/>
        <v>1</v>
      </c>
    </row>
    <row r="595" spans="1:19" ht="15.75">
      <c r="A595" s="90">
        <v>580</v>
      </c>
      <c r="B595" s="185"/>
      <c r="C595" s="185"/>
      <c r="D595" s="177"/>
      <c r="E595" s="177"/>
      <c r="F595" s="177"/>
      <c r="G595" s="178"/>
      <c r="H595" s="178"/>
      <c r="I595" s="179"/>
      <c r="J595" s="179"/>
      <c r="K595" s="179"/>
      <c r="L595" s="179"/>
      <c r="M595" s="91">
        <f t="shared" si="58"/>
        <v>0</v>
      </c>
      <c r="N595" s="179"/>
      <c r="O595" s="13" t="b">
        <f t="shared" si="59"/>
        <v>1</v>
      </c>
      <c r="P595" s="13" t="b">
        <f t="shared" si="60"/>
        <v>1</v>
      </c>
      <c r="Q595" s="13" t="b">
        <f t="shared" si="55"/>
        <v>1</v>
      </c>
      <c r="R595" s="13" t="b">
        <f t="shared" si="56"/>
        <v>1</v>
      </c>
      <c r="S595" s="13" t="b">
        <f t="shared" si="57"/>
        <v>1</v>
      </c>
    </row>
    <row r="596" spans="1:19" ht="15.75">
      <c r="A596" s="90">
        <v>581</v>
      </c>
      <c r="B596" s="185"/>
      <c r="C596" s="185"/>
      <c r="D596" s="177"/>
      <c r="E596" s="177"/>
      <c r="F596" s="177"/>
      <c r="G596" s="178"/>
      <c r="H596" s="178"/>
      <c r="I596" s="179"/>
      <c r="J596" s="179"/>
      <c r="K596" s="179"/>
      <c r="L596" s="179"/>
      <c r="M596" s="91">
        <f t="shared" si="58"/>
        <v>0</v>
      </c>
      <c r="N596" s="179"/>
      <c r="O596" s="13" t="b">
        <f t="shared" si="59"/>
        <v>1</v>
      </c>
      <c r="P596" s="13" t="b">
        <f t="shared" si="60"/>
        <v>1</v>
      </c>
      <c r="Q596" s="13" t="b">
        <f t="shared" si="55"/>
        <v>1</v>
      </c>
      <c r="R596" s="13" t="b">
        <f t="shared" si="56"/>
        <v>1</v>
      </c>
      <c r="S596" s="13" t="b">
        <f t="shared" si="57"/>
        <v>1</v>
      </c>
    </row>
    <row r="597" spans="1:19" ht="15.75">
      <c r="A597" s="90">
        <v>582</v>
      </c>
      <c r="B597" s="185"/>
      <c r="C597" s="185"/>
      <c r="D597" s="177"/>
      <c r="E597" s="177"/>
      <c r="F597" s="177"/>
      <c r="G597" s="178"/>
      <c r="H597" s="178"/>
      <c r="I597" s="179"/>
      <c r="J597" s="179"/>
      <c r="K597" s="179"/>
      <c r="L597" s="179"/>
      <c r="M597" s="91">
        <f t="shared" si="58"/>
        <v>0</v>
      </c>
      <c r="N597" s="179"/>
      <c r="O597" s="13" t="b">
        <f t="shared" si="59"/>
        <v>1</v>
      </c>
      <c r="P597" s="13" t="b">
        <f t="shared" si="60"/>
        <v>1</v>
      </c>
      <c r="Q597" s="13" t="b">
        <f t="shared" si="55"/>
        <v>1</v>
      </c>
      <c r="R597" s="13" t="b">
        <f t="shared" si="56"/>
        <v>1</v>
      </c>
      <c r="S597" s="13" t="b">
        <f t="shared" si="57"/>
        <v>1</v>
      </c>
    </row>
    <row r="598" spans="1:19" ht="15.75">
      <c r="A598" s="90">
        <v>583</v>
      </c>
      <c r="B598" s="185"/>
      <c r="C598" s="185"/>
      <c r="D598" s="177"/>
      <c r="E598" s="177"/>
      <c r="F598" s="177"/>
      <c r="G598" s="178"/>
      <c r="H598" s="178"/>
      <c r="I598" s="179"/>
      <c r="J598" s="179"/>
      <c r="K598" s="179"/>
      <c r="L598" s="179"/>
      <c r="M598" s="91">
        <f t="shared" si="58"/>
        <v>0</v>
      </c>
      <c r="N598" s="179"/>
      <c r="O598" s="13" t="b">
        <f t="shared" si="59"/>
        <v>1</v>
      </c>
      <c r="P598" s="13" t="b">
        <f t="shared" si="60"/>
        <v>1</v>
      </c>
      <c r="Q598" s="13" t="b">
        <f t="shared" si="55"/>
        <v>1</v>
      </c>
      <c r="R598" s="13" t="b">
        <f t="shared" si="56"/>
        <v>1</v>
      </c>
      <c r="S598" s="13" t="b">
        <f t="shared" si="57"/>
        <v>1</v>
      </c>
    </row>
    <row r="599" spans="1:19" ht="15.75">
      <c r="A599" s="90">
        <v>584</v>
      </c>
      <c r="B599" s="185"/>
      <c r="C599" s="185"/>
      <c r="D599" s="177"/>
      <c r="E599" s="177"/>
      <c r="F599" s="177"/>
      <c r="G599" s="178"/>
      <c r="H599" s="178"/>
      <c r="I599" s="179"/>
      <c r="J599" s="179"/>
      <c r="K599" s="179"/>
      <c r="L599" s="179"/>
      <c r="M599" s="91">
        <f t="shared" si="58"/>
        <v>0</v>
      </c>
      <c r="N599" s="179"/>
      <c r="O599" s="13" t="b">
        <f t="shared" si="59"/>
        <v>1</v>
      </c>
      <c r="P599" s="13" t="b">
        <f t="shared" si="60"/>
        <v>1</v>
      </c>
      <c r="Q599" s="13" t="b">
        <f t="shared" si="55"/>
        <v>1</v>
      </c>
      <c r="R599" s="13" t="b">
        <f t="shared" si="56"/>
        <v>1</v>
      </c>
      <c r="S599" s="13" t="b">
        <f t="shared" si="57"/>
        <v>1</v>
      </c>
    </row>
    <row r="600" spans="1:19" ht="15.75">
      <c r="A600" s="90">
        <v>585</v>
      </c>
      <c r="B600" s="185"/>
      <c r="C600" s="185"/>
      <c r="D600" s="177"/>
      <c r="E600" s="177"/>
      <c r="F600" s="177"/>
      <c r="G600" s="178"/>
      <c r="H600" s="178"/>
      <c r="I600" s="179"/>
      <c r="J600" s="179"/>
      <c r="K600" s="179"/>
      <c r="L600" s="179"/>
      <c r="M600" s="91">
        <f t="shared" si="58"/>
        <v>0</v>
      </c>
      <c r="N600" s="179"/>
      <c r="O600" s="13" t="b">
        <f t="shared" si="59"/>
        <v>1</v>
      </c>
      <c r="P600" s="13" t="b">
        <f t="shared" si="60"/>
        <v>1</v>
      </c>
      <c r="Q600" s="13" t="b">
        <f t="shared" si="55"/>
        <v>1</v>
      </c>
      <c r="R600" s="13" t="b">
        <f t="shared" si="56"/>
        <v>1</v>
      </c>
      <c r="S600" s="13" t="b">
        <f t="shared" si="57"/>
        <v>1</v>
      </c>
    </row>
    <row r="601" spans="1:19" ht="15.75">
      <c r="A601" s="90">
        <v>586</v>
      </c>
      <c r="B601" s="185"/>
      <c r="C601" s="185"/>
      <c r="D601" s="177"/>
      <c r="E601" s="177"/>
      <c r="F601" s="177"/>
      <c r="G601" s="178"/>
      <c r="H601" s="178"/>
      <c r="I601" s="179"/>
      <c r="J601" s="179"/>
      <c r="K601" s="179"/>
      <c r="L601" s="179"/>
      <c r="M601" s="91">
        <f t="shared" si="58"/>
        <v>0</v>
      </c>
      <c r="N601" s="179"/>
      <c r="O601" s="13" t="b">
        <f t="shared" si="59"/>
        <v>1</v>
      </c>
      <c r="P601" s="13" t="b">
        <f t="shared" si="60"/>
        <v>1</v>
      </c>
      <c r="Q601" s="13" t="b">
        <f t="shared" si="55"/>
        <v>1</v>
      </c>
      <c r="R601" s="13" t="b">
        <f t="shared" si="56"/>
        <v>1</v>
      </c>
      <c r="S601" s="13" t="b">
        <f t="shared" si="57"/>
        <v>1</v>
      </c>
    </row>
    <row r="602" spans="1:19" ht="15.75">
      <c r="A602" s="90">
        <v>587</v>
      </c>
      <c r="B602" s="185"/>
      <c r="C602" s="185"/>
      <c r="D602" s="177"/>
      <c r="E602" s="177"/>
      <c r="F602" s="177"/>
      <c r="G602" s="178"/>
      <c r="H602" s="178"/>
      <c r="I602" s="179"/>
      <c r="J602" s="179"/>
      <c r="K602" s="179"/>
      <c r="L602" s="179"/>
      <c r="M602" s="91">
        <f t="shared" si="58"/>
        <v>0</v>
      </c>
      <c r="N602" s="179"/>
      <c r="O602" s="13" t="b">
        <f t="shared" si="59"/>
        <v>1</v>
      </c>
      <c r="P602" s="13" t="b">
        <f t="shared" si="60"/>
        <v>1</v>
      </c>
      <c r="Q602" s="13" t="b">
        <f t="shared" si="55"/>
        <v>1</v>
      </c>
      <c r="R602" s="13" t="b">
        <f t="shared" si="56"/>
        <v>1</v>
      </c>
      <c r="S602" s="13" t="b">
        <f t="shared" si="57"/>
        <v>1</v>
      </c>
    </row>
    <row r="603" spans="1:19" ht="15.75">
      <c r="A603" s="90">
        <v>588</v>
      </c>
      <c r="B603" s="185"/>
      <c r="C603" s="185"/>
      <c r="D603" s="177"/>
      <c r="E603" s="177"/>
      <c r="F603" s="177"/>
      <c r="G603" s="178"/>
      <c r="H603" s="178"/>
      <c r="I603" s="179"/>
      <c r="J603" s="179"/>
      <c r="K603" s="179"/>
      <c r="L603" s="179"/>
      <c r="M603" s="91">
        <f t="shared" si="58"/>
        <v>0</v>
      </c>
      <c r="N603" s="179"/>
      <c r="O603" s="13" t="b">
        <f t="shared" si="59"/>
        <v>1</v>
      </c>
      <c r="P603" s="13" t="b">
        <f t="shared" si="60"/>
        <v>1</v>
      </c>
      <c r="Q603" s="13" t="b">
        <f t="shared" si="55"/>
        <v>1</v>
      </c>
      <c r="R603" s="13" t="b">
        <f t="shared" si="56"/>
        <v>1</v>
      </c>
      <c r="S603" s="13" t="b">
        <f t="shared" si="57"/>
        <v>1</v>
      </c>
    </row>
    <row r="604" spans="1:19" ht="15.75">
      <c r="A604" s="90">
        <v>589</v>
      </c>
      <c r="B604" s="185"/>
      <c r="C604" s="185"/>
      <c r="D604" s="177"/>
      <c r="E604" s="177"/>
      <c r="F604" s="177"/>
      <c r="G604" s="178"/>
      <c r="H604" s="178"/>
      <c r="I604" s="179"/>
      <c r="J604" s="179"/>
      <c r="K604" s="179"/>
      <c r="L604" s="179"/>
      <c r="M604" s="91">
        <f t="shared" si="58"/>
        <v>0</v>
      </c>
      <c r="N604" s="179"/>
      <c r="O604" s="13" t="b">
        <f t="shared" si="59"/>
        <v>1</v>
      </c>
      <c r="P604" s="13" t="b">
        <f t="shared" si="60"/>
        <v>1</v>
      </c>
      <c r="Q604" s="13" t="b">
        <f t="shared" si="55"/>
        <v>1</v>
      </c>
      <c r="R604" s="13" t="b">
        <f t="shared" si="56"/>
        <v>1</v>
      </c>
      <c r="S604" s="13" t="b">
        <f t="shared" si="57"/>
        <v>1</v>
      </c>
    </row>
    <row r="605" spans="1:19" ht="15.75">
      <c r="A605" s="90">
        <v>590</v>
      </c>
      <c r="B605" s="185"/>
      <c r="C605" s="185"/>
      <c r="D605" s="177"/>
      <c r="E605" s="177"/>
      <c r="F605" s="177"/>
      <c r="G605" s="178"/>
      <c r="H605" s="178"/>
      <c r="I605" s="179"/>
      <c r="J605" s="179"/>
      <c r="K605" s="179"/>
      <c r="L605" s="179"/>
      <c r="M605" s="91">
        <f t="shared" si="58"/>
        <v>0</v>
      </c>
      <c r="N605" s="179"/>
      <c r="O605" s="13" t="b">
        <f t="shared" si="59"/>
        <v>1</v>
      </c>
      <c r="P605" s="13" t="b">
        <f t="shared" si="60"/>
        <v>1</v>
      </c>
      <c r="Q605" s="13" t="b">
        <f t="shared" si="55"/>
        <v>1</v>
      </c>
      <c r="R605" s="13" t="b">
        <f t="shared" si="56"/>
        <v>1</v>
      </c>
      <c r="S605" s="13" t="b">
        <f t="shared" si="57"/>
        <v>1</v>
      </c>
    </row>
    <row r="606" spans="1:19" ht="15.75">
      <c r="A606" s="90">
        <v>591</v>
      </c>
      <c r="B606" s="185"/>
      <c r="C606" s="185"/>
      <c r="D606" s="177"/>
      <c r="E606" s="177"/>
      <c r="F606" s="177"/>
      <c r="G606" s="178"/>
      <c r="H606" s="178"/>
      <c r="I606" s="179"/>
      <c r="J606" s="179"/>
      <c r="K606" s="179"/>
      <c r="L606" s="179"/>
      <c r="M606" s="91">
        <f t="shared" si="58"/>
        <v>0</v>
      </c>
      <c r="N606" s="179"/>
      <c r="O606" s="13" t="b">
        <f t="shared" si="59"/>
        <v>1</v>
      </c>
      <c r="P606" s="13" t="b">
        <f t="shared" si="60"/>
        <v>1</v>
      </c>
      <c r="Q606" s="13" t="b">
        <f t="shared" si="55"/>
        <v>1</v>
      </c>
      <c r="R606" s="13" t="b">
        <f t="shared" si="56"/>
        <v>1</v>
      </c>
      <c r="S606" s="13" t="b">
        <f t="shared" si="57"/>
        <v>1</v>
      </c>
    </row>
    <row r="607" spans="1:19" ht="15.75">
      <c r="A607" s="90">
        <v>592</v>
      </c>
      <c r="B607" s="185"/>
      <c r="C607" s="185"/>
      <c r="D607" s="177"/>
      <c r="E607" s="177"/>
      <c r="F607" s="177"/>
      <c r="G607" s="178"/>
      <c r="H607" s="178"/>
      <c r="I607" s="179"/>
      <c r="J607" s="179"/>
      <c r="K607" s="179"/>
      <c r="L607" s="179"/>
      <c r="M607" s="91">
        <f t="shared" si="58"/>
        <v>0</v>
      </c>
      <c r="N607" s="179"/>
      <c r="O607" s="13" t="b">
        <f t="shared" si="59"/>
        <v>1</v>
      </c>
      <c r="P607" s="13" t="b">
        <f t="shared" si="60"/>
        <v>1</v>
      </c>
      <c r="Q607" s="13" t="b">
        <f t="shared" si="55"/>
        <v>1</v>
      </c>
      <c r="R607" s="13" t="b">
        <f t="shared" si="56"/>
        <v>1</v>
      </c>
      <c r="S607" s="13" t="b">
        <f t="shared" si="57"/>
        <v>1</v>
      </c>
    </row>
    <row r="608" spans="1:19" ht="15.75">
      <c r="A608" s="90">
        <v>593</v>
      </c>
      <c r="B608" s="185"/>
      <c r="C608" s="185"/>
      <c r="D608" s="177"/>
      <c r="E608" s="177"/>
      <c r="F608" s="177"/>
      <c r="G608" s="178"/>
      <c r="H608" s="178"/>
      <c r="I608" s="179"/>
      <c r="J608" s="179"/>
      <c r="K608" s="179"/>
      <c r="L608" s="179"/>
      <c r="M608" s="91">
        <f t="shared" si="58"/>
        <v>0</v>
      </c>
      <c r="N608" s="179"/>
      <c r="O608" s="13" t="b">
        <f t="shared" si="59"/>
        <v>1</v>
      </c>
      <c r="P608" s="13" t="b">
        <f t="shared" si="60"/>
        <v>1</v>
      </c>
      <c r="Q608" s="13" t="b">
        <f t="shared" si="55"/>
        <v>1</v>
      </c>
      <c r="R608" s="13" t="b">
        <f t="shared" si="56"/>
        <v>1</v>
      </c>
      <c r="S608" s="13" t="b">
        <f t="shared" si="57"/>
        <v>1</v>
      </c>
    </row>
    <row r="609" spans="1:19" ht="15.75">
      <c r="A609" s="90">
        <v>594</v>
      </c>
      <c r="B609" s="185"/>
      <c r="C609" s="185"/>
      <c r="D609" s="177"/>
      <c r="E609" s="177"/>
      <c r="F609" s="177"/>
      <c r="G609" s="178"/>
      <c r="H609" s="178"/>
      <c r="I609" s="179"/>
      <c r="J609" s="179"/>
      <c r="K609" s="179"/>
      <c r="L609" s="179"/>
      <c r="M609" s="91">
        <f t="shared" si="58"/>
        <v>0</v>
      </c>
      <c r="N609" s="179"/>
      <c r="O609" s="13" t="b">
        <f t="shared" si="59"/>
        <v>1</v>
      </c>
      <c r="P609" s="13" t="b">
        <f t="shared" si="60"/>
        <v>1</v>
      </c>
      <c r="Q609" s="13" t="b">
        <f t="shared" si="55"/>
        <v>1</v>
      </c>
      <c r="R609" s="13" t="b">
        <f t="shared" si="56"/>
        <v>1</v>
      </c>
      <c r="S609" s="13" t="b">
        <f t="shared" si="57"/>
        <v>1</v>
      </c>
    </row>
    <row r="610" spans="1:19" ht="15.75">
      <c r="A610" s="90">
        <v>595</v>
      </c>
      <c r="B610" s="185"/>
      <c r="C610" s="185"/>
      <c r="D610" s="177"/>
      <c r="E610" s="177"/>
      <c r="F610" s="177"/>
      <c r="G610" s="178"/>
      <c r="H610" s="178"/>
      <c r="I610" s="179"/>
      <c r="J610" s="179"/>
      <c r="K610" s="179"/>
      <c r="L610" s="179"/>
      <c r="M610" s="91">
        <f t="shared" si="58"/>
        <v>0</v>
      </c>
      <c r="N610" s="179"/>
      <c r="O610" s="13" t="b">
        <f t="shared" si="59"/>
        <v>1</v>
      </c>
      <c r="P610" s="13" t="b">
        <f t="shared" si="60"/>
        <v>1</v>
      </c>
      <c r="Q610" s="13" t="b">
        <f t="shared" si="55"/>
        <v>1</v>
      </c>
      <c r="R610" s="13" t="b">
        <f t="shared" si="56"/>
        <v>1</v>
      </c>
      <c r="S610" s="13" t="b">
        <f t="shared" si="57"/>
        <v>1</v>
      </c>
    </row>
    <row r="611" spans="1:19" ht="15.75">
      <c r="A611" s="90">
        <v>596</v>
      </c>
      <c r="B611" s="185"/>
      <c r="C611" s="185"/>
      <c r="D611" s="177"/>
      <c r="E611" s="177"/>
      <c r="F611" s="177"/>
      <c r="G611" s="178"/>
      <c r="H611" s="178"/>
      <c r="I611" s="179"/>
      <c r="J611" s="179"/>
      <c r="K611" s="179"/>
      <c r="L611" s="179"/>
      <c r="M611" s="91">
        <f t="shared" si="58"/>
        <v>0</v>
      </c>
      <c r="N611" s="179"/>
      <c r="O611" s="13" t="b">
        <f t="shared" si="59"/>
        <v>1</v>
      </c>
      <c r="P611" s="13" t="b">
        <f t="shared" si="60"/>
        <v>1</v>
      </c>
      <c r="Q611" s="13" t="b">
        <f t="shared" si="55"/>
        <v>1</v>
      </c>
      <c r="R611" s="13" t="b">
        <f t="shared" si="56"/>
        <v>1</v>
      </c>
      <c r="S611" s="13" t="b">
        <f t="shared" si="57"/>
        <v>1</v>
      </c>
    </row>
    <row r="612" spans="1:19" ht="15.75">
      <c r="A612" s="90">
        <v>597</v>
      </c>
      <c r="B612" s="185"/>
      <c r="C612" s="185"/>
      <c r="D612" s="177"/>
      <c r="E612" s="177"/>
      <c r="F612" s="177"/>
      <c r="G612" s="178"/>
      <c r="H612" s="178"/>
      <c r="I612" s="179"/>
      <c r="J612" s="179"/>
      <c r="K612" s="179"/>
      <c r="L612" s="179"/>
      <c r="M612" s="91">
        <f t="shared" si="58"/>
        <v>0</v>
      </c>
      <c r="N612" s="179"/>
      <c r="O612" s="13" t="b">
        <f t="shared" si="59"/>
        <v>1</v>
      </c>
      <c r="P612" s="13" t="b">
        <f t="shared" si="60"/>
        <v>1</v>
      </c>
      <c r="Q612" s="13" t="b">
        <f t="shared" si="55"/>
        <v>1</v>
      </c>
      <c r="R612" s="13" t="b">
        <f t="shared" si="56"/>
        <v>1</v>
      </c>
      <c r="S612" s="13" t="b">
        <f t="shared" si="57"/>
        <v>1</v>
      </c>
    </row>
    <row r="613" spans="1:19" ht="15.75">
      <c r="A613" s="90">
        <v>598</v>
      </c>
      <c r="B613" s="185"/>
      <c r="C613" s="185"/>
      <c r="D613" s="177"/>
      <c r="E613" s="177"/>
      <c r="F613" s="177"/>
      <c r="G613" s="178"/>
      <c r="H613" s="178"/>
      <c r="I613" s="179"/>
      <c r="J613" s="179"/>
      <c r="K613" s="179"/>
      <c r="L613" s="179"/>
      <c r="M613" s="91">
        <f t="shared" si="58"/>
        <v>0</v>
      </c>
      <c r="N613" s="179"/>
      <c r="O613" s="13" t="b">
        <f t="shared" si="59"/>
        <v>1</v>
      </c>
      <c r="P613" s="13" t="b">
        <f t="shared" si="60"/>
        <v>1</v>
      </c>
      <c r="Q613" s="13" t="b">
        <f t="shared" si="55"/>
        <v>1</v>
      </c>
      <c r="R613" s="13" t="b">
        <f t="shared" si="56"/>
        <v>1</v>
      </c>
      <c r="S613" s="13" t="b">
        <f t="shared" si="57"/>
        <v>1</v>
      </c>
    </row>
    <row r="614" spans="1:19" ht="15.75">
      <c r="A614" s="90">
        <v>599</v>
      </c>
      <c r="B614" s="185"/>
      <c r="C614" s="185"/>
      <c r="D614" s="177"/>
      <c r="E614" s="177"/>
      <c r="F614" s="177"/>
      <c r="G614" s="178"/>
      <c r="H614" s="178"/>
      <c r="I614" s="179"/>
      <c r="J614" s="179"/>
      <c r="K614" s="179"/>
      <c r="L614" s="179"/>
      <c r="M614" s="91">
        <f t="shared" si="58"/>
        <v>0</v>
      </c>
      <c r="N614" s="179"/>
      <c r="O614" s="13" t="b">
        <f t="shared" si="59"/>
        <v>1</v>
      </c>
      <c r="P614" s="13" t="b">
        <f t="shared" si="60"/>
        <v>1</v>
      </c>
      <c r="Q614" s="13" t="b">
        <f t="shared" si="55"/>
        <v>1</v>
      </c>
      <c r="R614" s="13" t="b">
        <f t="shared" si="56"/>
        <v>1</v>
      </c>
      <c r="S614" s="13" t="b">
        <f t="shared" si="57"/>
        <v>1</v>
      </c>
    </row>
    <row r="615" spans="1:19" ht="15.75">
      <c r="A615" s="90">
        <v>600</v>
      </c>
      <c r="B615" s="185"/>
      <c r="C615" s="185"/>
      <c r="D615" s="177"/>
      <c r="E615" s="177"/>
      <c r="F615" s="177"/>
      <c r="G615" s="178"/>
      <c r="H615" s="178"/>
      <c r="I615" s="179"/>
      <c r="J615" s="179"/>
      <c r="K615" s="179"/>
      <c r="L615" s="179"/>
      <c r="M615" s="91">
        <f t="shared" si="58"/>
        <v>0</v>
      </c>
      <c r="N615" s="179"/>
      <c r="O615" s="13" t="b">
        <f t="shared" si="59"/>
        <v>1</v>
      </c>
      <c r="P615" s="13" t="b">
        <f t="shared" si="60"/>
        <v>1</v>
      </c>
      <c r="Q615" s="13" t="b">
        <f t="shared" si="55"/>
        <v>1</v>
      </c>
      <c r="R615" s="13" t="b">
        <f t="shared" si="56"/>
        <v>1</v>
      </c>
      <c r="S615" s="13" t="b">
        <f t="shared" si="57"/>
        <v>1</v>
      </c>
    </row>
    <row r="616" spans="1:19" ht="15.75">
      <c r="A616" s="90">
        <v>601</v>
      </c>
      <c r="B616" s="185"/>
      <c r="C616" s="185"/>
      <c r="D616" s="177"/>
      <c r="E616" s="177"/>
      <c r="F616" s="177"/>
      <c r="G616" s="178"/>
      <c r="H616" s="178"/>
      <c r="I616" s="179"/>
      <c r="J616" s="179"/>
      <c r="K616" s="179"/>
      <c r="L616" s="179"/>
      <c r="M616" s="91">
        <f t="shared" si="58"/>
        <v>0</v>
      </c>
      <c r="N616" s="179"/>
      <c r="O616" s="13" t="b">
        <f t="shared" si="59"/>
        <v>1</v>
      </c>
      <c r="P616" s="13" t="b">
        <f t="shared" si="60"/>
        <v>1</v>
      </c>
      <c r="Q616" s="13" t="b">
        <f t="shared" si="55"/>
        <v>1</v>
      </c>
      <c r="R616" s="13" t="b">
        <f t="shared" si="56"/>
        <v>1</v>
      </c>
      <c r="S616" s="13" t="b">
        <f t="shared" si="57"/>
        <v>1</v>
      </c>
    </row>
    <row r="617" spans="1:19" ht="15.75">
      <c r="A617" s="90">
        <v>602</v>
      </c>
      <c r="B617" s="185"/>
      <c r="C617" s="185"/>
      <c r="D617" s="177"/>
      <c r="E617" s="177"/>
      <c r="F617" s="177"/>
      <c r="G617" s="178"/>
      <c r="H617" s="178"/>
      <c r="I617" s="179"/>
      <c r="J617" s="179"/>
      <c r="K617" s="179"/>
      <c r="L617" s="179"/>
      <c r="M617" s="91">
        <f t="shared" si="58"/>
        <v>0</v>
      </c>
      <c r="N617" s="179"/>
      <c r="O617" s="13" t="b">
        <f t="shared" si="59"/>
        <v>1</v>
      </c>
      <c r="P617" s="13" t="b">
        <f t="shared" si="60"/>
        <v>1</v>
      </c>
      <c r="Q617" s="13" t="b">
        <f t="shared" si="55"/>
        <v>1</v>
      </c>
      <c r="R617" s="13" t="b">
        <f t="shared" si="56"/>
        <v>1</v>
      </c>
      <c r="S617" s="13" t="b">
        <f t="shared" si="57"/>
        <v>1</v>
      </c>
    </row>
    <row r="618" spans="1:19" ht="15.75">
      <c r="A618" s="90">
        <v>603</v>
      </c>
      <c r="B618" s="185"/>
      <c r="C618" s="185"/>
      <c r="D618" s="177"/>
      <c r="E618" s="177"/>
      <c r="F618" s="177"/>
      <c r="G618" s="178"/>
      <c r="H618" s="178"/>
      <c r="I618" s="179"/>
      <c r="J618" s="179"/>
      <c r="K618" s="179"/>
      <c r="L618" s="179"/>
      <c r="M618" s="91">
        <f t="shared" si="58"/>
        <v>0</v>
      </c>
      <c r="N618" s="179"/>
      <c r="O618" s="13" t="b">
        <f t="shared" si="59"/>
        <v>1</v>
      </c>
      <c r="P618" s="13" t="b">
        <f t="shared" si="60"/>
        <v>1</v>
      </c>
      <c r="Q618" s="13" t="b">
        <f t="shared" si="55"/>
        <v>1</v>
      </c>
      <c r="R618" s="13" t="b">
        <f t="shared" si="56"/>
        <v>1</v>
      </c>
      <c r="S618" s="13" t="b">
        <f t="shared" si="57"/>
        <v>1</v>
      </c>
    </row>
    <row r="619" spans="1:19" ht="15.75">
      <c r="A619" s="90">
        <v>604</v>
      </c>
      <c r="B619" s="185"/>
      <c r="C619" s="185"/>
      <c r="D619" s="177"/>
      <c r="E619" s="177"/>
      <c r="F619" s="177"/>
      <c r="G619" s="178"/>
      <c r="H619" s="178"/>
      <c r="I619" s="179"/>
      <c r="J619" s="179"/>
      <c r="K619" s="179"/>
      <c r="L619" s="179"/>
      <c r="M619" s="91">
        <f t="shared" si="58"/>
        <v>0</v>
      </c>
      <c r="N619" s="179"/>
      <c r="O619" s="13" t="b">
        <f t="shared" si="59"/>
        <v>1</v>
      </c>
      <c r="P619" s="13" t="b">
        <f t="shared" si="60"/>
        <v>1</v>
      </c>
      <c r="Q619" s="13" t="b">
        <f t="shared" si="55"/>
        <v>1</v>
      </c>
      <c r="R619" s="13" t="b">
        <f t="shared" si="56"/>
        <v>1</v>
      </c>
      <c r="S619" s="13" t="b">
        <f t="shared" si="57"/>
        <v>1</v>
      </c>
    </row>
    <row r="620" spans="1:19" ht="15.75">
      <c r="A620" s="90">
        <v>605</v>
      </c>
      <c r="B620" s="185"/>
      <c r="C620" s="185"/>
      <c r="D620" s="177"/>
      <c r="E620" s="177"/>
      <c r="F620" s="177"/>
      <c r="G620" s="178"/>
      <c r="H620" s="178"/>
      <c r="I620" s="179"/>
      <c r="J620" s="179"/>
      <c r="K620" s="179"/>
      <c r="L620" s="179"/>
      <c r="M620" s="91">
        <f t="shared" si="58"/>
        <v>0</v>
      </c>
      <c r="N620" s="179"/>
      <c r="O620" s="13" t="b">
        <f t="shared" si="59"/>
        <v>1</v>
      </c>
      <c r="P620" s="13" t="b">
        <f t="shared" si="60"/>
        <v>1</v>
      </c>
      <c r="Q620" s="13" t="b">
        <f t="shared" si="55"/>
        <v>1</v>
      </c>
      <c r="R620" s="13" t="b">
        <f t="shared" si="56"/>
        <v>1</v>
      </c>
      <c r="S620" s="13" t="b">
        <f t="shared" si="57"/>
        <v>1</v>
      </c>
    </row>
    <row r="621" spans="1:19" ht="15.75">
      <c r="A621" s="90">
        <v>606</v>
      </c>
      <c r="B621" s="185"/>
      <c r="C621" s="185"/>
      <c r="D621" s="177"/>
      <c r="E621" s="177"/>
      <c r="F621" s="177"/>
      <c r="G621" s="178"/>
      <c r="H621" s="178"/>
      <c r="I621" s="179"/>
      <c r="J621" s="179"/>
      <c r="K621" s="179"/>
      <c r="L621" s="179"/>
      <c r="M621" s="91">
        <f t="shared" si="58"/>
        <v>0</v>
      </c>
      <c r="N621" s="179"/>
      <c r="O621" s="13" t="b">
        <f t="shared" si="59"/>
        <v>1</v>
      </c>
      <c r="P621" s="13" t="b">
        <f t="shared" si="60"/>
        <v>1</v>
      </c>
      <c r="Q621" s="13" t="b">
        <f t="shared" si="55"/>
        <v>1</v>
      </c>
      <c r="R621" s="13" t="b">
        <f t="shared" si="56"/>
        <v>1</v>
      </c>
      <c r="S621" s="13" t="b">
        <f t="shared" si="57"/>
        <v>1</v>
      </c>
    </row>
    <row r="622" spans="1:19" ht="15.75">
      <c r="A622" s="90">
        <v>607</v>
      </c>
      <c r="B622" s="185"/>
      <c r="C622" s="185"/>
      <c r="D622" s="177"/>
      <c r="E622" s="177"/>
      <c r="F622" s="177"/>
      <c r="G622" s="178"/>
      <c r="H622" s="178"/>
      <c r="I622" s="179"/>
      <c r="J622" s="179"/>
      <c r="K622" s="179"/>
      <c r="L622" s="179"/>
      <c r="M622" s="91">
        <f t="shared" si="58"/>
        <v>0</v>
      </c>
      <c r="N622" s="179"/>
      <c r="O622" s="13" t="b">
        <f t="shared" si="59"/>
        <v>1</v>
      </c>
      <c r="P622" s="13" t="b">
        <f t="shared" si="60"/>
        <v>1</v>
      </c>
      <c r="Q622" s="13" t="b">
        <f t="shared" si="55"/>
        <v>1</v>
      </c>
      <c r="R622" s="13" t="b">
        <f t="shared" si="56"/>
        <v>1</v>
      </c>
      <c r="S622" s="13" t="b">
        <f t="shared" si="57"/>
        <v>1</v>
      </c>
    </row>
    <row r="623" spans="1:19" ht="15.75">
      <c r="A623" s="90">
        <v>608</v>
      </c>
      <c r="B623" s="185"/>
      <c r="C623" s="185"/>
      <c r="D623" s="177"/>
      <c r="E623" s="177"/>
      <c r="F623" s="177"/>
      <c r="G623" s="178"/>
      <c r="H623" s="178"/>
      <c r="I623" s="179"/>
      <c r="J623" s="179"/>
      <c r="K623" s="179"/>
      <c r="L623" s="179"/>
      <c r="M623" s="91">
        <f t="shared" si="58"/>
        <v>0</v>
      </c>
      <c r="N623" s="179"/>
      <c r="O623" s="13" t="b">
        <f t="shared" si="59"/>
        <v>1</v>
      </c>
      <c r="P623" s="13" t="b">
        <f t="shared" si="60"/>
        <v>1</v>
      </c>
      <c r="Q623" s="13" t="b">
        <f t="shared" si="55"/>
        <v>1</v>
      </c>
      <c r="R623" s="13" t="b">
        <f t="shared" si="56"/>
        <v>1</v>
      </c>
      <c r="S623" s="13" t="b">
        <f t="shared" si="57"/>
        <v>1</v>
      </c>
    </row>
    <row r="624" spans="1:19" ht="15.75">
      <c r="A624" s="90">
        <v>609</v>
      </c>
      <c r="B624" s="185"/>
      <c r="C624" s="185"/>
      <c r="D624" s="177"/>
      <c r="E624" s="177"/>
      <c r="F624" s="177"/>
      <c r="G624" s="178"/>
      <c r="H624" s="178"/>
      <c r="I624" s="179"/>
      <c r="J624" s="179"/>
      <c r="K624" s="179"/>
      <c r="L624" s="179"/>
      <c r="M624" s="91">
        <f t="shared" si="58"/>
        <v>0</v>
      </c>
      <c r="N624" s="179"/>
      <c r="O624" s="13" t="b">
        <f t="shared" si="59"/>
        <v>1</v>
      </c>
      <c r="P624" s="13" t="b">
        <f t="shared" si="60"/>
        <v>1</v>
      </c>
      <c r="Q624" s="13" t="b">
        <f t="shared" si="55"/>
        <v>1</v>
      </c>
      <c r="R624" s="13" t="b">
        <f t="shared" si="56"/>
        <v>1</v>
      </c>
      <c r="S624" s="13" t="b">
        <f t="shared" si="57"/>
        <v>1</v>
      </c>
    </row>
    <row r="625" spans="1:19" ht="15.75">
      <c r="A625" s="90">
        <v>610</v>
      </c>
      <c r="B625" s="185"/>
      <c r="C625" s="185"/>
      <c r="D625" s="177"/>
      <c r="E625" s="177"/>
      <c r="F625" s="177"/>
      <c r="G625" s="178"/>
      <c r="H625" s="178"/>
      <c r="I625" s="179"/>
      <c r="J625" s="179"/>
      <c r="K625" s="179"/>
      <c r="L625" s="179"/>
      <c r="M625" s="91">
        <f t="shared" si="58"/>
        <v>0</v>
      </c>
      <c r="N625" s="179"/>
      <c r="O625" s="13" t="b">
        <f t="shared" si="59"/>
        <v>1</v>
      </c>
      <c r="P625" s="13" t="b">
        <f t="shared" si="60"/>
        <v>1</v>
      </c>
      <c r="Q625" s="13" t="b">
        <f t="shared" si="55"/>
        <v>1</v>
      </c>
      <c r="R625" s="13" t="b">
        <f t="shared" si="56"/>
        <v>1</v>
      </c>
      <c r="S625" s="13" t="b">
        <f t="shared" si="57"/>
        <v>1</v>
      </c>
    </row>
    <row r="626" spans="1:19" ht="15.75">
      <c r="A626" s="90">
        <v>611</v>
      </c>
      <c r="B626" s="185"/>
      <c r="C626" s="185"/>
      <c r="D626" s="177"/>
      <c r="E626" s="177"/>
      <c r="F626" s="177"/>
      <c r="G626" s="178"/>
      <c r="H626" s="178"/>
      <c r="I626" s="179"/>
      <c r="J626" s="179"/>
      <c r="K626" s="179"/>
      <c r="L626" s="179"/>
      <c r="M626" s="91">
        <f t="shared" si="58"/>
        <v>0</v>
      </c>
      <c r="N626" s="179"/>
      <c r="O626" s="13" t="b">
        <f t="shared" si="59"/>
        <v>1</v>
      </c>
      <c r="P626" s="13" t="b">
        <f t="shared" si="60"/>
        <v>1</v>
      </c>
      <c r="Q626" s="13" t="b">
        <f t="shared" si="55"/>
        <v>1</v>
      </c>
      <c r="R626" s="13" t="b">
        <f t="shared" si="56"/>
        <v>1</v>
      </c>
      <c r="S626" s="13" t="b">
        <f t="shared" si="57"/>
        <v>1</v>
      </c>
    </row>
    <row r="627" spans="1:19" ht="15.75">
      <c r="A627" s="90">
        <v>612</v>
      </c>
      <c r="B627" s="185"/>
      <c r="C627" s="185"/>
      <c r="D627" s="177"/>
      <c r="E627" s="177"/>
      <c r="F627" s="177"/>
      <c r="G627" s="178"/>
      <c r="H627" s="178"/>
      <c r="I627" s="179"/>
      <c r="J627" s="179"/>
      <c r="K627" s="179"/>
      <c r="L627" s="179"/>
      <c r="M627" s="91">
        <f t="shared" si="58"/>
        <v>0</v>
      </c>
      <c r="N627" s="179"/>
      <c r="O627" s="13" t="b">
        <f t="shared" si="59"/>
        <v>1</v>
      </c>
      <c r="P627" s="13" t="b">
        <f t="shared" si="60"/>
        <v>1</v>
      </c>
      <c r="Q627" s="13" t="b">
        <f t="shared" si="55"/>
        <v>1</v>
      </c>
      <c r="R627" s="13" t="b">
        <f t="shared" si="56"/>
        <v>1</v>
      </c>
      <c r="S627" s="13" t="b">
        <f t="shared" si="57"/>
        <v>1</v>
      </c>
    </row>
    <row r="628" spans="1:19" ht="15.75">
      <c r="A628" s="90">
        <v>613</v>
      </c>
      <c r="B628" s="185"/>
      <c r="C628" s="185"/>
      <c r="D628" s="177"/>
      <c r="E628" s="177"/>
      <c r="F628" s="177"/>
      <c r="G628" s="178"/>
      <c r="H628" s="178"/>
      <c r="I628" s="179"/>
      <c r="J628" s="179"/>
      <c r="K628" s="179"/>
      <c r="L628" s="179"/>
      <c r="M628" s="91">
        <f t="shared" si="58"/>
        <v>0</v>
      </c>
      <c r="N628" s="179"/>
      <c r="O628" s="13" t="b">
        <f t="shared" si="59"/>
        <v>1</v>
      </c>
      <c r="P628" s="13" t="b">
        <f t="shared" si="60"/>
        <v>1</v>
      </c>
      <c r="Q628" s="13" t="b">
        <f t="shared" si="55"/>
        <v>1</v>
      </c>
      <c r="R628" s="13" t="b">
        <f t="shared" si="56"/>
        <v>1</v>
      </c>
      <c r="S628" s="13" t="b">
        <f t="shared" si="57"/>
        <v>1</v>
      </c>
    </row>
    <row r="629" spans="1:19" ht="15.75">
      <c r="A629" s="90">
        <v>614</v>
      </c>
      <c r="B629" s="185"/>
      <c r="C629" s="185"/>
      <c r="D629" s="177"/>
      <c r="E629" s="177"/>
      <c r="F629" s="177"/>
      <c r="G629" s="178"/>
      <c r="H629" s="178"/>
      <c r="I629" s="179"/>
      <c r="J629" s="179"/>
      <c r="K629" s="179"/>
      <c r="L629" s="179"/>
      <c r="M629" s="91">
        <f t="shared" si="58"/>
        <v>0</v>
      </c>
      <c r="N629" s="179"/>
      <c r="O629" s="13" t="b">
        <f t="shared" si="59"/>
        <v>1</v>
      </c>
      <c r="P629" s="13" t="b">
        <f t="shared" si="60"/>
        <v>1</v>
      </c>
      <c r="Q629" s="13" t="b">
        <f t="shared" si="55"/>
        <v>1</v>
      </c>
      <c r="R629" s="13" t="b">
        <f t="shared" si="56"/>
        <v>1</v>
      </c>
      <c r="S629" s="13" t="b">
        <f t="shared" si="57"/>
        <v>1</v>
      </c>
    </row>
    <row r="630" spans="1:19" ht="15.75">
      <c r="A630" s="90">
        <v>615</v>
      </c>
      <c r="B630" s="185"/>
      <c r="C630" s="185"/>
      <c r="D630" s="177"/>
      <c r="E630" s="177"/>
      <c r="F630" s="177"/>
      <c r="G630" s="178"/>
      <c r="H630" s="178"/>
      <c r="I630" s="179"/>
      <c r="J630" s="179"/>
      <c r="K630" s="179"/>
      <c r="L630" s="179"/>
      <c r="M630" s="91">
        <f t="shared" si="58"/>
        <v>0</v>
      </c>
      <c r="N630" s="179"/>
      <c r="O630" s="13" t="b">
        <f t="shared" si="59"/>
        <v>1</v>
      </c>
      <c r="P630" s="13" t="b">
        <f t="shared" si="60"/>
        <v>1</v>
      </c>
      <c r="Q630" s="13" t="b">
        <f t="shared" si="55"/>
        <v>1</v>
      </c>
      <c r="R630" s="13" t="b">
        <f t="shared" si="56"/>
        <v>1</v>
      </c>
      <c r="S630" s="13" t="b">
        <f t="shared" si="57"/>
        <v>1</v>
      </c>
    </row>
    <row r="631" spans="1:19" ht="15.75">
      <c r="A631" s="90">
        <v>616</v>
      </c>
      <c r="B631" s="185"/>
      <c r="C631" s="185"/>
      <c r="D631" s="177"/>
      <c r="E631" s="177"/>
      <c r="F631" s="177"/>
      <c r="G631" s="178"/>
      <c r="H631" s="178"/>
      <c r="I631" s="179"/>
      <c r="J631" s="179"/>
      <c r="K631" s="179"/>
      <c r="L631" s="179"/>
      <c r="M631" s="91">
        <f t="shared" si="58"/>
        <v>0</v>
      </c>
      <c r="N631" s="179"/>
      <c r="O631" s="13" t="b">
        <f t="shared" si="59"/>
        <v>1</v>
      </c>
      <c r="P631" s="13" t="b">
        <f t="shared" si="60"/>
        <v>1</v>
      </c>
      <c r="Q631" s="13" t="b">
        <f t="shared" si="55"/>
        <v>1</v>
      </c>
      <c r="R631" s="13" t="b">
        <f t="shared" si="56"/>
        <v>1</v>
      </c>
      <c r="S631" s="13" t="b">
        <f t="shared" si="57"/>
        <v>1</v>
      </c>
    </row>
    <row r="632" spans="1:19" ht="15.75">
      <c r="A632" s="90">
        <v>617</v>
      </c>
      <c r="B632" s="185"/>
      <c r="C632" s="185"/>
      <c r="D632" s="177"/>
      <c r="E632" s="177"/>
      <c r="F632" s="177"/>
      <c r="G632" s="178"/>
      <c r="H632" s="178"/>
      <c r="I632" s="179"/>
      <c r="J632" s="179"/>
      <c r="K632" s="179"/>
      <c r="L632" s="179"/>
      <c r="M632" s="91">
        <f t="shared" si="58"/>
        <v>0</v>
      </c>
      <c r="N632" s="179"/>
      <c r="O632" s="13" t="b">
        <f t="shared" si="59"/>
        <v>1</v>
      </c>
      <c r="P632" s="13" t="b">
        <f t="shared" si="60"/>
        <v>1</v>
      </c>
      <c r="Q632" s="13" t="b">
        <f t="shared" si="55"/>
        <v>1</v>
      </c>
      <c r="R632" s="13" t="b">
        <f t="shared" si="56"/>
        <v>1</v>
      </c>
      <c r="S632" s="13" t="b">
        <f t="shared" si="57"/>
        <v>1</v>
      </c>
    </row>
    <row r="633" spans="1:19" ht="15.75">
      <c r="A633" s="90">
        <v>618</v>
      </c>
      <c r="B633" s="185"/>
      <c r="C633" s="185"/>
      <c r="D633" s="177"/>
      <c r="E633" s="177"/>
      <c r="F633" s="177"/>
      <c r="G633" s="178"/>
      <c r="H633" s="178"/>
      <c r="I633" s="179"/>
      <c r="J633" s="179"/>
      <c r="K633" s="179"/>
      <c r="L633" s="179"/>
      <c r="M633" s="91">
        <f t="shared" si="58"/>
        <v>0</v>
      </c>
      <c r="N633" s="179"/>
      <c r="O633" s="13" t="b">
        <f t="shared" si="59"/>
        <v>1</v>
      </c>
      <c r="P633" s="13" t="b">
        <f t="shared" si="60"/>
        <v>1</v>
      </c>
      <c r="Q633" s="13" t="b">
        <f t="shared" si="55"/>
        <v>1</v>
      </c>
      <c r="R633" s="13" t="b">
        <f t="shared" si="56"/>
        <v>1</v>
      </c>
      <c r="S633" s="13" t="b">
        <f t="shared" si="57"/>
        <v>1</v>
      </c>
    </row>
    <row r="634" spans="1:19" ht="15.75">
      <c r="A634" s="90">
        <v>619</v>
      </c>
      <c r="B634" s="185"/>
      <c r="C634" s="185"/>
      <c r="D634" s="177"/>
      <c r="E634" s="177"/>
      <c r="F634" s="177"/>
      <c r="G634" s="178"/>
      <c r="H634" s="178"/>
      <c r="I634" s="179"/>
      <c r="J634" s="179"/>
      <c r="K634" s="179"/>
      <c r="L634" s="179"/>
      <c r="M634" s="91">
        <f t="shared" si="58"/>
        <v>0</v>
      </c>
      <c r="N634" s="179"/>
      <c r="O634" s="13" t="b">
        <f t="shared" si="59"/>
        <v>1</v>
      </c>
      <c r="P634" s="13" t="b">
        <f t="shared" si="60"/>
        <v>1</v>
      </c>
      <c r="Q634" s="13" t="b">
        <f t="shared" si="55"/>
        <v>1</v>
      </c>
      <c r="R634" s="13" t="b">
        <f t="shared" si="56"/>
        <v>1</v>
      </c>
      <c r="S634" s="13" t="b">
        <f t="shared" si="57"/>
        <v>1</v>
      </c>
    </row>
    <row r="635" spans="1:19" ht="15.75">
      <c r="A635" s="90">
        <v>620</v>
      </c>
      <c r="B635" s="185"/>
      <c r="C635" s="185"/>
      <c r="D635" s="177"/>
      <c r="E635" s="177"/>
      <c r="F635" s="177"/>
      <c r="G635" s="178"/>
      <c r="H635" s="178"/>
      <c r="I635" s="179"/>
      <c r="J635" s="179"/>
      <c r="K635" s="179"/>
      <c r="L635" s="179"/>
      <c r="M635" s="91">
        <f t="shared" si="58"/>
        <v>0</v>
      </c>
      <c r="N635" s="179"/>
      <c r="O635" s="13" t="b">
        <f t="shared" si="59"/>
        <v>1</v>
      </c>
      <c r="P635" s="13" t="b">
        <f t="shared" si="60"/>
        <v>1</v>
      </c>
      <c r="Q635" s="13" t="b">
        <f t="shared" si="55"/>
        <v>1</v>
      </c>
      <c r="R635" s="13" t="b">
        <f t="shared" si="56"/>
        <v>1</v>
      </c>
      <c r="S635" s="13" t="b">
        <f t="shared" si="57"/>
        <v>1</v>
      </c>
    </row>
    <row r="636" spans="1:19" ht="15.75">
      <c r="A636" s="90">
        <v>621</v>
      </c>
      <c r="B636" s="185"/>
      <c r="C636" s="185"/>
      <c r="D636" s="177"/>
      <c r="E636" s="177"/>
      <c r="F636" s="177"/>
      <c r="G636" s="178"/>
      <c r="H636" s="178"/>
      <c r="I636" s="179"/>
      <c r="J636" s="179"/>
      <c r="K636" s="179"/>
      <c r="L636" s="179"/>
      <c r="M636" s="91">
        <f t="shared" si="58"/>
        <v>0</v>
      </c>
      <c r="N636" s="179"/>
      <c r="O636" s="13" t="b">
        <f t="shared" si="59"/>
        <v>1</v>
      </c>
      <c r="P636" s="13" t="b">
        <f t="shared" si="60"/>
        <v>1</v>
      </c>
      <c r="Q636" s="13" t="b">
        <f t="shared" si="55"/>
        <v>1</v>
      </c>
      <c r="R636" s="13" t="b">
        <f t="shared" si="56"/>
        <v>1</v>
      </c>
      <c r="S636" s="13" t="b">
        <f t="shared" si="57"/>
        <v>1</v>
      </c>
    </row>
    <row r="637" spans="1:19" ht="15.75">
      <c r="A637" s="90">
        <v>622</v>
      </c>
      <c r="B637" s="185"/>
      <c r="C637" s="185"/>
      <c r="D637" s="177"/>
      <c r="E637" s="177"/>
      <c r="F637" s="177"/>
      <c r="G637" s="178"/>
      <c r="H637" s="178"/>
      <c r="I637" s="179"/>
      <c r="J637" s="179"/>
      <c r="K637" s="179"/>
      <c r="L637" s="179"/>
      <c r="M637" s="91">
        <f t="shared" si="58"/>
        <v>0</v>
      </c>
      <c r="N637" s="179"/>
      <c r="O637" s="13" t="b">
        <f t="shared" si="59"/>
        <v>1</v>
      </c>
      <c r="P637" s="13" t="b">
        <f t="shared" si="60"/>
        <v>1</v>
      </c>
      <c r="Q637" s="13" t="b">
        <f t="shared" si="55"/>
        <v>1</v>
      </c>
      <c r="R637" s="13" t="b">
        <f t="shared" si="56"/>
        <v>1</v>
      </c>
      <c r="S637" s="13" t="b">
        <f t="shared" si="57"/>
        <v>1</v>
      </c>
    </row>
    <row r="638" spans="1:19" ht="15.75">
      <c r="A638" s="90">
        <v>623</v>
      </c>
      <c r="B638" s="185"/>
      <c r="C638" s="185"/>
      <c r="D638" s="177"/>
      <c r="E638" s="177"/>
      <c r="F638" s="177"/>
      <c r="G638" s="178"/>
      <c r="H638" s="178"/>
      <c r="I638" s="179"/>
      <c r="J638" s="179"/>
      <c r="K638" s="179"/>
      <c r="L638" s="179"/>
      <c r="M638" s="91">
        <f t="shared" si="58"/>
        <v>0</v>
      </c>
      <c r="N638" s="179"/>
      <c r="O638" s="13" t="b">
        <f t="shared" si="59"/>
        <v>1</v>
      </c>
      <c r="P638" s="13" t="b">
        <f t="shared" si="60"/>
        <v>1</v>
      </c>
      <c r="Q638" s="13" t="b">
        <f t="shared" si="55"/>
        <v>1</v>
      </c>
      <c r="R638" s="13" t="b">
        <f t="shared" si="56"/>
        <v>1</v>
      </c>
      <c r="S638" s="13" t="b">
        <f t="shared" si="57"/>
        <v>1</v>
      </c>
    </row>
    <row r="639" spans="1:19" ht="15.75">
      <c r="A639" s="90">
        <v>624</v>
      </c>
      <c r="B639" s="185"/>
      <c r="C639" s="185"/>
      <c r="D639" s="177"/>
      <c r="E639" s="177"/>
      <c r="F639" s="177"/>
      <c r="G639" s="178"/>
      <c r="H639" s="178"/>
      <c r="I639" s="179"/>
      <c r="J639" s="179"/>
      <c r="K639" s="179"/>
      <c r="L639" s="179"/>
      <c r="M639" s="91">
        <f t="shared" si="58"/>
        <v>0</v>
      </c>
      <c r="N639" s="179"/>
      <c r="O639" s="13" t="b">
        <f t="shared" si="59"/>
        <v>1</v>
      </c>
      <c r="P639" s="13" t="b">
        <f t="shared" si="60"/>
        <v>1</v>
      </c>
      <c r="Q639" s="13" t="b">
        <f t="shared" si="55"/>
        <v>1</v>
      </c>
      <c r="R639" s="13" t="b">
        <f t="shared" si="56"/>
        <v>1</v>
      </c>
      <c r="S639" s="13" t="b">
        <f t="shared" si="57"/>
        <v>1</v>
      </c>
    </row>
    <row r="640" spans="1:19" ht="15.75">
      <c r="A640" s="90">
        <v>625</v>
      </c>
      <c r="B640" s="185"/>
      <c r="C640" s="185"/>
      <c r="D640" s="177"/>
      <c r="E640" s="177"/>
      <c r="F640" s="177"/>
      <c r="G640" s="178"/>
      <c r="H640" s="178"/>
      <c r="I640" s="179"/>
      <c r="J640" s="179"/>
      <c r="K640" s="179"/>
      <c r="L640" s="179"/>
      <c r="M640" s="91">
        <f t="shared" si="58"/>
        <v>0</v>
      </c>
      <c r="N640" s="179"/>
      <c r="O640" s="13" t="b">
        <f t="shared" si="59"/>
        <v>1</v>
      </c>
      <c r="P640" s="13" t="b">
        <f t="shared" si="60"/>
        <v>1</v>
      </c>
      <c r="Q640" s="13" t="b">
        <f t="shared" si="55"/>
        <v>1</v>
      </c>
      <c r="R640" s="13" t="b">
        <f t="shared" si="56"/>
        <v>1</v>
      </c>
      <c r="S640" s="13" t="b">
        <f t="shared" si="57"/>
        <v>1</v>
      </c>
    </row>
    <row r="641" spans="1:19" ht="15.75">
      <c r="A641" s="90">
        <v>626</v>
      </c>
      <c r="B641" s="185"/>
      <c r="C641" s="185"/>
      <c r="D641" s="177"/>
      <c r="E641" s="177"/>
      <c r="F641" s="177"/>
      <c r="G641" s="178"/>
      <c r="H641" s="178"/>
      <c r="I641" s="179"/>
      <c r="J641" s="179"/>
      <c r="K641" s="179"/>
      <c r="L641" s="179"/>
      <c r="M641" s="91">
        <f t="shared" si="58"/>
        <v>0</v>
      </c>
      <c r="N641" s="179"/>
      <c r="O641" s="13" t="b">
        <f t="shared" si="59"/>
        <v>1</v>
      </c>
      <c r="P641" s="13" t="b">
        <f t="shared" si="60"/>
        <v>1</v>
      </c>
      <c r="Q641" s="13" t="b">
        <f t="shared" si="55"/>
        <v>1</v>
      </c>
      <c r="R641" s="13" t="b">
        <f t="shared" si="56"/>
        <v>1</v>
      </c>
      <c r="S641" s="13" t="b">
        <f t="shared" si="57"/>
        <v>1</v>
      </c>
    </row>
    <row r="642" spans="1:19" ht="15.75">
      <c r="A642" s="90">
        <v>627</v>
      </c>
      <c r="B642" s="185"/>
      <c r="C642" s="185"/>
      <c r="D642" s="177"/>
      <c r="E642" s="177"/>
      <c r="F642" s="177"/>
      <c r="G642" s="178"/>
      <c r="H642" s="178"/>
      <c r="I642" s="179"/>
      <c r="J642" s="179"/>
      <c r="K642" s="179"/>
      <c r="L642" s="179"/>
      <c r="M642" s="91">
        <f t="shared" si="58"/>
        <v>0</v>
      </c>
      <c r="N642" s="179"/>
      <c r="O642" s="13" t="b">
        <f t="shared" si="59"/>
        <v>1</v>
      </c>
      <c r="P642" s="13" t="b">
        <f t="shared" si="60"/>
        <v>1</v>
      </c>
      <c r="Q642" s="13" t="b">
        <f t="shared" si="55"/>
        <v>1</v>
      </c>
      <c r="R642" s="13" t="b">
        <f t="shared" si="56"/>
        <v>1</v>
      </c>
      <c r="S642" s="13" t="b">
        <f t="shared" si="57"/>
        <v>1</v>
      </c>
    </row>
    <row r="643" spans="1:19" ht="15.75">
      <c r="A643" s="90">
        <v>628</v>
      </c>
      <c r="B643" s="185"/>
      <c r="C643" s="185"/>
      <c r="D643" s="177"/>
      <c r="E643" s="177"/>
      <c r="F643" s="177"/>
      <c r="G643" s="178"/>
      <c r="H643" s="178"/>
      <c r="I643" s="179"/>
      <c r="J643" s="179"/>
      <c r="K643" s="179"/>
      <c r="L643" s="179"/>
      <c r="M643" s="91">
        <f t="shared" si="58"/>
        <v>0</v>
      </c>
      <c r="N643" s="179"/>
      <c r="O643" s="13" t="b">
        <f t="shared" si="59"/>
        <v>1</v>
      </c>
      <c r="P643" s="13" t="b">
        <f t="shared" si="60"/>
        <v>1</v>
      </c>
      <c r="Q643" s="13" t="b">
        <f t="shared" si="55"/>
        <v>1</v>
      </c>
      <c r="R643" s="13" t="b">
        <f t="shared" si="56"/>
        <v>1</v>
      </c>
      <c r="S643" s="13" t="b">
        <f t="shared" si="57"/>
        <v>1</v>
      </c>
    </row>
    <row r="644" spans="1:19" ht="15.75">
      <c r="A644" s="90">
        <v>629</v>
      </c>
      <c r="B644" s="185"/>
      <c r="C644" s="185"/>
      <c r="D644" s="177"/>
      <c r="E644" s="177"/>
      <c r="F644" s="177"/>
      <c r="G644" s="178"/>
      <c r="H644" s="178"/>
      <c r="I644" s="179"/>
      <c r="J644" s="179"/>
      <c r="K644" s="179"/>
      <c r="L644" s="179"/>
      <c r="M644" s="91">
        <f t="shared" si="58"/>
        <v>0</v>
      </c>
      <c r="N644" s="179"/>
      <c r="O644" s="13" t="b">
        <f t="shared" si="59"/>
        <v>1</v>
      </c>
      <c r="P644" s="13" t="b">
        <f t="shared" si="60"/>
        <v>1</v>
      </c>
      <c r="Q644" s="13" t="b">
        <f t="shared" si="55"/>
        <v>1</v>
      </c>
      <c r="R644" s="13" t="b">
        <f t="shared" si="56"/>
        <v>1</v>
      </c>
      <c r="S644" s="13" t="b">
        <f t="shared" si="57"/>
        <v>1</v>
      </c>
    </row>
    <row r="645" spans="1:19" ht="15.75">
      <c r="A645" s="90">
        <v>630</v>
      </c>
      <c r="B645" s="185"/>
      <c r="C645" s="185"/>
      <c r="D645" s="177"/>
      <c r="E645" s="177"/>
      <c r="F645" s="177"/>
      <c r="G645" s="178"/>
      <c r="H645" s="178"/>
      <c r="I645" s="179"/>
      <c r="J645" s="179"/>
      <c r="K645" s="179"/>
      <c r="L645" s="179"/>
      <c r="M645" s="91">
        <f t="shared" si="58"/>
        <v>0</v>
      </c>
      <c r="N645" s="179"/>
      <c r="O645" s="13" t="b">
        <f t="shared" si="59"/>
        <v>1</v>
      </c>
      <c r="P645" s="13" t="b">
        <f t="shared" si="60"/>
        <v>1</v>
      </c>
      <c r="Q645" s="13" t="b">
        <f t="shared" si="55"/>
        <v>1</v>
      </c>
      <c r="R645" s="13" t="b">
        <f t="shared" si="56"/>
        <v>1</v>
      </c>
      <c r="S645" s="13" t="b">
        <f t="shared" si="57"/>
        <v>1</v>
      </c>
    </row>
    <row r="646" spans="1:19" ht="15.75">
      <c r="A646" s="90">
        <v>631</v>
      </c>
      <c r="B646" s="185"/>
      <c r="C646" s="185"/>
      <c r="D646" s="177"/>
      <c r="E646" s="177"/>
      <c r="F646" s="177"/>
      <c r="G646" s="178"/>
      <c r="H646" s="178"/>
      <c r="I646" s="179"/>
      <c r="J646" s="179"/>
      <c r="K646" s="179"/>
      <c r="L646" s="179"/>
      <c r="M646" s="91">
        <f t="shared" si="58"/>
        <v>0</v>
      </c>
      <c r="N646" s="179"/>
      <c r="O646" s="13" t="b">
        <f t="shared" si="59"/>
        <v>1</v>
      </c>
      <c r="P646" s="13" t="b">
        <f t="shared" si="60"/>
        <v>1</v>
      </c>
      <c r="Q646" s="13" t="b">
        <f t="shared" si="55"/>
        <v>1</v>
      </c>
      <c r="R646" s="13" t="b">
        <f t="shared" si="56"/>
        <v>1</v>
      </c>
      <c r="S646" s="13" t="b">
        <f t="shared" si="57"/>
        <v>1</v>
      </c>
    </row>
    <row r="647" spans="1:19" ht="15.75">
      <c r="A647" s="90">
        <v>632</v>
      </c>
      <c r="B647" s="185"/>
      <c r="C647" s="185"/>
      <c r="D647" s="177"/>
      <c r="E647" s="177"/>
      <c r="F647" s="177"/>
      <c r="G647" s="178"/>
      <c r="H647" s="178"/>
      <c r="I647" s="179"/>
      <c r="J647" s="179"/>
      <c r="K647" s="179"/>
      <c r="L647" s="179"/>
      <c r="M647" s="91">
        <f t="shared" si="58"/>
        <v>0</v>
      </c>
      <c r="N647" s="179"/>
      <c r="O647" s="13" t="b">
        <f t="shared" si="59"/>
        <v>1</v>
      </c>
      <c r="P647" s="13" t="b">
        <f t="shared" si="60"/>
        <v>1</v>
      </c>
      <c r="Q647" s="13" t="b">
        <f t="shared" si="55"/>
        <v>1</v>
      </c>
      <c r="R647" s="13" t="b">
        <f t="shared" si="56"/>
        <v>1</v>
      </c>
      <c r="S647" s="13" t="b">
        <f t="shared" si="57"/>
        <v>1</v>
      </c>
    </row>
    <row r="648" spans="1:19" ht="15.75">
      <c r="A648" s="90">
        <v>633</v>
      </c>
      <c r="B648" s="185"/>
      <c r="C648" s="185"/>
      <c r="D648" s="177"/>
      <c r="E648" s="177"/>
      <c r="F648" s="177"/>
      <c r="G648" s="178"/>
      <c r="H648" s="178"/>
      <c r="I648" s="179"/>
      <c r="J648" s="179"/>
      <c r="K648" s="179"/>
      <c r="L648" s="179"/>
      <c r="M648" s="91">
        <f t="shared" si="58"/>
        <v>0</v>
      </c>
      <c r="N648" s="179"/>
      <c r="O648" s="13" t="b">
        <f t="shared" si="59"/>
        <v>1</v>
      </c>
      <c r="P648" s="13" t="b">
        <f t="shared" si="60"/>
        <v>1</v>
      </c>
      <c r="Q648" s="13" t="b">
        <f t="shared" si="55"/>
        <v>1</v>
      </c>
      <c r="R648" s="13" t="b">
        <f t="shared" si="56"/>
        <v>1</v>
      </c>
      <c r="S648" s="13" t="b">
        <f t="shared" si="57"/>
        <v>1</v>
      </c>
    </row>
    <row r="649" spans="1:19" ht="15.75">
      <c r="A649" s="90">
        <v>634</v>
      </c>
      <c r="B649" s="185"/>
      <c r="C649" s="185"/>
      <c r="D649" s="177"/>
      <c r="E649" s="177"/>
      <c r="F649" s="177"/>
      <c r="G649" s="178"/>
      <c r="H649" s="178"/>
      <c r="I649" s="179"/>
      <c r="J649" s="179"/>
      <c r="K649" s="179"/>
      <c r="L649" s="179"/>
      <c r="M649" s="91">
        <f t="shared" si="58"/>
        <v>0</v>
      </c>
      <c r="N649" s="179"/>
      <c r="O649" s="13" t="b">
        <f t="shared" si="59"/>
        <v>1</v>
      </c>
      <c r="P649" s="13" t="b">
        <f t="shared" si="60"/>
        <v>1</v>
      </c>
      <c r="Q649" s="13" t="b">
        <f t="shared" si="55"/>
        <v>1</v>
      </c>
      <c r="R649" s="13" t="b">
        <f t="shared" si="56"/>
        <v>1</v>
      </c>
      <c r="S649" s="13" t="b">
        <f t="shared" si="57"/>
        <v>1</v>
      </c>
    </row>
    <row r="650" spans="1:19" ht="15.75">
      <c r="A650" s="90">
        <v>635</v>
      </c>
      <c r="B650" s="185"/>
      <c r="C650" s="185"/>
      <c r="D650" s="177"/>
      <c r="E650" s="177"/>
      <c r="F650" s="177"/>
      <c r="G650" s="178"/>
      <c r="H650" s="178"/>
      <c r="I650" s="179"/>
      <c r="J650" s="179"/>
      <c r="K650" s="179"/>
      <c r="L650" s="179"/>
      <c r="M650" s="91">
        <f t="shared" si="58"/>
        <v>0</v>
      </c>
      <c r="N650" s="179"/>
      <c r="O650" s="13" t="b">
        <f t="shared" si="59"/>
        <v>1</v>
      </c>
      <c r="P650" s="13" t="b">
        <f t="shared" si="60"/>
        <v>1</v>
      </c>
      <c r="Q650" s="13" t="b">
        <f t="shared" si="55"/>
        <v>1</v>
      </c>
      <c r="R650" s="13" t="b">
        <f t="shared" si="56"/>
        <v>1</v>
      </c>
      <c r="S650" s="13" t="b">
        <f t="shared" si="57"/>
        <v>1</v>
      </c>
    </row>
    <row r="651" spans="1:19" ht="15.75">
      <c r="A651" s="90">
        <v>636</v>
      </c>
      <c r="B651" s="185"/>
      <c r="C651" s="185"/>
      <c r="D651" s="177"/>
      <c r="E651" s="177"/>
      <c r="F651" s="177"/>
      <c r="G651" s="178"/>
      <c r="H651" s="178"/>
      <c r="I651" s="179"/>
      <c r="J651" s="179"/>
      <c r="K651" s="179"/>
      <c r="L651" s="179"/>
      <c r="M651" s="91">
        <f t="shared" si="58"/>
        <v>0</v>
      </c>
      <c r="N651" s="179"/>
      <c r="O651" s="13" t="b">
        <f t="shared" si="59"/>
        <v>1</v>
      </c>
      <c r="P651" s="13" t="b">
        <f t="shared" si="60"/>
        <v>1</v>
      </c>
      <c r="Q651" s="13" t="b">
        <f t="shared" si="55"/>
        <v>1</v>
      </c>
      <c r="R651" s="13" t="b">
        <f t="shared" si="56"/>
        <v>1</v>
      </c>
      <c r="S651" s="13" t="b">
        <f t="shared" si="57"/>
        <v>1</v>
      </c>
    </row>
    <row r="652" spans="1:19" ht="15.75">
      <c r="A652" s="90">
        <v>637</v>
      </c>
      <c r="B652" s="185"/>
      <c r="C652" s="185"/>
      <c r="D652" s="177"/>
      <c r="E652" s="177"/>
      <c r="F652" s="177"/>
      <c r="G652" s="178"/>
      <c r="H652" s="178"/>
      <c r="I652" s="179"/>
      <c r="J652" s="179"/>
      <c r="K652" s="179"/>
      <c r="L652" s="179"/>
      <c r="M652" s="91">
        <f t="shared" si="58"/>
        <v>0</v>
      </c>
      <c r="N652" s="179"/>
      <c r="O652" s="13" t="b">
        <f t="shared" si="59"/>
        <v>1</v>
      </c>
      <c r="P652" s="13" t="b">
        <f t="shared" si="60"/>
        <v>1</v>
      </c>
      <c r="Q652" s="13" t="b">
        <f t="shared" si="55"/>
        <v>1</v>
      </c>
      <c r="R652" s="13" t="b">
        <f t="shared" si="56"/>
        <v>1</v>
      </c>
      <c r="S652" s="13" t="b">
        <f t="shared" si="57"/>
        <v>1</v>
      </c>
    </row>
    <row r="653" spans="1:19" ht="15.75">
      <c r="A653" s="90">
        <v>638</v>
      </c>
      <c r="B653" s="185"/>
      <c r="C653" s="185"/>
      <c r="D653" s="177"/>
      <c r="E653" s="177"/>
      <c r="F653" s="177"/>
      <c r="G653" s="178"/>
      <c r="H653" s="178"/>
      <c r="I653" s="179"/>
      <c r="J653" s="179"/>
      <c r="K653" s="179"/>
      <c r="L653" s="179"/>
      <c r="M653" s="91">
        <f t="shared" si="58"/>
        <v>0</v>
      </c>
      <c r="N653" s="179"/>
      <c r="O653" s="13" t="b">
        <f t="shared" si="59"/>
        <v>1</v>
      </c>
      <c r="P653" s="13" t="b">
        <f t="shared" si="60"/>
        <v>1</v>
      </c>
      <c r="Q653" s="13" t="b">
        <f t="shared" si="55"/>
        <v>1</v>
      </c>
      <c r="R653" s="13" t="b">
        <f t="shared" si="56"/>
        <v>1</v>
      </c>
      <c r="S653" s="13" t="b">
        <f t="shared" si="57"/>
        <v>1</v>
      </c>
    </row>
    <row r="654" spans="1:19" ht="15.75">
      <c r="A654" s="90">
        <v>639</v>
      </c>
      <c r="B654" s="185"/>
      <c r="C654" s="185"/>
      <c r="D654" s="177"/>
      <c r="E654" s="177"/>
      <c r="F654" s="177"/>
      <c r="G654" s="178"/>
      <c r="H654" s="178"/>
      <c r="I654" s="179"/>
      <c r="J654" s="179"/>
      <c r="K654" s="179"/>
      <c r="L654" s="179"/>
      <c r="M654" s="91">
        <f t="shared" si="58"/>
        <v>0</v>
      </c>
      <c r="N654" s="179"/>
      <c r="O654" s="13" t="b">
        <f t="shared" si="59"/>
        <v>1</v>
      </c>
      <c r="P654" s="13" t="b">
        <f t="shared" si="60"/>
        <v>1</v>
      </c>
      <c r="Q654" s="13" t="b">
        <f t="shared" si="55"/>
        <v>1</v>
      </c>
      <c r="R654" s="13" t="b">
        <f t="shared" si="56"/>
        <v>1</v>
      </c>
      <c r="S654" s="13" t="b">
        <f t="shared" si="57"/>
        <v>1</v>
      </c>
    </row>
    <row r="655" spans="1:19" ht="15.75">
      <c r="A655" s="90">
        <v>640</v>
      </c>
      <c r="B655" s="185"/>
      <c r="C655" s="185"/>
      <c r="D655" s="177"/>
      <c r="E655" s="177"/>
      <c r="F655" s="177"/>
      <c r="G655" s="178"/>
      <c r="H655" s="178"/>
      <c r="I655" s="179"/>
      <c r="J655" s="179"/>
      <c r="K655" s="179"/>
      <c r="L655" s="179"/>
      <c r="M655" s="91">
        <f t="shared" si="58"/>
        <v>0</v>
      </c>
      <c r="N655" s="179"/>
      <c r="O655" s="13" t="b">
        <f t="shared" si="59"/>
        <v>1</v>
      </c>
      <c r="P655" s="13" t="b">
        <f t="shared" si="60"/>
        <v>1</v>
      </c>
      <c r="Q655" s="13" t="b">
        <f t="shared" si="55"/>
        <v>1</v>
      </c>
      <c r="R655" s="13" t="b">
        <f t="shared" si="56"/>
        <v>1</v>
      </c>
      <c r="S655" s="13" t="b">
        <f t="shared" si="57"/>
        <v>1</v>
      </c>
    </row>
    <row r="656" spans="1:19" ht="15.75">
      <c r="A656" s="90">
        <v>641</v>
      </c>
      <c r="B656" s="185"/>
      <c r="C656" s="185"/>
      <c r="D656" s="177"/>
      <c r="E656" s="177"/>
      <c r="F656" s="177"/>
      <c r="G656" s="178"/>
      <c r="H656" s="178"/>
      <c r="I656" s="179"/>
      <c r="J656" s="179"/>
      <c r="K656" s="179"/>
      <c r="L656" s="179"/>
      <c r="M656" s="91">
        <f t="shared" si="58"/>
        <v>0</v>
      </c>
      <c r="N656" s="179"/>
      <c r="O656" s="13" t="b">
        <f t="shared" si="59"/>
        <v>1</v>
      </c>
      <c r="P656" s="13" t="b">
        <f t="shared" si="60"/>
        <v>1</v>
      </c>
      <c r="Q656" s="13" t="b">
        <f t="shared" ref="Q656:Q719" si="61">IF(D656="",TRUE,(IF(ISNUMBER(MATCH(D656,CountriesList,0)),TRUE,FALSE)))</f>
        <v>1</v>
      </c>
      <c r="R656" s="13" t="b">
        <f t="shared" ref="R656:R719" si="62">IF(E656="",TRUE,(IF(ISNUMBER(MATCH(E656,typeofentityList,0)),TRUE,FALSE)))</f>
        <v>1</v>
      </c>
      <c r="S656" s="13" t="b">
        <f t="shared" ref="S656:S719" si="63">IF(F656="",TRUE,(IF(ISNUMBER(MATCH(F656,RelationList,0)),TRUE,FALSE)))</f>
        <v>1</v>
      </c>
    </row>
    <row r="657" spans="1:19" ht="15.75">
      <c r="A657" s="90">
        <v>642</v>
      </c>
      <c r="B657" s="185"/>
      <c r="C657" s="185"/>
      <c r="D657" s="177"/>
      <c r="E657" s="177"/>
      <c r="F657" s="177"/>
      <c r="G657" s="178"/>
      <c r="H657" s="178"/>
      <c r="I657" s="179"/>
      <c r="J657" s="179"/>
      <c r="K657" s="179"/>
      <c r="L657" s="179"/>
      <c r="M657" s="91">
        <f t="shared" ref="M657:M720" si="64">SUM(I657:L657)</f>
        <v>0</v>
      </c>
      <c r="N657" s="179"/>
      <c r="O657" s="13" t="b">
        <f t="shared" si="59"/>
        <v>1</v>
      </c>
      <c r="P657" s="13" t="b">
        <f t="shared" si="60"/>
        <v>1</v>
      </c>
      <c r="Q657" s="13" t="b">
        <f t="shared" si="61"/>
        <v>1</v>
      </c>
      <c r="R657" s="13" t="b">
        <f t="shared" si="62"/>
        <v>1</v>
      </c>
      <c r="S657" s="13" t="b">
        <f t="shared" si="63"/>
        <v>1</v>
      </c>
    </row>
    <row r="658" spans="1:19" ht="15.75">
      <c r="A658" s="90">
        <v>643</v>
      </c>
      <c r="B658" s="185"/>
      <c r="C658" s="185"/>
      <c r="D658" s="177"/>
      <c r="E658" s="177"/>
      <c r="F658" s="177"/>
      <c r="G658" s="178"/>
      <c r="H658" s="178"/>
      <c r="I658" s="179"/>
      <c r="J658" s="179"/>
      <c r="K658" s="179"/>
      <c r="L658" s="179"/>
      <c r="M658" s="91">
        <f t="shared" si="64"/>
        <v>0</v>
      </c>
      <c r="N658" s="179"/>
      <c r="O658" s="13" t="b">
        <f t="shared" ref="O658:O721" si="65">IF(ISBLANK(B658),TRUE,IF(OR(ISBLANK(C658),ISBLANK(D658),ISBLANK(E658),ISBLANK(F658),ISBLANK(G658),ISBLANK(H658),ISBLANK(I658),ISBLANK(J658),ISBLANK(L658),ISBLANK(M658),ISBLANK(N658)),FALSE,TRUE))</f>
        <v>1</v>
      </c>
      <c r="P658" s="13" t="b">
        <f t="shared" ref="P658:P721" si="66">IF(OR(AND(B658="N/A",D658="N/A",E658="N/A",F658="N/A",G658=0,H658=0,M658=0,N658=0),AND(ISBLANK(B658),ISBLANK(D658),ISBLANK(E658),ISBLANK(F658),ISBLANK(G658),ISBLANK(H658),M658=0,ISBLANK(N658)),AND(NOT(ISBLANK(B658)),NOT(ISBLANK(D658)),NOT(ISBLANK(E658)),NOT(ISBLANK(F658)),B658&lt;&gt;"N/A",D658&lt;&gt;"N/A",E658&lt;&gt;"N/A",F658&lt;&gt;"N/A",OR(G658&lt;&gt;0,H658&lt;&gt;0,M658&gt;0,N658&lt;&gt;0))),TRUE,FALSE)</f>
        <v>1</v>
      </c>
      <c r="Q658" s="13" t="b">
        <f t="shared" si="61"/>
        <v>1</v>
      </c>
      <c r="R658" s="13" t="b">
        <f t="shared" si="62"/>
        <v>1</v>
      </c>
      <c r="S658" s="13" t="b">
        <f t="shared" si="63"/>
        <v>1</v>
      </c>
    </row>
    <row r="659" spans="1:19" ht="15.75">
      <c r="A659" s="90">
        <v>644</v>
      </c>
      <c r="B659" s="185"/>
      <c r="C659" s="185"/>
      <c r="D659" s="177"/>
      <c r="E659" s="177"/>
      <c r="F659" s="177"/>
      <c r="G659" s="178"/>
      <c r="H659" s="178"/>
      <c r="I659" s="179"/>
      <c r="J659" s="179"/>
      <c r="K659" s="179"/>
      <c r="L659" s="179"/>
      <c r="M659" s="91">
        <f t="shared" si="64"/>
        <v>0</v>
      </c>
      <c r="N659" s="179"/>
      <c r="O659" s="13" t="b">
        <f t="shared" si="65"/>
        <v>1</v>
      </c>
      <c r="P659" s="13" t="b">
        <f t="shared" si="66"/>
        <v>1</v>
      </c>
      <c r="Q659" s="13" t="b">
        <f t="shared" si="61"/>
        <v>1</v>
      </c>
      <c r="R659" s="13" t="b">
        <f t="shared" si="62"/>
        <v>1</v>
      </c>
      <c r="S659" s="13" t="b">
        <f t="shared" si="63"/>
        <v>1</v>
      </c>
    </row>
    <row r="660" spans="1:19" ht="15.75">
      <c r="A660" s="90">
        <v>645</v>
      </c>
      <c r="B660" s="185"/>
      <c r="C660" s="185"/>
      <c r="D660" s="177"/>
      <c r="E660" s="177"/>
      <c r="F660" s="177"/>
      <c r="G660" s="178"/>
      <c r="H660" s="178"/>
      <c r="I660" s="179"/>
      <c r="J660" s="179"/>
      <c r="K660" s="179"/>
      <c r="L660" s="179"/>
      <c r="M660" s="91">
        <f t="shared" si="64"/>
        <v>0</v>
      </c>
      <c r="N660" s="179"/>
      <c r="O660" s="13" t="b">
        <f t="shared" si="65"/>
        <v>1</v>
      </c>
      <c r="P660" s="13" t="b">
        <f t="shared" si="66"/>
        <v>1</v>
      </c>
      <c r="Q660" s="13" t="b">
        <f t="shared" si="61"/>
        <v>1</v>
      </c>
      <c r="R660" s="13" t="b">
        <f t="shared" si="62"/>
        <v>1</v>
      </c>
      <c r="S660" s="13" t="b">
        <f t="shared" si="63"/>
        <v>1</v>
      </c>
    </row>
    <row r="661" spans="1:19" ht="15.75">
      <c r="A661" s="90">
        <v>646</v>
      </c>
      <c r="B661" s="185"/>
      <c r="C661" s="185"/>
      <c r="D661" s="177"/>
      <c r="E661" s="177"/>
      <c r="F661" s="177"/>
      <c r="G661" s="178"/>
      <c r="H661" s="178"/>
      <c r="I661" s="179"/>
      <c r="J661" s="179"/>
      <c r="K661" s="179"/>
      <c r="L661" s="179"/>
      <c r="M661" s="91">
        <f t="shared" si="64"/>
        <v>0</v>
      </c>
      <c r="N661" s="179"/>
      <c r="O661" s="13" t="b">
        <f t="shared" si="65"/>
        <v>1</v>
      </c>
      <c r="P661" s="13" t="b">
        <f t="shared" si="66"/>
        <v>1</v>
      </c>
      <c r="Q661" s="13" t="b">
        <f t="shared" si="61"/>
        <v>1</v>
      </c>
      <c r="R661" s="13" t="b">
        <f t="shared" si="62"/>
        <v>1</v>
      </c>
      <c r="S661" s="13" t="b">
        <f t="shared" si="63"/>
        <v>1</v>
      </c>
    </row>
    <row r="662" spans="1:19" ht="15.75">
      <c r="A662" s="90">
        <v>647</v>
      </c>
      <c r="B662" s="185"/>
      <c r="C662" s="185"/>
      <c r="D662" s="177"/>
      <c r="E662" s="177"/>
      <c r="F662" s="177"/>
      <c r="G662" s="178"/>
      <c r="H662" s="178"/>
      <c r="I662" s="179"/>
      <c r="J662" s="179"/>
      <c r="K662" s="179"/>
      <c r="L662" s="179"/>
      <c r="M662" s="91">
        <f t="shared" si="64"/>
        <v>0</v>
      </c>
      <c r="N662" s="179"/>
      <c r="O662" s="13" t="b">
        <f t="shared" si="65"/>
        <v>1</v>
      </c>
      <c r="P662" s="13" t="b">
        <f t="shared" si="66"/>
        <v>1</v>
      </c>
      <c r="Q662" s="13" t="b">
        <f t="shared" si="61"/>
        <v>1</v>
      </c>
      <c r="R662" s="13" t="b">
        <f t="shared" si="62"/>
        <v>1</v>
      </c>
      <c r="S662" s="13" t="b">
        <f t="shared" si="63"/>
        <v>1</v>
      </c>
    </row>
    <row r="663" spans="1:19" ht="15.75">
      <c r="A663" s="90">
        <v>648</v>
      </c>
      <c r="B663" s="185"/>
      <c r="C663" s="185"/>
      <c r="D663" s="177"/>
      <c r="E663" s="177"/>
      <c r="F663" s="177"/>
      <c r="G663" s="178"/>
      <c r="H663" s="178"/>
      <c r="I663" s="179"/>
      <c r="J663" s="179"/>
      <c r="K663" s="179"/>
      <c r="L663" s="179"/>
      <c r="M663" s="91">
        <f t="shared" si="64"/>
        <v>0</v>
      </c>
      <c r="N663" s="179"/>
      <c r="O663" s="13" t="b">
        <f t="shared" si="65"/>
        <v>1</v>
      </c>
      <c r="P663" s="13" t="b">
        <f t="shared" si="66"/>
        <v>1</v>
      </c>
      <c r="Q663" s="13" t="b">
        <f t="shared" si="61"/>
        <v>1</v>
      </c>
      <c r="R663" s="13" t="b">
        <f t="shared" si="62"/>
        <v>1</v>
      </c>
      <c r="S663" s="13" t="b">
        <f t="shared" si="63"/>
        <v>1</v>
      </c>
    </row>
    <row r="664" spans="1:19" ht="15.75">
      <c r="A664" s="90">
        <v>649</v>
      </c>
      <c r="B664" s="185"/>
      <c r="C664" s="185"/>
      <c r="D664" s="177"/>
      <c r="E664" s="177"/>
      <c r="F664" s="177"/>
      <c r="G664" s="178"/>
      <c r="H664" s="178"/>
      <c r="I664" s="179"/>
      <c r="J664" s="179"/>
      <c r="K664" s="179"/>
      <c r="L664" s="179"/>
      <c r="M664" s="91">
        <f t="shared" si="64"/>
        <v>0</v>
      </c>
      <c r="N664" s="179"/>
      <c r="O664" s="13" t="b">
        <f t="shared" si="65"/>
        <v>1</v>
      </c>
      <c r="P664" s="13" t="b">
        <f t="shared" si="66"/>
        <v>1</v>
      </c>
      <c r="Q664" s="13" t="b">
        <f t="shared" si="61"/>
        <v>1</v>
      </c>
      <c r="R664" s="13" t="b">
        <f t="shared" si="62"/>
        <v>1</v>
      </c>
      <c r="S664" s="13" t="b">
        <f t="shared" si="63"/>
        <v>1</v>
      </c>
    </row>
    <row r="665" spans="1:19" ht="15.75">
      <c r="A665" s="90">
        <v>650</v>
      </c>
      <c r="B665" s="185"/>
      <c r="C665" s="185"/>
      <c r="D665" s="177"/>
      <c r="E665" s="177"/>
      <c r="F665" s="177"/>
      <c r="G665" s="178"/>
      <c r="H665" s="178"/>
      <c r="I665" s="179"/>
      <c r="J665" s="179"/>
      <c r="K665" s="179"/>
      <c r="L665" s="179"/>
      <c r="M665" s="91">
        <f t="shared" si="64"/>
        <v>0</v>
      </c>
      <c r="N665" s="179"/>
      <c r="O665" s="13" t="b">
        <f t="shared" si="65"/>
        <v>1</v>
      </c>
      <c r="P665" s="13" t="b">
        <f t="shared" si="66"/>
        <v>1</v>
      </c>
      <c r="Q665" s="13" t="b">
        <f t="shared" si="61"/>
        <v>1</v>
      </c>
      <c r="R665" s="13" t="b">
        <f t="shared" si="62"/>
        <v>1</v>
      </c>
      <c r="S665" s="13" t="b">
        <f t="shared" si="63"/>
        <v>1</v>
      </c>
    </row>
    <row r="666" spans="1:19" ht="15.75">
      <c r="A666" s="90">
        <v>651</v>
      </c>
      <c r="B666" s="185"/>
      <c r="C666" s="185"/>
      <c r="D666" s="177"/>
      <c r="E666" s="177"/>
      <c r="F666" s="177"/>
      <c r="G666" s="178"/>
      <c r="H666" s="178"/>
      <c r="I666" s="179"/>
      <c r="J666" s="179"/>
      <c r="K666" s="179"/>
      <c r="L666" s="179"/>
      <c r="M666" s="91">
        <f t="shared" si="64"/>
        <v>0</v>
      </c>
      <c r="N666" s="179"/>
      <c r="O666" s="13" t="b">
        <f t="shared" si="65"/>
        <v>1</v>
      </c>
      <c r="P666" s="13" t="b">
        <f t="shared" si="66"/>
        <v>1</v>
      </c>
      <c r="Q666" s="13" t="b">
        <f t="shared" si="61"/>
        <v>1</v>
      </c>
      <c r="R666" s="13" t="b">
        <f t="shared" si="62"/>
        <v>1</v>
      </c>
      <c r="S666" s="13" t="b">
        <f t="shared" si="63"/>
        <v>1</v>
      </c>
    </row>
    <row r="667" spans="1:19" ht="15.75">
      <c r="A667" s="90">
        <v>652</v>
      </c>
      <c r="B667" s="185"/>
      <c r="C667" s="185"/>
      <c r="D667" s="177"/>
      <c r="E667" s="177"/>
      <c r="F667" s="177"/>
      <c r="G667" s="178"/>
      <c r="H667" s="178"/>
      <c r="I667" s="179"/>
      <c r="J667" s="179"/>
      <c r="K667" s="179"/>
      <c r="L667" s="179"/>
      <c r="M667" s="91">
        <f t="shared" si="64"/>
        <v>0</v>
      </c>
      <c r="N667" s="179"/>
      <c r="O667" s="13" t="b">
        <f t="shared" si="65"/>
        <v>1</v>
      </c>
      <c r="P667" s="13" t="b">
        <f t="shared" si="66"/>
        <v>1</v>
      </c>
      <c r="Q667" s="13" t="b">
        <f t="shared" si="61"/>
        <v>1</v>
      </c>
      <c r="R667" s="13" t="b">
        <f t="shared" si="62"/>
        <v>1</v>
      </c>
      <c r="S667" s="13" t="b">
        <f t="shared" si="63"/>
        <v>1</v>
      </c>
    </row>
    <row r="668" spans="1:19" ht="15.75">
      <c r="A668" s="90">
        <v>653</v>
      </c>
      <c r="B668" s="185"/>
      <c r="C668" s="185"/>
      <c r="D668" s="177"/>
      <c r="E668" s="177"/>
      <c r="F668" s="177"/>
      <c r="G668" s="178"/>
      <c r="H668" s="178"/>
      <c r="I668" s="179"/>
      <c r="J668" s="179"/>
      <c r="K668" s="179"/>
      <c r="L668" s="179"/>
      <c r="M668" s="91">
        <f t="shared" si="64"/>
        <v>0</v>
      </c>
      <c r="N668" s="179"/>
      <c r="O668" s="13" t="b">
        <f t="shared" si="65"/>
        <v>1</v>
      </c>
      <c r="P668" s="13" t="b">
        <f t="shared" si="66"/>
        <v>1</v>
      </c>
      <c r="Q668" s="13" t="b">
        <f t="shared" si="61"/>
        <v>1</v>
      </c>
      <c r="R668" s="13" t="b">
        <f t="shared" si="62"/>
        <v>1</v>
      </c>
      <c r="S668" s="13" t="b">
        <f t="shared" si="63"/>
        <v>1</v>
      </c>
    </row>
    <row r="669" spans="1:19" ht="15.75">
      <c r="A669" s="90">
        <v>654</v>
      </c>
      <c r="B669" s="185"/>
      <c r="C669" s="185"/>
      <c r="D669" s="177"/>
      <c r="E669" s="177"/>
      <c r="F669" s="177"/>
      <c r="G669" s="178"/>
      <c r="H669" s="178"/>
      <c r="I669" s="179"/>
      <c r="J669" s="179"/>
      <c r="K669" s="179"/>
      <c r="L669" s="179"/>
      <c r="M669" s="91">
        <f t="shared" si="64"/>
        <v>0</v>
      </c>
      <c r="N669" s="179"/>
      <c r="O669" s="13" t="b">
        <f t="shared" si="65"/>
        <v>1</v>
      </c>
      <c r="P669" s="13" t="b">
        <f t="shared" si="66"/>
        <v>1</v>
      </c>
      <c r="Q669" s="13" t="b">
        <f t="shared" si="61"/>
        <v>1</v>
      </c>
      <c r="R669" s="13" t="b">
        <f t="shared" si="62"/>
        <v>1</v>
      </c>
      <c r="S669" s="13" t="b">
        <f t="shared" si="63"/>
        <v>1</v>
      </c>
    </row>
    <row r="670" spans="1:19" ht="15.75">
      <c r="A670" s="90">
        <v>655</v>
      </c>
      <c r="B670" s="185"/>
      <c r="C670" s="185"/>
      <c r="D670" s="177"/>
      <c r="E670" s="177"/>
      <c r="F670" s="177"/>
      <c r="G670" s="178"/>
      <c r="H670" s="178"/>
      <c r="I670" s="179"/>
      <c r="J670" s="179"/>
      <c r="K670" s="179"/>
      <c r="L670" s="179"/>
      <c r="M670" s="91">
        <f t="shared" si="64"/>
        <v>0</v>
      </c>
      <c r="N670" s="179"/>
      <c r="O670" s="13" t="b">
        <f t="shared" si="65"/>
        <v>1</v>
      </c>
      <c r="P670" s="13" t="b">
        <f t="shared" si="66"/>
        <v>1</v>
      </c>
      <c r="Q670" s="13" t="b">
        <f t="shared" si="61"/>
        <v>1</v>
      </c>
      <c r="R670" s="13" t="b">
        <f t="shared" si="62"/>
        <v>1</v>
      </c>
      <c r="S670" s="13" t="b">
        <f t="shared" si="63"/>
        <v>1</v>
      </c>
    </row>
    <row r="671" spans="1:19" ht="15.75">
      <c r="A671" s="90">
        <v>656</v>
      </c>
      <c r="B671" s="185"/>
      <c r="C671" s="185"/>
      <c r="D671" s="177"/>
      <c r="E671" s="177"/>
      <c r="F671" s="177"/>
      <c r="G671" s="178"/>
      <c r="H671" s="178"/>
      <c r="I671" s="179"/>
      <c r="J671" s="179"/>
      <c r="K671" s="179"/>
      <c r="L671" s="179"/>
      <c r="M671" s="91">
        <f t="shared" si="64"/>
        <v>0</v>
      </c>
      <c r="N671" s="179"/>
      <c r="O671" s="13" t="b">
        <f t="shared" si="65"/>
        <v>1</v>
      </c>
      <c r="P671" s="13" t="b">
        <f t="shared" si="66"/>
        <v>1</v>
      </c>
      <c r="Q671" s="13" t="b">
        <f t="shared" si="61"/>
        <v>1</v>
      </c>
      <c r="R671" s="13" t="b">
        <f t="shared" si="62"/>
        <v>1</v>
      </c>
      <c r="S671" s="13" t="b">
        <f t="shared" si="63"/>
        <v>1</v>
      </c>
    </row>
    <row r="672" spans="1:19" ht="15.75">
      <c r="A672" s="90">
        <v>657</v>
      </c>
      <c r="B672" s="185"/>
      <c r="C672" s="185"/>
      <c r="D672" s="177"/>
      <c r="E672" s="177"/>
      <c r="F672" s="177"/>
      <c r="G672" s="178"/>
      <c r="H672" s="178"/>
      <c r="I672" s="179"/>
      <c r="J672" s="179"/>
      <c r="K672" s="179"/>
      <c r="L672" s="179"/>
      <c r="M672" s="91">
        <f t="shared" si="64"/>
        <v>0</v>
      </c>
      <c r="N672" s="179"/>
      <c r="O672" s="13" t="b">
        <f t="shared" si="65"/>
        <v>1</v>
      </c>
      <c r="P672" s="13" t="b">
        <f t="shared" si="66"/>
        <v>1</v>
      </c>
      <c r="Q672" s="13" t="b">
        <f t="shared" si="61"/>
        <v>1</v>
      </c>
      <c r="R672" s="13" t="b">
        <f t="shared" si="62"/>
        <v>1</v>
      </c>
      <c r="S672" s="13" t="b">
        <f t="shared" si="63"/>
        <v>1</v>
      </c>
    </row>
    <row r="673" spans="1:19" ht="15.75">
      <c r="A673" s="90">
        <v>658</v>
      </c>
      <c r="B673" s="185"/>
      <c r="C673" s="185"/>
      <c r="D673" s="177"/>
      <c r="E673" s="177"/>
      <c r="F673" s="177"/>
      <c r="G673" s="178"/>
      <c r="H673" s="178"/>
      <c r="I673" s="179"/>
      <c r="J673" s="179"/>
      <c r="K673" s="179"/>
      <c r="L673" s="179"/>
      <c r="M673" s="91">
        <f t="shared" si="64"/>
        <v>0</v>
      </c>
      <c r="N673" s="179"/>
      <c r="O673" s="13" t="b">
        <f t="shared" si="65"/>
        <v>1</v>
      </c>
      <c r="P673" s="13" t="b">
        <f t="shared" si="66"/>
        <v>1</v>
      </c>
      <c r="Q673" s="13" t="b">
        <f t="shared" si="61"/>
        <v>1</v>
      </c>
      <c r="R673" s="13" t="b">
        <f t="shared" si="62"/>
        <v>1</v>
      </c>
      <c r="S673" s="13" t="b">
        <f t="shared" si="63"/>
        <v>1</v>
      </c>
    </row>
    <row r="674" spans="1:19" ht="15.75">
      <c r="A674" s="90">
        <v>659</v>
      </c>
      <c r="B674" s="185"/>
      <c r="C674" s="185"/>
      <c r="D674" s="177"/>
      <c r="E674" s="177"/>
      <c r="F674" s="177"/>
      <c r="G674" s="178"/>
      <c r="H674" s="178"/>
      <c r="I674" s="179"/>
      <c r="J674" s="179"/>
      <c r="K674" s="179"/>
      <c r="L674" s="179"/>
      <c r="M674" s="91">
        <f t="shared" si="64"/>
        <v>0</v>
      </c>
      <c r="N674" s="179"/>
      <c r="O674" s="13" t="b">
        <f t="shared" si="65"/>
        <v>1</v>
      </c>
      <c r="P674" s="13" t="b">
        <f t="shared" si="66"/>
        <v>1</v>
      </c>
      <c r="Q674" s="13" t="b">
        <f t="shared" si="61"/>
        <v>1</v>
      </c>
      <c r="R674" s="13" t="b">
        <f t="shared" si="62"/>
        <v>1</v>
      </c>
      <c r="S674" s="13" t="b">
        <f t="shared" si="63"/>
        <v>1</v>
      </c>
    </row>
    <row r="675" spans="1:19" ht="15.75">
      <c r="A675" s="90">
        <v>660</v>
      </c>
      <c r="B675" s="185"/>
      <c r="C675" s="185"/>
      <c r="D675" s="177"/>
      <c r="E675" s="177"/>
      <c r="F675" s="177"/>
      <c r="G675" s="178"/>
      <c r="H675" s="178"/>
      <c r="I675" s="179"/>
      <c r="J675" s="179"/>
      <c r="K675" s="179"/>
      <c r="L675" s="179"/>
      <c r="M675" s="91">
        <f t="shared" si="64"/>
        <v>0</v>
      </c>
      <c r="N675" s="179"/>
      <c r="O675" s="13" t="b">
        <f t="shared" si="65"/>
        <v>1</v>
      </c>
      <c r="P675" s="13" t="b">
        <f t="shared" si="66"/>
        <v>1</v>
      </c>
      <c r="Q675" s="13" t="b">
        <f t="shared" si="61"/>
        <v>1</v>
      </c>
      <c r="R675" s="13" t="b">
        <f t="shared" si="62"/>
        <v>1</v>
      </c>
      <c r="S675" s="13" t="b">
        <f t="shared" si="63"/>
        <v>1</v>
      </c>
    </row>
    <row r="676" spans="1:19" ht="15.75">
      <c r="A676" s="90">
        <v>661</v>
      </c>
      <c r="B676" s="185"/>
      <c r="C676" s="185"/>
      <c r="D676" s="177"/>
      <c r="E676" s="177"/>
      <c r="F676" s="177"/>
      <c r="G676" s="178"/>
      <c r="H676" s="178"/>
      <c r="I676" s="179"/>
      <c r="J676" s="179"/>
      <c r="K676" s="179"/>
      <c r="L676" s="179"/>
      <c r="M676" s="91">
        <f t="shared" si="64"/>
        <v>0</v>
      </c>
      <c r="N676" s="179"/>
      <c r="O676" s="13" t="b">
        <f t="shared" si="65"/>
        <v>1</v>
      </c>
      <c r="P676" s="13" t="b">
        <f t="shared" si="66"/>
        <v>1</v>
      </c>
      <c r="Q676" s="13" t="b">
        <f t="shared" si="61"/>
        <v>1</v>
      </c>
      <c r="R676" s="13" t="b">
        <f t="shared" si="62"/>
        <v>1</v>
      </c>
      <c r="S676" s="13" t="b">
        <f t="shared" si="63"/>
        <v>1</v>
      </c>
    </row>
    <row r="677" spans="1:19" ht="15.75">
      <c r="A677" s="90">
        <v>662</v>
      </c>
      <c r="B677" s="185"/>
      <c r="C677" s="185"/>
      <c r="D677" s="177"/>
      <c r="E677" s="177"/>
      <c r="F677" s="177"/>
      <c r="G677" s="178"/>
      <c r="H677" s="178"/>
      <c r="I677" s="179"/>
      <c r="J677" s="179"/>
      <c r="K677" s="179"/>
      <c r="L677" s="179"/>
      <c r="M677" s="91">
        <f t="shared" si="64"/>
        <v>0</v>
      </c>
      <c r="N677" s="179"/>
      <c r="O677" s="13" t="b">
        <f t="shared" si="65"/>
        <v>1</v>
      </c>
      <c r="P677" s="13" t="b">
        <f t="shared" si="66"/>
        <v>1</v>
      </c>
      <c r="Q677" s="13" t="b">
        <f t="shared" si="61"/>
        <v>1</v>
      </c>
      <c r="R677" s="13" t="b">
        <f t="shared" si="62"/>
        <v>1</v>
      </c>
      <c r="S677" s="13" t="b">
        <f t="shared" si="63"/>
        <v>1</v>
      </c>
    </row>
    <row r="678" spans="1:19" ht="15.75">
      <c r="A678" s="90">
        <v>663</v>
      </c>
      <c r="B678" s="185"/>
      <c r="C678" s="185"/>
      <c r="D678" s="177"/>
      <c r="E678" s="177"/>
      <c r="F678" s="177"/>
      <c r="G678" s="178"/>
      <c r="H678" s="178"/>
      <c r="I678" s="179"/>
      <c r="J678" s="179"/>
      <c r="K678" s="179"/>
      <c r="L678" s="179"/>
      <c r="M678" s="91">
        <f t="shared" si="64"/>
        <v>0</v>
      </c>
      <c r="N678" s="179"/>
      <c r="O678" s="13" t="b">
        <f t="shared" si="65"/>
        <v>1</v>
      </c>
      <c r="P678" s="13" t="b">
        <f t="shared" si="66"/>
        <v>1</v>
      </c>
      <c r="Q678" s="13" t="b">
        <f t="shared" si="61"/>
        <v>1</v>
      </c>
      <c r="R678" s="13" t="b">
        <f t="shared" si="62"/>
        <v>1</v>
      </c>
      <c r="S678" s="13" t="b">
        <f t="shared" si="63"/>
        <v>1</v>
      </c>
    </row>
    <row r="679" spans="1:19" ht="15.75">
      <c r="A679" s="90">
        <v>664</v>
      </c>
      <c r="B679" s="185"/>
      <c r="C679" s="185"/>
      <c r="D679" s="177"/>
      <c r="E679" s="177"/>
      <c r="F679" s="177"/>
      <c r="G679" s="178"/>
      <c r="H679" s="178"/>
      <c r="I679" s="179"/>
      <c r="J679" s="179"/>
      <c r="K679" s="179"/>
      <c r="L679" s="179"/>
      <c r="M679" s="91">
        <f t="shared" si="64"/>
        <v>0</v>
      </c>
      <c r="N679" s="179"/>
      <c r="O679" s="13" t="b">
        <f t="shared" si="65"/>
        <v>1</v>
      </c>
      <c r="P679" s="13" t="b">
        <f t="shared" si="66"/>
        <v>1</v>
      </c>
      <c r="Q679" s="13" t="b">
        <f t="shared" si="61"/>
        <v>1</v>
      </c>
      <c r="R679" s="13" t="b">
        <f t="shared" si="62"/>
        <v>1</v>
      </c>
      <c r="S679" s="13" t="b">
        <f t="shared" si="63"/>
        <v>1</v>
      </c>
    </row>
    <row r="680" spans="1:19" ht="15.75">
      <c r="A680" s="90">
        <v>665</v>
      </c>
      <c r="B680" s="185"/>
      <c r="C680" s="185"/>
      <c r="D680" s="177"/>
      <c r="E680" s="177"/>
      <c r="F680" s="177"/>
      <c r="G680" s="178"/>
      <c r="H680" s="178"/>
      <c r="I680" s="179"/>
      <c r="J680" s="179"/>
      <c r="K680" s="179"/>
      <c r="L680" s="179"/>
      <c r="M680" s="91">
        <f t="shared" si="64"/>
        <v>0</v>
      </c>
      <c r="N680" s="179"/>
      <c r="O680" s="13" t="b">
        <f t="shared" si="65"/>
        <v>1</v>
      </c>
      <c r="P680" s="13" t="b">
        <f t="shared" si="66"/>
        <v>1</v>
      </c>
      <c r="Q680" s="13" t="b">
        <f t="shared" si="61"/>
        <v>1</v>
      </c>
      <c r="R680" s="13" t="b">
        <f t="shared" si="62"/>
        <v>1</v>
      </c>
      <c r="S680" s="13" t="b">
        <f t="shared" si="63"/>
        <v>1</v>
      </c>
    </row>
    <row r="681" spans="1:19" ht="15.75">
      <c r="A681" s="90">
        <v>666</v>
      </c>
      <c r="B681" s="185"/>
      <c r="C681" s="185"/>
      <c r="D681" s="177"/>
      <c r="E681" s="177"/>
      <c r="F681" s="177"/>
      <c r="G681" s="178"/>
      <c r="H681" s="178"/>
      <c r="I681" s="179"/>
      <c r="J681" s="179"/>
      <c r="K681" s="179"/>
      <c r="L681" s="179"/>
      <c r="M681" s="91">
        <f t="shared" si="64"/>
        <v>0</v>
      </c>
      <c r="N681" s="179"/>
      <c r="O681" s="13" t="b">
        <f t="shared" si="65"/>
        <v>1</v>
      </c>
      <c r="P681" s="13" t="b">
        <f t="shared" si="66"/>
        <v>1</v>
      </c>
      <c r="Q681" s="13" t="b">
        <f t="shared" si="61"/>
        <v>1</v>
      </c>
      <c r="R681" s="13" t="b">
        <f t="shared" si="62"/>
        <v>1</v>
      </c>
      <c r="S681" s="13" t="b">
        <f t="shared" si="63"/>
        <v>1</v>
      </c>
    </row>
    <row r="682" spans="1:19" ht="15.75">
      <c r="A682" s="90">
        <v>667</v>
      </c>
      <c r="B682" s="185"/>
      <c r="C682" s="185"/>
      <c r="D682" s="177"/>
      <c r="E682" s="177"/>
      <c r="F682" s="177"/>
      <c r="G682" s="178"/>
      <c r="H682" s="178"/>
      <c r="I682" s="179"/>
      <c r="J682" s="179"/>
      <c r="K682" s="179"/>
      <c r="L682" s="179"/>
      <c r="M682" s="91">
        <f t="shared" si="64"/>
        <v>0</v>
      </c>
      <c r="N682" s="179"/>
      <c r="O682" s="13" t="b">
        <f t="shared" si="65"/>
        <v>1</v>
      </c>
      <c r="P682" s="13" t="b">
        <f t="shared" si="66"/>
        <v>1</v>
      </c>
      <c r="Q682" s="13" t="b">
        <f t="shared" si="61"/>
        <v>1</v>
      </c>
      <c r="R682" s="13" t="b">
        <f t="shared" si="62"/>
        <v>1</v>
      </c>
      <c r="S682" s="13" t="b">
        <f t="shared" si="63"/>
        <v>1</v>
      </c>
    </row>
    <row r="683" spans="1:19" ht="15.75">
      <c r="A683" s="90">
        <v>668</v>
      </c>
      <c r="B683" s="185"/>
      <c r="C683" s="185"/>
      <c r="D683" s="177"/>
      <c r="E683" s="177"/>
      <c r="F683" s="177"/>
      <c r="G683" s="178"/>
      <c r="H683" s="178"/>
      <c r="I683" s="179"/>
      <c r="J683" s="179"/>
      <c r="K683" s="179"/>
      <c r="L683" s="179"/>
      <c r="M683" s="91">
        <f t="shared" si="64"/>
        <v>0</v>
      </c>
      <c r="N683" s="179"/>
      <c r="O683" s="13" t="b">
        <f t="shared" si="65"/>
        <v>1</v>
      </c>
      <c r="P683" s="13" t="b">
        <f t="shared" si="66"/>
        <v>1</v>
      </c>
      <c r="Q683" s="13" t="b">
        <f t="shared" si="61"/>
        <v>1</v>
      </c>
      <c r="R683" s="13" t="b">
        <f t="shared" si="62"/>
        <v>1</v>
      </c>
      <c r="S683" s="13" t="b">
        <f t="shared" si="63"/>
        <v>1</v>
      </c>
    </row>
    <row r="684" spans="1:19" ht="15.75">
      <c r="A684" s="90">
        <v>669</v>
      </c>
      <c r="B684" s="185"/>
      <c r="C684" s="185"/>
      <c r="D684" s="177"/>
      <c r="E684" s="177"/>
      <c r="F684" s="177"/>
      <c r="G684" s="178"/>
      <c r="H684" s="178"/>
      <c r="I684" s="179"/>
      <c r="J684" s="179"/>
      <c r="K684" s="179"/>
      <c r="L684" s="179"/>
      <c r="M684" s="91">
        <f t="shared" si="64"/>
        <v>0</v>
      </c>
      <c r="N684" s="179"/>
      <c r="O684" s="13" t="b">
        <f t="shared" si="65"/>
        <v>1</v>
      </c>
      <c r="P684" s="13" t="b">
        <f t="shared" si="66"/>
        <v>1</v>
      </c>
      <c r="Q684" s="13" t="b">
        <f t="shared" si="61"/>
        <v>1</v>
      </c>
      <c r="R684" s="13" t="b">
        <f t="shared" si="62"/>
        <v>1</v>
      </c>
      <c r="S684" s="13" t="b">
        <f t="shared" si="63"/>
        <v>1</v>
      </c>
    </row>
    <row r="685" spans="1:19" ht="15.75">
      <c r="A685" s="90">
        <v>670</v>
      </c>
      <c r="B685" s="185"/>
      <c r="C685" s="185"/>
      <c r="D685" s="177"/>
      <c r="E685" s="177"/>
      <c r="F685" s="177"/>
      <c r="G685" s="178"/>
      <c r="H685" s="178"/>
      <c r="I685" s="179"/>
      <c r="J685" s="179"/>
      <c r="K685" s="179"/>
      <c r="L685" s="179"/>
      <c r="M685" s="91">
        <f t="shared" si="64"/>
        <v>0</v>
      </c>
      <c r="N685" s="179"/>
      <c r="O685" s="13" t="b">
        <f t="shared" si="65"/>
        <v>1</v>
      </c>
      <c r="P685" s="13" t="b">
        <f t="shared" si="66"/>
        <v>1</v>
      </c>
      <c r="Q685" s="13" t="b">
        <f t="shared" si="61"/>
        <v>1</v>
      </c>
      <c r="R685" s="13" t="b">
        <f t="shared" si="62"/>
        <v>1</v>
      </c>
      <c r="S685" s="13" t="b">
        <f t="shared" si="63"/>
        <v>1</v>
      </c>
    </row>
    <row r="686" spans="1:19" ht="15.75">
      <c r="A686" s="90">
        <v>671</v>
      </c>
      <c r="B686" s="185"/>
      <c r="C686" s="185"/>
      <c r="D686" s="177"/>
      <c r="E686" s="177"/>
      <c r="F686" s="177"/>
      <c r="G686" s="178"/>
      <c r="H686" s="178"/>
      <c r="I686" s="179"/>
      <c r="J686" s="179"/>
      <c r="K686" s="179"/>
      <c r="L686" s="179"/>
      <c r="M686" s="91">
        <f t="shared" si="64"/>
        <v>0</v>
      </c>
      <c r="N686" s="179"/>
      <c r="O686" s="13" t="b">
        <f t="shared" si="65"/>
        <v>1</v>
      </c>
      <c r="P686" s="13" t="b">
        <f t="shared" si="66"/>
        <v>1</v>
      </c>
      <c r="Q686" s="13" t="b">
        <f t="shared" si="61"/>
        <v>1</v>
      </c>
      <c r="R686" s="13" t="b">
        <f t="shared" si="62"/>
        <v>1</v>
      </c>
      <c r="S686" s="13" t="b">
        <f t="shared" si="63"/>
        <v>1</v>
      </c>
    </row>
    <row r="687" spans="1:19" ht="15.75">
      <c r="A687" s="90">
        <v>672</v>
      </c>
      <c r="B687" s="185"/>
      <c r="C687" s="185"/>
      <c r="D687" s="177"/>
      <c r="E687" s="177"/>
      <c r="F687" s="177"/>
      <c r="G687" s="178"/>
      <c r="H687" s="178"/>
      <c r="I687" s="179"/>
      <c r="J687" s="179"/>
      <c r="K687" s="179"/>
      <c r="L687" s="179"/>
      <c r="M687" s="91">
        <f t="shared" si="64"/>
        <v>0</v>
      </c>
      <c r="N687" s="179"/>
      <c r="O687" s="13" t="b">
        <f t="shared" si="65"/>
        <v>1</v>
      </c>
      <c r="P687" s="13" t="b">
        <f t="shared" si="66"/>
        <v>1</v>
      </c>
      <c r="Q687" s="13" t="b">
        <f t="shared" si="61"/>
        <v>1</v>
      </c>
      <c r="R687" s="13" t="b">
        <f t="shared" si="62"/>
        <v>1</v>
      </c>
      <c r="S687" s="13" t="b">
        <f t="shared" si="63"/>
        <v>1</v>
      </c>
    </row>
    <row r="688" spans="1:19" ht="15.75">
      <c r="A688" s="90">
        <v>673</v>
      </c>
      <c r="B688" s="185"/>
      <c r="C688" s="185"/>
      <c r="D688" s="177"/>
      <c r="E688" s="177"/>
      <c r="F688" s="177"/>
      <c r="G688" s="178"/>
      <c r="H688" s="178"/>
      <c r="I688" s="179"/>
      <c r="J688" s="179"/>
      <c r="K688" s="179"/>
      <c r="L688" s="179"/>
      <c r="M688" s="91">
        <f t="shared" si="64"/>
        <v>0</v>
      </c>
      <c r="N688" s="179"/>
      <c r="O688" s="13" t="b">
        <f t="shared" si="65"/>
        <v>1</v>
      </c>
      <c r="P688" s="13" t="b">
        <f t="shared" si="66"/>
        <v>1</v>
      </c>
      <c r="Q688" s="13" t="b">
        <f t="shared" si="61"/>
        <v>1</v>
      </c>
      <c r="R688" s="13" t="b">
        <f t="shared" si="62"/>
        <v>1</v>
      </c>
      <c r="S688" s="13" t="b">
        <f t="shared" si="63"/>
        <v>1</v>
      </c>
    </row>
    <row r="689" spans="1:19" ht="15.75">
      <c r="A689" s="90">
        <v>674</v>
      </c>
      <c r="B689" s="185"/>
      <c r="C689" s="185"/>
      <c r="D689" s="177"/>
      <c r="E689" s="177"/>
      <c r="F689" s="177"/>
      <c r="G689" s="178"/>
      <c r="H689" s="178"/>
      <c r="I689" s="179"/>
      <c r="J689" s="179"/>
      <c r="K689" s="179"/>
      <c r="L689" s="179"/>
      <c r="M689" s="91">
        <f t="shared" si="64"/>
        <v>0</v>
      </c>
      <c r="N689" s="179"/>
      <c r="O689" s="13" t="b">
        <f t="shared" si="65"/>
        <v>1</v>
      </c>
      <c r="P689" s="13" t="b">
        <f t="shared" si="66"/>
        <v>1</v>
      </c>
      <c r="Q689" s="13" t="b">
        <f t="shared" si="61"/>
        <v>1</v>
      </c>
      <c r="R689" s="13" t="b">
        <f t="shared" si="62"/>
        <v>1</v>
      </c>
      <c r="S689" s="13" t="b">
        <f t="shared" si="63"/>
        <v>1</v>
      </c>
    </row>
    <row r="690" spans="1:19" ht="15.75">
      <c r="A690" s="90">
        <v>675</v>
      </c>
      <c r="B690" s="185"/>
      <c r="C690" s="185"/>
      <c r="D690" s="177"/>
      <c r="E690" s="177"/>
      <c r="F690" s="177"/>
      <c r="G690" s="178"/>
      <c r="H690" s="178"/>
      <c r="I690" s="179"/>
      <c r="J690" s="179"/>
      <c r="K690" s="179"/>
      <c r="L690" s="179"/>
      <c r="M690" s="91">
        <f t="shared" si="64"/>
        <v>0</v>
      </c>
      <c r="N690" s="179"/>
      <c r="O690" s="13" t="b">
        <f t="shared" si="65"/>
        <v>1</v>
      </c>
      <c r="P690" s="13" t="b">
        <f t="shared" si="66"/>
        <v>1</v>
      </c>
      <c r="Q690" s="13" t="b">
        <f t="shared" si="61"/>
        <v>1</v>
      </c>
      <c r="R690" s="13" t="b">
        <f t="shared" si="62"/>
        <v>1</v>
      </c>
      <c r="S690" s="13" t="b">
        <f t="shared" si="63"/>
        <v>1</v>
      </c>
    </row>
    <row r="691" spans="1:19" ht="15.75">
      <c r="A691" s="90">
        <v>676</v>
      </c>
      <c r="B691" s="185"/>
      <c r="C691" s="185"/>
      <c r="D691" s="177"/>
      <c r="E691" s="177"/>
      <c r="F691" s="177"/>
      <c r="G691" s="178"/>
      <c r="H691" s="178"/>
      <c r="I691" s="179"/>
      <c r="J691" s="179"/>
      <c r="K691" s="179"/>
      <c r="L691" s="179"/>
      <c r="M691" s="91">
        <f t="shared" si="64"/>
        <v>0</v>
      </c>
      <c r="N691" s="179"/>
      <c r="O691" s="13" t="b">
        <f t="shared" si="65"/>
        <v>1</v>
      </c>
      <c r="P691" s="13" t="b">
        <f t="shared" si="66"/>
        <v>1</v>
      </c>
      <c r="Q691" s="13" t="b">
        <f t="shared" si="61"/>
        <v>1</v>
      </c>
      <c r="R691" s="13" t="b">
        <f t="shared" si="62"/>
        <v>1</v>
      </c>
      <c r="S691" s="13" t="b">
        <f t="shared" si="63"/>
        <v>1</v>
      </c>
    </row>
    <row r="692" spans="1:19" ht="15.75">
      <c r="A692" s="90">
        <v>677</v>
      </c>
      <c r="B692" s="185"/>
      <c r="C692" s="185"/>
      <c r="D692" s="177"/>
      <c r="E692" s="177"/>
      <c r="F692" s="177"/>
      <c r="G692" s="178"/>
      <c r="H692" s="178"/>
      <c r="I692" s="179"/>
      <c r="J692" s="179"/>
      <c r="K692" s="179"/>
      <c r="L692" s="179"/>
      <c r="M692" s="91">
        <f t="shared" si="64"/>
        <v>0</v>
      </c>
      <c r="N692" s="179"/>
      <c r="O692" s="13" t="b">
        <f t="shared" si="65"/>
        <v>1</v>
      </c>
      <c r="P692" s="13" t="b">
        <f t="shared" si="66"/>
        <v>1</v>
      </c>
      <c r="Q692" s="13" t="b">
        <f t="shared" si="61"/>
        <v>1</v>
      </c>
      <c r="R692" s="13" t="b">
        <f t="shared" si="62"/>
        <v>1</v>
      </c>
      <c r="S692" s="13" t="b">
        <f t="shared" si="63"/>
        <v>1</v>
      </c>
    </row>
    <row r="693" spans="1:19" ht="15.75">
      <c r="A693" s="90">
        <v>678</v>
      </c>
      <c r="B693" s="185"/>
      <c r="C693" s="185"/>
      <c r="D693" s="177"/>
      <c r="E693" s="177"/>
      <c r="F693" s="177"/>
      <c r="G693" s="178"/>
      <c r="H693" s="178"/>
      <c r="I693" s="179"/>
      <c r="J693" s="179"/>
      <c r="K693" s="179"/>
      <c r="L693" s="179"/>
      <c r="M693" s="91">
        <f t="shared" si="64"/>
        <v>0</v>
      </c>
      <c r="N693" s="179"/>
      <c r="O693" s="13" t="b">
        <f t="shared" si="65"/>
        <v>1</v>
      </c>
      <c r="P693" s="13" t="b">
        <f t="shared" si="66"/>
        <v>1</v>
      </c>
      <c r="Q693" s="13" t="b">
        <f t="shared" si="61"/>
        <v>1</v>
      </c>
      <c r="R693" s="13" t="b">
        <f t="shared" si="62"/>
        <v>1</v>
      </c>
      <c r="S693" s="13" t="b">
        <f t="shared" si="63"/>
        <v>1</v>
      </c>
    </row>
    <row r="694" spans="1:19" ht="15.75">
      <c r="A694" s="90">
        <v>679</v>
      </c>
      <c r="B694" s="185"/>
      <c r="C694" s="185"/>
      <c r="D694" s="177"/>
      <c r="E694" s="177"/>
      <c r="F694" s="177"/>
      <c r="G694" s="178"/>
      <c r="H694" s="178"/>
      <c r="I694" s="179"/>
      <c r="J694" s="179"/>
      <c r="K694" s="179"/>
      <c r="L694" s="179"/>
      <c r="M694" s="91">
        <f t="shared" si="64"/>
        <v>0</v>
      </c>
      <c r="N694" s="179"/>
      <c r="O694" s="13" t="b">
        <f t="shared" si="65"/>
        <v>1</v>
      </c>
      <c r="P694" s="13" t="b">
        <f t="shared" si="66"/>
        <v>1</v>
      </c>
      <c r="Q694" s="13" t="b">
        <f t="shared" si="61"/>
        <v>1</v>
      </c>
      <c r="R694" s="13" t="b">
        <f t="shared" si="62"/>
        <v>1</v>
      </c>
      <c r="S694" s="13" t="b">
        <f t="shared" si="63"/>
        <v>1</v>
      </c>
    </row>
    <row r="695" spans="1:19" ht="15.75">
      <c r="A695" s="90">
        <v>680</v>
      </c>
      <c r="B695" s="185"/>
      <c r="C695" s="185"/>
      <c r="D695" s="177"/>
      <c r="E695" s="177"/>
      <c r="F695" s="177"/>
      <c r="G695" s="178"/>
      <c r="H695" s="178"/>
      <c r="I695" s="179"/>
      <c r="J695" s="179"/>
      <c r="K695" s="179"/>
      <c r="L695" s="179"/>
      <c r="M695" s="91">
        <f t="shared" si="64"/>
        <v>0</v>
      </c>
      <c r="N695" s="179"/>
      <c r="O695" s="13" t="b">
        <f t="shared" si="65"/>
        <v>1</v>
      </c>
      <c r="P695" s="13" t="b">
        <f t="shared" si="66"/>
        <v>1</v>
      </c>
      <c r="Q695" s="13" t="b">
        <f t="shared" si="61"/>
        <v>1</v>
      </c>
      <c r="R695" s="13" t="b">
        <f t="shared" si="62"/>
        <v>1</v>
      </c>
      <c r="S695" s="13" t="b">
        <f t="shared" si="63"/>
        <v>1</v>
      </c>
    </row>
    <row r="696" spans="1:19" ht="15.75">
      <c r="A696" s="90">
        <v>681</v>
      </c>
      <c r="B696" s="185"/>
      <c r="C696" s="185"/>
      <c r="D696" s="177"/>
      <c r="E696" s="177"/>
      <c r="F696" s="177"/>
      <c r="G696" s="178"/>
      <c r="H696" s="178"/>
      <c r="I696" s="179"/>
      <c r="J696" s="179"/>
      <c r="K696" s="179"/>
      <c r="L696" s="179"/>
      <c r="M696" s="91">
        <f t="shared" si="64"/>
        <v>0</v>
      </c>
      <c r="N696" s="179"/>
      <c r="O696" s="13" t="b">
        <f t="shared" si="65"/>
        <v>1</v>
      </c>
      <c r="P696" s="13" t="b">
        <f t="shared" si="66"/>
        <v>1</v>
      </c>
      <c r="Q696" s="13" t="b">
        <f t="shared" si="61"/>
        <v>1</v>
      </c>
      <c r="R696" s="13" t="b">
        <f t="shared" si="62"/>
        <v>1</v>
      </c>
      <c r="S696" s="13" t="b">
        <f t="shared" si="63"/>
        <v>1</v>
      </c>
    </row>
    <row r="697" spans="1:19" ht="15.75">
      <c r="A697" s="90">
        <v>682</v>
      </c>
      <c r="B697" s="185"/>
      <c r="C697" s="185"/>
      <c r="D697" s="177"/>
      <c r="E697" s="177"/>
      <c r="F697" s="177"/>
      <c r="G697" s="178"/>
      <c r="H697" s="178"/>
      <c r="I697" s="179"/>
      <c r="J697" s="179"/>
      <c r="K697" s="179"/>
      <c r="L697" s="179"/>
      <c r="M697" s="91">
        <f t="shared" si="64"/>
        <v>0</v>
      </c>
      <c r="N697" s="179"/>
      <c r="O697" s="13" t="b">
        <f t="shared" si="65"/>
        <v>1</v>
      </c>
      <c r="P697" s="13" t="b">
        <f t="shared" si="66"/>
        <v>1</v>
      </c>
      <c r="Q697" s="13" t="b">
        <f t="shared" si="61"/>
        <v>1</v>
      </c>
      <c r="R697" s="13" t="b">
        <f t="shared" si="62"/>
        <v>1</v>
      </c>
      <c r="S697" s="13" t="b">
        <f t="shared" si="63"/>
        <v>1</v>
      </c>
    </row>
    <row r="698" spans="1:19" ht="15.75">
      <c r="A698" s="90">
        <v>683</v>
      </c>
      <c r="B698" s="185"/>
      <c r="C698" s="185"/>
      <c r="D698" s="177"/>
      <c r="E698" s="177"/>
      <c r="F698" s="177"/>
      <c r="G698" s="178"/>
      <c r="H698" s="178"/>
      <c r="I698" s="179"/>
      <c r="J698" s="179"/>
      <c r="K698" s="179"/>
      <c r="L698" s="179"/>
      <c r="M698" s="91">
        <f t="shared" si="64"/>
        <v>0</v>
      </c>
      <c r="N698" s="179"/>
      <c r="O698" s="13" t="b">
        <f t="shared" si="65"/>
        <v>1</v>
      </c>
      <c r="P698" s="13" t="b">
        <f t="shared" si="66"/>
        <v>1</v>
      </c>
      <c r="Q698" s="13" t="b">
        <f t="shared" si="61"/>
        <v>1</v>
      </c>
      <c r="R698" s="13" t="b">
        <f t="shared" si="62"/>
        <v>1</v>
      </c>
      <c r="S698" s="13" t="b">
        <f t="shared" si="63"/>
        <v>1</v>
      </c>
    </row>
    <row r="699" spans="1:19" ht="15.75">
      <c r="A699" s="90">
        <v>684</v>
      </c>
      <c r="B699" s="185"/>
      <c r="C699" s="185"/>
      <c r="D699" s="177"/>
      <c r="E699" s="177"/>
      <c r="F699" s="177"/>
      <c r="G699" s="178"/>
      <c r="H699" s="178"/>
      <c r="I699" s="179"/>
      <c r="J699" s="179"/>
      <c r="K699" s="179"/>
      <c r="L699" s="179"/>
      <c r="M699" s="91">
        <f t="shared" si="64"/>
        <v>0</v>
      </c>
      <c r="N699" s="179"/>
      <c r="O699" s="13" t="b">
        <f t="shared" si="65"/>
        <v>1</v>
      </c>
      <c r="P699" s="13" t="b">
        <f t="shared" si="66"/>
        <v>1</v>
      </c>
      <c r="Q699" s="13" t="b">
        <f t="shared" si="61"/>
        <v>1</v>
      </c>
      <c r="R699" s="13" t="b">
        <f t="shared" si="62"/>
        <v>1</v>
      </c>
      <c r="S699" s="13" t="b">
        <f t="shared" si="63"/>
        <v>1</v>
      </c>
    </row>
    <row r="700" spans="1:19" ht="15.75">
      <c r="A700" s="90">
        <v>685</v>
      </c>
      <c r="B700" s="185"/>
      <c r="C700" s="185"/>
      <c r="D700" s="177"/>
      <c r="E700" s="177"/>
      <c r="F700" s="177"/>
      <c r="G700" s="178"/>
      <c r="H700" s="178"/>
      <c r="I700" s="179"/>
      <c r="J700" s="179"/>
      <c r="K700" s="179"/>
      <c r="L700" s="179"/>
      <c r="M700" s="91">
        <f t="shared" si="64"/>
        <v>0</v>
      </c>
      <c r="N700" s="179"/>
      <c r="O700" s="13" t="b">
        <f t="shared" si="65"/>
        <v>1</v>
      </c>
      <c r="P700" s="13" t="b">
        <f t="shared" si="66"/>
        <v>1</v>
      </c>
      <c r="Q700" s="13" t="b">
        <f t="shared" si="61"/>
        <v>1</v>
      </c>
      <c r="R700" s="13" t="b">
        <f t="shared" si="62"/>
        <v>1</v>
      </c>
      <c r="S700" s="13" t="b">
        <f t="shared" si="63"/>
        <v>1</v>
      </c>
    </row>
    <row r="701" spans="1:19" ht="15.75">
      <c r="A701" s="90">
        <v>686</v>
      </c>
      <c r="B701" s="185"/>
      <c r="C701" s="185"/>
      <c r="D701" s="177"/>
      <c r="E701" s="177"/>
      <c r="F701" s="177"/>
      <c r="G701" s="178"/>
      <c r="H701" s="178"/>
      <c r="I701" s="179"/>
      <c r="J701" s="179"/>
      <c r="K701" s="179"/>
      <c r="L701" s="179"/>
      <c r="M701" s="91">
        <f t="shared" si="64"/>
        <v>0</v>
      </c>
      <c r="N701" s="179"/>
      <c r="O701" s="13" t="b">
        <f t="shared" si="65"/>
        <v>1</v>
      </c>
      <c r="P701" s="13" t="b">
        <f t="shared" si="66"/>
        <v>1</v>
      </c>
      <c r="Q701" s="13" t="b">
        <f t="shared" si="61"/>
        <v>1</v>
      </c>
      <c r="R701" s="13" t="b">
        <f t="shared" si="62"/>
        <v>1</v>
      </c>
      <c r="S701" s="13" t="b">
        <f t="shared" si="63"/>
        <v>1</v>
      </c>
    </row>
    <row r="702" spans="1:19" ht="15.75">
      <c r="A702" s="90">
        <v>687</v>
      </c>
      <c r="B702" s="185"/>
      <c r="C702" s="185"/>
      <c r="D702" s="177"/>
      <c r="E702" s="177"/>
      <c r="F702" s="177"/>
      <c r="G702" s="178"/>
      <c r="H702" s="178"/>
      <c r="I702" s="179"/>
      <c r="J702" s="179"/>
      <c r="K702" s="179"/>
      <c r="L702" s="179"/>
      <c r="M702" s="91">
        <f t="shared" si="64"/>
        <v>0</v>
      </c>
      <c r="N702" s="179"/>
      <c r="O702" s="13" t="b">
        <f t="shared" si="65"/>
        <v>1</v>
      </c>
      <c r="P702" s="13" t="b">
        <f t="shared" si="66"/>
        <v>1</v>
      </c>
      <c r="Q702" s="13" t="b">
        <f t="shared" si="61"/>
        <v>1</v>
      </c>
      <c r="R702" s="13" t="b">
        <f t="shared" si="62"/>
        <v>1</v>
      </c>
      <c r="S702" s="13" t="b">
        <f t="shared" si="63"/>
        <v>1</v>
      </c>
    </row>
    <row r="703" spans="1:19" ht="15.75">
      <c r="A703" s="90">
        <v>688</v>
      </c>
      <c r="B703" s="185"/>
      <c r="C703" s="185"/>
      <c r="D703" s="177"/>
      <c r="E703" s="177"/>
      <c r="F703" s="177"/>
      <c r="G703" s="178"/>
      <c r="H703" s="178"/>
      <c r="I703" s="179"/>
      <c r="J703" s="179"/>
      <c r="K703" s="179"/>
      <c r="L703" s="179"/>
      <c r="M703" s="91">
        <f t="shared" si="64"/>
        <v>0</v>
      </c>
      <c r="N703" s="179"/>
      <c r="O703" s="13" t="b">
        <f t="shared" si="65"/>
        <v>1</v>
      </c>
      <c r="P703" s="13" t="b">
        <f t="shared" si="66"/>
        <v>1</v>
      </c>
      <c r="Q703" s="13" t="b">
        <f t="shared" si="61"/>
        <v>1</v>
      </c>
      <c r="R703" s="13" t="b">
        <f t="shared" si="62"/>
        <v>1</v>
      </c>
      <c r="S703" s="13" t="b">
        <f t="shared" si="63"/>
        <v>1</v>
      </c>
    </row>
    <row r="704" spans="1:19" ht="15.75">
      <c r="A704" s="90">
        <v>689</v>
      </c>
      <c r="B704" s="185"/>
      <c r="C704" s="185"/>
      <c r="D704" s="177"/>
      <c r="E704" s="177"/>
      <c r="F704" s="177"/>
      <c r="G704" s="178"/>
      <c r="H704" s="178"/>
      <c r="I704" s="179"/>
      <c r="J704" s="179"/>
      <c r="K704" s="179"/>
      <c r="L704" s="179"/>
      <c r="M704" s="91">
        <f t="shared" si="64"/>
        <v>0</v>
      </c>
      <c r="N704" s="179"/>
      <c r="O704" s="13" t="b">
        <f t="shared" si="65"/>
        <v>1</v>
      </c>
      <c r="P704" s="13" t="b">
        <f t="shared" si="66"/>
        <v>1</v>
      </c>
      <c r="Q704" s="13" t="b">
        <f t="shared" si="61"/>
        <v>1</v>
      </c>
      <c r="R704" s="13" t="b">
        <f t="shared" si="62"/>
        <v>1</v>
      </c>
      <c r="S704" s="13" t="b">
        <f t="shared" si="63"/>
        <v>1</v>
      </c>
    </row>
    <row r="705" spans="1:19" ht="15.75">
      <c r="A705" s="90">
        <v>690</v>
      </c>
      <c r="B705" s="185"/>
      <c r="C705" s="185"/>
      <c r="D705" s="177"/>
      <c r="E705" s="177"/>
      <c r="F705" s="177"/>
      <c r="G705" s="178"/>
      <c r="H705" s="178"/>
      <c r="I705" s="179"/>
      <c r="J705" s="179"/>
      <c r="K705" s="179"/>
      <c r="L705" s="179"/>
      <c r="M705" s="91">
        <f t="shared" si="64"/>
        <v>0</v>
      </c>
      <c r="N705" s="179"/>
      <c r="O705" s="13" t="b">
        <f t="shared" si="65"/>
        <v>1</v>
      </c>
      <c r="P705" s="13" t="b">
        <f t="shared" si="66"/>
        <v>1</v>
      </c>
      <c r="Q705" s="13" t="b">
        <f t="shared" si="61"/>
        <v>1</v>
      </c>
      <c r="R705" s="13" t="b">
        <f t="shared" si="62"/>
        <v>1</v>
      </c>
      <c r="S705" s="13" t="b">
        <f t="shared" si="63"/>
        <v>1</v>
      </c>
    </row>
    <row r="706" spans="1:19" ht="15.75">
      <c r="A706" s="90">
        <v>691</v>
      </c>
      <c r="B706" s="185"/>
      <c r="C706" s="185"/>
      <c r="D706" s="177"/>
      <c r="E706" s="177"/>
      <c r="F706" s="177"/>
      <c r="G706" s="178"/>
      <c r="H706" s="178"/>
      <c r="I706" s="179"/>
      <c r="J706" s="179"/>
      <c r="K706" s="179"/>
      <c r="L706" s="179"/>
      <c r="M706" s="91">
        <f t="shared" si="64"/>
        <v>0</v>
      </c>
      <c r="N706" s="179"/>
      <c r="O706" s="13" t="b">
        <f t="shared" si="65"/>
        <v>1</v>
      </c>
      <c r="P706" s="13" t="b">
        <f t="shared" si="66"/>
        <v>1</v>
      </c>
      <c r="Q706" s="13" t="b">
        <f t="shared" si="61"/>
        <v>1</v>
      </c>
      <c r="R706" s="13" t="b">
        <f t="shared" si="62"/>
        <v>1</v>
      </c>
      <c r="S706" s="13" t="b">
        <f t="shared" si="63"/>
        <v>1</v>
      </c>
    </row>
    <row r="707" spans="1:19" ht="15.75">
      <c r="A707" s="90">
        <v>692</v>
      </c>
      <c r="B707" s="185"/>
      <c r="C707" s="185"/>
      <c r="D707" s="177"/>
      <c r="E707" s="177"/>
      <c r="F707" s="177"/>
      <c r="G707" s="178"/>
      <c r="H707" s="178"/>
      <c r="I707" s="179"/>
      <c r="J707" s="179"/>
      <c r="K707" s="179"/>
      <c r="L707" s="179"/>
      <c r="M707" s="91">
        <f t="shared" si="64"/>
        <v>0</v>
      </c>
      <c r="N707" s="179"/>
      <c r="O707" s="13" t="b">
        <f t="shared" si="65"/>
        <v>1</v>
      </c>
      <c r="P707" s="13" t="b">
        <f t="shared" si="66"/>
        <v>1</v>
      </c>
      <c r="Q707" s="13" t="b">
        <f t="shared" si="61"/>
        <v>1</v>
      </c>
      <c r="R707" s="13" t="b">
        <f t="shared" si="62"/>
        <v>1</v>
      </c>
      <c r="S707" s="13" t="b">
        <f t="shared" si="63"/>
        <v>1</v>
      </c>
    </row>
    <row r="708" spans="1:19" ht="15.75">
      <c r="A708" s="90">
        <v>693</v>
      </c>
      <c r="B708" s="185"/>
      <c r="C708" s="185"/>
      <c r="D708" s="177"/>
      <c r="E708" s="177"/>
      <c r="F708" s="177"/>
      <c r="G708" s="178"/>
      <c r="H708" s="178"/>
      <c r="I708" s="179"/>
      <c r="J708" s="179"/>
      <c r="K708" s="179"/>
      <c r="L708" s="179"/>
      <c r="M708" s="91">
        <f t="shared" si="64"/>
        <v>0</v>
      </c>
      <c r="N708" s="179"/>
      <c r="O708" s="13" t="b">
        <f t="shared" si="65"/>
        <v>1</v>
      </c>
      <c r="P708" s="13" t="b">
        <f t="shared" si="66"/>
        <v>1</v>
      </c>
      <c r="Q708" s="13" t="b">
        <f t="shared" si="61"/>
        <v>1</v>
      </c>
      <c r="R708" s="13" t="b">
        <f t="shared" si="62"/>
        <v>1</v>
      </c>
      <c r="S708" s="13" t="b">
        <f t="shared" si="63"/>
        <v>1</v>
      </c>
    </row>
    <row r="709" spans="1:19" ht="15.75">
      <c r="A709" s="90">
        <v>694</v>
      </c>
      <c r="B709" s="185"/>
      <c r="C709" s="185"/>
      <c r="D709" s="177"/>
      <c r="E709" s="177"/>
      <c r="F709" s="177"/>
      <c r="G709" s="178"/>
      <c r="H709" s="178"/>
      <c r="I709" s="179"/>
      <c r="J709" s="179"/>
      <c r="K709" s="179"/>
      <c r="L709" s="179"/>
      <c r="M709" s="91">
        <f t="shared" si="64"/>
        <v>0</v>
      </c>
      <c r="N709" s="179"/>
      <c r="O709" s="13" t="b">
        <f t="shared" si="65"/>
        <v>1</v>
      </c>
      <c r="P709" s="13" t="b">
        <f t="shared" si="66"/>
        <v>1</v>
      </c>
      <c r="Q709" s="13" t="b">
        <f t="shared" si="61"/>
        <v>1</v>
      </c>
      <c r="R709" s="13" t="b">
        <f t="shared" si="62"/>
        <v>1</v>
      </c>
      <c r="S709" s="13" t="b">
        <f t="shared" si="63"/>
        <v>1</v>
      </c>
    </row>
    <row r="710" spans="1:19" ht="15.75">
      <c r="A710" s="90">
        <v>695</v>
      </c>
      <c r="B710" s="185"/>
      <c r="C710" s="185"/>
      <c r="D710" s="177"/>
      <c r="E710" s="177"/>
      <c r="F710" s="177"/>
      <c r="G710" s="178"/>
      <c r="H710" s="178"/>
      <c r="I710" s="179"/>
      <c r="J710" s="179"/>
      <c r="K710" s="179"/>
      <c r="L710" s="179"/>
      <c r="M710" s="91">
        <f t="shared" si="64"/>
        <v>0</v>
      </c>
      <c r="N710" s="179"/>
      <c r="O710" s="13" t="b">
        <f t="shared" si="65"/>
        <v>1</v>
      </c>
      <c r="P710" s="13" t="b">
        <f t="shared" si="66"/>
        <v>1</v>
      </c>
      <c r="Q710" s="13" t="b">
        <f t="shared" si="61"/>
        <v>1</v>
      </c>
      <c r="R710" s="13" t="b">
        <f t="shared" si="62"/>
        <v>1</v>
      </c>
      <c r="S710" s="13" t="b">
        <f t="shared" si="63"/>
        <v>1</v>
      </c>
    </row>
    <row r="711" spans="1:19" ht="15.75">
      <c r="A711" s="90">
        <v>696</v>
      </c>
      <c r="B711" s="185"/>
      <c r="C711" s="185"/>
      <c r="D711" s="177"/>
      <c r="E711" s="177"/>
      <c r="F711" s="177"/>
      <c r="G711" s="178"/>
      <c r="H711" s="178"/>
      <c r="I711" s="179"/>
      <c r="J711" s="179"/>
      <c r="K711" s="179"/>
      <c r="L711" s="179"/>
      <c r="M711" s="91">
        <f t="shared" si="64"/>
        <v>0</v>
      </c>
      <c r="N711" s="179"/>
      <c r="O711" s="13" t="b">
        <f t="shared" si="65"/>
        <v>1</v>
      </c>
      <c r="P711" s="13" t="b">
        <f t="shared" si="66"/>
        <v>1</v>
      </c>
      <c r="Q711" s="13" t="b">
        <f t="shared" si="61"/>
        <v>1</v>
      </c>
      <c r="R711" s="13" t="b">
        <f t="shared" si="62"/>
        <v>1</v>
      </c>
      <c r="S711" s="13" t="b">
        <f t="shared" si="63"/>
        <v>1</v>
      </c>
    </row>
    <row r="712" spans="1:19" ht="15.75">
      <c r="A712" s="90">
        <v>697</v>
      </c>
      <c r="B712" s="185"/>
      <c r="C712" s="185"/>
      <c r="D712" s="177"/>
      <c r="E712" s="177"/>
      <c r="F712" s="177"/>
      <c r="G712" s="178"/>
      <c r="H712" s="178"/>
      <c r="I712" s="179"/>
      <c r="J712" s="179"/>
      <c r="K712" s="179"/>
      <c r="L712" s="179"/>
      <c r="M712" s="91">
        <f t="shared" si="64"/>
        <v>0</v>
      </c>
      <c r="N712" s="179"/>
      <c r="O712" s="13" t="b">
        <f t="shared" si="65"/>
        <v>1</v>
      </c>
      <c r="P712" s="13" t="b">
        <f t="shared" si="66"/>
        <v>1</v>
      </c>
      <c r="Q712" s="13" t="b">
        <f t="shared" si="61"/>
        <v>1</v>
      </c>
      <c r="R712" s="13" t="b">
        <f t="shared" si="62"/>
        <v>1</v>
      </c>
      <c r="S712" s="13" t="b">
        <f t="shared" si="63"/>
        <v>1</v>
      </c>
    </row>
    <row r="713" spans="1:19" ht="15.75">
      <c r="A713" s="90">
        <v>698</v>
      </c>
      <c r="B713" s="185"/>
      <c r="C713" s="185"/>
      <c r="D713" s="177"/>
      <c r="E713" s="177"/>
      <c r="F713" s="177"/>
      <c r="G713" s="178"/>
      <c r="H713" s="178"/>
      <c r="I713" s="179"/>
      <c r="J713" s="179"/>
      <c r="K713" s="179"/>
      <c r="L713" s="179"/>
      <c r="M713" s="91">
        <f t="shared" si="64"/>
        <v>0</v>
      </c>
      <c r="N713" s="179"/>
      <c r="O713" s="13" t="b">
        <f t="shared" si="65"/>
        <v>1</v>
      </c>
      <c r="P713" s="13" t="b">
        <f t="shared" si="66"/>
        <v>1</v>
      </c>
      <c r="Q713" s="13" t="b">
        <f t="shared" si="61"/>
        <v>1</v>
      </c>
      <c r="R713" s="13" t="b">
        <f t="shared" si="62"/>
        <v>1</v>
      </c>
      <c r="S713" s="13" t="b">
        <f t="shared" si="63"/>
        <v>1</v>
      </c>
    </row>
    <row r="714" spans="1:19" ht="15.75">
      <c r="A714" s="90">
        <v>699</v>
      </c>
      <c r="B714" s="185"/>
      <c r="C714" s="185"/>
      <c r="D714" s="177"/>
      <c r="E714" s="177"/>
      <c r="F714" s="177"/>
      <c r="G714" s="178"/>
      <c r="H714" s="178"/>
      <c r="I714" s="179"/>
      <c r="J714" s="179"/>
      <c r="K714" s="179"/>
      <c r="L714" s="179"/>
      <c r="M714" s="91">
        <f t="shared" si="64"/>
        <v>0</v>
      </c>
      <c r="N714" s="179"/>
      <c r="O714" s="13" t="b">
        <f t="shared" si="65"/>
        <v>1</v>
      </c>
      <c r="P714" s="13" t="b">
        <f t="shared" si="66"/>
        <v>1</v>
      </c>
      <c r="Q714" s="13" t="b">
        <f t="shared" si="61"/>
        <v>1</v>
      </c>
      <c r="R714" s="13" t="b">
        <f t="shared" si="62"/>
        <v>1</v>
      </c>
      <c r="S714" s="13" t="b">
        <f t="shared" si="63"/>
        <v>1</v>
      </c>
    </row>
    <row r="715" spans="1:19" ht="15.75">
      <c r="A715" s="90">
        <v>700</v>
      </c>
      <c r="B715" s="185"/>
      <c r="C715" s="185"/>
      <c r="D715" s="177"/>
      <c r="E715" s="177"/>
      <c r="F715" s="177"/>
      <c r="G715" s="178"/>
      <c r="H715" s="178"/>
      <c r="I715" s="179"/>
      <c r="J715" s="179"/>
      <c r="K715" s="179"/>
      <c r="L715" s="179"/>
      <c r="M715" s="91">
        <f t="shared" si="64"/>
        <v>0</v>
      </c>
      <c r="N715" s="179"/>
      <c r="O715" s="13" t="b">
        <f t="shared" si="65"/>
        <v>1</v>
      </c>
      <c r="P715" s="13" t="b">
        <f t="shared" si="66"/>
        <v>1</v>
      </c>
      <c r="Q715" s="13" t="b">
        <f t="shared" si="61"/>
        <v>1</v>
      </c>
      <c r="R715" s="13" t="b">
        <f t="shared" si="62"/>
        <v>1</v>
      </c>
      <c r="S715" s="13" t="b">
        <f t="shared" si="63"/>
        <v>1</v>
      </c>
    </row>
    <row r="716" spans="1:19" ht="15.75">
      <c r="A716" s="90">
        <v>701</v>
      </c>
      <c r="B716" s="185"/>
      <c r="C716" s="185"/>
      <c r="D716" s="177"/>
      <c r="E716" s="177"/>
      <c r="F716" s="177"/>
      <c r="G716" s="178"/>
      <c r="H716" s="178"/>
      <c r="I716" s="179"/>
      <c r="J716" s="179"/>
      <c r="K716" s="179"/>
      <c r="L716" s="179"/>
      <c r="M716" s="91">
        <f t="shared" si="64"/>
        <v>0</v>
      </c>
      <c r="N716" s="179"/>
      <c r="O716" s="13" t="b">
        <f t="shared" si="65"/>
        <v>1</v>
      </c>
      <c r="P716" s="13" t="b">
        <f t="shared" si="66"/>
        <v>1</v>
      </c>
      <c r="Q716" s="13" t="b">
        <f t="shared" si="61"/>
        <v>1</v>
      </c>
      <c r="R716" s="13" t="b">
        <f t="shared" si="62"/>
        <v>1</v>
      </c>
      <c r="S716" s="13" t="b">
        <f t="shared" si="63"/>
        <v>1</v>
      </c>
    </row>
    <row r="717" spans="1:19" ht="15.75">
      <c r="A717" s="90">
        <v>702</v>
      </c>
      <c r="B717" s="185"/>
      <c r="C717" s="185"/>
      <c r="D717" s="177"/>
      <c r="E717" s="177"/>
      <c r="F717" s="177"/>
      <c r="G717" s="178"/>
      <c r="H717" s="178"/>
      <c r="I717" s="179"/>
      <c r="J717" s="179"/>
      <c r="K717" s="179"/>
      <c r="L717" s="179"/>
      <c r="M717" s="91">
        <f t="shared" si="64"/>
        <v>0</v>
      </c>
      <c r="N717" s="179"/>
      <c r="O717" s="13" t="b">
        <f t="shared" si="65"/>
        <v>1</v>
      </c>
      <c r="P717" s="13" t="b">
        <f t="shared" si="66"/>
        <v>1</v>
      </c>
      <c r="Q717" s="13" t="b">
        <f t="shared" si="61"/>
        <v>1</v>
      </c>
      <c r="R717" s="13" t="b">
        <f t="shared" si="62"/>
        <v>1</v>
      </c>
      <c r="S717" s="13" t="b">
        <f t="shared" si="63"/>
        <v>1</v>
      </c>
    </row>
    <row r="718" spans="1:19" ht="15.75">
      <c r="A718" s="90">
        <v>703</v>
      </c>
      <c r="B718" s="185"/>
      <c r="C718" s="185"/>
      <c r="D718" s="177"/>
      <c r="E718" s="177"/>
      <c r="F718" s="177"/>
      <c r="G718" s="178"/>
      <c r="H718" s="178"/>
      <c r="I718" s="179"/>
      <c r="J718" s="179"/>
      <c r="K718" s="179"/>
      <c r="L718" s="179"/>
      <c r="M718" s="91">
        <f t="shared" si="64"/>
        <v>0</v>
      </c>
      <c r="N718" s="179"/>
      <c r="O718" s="13" t="b">
        <f t="shared" si="65"/>
        <v>1</v>
      </c>
      <c r="P718" s="13" t="b">
        <f t="shared" si="66"/>
        <v>1</v>
      </c>
      <c r="Q718" s="13" t="b">
        <f t="shared" si="61"/>
        <v>1</v>
      </c>
      <c r="R718" s="13" t="b">
        <f t="shared" si="62"/>
        <v>1</v>
      </c>
      <c r="S718" s="13" t="b">
        <f t="shared" si="63"/>
        <v>1</v>
      </c>
    </row>
    <row r="719" spans="1:19" ht="15.75">
      <c r="A719" s="90">
        <v>704</v>
      </c>
      <c r="B719" s="185"/>
      <c r="C719" s="185"/>
      <c r="D719" s="177"/>
      <c r="E719" s="177"/>
      <c r="F719" s="177"/>
      <c r="G719" s="178"/>
      <c r="H719" s="178"/>
      <c r="I719" s="179"/>
      <c r="J719" s="179"/>
      <c r="K719" s="179"/>
      <c r="L719" s="179"/>
      <c r="M719" s="91">
        <f t="shared" si="64"/>
        <v>0</v>
      </c>
      <c r="N719" s="179"/>
      <c r="O719" s="13" t="b">
        <f t="shared" si="65"/>
        <v>1</v>
      </c>
      <c r="P719" s="13" t="b">
        <f t="shared" si="66"/>
        <v>1</v>
      </c>
      <c r="Q719" s="13" t="b">
        <f t="shared" si="61"/>
        <v>1</v>
      </c>
      <c r="R719" s="13" t="b">
        <f t="shared" si="62"/>
        <v>1</v>
      </c>
      <c r="S719" s="13" t="b">
        <f t="shared" si="63"/>
        <v>1</v>
      </c>
    </row>
    <row r="720" spans="1:19" ht="15.75">
      <c r="A720" s="90">
        <v>705</v>
      </c>
      <c r="B720" s="185"/>
      <c r="C720" s="185"/>
      <c r="D720" s="177"/>
      <c r="E720" s="177"/>
      <c r="F720" s="177"/>
      <c r="G720" s="178"/>
      <c r="H720" s="178"/>
      <c r="I720" s="179"/>
      <c r="J720" s="179"/>
      <c r="K720" s="179"/>
      <c r="L720" s="179"/>
      <c r="M720" s="91">
        <f t="shared" si="64"/>
        <v>0</v>
      </c>
      <c r="N720" s="179"/>
      <c r="O720" s="13" t="b">
        <f t="shared" si="65"/>
        <v>1</v>
      </c>
      <c r="P720" s="13" t="b">
        <f t="shared" si="66"/>
        <v>1</v>
      </c>
      <c r="Q720" s="13" t="b">
        <f t="shared" ref="Q720:Q783" si="67">IF(D720="",TRUE,(IF(ISNUMBER(MATCH(D720,CountriesList,0)),TRUE,FALSE)))</f>
        <v>1</v>
      </c>
      <c r="R720" s="13" t="b">
        <f t="shared" ref="R720:R783" si="68">IF(E720="",TRUE,(IF(ISNUMBER(MATCH(E720,typeofentityList,0)),TRUE,FALSE)))</f>
        <v>1</v>
      </c>
      <c r="S720" s="13" t="b">
        <f t="shared" ref="S720:S783" si="69">IF(F720="",TRUE,(IF(ISNUMBER(MATCH(F720,RelationList,0)),TRUE,FALSE)))</f>
        <v>1</v>
      </c>
    </row>
    <row r="721" spans="1:19" ht="15.75">
      <c r="A721" s="90">
        <v>706</v>
      </c>
      <c r="B721" s="185"/>
      <c r="C721" s="185"/>
      <c r="D721" s="177"/>
      <c r="E721" s="177"/>
      <c r="F721" s="177"/>
      <c r="G721" s="178"/>
      <c r="H721" s="178"/>
      <c r="I721" s="179"/>
      <c r="J721" s="179"/>
      <c r="K721" s="179"/>
      <c r="L721" s="179"/>
      <c r="M721" s="91">
        <f t="shared" ref="M721:M784" si="70">SUM(I721:L721)</f>
        <v>0</v>
      </c>
      <c r="N721" s="179"/>
      <c r="O721" s="13" t="b">
        <f t="shared" si="65"/>
        <v>1</v>
      </c>
      <c r="P721" s="13" t="b">
        <f t="shared" si="66"/>
        <v>1</v>
      </c>
      <c r="Q721" s="13" t="b">
        <f t="shared" si="67"/>
        <v>1</v>
      </c>
      <c r="R721" s="13" t="b">
        <f t="shared" si="68"/>
        <v>1</v>
      </c>
      <c r="S721" s="13" t="b">
        <f t="shared" si="69"/>
        <v>1</v>
      </c>
    </row>
    <row r="722" spans="1:19" ht="15.75">
      <c r="A722" s="90">
        <v>707</v>
      </c>
      <c r="B722" s="185"/>
      <c r="C722" s="185"/>
      <c r="D722" s="177"/>
      <c r="E722" s="177"/>
      <c r="F722" s="177"/>
      <c r="G722" s="178"/>
      <c r="H722" s="178"/>
      <c r="I722" s="179"/>
      <c r="J722" s="179"/>
      <c r="K722" s="179"/>
      <c r="L722" s="179"/>
      <c r="M722" s="91">
        <f t="shared" si="70"/>
        <v>0</v>
      </c>
      <c r="N722" s="179"/>
      <c r="O722" s="13" t="b">
        <f t="shared" ref="O722:O785" si="71">IF(ISBLANK(B722),TRUE,IF(OR(ISBLANK(C722),ISBLANK(D722),ISBLANK(E722),ISBLANK(F722),ISBLANK(G722),ISBLANK(H722),ISBLANK(I722),ISBLANK(J722),ISBLANK(L722),ISBLANK(M722),ISBLANK(N722)),FALSE,TRUE))</f>
        <v>1</v>
      </c>
      <c r="P722" s="13" t="b">
        <f t="shared" ref="P722:P785" si="72">IF(OR(AND(B722="N/A",D722="N/A",E722="N/A",F722="N/A",G722=0,H722=0,M722=0,N722=0),AND(ISBLANK(B722),ISBLANK(D722),ISBLANK(E722),ISBLANK(F722),ISBLANK(G722),ISBLANK(H722),M722=0,ISBLANK(N722)),AND(NOT(ISBLANK(B722)),NOT(ISBLANK(D722)),NOT(ISBLANK(E722)),NOT(ISBLANK(F722)),B722&lt;&gt;"N/A",D722&lt;&gt;"N/A",E722&lt;&gt;"N/A",F722&lt;&gt;"N/A",OR(G722&lt;&gt;0,H722&lt;&gt;0,M722&gt;0,N722&lt;&gt;0))),TRUE,FALSE)</f>
        <v>1</v>
      </c>
      <c r="Q722" s="13" t="b">
        <f t="shared" si="67"/>
        <v>1</v>
      </c>
      <c r="R722" s="13" t="b">
        <f t="shared" si="68"/>
        <v>1</v>
      </c>
      <c r="S722" s="13" t="b">
        <f t="shared" si="69"/>
        <v>1</v>
      </c>
    </row>
    <row r="723" spans="1:19" ht="15.75">
      <c r="A723" s="90">
        <v>708</v>
      </c>
      <c r="B723" s="185"/>
      <c r="C723" s="185"/>
      <c r="D723" s="177"/>
      <c r="E723" s="177"/>
      <c r="F723" s="177"/>
      <c r="G723" s="178"/>
      <c r="H723" s="178"/>
      <c r="I723" s="179"/>
      <c r="J723" s="179"/>
      <c r="K723" s="179"/>
      <c r="L723" s="179"/>
      <c r="M723" s="91">
        <f t="shared" si="70"/>
        <v>0</v>
      </c>
      <c r="N723" s="179"/>
      <c r="O723" s="13" t="b">
        <f t="shared" si="71"/>
        <v>1</v>
      </c>
      <c r="P723" s="13" t="b">
        <f t="shared" si="72"/>
        <v>1</v>
      </c>
      <c r="Q723" s="13" t="b">
        <f t="shared" si="67"/>
        <v>1</v>
      </c>
      <c r="R723" s="13" t="b">
        <f t="shared" si="68"/>
        <v>1</v>
      </c>
      <c r="S723" s="13" t="b">
        <f t="shared" si="69"/>
        <v>1</v>
      </c>
    </row>
    <row r="724" spans="1:19" ht="15.75">
      <c r="A724" s="90">
        <v>709</v>
      </c>
      <c r="B724" s="185"/>
      <c r="C724" s="185"/>
      <c r="D724" s="177"/>
      <c r="E724" s="177"/>
      <c r="F724" s="177"/>
      <c r="G724" s="178"/>
      <c r="H724" s="178"/>
      <c r="I724" s="179"/>
      <c r="J724" s="179"/>
      <c r="K724" s="179"/>
      <c r="L724" s="179"/>
      <c r="M724" s="91">
        <f t="shared" si="70"/>
        <v>0</v>
      </c>
      <c r="N724" s="179"/>
      <c r="O724" s="13" t="b">
        <f t="shared" si="71"/>
        <v>1</v>
      </c>
      <c r="P724" s="13" t="b">
        <f t="shared" si="72"/>
        <v>1</v>
      </c>
      <c r="Q724" s="13" t="b">
        <f t="shared" si="67"/>
        <v>1</v>
      </c>
      <c r="R724" s="13" t="b">
        <f t="shared" si="68"/>
        <v>1</v>
      </c>
      <c r="S724" s="13" t="b">
        <f t="shared" si="69"/>
        <v>1</v>
      </c>
    </row>
    <row r="725" spans="1:19" ht="15.75">
      <c r="A725" s="90">
        <v>710</v>
      </c>
      <c r="B725" s="185"/>
      <c r="C725" s="185"/>
      <c r="D725" s="177"/>
      <c r="E725" s="177"/>
      <c r="F725" s="177"/>
      <c r="G725" s="178"/>
      <c r="H725" s="178"/>
      <c r="I725" s="179"/>
      <c r="J725" s="179"/>
      <c r="K725" s="179"/>
      <c r="L725" s="179"/>
      <c r="M725" s="91">
        <f t="shared" si="70"/>
        <v>0</v>
      </c>
      <c r="N725" s="179"/>
      <c r="O725" s="13" t="b">
        <f t="shared" si="71"/>
        <v>1</v>
      </c>
      <c r="P725" s="13" t="b">
        <f t="shared" si="72"/>
        <v>1</v>
      </c>
      <c r="Q725" s="13" t="b">
        <f t="shared" si="67"/>
        <v>1</v>
      </c>
      <c r="R725" s="13" t="b">
        <f t="shared" si="68"/>
        <v>1</v>
      </c>
      <c r="S725" s="13" t="b">
        <f t="shared" si="69"/>
        <v>1</v>
      </c>
    </row>
    <row r="726" spans="1:19" ht="15.75">
      <c r="A726" s="90">
        <v>711</v>
      </c>
      <c r="B726" s="185"/>
      <c r="C726" s="185"/>
      <c r="D726" s="177"/>
      <c r="E726" s="177"/>
      <c r="F726" s="177"/>
      <c r="G726" s="178"/>
      <c r="H726" s="178"/>
      <c r="I726" s="179"/>
      <c r="J726" s="179"/>
      <c r="K726" s="179"/>
      <c r="L726" s="179"/>
      <c r="M726" s="91">
        <f t="shared" si="70"/>
        <v>0</v>
      </c>
      <c r="N726" s="179"/>
      <c r="O726" s="13" t="b">
        <f t="shared" si="71"/>
        <v>1</v>
      </c>
      <c r="P726" s="13" t="b">
        <f t="shared" si="72"/>
        <v>1</v>
      </c>
      <c r="Q726" s="13" t="b">
        <f t="shared" si="67"/>
        <v>1</v>
      </c>
      <c r="R726" s="13" t="b">
        <f t="shared" si="68"/>
        <v>1</v>
      </c>
      <c r="S726" s="13" t="b">
        <f t="shared" si="69"/>
        <v>1</v>
      </c>
    </row>
    <row r="727" spans="1:19" ht="15.75">
      <c r="A727" s="90">
        <v>712</v>
      </c>
      <c r="B727" s="185"/>
      <c r="C727" s="185"/>
      <c r="D727" s="177"/>
      <c r="E727" s="177"/>
      <c r="F727" s="177"/>
      <c r="G727" s="178"/>
      <c r="H727" s="178"/>
      <c r="I727" s="179"/>
      <c r="J727" s="179"/>
      <c r="K727" s="179"/>
      <c r="L727" s="179"/>
      <c r="M727" s="91">
        <f t="shared" si="70"/>
        <v>0</v>
      </c>
      <c r="N727" s="179"/>
      <c r="O727" s="13" t="b">
        <f t="shared" si="71"/>
        <v>1</v>
      </c>
      <c r="P727" s="13" t="b">
        <f t="shared" si="72"/>
        <v>1</v>
      </c>
      <c r="Q727" s="13" t="b">
        <f t="shared" si="67"/>
        <v>1</v>
      </c>
      <c r="R727" s="13" t="b">
        <f t="shared" si="68"/>
        <v>1</v>
      </c>
      <c r="S727" s="13" t="b">
        <f t="shared" si="69"/>
        <v>1</v>
      </c>
    </row>
    <row r="728" spans="1:19" ht="15.75">
      <c r="A728" s="90">
        <v>713</v>
      </c>
      <c r="B728" s="185"/>
      <c r="C728" s="185"/>
      <c r="D728" s="177"/>
      <c r="E728" s="177"/>
      <c r="F728" s="177"/>
      <c r="G728" s="178"/>
      <c r="H728" s="178"/>
      <c r="I728" s="179"/>
      <c r="J728" s="179"/>
      <c r="K728" s="179"/>
      <c r="L728" s="179"/>
      <c r="M728" s="91">
        <f t="shared" si="70"/>
        <v>0</v>
      </c>
      <c r="N728" s="179"/>
      <c r="O728" s="13" t="b">
        <f t="shared" si="71"/>
        <v>1</v>
      </c>
      <c r="P728" s="13" t="b">
        <f t="shared" si="72"/>
        <v>1</v>
      </c>
      <c r="Q728" s="13" t="b">
        <f t="shared" si="67"/>
        <v>1</v>
      </c>
      <c r="R728" s="13" t="b">
        <f t="shared" si="68"/>
        <v>1</v>
      </c>
      <c r="S728" s="13" t="b">
        <f t="shared" si="69"/>
        <v>1</v>
      </c>
    </row>
    <row r="729" spans="1:19" ht="15.75">
      <c r="A729" s="90">
        <v>714</v>
      </c>
      <c r="B729" s="185"/>
      <c r="C729" s="185"/>
      <c r="D729" s="177"/>
      <c r="E729" s="177"/>
      <c r="F729" s="177"/>
      <c r="G729" s="178"/>
      <c r="H729" s="178"/>
      <c r="I729" s="179"/>
      <c r="J729" s="179"/>
      <c r="K729" s="179"/>
      <c r="L729" s="179"/>
      <c r="M729" s="91">
        <f t="shared" si="70"/>
        <v>0</v>
      </c>
      <c r="N729" s="179"/>
      <c r="O729" s="13" t="b">
        <f t="shared" si="71"/>
        <v>1</v>
      </c>
      <c r="P729" s="13" t="b">
        <f t="shared" si="72"/>
        <v>1</v>
      </c>
      <c r="Q729" s="13" t="b">
        <f t="shared" si="67"/>
        <v>1</v>
      </c>
      <c r="R729" s="13" t="b">
        <f t="shared" si="68"/>
        <v>1</v>
      </c>
      <c r="S729" s="13" t="b">
        <f t="shared" si="69"/>
        <v>1</v>
      </c>
    </row>
    <row r="730" spans="1:19" ht="15.75">
      <c r="A730" s="90">
        <v>715</v>
      </c>
      <c r="B730" s="185"/>
      <c r="C730" s="185"/>
      <c r="D730" s="177"/>
      <c r="E730" s="177"/>
      <c r="F730" s="177"/>
      <c r="G730" s="178"/>
      <c r="H730" s="178"/>
      <c r="I730" s="179"/>
      <c r="J730" s="179"/>
      <c r="K730" s="179"/>
      <c r="L730" s="179"/>
      <c r="M730" s="91">
        <f t="shared" si="70"/>
        <v>0</v>
      </c>
      <c r="N730" s="179"/>
      <c r="O730" s="13" t="b">
        <f t="shared" si="71"/>
        <v>1</v>
      </c>
      <c r="P730" s="13" t="b">
        <f t="shared" si="72"/>
        <v>1</v>
      </c>
      <c r="Q730" s="13" t="b">
        <f t="shared" si="67"/>
        <v>1</v>
      </c>
      <c r="R730" s="13" t="b">
        <f t="shared" si="68"/>
        <v>1</v>
      </c>
      <c r="S730" s="13" t="b">
        <f t="shared" si="69"/>
        <v>1</v>
      </c>
    </row>
    <row r="731" spans="1:19" ht="15.75">
      <c r="A731" s="90">
        <v>716</v>
      </c>
      <c r="B731" s="185"/>
      <c r="C731" s="185"/>
      <c r="D731" s="177"/>
      <c r="E731" s="177"/>
      <c r="F731" s="177"/>
      <c r="G731" s="178"/>
      <c r="H731" s="178"/>
      <c r="I731" s="179"/>
      <c r="J731" s="179"/>
      <c r="K731" s="179"/>
      <c r="L731" s="179"/>
      <c r="M731" s="91">
        <f t="shared" si="70"/>
        <v>0</v>
      </c>
      <c r="N731" s="179"/>
      <c r="O731" s="13" t="b">
        <f t="shared" si="71"/>
        <v>1</v>
      </c>
      <c r="P731" s="13" t="b">
        <f t="shared" si="72"/>
        <v>1</v>
      </c>
      <c r="Q731" s="13" t="b">
        <f t="shared" si="67"/>
        <v>1</v>
      </c>
      <c r="R731" s="13" t="b">
        <f t="shared" si="68"/>
        <v>1</v>
      </c>
      <c r="S731" s="13" t="b">
        <f t="shared" si="69"/>
        <v>1</v>
      </c>
    </row>
    <row r="732" spans="1:19" ht="15.75">
      <c r="A732" s="90">
        <v>717</v>
      </c>
      <c r="B732" s="185"/>
      <c r="C732" s="185"/>
      <c r="D732" s="177"/>
      <c r="E732" s="177"/>
      <c r="F732" s="177"/>
      <c r="G732" s="178"/>
      <c r="H732" s="178"/>
      <c r="I732" s="179"/>
      <c r="J732" s="179"/>
      <c r="K732" s="179"/>
      <c r="L732" s="179"/>
      <c r="M732" s="91">
        <f t="shared" si="70"/>
        <v>0</v>
      </c>
      <c r="N732" s="179"/>
      <c r="O732" s="13" t="b">
        <f t="shared" si="71"/>
        <v>1</v>
      </c>
      <c r="P732" s="13" t="b">
        <f t="shared" si="72"/>
        <v>1</v>
      </c>
      <c r="Q732" s="13" t="b">
        <f t="shared" si="67"/>
        <v>1</v>
      </c>
      <c r="R732" s="13" t="b">
        <f t="shared" si="68"/>
        <v>1</v>
      </c>
      <c r="S732" s="13" t="b">
        <f t="shared" si="69"/>
        <v>1</v>
      </c>
    </row>
    <row r="733" spans="1:19" ht="15.75">
      <c r="A733" s="90">
        <v>718</v>
      </c>
      <c r="B733" s="185"/>
      <c r="C733" s="185"/>
      <c r="D733" s="177"/>
      <c r="E733" s="177"/>
      <c r="F733" s="177"/>
      <c r="G733" s="178"/>
      <c r="H733" s="178"/>
      <c r="I733" s="179"/>
      <c r="J733" s="179"/>
      <c r="K733" s="179"/>
      <c r="L733" s="179"/>
      <c r="M733" s="91">
        <f t="shared" si="70"/>
        <v>0</v>
      </c>
      <c r="N733" s="179"/>
      <c r="O733" s="13" t="b">
        <f t="shared" si="71"/>
        <v>1</v>
      </c>
      <c r="P733" s="13" t="b">
        <f t="shared" si="72"/>
        <v>1</v>
      </c>
      <c r="Q733" s="13" t="b">
        <f t="shared" si="67"/>
        <v>1</v>
      </c>
      <c r="R733" s="13" t="b">
        <f t="shared" si="68"/>
        <v>1</v>
      </c>
      <c r="S733" s="13" t="b">
        <f t="shared" si="69"/>
        <v>1</v>
      </c>
    </row>
    <row r="734" spans="1:19" ht="15.75">
      <c r="A734" s="90">
        <v>719</v>
      </c>
      <c r="B734" s="185"/>
      <c r="C734" s="185"/>
      <c r="D734" s="177"/>
      <c r="E734" s="177"/>
      <c r="F734" s="177"/>
      <c r="G734" s="178"/>
      <c r="H734" s="178"/>
      <c r="I734" s="179"/>
      <c r="J734" s="179"/>
      <c r="K734" s="179"/>
      <c r="L734" s="179"/>
      <c r="M734" s="91">
        <f t="shared" si="70"/>
        <v>0</v>
      </c>
      <c r="N734" s="179"/>
      <c r="O734" s="13" t="b">
        <f t="shared" si="71"/>
        <v>1</v>
      </c>
      <c r="P734" s="13" t="b">
        <f t="shared" si="72"/>
        <v>1</v>
      </c>
      <c r="Q734" s="13" t="b">
        <f t="shared" si="67"/>
        <v>1</v>
      </c>
      <c r="R734" s="13" t="b">
        <f t="shared" si="68"/>
        <v>1</v>
      </c>
      <c r="S734" s="13" t="b">
        <f t="shared" si="69"/>
        <v>1</v>
      </c>
    </row>
    <row r="735" spans="1:19" ht="15.75">
      <c r="A735" s="90">
        <v>720</v>
      </c>
      <c r="B735" s="185"/>
      <c r="C735" s="185"/>
      <c r="D735" s="177"/>
      <c r="E735" s="177"/>
      <c r="F735" s="177"/>
      <c r="G735" s="178"/>
      <c r="H735" s="178"/>
      <c r="I735" s="179"/>
      <c r="J735" s="179"/>
      <c r="K735" s="179"/>
      <c r="L735" s="179"/>
      <c r="M735" s="91">
        <f t="shared" si="70"/>
        <v>0</v>
      </c>
      <c r="N735" s="179"/>
      <c r="O735" s="13" t="b">
        <f t="shared" si="71"/>
        <v>1</v>
      </c>
      <c r="P735" s="13" t="b">
        <f t="shared" si="72"/>
        <v>1</v>
      </c>
      <c r="Q735" s="13" t="b">
        <f t="shared" si="67"/>
        <v>1</v>
      </c>
      <c r="R735" s="13" t="b">
        <f t="shared" si="68"/>
        <v>1</v>
      </c>
      <c r="S735" s="13" t="b">
        <f t="shared" si="69"/>
        <v>1</v>
      </c>
    </row>
    <row r="736" spans="1:19" ht="15.75">
      <c r="A736" s="90">
        <v>721</v>
      </c>
      <c r="B736" s="185"/>
      <c r="C736" s="185"/>
      <c r="D736" s="177"/>
      <c r="E736" s="177"/>
      <c r="F736" s="177"/>
      <c r="G736" s="178"/>
      <c r="H736" s="178"/>
      <c r="I736" s="179"/>
      <c r="J736" s="179"/>
      <c r="K736" s="179"/>
      <c r="L736" s="179"/>
      <c r="M736" s="91">
        <f t="shared" si="70"/>
        <v>0</v>
      </c>
      <c r="N736" s="179"/>
      <c r="O736" s="13" t="b">
        <f t="shared" si="71"/>
        <v>1</v>
      </c>
      <c r="P736" s="13" t="b">
        <f t="shared" si="72"/>
        <v>1</v>
      </c>
      <c r="Q736" s="13" t="b">
        <f t="shared" si="67"/>
        <v>1</v>
      </c>
      <c r="R736" s="13" t="b">
        <f t="shared" si="68"/>
        <v>1</v>
      </c>
      <c r="S736" s="13" t="b">
        <f t="shared" si="69"/>
        <v>1</v>
      </c>
    </row>
    <row r="737" spans="1:19" ht="15.75">
      <c r="A737" s="90">
        <v>722</v>
      </c>
      <c r="B737" s="185"/>
      <c r="C737" s="185"/>
      <c r="D737" s="177"/>
      <c r="E737" s="177"/>
      <c r="F737" s="177"/>
      <c r="G737" s="178"/>
      <c r="H737" s="178"/>
      <c r="I737" s="179"/>
      <c r="J737" s="179"/>
      <c r="K737" s="179"/>
      <c r="L737" s="179"/>
      <c r="M737" s="91">
        <f t="shared" si="70"/>
        <v>0</v>
      </c>
      <c r="N737" s="179"/>
      <c r="O737" s="13" t="b">
        <f t="shared" si="71"/>
        <v>1</v>
      </c>
      <c r="P737" s="13" t="b">
        <f t="shared" si="72"/>
        <v>1</v>
      </c>
      <c r="Q737" s="13" t="b">
        <f t="shared" si="67"/>
        <v>1</v>
      </c>
      <c r="R737" s="13" t="b">
        <f t="shared" si="68"/>
        <v>1</v>
      </c>
      <c r="S737" s="13" t="b">
        <f t="shared" si="69"/>
        <v>1</v>
      </c>
    </row>
    <row r="738" spans="1:19" ht="15.75">
      <c r="A738" s="90">
        <v>723</v>
      </c>
      <c r="B738" s="185"/>
      <c r="C738" s="185"/>
      <c r="D738" s="177"/>
      <c r="E738" s="177"/>
      <c r="F738" s="177"/>
      <c r="G738" s="178"/>
      <c r="H738" s="178"/>
      <c r="I738" s="179"/>
      <c r="J738" s="179"/>
      <c r="K738" s="179"/>
      <c r="L738" s="179"/>
      <c r="M738" s="91">
        <f t="shared" si="70"/>
        <v>0</v>
      </c>
      <c r="N738" s="179"/>
      <c r="O738" s="13" t="b">
        <f t="shared" si="71"/>
        <v>1</v>
      </c>
      <c r="P738" s="13" t="b">
        <f t="shared" si="72"/>
        <v>1</v>
      </c>
      <c r="Q738" s="13" t="b">
        <f t="shared" si="67"/>
        <v>1</v>
      </c>
      <c r="R738" s="13" t="b">
        <f t="shared" si="68"/>
        <v>1</v>
      </c>
      <c r="S738" s="13" t="b">
        <f t="shared" si="69"/>
        <v>1</v>
      </c>
    </row>
    <row r="739" spans="1:19" ht="15.75">
      <c r="A739" s="90">
        <v>724</v>
      </c>
      <c r="B739" s="185"/>
      <c r="C739" s="185"/>
      <c r="D739" s="177"/>
      <c r="E739" s="177"/>
      <c r="F739" s="177"/>
      <c r="G739" s="178"/>
      <c r="H739" s="178"/>
      <c r="I739" s="179"/>
      <c r="J739" s="179"/>
      <c r="K739" s="179"/>
      <c r="L739" s="179"/>
      <c r="M739" s="91">
        <f t="shared" si="70"/>
        <v>0</v>
      </c>
      <c r="N739" s="179"/>
      <c r="O739" s="13" t="b">
        <f t="shared" si="71"/>
        <v>1</v>
      </c>
      <c r="P739" s="13" t="b">
        <f t="shared" si="72"/>
        <v>1</v>
      </c>
      <c r="Q739" s="13" t="b">
        <f t="shared" si="67"/>
        <v>1</v>
      </c>
      <c r="R739" s="13" t="b">
        <f t="shared" si="68"/>
        <v>1</v>
      </c>
      <c r="S739" s="13" t="b">
        <f t="shared" si="69"/>
        <v>1</v>
      </c>
    </row>
    <row r="740" spans="1:19" ht="15.75">
      <c r="A740" s="90">
        <v>725</v>
      </c>
      <c r="B740" s="185"/>
      <c r="C740" s="185"/>
      <c r="D740" s="177"/>
      <c r="E740" s="177"/>
      <c r="F740" s="177"/>
      <c r="G740" s="178"/>
      <c r="H740" s="178"/>
      <c r="I740" s="179"/>
      <c r="J740" s="179"/>
      <c r="K740" s="179"/>
      <c r="L740" s="179"/>
      <c r="M740" s="91">
        <f t="shared" si="70"/>
        <v>0</v>
      </c>
      <c r="N740" s="179"/>
      <c r="O740" s="13" t="b">
        <f t="shared" si="71"/>
        <v>1</v>
      </c>
      <c r="P740" s="13" t="b">
        <f t="shared" si="72"/>
        <v>1</v>
      </c>
      <c r="Q740" s="13" t="b">
        <f t="shared" si="67"/>
        <v>1</v>
      </c>
      <c r="R740" s="13" t="b">
        <f t="shared" si="68"/>
        <v>1</v>
      </c>
      <c r="S740" s="13" t="b">
        <f t="shared" si="69"/>
        <v>1</v>
      </c>
    </row>
    <row r="741" spans="1:19" ht="15.75">
      <c r="A741" s="90">
        <v>726</v>
      </c>
      <c r="B741" s="185"/>
      <c r="C741" s="185"/>
      <c r="D741" s="177"/>
      <c r="E741" s="177"/>
      <c r="F741" s="177"/>
      <c r="G741" s="178"/>
      <c r="H741" s="178"/>
      <c r="I741" s="179"/>
      <c r="J741" s="179"/>
      <c r="K741" s="179"/>
      <c r="L741" s="179"/>
      <c r="M741" s="91">
        <f t="shared" si="70"/>
        <v>0</v>
      </c>
      <c r="N741" s="179"/>
      <c r="O741" s="13" t="b">
        <f t="shared" si="71"/>
        <v>1</v>
      </c>
      <c r="P741" s="13" t="b">
        <f t="shared" si="72"/>
        <v>1</v>
      </c>
      <c r="Q741" s="13" t="b">
        <f t="shared" si="67"/>
        <v>1</v>
      </c>
      <c r="R741" s="13" t="b">
        <f t="shared" si="68"/>
        <v>1</v>
      </c>
      <c r="S741" s="13" t="b">
        <f t="shared" si="69"/>
        <v>1</v>
      </c>
    </row>
    <row r="742" spans="1:19" ht="15.75">
      <c r="A742" s="90">
        <v>727</v>
      </c>
      <c r="B742" s="185"/>
      <c r="C742" s="185"/>
      <c r="D742" s="177"/>
      <c r="E742" s="177"/>
      <c r="F742" s="177"/>
      <c r="G742" s="178"/>
      <c r="H742" s="178"/>
      <c r="I742" s="179"/>
      <c r="J742" s="179"/>
      <c r="K742" s="179"/>
      <c r="L742" s="179"/>
      <c r="M742" s="91">
        <f t="shared" si="70"/>
        <v>0</v>
      </c>
      <c r="N742" s="179"/>
      <c r="O742" s="13" t="b">
        <f t="shared" si="71"/>
        <v>1</v>
      </c>
      <c r="P742" s="13" t="b">
        <f t="shared" si="72"/>
        <v>1</v>
      </c>
      <c r="Q742" s="13" t="b">
        <f t="shared" si="67"/>
        <v>1</v>
      </c>
      <c r="R742" s="13" t="b">
        <f t="shared" si="68"/>
        <v>1</v>
      </c>
      <c r="S742" s="13" t="b">
        <f t="shared" si="69"/>
        <v>1</v>
      </c>
    </row>
    <row r="743" spans="1:19" ht="15.75">
      <c r="A743" s="90">
        <v>728</v>
      </c>
      <c r="B743" s="185"/>
      <c r="C743" s="185"/>
      <c r="D743" s="177"/>
      <c r="E743" s="177"/>
      <c r="F743" s="177"/>
      <c r="G743" s="178"/>
      <c r="H743" s="178"/>
      <c r="I743" s="179"/>
      <c r="J743" s="179"/>
      <c r="K743" s="179"/>
      <c r="L743" s="179"/>
      <c r="M743" s="91">
        <f t="shared" si="70"/>
        <v>0</v>
      </c>
      <c r="N743" s="179"/>
      <c r="O743" s="13" t="b">
        <f t="shared" si="71"/>
        <v>1</v>
      </c>
      <c r="P743" s="13" t="b">
        <f t="shared" si="72"/>
        <v>1</v>
      </c>
      <c r="Q743" s="13" t="b">
        <f t="shared" si="67"/>
        <v>1</v>
      </c>
      <c r="R743" s="13" t="b">
        <f t="shared" si="68"/>
        <v>1</v>
      </c>
      <c r="S743" s="13" t="b">
        <f t="shared" si="69"/>
        <v>1</v>
      </c>
    </row>
    <row r="744" spans="1:19" ht="15.75">
      <c r="A744" s="90">
        <v>729</v>
      </c>
      <c r="B744" s="185"/>
      <c r="C744" s="185"/>
      <c r="D744" s="177"/>
      <c r="E744" s="177"/>
      <c r="F744" s="177"/>
      <c r="G744" s="178"/>
      <c r="H744" s="178"/>
      <c r="I744" s="179"/>
      <c r="J744" s="179"/>
      <c r="K744" s="179"/>
      <c r="L744" s="179"/>
      <c r="M744" s="91">
        <f t="shared" si="70"/>
        <v>0</v>
      </c>
      <c r="N744" s="179"/>
      <c r="O744" s="13" t="b">
        <f t="shared" si="71"/>
        <v>1</v>
      </c>
      <c r="P744" s="13" t="b">
        <f t="shared" si="72"/>
        <v>1</v>
      </c>
      <c r="Q744" s="13" t="b">
        <f t="shared" si="67"/>
        <v>1</v>
      </c>
      <c r="R744" s="13" t="b">
        <f t="shared" si="68"/>
        <v>1</v>
      </c>
      <c r="S744" s="13" t="b">
        <f t="shared" si="69"/>
        <v>1</v>
      </c>
    </row>
    <row r="745" spans="1:19" ht="15.75">
      <c r="A745" s="90">
        <v>730</v>
      </c>
      <c r="B745" s="185"/>
      <c r="C745" s="185"/>
      <c r="D745" s="177"/>
      <c r="E745" s="177"/>
      <c r="F745" s="177"/>
      <c r="G745" s="178"/>
      <c r="H745" s="178"/>
      <c r="I745" s="179"/>
      <c r="J745" s="179"/>
      <c r="K745" s="179"/>
      <c r="L745" s="179"/>
      <c r="M745" s="91">
        <f t="shared" si="70"/>
        <v>0</v>
      </c>
      <c r="N745" s="179"/>
      <c r="O745" s="13" t="b">
        <f t="shared" si="71"/>
        <v>1</v>
      </c>
      <c r="P745" s="13" t="b">
        <f t="shared" si="72"/>
        <v>1</v>
      </c>
      <c r="Q745" s="13" t="b">
        <f t="shared" si="67"/>
        <v>1</v>
      </c>
      <c r="R745" s="13" t="b">
        <f t="shared" si="68"/>
        <v>1</v>
      </c>
      <c r="S745" s="13" t="b">
        <f t="shared" si="69"/>
        <v>1</v>
      </c>
    </row>
    <row r="746" spans="1:19" ht="15.75">
      <c r="A746" s="90">
        <v>731</v>
      </c>
      <c r="B746" s="185"/>
      <c r="C746" s="185"/>
      <c r="D746" s="177"/>
      <c r="E746" s="177"/>
      <c r="F746" s="177"/>
      <c r="G746" s="178"/>
      <c r="H746" s="178"/>
      <c r="I746" s="179"/>
      <c r="J746" s="179"/>
      <c r="K746" s="179"/>
      <c r="L746" s="179"/>
      <c r="M746" s="91">
        <f t="shared" si="70"/>
        <v>0</v>
      </c>
      <c r="N746" s="179"/>
      <c r="O746" s="13" t="b">
        <f t="shared" si="71"/>
        <v>1</v>
      </c>
      <c r="P746" s="13" t="b">
        <f t="shared" si="72"/>
        <v>1</v>
      </c>
      <c r="Q746" s="13" t="b">
        <f t="shared" si="67"/>
        <v>1</v>
      </c>
      <c r="R746" s="13" t="b">
        <f t="shared" si="68"/>
        <v>1</v>
      </c>
      <c r="S746" s="13" t="b">
        <f t="shared" si="69"/>
        <v>1</v>
      </c>
    </row>
    <row r="747" spans="1:19" ht="15.75">
      <c r="A747" s="90">
        <v>732</v>
      </c>
      <c r="B747" s="185"/>
      <c r="C747" s="185"/>
      <c r="D747" s="177"/>
      <c r="E747" s="177"/>
      <c r="F747" s="177"/>
      <c r="G747" s="178"/>
      <c r="H747" s="178"/>
      <c r="I747" s="179"/>
      <c r="J747" s="179"/>
      <c r="K747" s="179"/>
      <c r="L747" s="179"/>
      <c r="M747" s="91">
        <f t="shared" si="70"/>
        <v>0</v>
      </c>
      <c r="N747" s="179"/>
      <c r="O747" s="13" t="b">
        <f t="shared" si="71"/>
        <v>1</v>
      </c>
      <c r="P747" s="13" t="b">
        <f t="shared" si="72"/>
        <v>1</v>
      </c>
      <c r="Q747" s="13" t="b">
        <f t="shared" si="67"/>
        <v>1</v>
      </c>
      <c r="R747" s="13" t="b">
        <f t="shared" si="68"/>
        <v>1</v>
      </c>
      <c r="S747" s="13" t="b">
        <f t="shared" si="69"/>
        <v>1</v>
      </c>
    </row>
    <row r="748" spans="1:19" ht="15.75">
      <c r="A748" s="90">
        <v>733</v>
      </c>
      <c r="B748" s="185"/>
      <c r="C748" s="185"/>
      <c r="D748" s="177"/>
      <c r="E748" s="177"/>
      <c r="F748" s="177"/>
      <c r="G748" s="178"/>
      <c r="H748" s="178"/>
      <c r="I748" s="179"/>
      <c r="J748" s="179"/>
      <c r="K748" s="179"/>
      <c r="L748" s="179"/>
      <c r="M748" s="91">
        <f t="shared" si="70"/>
        <v>0</v>
      </c>
      <c r="N748" s="179"/>
      <c r="O748" s="13" t="b">
        <f t="shared" si="71"/>
        <v>1</v>
      </c>
      <c r="P748" s="13" t="b">
        <f t="shared" si="72"/>
        <v>1</v>
      </c>
      <c r="Q748" s="13" t="b">
        <f t="shared" si="67"/>
        <v>1</v>
      </c>
      <c r="R748" s="13" t="b">
        <f t="shared" si="68"/>
        <v>1</v>
      </c>
      <c r="S748" s="13" t="b">
        <f t="shared" si="69"/>
        <v>1</v>
      </c>
    </row>
    <row r="749" spans="1:19" ht="15.75">
      <c r="A749" s="90">
        <v>734</v>
      </c>
      <c r="B749" s="185"/>
      <c r="C749" s="185"/>
      <c r="D749" s="177"/>
      <c r="E749" s="177"/>
      <c r="F749" s="177"/>
      <c r="G749" s="178"/>
      <c r="H749" s="178"/>
      <c r="I749" s="179"/>
      <c r="J749" s="179"/>
      <c r="K749" s="179"/>
      <c r="L749" s="179"/>
      <c r="M749" s="91">
        <f t="shared" si="70"/>
        <v>0</v>
      </c>
      <c r="N749" s="179"/>
      <c r="O749" s="13" t="b">
        <f t="shared" si="71"/>
        <v>1</v>
      </c>
      <c r="P749" s="13" t="b">
        <f t="shared" si="72"/>
        <v>1</v>
      </c>
      <c r="Q749" s="13" t="b">
        <f t="shared" si="67"/>
        <v>1</v>
      </c>
      <c r="R749" s="13" t="b">
        <f t="shared" si="68"/>
        <v>1</v>
      </c>
      <c r="S749" s="13" t="b">
        <f t="shared" si="69"/>
        <v>1</v>
      </c>
    </row>
    <row r="750" spans="1:19" ht="15.75">
      <c r="A750" s="90">
        <v>735</v>
      </c>
      <c r="B750" s="185"/>
      <c r="C750" s="185"/>
      <c r="D750" s="177"/>
      <c r="E750" s="177"/>
      <c r="F750" s="177"/>
      <c r="G750" s="178"/>
      <c r="H750" s="178"/>
      <c r="I750" s="179"/>
      <c r="J750" s="179"/>
      <c r="K750" s="179"/>
      <c r="L750" s="179"/>
      <c r="M750" s="91">
        <f t="shared" si="70"/>
        <v>0</v>
      </c>
      <c r="N750" s="179"/>
      <c r="O750" s="13" t="b">
        <f t="shared" si="71"/>
        <v>1</v>
      </c>
      <c r="P750" s="13" t="b">
        <f t="shared" si="72"/>
        <v>1</v>
      </c>
      <c r="Q750" s="13" t="b">
        <f t="shared" si="67"/>
        <v>1</v>
      </c>
      <c r="R750" s="13" t="b">
        <f t="shared" si="68"/>
        <v>1</v>
      </c>
      <c r="S750" s="13" t="b">
        <f t="shared" si="69"/>
        <v>1</v>
      </c>
    </row>
    <row r="751" spans="1:19" ht="15.75">
      <c r="A751" s="90">
        <v>736</v>
      </c>
      <c r="B751" s="185"/>
      <c r="C751" s="185"/>
      <c r="D751" s="177"/>
      <c r="E751" s="177"/>
      <c r="F751" s="177"/>
      <c r="G751" s="178"/>
      <c r="H751" s="178"/>
      <c r="I751" s="179"/>
      <c r="J751" s="179"/>
      <c r="K751" s="179"/>
      <c r="L751" s="179"/>
      <c r="M751" s="91">
        <f t="shared" si="70"/>
        <v>0</v>
      </c>
      <c r="N751" s="179"/>
      <c r="O751" s="13" t="b">
        <f t="shared" si="71"/>
        <v>1</v>
      </c>
      <c r="P751" s="13" t="b">
        <f t="shared" si="72"/>
        <v>1</v>
      </c>
      <c r="Q751" s="13" t="b">
        <f t="shared" si="67"/>
        <v>1</v>
      </c>
      <c r="R751" s="13" t="b">
        <f t="shared" si="68"/>
        <v>1</v>
      </c>
      <c r="S751" s="13" t="b">
        <f t="shared" si="69"/>
        <v>1</v>
      </c>
    </row>
    <row r="752" spans="1:19" ht="15.75">
      <c r="A752" s="90">
        <v>737</v>
      </c>
      <c r="B752" s="185"/>
      <c r="C752" s="185"/>
      <c r="D752" s="177"/>
      <c r="E752" s="177"/>
      <c r="F752" s="177"/>
      <c r="G752" s="178"/>
      <c r="H752" s="178"/>
      <c r="I752" s="179"/>
      <c r="J752" s="179"/>
      <c r="K752" s="179"/>
      <c r="L752" s="179"/>
      <c r="M752" s="91">
        <f t="shared" si="70"/>
        <v>0</v>
      </c>
      <c r="N752" s="179"/>
      <c r="O752" s="13" t="b">
        <f t="shared" si="71"/>
        <v>1</v>
      </c>
      <c r="P752" s="13" t="b">
        <f t="shared" si="72"/>
        <v>1</v>
      </c>
      <c r="Q752" s="13" t="b">
        <f t="shared" si="67"/>
        <v>1</v>
      </c>
      <c r="R752" s="13" t="b">
        <f t="shared" si="68"/>
        <v>1</v>
      </c>
      <c r="S752" s="13" t="b">
        <f t="shared" si="69"/>
        <v>1</v>
      </c>
    </row>
    <row r="753" spans="1:19" ht="15.75">
      <c r="A753" s="90">
        <v>738</v>
      </c>
      <c r="B753" s="185"/>
      <c r="C753" s="185"/>
      <c r="D753" s="177"/>
      <c r="E753" s="177"/>
      <c r="F753" s="177"/>
      <c r="G753" s="178"/>
      <c r="H753" s="178"/>
      <c r="I753" s="179"/>
      <c r="J753" s="179"/>
      <c r="K753" s="179"/>
      <c r="L753" s="179"/>
      <c r="M753" s="91">
        <f t="shared" si="70"/>
        <v>0</v>
      </c>
      <c r="N753" s="179"/>
      <c r="O753" s="13" t="b">
        <f t="shared" si="71"/>
        <v>1</v>
      </c>
      <c r="P753" s="13" t="b">
        <f t="shared" si="72"/>
        <v>1</v>
      </c>
      <c r="Q753" s="13" t="b">
        <f t="shared" si="67"/>
        <v>1</v>
      </c>
      <c r="R753" s="13" t="b">
        <f t="shared" si="68"/>
        <v>1</v>
      </c>
      <c r="S753" s="13" t="b">
        <f t="shared" si="69"/>
        <v>1</v>
      </c>
    </row>
    <row r="754" spans="1:19" ht="15.75">
      <c r="A754" s="90">
        <v>739</v>
      </c>
      <c r="B754" s="185"/>
      <c r="C754" s="185"/>
      <c r="D754" s="177"/>
      <c r="E754" s="177"/>
      <c r="F754" s="177"/>
      <c r="G754" s="178"/>
      <c r="H754" s="178"/>
      <c r="I754" s="179"/>
      <c r="J754" s="179"/>
      <c r="K754" s="179"/>
      <c r="L754" s="179"/>
      <c r="M754" s="91">
        <f t="shared" si="70"/>
        <v>0</v>
      </c>
      <c r="N754" s="179"/>
      <c r="O754" s="13" t="b">
        <f t="shared" si="71"/>
        <v>1</v>
      </c>
      <c r="P754" s="13" t="b">
        <f t="shared" si="72"/>
        <v>1</v>
      </c>
      <c r="Q754" s="13" t="b">
        <f t="shared" si="67"/>
        <v>1</v>
      </c>
      <c r="R754" s="13" t="b">
        <f t="shared" si="68"/>
        <v>1</v>
      </c>
      <c r="S754" s="13" t="b">
        <f t="shared" si="69"/>
        <v>1</v>
      </c>
    </row>
    <row r="755" spans="1:19" ht="15.75">
      <c r="A755" s="90">
        <v>740</v>
      </c>
      <c r="B755" s="185"/>
      <c r="C755" s="185"/>
      <c r="D755" s="177"/>
      <c r="E755" s="177"/>
      <c r="F755" s="177"/>
      <c r="G755" s="178"/>
      <c r="H755" s="178"/>
      <c r="I755" s="179"/>
      <c r="J755" s="179"/>
      <c r="K755" s="179"/>
      <c r="L755" s="179"/>
      <c r="M755" s="91">
        <f t="shared" si="70"/>
        <v>0</v>
      </c>
      <c r="N755" s="179"/>
      <c r="O755" s="13" t="b">
        <f t="shared" si="71"/>
        <v>1</v>
      </c>
      <c r="P755" s="13" t="b">
        <f t="shared" si="72"/>
        <v>1</v>
      </c>
      <c r="Q755" s="13" t="b">
        <f t="shared" si="67"/>
        <v>1</v>
      </c>
      <c r="R755" s="13" t="b">
        <f t="shared" si="68"/>
        <v>1</v>
      </c>
      <c r="S755" s="13" t="b">
        <f t="shared" si="69"/>
        <v>1</v>
      </c>
    </row>
    <row r="756" spans="1:19" ht="15.75">
      <c r="A756" s="90">
        <v>741</v>
      </c>
      <c r="B756" s="185"/>
      <c r="C756" s="185"/>
      <c r="D756" s="177"/>
      <c r="E756" s="177"/>
      <c r="F756" s="177"/>
      <c r="G756" s="178"/>
      <c r="H756" s="178"/>
      <c r="I756" s="179"/>
      <c r="J756" s="179"/>
      <c r="K756" s="179"/>
      <c r="L756" s="179"/>
      <c r="M756" s="91">
        <f t="shared" si="70"/>
        <v>0</v>
      </c>
      <c r="N756" s="179"/>
      <c r="O756" s="13" t="b">
        <f t="shared" si="71"/>
        <v>1</v>
      </c>
      <c r="P756" s="13" t="b">
        <f t="shared" si="72"/>
        <v>1</v>
      </c>
      <c r="Q756" s="13" t="b">
        <f t="shared" si="67"/>
        <v>1</v>
      </c>
      <c r="R756" s="13" t="b">
        <f t="shared" si="68"/>
        <v>1</v>
      </c>
      <c r="S756" s="13" t="b">
        <f t="shared" si="69"/>
        <v>1</v>
      </c>
    </row>
    <row r="757" spans="1:19" ht="15.75">
      <c r="A757" s="90">
        <v>742</v>
      </c>
      <c r="B757" s="185"/>
      <c r="C757" s="185"/>
      <c r="D757" s="177"/>
      <c r="E757" s="177"/>
      <c r="F757" s="177"/>
      <c r="G757" s="178"/>
      <c r="H757" s="178"/>
      <c r="I757" s="179"/>
      <c r="J757" s="179"/>
      <c r="K757" s="179"/>
      <c r="L757" s="179"/>
      <c r="M757" s="91">
        <f t="shared" si="70"/>
        <v>0</v>
      </c>
      <c r="N757" s="179"/>
      <c r="O757" s="13" t="b">
        <f t="shared" si="71"/>
        <v>1</v>
      </c>
      <c r="P757" s="13" t="b">
        <f t="shared" si="72"/>
        <v>1</v>
      </c>
      <c r="Q757" s="13" t="b">
        <f t="shared" si="67"/>
        <v>1</v>
      </c>
      <c r="R757" s="13" t="b">
        <f t="shared" si="68"/>
        <v>1</v>
      </c>
      <c r="S757" s="13" t="b">
        <f t="shared" si="69"/>
        <v>1</v>
      </c>
    </row>
    <row r="758" spans="1:19" ht="15.75">
      <c r="A758" s="90">
        <v>743</v>
      </c>
      <c r="B758" s="185"/>
      <c r="C758" s="185"/>
      <c r="D758" s="177"/>
      <c r="E758" s="177"/>
      <c r="F758" s="177"/>
      <c r="G758" s="178"/>
      <c r="H758" s="178"/>
      <c r="I758" s="179"/>
      <c r="J758" s="179"/>
      <c r="K758" s="179"/>
      <c r="L758" s="179"/>
      <c r="M758" s="91">
        <f t="shared" si="70"/>
        <v>0</v>
      </c>
      <c r="N758" s="179"/>
      <c r="O758" s="13" t="b">
        <f t="shared" si="71"/>
        <v>1</v>
      </c>
      <c r="P758" s="13" t="b">
        <f t="shared" si="72"/>
        <v>1</v>
      </c>
      <c r="Q758" s="13" t="b">
        <f t="shared" si="67"/>
        <v>1</v>
      </c>
      <c r="R758" s="13" t="b">
        <f t="shared" si="68"/>
        <v>1</v>
      </c>
      <c r="S758" s="13" t="b">
        <f t="shared" si="69"/>
        <v>1</v>
      </c>
    </row>
    <row r="759" spans="1:19" ht="15.75">
      <c r="A759" s="90">
        <v>744</v>
      </c>
      <c r="B759" s="185"/>
      <c r="C759" s="185"/>
      <c r="D759" s="177"/>
      <c r="E759" s="177"/>
      <c r="F759" s="177"/>
      <c r="G759" s="178"/>
      <c r="H759" s="178"/>
      <c r="I759" s="179"/>
      <c r="J759" s="179"/>
      <c r="K759" s="179"/>
      <c r="L759" s="179"/>
      <c r="M759" s="91">
        <f t="shared" si="70"/>
        <v>0</v>
      </c>
      <c r="N759" s="179"/>
      <c r="O759" s="13" t="b">
        <f t="shared" si="71"/>
        <v>1</v>
      </c>
      <c r="P759" s="13" t="b">
        <f t="shared" si="72"/>
        <v>1</v>
      </c>
      <c r="Q759" s="13" t="b">
        <f t="shared" si="67"/>
        <v>1</v>
      </c>
      <c r="R759" s="13" t="b">
        <f t="shared" si="68"/>
        <v>1</v>
      </c>
      <c r="S759" s="13" t="b">
        <f t="shared" si="69"/>
        <v>1</v>
      </c>
    </row>
    <row r="760" spans="1:19" ht="15.75">
      <c r="A760" s="90">
        <v>745</v>
      </c>
      <c r="B760" s="185"/>
      <c r="C760" s="185"/>
      <c r="D760" s="177"/>
      <c r="E760" s="177"/>
      <c r="F760" s="177"/>
      <c r="G760" s="178"/>
      <c r="H760" s="178"/>
      <c r="I760" s="179"/>
      <c r="J760" s="179"/>
      <c r="K760" s="179"/>
      <c r="L760" s="179"/>
      <c r="M760" s="91">
        <f t="shared" si="70"/>
        <v>0</v>
      </c>
      <c r="N760" s="179"/>
      <c r="O760" s="13" t="b">
        <f t="shared" si="71"/>
        <v>1</v>
      </c>
      <c r="P760" s="13" t="b">
        <f t="shared" si="72"/>
        <v>1</v>
      </c>
      <c r="Q760" s="13" t="b">
        <f t="shared" si="67"/>
        <v>1</v>
      </c>
      <c r="R760" s="13" t="b">
        <f t="shared" si="68"/>
        <v>1</v>
      </c>
      <c r="S760" s="13" t="b">
        <f t="shared" si="69"/>
        <v>1</v>
      </c>
    </row>
    <row r="761" spans="1:19" ht="15.75">
      <c r="A761" s="90">
        <v>746</v>
      </c>
      <c r="B761" s="185"/>
      <c r="C761" s="185"/>
      <c r="D761" s="177"/>
      <c r="E761" s="177"/>
      <c r="F761" s="177"/>
      <c r="G761" s="178"/>
      <c r="H761" s="178"/>
      <c r="I761" s="179"/>
      <c r="J761" s="179"/>
      <c r="K761" s="179"/>
      <c r="L761" s="179"/>
      <c r="M761" s="91">
        <f t="shared" si="70"/>
        <v>0</v>
      </c>
      <c r="N761" s="179"/>
      <c r="O761" s="13" t="b">
        <f t="shared" si="71"/>
        <v>1</v>
      </c>
      <c r="P761" s="13" t="b">
        <f t="shared" si="72"/>
        <v>1</v>
      </c>
      <c r="Q761" s="13" t="b">
        <f t="shared" si="67"/>
        <v>1</v>
      </c>
      <c r="R761" s="13" t="b">
        <f t="shared" si="68"/>
        <v>1</v>
      </c>
      <c r="S761" s="13" t="b">
        <f t="shared" si="69"/>
        <v>1</v>
      </c>
    </row>
    <row r="762" spans="1:19" ht="15.75">
      <c r="A762" s="90">
        <v>747</v>
      </c>
      <c r="B762" s="185"/>
      <c r="C762" s="185"/>
      <c r="D762" s="177"/>
      <c r="E762" s="177"/>
      <c r="F762" s="177"/>
      <c r="G762" s="178"/>
      <c r="H762" s="178"/>
      <c r="I762" s="179"/>
      <c r="J762" s="179"/>
      <c r="K762" s="179"/>
      <c r="L762" s="179"/>
      <c r="M762" s="91">
        <f t="shared" si="70"/>
        <v>0</v>
      </c>
      <c r="N762" s="179"/>
      <c r="O762" s="13" t="b">
        <f t="shared" si="71"/>
        <v>1</v>
      </c>
      <c r="P762" s="13" t="b">
        <f t="shared" si="72"/>
        <v>1</v>
      </c>
      <c r="Q762" s="13" t="b">
        <f t="shared" si="67"/>
        <v>1</v>
      </c>
      <c r="R762" s="13" t="b">
        <f t="shared" si="68"/>
        <v>1</v>
      </c>
      <c r="S762" s="13" t="b">
        <f t="shared" si="69"/>
        <v>1</v>
      </c>
    </row>
    <row r="763" spans="1:19" ht="15.75">
      <c r="A763" s="90">
        <v>748</v>
      </c>
      <c r="B763" s="185"/>
      <c r="C763" s="185"/>
      <c r="D763" s="177"/>
      <c r="E763" s="177"/>
      <c r="F763" s="177"/>
      <c r="G763" s="178"/>
      <c r="H763" s="178"/>
      <c r="I763" s="179"/>
      <c r="J763" s="179"/>
      <c r="K763" s="179"/>
      <c r="L763" s="179"/>
      <c r="M763" s="91">
        <f t="shared" si="70"/>
        <v>0</v>
      </c>
      <c r="N763" s="179"/>
      <c r="O763" s="13" t="b">
        <f t="shared" si="71"/>
        <v>1</v>
      </c>
      <c r="P763" s="13" t="b">
        <f t="shared" si="72"/>
        <v>1</v>
      </c>
      <c r="Q763" s="13" t="b">
        <f t="shared" si="67"/>
        <v>1</v>
      </c>
      <c r="R763" s="13" t="b">
        <f t="shared" si="68"/>
        <v>1</v>
      </c>
      <c r="S763" s="13" t="b">
        <f t="shared" si="69"/>
        <v>1</v>
      </c>
    </row>
    <row r="764" spans="1:19" ht="15.75">
      <c r="A764" s="90">
        <v>749</v>
      </c>
      <c r="B764" s="185"/>
      <c r="C764" s="185"/>
      <c r="D764" s="177"/>
      <c r="E764" s="177"/>
      <c r="F764" s="177"/>
      <c r="G764" s="178"/>
      <c r="H764" s="178"/>
      <c r="I764" s="179"/>
      <c r="J764" s="179"/>
      <c r="K764" s="179"/>
      <c r="L764" s="179"/>
      <c r="M764" s="91">
        <f t="shared" si="70"/>
        <v>0</v>
      </c>
      <c r="N764" s="179"/>
      <c r="O764" s="13" t="b">
        <f t="shared" si="71"/>
        <v>1</v>
      </c>
      <c r="P764" s="13" t="b">
        <f t="shared" si="72"/>
        <v>1</v>
      </c>
      <c r="Q764" s="13" t="b">
        <f t="shared" si="67"/>
        <v>1</v>
      </c>
      <c r="R764" s="13" t="b">
        <f t="shared" si="68"/>
        <v>1</v>
      </c>
      <c r="S764" s="13" t="b">
        <f t="shared" si="69"/>
        <v>1</v>
      </c>
    </row>
    <row r="765" spans="1:19" ht="15.75">
      <c r="A765" s="90">
        <v>750</v>
      </c>
      <c r="B765" s="185"/>
      <c r="C765" s="185"/>
      <c r="D765" s="177"/>
      <c r="E765" s="177"/>
      <c r="F765" s="177"/>
      <c r="G765" s="178"/>
      <c r="H765" s="178"/>
      <c r="I765" s="179"/>
      <c r="J765" s="179"/>
      <c r="K765" s="179"/>
      <c r="L765" s="179"/>
      <c r="M765" s="91">
        <f t="shared" si="70"/>
        <v>0</v>
      </c>
      <c r="N765" s="179"/>
      <c r="O765" s="13" t="b">
        <f t="shared" si="71"/>
        <v>1</v>
      </c>
      <c r="P765" s="13" t="b">
        <f t="shared" si="72"/>
        <v>1</v>
      </c>
      <c r="Q765" s="13" t="b">
        <f t="shared" si="67"/>
        <v>1</v>
      </c>
      <c r="R765" s="13" t="b">
        <f t="shared" si="68"/>
        <v>1</v>
      </c>
      <c r="S765" s="13" t="b">
        <f t="shared" si="69"/>
        <v>1</v>
      </c>
    </row>
    <row r="766" spans="1:19" ht="15.75">
      <c r="A766" s="90">
        <v>751</v>
      </c>
      <c r="B766" s="185"/>
      <c r="C766" s="185"/>
      <c r="D766" s="177"/>
      <c r="E766" s="177"/>
      <c r="F766" s="177"/>
      <c r="G766" s="178"/>
      <c r="H766" s="178"/>
      <c r="I766" s="179"/>
      <c r="J766" s="179"/>
      <c r="K766" s="179"/>
      <c r="L766" s="179"/>
      <c r="M766" s="91">
        <f t="shared" si="70"/>
        <v>0</v>
      </c>
      <c r="N766" s="179"/>
      <c r="O766" s="13" t="b">
        <f t="shared" si="71"/>
        <v>1</v>
      </c>
      <c r="P766" s="13" t="b">
        <f t="shared" si="72"/>
        <v>1</v>
      </c>
      <c r="Q766" s="13" t="b">
        <f t="shared" si="67"/>
        <v>1</v>
      </c>
      <c r="R766" s="13" t="b">
        <f t="shared" si="68"/>
        <v>1</v>
      </c>
      <c r="S766" s="13" t="b">
        <f t="shared" si="69"/>
        <v>1</v>
      </c>
    </row>
    <row r="767" spans="1:19" ht="15.75">
      <c r="A767" s="90">
        <v>752</v>
      </c>
      <c r="B767" s="185"/>
      <c r="C767" s="185"/>
      <c r="D767" s="177"/>
      <c r="E767" s="177"/>
      <c r="F767" s="177"/>
      <c r="G767" s="178"/>
      <c r="H767" s="178"/>
      <c r="I767" s="179"/>
      <c r="J767" s="179"/>
      <c r="K767" s="179"/>
      <c r="L767" s="179"/>
      <c r="M767" s="91">
        <f t="shared" si="70"/>
        <v>0</v>
      </c>
      <c r="N767" s="179"/>
      <c r="O767" s="13" t="b">
        <f t="shared" si="71"/>
        <v>1</v>
      </c>
      <c r="P767" s="13" t="b">
        <f t="shared" si="72"/>
        <v>1</v>
      </c>
      <c r="Q767" s="13" t="b">
        <f t="shared" si="67"/>
        <v>1</v>
      </c>
      <c r="R767" s="13" t="b">
        <f t="shared" si="68"/>
        <v>1</v>
      </c>
      <c r="S767" s="13" t="b">
        <f t="shared" si="69"/>
        <v>1</v>
      </c>
    </row>
    <row r="768" spans="1:19" ht="15.75">
      <c r="A768" s="90">
        <v>753</v>
      </c>
      <c r="B768" s="185"/>
      <c r="C768" s="185"/>
      <c r="D768" s="177"/>
      <c r="E768" s="177"/>
      <c r="F768" s="177"/>
      <c r="G768" s="178"/>
      <c r="H768" s="178"/>
      <c r="I768" s="179"/>
      <c r="J768" s="179"/>
      <c r="K768" s="179"/>
      <c r="L768" s="179"/>
      <c r="M768" s="91">
        <f t="shared" si="70"/>
        <v>0</v>
      </c>
      <c r="N768" s="179"/>
      <c r="O768" s="13" t="b">
        <f t="shared" si="71"/>
        <v>1</v>
      </c>
      <c r="P768" s="13" t="b">
        <f t="shared" si="72"/>
        <v>1</v>
      </c>
      <c r="Q768" s="13" t="b">
        <f t="shared" si="67"/>
        <v>1</v>
      </c>
      <c r="R768" s="13" t="b">
        <f t="shared" si="68"/>
        <v>1</v>
      </c>
      <c r="S768" s="13" t="b">
        <f t="shared" si="69"/>
        <v>1</v>
      </c>
    </row>
    <row r="769" spans="1:19" ht="15.75">
      <c r="A769" s="90">
        <v>754</v>
      </c>
      <c r="B769" s="185"/>
      <c r="C769" s="185"/>
      <c r="D769" s="177"/>
      <c r="E769" s="177"/>
      <c r="F769" s="177"/>
      <c r="G769" s="178"/>
      <c r="H769" s="178"/>
      <c r="I769" s="179"/>
      <c r="J769" s="179"/>
      <c r="K769" s="179"/>
      <c r="L769" s="179"/>
      <c r="M769" s="91">
        <f t="shared" si="70"/>
        <v>0</v>
      </c>
      <c r="N769" s="179"/>
      <c r="O769" s="13" t="b">
        <f t="shared" si="71"/>
        <v>1</v>
      </c>
      <c r="P769" s="13" t="b">
        <f t="shared" si="72"/>
        <v>1</v>
      </c>
      <c r="Q769" s="13" t="b">
        <f t="shared" si="67"/>
        <v>1</v>
      </c>
      <c r="R769" s="13" t="b">
        <f t="shared" si="68"/>
        <v>1</v>
      </c>
      <c r="S769" s="13" t="b">
        <f t="shared" si="69"/>
        <v>1</v>
      </c>
    </row>
    <row r="770" spans="1:19" ht="15.75">
      <c r="A770" s="90">
        <v>755</v>
      </c>
      <c r="B770" s="185"/>
      <c r="C770" s="185"/>
      <c r="D770" s="177"/>
      <c r="E770" s="177"/>
      <c r="F770" s="177"/>
      <c r="G770" s="178"/>
      <c r="H770" s="178"/>
      <c r="I770" s="179"/>
      <c r="J770" s="179"/>
      <c r="K770" s="179"/>
      <c r="L770" s="179"/>
      <c r="M770" s="91">
        <f t="shared" si="70"/>
        <v>0</v>
      </c>
      <c r="N770" s="179"/>
      <c r="O770" s="13" t="b">
        <f t="shared" si="71"/>
        <v>1</v>
      </c>
      <c r="P770" s="13" t="b">
        <f t="shared" si="72"/>
        <v>1</v>
      </c>
      <c r="Q770" s="13" t="b">
        <f t="shared" si="67"/>
        <v>1</v>
      </c>
      <c r="R770" s="13" t="b">
        <f t="shared" si="68"/>
        <v>1</v>
      </c>
      <c r="S770" s="13" t="b">
        <f t="shared" si="69"/>
        <v>1</v>
      </c>
    </row>
    <row r="771" spans="1:19" ht="15.75">
      <c r="A771" s="90">
        <v>756</v>
      </c>
      <c r="B771" s="185"/>
      <c r="C771" s="185"/>
      <c r="D771" s="177"/>
      <c r="E771" s="177"/>
      <c r="F771" s="177"/>
      <c r="G771" s="178"/>
      <c r="H771" s="178"/>
      <c r="I771" s="179"/>
      <c r="J771" s="179"/>
      <c r="K771" s="179"/>
      <c r="L771" s="179"/>
      <c r="M771" s="91">
        <f t="shared" si="70"/>
        <v>0</v>
      </c>
      <c r="N771" s="179"/>
      <c r="O771" s="13" t="b">
        <f t="shared" si="71"/>
        <v>1</v>
      </c>
      <c r="P771" s="13" t="b">
        <f t="shared" si="72"/>
        <v>1</v>
      </c>
      <c r="Q771" s="13" t="b">
        <f t="shared" si="67"/>
        <v>1</v>
      </c>
      <c r="R771" s="13" t="b">
        <f t="shared" si="68"/>
        <v>1</v>
      </c>
      <c r="S771" s="13" t="b">
        <f t="shared" si="69"/>
        <v>1</v>
      </c>
    </row>
    <row r="772" spans="1:19" ht="15.75">
      <c r="A772" s="90">
        <v>757</v>
      </c>
      <c r="B772" s="185"/>
      <c r="C772" s="185"/>
      <c r="D772" s="177"/>
      <c r="E772" s="177"/>
      <c r="F772" s="177"/>
      <c r="G772" s="178"/>
      <c r="H772" s="178"/>
      <c r="I772" s="179"/>
      <c r="J772" s="179"/>
      <c r="K772" s="179"/>
      <c r="L772" s="179"/>
      <c r="M772" s="91">
        <f t="shared" si="70"/>
        <v>0</v>
      </c>
      <c r="N772" s="179"/>
      <c r="O772" s="13" t="b">
        <f t="shared" si="71"/>
        <v>1</v>
      </c>
      <c r="P772" s="13" t="b">
        <f t="shared" si="72"/>
        <v>1</v>
      </c>
      <c r="Q772" s="13" t="b">
        <f t="shared" si="67"/>
        <v>1</v>
      </c>
      <c r="R772" s="13" t="b">
        <f t="shared" si="68"/>
        <v>1</v>
      </c>
      <c r="S772" s="13" t="b">
        <f t="shared" si="69"/>
        <v>1</v>
      </c>
    </row>
    <row r="773" spans="1:19" ht="15.75">
      <c r="A773" s="90">
        <v>758</v>
      </c>
      <c r="B773" s="185"/>
      <c r="C773" s="185"/>
      <c r="D773" s="177"/>
      <c r="E773" s="177"/>
      <c r="F773" s="177"/>
      <c r="G773" s="178"/>
      <c r="H773" s="178"/>
      <c r="I773" s="179"/>
      <c r="J773" s="179"/>
      <c r="K773" s="179"/>
      <c r="L773" s="179"/>
      <c r="M773" s="91">
        <f t="shared" si="70"/>
        <v>0</v>
      </c>
      <c r="N773" s="179"/>
      <c r="O773" s="13" t="b">
        <f t="shared" si="71"/>
        <v>1</v>
      </c>
      <c r="P773" s="13" t="b">
        <f t="shared" si="72"/>
        <v>1</v>
      </c>
      <c r="Q773" s="13" t="b">
        <f t="shared" si="67"/>
        <v>1</v>
      </c>
      <c r="R773" s="13" t="b">
        <f t="shared" si="68"/>
        <v>1</v>
      </c>
      <c r="S773" s="13" t="b">
        <f t="shared" si="69"/>
        <v>1</v>
      </c>
    </row>
    <row r="774" spans="1:19" ht="15.75">
      <c r="A774" s="90">
        <v>759</v>
      </c>
      <c r="B774" s="185"/>
      <c r="C774" s="185"/>
      <c r="D774" s="177"/>
      <c r="E774" s="177"/>
      <c r="F774" s="177"/>
      <c r="G774" s="178"/>
      <c r="H774" s="178"/>
      <c r="I774" s="179"/>
      <c r="J774" s="179"/>
      <c r="K774" s="179"/>
      <c r="L774" s="179"/>
      <c r="M774" s="91">
        <f t="shared" si="70"/>
        <v>0</v>
      </c>
      <c r="N774" s="179"/>
      <c r="O774" s="13" t="b">
        <f t="shared" si="71"/>
        <v>1</v>
      </c>
      <c r="P774" s="13" t="b">
        <f t="shared" si="72"/>
        <v>1</v>
      </c>
      <c r="Q774" s="13" t="b">
        <f t="shared" si="67"/>
        <v>1</v>
      </c>
      <c r="R774" s="13" t="b">
        <f t="shared" si="68"/>
        <v>1</v>
      </c>
      <c r="S774" s="13" t="b">
        <f t="shared" si="69"/>
        <v>1</v>
      </c>
    </row>
    <row r="775" spans="1:19" ht="15.75">
      <c r="A775" s="90">
        <v>760</v>
      </c>
      <c r="B775" s="185"/>
      <c r="C775" s="185"/>
      <c r="D775" s="177"/>
      <c r="E775" s="177"/>
      <c r="F775" s="177"/>
      <c r="G775" s="178"/>
      <c r="H775" s="178"/>
      <c r="I775" s="179"/>
      <c r="J775" s="179"/>
      <c r="K775" s="179"/>
      <c r="L775" s="179"/>
      <c r="M775" s="91">
        <f t="shared" si="70"/>
        <v>0</v>
      </c>
      <c r="N775" s="179"/>
      <c r="O775" s="13" t="b">
        <f t="shared" si="71"/>
        <v>1</v>
      </c>
      <c r="P775" s="13" t="b">
        <f t="shared" si="72"/>
        <v>1</v>
      </c>
      <c r="Q775" s="13" t="b">
        <f t="shared" si="67"/>
        <v>1</v>
      </c>
      <c r="R775" s="13" t="b">
        <f t="shared" si="68"/>
        <v>1</v>
      </c>
      <c r="S775" s="13" t="b">
        <f t="shared" si="69"/>
        <v>1</v>
      </c>
    </row>
    <row r="776" spans="1:19" ht="15.75">
      <c r="A776" s="90">
        <v>761</v>
      </c>
      <c r="B776" s="185"/>
      <c r="C776" s="185"/>
      <c r="D776" s="177"/>
      <c r="E776" s="177"/>
      <c r="F776" s="177"/>
      <c r="G776" s="178"/>
      <c r="H776" s="178"/>
      <c r="I776" s="179"/>
      <c r="J776" s="179"/>
      <c r="K776" s="179"/>
      <c r="L776" s="179"/>
      <c r="M776" s="91">
        <f t="shared" si="70"/>
        <v>0</v>
      </c>
      <c r="N776" s="179"/>
      <c r="O776" s="13" t="b">
        <f t="shared" si="71"/>
        <v>1</v>
      </c>
      <c r="P776" s="13" t="b">
        <f t="shared" si="72"/>
        <v>1</v>
      </c>
      <c r="Q776" s="13" t="b">
        <f t="shared" si="67"/>
        <v>1</v>
      </c>
      <c r="R776" s="13" t="b">
        <f t="shared" si="68"/>
        <v>1</v>
      </c>
      <c r="S776" s="13" t="b">
        <f t="shared" si="69"/>
        <v>1</v>
      </c>
    </row>
    <row r="777" spans="1:19" ht="15.75">
      <c r="A777" s="90">
        <v>762</v>
      </c>
      <c r="B777" s="185"/>
      <c r="C777" s="185"/>
      <c r="D777" s="177"/>
      <c r="E777" s="177"/>
      <c r="F777" s="177"/>
      <c r="G777" s="178"/>
      <c r="H777" s="178"/>
      <c r="I777" s="179"/>
      <c r="J777" s="179"/>
      <c r="K777" s="179"/>
      <c r="L777" s="179"/>
      <c r="M777" s="91">
        <f t="shared" si="70"/>
        <v>0</v>
      </c>
      <c r="N777" s="179"/>
      <c r="O777" s="13" t="b">
        <f t="shared" si="71"/>
        <v>1</v>
      </c>
      <c r="P777" s="13" t="b">
        <f t="shared" si="72"/>
        <v>1</v>
      </c>
      <c r="Q777" s="13" t="b">
        <f t="shared" si="67"/>
        <v>1</v>
      </c>
      <c r="R777" s="13" t="b">
        <f t="shared" si="68"/>
        <v>1</v>
      </c>
      <c r="S777" s="13" t="b">
        <f t="shared" si="69"/>
        <v>1</v>
      </c>
    </row>
    <row r="778" spans="1:19" ht="15.75">
      <c r="A778" s="90">
        <v>763</v>
      </c>
      <c r="B778" s="185"/>
      <c r="C778" s="185"/>
      <c r="D778" s="177"/>
      <c r="E778" s="177"/>
      <c r="F778" s="177"/>
      <c r="G778" s="178"/>
      <c r="H778" s="178"/>
      <c r="I778" s="179"/>
      <c r="J778" s="179"/>
      <c r="K778" s="179"/>
      <c r="L778" s="179"/>
      <c r="M778" s="91">
        <f t="shared" si="70"/>
        <v>0</v>
      </c>
      <c r="N778" s="179"/>
      <c r="O778" s="13" t="b">
        <f t="shared" si="71"/>
        <v>1</v>
      </c>
      <c r="P778" s="13" t="b">
        <f t="shared" si="72"/>
        <v>1</v>
      </c>
      <c r="Q778" s="13" t="b">
        <f t="shared" si="67"/>
        <v>1</v>
      </c>
      <c r="R778" s="13" t="b">
        <f t="shared" si="68"/>
        <v>1</v>
      </c>
      <c r="S778" s="13" t="b">
        <f t="shared" si="69"/>
        <v>1</v>
      </c>
    </row>
    <row r="779" spans="1:19" ht="15.75">
      <c r="A779" s="90">
        <v>764</v>
      </c>
      <c r="B779" s="185"/>
      <c r="C779" s="185"/>
      <c r="D779" s="177"/>
      <c r="E779" s="177"/>
      <c r="F779" s="177"/>
      <c r="G779" s="178"/>
      <c r="H779" s="178"/>
      <c r="I779" s="179"/>
      <c r="J779" s="179"/>
      <c r="K779" s="179"/>
      <c r="L779" s="179"/>
      <c r="M779" s="91">
        <f t="shared" si="70"/>
        <v>0</v>
      </c>
      <c r="N779" s="179"/>
      <c r="O779" s="13" t="b">
        <f t="shared" si="71"/>
        <v>1</v>
      </c>
      <c r="P779" s="13" t="b">
        <f t="shared" si="72"/>
        <v>1</v>
      </c>
      <c r="Q779" s="13" t="b">
        <f t="shared" si="67"/>
        <v>1</v>
      </c>
      <c r="R779" s="13" t="b">
        <f t="shared" si="68"/>
        <v>1</v>
      </c>
      <c r="S779" s="13" t="b">
        <f t="shared" si="69"/>
        <v>1</v>
      </c>
    </row>
    <row r="780" spans="1:19" ht="15.75">
      <c r="A780" s="90">
        <v>765</v>
      </c>
      <c r="B780" s="185"/>
      <c r="C780" s="185"/>
      <c r="D780" s="177"/>
      <c r="E780" s="177"/>
      <c r="F780" s="177"/>
      <c r="G780" s="178"/>
      <c r="H780" s="178"/>
      <c r="I780" s="179"/>
      <c r="J780" s="179"/>
      <c r="K780" s="179"/>
      <c r="L780" s="179"/>
      <c r="M780" s="91">
        <f t="shared" si="70"/>
        <v>0</v>
      </c>
      <c r="N780" s="179"/>
      <c r="O780" s="13" t="b">
        <f t="shared" si="71"/>
        <v>1</v>
      </c>
      <c r="P780" s="13" t="b">
        <f t="shared" si="72"/>
        <v>1</v>
      </c>
      <c r="Q780" s="13" t="b">
        <f t="shared" si="67"/>
        <v>1</v>
      </c>
      <c r="R780" s="13" t="b">
        <f t="shared" si="68"/>
        <v>1</v>
      </c>
      <c r="S780" s="13" t="b">
        <f t="shared" si="69"/>
        <v>1</v>
      </c>
    </row>
    <row r="781" spans="1:19" ht="15.75">
      <c r="A781" s="90">
        <v>766</v>
      </c>
      <c r="B781" s="185"/>
      <c r="C781" s="185"/>
      <c r="D781" s="177"/>
      <c r="E781" s="177"/>
      <c r="F781" s="177"/>
      <c r="G781" s="178"/>
      <c r="H781" s="178"/>
      <c r="I781" s="179"/>
      <c r="J781" s="179"/>
      <c r="K781" s="179"/>
      <c r="L781" s="179"/>
      <c r="M781" s="91">
        <f t="shared" si="70"/>
        <v>0</v>
      </c>
      <c r="N781" s="179"/>
      <c r="O781" s="13" t="b">
        <f t="shared" si="71"/>
        <v>1</v>
      </c>
      <c r="P781" s="13" t="b">
        <f t="shared" si="72"/>
        <v>1</v>
      </c>
      <c r="Q781" s="13" t="b">
        <f t="shared" si="67"/>
        <v>1</v>
      </c>
      <c r="R781" s="13" t="b">
        <f t="shared" si="68"/>
        <v>1</v>
      </c>
      <c r="S781" s="13" t="b">
        <f t="shared" si="69"/>
        <v>1</v>
      </c>
    </row>
    <row r="782" spans="1:19" ht="15.75">
      <c r="A782" s="90">
        <v>767</v>
      </c>
      <c r="B782" s="185"/>
      <c r="C782" s="185"/>
      <c r="D782" s="177"/>
      <c r="E782" s="177"/>
      <c r="F782" s="177"/>
      <c r="G782" s="178"/>
      <c r="H782" s="178"/>
      <c r="I782" s="179"/>
      <c r="J782" s="179"/>
      <c r="K782" s="179"/>
      <c r="L782" s="179"/>
      <c r="M782" s="91">
        <f t="shared" si="70"/>
        <v>0</v>
      </c>
      <c r="N782" s="179"/>
      <c r="O782" s="13" t="b">
        <f t="shared" si="71"/>
        <v>1</v>
      </c>
      <c r="P782" s="13" t="b">
        <f t="shared" si="72"/>
        <v>1</v>
      </c>
      <c r="Q782" s="13" t="b">
        <f t="shared" si="67"/>
        <v>1</v>
      </c>
      <c r="R782" s="13" t="b">
        <f t="shared" si="68"/>
        <v>1</v>
      </c>
      <c r="S782" s="13" t="b">
        <f t="shared" si="69"/>
        <v>1</v>
      </c>
    </row>
    <row r="783" spans="1:19" ht="15.75">
      <c r="A783" s="90">
        <v>768</v>
      </c>
      <c r="B783" s="185"/>
      <c r="C783" s="185"/>
      <c r="D783" s="177"/>
      <c r="E783" s="177"/>
      <c r="F783" s="177"/>
      <c r="G783" s="178"/>
      <c r="H783" s="178"/>
      <c r="I783" s="179"/>
      <c r="J783" s="179"/>
      <c r="K783" s="179"/>
      <c r="L783" s="179"/>
      <c r="M783" s="91">
        <f t="shared" si="70"/>
        <v>0</v>
      </c>
      <c r="N783" s="179"/>
      <c r="O783" s="13" t="b">
        <f t="shared" si="71"/>
        <v>1</v>
      </c>
      <c r="P783" s="13" t="b">
        <f t="shared" si="72"/>
        <v>1</v>
      </c>
      <c r="Q783" s="13" t="b">
        <f t="shared" si="67"/>
        <v>1</v>
      </c>
      <c r="R783" s="13" t="b">
        <f t="shared" si="68"/>
        <v>1</v>
      </c>
      <c r="S783" s="13" t="b">
        <f t="shared" si="69"/>
        <v>1</v>
      </c>
    </row>
    <row r="784" spans="1:19" ht="15.75">
      <c r="A784" s="90">
        <v>769</v>
      </c>
      <c r="B784" s="185"/>
      <c r="C784" s="185"/>
      <c r="D784" s="177"/>
      <c r="E784" s="177"/>
      <c r="F784" s="177"/>
      <c r="G784" s="178"/>
      <c r="H784" s="178"/>
      <c r="I784" s="179"/>
      <c r="J784" s="179"/>
      <c r="K784" s="179"/>
      <c r="L784" s="179"/>
      <c r="M784" s="91">
        <f t="shared" si="70"/>
        <v>0</v>
      </c>
      <c r="N784" s="179"/>
      <c r="O784" s="13" t="b">
        <f t="shared" si="71"/>
        <v>1</v>
      </c>
      <c r="P784" s="13" t="b">
        <f t="shared" si="72"/>
        <v>1</v>
      </c>
      <c r="Q784" s="13" t="b">
        <f t="shared" ref="Q784:Q847" si="73">IF(D784="",TRUE,(IF(ISNUMBER(MATCH(D784,CountriesList,0)),TRUE,FALSE)))</f>
        <v>1</v>
      </c>
      <c r="R784" s="13" t="b">
        <f t="shared" ref="R784:R847" si="74">IF(E784="",TRUE,(IF(ISNUMBER(MATCH(E784,typeofentityList,0)),TRUE,FALSE)))</f>
        <v>1</v>
      </c>
      <c r="S784" s="13" t="b">
        <f t="shared" ref="S784:S847" si="75">IF(F784="",TRUE,(IF(ISNUMBER(MATCH(F784,RelationList,0)),TRUE,FALSE)))</f>
        <v>1</v>
      </c>
    </row>
    <row r="785" spans="1:19" ht="15.75">
      <c r="A785" s="90">
        <v>770</v>
      </c>
      <c r="B785" s="185"/>
      <c r="C785" s="185"/>
      <c r="D785" s="177"/>
      <c r="E785" s="177"/>
      <c r="F785" s="177"/>
      <c r="G785" s="178"/>
      <c r="H785" s="178"/>
      <c r="I785" s="179"/>
      <c r="J785" s="179"/>
      <c r="K785" s="179"/>
      <c r="L785" s="179"/>
      <c r="M785" s="91">
        <f t="shared" ref="M785:M848" si="76">SUM(I785:L785)</f>
        <v>0</v>
      </c>
      <c r="N785" s="179"/>
      <c r="O785" s="13" t="b">
        <f t="shared" si="71"/>
        <v>1</v>
      </c>
      <c r="P785" s="13" t="b">
        <f t="shared" si="72"/>
        <v>1</v>
      </c>
      <c r="Q785" s="13" t="b">
        <f t="shared" si="73"/>
        <v>1</v>
      </c>
      <c r="R785" s="13" t="b">
        <f t="shared" si="74"/>
        <v>1</v>
      </c>
      <c r="S785" s="13" t="b">
        <f t="shared" si="75"/>
        <v>1</v>
      </c>
    </row>
    <row r="786" spans="1:19" ht="15.75">
      <c r="A786" s="90">
        <v>771</v>
      </c>
      <c r="B786" s="185"/>
      <c r="C786" s="185"/>
      <c r="D786" s="177"/>
      <c r="E786" s="177"/>
      <c r="F786" s="177"/>
      <c r="G786" s="178"/>
      <c r="H786" s="178"/>
      <c r="I786" s="179"/>
      <c r="J786" s="179"/>
      <c r="K786" s="179"/>
      <c r="L786" s="179"/>
      <c r="M786" s="91">
        <f t="shared" si="76"/>
        <v>0</v>
      </c>
      <c r="N786" s="179"/>
      <c r="O786" s="13" t="b">
        <f t="shared" ref="O786:O849" si="77">IF(ISBLANK(B786),TRUE,IF(OR(ISBLANK(C786),ISBLANK(D786),ISBLANK(E786),ISBLANK(F786),ISBLANK(G786),ISBLANK(H786),ISBLANK(I786),ISBLANK(J786),ISBLANK(L786),ISBLANK(M786),ISBLANK(N786)),FALSE,TRUE))</f>
        <v>1</v>
      </c>
      <c r="P786" s="13" t="b">
        <f t="shared" ref="P786:P849" si="78">IF(OR(AND(B786="N/A",D786="N/A",E786="N/A",F786="N/A",G786=0,H786=0,M786=0,N786=0),AND(ISBLANK(B786),ISBLANK(D786),ISBLANK(E786),ISBLANK(F786),ISBLANK(G786),ISBLANK(H786),M786=0,ISBLANK(N786)),AND(NOT(ISBLANK(B786)),NOT(ISBLANK(D786)),NOT(ISBLANK(E786)),NOT(ISBLANK(F786)),B786&lt;&gt;"N/A",D786&lt;&gt;"N/A",E786&lt;&gt;"N/A",F786&lt;&gt;"N/A",OR(G786&lt;&gt;0,H786&lt;&gt;0,M786&gt;0,N786&lt;&gt;0))),TRUE,FALSE)</f>
        <v>1</v>
      </c>
      <c r="Q786" s="13" t="b">
        <f t="shared" si="73"/>
        <v>1</v>
      </c>
      <c r="R786" s="13" t="b">
        <f t="shared" si="74"/>
        <v>1</v>
      </c>
      <c r="S786" s="13" t="b">
        <f t="shared" si="75"/>
        <v>1</v>
      </c>
    </row>
    <row r="787" spans="1:19" ht="15.75">
      <c r="A787" s="90">
        <v>772</v>
      </c>
      <c r="B787" s="185"/>
      <c r="C787" s="185"/>
      <c r="D787" s="177"/>
      <c r="E787" s="177"/>
      <c r="F787" s="177"/>
      <c r="G787" s="178"/>
      <c r="H787" s="178"/>
      <c r="I787" s="179"/>
      <c r="J787" s="179"/>
      <c r="K787" s="179"/>
      <c r="L787" s="179"/>
      <c r="M787" s="91">
        <f t="shared" si="76"/>
        <v>0</v>
      </c>
      <c r="N787" s="179"/>
      <c r="O787" s="13" t="b">
        <f t="shared" si="77"/>
        <v>1</v>
      </c>
      <c r="P787" s="13" t="b">
        <f t="shared" si="78"/>
        <v>1</v>
      </c>
      <c r="Q787" s="13" t="b">
        <f t="shared" si="73"/>
        <v>1</v>
      </c>
      <c r="R787" s="13" t="b">
        <f t="shared" si="74"/>
        <v>1</v>
      </c>
      <c r="S787" s="13" t="b">
        <f t="shared" si="75"/>
        <v>1</v>
      </c>
    </row>
    <row r="788" spans="1:19" ht="15.75">
      <c r="A788" s="90">
        <v>773</v>
      </c>
      <c r="B788" s="185"/>
      <c r="C788" s="185"/>
      <c r="D788" s="177"/>
      <c r="E788" s="177"/>
      <c r="F788" s="177"/>
      <c r="G788" s="178"/>
      <c r="H788" s="178"/>
      <c r="I788" s="179"/>
      <c r="J788" s="179"/>
      <c r="K788" s="179"/>
      <c r="L788" s="179"/>
      <c r="M788" s="91">
        <f t="shared" si="76"/>
        <v>0</v>
      </c>
      <c r="N788" s="179"/>
      <c r="O788" s="13" t="b">
        <f t="shared" si="77"/>
        <v>1</v>
      </c>
      <c r="P788" s="13" t="b">
        <f t="shared" si="78"/>
        <v>1</v>
      </c>
      <c r="Q788" s="13" t="b">
        <f t="shared" si="73"/>
        <v>1</v>
      </c>
      <c r="R788" s="13" t="b">
        <f t="shared" si="74"/>
        <v>1</v>
      </c>
      <c r="S788" s="13" t="b">
        <f t="shared" si="75"/>
        <v>1</v>
      </c>
    </row>
    <row r="789" spans="1:19" ht="15.75">
      <c r="A789" s="90">
        <v>774</v>
      </c>
      <c r="B789" s="185"/>
      <c r="C789" s="185"/>
      <c r="D789" s="177"/>
      <c r="E789" s="177"/>
      <c r="F789" s="177"/>
      <c r="G789" s="178"/>
      <c r="H789" s="178"/>
      <c r="I789" s="179"/>
      <c r="J789" s="179"/>
      <c r="K789" s="179"/>
      <c r="L789" s="179"/>
      <c r="M789" s="91">
        <f t="shared" si="76"/>
        <v>0</v>
      </c>
      <c r="N789" s="179"/>
      <c r="O789" s="13" t="b">
        <f t="shared" si="77"/>
        <v>1</v>
      </c>
      <c r="P789" s="13" t="b">
        <f t="shared" si="78"/>
        <v>1</v>
      </c>
      <c r="Q789" s="13" t="b">
        <f t="shared" si="73"/>
        <v>1</v>
      </c>
      <c r="R789" s="13" t="b">
        <f t="shared" si="74"/>
        <v>1</v>
      </c>
      <c r="S789" s="13" t="b">
        <f t="shared" si="75"/>
        <v>1</v>
      </c>
    </row>
    <row r="790" spans="1:19" ht="15.75">
      <c r="A790" s="90">
        <v>775</v>
      </c>
      <c r="B790" s="185"/>
      <c r="C790" s="185"/>
      <c r="D790" s="177"/>
      <c r="E790" s="177"/>
      <c r="F790" s="177"/>
      <c r="G790" s="178"/>
      <c r="H790" s="178"/>
      <c r="I790" s="179"/>
      <c r="J790" s="179"/>
      <c r="K790" s="179"/>
      <c r="L790" s="179"/>
      <c r="M790" s="91">
        <f t="shared" si="76"/>
        <v>0</v>
      </c>
      <c r="N790" s="179"/>
      <c r="O790" s="13" t="b">
        <f t="shared" si="77"/>
        <v>1</v>
      </c>
      <c r="P790" s="13" t="b">
        <f t="shared" si="78"/>
        <v>1</v>
      </c>
      <c r="Q790" s="13" t="b">
        <f t="shared" si="73"/>
        <v>1</v>
      </c>
      <c r="R790" s="13" t="b">
        <f t="shared" si="74"/>
        <v>1</v>
      </c>
      <c r="S790" s="13" t="b">
        <f t="shared" si="75"/>
        <v>1</v>
      </c>
    </row>
    <row r="791" spans="1:19" ht="15.75">
      <c r="A791" s="90">
        <v>776</v>
      </c>
      <c r="B791" s="185"/>
      <c r="C791" s="185"/>
      <c r="D791" s="177"/>
      <c r="E791" s="177"/>
      <c r="F791" s="177"/>
      <c r="G791" s="178"/>
      <c r="H791" s="178"/>
      <c r="I791" s="179"/>
      <c r="J791" s="179"/>
      <c r="K791" s="179"/>
      <c r="L791" s="179"/>
      <c r="M791" s="91">
        <f t="shared" si="76"/>
        <v>0</v>
      </c>
      <c r="N791" s="179"/>
      <c r="O791" s="13" t="b">
        <f t="shared" si="77"/>
        <v>1</v>
      </c>
      <c r="P791" s="13" t="b">
        <f t="shared" si="78"/>
        <v>1</v>
      </c>
      <c r="Q791" s="13" t="b">
        <f t="shared" si="73"/>
        <v>1</v>
      </c>
      <c r="R791" s="13" t="b">
        <f t="shared" si="74"/>
        <v>1</v>
      </c>
      <c r="S791" s="13" t="b">
        <f t="shared" si="75"/>
        <v>1</v>
      </c>
    </row>
    <row r="792" spans="1:19" ht="15.75">
      <c r="A792" s="90">
        <v>777</v>
      </c>
      <c r="B792" s="185"/>
      <c r="C792" s="185"/>
      <c r="D792" s="177"/>
      <c r="E792" s="177"/>
      <c r="F792" s="177"/>
      <c r="G792" s="178"/>
      <c r="H792" s="178"/>
      <c r="I792" s="179"/>
      <c r="J792" s="179"/>
      <c r="K792" s="179"/>
      <c r="L792" s="179"/>
      <c r="M792" s="91">
        <f t="shared" si="76"/>
        <v>0</v>
      </c>
      <c r="N792" s="179"/>
      <c r="O792" s="13" t="b">
        <f t="shared" si="77"/>
        <v>1</v>
      </c>
      <c r="P792" s="13" t="b">
        <f t="shared" si="78"/>
        <v>1</v>
      </c>
      <c r="Q792" s="13" t="b">
        <f t="shared" si="73"/>
        <v>1</v>
      </c>
      <c r="R792" s="13" t="b">
        <f t="shared" si="74"/>
        <v>1</v>
      </c>
      <c r="S792" s="13" t="b">
        <f t="shared" si="75"/>
        <v>1</v>
      </c>
    </row>
    <row r="793" spans="1:19" ht="15.75">
      <c r="A793" s="90">
        <v>778</v>
      </c>
      <c r="B793" s="185"/>
      <c r="C793" s="185"/>
      <c r="D793" s="177"/>
      <c r="E793" s="177"/>
      <c r="F793" s="177"/>
      <c r="G793" s="178"/>
      <c r="H793" s="178"/>
      <c r="I793" s="179"/>
      <c r="J793" s="179"/>
      <c r="K793" s="179"/>
      <c r="L793" s="179"/>
      <c r="M793" s="91">
        <f t="shared" si="76"/>
        <v>0</v>
      </c>
      <c r="N793" s="179"/>
      <c r="O793" s="13" t="b">
        <f t="shared" si="77"/>
        <v>1</v>
      </c>
      <c r="P793" s="13" t="b">
        <f t="shared" si="78"/>
        <v>1</v>
      </c>
      <c r="Q793" s="13" t="b">
        <f t="shared" si="73"/>
        <v>1</v>
      </c>
      <c r="R793" s="13" t="b">
        <f t="shared" si="74"/>
        <v>1</v>
      </c>
      <c r="S793" s="13" t="b">
        <f t="shared" si="75"/>
        <v>1</v>
      </c>
    </row>
    <row r="794" spans="1:19" ht="15.75">
      <c r="A794" s="90">
        <v>779</v>
      </c>
      <c r="B794" s="185"/>
      <c r="C794" s="185"/>
      <c r="D794" s="177"/>
      <c r="E794" s="177"/>
      <c r="F794" s="177"/>
      <c r="G794" s="178"/>
      <c r="H794" s="178"/>
      <c r="I794" s="179"/>
      <c r="J794" s="179"/>
      <c r="K794" s="179"/>
      <c r="L794" s="179"/>
      <c r="M794" s="91">
        <f t="shared" si="76"/>
        <v>0</v>
      </c>
      <c r="N794" s="179"/>
      <c r="O794" s="13" t="b">
        <f t="shared" si="77"/>
        <v>1</v>
      </c>
      <c r="P794" s="13" t="b">
        <f t="shared" si="78"/>
        <v>1</v>
      </c>
      <c r="Q794" s="13" t="b">
        <f t="shared" si="73"/>
        <v>1</v>
      </c>
      <c r="R794" s="13" t="b">
        <f t="shared" si="74"/>
        <v>1</v>
      </c>
      <c r="S794" s="13" t="b">
        <f t="shared" si="75"/>
        <v>1</v>
      </c>
    </row>
    <row r="795" spans="1:19" ht="15.75">
      <c r="A795" s="90">
        <v>780</v>
      </c>
      <c r="B795" s="185"/>
      <c r="C795" s="185"/>
      <c r="D795" s="177"/>
      <c r="E795" s="177"/>
      <c r="F795" s="177"/>
      <c r="G795" s="178"/>
      <c r="H795" s="178"/>
      <c r="I795" s="179"/>
      <c r="J795" s="179"/>
      <c r="K795" s="179"/>
      <c r="L795" s="179"/>
      <c r="M795" s="91">
        <f t="shared" si="76"/>
        <v>0</v>
      </c>
      <c r="N795" s="179"/>
      <c r="O795" s="13" t="b">
        <f t="shared" si="77"/>
        <v>1</v>
      </c>
      <c r="P795" s="13" t="b">
        <f t="shared" si="78"/>
        <v>1</v>
      </c>
      <c r="Q795" s="13" t="b">
        <f t="shared" si="73"/>
        <v>1</v>
      </c>
      <c r="R795" s="13" t="b">
        <f t="shared" si="74"/>
        <v>1</v>
      </c>
      <c r="S795" s="13" t="b">
        <f t="shared" si="75"/>
        <v>1</v>
      </c>
    </row>
    <row r="796" spans="1:19" ht="15.75">
      <c r="A796" s="90">
        <v>781</v>
      </c>
      <c r="B796" s="185"/>
      <c r="C796" s="185"/>
      <c r="D796" s="177"/>
      <c r="E796" s="177"/>
      <c r="F796" s="177"/>
      <c r="G796" s="178"/>
      <c r="H796" s="178"/>
      <c r="I796" s="179"/>
      <c r="J796" s="179"/>
      <c r="K796" s="179"/>
      <c r="L796" s="179"/>
      <c r="M796" s="91">
        <f t="shared" si="76"/>
        <v>0</v>
      </c>
      <c r="N796" s="179"/>
      <c r="O796" s="13" t="b">
        <f t="shared" si="77"/>
        <v>1</v>
      </c>
      <c r="P796" s="13" t="b">
        <f t="shared" si="78"/>
        <v>1</v>
      </c>
      <c r="Q796" s="13" t="b">
        <f t="shared" si="73"/>
        <v>1</v>
      </c>
      <c r="R796" s="13" t="b">
        <f t="shared" si="74"/>
        <v>1</v>
      </c>
      <c r="S796" s="13" t="b">
        <f t="shared" si="75"/>
        <v>1</v>
      </c>
    </row>
    <row r="797" spans="1:19" ht="15.75">
      <c r="A797" s="90">
        <v>782</v>
      </c>
      <c r="B797" s="185"/>
      <c r="C797" s="185"/>
      <c r="D797" s="177"/>
      <c r="E797" s="177"/>
      <c r="F797" s="177"/>
      <c r="G797" s="178"/>
      <c r="H797" s="178"/>
      <c r="I797" s="179"/>
      <c r="J797" s="179"/>
      <c r="K797" s="179"/>
      <c r="L797" s="179"/>
      <c r="M797" s="91">
        <f t="shared" si="76"/>
        <v>0</v>
      </c>
      <c r="N797" s="179"/>
      <c r="O797" s="13" t="b">
        <f t="shared" si="77"/>
        <v>1</v>
      </c>
      <c r="P797" s="13" t="b">
        <f t="shared" si="78"/>
        <v>1</v>
      </c>
      <c r="Q797" s="13" t="b">
        <f t="shared" si="73"/>
        <v>1</v>
      </c>
      <c r="R797" s="13" t="b">
        <f t="shared" si="74"/>
        <v>1</v>
      </c>
      <c r="S797" s="13" t="b">
        <f t="shared" si="75"/>
        <v>1</v>
      </c>
    </row>
    <row r="798" spans="1:19" ht="15.75">
      <c r="A798" s="90">
        <v>783</v>
      </c>
      <c r="B798" s="185"/>
      <c r="C798" s="185"/>
      <c r="D798" s="177"/>
      <c r="E798" s="177"/>
      <c r="F798" s="177"/>
      <c r="G798" s="178"/>
      <c r="H798" s="178"/>
      <c r="I798" s="179"/>
      <c r="J798" s="179"/>
      <c r="K798" s="179"/>
      <c r="L798" s="179"/>
      <c r="M798" s="91">
        <f t="shared" si="76"/>
        <v>0</v>
      </c>
      <c r="N798" s="179"/>
      <c r="O798" s="13" t="b">
        <f t="shared" si="77"/>
        <v>1</v>
      </c>
      <c r="P798" s="13" t="b">
        <f t="shared" si="78"/>
        <v>1</v>
      </c>
      <c r="Q798" s="13" t="b">
        <f t="shared" si="73"/>
        <v>1</v>
      </c>
      <c r="R798" s="13" t="b">
        <f t="shared" si="74"/>
        <v>1</v>
      </c>
      <c r="S798" s="13" t="b">
        <f t="shared" si="75"/>
        <v>1</v>
      </c>
    </row>
    <row r="799" spans="1:19" ht="15.75">
      <c r="A799" s="90">
        <v>784</v>
      </c>
      <c r="B799" s="185"/>
      <c r="C799" s="185"/>
      <c r="D799" s="177"/>
      <c r="E799" s="177"/>
      <c r="F799" s="177"/>
      <c r="G799" s="178"/>
      <c r="H799" s="178"/>
      <c r="I799" s="179"/>
      <c r="J799" s="179"/>
      <c r="K799" s="179"/>
      <c r="L799" s="179"/>
      <c r="M799" s="91">
        <f t="shared" si="76"/>
        <v>0</v>
      </c>
      <c r="N799" s="179"/>
      <c r="O799" s="13" t="b">
        <f t="shared" si="77"/>
        <v>1</v>
      </c>
      <c r="P799" s="13" t="b">
        <f t="shared" si="78"/>
        <v>1</v>
      </c>
      <c r="Q799" s="13" t="b">
        <f t="shared" si="73"/>
        <v>1</v>
      </c>
      <c r="R799" s="13" t="b">
        <f t="shared" si="74"/>
        <v>1</v>
      </c>
      <c r="S799" s="13" t="b">
        <f t="shared" si="75"/>
        <v>1</v>
      </c>
    </row>
    <row r="800" spans="1:19" ht="15.75">
      <c r="A800" s="90">
        <v>785</v>
      </c>
      <c r="B800" s="185"/>
      <c r="C800" s="185"/>
      <c r="D800" s="177"/>
      <c r="E800" s="177"/>
      <c r="F800" s="177"/>
      <c r="G800" s="178"/>
      <c r="H800" s="178"/>
      <c r="I800" s="179"/>
      <c r="J800" s="179"/>
      <c r="K800" s="179"/>
      <c r="L800" s="179"/>
      <c r="M800" s="91">
        <f t="shared" si="76"/>
        <v>0</v>
      </c>
      <c r="N800" s="179"/>
      <c r="O800" s="13" t="b">
        <f t="shared" si="77"/>
        <v>1</v>
      </c>
      <c r="P800" s="13" t="b">
        <f t="shared" si="78"/>
        <v>1</v>
      </c>
      <c r="Q800" s="13" t="b">
        <f t="shared" si="73"/>
        <v>1</v>
      </c>
      <c r="R800" s="13" t="b">
        <f t="shared" si="74"/>
        <v>1</v>
      </c>
      <c r="S800" s="13" t="b">
        <f t="shared" si="75"/>
        <v>1</v>
      </c>
    </row>
    <row r="801" spans="1:19" ht="15.75">
      <c r="A801" s="90">
        <v>786</v>
      </c>
      <c r="B801" s="185"/>
      <c r="C801" s="185"/>
      <c r="D801" s="177"/>
      <c r="E801" s="177"/>
      <c r="F801" s="177"/>
      <c r="G801" s="178"/>
      <c r="H801" s="178"/>
      <c r="I801" s="179"/>
      <c r="J801" s="179"/>
      <c r="K801" s="179"/>
      <c r="L801" s="179"/>
      <c r="M801" s="91">
        <f t="shared" si="76"/>
        <v>0</v>
      </c>
      <c r="N801" s="179"/>
      <c r="O801" s="13" t="b">
        <f t="shared" si="77"/>
        <v>1</v>
      </c>
      <c r="P801" s="13" t="b">
        <f t="shared" si="78"/>
        <v>1</v>
      </c>
      <c r="Q801" s="13" t="b">
        <f t="shared" si="73"/>
        <v>1</v>
      </c>
      <c r="R801" s="13" t="b">
        <f t="shared" si="74"/>
        <v>1</v>
      </c>
      <c r="S801" s="13" t="b">
        <f t="shared" si="75"/>
        <v>1</v>
      </c>
    </row>
    <row r="802" spans="1:19" ht="15.75">
      <c r="A802" s="90">
        <v>787</v>
      </c>
      <c r="B802" s="185"/>
      <c r="C802" s="185"/>
      <c r="D802" s="177"/>
      <c r="E802" s="177"/>
      <c r="F802" s="177"/>
      <c r="G802" s="178"/>
      <c r="H802" s="178"/>
      <c r="I802" s="179"/>
      <c r="J802" s="179"/>
      <c r="K802" s="179"/>
      <c r="L802" s="179"/>
      <c r="M802" s="91">
        <f t="shared" si="76"/>
        <v>0</v>
      </c>
      <c r="N802" s="179"/>
      <c r="O802" s="13" t="b">
        <f t="shared" si="77"/>
        <v>1</v>
      </c>
      <c r="P802" s="13" t="b">
        <f t="shared" si="78"/>
        <v>1</v>
      </c>
      <c r="Q802" s="13" t="b">
        <f t="shared" si="73"/>
        <v>1</v>
      </c>
      <c r="R802" s="13" t="b">
        <f t="shared" si="74"/>
        <v>1</v>
      </c>
      <c r="S802" s="13" t="b">
        <f t="shared" si="75"/>
        <v>1</v>
      </c>
    </row>
    <row r="803" spans="1:19" ht="15.75">
      <c r="A803" s="90">
        <v>788</v>
      </c>
      <c r="B803" s="185"/>
      <c r="C803" s="185"/>
      <c r="D803" s="177"/>
      <c r="E803" s="177"/>
      <c r="F803" s="177"/>
      <c r="G803" s="178"/>
      <c r="H803" s="178"/>
      <c r="I803" s="179"/>
      <c r="J803" s="179"/>
      <c r="K803" s="179"/>
      <c r="L803" s="179"/>
      <c r="M803" s="91">
        <f t="shared" si="76"/>
        <v>0</v>
      </c>
      <c r="N803" s="179"/>
      <c r="O803" s="13" t="b">
        <f t="shared" si="77"/>
        <v>1</v>
      </c>
      <c r="P803" s="13" t="b">
        <f t="shared" si="78"/>
        <v>1</v>
      </c>
      <c r="Q803" s="13" t="b">
        <f t="shared" si="73"/>
        <v>1</v>
      </c>
      <c r="R803" s="13" t="b">
        <f t="shared" si="74"/>
        <v>1</v>
      </c>
      <c r="S803" s="13" t="b">
        <f t="shared" si="75"/>
        <v>1</v>
      </c>
    </row>
    <row r="804" spans="1:19" ht="15.75">
      <c r="A804" s="90">
        <v>789</v>
      </c>
      <c r="B804" s="185"/>
      <c r="C804" s="185"/>
      <c r="D804" s="177"/>
      <c r="E804" s="177"/>
      <c r="F804" s="177"/>
      <c r="G804" s="178"/>
      <c r="H804" s="178"/>
      <c r="I804" s="179"/>
      <c r="J804" s="179"/>
      <c r="K804" s="179"/>
      <c r="L804" s="179"/>
      <c r="M804" s="91">
        <f t="shared" si="76"/>
        <v>0</v>
      </c>
      <c r="N804" s="179"/>
      <c r="O804" s="13" t="b">
        <f t="shared" si="77"/>
        <v>1</v>
      </c>
      <c r="P804" s="13" t="b">
        <f t="shared" si="78"/>
        <v>1</v>
      </c>
      <c r="Q804" s="13" t="b">
        <f t="shared" si="73"/>
        <v>1</v>
      </c>
      <c r="R804" s="13" t="b">
        <f t="shared" si="74"/>
        <v>1</v>
      </c>
      <c r="S804" s="13" t="b">
        <f t="shared" si="75"/>
        <v>1</v>
      </c>
    </row>
    <row r="805" spans="1:19" ht="15.75">
      <c r="A805" s="90">
        <v>790</v>
      </c>
      <c r="B805" s="185"/>
      <c r="C805" s="185"/>
      <c r="D805" s="177"/>
      <c r="E805" s="177"/>
      <c r="F805" s="177"/>
      <c r="G805" s="178"/>
      <c r="H805" s="178"/>
      <c r="I805" s="179"/>
      <c r="J805" s="179"/>
      <c r="K805" s="179"/>
      <c r="L805" s="179"/>
      <c r="M805" s="91">
        <f t="shared" si="76"/>
        <v>0</v>
      </c>
      <c r="N805" s="179"/>
      <c r="O805" s="13" t="b">
        <f t="shared" si="77"/>
        <v>1</v>
      </c>
      <c r="P805" s="13" t="b">
        <f t="shared" si="78"/>
        <v>1</v>
      </c>
      <c r="Q805" s="13" t="b">
        <f t="shared" si="73"/>
        <v>1</v>
      </c>
      <c r="R805" s="13" t="b">
        <f t="shared" si="74"/>
        <v>1</v>
      </c>
      <c r="S805" s="13" t="b">
        <f t="shared" si="75"/>
        <v>1</v>
      </c>
    </row>
    <row r="806" spans="1:19" ht="15.75">
      <c r="A806" s="90">
        <v>791</v>
      </c>
      <c r="B806" s="185"/>
      <c r="C806" s="185"/>
      <c r="D806" s="177"/>
      <c r="E806" s="177"/>
      <c r="F806" s="177"/>
      <c r="G806" s="178"/>
      <c r="H806" s="178"/>
      <c r="I806" s="179"/>
      <c r="J806" s="179"/>
      <c r="K806" s="179"/>
      <c r="L806" s="179"/>
      <c r="M806" s="91">
        <f t="shared" si="76"/>
        <v>0</v>
      </c>
      <c r="N806" s="179"/>
      <c r="O806" s="13" t="b">
        <f t="shared" si="77"/>
        <v>1</v>
      </c>
      <c r="P806" s="13" t="b">
        <f t="shared" si="78"/>
        <v>1</v>
      </c>
      <c r="Q806" s="13" t="b">
        <f t="shared" si="73"/>
        <v>1</v>
      </c>
      <c r="R806" s="13" t="b">
        <f t="shared" si="74"/>
        <v>1</v>
      </c>
      <c r="S806" s="13" t="b">
        <f t="shared" si="75"/>
        <v>1</v>
      </c>
    </row>
    <row r="807" spans="1:19" ht="15.75">
      <c r="A807" s="90">
        <v>792</v>
      </c>
      <c r="B807" s="185"/>
      <c r="C807" s="185"/>
      <c r="D807" s="177"/>
      <c r="E807" s="177"/>
      <c r="F807" s="177"/>
      <c r="G807" s="178"/>
      <c r="H807" s="178"/>
      <c r="I807" s="179"/>
      <c r="J807" s="179"/>
      <c r="K807" s="179"/>
      <c r="L807" s="179"/>
      <c r="M807" s="91">
        <f t="shared" si="76"/>
        <v>0</v>
      </c>
      <c r="N807" s="179"/>
      <c r="O807" s="13" t="b">
        <f t="shared" si="77"/>
        <v>1</v>
      </c>
      <c r="P807" s="13" t="b">
        <f t="shared" si="78"/>
        <v>1</v>
      </c>
      <c r="Q807" s="13" t="b">
        <f t="shared" si="73"/>
        <v>1</v>
      </c>
      <c r="R807" s="13" t="b">
        <f t="shared" si="74"/>
        <v>1</v>
      </c>
      <c r="S807" s="13" t="b">
        <f t="shared" si="75"/>
        <v>1</v>
      </c>
    </row>
    <row r="808" spans="1:19" ht="15.75">
      <c r="A808" s="90">
        <v>793</v>
      </c>
      <c r="B808" s="185"/>
      <c r="C808" s="185"/>
      <c r="D808" s="177"/>
      <c r="E808" s="177"/>
      <c r="F808" s="177"/>
      <c r="G808" s="178"/>
      <c r="H808" s="178"/>
      <c r="I808" s="179"/>
      <c r="J808" s="179"/>
      <c r="K808" s="179"/>
      <c r="L808" s="179"/>
      <c r="M808" s="91">
        <f t="shared" si="76"/>
        <v>0</v>
      </c>
      <c r="N808" s="179"/>
      <c r="O808" s="13" t="b">
        <f t="shared" si="77"/>
        <v>1</v>
      </c>
      <c r="P808" s="13" t="b">
        <f t="shared" si="78"/>
        <v>1</v>
      </c>
      <c r="Q808" s="13" t="b">
        <f t="shared" si="73"/>
        <v>1</v>
      </c>
      <c r="R808" s="13" t="b">
        <f t="shared" si="74"/>
        <v>1</v>
      </c>
      <c r="S808" s="13" t="b">
        <f t="shared" si="75"/>
        <v>1</v>
      </c>
    </row>
    <row r="809" spans="1:19" ht="15.75">
      <c r="A809" s="90">
        <v>794</v>
      </c>
      <c r="B809" s="185"/>
      <c r="C809" s="185"/>
      <c r="D809" s="177"/>
      <c r="E809" s="177"/>
      <c r="F809" s="177"/>
      <c r="G809" s="178"/>
      <c r="H809" s="178"/>
      <c r="I809" s="179"/>
      <c r="J809" s="179"/>
      <c r="K809" s="179"/>
      <c r="L809" s="179"/>
      <c r="M809" s="91">
        <f t="shared" si="76"/>
        <v>0</v>
      </c>
      <c r="N809" s="179"/>
      <c r="O809" s="13" t="b">
        <f t="shared" si="77"/>
        <v>1</v>
      </c>
      <c r="P809" s="13" t="b">
        <f t="shared" si="78"/>
        <v>1</v>
      </c>
      <c r="Q809" s="13" t="b">
        <f t="shared" si="73"/>
        <v>1</v>
      </c>
      <c r="R809" s="13" t="b">
        <f t="shared" si="74"/>
        <v>1</v>
      </c>
      <c r="S809" s="13" t="b">
        <f t="shared" si="75"/>
        <v>1</v>
      </c>
    </row>
    <row r="810" spans="1:19" ht="15.75">
      <c r="A810" s="90">
        <v>795</v>
      </c>
      <c r="B810" s="185"/>
      <c r="C810" s="185"/>
      <c r="D810" s="177"/>
      <c r="E810" s="177"/>
      <c r="F810" s="177"/>
      <c r="G810" s="178"/>
      <c r="H810" s="178"/>
      <c r="I810" s="179"/>
      <c r="J810" s="179"/>
      <c r="K810" s="179"/>
      <c r="L810" s="179"/>
      <c r="M810" s="91">
        <f t="shared" si="76"/>
        <v>0</v>
      </c>
      <c r="N810" s="179"/>
      <c r="O810" s="13" t="b">
        <f t="shared" si="77"/>
        <v>1</v>
      </c>
      <c r="P810" s="13" t="b">
        <f t="shared" si="78"/>
        <v>1</v>
      </c>
      <c r="Q810" s="13" t="b">
        <f t="shared" si="73"/>
        <v>1</v>
      </c>
      <c r="R810" s="13" t="b">
        <f t="shared" si="74"/>
        <v>1</v>
      </c>
      <c r="S810" s="13" t="b">
        <f t="shared" si="75"/>
        <v>1</v>
      </c>
    </row>
    <row r="811" spans="1:19" ht="15.75">
      <c r="A811" s="90">
        <v>796</v>
      </c>
      <c r="B811" s="185"/>
      <c r="C811" s="185"/>
      <c r="D811" s="177"/>
      <c r="E811" s="177"/>
      <c r="F811" s="177"/>
      <c r="G811" s="178"/>
      <c r="H811" s="178"/>
      <c r="I811" s="179"/>
      <c r="J811" s="179"/>
      <c r="K811" s="179"/>
      <c r="L811" s="179"/>
      <c r="M811" s="91">
        <f t="shared" si="76"/>
        <v>0</v>
      </c>
      <c r="N811" s="179"/>
      <c r="O811" s="13" t="b">
        <f t="shared" si="77"/>
        <v>1</v>
      </c>
      <c r="P811" s="13" t="b">
        <f t="shared" si="78"/>
        <v>1</v>
      </c>
      <c r="Q811" s="13" t="b">
        <f t="shared" si="73"/>
        <v>1</v>
      </c>
      <c r="R811" s="13" t="b">
        <f t="shared" si="74"/>
        <v>1</v>
      </c>
      <c r="S811" s="13" t="b">
        <f t="shared" si="75"/>
        <v>1</v>
      </c>
    </row>
    <row r="812" spans="1:19" ht="15.75">
      <c r="A812" s="90">
        <v>797</v>
      </c>
      <c r="B812" s="185"/>
      <c r="C812" s="185"/>
      <c r="D812" s="177"/>
      <c r="E812" s="177"/>
      <c r="F812" s="177"/>
      <c r="G812" s="178"/>
      <c r="H812" s="178"/>
      <c r="I812" s="179"/>
      <c r="J812" s="179"/>
      <c r="K812" s="179"/>
      <c r="L812" s="179"/>
      <c r="M812" s="91">
        <f t="shared" si="76"/>
        <v>0</v>
      </c>
      <c r="N812" s="179"/>
      <c r="O812" s="13" t="b">
        <f t="shared" si="77"/>
        <v>1</v>
      </c>
      <c r="P812" s="13" t="b">
        <f t="shared" si="78"/>
        <v>1</v>
      </c>
      <c r="Q812" s="13" t="b">
        <f t="shared" si="73"/>
        <v>1</v>
      </c>
      <c r="R812" s="13" t="b">
        <f t="shared" si="74"/>
        <v>1</v>
      </c>
      <c r="S812" s="13" t="b">
        <f t="shared" si="75"/>
        <v>1</v>
      </c>
    </row>
    <row r="813" spans="1:19" ht="15.75">
      <c r="A813" s="90">
        <v>798</v>
      </c>
      <c r="B813" s="185"/>
      <c r="C813" s="185"/>
      <c r="D813" s="177"/>
      <c r="E813" s="177"/>
      <c r="F813" s="177"/>
      <c r="G813" s="178"/>
      <c r="H813" s="178"/>
      <c r="I813" s="179"/>
      <c r="J813" s="179"/>
      <c r="K813" s="179"/>
      <c r="L813" s="179"/>
      <c r="M813" s="91">
        <f t="shared" si="76"/>
        <v>0</v>
      </c>
      <c r="N813" s="179"/>
      <c r="O813" s="13" t="b">
        <f t="shared" si="77"/>
        <v>1</v>
      </c>
      <c r="P813" s="13" t="b">
        <f t="shared" si="78"/>
        <v>1</v>
      </c>
      <c r="Q813" s="13" t="b">
        <f t="shared" si="73"/>
        <v>1</v>
      </c>
      <c r="R813" s="13" t="b">
        <f t="shared" si="74"/>
        <v>1</v>
      </c>
      <c r="S813" s="13" t="b">
        <f t="shared" si="75"/>
        <v>1</v>
      </c>
    </row>
    <row r="814" spans="1:19" ht="15.75">
      <c r="A814" s="90">
        <v>799</v>
      </c>
      <c r="B814" s="185"/>
      <c r="C814" s="185"/>
      <c r="D814" s="177"/>
      <c r="E814" s="177"/>
      <c r="F814" s="177"/>
      <c r="G814" s="178"/>
      <c r="H814" s="178"/>
      <c r="I814" s="179"/>
      <c r="J814" s="179"/>
      <c r="K814" s="179"/>
      <c r="L814" s="179"/>
      <c r="M814" s="91">
        <f t="shared" si="76"/>
        <v>0</v>
      </c>
      <c r="N814" s="179"/>
      <c r="O814" s="13" t="b">
        <f t="shared" si="77"/>
        <v>1</v>
      </c>
      <c r="P814" s="13" t="b">
        <f t="shared" si="78"/>
        <v>1</v>
      </c>
      <c r="Q814" s="13" t="b">
        <f t="shared" si="73"/>
        <v>1</v>
      </c>
      <c r="R814" s="13" t="b">
        <f t="shared" si="74"/>
        <v>1</v>
      </c>
      <c r="S814" s="13" t="b">
        <f t="shared" si="75"/>
        <v>1</v>
      </c>
    </row>
    <row r="815" spans="1:19" ht="15.75">
      <c r="A815" s="90">
        <v>800</v>
      </c>
      <c r="B815" s="185"/>
      <c r="C815" s="185"/>
      <c r="D815" s="177"/>
      <c r="E815" s="177"/>
      <c r="F815" s="177"/>
      <c r="G815" s="178"/>
      <c r="H815" s="178"/>
      <c r="I815" s="179"/>
      <c r="J815" s="179"/>
      <c r="K815" s="179"/>
      <c r="L815" s="179"/>
      <c r="M815" s="91">
        <f t="shared" si="76"/>
        <v>0</v>
      </c>
      <c r="N815" s="179"/>
      <c r="O815" s="13" t="b">
        <f t="shared" si="77"/>
        <v>1</v>
      </c>
      <c r="P815" s="13" t="b">
        <f t="shared" si="78"/>
        <v>1</v>
      </c>
      <c r="Q815" s="13" t="b">
        <f t="shared" si="73"/>
        <v>1</v>
      </c>
      <c r="R815" s="13" t="b">
        <f t="shared" si="74"/>
        <v>1</v>
      </c>
      <c r="S815" s="13" t="b">
        <f t="shared" si="75"/>
        <v>1</v>
      </c>
    </row>
    <row r="816" spans="1:19" ht="15.75">
      <c r="A816" s="90">
        <v>801</v>
      </c>
      <c r="B816" s="185"/>
      <c r="C816" s="185"/>
      <c r="D816" s="177"/>
      <c r="E816" s="177"/>
      <c r="F816" s="177"/>
      <c r="G816" s="178"/>
      <c r="H816" s="178"/>
      <c r="I816" s="179"/>
      <c r="J816" s="179"/>
      <c r="K816" s="179"/>
      <c r="L816" s="179"/>
      <c r="M816" s="91">
        <f t="shared" si="76"/>
        <v>0</v>
      </c>
      <c r="N816" s="179"/>
      <c r="O816" s="13" t="b">
        <f t="shared" si="77"/>
        <v>1</v>
      </c>
      <c r="P816" s="13" t="b">
        <f t="shared" si="78"/>
        <v>1</v>
      </c>
      <c r="Q816" s="13" t="b">
        <f t="shared" si="73"/>
        <v>1</v>
      </c>
      <c r="R816" s="13" t="b">
        <f t="shared" si="74"/>
        <v>1</v>
      </c>
      <c r="S816" s="13" t="b">
        <f t="shared" si="75"/>
        <v>1</v>
      </c>
    </row>
    <row r="817" spans="1:19" ht="15.75">
      <c r="A817" s="90">
        <v>802</v>
      </c>
      <c r="B817" s="185"/>
      <c r="C817" s="185"/>
      <c r="D817" s="177"/>
      <c r="E817" s="177"/>
      <c r="F817" s="177"/>
      <c r="G817" s="178"/>
      <c r="H817" s="178"/>
      <c r="I817" s="179"/>
      <c r="J817" s="179"/>
      <c r="K817" s="179"/>
      <c r="L817" s="179"/>
      <c r="M817" s="91">
        <f t="shared" si="76"/>
        <v>0</v>
      </c>
      <c r="N817" s="179"/>
      <c r="O817" s="13" t="b">
        <f t="shared" si="77"/>
        <v>1</v>
      </c>
      <c r="P817" s="13" t="b">
        <f t="shared" si="78"/>
        <v>1</v>
      </c>
      <c r="Q817" s="13" t="b">
        <f t="shared" si="73"/>
        <v>1</v>
      </c>
      <c r="R817" s="13" t="b">
        <f t="shared" si="74"/>
        <v>1</v>
      </c>
      <c r="S817" s="13" t="b">
        <f t="shared" si="75"/>
        <v>1</v>
      </c>
    </row>
    <row r="818" spans="1:19" ht="15.75">
      <c r="A818" s="90">
        <v>803</v>
      </c>
      <c r="B818" s="185"/>
      <c r="C818" s="185"/>
      <c r="D818" s="177"/>
      <c r="E818" s="177"/>
      <c r="F818" s="177"/>
      <c r="G818" s="178"/>
      <c r="H818" s="178"/>
      <c r="I818" s="179"/>
      <c r="J818" s="179"/>
      <c r="K818" s="179"/>
      <c r="L818" s="179"/>
      <c r="M818" s="91">
        <f t="shared" si="76"/>
        <v>0</v>
      </c>
      <c r="N818" s="179"/>
      <c r="O818" s="13" t="b">
        <f t="shared" si="77"/>
        <v>1</v>
      </c>
      <c r="P818" s="13" t="b">
        <f t="shared" si="78"/>
        <v>1</v>
      </c>
      <c r="Q818" s="13" t="b">
        <f t="shared" si="73"/>
        <v>1</v>
      </c>
      <c r="R818" s="13" t="b">
        <f t="shared" si="74"/>
        <v>1</v>
      </c>
      <c r="S818" s="13" t="b">
        <f t="shared" si="75"/>
        <v>1</v>
      </c>
    </row>
    <row r="819" spans="1:19" ht="15.75">
      <c r="A819" s="90">
        <v>804</v>
      </c>
      <c r="B819" s="185"/>
      <c r="C819" s="185"/>
      <c r="D819" s="177"/>
      <c r="E819" s="177"/>
      <c r="F819" s="177"/>
      <c r="G819" s="178"/>
      <c r="H819" s="178"/>
      <c r="I819" s="179"/>
      <c r="J819" s="179"/>
      <c r="K819" s="179"/>
      <c r="L819" s="179"/>
      <c r="M819" s="91">
        <f t="shared" si="76"/>
        <v>0</v>
      </c>
      <c r="N819" s="179"/>
      <c r="O819" s="13" t="b">
        <f t="shared" si="77"/>
        <v>1</v>
      </c>
      <c r="P819" s="13" t="b">
        <f t="shared" si="78"/>
        <v>1</v>
      </c>
      <c r="Q819" s="13" t="b">
        <f t="shared" si="73"/>
        <v>1</v>
      </c>
      <c r="R819" s="13" t="b">
        <f t="shared" si="74"/>
        <v>1</v>
      </c>
      <c r="S819" s="13" t="b">
        <f t="shared" si="75"/>
        <v>1</v>
      </c>
    </row>
    <row r="820" spans="1:19" ht="15.75">
      <c r="A820" s="90">
        <v>805</v>
      </c>
      <c r="B820" s="185"/>
      <c r="C820" s="185"/>
      <c r="D820" s="177"/>
      <c r="E820" s="177"/>
      <c r="F820" s="177"/>
      <c r="G820" s="178"/>
      <c r="H820" s="178"/>
      <c r="I820" s="179"/>
      <c r="J820" s="179"/>
      <c r="K820" s="179"/>
      <c r="L820" s="179"/>
      <c r="M820" s="91">
        <f t="shared" si="76"/>
        <v>0</v>
      </c>
      <c r="N820" s="179"/>
      <c r="O820" s="13" t="b">
        <f t="shared" si="77"/>
        <v>1</v>
      </c>
      <c r="P820" s="13" t="b">
        <f t="shared" si="78"/>
        <v>1</v>
      </c>
      <c r="Q820" s="13" t="b">
        <f t="shared" si="73"/>
        <v>1</v>
      </c>
      <c r="R820" s="13" t="b">
        <f t="shared" si="74"/>
        <v>1</v>
      </c>
      <c r="S820" s="13" t="b">
        <f t="shared" si="75"/>
        <v>1</v>
      </c>
    </row>
    <row r="821" spans="1:19" ht="15.75">
      <c r="A821" s="90">
        <v>806</v>
      </c>
      <c r="B821" s="185"/>
      <c r="C821" s="185"/>
      <c r="D821" s="177"/>
      <c r="E821" s="177"/>
      <c r="F821" s="177"/>
      <c r="G821" s="178"/>
      <c r="H821" s="178"/>
      <c r="I821" s="179"/>
      <c r="J821" s="179"/>
      <c r="K821" s="179"/>
      <c r="L821" s="179"/>
      <c r="M821" s="91">
        <f t="shared" si="76"/>
        <v>0</v>
      </c>
      <c r="N821" s="179"/>
      <c r="O821" s="13" t="b">
        <f t="shared" si="77"/>
        <v>1</v>
      </c>
      <c r="P821" s="13" t="b">
        <f t="shared" si="78"/>
        <v>1</v>
      </c>
      <c r="Q821" s="13" t="b">
        <f t="shared" si="73"/>
        <v>1</v>
      </c>
      <c r="R821" s="13" t="b">
        <f t="shared" si="74"/>
        <v>1</v>
      </c>
      <c r="S821" s="13" t="b">
        <f t="shared" si="75"/>
        <v>1</v>
      </c>
    </row>
    <row r="822" spans="1:19" ht="15.75">
      <c r="A822" s="90">
        <v>807</v>
      </c>
      <c r="B822" s="185"/>
      <c r="C822" s="185"/>
      <c r="D822" s="177"/>
      <c r="E822" s="177"/>
      <c r="F822" s="177"/>
      <c r="G822" s="178"/>
      <c r="H822" s="178"/>
      <c r="I822" s="179"/>
      <c r="J822" s="179"/>
      <c r="K822" s="179"/>
      <c r="L822" s="179"/>
      <c r="M822" s="91">
        <f t="shared" si="76"/>
        <v>0</v>
      </c>
      <c r="N822" s="179"/>
      <c r="O822" s="13" t="b">
        <f t="shared" si="77"/>
        <v>1</v>
      </c>
      <c r="P822" s="13" t="b">
        <f t="shared" si="78"/>
        <v>1</v>
      </c>
      <c r="Q822" s="13" t="b">
        <f t="shared" si="73"/>
        <v>1</v>
      </c>
      <c r="R822" s="13" t="b">
        <f t="shared" si="74"/>
        <v>1</v>
      </c>
      <c r="S822" s="13" t="b">
        <f t="shared" si="75"/>
        <v>1</v>
      </c>
    </row>
    <row r="823" spans="1:19" ht="15.75">
      <c r="A823" s="90">
        <v>808</v>
      </c>
      <c r="B823" s="185"/>
      <c r="C823" s="185"/>
      <c r="D823" s="177"/>
      <c r="E823" s="177"/>
      <c r="F823" s="177"/>
      <c r="G823" s="178"/>
      <c r="H823" s="178"/>
      <c r="I823" s="179"/>
      <c r="J823" s="179"/>
      <c r="K823" s="179"/>
      <c r="L823" s="179"/>
      <c r="M823" s="91">
        <f t="shared" si="76"/>
        <v>0</v>
      </c>
      <c r="N823" s="179"/>
      <c r="O823" s="13" t="b">
        <f t="shared" si="77"/>
        <v>1</v>
      </c>
      <c r="P823" s="13" t="b">
        <f t="shared" si="78"/>
        <v>1</v>
      </c>
      <c r="Q823" s="13" t="b">
        <f t="shared" si="73"/>
        <v>1</v>
      </c>
      <c r="R823" s="13" t="b">
        <f t="shared" si="74"/>
        <v>1</v>
      </c>
      <c r="S823" s="13" t="b">
        <f t="shared" si="75"/>
        <v>1</v>
      </c>
    </row>
    <row r="824" spans="1:19" ht="15.75">
      <c r="A824" s="90">
        <v>809</v>
      </c>
      <c r="B824" s="185"/>
      <c r="C824" s="185"/>
      <c r="D824" s="177"/>
      <c r="E824" s="177"/>
      <c r="F824" s="177"/>
      <c r="G824" s="178"/>
      <c r="H824" s="178"/>
      <c r="I824" s="179"/>
      <c r="J824" s="179"/>
      <c r="K824" s="179"/>
      <c r="L824" s="179"/>
      <c r="M824" s="91">
        <f t="shared" si="76"/>
        <v>0</v>
      </c>
      <c r="N824" s="179"/>
      <c r="O824" s="13" t="b">
        <f t="shared" si="77"/>
        <v>1</v>
      </c>
      <c r="P824" s="13" t="b">
        <f t="shared" si="78"/>
        <v>1</v>
      </c>
      <c r="Q824" s="13" t="b">
        <f t="shared" si="73"/>
        <v>1</v>
      </c>
      <c r="R824" s="13" t="b">
        <f t="shared" si="74"/>
        <v>1</v>
      </c>
      <c r="S824" s="13" t="b">
        <f t="shared" si="75"/>
        <v>1</v>
      </c>
    </row>
    <row r="825" spans="1:19" ht="15.75">
      <c r="A825" s="90">
        <v>810</v>
      </c>
      <c r="B825" s="185"/>
      <c r="C825" s="185"/>
      <c r="D825" s="177"/>
      <c r="E825" s="177"/>
      <c r="F825" s="177"/>
      <c r="G825" s="178"/>
      <c r="H825" s="178"/>
      <c r="I825" s="179"/>
      <c r="J825" s="179"/>
      <c r="K825" s="179"/>
      <c r="L825" s="179"/>
      <c r="M825" s="91">
        <f t="shared" si="76"/>
        <v>0</v>
      </c>
      <c r="N825" s="179"/>
      <c r="O825" s="13" t="b">
        <f t="shared" si="77"/>
        <v>1</v>
      </c>
      <c r="P825" s="13" t="b">
        <f t="shared" si="78"/>
        <v>1</v>
      </c>
      <c r="Q825" s="13" t="b">
        <f t="shared" si="73"/>
        <v>1</v>
      </c>
      <c r="R825" s="13" t="b">
        <f t="shared" si="74"/>
        <v>1</v>
      </c>
      <c r="S825" s="13" t="b">
        <f t="shared" si="75"/>
        <v>1</v>
      </c>
    </row>
    <row r="826" spans="1:19" ht="15.75">
      <c r="A826" s="90">
        <v>811</v>
      </c>
      <c r="B826" s="185"/>
      <c r="C826" s="185"/>
      <c r="D826" s="177"/>
      <c r="E826" s="177"/>
      <c r="F826" s="177"/>
      <c r="G826" s="178"/>
      <c r="H826" s="178"/>
      <c r="I826" s="179"/>
      <c r="J826" s="179"/>
      <c r="K826" s="179"/>
      <c r="L826" s="179"/>
      <c r="M826" s="91">
        <f t="shared" si="76"/>
        <v>0</v>
      </c>
      <c r="N826" s="179"/>
      <c r="O826" s="13" t="b">
        <f t="shared" si="77"/>
        <v>1</v>
      </c>
      <c r="P826" s="13" t="b">
        <f t="shared" si="78"/>
        <v>1</v>
      </c>
      <c r="Q826" s="13" t="b">
        <f t="shared" si="73"/>
        <v>1</v>
      </c>
      <c r="R826" s="13" t="b">
        <f t="shared" si="74"/>
        <v>1</v>
      </c>
      <c r="S826" s="13" t="b">
        <f t="shared" si="75"/>
        <v>1</v>
      </c>
    </row>
    <row r="827" spans="1:19" ht="15.75">
      <c r="A827" s="90">
        <v>812</v>
      </c>
      <c r="B827" s="185"/>
      <c r="C827" s="185"/>
      <c r="D827" s="177"/>
      <c r="E827" s="177"/>
      <c r="F827" s="177"/>
      <c r="G827" s="178"/>
      <c r="H827" s="178"/>
      <c r="I827" s="179"/>
      <c r="J827" s="179"/>
      <c r="K827" s="179"/>
      <c r="L827" s="179"/>
      <c r="M827" s="91">
        <f t="shared" si="76"/>
        <v>0</v>
      </c>
      <c r="N827" s="179"/>
      <c r="O827" s="13" t="b">
        <f t="shared" si="77"/>
        <v>1</v>
      </c>
      <c r="P827" s="13" t="b">
        <f t="shared" si="78"/>
        <v>1</v>
      </c>
      <c r="Q827" s="13" t="b">
        <f t="shared" si="73"/>
        <v>1</v>
      </c>
      <c r="R827" s="13" t="b">
        <f t="shared" si="74"/>
        <v>1</v>
      </c>
      <c r="S827" s="13" t="b">
        <f t="shared" si="75"/>
        <v>1</v>
      </c>
    </row>
    <row r="828" spans="1:19" ht="15.75">
      <c r="A828" s="90">
        <v>813</v>
      </c>
      <c r="B828" s="185"/>
      <c r="C828" s="185"/>
      <c r="D828" s="177"/>
      <c r="E828" s="177"/>
      <c r="F828" s="177"/>
      <c r="G828" s="178"/>
      <c r="H828" s="178"/>
      <c r="I828" s="179"/>
      <c r="J828" s="179"/>
      <c r="K828" s="179"/>
      <c r="L828" s="179"/>
      <c r="M828" s="91">
        <f t="shared" si="76"/>
        <v>0</v>
      </c>
      <c r="N828" s="179"/>
      <c r="O828" s="13" t="b">
        <f t="shared" si="77"/>
        <v>1</v>
      </c>
      <c r="P828" s="13" t="b">
        <f t="shared" si="78"/>
        <v>1</v>
      </c>
      <c r="Q828" s="13" t="b">
        <f t="shared" si="73"/>
        <v>1</v>
      </c>
      <c r="R828" s="13" t="b">
        <f t="shared" si="74"/>
        <v>1</v>
      </c>
      <c r="S828" s="13" t="b">
        <f t="shared" si="75"/>
        <v>1</v>
      </c>
    </row>
    <row r="829" spans="1:19" ht="15.75">
      <c r="A829" s="90">
        <v>814</v>
      </c>
      <c r="B829" s="185"/>
      <c r="C829" s="185"/>
      <c r="D829" s="177"/>
      <c r="E829" s="177"/>
      <c r="F829" s="177"/>
      <c r="G829" s="178"/>
      <c r="H829" s="178"/>
      <c r="I829" s="179"/>
      <c r="J829" s="179"/>
      <c r="K829" s="179"/>
      <c r="L829" s="179"/>
      <c r="M829" s="91">
        <f t="shared" si="76"/>
        <v>0</v>
      </c>
      <c r="N829" s="179"/>
      <c r="O829" s="13" t="b">
        <f t="shared" si="77"/>
        <v>1</v>
      </c>
      <c r="P829" s="13" t="b">
        <f t="shared" si="78"/>
        <v>1</v>
      </c>
      <c r="Q829" s="13" t="b">
        <f t="shared" si="73"/>
        <v>1</v>
      </c>
      <c r="R829" s="13" t="b">
        <f t="shared" si="74"/>
        <v>1</v>
      </c>
      <c r="S829" s="13" t="b">
        <f t="shared" si="75"/>
        <v>1</v>
      </c>
    </row>
    <row r="830" spans="1:19" ht="15.75">
      <c r="A830" s="90">
        <v>815</v>
      </c>
      <c r="B830" s="185"/>
      <c r="C830" s="185"/>
      <c r="D830" s="177"/>
      <c r="E830" s="177"/>
      <c r="F830" s="177"/>
      <c r="G830" s="178"/>
      <c r="H830" s="178"/>
      <c r="I830" s="179"/>
      <c r="J830" s="179"/>
      <c r="K830" s="179"/>
      <c r="L830" s="179"/>
      <c r="M830" s="91">
        <f t="shared" si="76"/>
        <v>0</v>
      </c>
      <c r="N830" s="179"/>
      <c r="O830" s="13" t="b">
        <f t="shared" si="77"/>
        <v>1</v>
      </c>
      <c r="P830" s="13" t="b">
        <f t="shared" si="78"/>
        <v>1</v>
      </c>
      <c r="Q830" s="13" t="b">
        <f t="shared" si="73"/>
        <v>1</v>
      </c>
      <c r="R830" s="13" t="b">
        <f t="shared" si="74"/>
        <v>1</v>
      </c>
      <c r="S830" s="13" t="b">
        <f t="shared" si="75"/>
        <v>1</v>
      </c>
    </row>
    <row r="831" spans="1:19" ht="15.75">
      <c r="A831" s="90">
        <v>816</v>
      </c>
      <c r="B831" s="185"/>
      <c r="C831" s="185"/>
      <c r="D831" s="177"/>
      <c r="E831" s="177"/>
      <c r="F831" s="177"/>
      <c r="G831" s="178"/>
      <c r="H831" s="178"/>
      <c r="I831" s="179"/>
      <c r="J831" s="179"/>
      <c r="K831" s="179"/>
      <c r="L831" s="179"/>
      <c r="M831" s="91">
        <f t="shared" si="76"/>
        <v>0</v>
      </c>
      <c r="N831" s="179"/>
      <c r="O831" s="13" t="b">
        <f t="shared" si="77"/>
        <v>1</v>
      </c>
      <c r="P831" s="13" t="b">
        <f t="shared" si="78"/>
        <v>1</v>
      </c>
      <c r="Q831" s="13" t="b">
        <f t="shared" si="73"/>
        <v>1</v>
      </c>
      <c r="R831" s="13" t="b">
        <f t="shared" si="74"/>
        <v>1</v>
      </c>
      <c r="S831" s="13" t="b">
        <f t="shared" si="75"/>
        <v>1</v>
      </c>
    </row>
    <row r="832" spans="1:19" ht="15.75">
      <c r="A832" s="90">
        <v>817</v>
      </c>
      <c r="B832" s="185"/>
      <c r="C832" s="185"/>
      <c r="D832" s="177"/>
      <c r="E832" s="177"/>
      <c r="F832" s="177"/>
      <c r="G832" s="178"/>
      <c r="H832" s="178"/>
      <c r="I832" s="179"/>
      <c r="J832" s="179"/>
      <c r="K832" s="179"/>
      <c r="L832" s="179"/>
      <c r="M832" s="91">
        <f t="shared" si="76"/>
        <v>0</v>
      </c>
      <c r="N832" s="179"/>
      <c r="O832" s="13" t="b">
        <f t="shared" si="77"/>
        <v>1</v>
      </c>
      <c r="P832" s="13" t="b">
        <f t="shared" si="78"/>
        <v>1</v>
      </c>
      <c r="Q832" s="13" t="b">
        <f t="shared" si="73"/>
        <v>1</v>
      </c>
      <c r="R832" s="13" t="b">
        <f t="shared" si="74"/>
        <v>1</v>
      </c>
      <c r="S832" s="13" t="b">
        <f t="shared" si="75"/>
        <v>1</v>
      </c>
    </row>
    <row r="833" spans="1:19" ht="15.75">
      <c r="A833" s="90">
        <v>818</v>
      </c>
      <c r="B833" s="185"/>
      <c r="C833" s="185"/>
      <c r="D833" s="177"/>
      <c r="E833" s="177"/>
      <c r="F833" s="177"/>
      <c r="G833" s="178"/>
      <c r="H833" s="178"/>
      <c r="I833" s="179"/>
      <c r="J833" s="179"/>
      <c r="K833" s="179"/>
      <c r="L833" s="179"/>
      <c r="M833" s="91">
        <f t="shared" si="76"/>
        <v>0</v>
      </c>
      <c r="N833" s="179"/>
      <c r="O833" s="13" t="b">
        <f t="shared" si="77"/>
        <v>1</v>
      </c>
      <c r="P833" s="13" t="b">
        <f t="shared" si="78"/>
        <v>1</v>
      </c>
      <c r="Q833" s="13" t="b">
        <f t="shared" si="73"/>
        <v>1</v>
      </c>
      <c r="R833" s="13" t="b">
        <f t="shared" si="74"/>
        <v>1</v>
      </c>
      <c r="S833" s="13" t="b">
        <f t="shared" si="75"/>
        <v>1</v>
      </c>
    </row>
    <row r="834" spans="1:19" ht="15.75">
      <c r="A834" s="90">
        <v>819</v>
      </c>
      <c r="B834" s="185"/>
      <c r="C834" s="185"/>
      <c r="D834" s="177"/>
      <c r="E834" s="177"/>
      <c r="F834" s="177"/>
      <c r="G834" s="178"/>
      <c r="H834" s="178"/>
      <c r="I834" s="179"/>
      <c r="J834" s="179"/>
      <c r="K834" s="179"/>
      <c r="L834" s="179"/>
      <c r="M834" s="91">
        <f t="shared" si="76"/>
        <v>0</v>
      </c>
      <c r="N834" s="179"/>
      <c r="O834" s="13" t="b">
        <f t="shared" si="77"/>
        <v>1</v>
      </c>
      <c r="P834" s="13" t="b">
        <f t="shared" si="78"/>
        <v>1</v>
      </c>
      <c r="Q834" s="13" t="b">
        <f t="shared" si="73"/>
        <v>1</v>
      </c>
      <c r="R834" s="13" t="b">
        <f t="shared" si="74"/>
        <v>1</v>
      </c>
      <c r="S834" s="13" t="b">
        <f t="shared" si="75"/>
        <v>1</v>
      </c>
    </row>
    <row r="835" spans="1:19" ht="15.75">
      <c r="A835" s="90">
        <v>820</v>
      </c>
      <c r="B835" s="185"/>
      <c r="C835" s="185"/>
      <c r="D835" s="177"/>
      <c r="E835" s="177"/>
      <c r="F835" s="177"/>
      <c r="G835" s="178"/>
      <c r="H835" s="178"/>
      <c r="I835" s="179"/>
      <c r="J835" s="179"/>
      <c r="K835" s="179"/>
      <c r="L835" s="179"/>
      <c r="M835" s="91">
        <f t="shared" si="76"/>
        <v>0</v>
      </c>
      <c r="N835" s="179"/>
      <c r="O835" s="13" t="b">
        <f t="shared" si="77"/>
        <v>1</v>
      </c>
      <c r="P835" s="13" t="b">
        <f t="shared" si="78"/>
        <v>1</v>
      </c>
      <c r="Q835" s="13" t="b">
        <f t="shared" si="73"/>
        <v>1</v>
      </c>
      <c r="R835" s="13" t="b">
        <f t="shared" si="74"/>
        <v>1</v>
      </c>
      <c r="S835" s="13" t="b">
        <f t="shared" si="75"/>
        <v>1</v>
      </c>
    </row>
    <row r="836" spans="1:19" ht="15.75">
      <c r="A836" s="90">
        <v>821</v>
      </c>
      <c r="B836" s="185"/>
      <c r="C836" s="185"/>
      <c r="D836" s="177"/>
      <c r="E836" s="177"/>
      <c r="F836" s="177"/>
      <c r="G836" s="178"/>
      <c r="H836" s="178"/>
      <c r="I836" s="179"/>
      <c r="J836" s="179"/>
      <c r="K836" s="179"/>
      <c r="L836" s="179"/>
      <c r="M836" s="91">
        <f t="shared" si="76"/>
        <v>0</v>
      </c>
      <c r="N836" s="179"/>
      <c r="O836" s="13" t="b">
        <f t="shared" si="77"/>
        <v>1</v>
      </c>
      <c r="P836" s="13" t="b">
        <f t="shared" si="78"/>
        <v>1</v>
      </c>
      <c r="Q836" s="13" t="b">
        <f t="shared" si="73"/>
        <v>1</v>
      </c>
      <c r="R836" s="13" t="b">
        <f t="shared" si="74"/>
        <v>1</v>
      </c>
      <c r="S836" s="13" t="b">
        <f t="shared" si="75"/>
        <v>1</v>
      </c>
    </row>
    <row r="837" spans="1:19" ht="15.75">
      <c r="A837" s="90">
        <v>822</v>
      </c>
      <c r="B837" s="185"/>
      <c r="C837" s="185"/>
      <c r="D837" s="177"/>
      <c r="E837" s="177"/>
      <c r="F837" s="177"/>
      <c r="G837" s="178"/>
      <c r="H837" s="178"/>
      <c r="I837" s="179"/>
      <c r="J837" s="179"/>
      <c r="K837" s="179"/>
      <c r="L837" s="179"/>
      <c r="M837" s="91">
        <f t="shared" si="76"/>
        <v>0</v>
      </c>
      <c r="N837" s="179"/>
      <c r="O837" s="13" t="b">
        <f t="shared" si="77"/>
        <v>1</v>
      </c>
      <c r="P837" s="13" t="b">
        <f t="shared" si="78"/>
        <v>1</v>
      </c>
      <c r="Q837" s="13" t="b">
        <f t="shared" si="73"/>
        <v>1</v>
      </c>
      <c r="R837" s="13" t="b">
        <f t="shared" si="74"/>
        <v>1</v>
      </c>
      <c r="S837" s="13" t="b">
        <f t="shared" si="75"/>
        <v>1</v>
      </c>
    </row>
    <row r="838" spans="1:19" ht="15.75">
      <c r="A838" s="90">
        <v>823</v>
      </c>
      <c r="B838" s="185"/>
      <c r="C838" s="185"/>
      <c r="D838" s="177"/>
      <c r="E838" s="177"/>
      <c r="F838" s="177"/>
      <c r="G838" s="178"/>
      <c r="H838" s="178"/>
      <c r="I838" s="179"/>
      <c r="J838" s="179"/>
      <c r="K838" s="179"/>
      <c r="L838" s="179"/>
      <c r="M838" s="91">
        <f t="shared" si="76"/>
        <v>0</v>
      </c>
      <c r="N838" s="179"/>
      <c r="O838" s="13" t="b">
        <f t="shared" si="77"/>
        <v>1</v>
      </c>
      <c r="P838" s="13" t="b">
        <f t="shared" si="78"/>
        <v>1</v>
      </c>
      <c r="Q838" s="13" t="b">
        <f t="shared" si="73"/>
        <v>1</v>
      </c>
      <c r="R838" s="13" t="b">
        <f t="shared" si="74"/>
        <v>1</v>
      </c>
      <c r="S838" s="13" t="b">
        <f t="shared" si="75"/>
        <v>1</v>
      </c>
    </row>
    <row r="839" spans="1:19" ht="15.75">
      <c r="A839" s="90">
        <v>824</v>
      </c>
      <c r="B839" s="185"/>
      <c r="C839" s="185"/>
      <c r="D839" s="177"/>
      <c r="E839" s="177"/>
      <c r="F839" s="177"/>
      <c r="G839" s="178"/>
      <c r="H839" s="178"/>
      <c r="I839" s="179"/>
      <c r="J839" s="179"/>
      <c r="K839" s="179"/>
      <c r="L839" s="179"/>
      <c r="M839" s="91">
        <f t="shared" si="76"/>
        <v>0</v>
      </c>
      <c r="N839" s="179"/>
      <c r="O839" s="13" t="b">
        <f t="shared" si="77"/>
        <v>1</v>
      </c>
      <c r="P839" s="13" t="b">
        <f t="shared" si="78"/>
        <v>1</v>
      </c>
      <c r="Q839" s="13" t="b">
        <f t="shared" si="73"/>
        <v>1</v>
      </c>
      <c r="R839" s="13" t="b">
        <f t="shared" si="74"/>
        <v>1</v>
      </c>
      <c r="S839" s="13" t="b">
        <f t="shared" si="75"/>
        <v>1</v>
      </c>
    </row>
    <row r="840" spans="1:19" ht="15.75">
      <c r="A840" s="90">
        <v>825</v>
      </c>
      <c r="B840" s="185"/>
      <c r="C840" s="185"/>
      <c r="D840" s="177"/>
      <c r="E840" s="177"/>
      <c r="F840" s="177"/>
      <c r="G840" s="178"/>
      <c r="H840" s="178"/>
      <c r="I840" s="179"/>
      <c r="J840" s="179"/>
      <c r="K840" s="179"/>
      <c r="L840" s="179"/>
      <c r="M840" s="91">
        <f t="shared" si="76"/>
        <v>0</v>
      </c>
      <c r="N840" s="179"/>
      <c r="O840" s="13" t="b">
        <f t="shared" si="77"/>
        <v>1</v>
      </c>
      <c r="P840" s="13" t="b">
        <f t="shared" si="78"/>
        <v>1</v>
      </c>
      <c r="Q840" s="13" t="b">
        <f t="shared" si="73"/>
        <v>1</v>
      </c>
      <c r="R840" s="13" t="b">
        <f t="shared" si="74"/>
        <v>1</v>
      </c>
      <c r="S840" s="13" t="b">
        <f t="shared" si="75"/>
        <v>1</v>
      </c>
    </row>
    <row r="841" spans="1:19" ht="15.75">
      <c r="A841" s="90">
        <v>826</v>
      </c>
      <c r="B841" s="185"/>
      <c r="C841" s="185"/>
      <c r="D841" s="177"/>
      <c r="E841" s="177"/>
      <c r="F841" s="177"/>
      <c r="G841" s="178"/>
      <c r="H841" s="178"/>
      <c r="I841" s="179"/>
      <c r="J841" s="179"/>
      <c r="K841" s="179"/>
      <c r="L841" s="179"/>
      <c r="M841" s="91">
        <f t="shared" si="76"/>
        <v>0</v>
      </c>
      <c r="N841" s="179"/>
      <c r="O841" s="13" t="b">
        <f t="shared" si="77"/>
        <v>1</v>
      </c>
      <c r="P841" s="13" t="b">
        <f t="shared" si="78"/>
        <v>1</v>
      </c>
      <c r="Q841" s="13" t="b">
        <f t="shared" si="73"/>
        <v>1</v>
      </c>
      <c r="R841" s="13" t="b">
        <f t="shared" si="74"/>
        <v>1</v>
      </c>
      <c r="S841" s="13" t="b">
        <f t="shared" si="75"/>
        <v>1</v>
      </c>
    </row>
    <row r="842" spans="1:19" ht="15.75">
      <c r="A842" s="90">
        <v>827</v>
      </c>
      <c r="B842" s="185"/>
      <c r="C842" s="185"/>
      <c r="D842" s="177"/>
      <c r="E842" s="177"/>
      <c r="F842" s="177"/>
      <c r="G842" s="178"/>
      <c r="H842" s="178"/>
      <c r="I842" s="179"/>
      <c r="J842" s="179"/>
      <c r="K842" s="179"/>
      <c r="L842" s="179"/>
      <c r="M842" s="91">
        <f t="shared" si="76"/>
        <v>0</v>
      </c>
      <c r="N842" s="179"/>
      <c r="O842" s="13" t="b">
        <f t="shared" si="77"/>
        <v>1</v>
      </c>
      <c r="P842" s="13" t="b">
        <f t="shared" si="78"/>
        <v>1</v>
      </c>
      <c r="Q842" s="13" t="b">
        <f t="shared" si="73"/>
        <v>1</v>
      </c>
      <c r="R842" s="13" t="b">
        <f t="shared" si="74"/>
        <v>1</v>
      </c>
      <c r="S842" s="13" t="b">
        <f t="shared" si="75"/>
        <v>1</v>
      </c>
    </row>
    <row r="843" spans="1:19" ht="15.75">
      <c r="A843" s="90">
        <v>828</v>
      </c>
      <c r="B843" s="185"/>
      <c r="C843" s="185"/>
      <c r="D843" s="177"/>
      <c r="E843" s="177"/>
      <c r="F843" s="177"/>
      <c r="G843" s="178"/>
      <c r="H843" s="178"/>
      <c r="I843" s="179"/>
      <c r="J843" s="179"/>
      <c r="K843" s="179"/>
      <c r="L843" s="179"/>
      <c r="M843" s="91">
        <f t="shared" si="76"/>
        <v>0</v>
      </c>
      <c r="N843" s="179"/>
      <c r="O843" s="13" t="b">
        <f t="shared" si="77"/>
        <v>1</v>
      </c>
      <c r="P843" s="13" t="b">
        <f t="shared" si="78"/>
        <v>1</v>
      </c>
      <c r="Q843" s="13" t="b">
        <f t="shared" si="73"/>
        <v>1</v>
      </c>
      <c r="R843" s="13" t="b">
        <f t="shared" si="74"/>
        <v>1</v>
      </c>
      <c r="S843" s="13" t="b">
        <f t="shared" si="75"/>
        <v>1</v>
      </c>
    </row>
    <row r="844" spans="1:19" ht="15.75">
      <c r="A844" s="90">
        <v>829</v>
      </c>
      <c r="B844" s="185"/>
      <c r="C844" s="185"/>
      <c r="D844" s="177"/>
      <c r="E844" s="177"/>
      <c r="F844" s="177"/>
      <c r="G844" s="178"/>
      <c r="H844" s="178"/>
      <c r="I844" s="179"/>
      <c r="J844" s="179"/>
      <c r="K844" s="179"/>
      <c r="L844" s="179"/>
      <c r="M844" s="91">
        <f t="shared" si="76"/>
        <v>0</v>
      </c>
      <c r="N844" s="179"/>
      <c r="O844" s="13" t="b">
        <f t="shared" si="77"/>
        <v>1</v>
      </c>
      <c r="P844" s="13" t="b">
        <f t="shared" si="78"/>
        <v>1</v>
      </c>
      <c r="Q844" s="13" t="b">
        <f t="shared" si="73"/>
        <v>1</v>
      </c>
      <c r="R844" s="13" t="b">
        <f t="shared" si="74"/>
        <v>1</v>
      </c>
      <c r="S844" s="13" t="b">
        <f t="shared" si="75"/>
        <v>1</v>
      </c>
    </row>
    <row r="845" spans="1:19" ht="15.75">
      <c r="A845" s="90">
        <v>830</v>
      </c>
      <c r="B845" s="185"/>
      <c r="C845" s="185"/>
      <c r="D845" s="177"/>
      <c r="E845" s="177"/>
      <c r="F845" s="177"/>
      <c r="G845" s="178"/>
      <c r="H845" s="178"/>
      <c r="I845" s="179"/>
      <c r="J845" s="179"/>
      <c r="K845" s="179"/>
      <c r="L845" s="179"/>
      <c r="M845" s="91">
        <f t="shared" si="76"/>
        <v>0</v>
      </c>
      <c r="N845" s="179"/>
      <c r="O845" s="13" t="b">
        <f t="shared" si="77"/>
        <v>1</v>
      </c>
      <c r="P845" s="13" t="b">
        <f t="shared" si="78"/>
        <v>1</v>
      </c>
      <c r="Q845" s="13" t="b">
        <f t="shared" si="73"/>
        <v>1</v>
      </c>
      <c r="R845" s="13" t="b">
        <f t="shared" si="74"/>
        <v>1</v>
      </c>
      <c r="S845" s="13" t="b">
        <f t="shared" si="75"/>
        <v>1</v>
      </c>
    </row>
    <row r="846" spans="1:19" ht="15.75">
      <c r="A846" s="90">
        <v>831</v>
      </c>
      <c r="B846" s="185"/>
      <c r="C846" s="185"/>
      <c r="D846" s="177"/>
      <c r="E846" s="177"/>
      <c r="F846" s="177"/>
      <c r="G846" s="178"/>
      <c r="H846" s="178"/>
      <c r="I846" s="179"/>
      <c r="J846" s="179"/>
      <c r="K846" s="179"/>
      <c r="L846" s="179"/>
      <c r="M846" s="91">
        <f t="shared" si="76"/>
        <v>0</v>
      </c>
      <c r="N846" s="179"/>
      <c r="O846" s="13" t="b">
        <f t="shared" si="77"/>
        <v>1</v>
      </c>
      <c r="P846" s="13" t="b">
        <f t="shared" si="78"/>
        <v>1</v>
      </c>
      <c r="Q846" s="13" t="b">
        <f t="shared" si="73"/>
        <v>1</v>
      </c>
      <c r="R846" s="13" t="b">
        <f t="shared" si="74"/>
        <v>1</v>
      </c>
      <c r="S846" s="13" t="b">
        <f t="shared" si="75"/>
        <v>1</v>
      </c>
    </row>
    <row r="847" spans="1:19" ht="15.75">
      <c r="A847" s="90">
        <v>832</v>
      </c>
      <c r="B847" s="185"/>
      <c r="C847" s="185"/>
      <c r="D847" s="177"/>
      <c r="E847" s="177"/>
      <c r="F847" s="177"/>
      <c r="G847" s="178"/>
      <c r="H847" s="178"/>
      <c r="I847" s="179"/>
      <c r="J847" s="179"/>
      <c r="K847" s="179"/>
      <c r="L847" s="179"/>
      <c r="M847" s="91">
        <f t="shared" si="76"/>
        <v>0</v>
      </c>
      <c r="N847" s="179"/>
      <c r="O847" s="13" t="b">
        <f t="shared" si="77"/>
        <v>1</v>
      </c>
      <c r="P847" s="13" t="b">
        <f t="shared" si="78"/>
        <v>1</v>
      </c>
      <c r="Q847" s="13" t="b">
        <f t="shared" si="73"/>
        <v>1</v>
      </c>
      <c r="R847" s="13" t="b">
        <f t="shared" si="74"/>
        <v>1</v>
      </c>
      <c r="S847" s="13" t="b">
        <f t="shared" si="75"/>
        <v>1</v>
      </c>
    </row>
    <row r="848" spans="1:19" ht="15.75">
      <c r="A848" s="90">
        <v>833</v>
      </c>
      <c r="B848" s="185"/>
      <c r="C848" s="185"/>
      <c r="D848" s="177"/>
      <c r="E848" s="177"/>
      <c r="F848" s="177"/>
      <c r="G848" s="178"/>
      <c r="H848" s="178"/>
      <c r="I848" s="179"/>
      <c r="J848" s="179"/>
      <c r="K848" s="179"/>
      <c r="L848" s="179"/>
      <c r="M848" s="91">
        <f t="shared" si="76"/>
        <v>0</v>
      </c>
      <c r="N848" s="179"/>
      <c r="O848" s="13" t="b">
        <f t="shared" si="77"/>
        <v>1</v>
      </c>
      <c r="P848" s="13" t="b">
        <f t="shared" si="78"/>
        <v>1</v>
      </c>
      <c r="Q848" s="13" t="b">
        <f t="shared" ref="Q848:Q911" si="79">IF(D848="",TRUE,(IF(ISNUMBER(MATCH(D848,CountriesList,0)),TRUE,FALSE)))</f>
        <v>1</v>
      </c>
      <c r="R848" s="13" t="b">
        <f t="shared" ref="R848:R911" si="80">IF(E848="",TRUE,(IF(ISNUMBER(MATCH(E848,typeofentityList,0)),TRUE,FALSE)))</f>
        <v>1</v>
      </c>
      <c r="S848" s="13" t="b">
        <f t="shared" ref="S848:S911" si="81">IF(F848="",TRUE,(IF(ISNUMBER(MATCH(F848,RelationList,0)),TRUE,FALSE)))</f>
        <v>1</v>
      </c>
    </row>
    <row r="849" spans="1:19" ht="15.75">
      <c r="A849" s="90">
        <v>834</v>
      </c>
      <c r="B849" s="185"/>
      <c r="C849" s="185"/>
      <c r="D849" s="177"/>
      <c r="E849" s="177"/>
      <c r="F849" s="177"/>
      <c r="G849" s="178"/>
      <c r="H849" s="178"/>
      <c r="I849" s="179"/>
      <c r="J849" s="179"/>
      <c r="K849" s="179"/>
      <c r="L849" s="179"/>
      <c r="M849" s="91">
        <f t="shared" ref="M849:M912" si="82">SUM(I849:L849)</f>
        <v>0</v>
      </c>
      <c r="N849" s="179"/>
      <c r="O849" s="13" t="b">
        <f t="shared" si="77"/>
        <v>1</v>
      </c>
      <c r="P849" s="13" t="b">
        <f t="shared" si="78"/>
        <v>1</v>
      </c>
      <c r="Q849" s="13" t="b">
        <f t="shared" si="79"/>
        <v>1</v>
      </c>
      <c r="R849" s="13" t="b">
        <f t="shared" si="80"/>
        <v>1</v>
      </c>
      <c r="S849" s="13" t="b">
        <f t="shared" si="81"/>
        <v>1</v>
      </c>
    </row>
    <row r="850" spans="1:19" ht="15.75">
      <c r="A850" s="90">
        <v>835</v>
      </c>
      <c r="B850" s="185"/>
      <c r="C850" s="185"/>
      <c r="D850" s="177"/>
      <c r="E850" s="177"/>
      <c r="F850" s="177"/>
      <c r="G850" s="178"/>
      <c r="H850" s="178"/>
      <c r="I850" s="179"/>
      <c r="J850" s="179"/>
      <c r="K850" s="179"/>
      <c r="L850" s="179"/>
      <c r="M850" s="91">
        <f t="shared" si="82"/>
        <v>0</v>
      </c>
      <c r="N850" s="179"/>
      <c r="O850" s="13" t="b">
        <f t="shared" ref="O850:O913" si="83">IF(ISBLANK(B850),TRUE,IF(OR(ISBLANK(C850),ISBLANK(D850),ISBLANK(E850),ISBLANK(F850),ISBLANK(G850),ISBLANK(H850),ISBLANK(I850),ISBLANK(J850),ISBLANK(L850),ISBLANK(M850),ISBLANK(N850)),FALSE,TRUE))</f>
        <v>1</v>
      </c>
      <c r="P850" s="13" t="b">
        <f t="shared" ref="P850:P913" si="84">IF(OR(AND(B850="N/A",D850="N/A",E850="N/A",F850="N/A",G850=0,H850=0,M850=0,N850=0),AND(ISBLANK(B850),ISBLANK(D850),ISBLANK(E850),ISBLANK(F850),ISBLANK(G850),ISBLANK(H850),M850=0,ISBLANK(N850)),AND(NOT(ISBLANK(B850)),NOT(ISBLANK(D850)),NOT(ISBLANK(E850)),NOT(ISBLANK(F850)),B850&lt;&gt;"N/A",D850&lt;&gt;"N/A",E850&lt;&gt;"N/A",F850&lt;&gt;"N/A",OR(G850&lt;&gt;0,H850&lt;&gt;0,M850&gt;0,N850&lt;&gt;0))),TRUE,FALSE)</f>
        <v>1</v>
      </c>
      <c r="Q850" s="13" t="b">
        <f t="shared" si="79"/>
        <v>1</v>
      </c>
      <c r="R850" s="13" t="b">
        <f t="shared" si="80"/>
        <v>1</v>
      </c>
      <c r="S850" s="13" t="b">
        <f t="shared" si="81"/>
        <v>1</v>
      </c>
    </row>
    <row r="851" spans="1:19" ht="15.75">
      <c r="A851" s="90">
        <v>836</v>
      </c>
      <c r="B851" s="185"/>
      <c r="C851" s="185"/>
      <c r="D851" s="177"/>
      <c r="E851" s="177"/>
      <c r="F851" s="177"/>
      <c r="G851" s="178"/>
      <c r="H851" s="178"/>
      <c r="I851" s="179"/>
      <c r="J851" s="179"/>
      <c r="K851" s="179"/>
      <c r="L851" s="179"/>
      <c r="M851" s="91">
        <f t="shared" si="82"/>
        <v>0</v>
      </c>
      <c r="N851" s="179"/>
      <c r="O851" s="13" t="b">
        <f t="shared" si="83"/>
        <v>1</v>
      </c>
      <c r="P851" s="13" t="b">
        <f t="shared" si="84"/>
        <v>1</v>
      </c>
      <c r="Q851" s="13" t="b">
        <f t="shared" si="79"/>
        <v>1</v>
      </c>
      <c r="R851" s="13" t="b">
        <f t="shared" si="80"/>
        <v>1</v>
      </c>
      <c r="S851" s="13" t="b">
        <f t="shared" si="81"/>
        <v>1</v>
      </c>
    </row>
    <row r="852" spans="1:19" ht="15.75">
      <c r="A852" s="90">
        <v>837</v>
      </c>
      <c r="B852" s="185"/>
      <c r="C852" s="185"/>
      <c r="D852" s="177"/>
      <c r="E852" s="177"/>
      <c r="F852" s="177"/>
      <c r="G852" s="178"/>
      <c r="H852" s="178"/>
      <c r="I852" s="179"/>
      <c r="J852" s="179"/>
      <c r="K852" s="179"/>
      <c r="L852" s="179"/>
      <c r="M852" s="91">
        <f t="shared" si="82"/>
        <v>0</v>
      </c>
      <c r="N852" s="179"/>
      <c r="O852" s="13" t="b">
        <f t="shared" si="83"/>
        <v>1</v>
      </c>
      <c r="P852" s="13" t="b">
        <f t="shared" si="84"/>
        <v>1</v>
      </c>
      <c r="Q852" s="13" t="b">
        <f t="shared" si="79"/>
        <v>1</v>
      </c>
      <c r="R852" s="13" t="b">
        <f t="shared" si="80"/>
        <v>1</v>
      </c>
      <c r="S852" s="13" t="b">
        <f t="shared" si="81"/>
        <v>1</v>
      </c>
    </row>
    <row r="853" spans="1:19" ht="15.75">
      <c r="A853" s="90">
        <v>838</v>
      </c>
      <c r="B853" s="185"/>
      <c r="C853" s="185"/>
      <c r="D853" s="177"/>
      <c r="E853" s="177"/>
      <c r="F853" s="177"/>
      <c r="G853" s="178"/>
      <c r="H853" s="178"/>
      <c r="I853" s="179"/>
      <c r="J853" s="179"/>
      <c r="K853" s="179"/>
      <c r="L853" s="179"/>
      <c r="M853" s="91">
        <f t="shared" si="82"/>
        <v>0</v>
      </c>
      <c r="N853" s="179"/>
      <c r="O853" s="13" t="b">
        <f t="shared" si="83"/>
        <v>1</v>
      </c>
      <c r="P853" s="13" t="b">
        <f t="shared" si="84"/>
        <v>1</v>
      </c>
      <c r="Q853" s="13" t="b">
        <f t="shared" si="79"/>
        <v>1</v>
      </c>
      <c r="R853" s="13" t="b">
        <f t="shared" si="80"/>
        <v>1</v>
      </c>
      <c r="S853" s="13" t="b">
        <f t="shared" si="81"/>
        <v>1</v>
      </c>
    </row>
    <row r="854" spans="1:19" ht="15.75">
      <c r="A854" s="90">
        <v>839</v>
      </c>
      <c r="B854" s="185"/>
      <c r="C854" s="185"/>
      <c r="D854" s="177"/>
      <c r="E854" s="177"/>
      <c r="F854" s="177"/>
      <c r="G854" s="178"/>
      <c r="H854" s="178"/>
      <c r="I854" s="179"/>
      <c r="J854" s="179"/>
      <c r="K854" s="179"/>
      <c r="L854" s="179"/>
      <c r="M854" s="91">
        <f t="shared" si="82"/>
        <v>0</v>
      </c>
      <c r="N854" s="179"/>
      <c r="O854" s="13" t="b">
        <f t="shared" si="83"/>
        <v>1</v>
      </c>
      <c r="P854" s="13" t="b">
        <f t="shared" si="84"/>
        <v>1</v>
      </c>
      <c r="Q854" s="13" t="b">
        <f t="shared" si="79"/>
        <v>1</v>
      </c>
      <c r="R854" s="13" t="b">
        <f t="shared" si="80"/>
        <v>1</v>
      </c>
      <c r="S854" s="13" t="b">
        <f t="shared" si="81"/>
        <v>1</v>
      </c>
    </row>
    <row r="855" spans="1:19" ht="15.75">
      <c r="A855" s="90">
        <v>840</v>
      </c>
      <c r="B855" s="185"/>
      <c r="C855" s="185"/>
      <c r="D855" s="177"/>
      <c r="E855" s="177"/>
      <c r="F855" s="177"/>
      <c r="G855" s="178"/>
      <c r="H855" s="178"/>
      <c r="I855" s="179"/>
      <c r="J855" s="179"/>
      <c r="K855" s="179"/>
      <c r="L855" s="179"/>
      <c r="M855" s="91">
        <f t="shared" si="82"/>
        <v>0</v>
      </c>
      <c r="N855" s="179"/>
      <c r="O855" s="13" t="b">
        <f t="shared" si="83"/>
        <v>1</v>
      </c>
      <c r="P855" s="13" t="b">
        <f t="shared" si="84"/>
        <v>1</v>
      </c>
      <c r="Q855" s="13" t="b">
        <f t="shared" si="79"/>
        <v>1</v>
      </c>
      <c r="R855" s="13" t="b">
        <f t="shared" si="80"/>
        <v>1</v>
      </c>
      <c r="S855" s="13" t="b">
        <f t="shared" si="81"/>
        <v>1</v>
      </c>
    </row>
    <row r="856" spans="1:19" ht="15.75">
      <c r="A856" s="90">
        <v>841</v>
      </c>
      <c r="B856" s="185"/>
      <c r="C856" s="185"/>
      <c r="D856" s="177"/>
      <c r="E856" s="177"/>
      <c r="F856" s="177"/>
      <c r="G856" s="178"/>
      <c r="H856" s="178"/>
      <c r="I856" s="179"/>
      <c r="J856" s="179"/>
      <c r="K856" s="179"/>
      <c r="L856" s="179"/>
      <c r="M856" s="91">
        <f t="shared" si="82"/>
        <v>0</v>
      </c>
      <c r="N856" s="179"/>
      <c r="O856" s="13" t="b">
        <f t="shared" si="83"/>
        <v>1</v>
      </c>
      <c r="P856" s="13" t="b">
        <f t="shared" si="84"/>
        <v>1</v>
      </c>
      <c r="Q856" s="13" t="b">
        <f t="shared" si="79"/>
        <v>1</v>
      </c>
      <c r="R856" s="13" t="b">
        <f t="shared" si="80"/>
        <v>1</v>
      </c>
      <c r="S856" s="13" t="b">
        <f t="shared" si="81"/>
        <v>1</v>
      </c>
    </row>
    <row r="857" spans="1:19" ht="15.75">
      <c r="A857" s="90">
        <v>842</v>
      </c>
      <c r="B857" s="185"/>
      <c r="C857" s="185"/>
      <c r="D857" s="177"/>
      <c r="E857" s="177"/>
      <c r="F857" s="177"/>
      <c r="G857" s="178"/>
      <c r="H857" s="178"/>
      <c r="I857" s="179"/>
      <c r="J857" s="179"/>
      <c r="K857" s="179"/>
      <c r="L857" s="179"/>
      <c r="M857" s="91">
        <f t="shared" si="82"/>
        <v>0</v>
      </c>
      <c r="N857" s="179"/>
      <c r="O857" s="13" t="b">
        <f t="shared" si="83"/>
        <v>1</v>
      </c>
      <c r="P857" s="13" t="b">
        <f t="shared" si="84"/>
        <v>1</v>
      </c>
      <c r="Q857" s="13" t="b">
        <f t="shared" si="79"/>
        <v>1</v>
      </c>
      <c r="R857" s="13" t="b">
        <f t="shared" si="80"/>
        <v>1</v>
      </c>
      <c r="S857" s="13" t="b">
        <f t="shared" si="81"/>
        <v>1</v>
      </c>
    </row>
    <row r="858" spans="1:19" ht="15.75">
      <c r="A858" s="90">
        <v>843</v>
      </c>
      <c r="B858" s="185"/>
      <c r="C858" s="185"/>
      <c r="D858" s="177"/>
      <c r="E858" s="177"/>
      <c r="F858" s="177"/>
      <c r="G858" s="178"/>
      <c r="H858" s="178"/>
      <c r="I858" s="179"/>
      <c r="J858" s="179"/>
      <c r="K858" s="179"/>
      <c r="L858" s="179"/>
      <c r="M858" s="91">
        <f t="shared" si="82"/>
        <v>0</v>
      </c>
      <c r="N858" s="179"/>
      <c r="O858" s="13" t="b">
        <f t="shared" si="83"/>
        <v>1</v>
      </c>
      <c r="P858" s="13" t="b">
        <f t="shared" si="84"/>
        <v>1</v>
      </c>
      <c r="Q858" s="13" t="b">
        <f t="shared" si="79"/>
        <v>1</v>
      </c>
      <c r="R858" s="13" t="b">
        <f t="shared" si="80"/>
        <v>1</v>
      </c>
      <c r="S858" s="13" t="b">
        <f t="shared" si="81"/>
        <v>1</v>
      </c>
    </row>
    <row r="859" spans="1:19" ht="15.75">
      <c r="A859" s="90">
        <v>844</v>
      </c>
      <c r="B859" s="185"/>
      <c r="C859" s="185"/>
      <c r="D859" s="177"/>
      <c r="E859" s="177"/>
      <c r="F859" s="177"/>
      <c r="G859" s="178"/>
      <c r="H859" s="178"/>
      <c r="I859" s="179"/>
      <c r="J859" s="179"/>
      <c r="K859" s="179"/>
      <c r="L859" s="179"/>
      <c r="M859" s="91">
        <f t="shared" si="82"/>
        <v>0</v>
      </c>
      <c r="N859" s="179"/>
      <c r="O859" s="13" t="b">
        <f t="shared" si="83"/>
        <v>1</v>
      </c>
      <c r="P859" s="13" t="b">
        <f t="shared" si="84"/>
        <v>1</v>
      </c>
      <c r="Q859" s="13" t="b">
        <f t="shared" si="79"/>
        <v>1</v>
      </c>
      <c r="R859" s="13" t="b">
        <f t="shared" si="80"/>
        <v>1</v>
      </c>
      <c r="S859" s="13" t="b">
        <f t="shared" si="81"/>
        <v>1</v>
      </c>
    </row>
    <row r="860" spans="1:19" ht="15.75">
      <c r="A860" s="90">
        <v>845</v>
      </c>
      <c r="B860" s="185"/>
      <c r="C860" s="185"/>
      <c r="D860" s="177"/>
      <c r="E860" s="177"/>
      <c r="F860" s="177"/>
      <c r="G860" s="178"/>
      <c r="H860" s="178"/>
      <c r="I860" s="179"/>
      <c r="J860" s="179"/>
      <c r="K860" s="179"/>
      <c r="L860" s="179"/>
      <c r="M860" s="91">
        <f t="shared" si="82"/>
        <v>0</v>
      </c>
      <c r="N860" s="179"/>
      <c r="O860" s="13" t="b">
        <f t="shared" si="83"/>
        <v>1</v>
      </c>
      <c r="P860" s="13" t="b">
        <f t="shared" si="84"/>
        <v>1</v>
      </c>
      <c r="Q860" s="13" t="b">
        <f t="shared" si="79"/>
        <v>1</v>
      </c>
      <c r="R860" s="13" t="b">
        <f t="shared" si="80"/>
        <v>1</v>
      </c>
      <c r="S860" s="13" t="b">
        <f t="shared" si="81"/>
        <v>1</v>
      </c>
    </row>
    <row r="861" spans="1:19" ht="15.75">
      <c r="A861" s="90">
        <v>846</v>
      </c>
      <c r="B861" s="185"/>
      <c r="C861" s="185"/>
      <c r="D861" s="177"/>
      <c r="E861" s="177"/>
      <c r="F861" s="177"/>
      <c r="G861" s="178"/>
      <c r="H861" s="178"/>
      <c r="I861" s="179"/>
      <c r="J861" s="179"/>
      <c r="K861" s="179"/>
      <c r="L861" s="179"/>
      <c r="M861" s="91">
        <f t="shared" si="82"/>
        <v>0</v>
      </c>
      <c r="N861" s="179"/>
      <c r="O861" s="13" t="b">
        <f t="shared" si="83"/>
        <v>1</v>
      </c>
      <c r="P861" s="13" t="b">
        <f t="shared" si="84"/>
        <v>1</v>
      </c>
      <c r="Q861" s="13" t="b">
        <f t="shared" si="79"/>
        <v>1</v>
      </c>
      <c r="R861" s="13" t="b">
        <f t="shared" si="80"/>
        <v>1</v>
      </c>
      <c r="S861" s="13" t="b">
        <f t="shared" si="81"/>
        <v>1</v>
      </c>
    </row>
    <row r="862" spans="1:19" ht="15.75">
      <c r="A862" s="90">
        <v>847</v>
      </c>
      <c r="B862" s="185"/>
      <c r="C862" s="185"/>
      <c r="D862" s="177"/>
      <c r="E862" s="177"/>
      <c r="F862" s="177"/>
      <c r="G862" s="178"/>
      <c r="H862" s="178"/>
      <c r="I862" s="179"/>
      <c r="J862" s="179"/>
      <c r="K862" s="179"/>
      <c r="L862" s="179"/>
      <c r="M862" s="91">
        <f t="shared" si="82"/>
        <v>0</v>
      </c>
      <c r="N862" s="179"/>
      <c r="O862" s="13" t="b">
        <f t="shared" si="83"/>
        <v>1</v>
      </c>
      <c r="P862" s="13" t="b">
        <f t="shared" si="84"/>
        <v>1</v>
      </c>
      <c r="Q862" s="13" t="b">
        <f t="shared" si="79"/>
        <v>1</v>
      </c>
      <c r="R862" s="13" t="b">
        <f t="shared" si="80"/>
        <v>1</v>
      </c>
      <c r="S862" s="13" t="b">
        <f t="shared" si="81"/>
        <v>1</v>
      </c>
    </row>
    <row r="863" spans="1:19" ht="15.75">
      <c r="A863" s="90">
        <v>848</v>
      </c>
      <c r="B863" s="185"/>
      <c r="C863" s="185"/>
      <c r="D863" s="177"/>
      <c r="E863" s="177"/>
      <c r="F863" s="177"/>
      <c r="G863" s="178"/>
      <c r="H863" s="178"/>
      <c r="I863" s="179"/>
      <c r="J863" s="179"/>
      <c r="K863" s="179"/>
      <c r="L863" s="179"/>
      <c r="M863" s="91">
        <f t="shared" si="82"/>
        <v>0</v>
      </c>
      <c r="N863" s="179"/>
      <c r="O863" s="13" t="b">
        <f t="shared" si="83"/>
        <v>1</v>
      </c>
      <c r="P863" s="13" t="b">
        <f t="shared" si="84"/>
        <v>1</v>
      </c>
      <c r="Q863" s="13" t="b">
        <f t="shared" si="79"/>
        <v>1</v>
      </c>
      <c r="R863" s="13" t="b">
        <f t="shared" si="80"/>
        <v>1</v>
      </c>
      <c r="S863" s="13" t="b">
        <f t="shared" si="81"/>
        <v>1</v>
      </c>
    </row>
    <row r="864" spans="1:19" ht="15.75">
      <c r="A864" s="90">
        <v>849</v>
      </c>
      <c r="B864" s="185"/>
      <c r="C864" s="185"/>
      <c r="D864" s="177"/>
      <c r="E864" s="177"/>
      <c r="F864" s="177"/>
      <c r="G864" s="178"/>
      <c r="H864" s="178"/>
      <c r="I864" s="179"/>
      <c r="J864" s="179"/>
      <c r="K864" s="179"/>
      <c r="L864" s="179"/>
      <c r="M864" s="91">
        <f t="shared" si="82"/>
        <v>0</v>
      </c>
      <c r="N864" s="179"/>
      <c r="O864" s="13" t="b">
        <f t="shared" si="83"/>
        <v>1</v>
      </c>
      <c r="P864" s="13" t="b">
        <f t="shared" si="84"/>
        <v>1</v>
      </c>
      <c r="Q864" s="13" t="b">
        <f t="shared" si="79"/>
        <v>1</v>
      </c>
      <c r="R864" s="13" t="b">
        <f t="shared" si="80"/>
        <v>1</v>
      </c>
      <c r="S864" s="13" t="b">
        <f t="shared" si="81"/>
        <v>1</v>
      </c>
    </row>
    <row r="865" spans="1:19" ht="15.75">
      <c r="A865" s="90">
        <v>850</v>
      </c>
      <c r="B865" s="185"/>
      <c r="C865" s="185"/>
      <c r="D865" s="177"/>
      <c r="E865" s="177"/>
      <c r="F865" s="177"/>
      <c r="G865" s="178"/>
      <c r="H865" s="178"/>
      <c r="I865" s="179"/>
      <c r="J865" s="179"/>
      <c r="K865" s="179"/>
      <c r="L865" s="179"/>
      <c r="M865" s="91">
        <f t="shared" si="82"/>
        <v>0</v>
      </c>
      <c r="N865" s="179"/>
      <c r="O865" s="13" t="b">
        <f t="shared" si="83"/>
        <v>1</v>
      </c>
      <c r="P865" s="13" t="b">
        <f t="shared" si="84"/>
        <v>1</v>
      </c>
      <c r="Q865" s="13" t="b">
        <f t="shared" si="79"/>
        <v>1</v>
      </c>
      <c r="R865" s="13" t="b">
        <f t="shared" si="80"/>
        <v>1</v>
      </c>
      <c r="S865" s="13" t="b">
        <f t="shared" si="81"/>
        <v>1</v>
      </c>
    </row>
    <row r="866" spans="1:19" ht="15.75">
      <c r="A866" s="90">
        <v>851</v>
      </c>
      <c r="B866" s="185"/>
      <c r="C866" s="185"/>
      <c r="D866" s="177"/>
      <c r="E866" s="177"/>
      <c r="F866" s="177"/>
      <c r="G866" s="178"/>
      <c r="H866" s="178"/>
      <c r="I866" s="179"/>
      <c r="J866" s="179"/>
      <c r="K866" s="179"/>
      <c r="L866" s="179"/>
      <c r="M866" s="91">
        <f t="shared" si="82"/>
        <v>0</v>
      </c>
      <c r="N866" s="179"/>
      <c r="O866" s="13" t="b">
        <f t="shared" si="83"/>
        <v>1</v>
      </c>
      <c r="P866" s="13" t="b">
        <f t="shared" si="84"/>
        <v>1</v>
      </c>
      <c r="Q866" s="13" t="b">
        <f t="shared" si="79"/>
        <v>1</v>
      </c>
      <c r="R866" s="13" t="b">
        <f t="shared" si="80"/>
        <v>1</v>
      </c>
      <c r="S866" s="13" t="b">
        <f t="shared" si="81"/>
        <v>1</v>
      </c>
    </row>
    <row r="867" spans="1:19" ht="15.75">
      <c r="A867" s="90">
        <v>852</v>
      </c>
      <c r="B867" s="185"/>
      <c r="C867" s="185"/>
      <c r="D867" s="177"/>
      <c r="E867" s="177"/>
      <c r="F867" s="177"/>
      <c r="G867" s="178"/>
      <c r="H867" s="178"/>
      <c r="I867" s="179"/>
      <c r="J867" s="179"/>
      <c r="K867" s="179"/>
      <c r="L867" s="179"/>
      <c r="M867" s="91">
        <f t="shared" si="82"/>
        <v>0</v>
      </c>
      <c r="N867" s="179"/>
      <c r="O867" s="13" t="b">
        <f t="shared" si="83"/>
        <v>1</v>
      </c>
      <c r="P867" s="13" t="b">
        <f t="shared" si="84"/>
        <v>1</v>
      </c>
      <c r="Q867" s="13" t="b">
        <f t="shared" si="79"/>
        <v>1</v>
      </c>
      <c r="R867" s="13" t="b">
        <f t="shared" si="80"/>
        <v>1</v>
      </c>
      <c r="S867" s="13" t="b">
        <f t="shared" si="81"/>
        <v>1</v>
      </c>
    </row>
    <row r="868" spans="1:19" ht="15.75">
      <c r="A868" s="90">
        <v>853</v>
      </c>
      <c r="B868" s="185"/>
      <c r="C868" s="185"/>
      <c r="D868" s="177"/>
      <c r="E868" s="177"/>
      <c r="F868" s="177"/>
      <c r="G868" s="178"/>
      <c r="H868" s="178"/>
      <c r="I868" s="179"/>
      <c r="J868" s="179"/>
      <c r="K868" s="179"/>
      <c r="L868" s="179"/>
      <c r="M868" s="91">
        <f t="shared" si="82"/>
        <v>0</v>
      </c>
      <c r="N868" s="179"/>
      <c r="O868" s="13" t="b">
        <f t="shared" si="83"/>
        <v>1</v>
      </c>
      <c r="P868" s="13" t="b">
        <f t="shared" si="84"/>
        <v>1</v>
      </c>
      <c r="Q868" s="13" t="b">
        <f t="shared" si="79"/>
        <v>1</v>
      </c>
      <c r="R868" s="13" t="b">
        <f t="shared" si="80"/>
        <v>1</v>
      </c>
      <c r="S868" s="13" t="b">
        <f t="shared" si="81"/>
        <v>1</v>
      </c>
    </row>
    <row r="869" spans="1:19" ht="15.75">
      <c r="A869" s="90">
        <v>854</v>
      </c>
      <c r="B869" s="185"/>
      <c r="C869" s="185"/>
      <c r="D869" s="177"/>
      <c r="E869" s="177"/>
      <c r="F869" s="177"/>
      <c r="G869" s="178"/>
      <c r="H869" s="178"/>
      <c r="I869" s="179"/>
      <c r="J869" s="179"/>
      <c r="K869" s="179"/>
      <c r="L869" s="179"/>
      <c r="M869" s="91">
        <f t="shared" si="82"/>
        <v>0</v>
      </c>
      <c r="N869" s="179"/>
      <c r="O869" s="13" t="b">
        <f t="shared" si="83"/>
        <v>1</v>
      </c>
      <c r="P869" s="13" t="b">
        <f t="shared" si="84"/>
        <v>1</v>
      </c>
      <c r="Q869" s="13" t="b">
        <f t="shared" si="79"/>
        <v>1</v>
      </c>
      <c r="R869" s="13" t="b">
        <f t="shared" si="80"/>
        <v>1</v>
      </c>
      <c r="S869" s="13" t="b">
        <f t="shared" si="81"/>
        <v>1</v>
      </c>
    </row>
    <row r="870" spans="1:19" ht="15.75">
      <c r="A870" s="90">
        <v>855</v>
      </c>
      <c r="B870" s="185"/>
      <c r="C870" s="185"/>
      <c r="D870" s="177"/>
      <c r="E870" s="177"/>
      <c r="F870" s="177"/>
      <c r="G870" s="178"/>
      <c r="H870" s="178"/>
      <c r="I870" s="179"/>
      <c r="J870" s="179"/>
      <c r="K870" s="179"/>
      <c r="L870" s="179"/>
      <c r="M870" s="91">
        <f t="shared" si="82"/>
        <v>0</v>
      </c>
      <c r="N870" s="179"/>
      <c r="O870" s="13" t="b">
        <f t="shared" si="83"/>
        <v>1</v>
      </c>
      <c r="P870" s="13" t="b">
        <f t="shared" si="84"/>
        <v>1</v>
      </c>
      <c r="Q870" s="13" t="b">
        <f t="shared" si="79"/>
        <v>1</v>
      </c>
      <c r="R870" s="13" t="b">
        <f t="shared" si="80"/>
        <v>1</v>
      </c>
      <c r="S870" s="13" t="b">
        <f t="shared" si="81"/>
        <v>1</v>
      </c>
    </row>
    <row r="871" spans="1:19" ht="15.75">
      <c r="A871" s="90">
        <v>856</v>
      </c>
      <c r="B871" s="185"/>
      <c r="C871" s="185"/>
      <c r="D871" s="177"/>
      <c r="E871" s="177"/>
      <c r="F871" s="177"/>
      <c r="G871" s="178"/>
      <c r="H871" s="178"/>
      <c r="I871" s="179"/>
      <c r="J871" s="179"/>
      <c r="K871" s="179"/>
      <c r="L871" s="179"/>
      <c r="M871" s="91">
        <f t="shared" si="82"/>
        <v>0</v>
      </c>
      <c r="N871" s="179"/>
      <c r="O871" s="13" t="b">
        <f t="shared" si="83"/>
        <v>1</v>
      </c>
      <c r="P871" s="13" t="b">
        <f t="shared" si="84"/>
        <v>1</v>
      </c>
      <c r="Q871" s="13" t="b">
        <f t="shared" si="79"/>
        <v>1</v>
      </c>
      <c r="R871" s="13" t="b">
        <f t="shared" si="80"/>
        <v>1</v>
      </c>
      <c r="S871" s="13" t="b">
        <f t="shared" si="81"/>
        <v>1</v>
      </c>
    </row>
    <row r="872" spans="1:19" ht="15.75">
      <c r="A872" s="90">
        <v>857</v>
      </c>
      <c r="B872" s="185"/>
      <c r="C872" s="185"/>
      <c r="D872" s="177"/>
      <c r="E872" s="177"/>
      <c r="F872" s="177"/>
      <c r="G872" s="178"/>
      <c r="H872" s="178"/>
      <c r="I872" s="179"/>
      <c r="J872" s="179"/>
      <c r="K872" s="179"/>
      <c r="L872" s="179"/>
      <c r="M872" s="91">
        <f t="shared" si="82"/>
        <v>0</v>
      </c>
      <c r="N872" s="179"/>
      <c r="O872" s="13" t="b">
        <f t="shared" si="83"/>
        <v>1</v>
      </c>
      <c r="P872" s="13" t="b">
        <f t="shared" si="84"/>
        <v>1</v>
      </c>
      <c r="Q872" s="13" t="b">
        <f t="shared" si="79"/>
        <v>1</v>
      </c>
      <c r="R872" s="13" t="b">
        <f t="shared" si="80"/>
        <v>1</v>
      </c>
      <c r="S872" s="13" t="b">
        <f t="shared" si="81"/>
        <v>1</v>
      </c>
    </row>
    <row r="873" spans="1:19" ht="15.75">
      <c r="A873" s="90">
        <v>858</v>
      </c>
      <c r="B873" s="185"/>
      <c r="C873" s="185"/>
      <c r="D873" s="177"/>
      <c r="E873" s="177"/>
      <c r="F873" s="177"/>
      <c r="G873" s="178"/>
      <c r="H873" s="178"/>
      <c r="I873" s="179"/>
      <c r="J873" s="179"/>
      <c r="K873" s="179"/>
      <c r="L873" s="179"/>
      <c r="M873" s="91">
        <f t="shared" si="82"/>
        <v>0</v>
      </c>
      <c r="N873" s="179"/>
      <c r="O873" s="13" t="b">
        <f t="shared" si="83"/>
        <v>1</v>
      </c>
      <c r="P873" s="13" t="b">
        <f t="shared" si="84"/>
        <v>1</v>
      </c>
      <c r="Q873" s="13" t="b">
        <f t="shared" si="79"/>
        <v>1</v>
      </c>
      <c r="R873" s="13" t="b">
        <f t="shared" si="80"/>
        <v>1</v>
      </c>
      <c r="S873" s="13" t="b">
        <f t="shared" si="81"/>
        <v>1</v>
      </c>
    </row>
    <row r="874" spans="1:19" ht="15.75">
      <c r="A874" s="90">
        <v>859</v>
      </c>
      <c r="B874" s="185"/>
      <c r="C874" s="185"/>
      <c r="D874" s="177"/>
      <c r="E874" s="177"/>
      <c r="F874" s="177"/>
      <c r="G874" s="178"/>
      <c r="H874" s="178"/>
      <c r="I874" s="179"/>
      <c r="J874" s="179"/>
      <c r="K874" s="179"/>
      <c r="L874" s="179"/>
      <c r="M874" s="91">
        <f t="shared" si="82"/>
        <v>0</v>
      </c>
      <c r="N874" s="179"/>
      <c r="O874" s="13" t="b">
        <f t="shared" si="83"/>
        <v>1</v>
      </c>
      <c r="P874" s="13" t="b">
        <f t="shared" si="84"/>
        <v>1</v>
      </c>
      <c r="Q874" s="13" t="b">
        <f t="shared" si="79"/>
        <v>1</v>
      </c>
      <c r="R874" s="13" t="b">
        <f t="shared" si="80"/>
        <v>1</v>
      </c>
      <c r="S874" s="13" t="b">
        <f t="shared" si="81"/>
        <v>1</v>
      </c>
    </row>
    <row r="875" spans="1:19" ht="15.75">
      <c r="A875" s="90">
        <v>860</v>
      </c>
      <c r="B875" s="185"/>
      <c r="C875" s="185"/>
      <c r="D875" s="177"/>
      <c r="E875" s="177"/>
      <c r="F875" s="177"/>
      <c r="G875" s="178"/>
      <c r="H875" s="178"/>
      <c r="I875" s="179"/>
      <c r="J875" s="179"/>
      <c r="K875" s="179"/>
      <c r="L875" s="179"/>
      <c r="M875" s="91">
        <f t="shared" si="82"/>
        <v>0</v>
      </c>
      <c r="N875" s="179"/>
      <c r="O875" s="13" t="b">
        <f t="shared" si="83"/>
        <v>1</v>
      </c>
      <c r="P875" s="13" t="b">
        <f t="shared" si="84"/>
        <v>1</v>
      </c>
      <c r="Q875" s="13" t="b">
        <f t="shared" si="79"/>
        <v>1</v>
      </c>
      <c r="R875" s="13" t="b">
        <f t="shared" si="80"/>
        <v>1</v>
      </c>
      <c r="S875" s="13" t="b">
        <f t="shared" si="81"/>
        <v>1</v>
      </c>
    </row>
    <row r="876" spans="1:19" ht="15.75">
      <c r="A876" s="90">
        <v>861</v>
      </c>
      <c r="B876" s="185"/>
      <c r="C876" s="185"/>
      <c r="D876" s="177"/>
      <c r="E876" s="177"/>
      <c r="F876" s="177"/>
      <c r="G876" s="178"/>
      <c r="H876" s="178"/>
      <c r="I876" s="179"/>
      <c r="J876" s="179"/>
      <c r="K876" s="179"/>
      <c r="L876" s="179"/>
      <c r="M876" s="91">
        <f t="shared" si="82"/>
        <v>0</v>
      </c>
      <c r="N876" s="179"/>
      <c r="O876" s="13" t="b">
        <f t="shared" si="83"/>
        <v>1</v>
      </c>
      <c r="P876" s="13" t="b">
        <f t="shared" si="84"/>
        <v>1</v>
      </c>
      <c r="Q876" s="13" t="b">
        <f t="shared" si="79"/>
        <v>1</v>
      </c>
      <c r="R876" s="13" t="b">
        <f t="shared" si="80"/>
        <v>1</v>
      </c>
      <c r="S876" s="13" t="b">
        <f t="shared" si="81"/>
        <v>1</v>
      </c>
    </row>
    <row r="877" spans="1:19" ht="15.75">
      <c r="A877" s="90">
        <v>862</v>
      </c>
      <c r="B877" s="185"/>
      <c r="C877" s="185"/>
      <c r="D877" s="177"/>
      <c r="E877" s="177"/>
      <c r="F877" s="177"/>
      <c r="G877" s="178"/>
      <c r="H877" s="178"/>
      <c r="I877" s="179"/>
      <c r="J877" s="179"/>
      <c r="K877" s="179"/>
      <c r="L877" s="179"/>
      <c r="M877" s="91">
        <f t="shared" si="82"/>
        <v>0</v>
      </c>
      <c r="N877" s="179"/>
      <c r="O877" s="13" t="b">
        <f t="shared" si="83"/>
        <v>1</v>
      </c>
      <c r="P877" s="13" t="b">
        <f t="shared" si="84"/>
        <v>1</v>
      </c>
      <c r="Q877" s="13" t="b">
        <f t="shared" si="79"/>
        <v>1</v>
      </c>
      <c r="R877" s="13" t="b">
        <f t="shared" si="80"/>
        <v>1</v>
      </c>
      <c r="S877" s="13" t="b">
        <f t="shared" si="81"/>
        <v>1</v>
      </c>
    </row>
    <row r="878" spans="1:19" ht="15.75">
      <c r="A878" s="90">
        <v>863</v>
      </c>
      <c r="B878" s="185"/>
      <c r="C878" s="185"/>
      <c r="D878" s="177"/>
      <c r="E878" s="177"/>
      <c r="F878" s="177"/>
      <c r="G878" s="178"/>
      <c r="H878" s="178"/>
      <c r="I878" s="179"/>
      <c r="J878" s="179"/>
      <c r="K878" s="179"/>
      <c r="L878" s="179"/>
      <c r="M878" s="91">
        <f t="shared" si="82"/>
        <v>0</v>
      </c>
      <c r="N878" s="179"/>
      <c r="O878" s="13" t="b">
        <f t="shared" si="83"/>
        <v>1</v>
      </c>
      <c r="P878" s="13" t="b">
        <f t="shared" si="84"/>
        <v>1</v>
      </c>
      <c r="Q878" s="13" t="b">
        <f t="shared" si="79"/>
        <v>1</v>
      </c>
      <c r="R878" s="13" t="b">
        <f t="shared" si="80"/>
        <v>1</v>
      </c>
      <c r="S878" s="13" t="b">
        <f t="shared" si="81"/>
        <v>1</v>
      </c>
    </row>
    <row r="879" spans="1:19" ht="15.75">
      <c r="A879" s="90">
        <v>864</v>
      </c>
      <c r="B879" s="185"/>
      <c r="C879" s="185"/>
      <c r="D879" s="177"/>
      <c r="E879" s="177"/>
      <c r="F879" s="177"/>
      <c r="G879" s="178"/>
      <c r="H879" s="178"/>
      <c r="I879" s="179"/>
      <c r="J879" s="179"/>
      <c r="K879" s="179"/>
      <c r="L879" s="179"/>
      <c r="M879" s="91">
        <f t="shared" si="82"/>
        <v>0</v>
      </c>
      <c r="N879" s="179"/>
      <c r="O879" s="13" t="b">
        <f t="shared" si="83"/>
        <v>1</v>
      </c>
      <c r="P879" s="13" t="b">
        <f t="shared" si="84"/>
        <v>1</v>
      </c>
      <c r="Q879" s="13" t="b">
        <f t="shared" si="79"/>
        <v>1</v>
      </c>
      <c r="R879" s="13" t="b">
        <f t="shared" si="80"/>
        <v>1</v>
      </c>
      <c r="S879" s="13" t="b">
        <f t="shared" si="81"/>
        <v>1</v>
      </c>
    </row>
    <row r="880" spans="1:19" ht="15.75">
      <c r="A880" s="90">
        <v>865</v>
      </c>
      <c r="B880" s="185"/>
      <c r="C880" s="185"/>
      <c r="D880" s="177"/>
      <c r="E880" s="177"/>
      <c r="F880" s="177"/>
      <c r="G880" s="178"/>
      <c r="H880" s="178"/>
      <c r="I880" s="179"/>
      <c r="J880" s="179"/>
      <c r="K880" s="179"/>
      <c r="L880" s="179"/>
      <c r="M880" s="91">
        <f t="shared" si="82"/>
        <v>0</v>
      </c>
      <c r="N880" s="179"/>
      <c r="O880" s="13" t="b">
        <f t="shared" si="83"/>
        <v>1</v>
      </c>
      <c r="P880" s="13" t="b">
        <f t="shared" si="84"/>
        <v>1</v>
      </c>
      <c r="Q880" s="13" t="b">
        <f t="shared" si="79"/>
        <v>1</v>
      </c>
      <c r="R880" s="13" t="b">
        <f t="shared" si="80"/>
        <v>1</v>
      </c>
      <c r="S880" s="13" t="b">
        <f t="shared" si="81"/>
        <v>1</v>
      </c>
    </row>
    <row r="881" spans="1:19" ht="15.75">
      <c r="A881" s="90">
        <v>866</v>
      </c>
      <c r="B881" s="185"/>
      <c r="C881" s="185"/>
      <c r="D881" s="177"/>
      <c r="E881" s="177"/>
      <c r="F881" s="177"/>
      <c r="G881" s="178"/>
      <c r="H881" s="178"/>
      <c r="I881" s="179"/>
      <c r="J881" s="179"/>
      <c r="K881" s="179"/>
      <c r="L881" s="179"/>
      <c r="M881" s="91">
        <f t="shared" si="82"/>
        <v>0</v>
      </c>
      <c r="N881" s="179"/>
      <c r="O881" s="13" t="b">
        <f t="shared" si="83"/>
        <v>1</v>
      </c>
      <c r="P881" s="13" t="b">
        <f t="shared" si="84"/>
        <v>1</v>
      </c>
      <c r="Q881" s="13" t="b">
        <f t="shared" si="79"/>
        <v>1</v>
      </c>
      <c r="R881" s="13" t="b">
        <f t="shared" si="80"/>
        <v>1</v>
      </c>
      <c r="S881" s="13" t="b">
        <f t="shared" si="81"/>
        <v>1</v>
      </c>
    </row>
    <row r="882" spans="1:19" ht="15.75">
      <c r="A882" s="90">
        <v>867</v>
      </c>
      <c r="B882" s="185"/>
      <c r="C882" s="185"/>
      <c r="D882" s="177"/>
      <c r="E882" s="177"/>
      <c r="F882" s="177"/>
      <c r="G882" s="178"/>
      <c r="H882" s="178"/>
      <c r="I882" s="179"/>
      <c r="J882" s="179"/>
      <c r="K882" s="179"/>
      <c r="L882" s="179"/>
      <c r="M882" s="91">
        <f t="shared" si="82"/>
        <v>0</v>
      </c>
      <c r="N882" s="179"/>
      <c r="O882" s="13" t="b">
        <f t="shared" si="83"/>
        <v>1</v>
      </c>
      <c r="P882" s="13" t="b">
        <f t="shared" si="84"/>
        <v>1</v>
      </c>
      <c r="Q882" s="13" t="b">
        <f t="shared" si="79"/>
        <v>1</v>
      </c>
      <c r="R882" s="13" t="b">
        <f t="shared" si="80"/>
        <v>1</v>
      </c>
      <c r="S882" s="13" t="b">
        <f t="shared" si="81"/>
        <v>1</v>
      </c>
    </row>
    <row r="883" spans="1:19" ht="15.75">
      <c r="A883" s="90">
        <v>868</v>
      </c>
      <c r="B883" s="185"/>
      <c r="C883" s="185"/>
      <c r="D883" s="177"/>
      <c r="E883" s="177"/>
      <c r="F883" s="177"/>
      <c r="G883" s="178"/>
      <c r="H883" s="178"/>
      <c r="I883" s="179"/>
      <c r="J883" s="179"/>
      <c r="K883" s="179"/>
      <c r="L883" s="179"/>
      <c r="M883" s="91">
        <f t="shared" si="82"/>
        <v>0</v>
      </c>
      <c r="N883" s="179"/>
      <c r="O883" s="13" t="b">
        <f t="shared" si="83"/>
        <v>1</v>
      </c>
      <c r="P883" s="13" t="b">
        <f t="shared" si="84"/>
        <v>1</v>
      </c>
      <c r="Q883" s="13" t="b">
        <f t="shared" si="79"/>
        <v>1</v>
      </c>
      <c r="R883" s="13" t="b">
        <f t="shared" si="80"/>
        <v>1</v>
      </c>
      <c r="S883" s="13" t="b">
        <f t="shared" si="81"/>
        <v>1</v>
      </c>
    </row>
    <row r="884" spans="1:19" ht="15.75">
      <c r="A884" s="90">
        <v>869</v>
      </c>
      <c r="B884" s="185"/>
      <c r="C884" s="185"/>
      <c r="D884" s="177"/>
      <c r="E884" s="177"/>
      <c r="F884" s="177"/>
      <c r="G884" s="178"/>
      <c r="H884" s="178"/>
      <c r="I884" s="179"/>
      <c r="J884" s="179"/>
      <c r="K884" s="179"/>
      <c r="L884" s="179"/>
      <c r="M884" s="91">
        <f t="shared" si="82"/>
        <v>0</v>
      </c>
      <c r="N884" s="179"/>
      <c r="O884" s="13" t="b">
        <f t="shared" si="83"/>
        <v>1</v>
      </c>
      <c r="P884" s="13" t="b">
        <f t="shared" si="84"/>
        <v>1</v>
      </c>
      <c r="Q884" s="13" t="b">
        <f t="shared" si="79"/>
        <v>1</v>
      </c>
      <c r="R884" s="13" t="b">
        <f t="shared" si="80"/>
        <v>1</v>
      </c>
      <c r="S884" s="13" t="b">
        <f t="shared" si="81"/>
        <v>1</v>
      </c>
    </row>
    <row r="885" spans="1:19" ht="15.75">
      <c r="A885" s="90">
        <v>870</v>
      </c>
      <c r="B885" s="185"/>
      <c r="C885" s="185"/>
      <c r="D885" s="177"/>
      <c r="E885" s="177"/>
      <c r="F885" s="177"/>
      <c r="G885" s="178"/>
      <c r="H885" s="178"/>
      <c r="I885" s="179"/>
      <c r="J885" s="179"/>
      <c r="K885" s="179"/>
      <c r="L885" s="179"/>
      <c r="M885" s="91">
        <f t="shared" si="82"/>
        <v>0</v>
      </c>
      <c r="N885" s="179"/>
      <c r="O885" s="13" t="b">
        <f t="shared" si="83"/>
        <v>1</v>
      </c>
      <c r="P885" s="13" t="b">
        <f t="shared" si="84"/>
        <v>1</v>
      </c>
      <c r="Q885" s="13" t="b">
        <f t="shared" si="79"/>
        <v>1</v>
      </c>
      <c r="R885" s="13" t="b">
        <f t="shared" si="80"/>
        <v>1</v>
      </c>
      <c r="S885" s="13" t="b">
        <f t="shared" si="81"/>
        <v>1</v>
      </c>
    </row>
    <row r="886" spans="1:19" ht="15.75">
      <c r="A886" s="90">
        <v>871</v>
      </c>
      <c r="B886" s="185"/>
      <c r="C886" s="185"/>
      <c r="D886" s="177"/>
      <c r="E886" s="177"/>
      <c r="F886" s="177"/>
      <c r="G886" s="178"/>
      <c r="H886" s="178"/>
      <c r="I886" s="179"/>
      <c r="J886" s="179"/>
      <c r="K886" s="179"/>
      <c r="L886" s="179"/>
      <c r="M886" s="91">
        <f t="shared" si="82"/>
        <v>0</v>
      </c>
      <c r="N886" s="179"/>
      <c r="O886" s="13" t="b">
        <f t="shared" si="83"/>
        <v>1</v>
      </c>
      <c r="P886" s="13" t="b">
        <f t="shared" si="84"/>
        <v>1</v>
      </c>
      <c r="Q886" s="13" t="b">
        <f t="shared" si="79"/>
        <v>1</v>
      </c>
      <c r="R886" s="13" t="b">
        <f t="shared" si="80"/>
        <v>1</v>
      </c>
      <c r="S886" s="13" t="b">
        <f t="shared" si="81"/>
        <v>1</v>
      </c>
    </row>
    <row r="887" spans="1:19" ht="15.75">
      <c r="A887" s="90">
        <v>872</v>
      </c>
      <c r="B887" s="185"/>
      <c r="C887" s="185"/>
      <c r="D887" s="177"/>
      <c r="E887" s="177"/>
      <c r="F887" s="177"/>
      <c r="G887" s="178"/>
      <c r="H887" s="178"/>
      <c r="I887" s="179"/>
      <c r="J887" s="179"/>
      <c r="K887" s="179"/>
      <c r="L887" s="179"/>
      <c r="M887" s="91">
        <f t="shared" si="82"/>
        <v>0</v>
      </c>
      <c r="N887" s="179"/>
      <c r="O887" s="13" t="b">
        <f t="shared" si="83"/>
        <v>1</v>
      </c>
      <c r="P887" s="13" t="b">
        <f t="shared" si="84"/>
        <v>1</v>
      </c>
      <c r="Q887" s="13" t="b">
        <f t="shared" si="79"/>
        <v>1</v>
      </c>
      <c r="R887" s="13" t="b">
        <f t="shared" si="80"/>
        <v>1</v>
      </c>
      <c r="S887" s="13" t="b">
        <f t="shared" si="81"/>
        <v>1</v>
      </c>
    </row>
    <row r="888" spans="1:19" ht="15.75">
      <c r="A888" s="90">
        <v>873</v>
      </c>
      <c r="B888" s="185"/>
      <c r="C888" s="185"/>
      <c r="D888" s="177"/>
      <c r="E888" s="177"/>
      <c r="F888" s="177"/>
      <c r="G888" s="178"/>
      <c r="H888" s="178"/>
      <c r="I888" s="179"/>
      <c r="J888" s="179"/>
      <c r="K888" s="179"/>
      <c r="L888" s="179"/>
      <c r="M888" s="91">
        <f t="shared" si="82"/>
        <v>0</v>
      </c>
      <c r="N888" s="179"/>
      <c r="O888" s="13" t="b">
        <f t="shared" si="83"/>
        <v>1</v>
      </c>
      <c r="P888" s="13" t="b">
        <f t="shared" si="84"/>
        <v>1</v>
      </c>
      <c r="Q888" s="13" t="b">
        <f t="shared" si="79"/>
        <v>1</v>
      </c>
      <c r="R888" s="13" t="b">
        <f t="shared" si="80"/>
        <v>1</v>
      </c>
      <c r="S888" s="13" t="b">
        <f t="shared" si="81"/>
        <v>1</v>
      </c>
    </row>
    <row r="889" spans="1:19" ht="15.75">
      <c r="A889" s="90">
        <v>874</v>
      </c>
      <c r="B889" s="185"/>
      <c r="C889" s="185"/>
      <c r="D889" s="177"/>
      <c r="E889" s="177"/>
      <c r="F889" s="177"/>
      <c r="G889" s="178"/>
      <c r="H889" s="178"/>
      <c r="I889" s="179"/>
      <c r="J889" s="179"/>
      <c r="K889" s="179"/>
      <c r="L889" s="179"/>
      <c r="M889" s="91">
        <f t="shared" si="82"/>
        <v>0</v>
      </c>
      <c r="N889" s="179"/>
      <c r="O889" s="13" t="b">
        <f t="shared" si="83"/>
        <v>1</v>
      </c>
      <c r="P889" s="13" t="b">
        <f t="shared" si="84"/>
        <v>1</v>
      </c>
      <c r="Q889" s="13" t="b">
        <f t="shared" si="79"/>
        <v>1</v>
      </c>
      <c r="R889" s="13" t="b">
        <f t="shared" si="80"/>
        <v>1</v>
      </c>
      <c r="S889" s="13" t="b">
        <f t="shared" si="81"/>
        <v>1</v>
      </c>
    </row>
    <row r="890" spans="1:19" ht="15.75">
      <c r="A890" s="90">
        <v>875</v>
      </c>
      <c r="B890" s="185"/>
      <c r="C890" s="185"/>
      <c r="D890" s="177"/>
      <c r="E890" s="177"/>
      <c r="F890" s="177"/>
      <c r="G890" s="178"/>
      <c r="H890" s="178"/>
      <c r="I890" s="179"/>
      <c r="J890" s="179"/>
      <c r="K890" s="179"/>
      <c r="L890" s="179"/>
      <c r="M890" s="91">
        <f t="shared" si="82"/>
        <v>0</v>
      </c>
      <c r="N890" s="179"/>
      <c r="O890" s="13" t="b">
        <f t="shared" si="83"/>
        <v>1</v>
      </c>
      <c r="P890" s="13" t="b">
        <f t="shared" si="84"/>
        <v>1</v>
      </c>
      <c r="Q890" s="13" t="b">
        <f t="shared" si="79"/>
        <v>1</v>
      </c>
      <c r="R890" s="13" t="b">
        <f t="shared" si="80"/>
        <v>1</v>
      </c>
      <c r="S890" s="13" t="b">
        <f t="shared" si="81"/>
        <v>1</v>
      </c>
    </row>
    <row r="891" spans="1:19" ht="15.75">
      <c r="A891" s="90">
        <v>876</v>
      </c>
      <c r="B891" s="185"/>
      <c r="C891" s="185"/>
      <c r="D891" s="177"/>
      <c r="E891" s="177"/>
      <c r="F891" s="177"/>
      <c r="G891" s="178"/>
      <c r="H891" s="178"/>
      <c r="I891" s="179"/>
      <c r="J891" s="179"/>
      <c r="K891" s="179"/>
      <c r="L891" s="179"/>
      <c r="M891" s="91">
        <f t="shared" si="82"/>
        <v>0</v>
      </c>
      <c r="N891" s="179"/>
      <c r="O891" s="13" t="b">
        <f t="shared" si="83"/>
        <v>1</v>
      </c>
      <c r="P891" s="13" t="b">
        <f t="shared" si="84"/>
        <v>1</v>
      </c>
      <c r="Q891" s="13" t="b">
        <f t="shared" si="79"/>
        <v>1</v>
      </c>
      <c r="R891" s="13" t="b">
        <f t="shared" si="80"/>
        <v>1</v>
      </c>
      <c r="S891" s="13" t="b">
        <f t="shared" si="81"/>
        <v>1</v>
      </c>
    </row>
    <row r="892" spans="1:19" ht="15.75">
      <c r="A892" s="90">
        <v>877</v>
      </c>
      <c r="B892" s="185"/>
      <c r="C892" s="185"/>
      <c r="D892" s="177"/>
      <c r="E892" s="177"/>
      <c r="F892" s="177"/>
      <c r="G892" s="178"/>
      <c r="H892" s="178"/>
      <c r="I892" s="179"/>
      <c r="J892" s="179"/>
      <c r="K892" s="179"/>
      <c r="L892" s="179"/>
      <c r="M892" s="91">
        <f t="shared" si="82"/>
        <v>0</v>
      </c>
      <c r="N892" s="179"/>
      <c r="O892" s="13" t="b">
        <f t="shared" si="83"/>
        <v>1</v>
      </c>
      <c r="P892" s="13" t="b">
        <f t="shared" si="84"/>
        <v>1</v>
      </c>
      <c r="Q892" s="13" t="b">
        <f t="shared" si="79"/>
        <v>1</v>
      </c>
      <c r="R892" s="13" t="b">
        <f t="shared" si="80"/>
        <v>1</v>
      </c>
      <c r="S892" s="13" t="b">
        <f t="shared" si="81"/>
        <v>1</v>
      </c>
    </row>
    <row r="893" spans="1:19" ht="15.75">
      <c r="A893" s="90">
        <v>878</v>
      </c>
      <c r="B893" s="185"/>
      <c r="C893" s="185"/>
      <c r="D893" s="177"/>
      <c r="E893" s="177"/>
      <c r="F893" s="177"/>
      <c r="G893" s="178"/>
      <c r="H893" s="178"/>
      <c r="I893" s="179"/>
      <c r="J893" s="179"/>
      <c r="K893" s="179"/>
      <c r="L893" s="179"/>
      <c r="M893" s="91">
        <f t="shared" si="82"/>
        <v>0</v>
      </c>
      <c r="N893" s="179"/>
      <c r="O893" s="13" t="b">
        <f t="shared" si="83"/>
        <v>1</v>
      </c>
      <c r="P893" s="13" t="b">
        <f t="shared" si="84"/>
        <v>1</v>
      </c>
      <c r="Q893" s="13" t="b">
        <f t="shared" si="79"/>
        <v>1</v>
      </c>
      <c r="R893" s="13" t="b">
        <f t="shared" si="80"/>
        <v>1</v>
      </c>
      <c r="S893" s="13" t="b">
        <f t="shared" si="81"/>
        <v>1</v>
      </c>
    </row>
    <row r="894" spans="1:19" ht="15.75">
      <c r="A894" s="90">
        <v>879</v>
      </c>
      <c r="B894" s="185"/>
      <c r="C894" s="185"/>
      <c r="D894" s="177"/>
      <c r="E894" s="177"/>
      <c r="F894" s="177"/>
      <c r="G894" s="178"/>
      <c r="H894" s="178"/>
      <c r="I894" s="179"/>
      <c r="J894" s="179"/>
      <c r="K894" s="179"/>
      <c r="L894" s="179"/>
      <c r="M894" s="91">
        <f t="shared" si="82"/>
        <v>0</v>
      </c>
      <c r="N894" s="179"/>
      <c r="O894" s="13" t="b">
        <f t="shared" si="83"/>
        <v>1</v>
      </c>
      <c r="P894" s="13" t="b">
        <f t="shared" si="84"/>
        <v>1</v>
      </c>
      <c r="Q894" s="13" t="b">
        <f t="shared" si="79"/>
        <v>1</v>
      </c>
      <c r="R894" s="13" t="b">
        <f t="shared" si="80"/>
        <v>1</v>
      </c>
      <c r="S894" s="13" t="b">
        <f t="shared" si="81"/>
        <v>1</v>
      </c>
    </row>
    <row r="895" spans="1:19" ht="15.75">
      <c r="A895" s="90">
        <v>880</v>
      </c>
      <c r="B895" s="185"/>
      <c r="C895" s="185"/>
      <c r="D895" s="177"/>
      <c r="E895" s="177"/>
      <c r="F895" s="177"/>
      <c r="G895" s="178"/>
      <c r="H895" s="178"/>
      <c r="I895" s="179"/>
      <c r="J895" s="179"/>
      <c r="K895" s="179"/>
      <c r="L895" s="179"/>
      <c r="M895" s="91">
        <f t="shared" si="82"/>
        <v>0</v>
      </c>
      <c r="N895" s="179"/>
      <c r="O895" s="13" t="b">
        <f t="shared" si="83"/>
        <v>1</v>
      </c>
      <c r="P895" s="13" t="b">
        <f t="shared" si="84"/>
        <v>1</v>
      </c>
      <c r="Q895" s="13" t="b">
        <f t="shared" si="79"/>
        <v>1</v>
      </c>
      <c r="R895" s="13" t="b">
        <f t="shared" si="80"/>
        <v>1</v>
      </c>
      <c r="S895" s="13" t="b">
        <f t="shared" si="81"/>
        <v>1</v>
      </c>
    </row>
    <row r="896" spans="1:19" ht="15.75">
      <c r="A896" s="90">
        <v>881</v>
      </c>
      <c r="B896" s="185"/>
      <c r="C896" s="185"/>
      <c r="D896" s="177"/>
      <c r="E896" s="177"/>
      <c r="F896" s="177"/>
      <c r="G896" s="178"/>
      <c r="H896" s="178"/>
      <c r="I896" s="179"/>
      <c r="J896" s="179"/>
      <c r="K896" s="179"/>
      <c r="L896" s="179"/>
      <c r="M896" s="91">
        <f t="shared" si="82"/>
        <v>0</v>
      </c>
      <c r="N896" s="179"/>
      <c r="O896" s="13" t="b">
        <f t="shared" si="83"/>
        <v>1</v>
      </c>
      <c r="P896" s="13" t="b">
        <f t="shared" si="84"/>
        <v>1</v>
      </c>
      <c r="Q896" s="13" t="b">
        <f t="shared" si="79"/>
        <v>1</v>
      </c>
      <c r="R896" s="13" t="b">
        <f t="shared" si="80"/>
        <v>1</v>
      </c>
      <c r="S896" s="13" t="b">
        <f t="shared" si="81"/>
        <v>1</v>
      </c>
    </row>
    <row r="897" spans="1:19" ht="15.75">
      <c r="A897" s="90">
        <v>882</v>
      </c>
      <c r="B897" s="185"/>
      <c r="C897" s="185"/>
      <c r="D897" s="177"/>
      <c r="E897" s="177"/>
      <c r="F897" s="177"/>
      <c r="G897" s="178"/>
      <c r="H897" s="178"/>
      <c r="I897" s="179"/>
      <c r="J897" s="179"/>
      <c r="K897" s="179"/>
      <c r="L897" s="179"/>
      <c r="M897" s="91">
        <f t="shared" si="82"/>
        <v>0</v>
      </c>
      <c r="N897" s="179"/>
      <c r="O897" s="13" t="b">
        <f t="shared" si="83"/>
        <v>1</v>
      </c>
      <c r="P897" s="13" t="b">
        <f t="shared" si="84"/>
        <v>1</v>
      </c>
      <c r="Q897" s="13" t="b">
        <f t="shared" si="79"/>
        <v>1</v>
      </c>
      <c r="R897" s="13" t="b">
        <f t="shared" si="80"/>
        <v>1</v>
      </c>
      <c r="S897" s="13" t="b">
        <f t="shared" si="81"/>
        <v>1</v>
      </c>
    </row>
    <row r="898" spans="1:19" ht="15.75">
      <c r="A898" s="90">
        <v>883</v>
      </c>
      <c r="B898" s="185"/>
      <c r="C898" s="185"/>
      <c r="D898" s="177"/>
      <c r="E898" s="177"/>
      <c r="F898" s="177"/>
      <c r="G898" s="178"/>
      <c r="H898" s="178"/>
      <c r="I898" s="179"/>
      <c r="J898" s="179"/>
      <c r="K898" s="179"/>
      <c r="L898" s="179"/>
      <c r="M898" s="91">
        <f t="shared" si="82"/>
        <v>0</v>
      </c>
      <c r="N898" s="179"/>
      <c r="O898" s="13" t="b">
        <f t="shared" si="83"/>
        <v>1</v>
      </c>
      <c r="P898" s="13" t="b">
        <f t="shared" si="84"/>
        <v>1</v>
      </c>
      <c r="Q898" s="13" t="b">
        <f t="shared" si="79"/>
        <v>1</v>
      </c>
      <c r="R898" s="13" t="b">
        <f t="shared" si="80"/>
        <v>1</v>
      </c>
      <c r="S898" s="13" t="b">
        <f t="shared" si="81"/>
        <v>1</v>
      </c>
    </row>
    <row r="899" spans="1:19" ht="15.75">
      <c r="A899" s="90">
        <v>884</v>
      </c>
      <c r="B899" s="185"/>
      <c r="C899" s="185"/>
      <c r="D899" s="177"/>
      <c r="E899" s="177"/>
      <c r="F899" s="177"/>
      <c r="G899" s="178"/>
      <c r="H899" s="178"/>
      <c r="I899" s="179"/>
      <c r="J899" s="179"/>
      <c r="K899" s="179"/>
      <c r="L899" s="179"/>
      <c r="M899" s="91">
        <f t="shared" si="82"/>
        <v>0</v>
      </c>
      <c r="N899" s="179"/>
      <c r="O899" s="13" t="b">
        <f t="shared" si="83"/>
        <v>1</v>
      </c>
      <c r="P899" s="13" t="b">
        <f t="shared" si="84"/>
        <v>1</v>
      </c>
      <c r="Q899" s="13" t="b">
        <f t="shared" si="79"/>
        <v>1</v>
      </c>
      <c r="R899" s="13" t="b">
        <f t="shared" si="80"/>
        <v>1</v>
      </c>
      <c r="S899" s="13" t="b">
        <f t="shared" si="81"/>
        <v>1</v>
      </c>
    </row>
    <row r="900" spans="1:19" ht="15.75">
      <c r="A900" s="90">
        <v>885</v>
      </c>
      <c r="B900" s="185"/>
      <c r="C900" s="185"/>
      <c r="D900" s="177"/>
      <c r="E900" s="177"/>
      <c r="F900" s="177"/>
      <c r="G900" s="178"/>
      <c r="H900" s="178"/>
      <c r="I900" s="179"/>
      <c r="J900" s="179"/>
      <c r="K900" s="179"/>
      <c r="L900" s="179"/>
      <c r="M900" s="91">
        <f t="shared" si="82"/>
        <v>0</v>
      </c>
      <c r="N900" s="179"/>
      <c r="O900" s="13" t="b">
        <f t="shared" si="83"/>
        <v>1</v>
      </c>
      <c r="P900" s="13" t="b">
        <f t="shared" si="84"/>
        <v>1</v>
      </c>
      <c r="Q900" s="13" t="b">
        <f t="shared" si="79"/>
        <v>1</v>
      </c>
      <c r="R900" s="13" t="b">
        <f t="shared" si="80"/>
        <v>1</v>
      </c>
      <c r="S900" s="13" t="b">
        <f t="shared" si="81"/>
        <v>1</v>
      </c>
    </row>
    <row r="901" spans="1:19" ht="15.75">
      <c r="A901" s="90">
        <v>886</v>
      </c>
      <c r="B901" s="185"/>
      <c r="C901" s="185"/>
      <c r="D901" s="177"/>
      <c r="E901" s="177"/>
      <c r="F901" s="177"/>
      <c r="G901" s="178"/>
      <c r="H901" s="178"/>
      <c r="I901" s="179"/>
      <c r="J901" s="179"/>
      <c r="K901" s="179"/>
      <c r="L901" s="179"/>
      <c r="M901" s="91">
        <f t="shared" si="82"/>
        <v>0</v>
      </c>
      <c r="N901" s="179"/>
      <c r="O901" s="13" t="b">
        <f t="shared" si="83"/>
        <v>1</v>
      </c>
      <c r="P901" s="13" t="b">
        <f t="shared" si="84"/>
        <v>1</v>
      </c>
      <c r="Q901" s="13" t="b">
        <f t="shared" si="79"/>
        <v>1</v>
      </c>
      <c r="R901" s="13" t="b">
        <f t="shared" si="80"/>
        <v>1</v>
      </c>
      <c r="S901" s="13" t="b">
        <f t="shared" si="81"/>
        <v>1</v>
      </c>
    </row>
    <row r="902" spans="1:19" ht="15.75">
      <c r="A902" s="90">
        <v>887</v>
      </c>
      <c r="B902" s="185"/>
      <c r="C902" s="185"/>
      <c r="D902" s="177"/>
      <c r="E902" s="177"/>
      <c r="F902" s="177"/>
      <c r="G902" s="178"/>
      <c r="H902" s="178"/>
      <c r="I902" s="179"/>
      <c r="J902" s="179"/>
      <c r="K902" s="179"/>
      <c r="L902" s="179"/>
      <c r="M902" s="91">
        <f t="shared" si="82"/>
        <v>0</v>
      </c>
      <c r="N902" s="179"/>
      <c r="O902" s="13" t="b">
        <f t="shared" si="83"/>
        <v>1</v>
      </c>
      <c r="P902" s="13" t="b">
        <f t="shared" si="84"/>
        <v>1</v>
      </c>
      <c r="Q902" s="13" t="b">
        <f t="shared" si="79"/>
        <v>1</v>
      </c>
      <c r="R902" s="13" t="b">
        <f t="shared" si="80"/>
        <v>1</v>
      </c>
      <c r="S902" s="13" t="b">
        <f t="shared" si="81"/>
        <v>1</v>
      </c>
    </row>
    <row r="903" spans="1:19" ht="15.75">
      <c r="A903" s="90">
        <v>888</v>
      </c>
      <c r="B903" s="185"/>
      <c r="C903" s="185"/>
      <c r="D903" s="177"/>
      <c r="E903" s="177"/>
      <c r="F903" s="177"/>
      <c r="G903" s="178"/>
      <c r="H903" s="178"/>
      <c r="I903" s="179"/>
      <c r="J903" s="179"/>
      <c r="K903" s="179"/>
      <c r="L903" s="179"/>
      <c r="M903" s="91">
        <f t="shared" si="82"/>
        <v>0</v>
      </c>
      <c r="N903" s="179"/>
      <c r="O903" s="13" t="b">
        <f t="shared" si="83"/>
        <v>1</v>
      </c>
      <c r="P903" s="13" t="b">
        <f t="shared" si="84"/>
        <v>1</v>
      </c>
      <c r="Q903" s="13" t="b">
        <f t="shared" si="79"/>
        <v>1</v>
      </c>
      <c r="R903" s="13" t="b">
        <f t="shared" si="80"/>
        <v>1</v>
      </c>
      <c r="S903" s="13" t="b">
        <f t="shared" si="81"/>
        <v>1</v>
      </c>
    </row>
    <row r="904" spans="1:19" ht="15.75">
      <c r="A904" s="90">
        <v>889</v>
      </c>
      <c r="B904" s="185"/>
      <c r="C904" s="185"/>
      <c r="D904" s="177"/>
      <c r="E904" s="177"/>
      <c r="F904" s="177"/>
      <c r="G904" s="178"/>
      <c r="H904" s="178"/>
      <c r="I904" s="179"/>
      <c r="J904" s="179"/>
      <c r="K904" s="179"/>
      <c r="L904" s="179"/>
      <c r="M904" s="91">
        <f t="shared" si="82"/>
        <v>0</v>
      </c>
      <c r="N904" s="179"/>
      <c r="O904" s="13" t="b">
        <f t="shared" si="83"/>
        <v>1</v>
      </c>
      <c r="P904" s="13" t="b">
        <f t="shared" si="84"/>
        <v>1</v>
      </c>
      <c r="Q904" s="13" t="b">
        <f t="shared" si="79"/>
        <v>1</v>
      </c>
      <c r="R904" s="13" t="b">
        <f t="shared" si="80"/>
        <v>1</v>
      </c>
      <c r="S904" s="13" t="b">
        <f t="shared" si="81"/>
        <v>1</v>
      </c>
    </row>
    <row r="905" spans="1:19" ht="15.75">
      <c r="A905" s="90">
        <v>890</v>
      </c>
      <c r="B905" s="185"/>
      <c r="C905" s="185"/>
      <c r="D905" s="177"/>
      <c r="E905" s="177"/>
      <c r="F905" s="177"/>
      <c r="G905" s="178"/>
      <c r="H905" s="178"/>
      <c r="I905" s="179"/>
      <c r="J905" s="179"/>
      <c r="K905" s="179"/>
      <c r="L905" s="179"/>
      <c r="M905" s="91">
        <f t="shared" si="82"/>
        <v>0</v>
      </c>
      <c r="N905" s="179"/>
      <c r="O905" s="13" t="b">
        <f t="shared" si="83"/>
        <v>1</v>
      </c>
      <c r="P905" s="13" t="b">
        <f t="shared" si="84"/>
        <v>1</v>
      </c>
      <c r="Q905" s="13" t="b">
        <f t="shared" si="79"/>
        <v>1</v>
      </c>
      <c r="R905" s="13" t="b">
        <f t="shared" si="80"/>
        <v>1</v>
      </c>
      <c r="S905" s="13" t="b">
        <f t="shared" si="81"/>
        <v>1</v>
      </c>
    </row>
    <row r="906" spans="1:19" ht="15.75">
      <c r="A906" s="90">
        <v>891</v>
      </c>
      <c r="B906" s="185"/>
      <c r="C906" s="185"/>
      <c r="D906" s="177"/>
      <c r="E906" s="177"/>
      <c r="F906" s="177"/>
      <c r="G906" s="178"/>
      <c r="H906" s="178"/>
      <c r="I906" s="179"/>
      <c r="J906" s="179"/>
      <c r="K906" s="179"/>
      <c r="L906" s="179"/>
      <c r="M906" s="91">
        <f t="shared" si="82"/>
        <v>0</v>
      </c>
      <c r="N906" s="179"/>
      <c r="O906" s="13" t="b">
        <f t="shared" si="83"/>
        <v>1</v>
      </c>
      <c r="P906" s="13" t="b">
        <f t="shared" si="84"/>
        <v>1</v>
      </c>
      <c r="Q906" s="13" t="b">
        <f t="shared" si="79"/>
        <v>1</v>
      </c>
      <c r="R906" s="13" t="b">
        <f t="shared" si="80"/>
        <v>1</v>
      </c>
      <c r="S906" s="13" t="b">
        <f t="shared" si="81"/>
        <v>1</v>
      </c>
    </row>
    <row r="907" spans="1:19" ht="15.75">
      <c r="A907" s="90">
        <v>892</v>
      </c>
      <c r="B907" s="185"/>
      <c r="C907" s="185"/>
      <c r="D907" s="177"/>
      <c r="E907" s="177"/>
      <c r="F907" s="177"/>
      <c r="G907" s="178"/>
      <c r="H907" s="178"/>
      <c r="I907" s="179"/>
      <c r="J907" s="179"/>
      <c r="K907" s="179"/>
      <c r="L907" s="179"/>
      <c r="M907" s="91">
        <f t="shared" si="82"/>
        <v>0</v>
      </c>
      <c r="N907" s="179"/>
      <c r="O907" s="13" t="b">
        <f t="shared" si="83"/>
        <v>1</v>
      </c>
      <c r="P907" s="13" t="b">
        <f t="shared" si="84"/>
        <v>1</v>
      </c>
      <c r="Q907" s="13" t="b">
        <f t="shared" si="79"/>
        <v>1</v>
      </c>
      <c r="R907" s="13" t="b">
        <f t="shared" si="80"/>
        <v>1</v>
      </c>
      <c r="S907" s="13" t="b">
        <f t="shared" si="81"/>
        <v>1</v>
      </c>
    </row>
    <row r="908" spans="1:19" ht="15.75">
      <c r="A908" s="90">
        <v>893</v>
      </c>
      <c r="B908" s="185"/>
      <c r="C908" s="185"/>
      <c r="D908" s="177"/>
      <c r="E908" s="177"/>
      <c r="F908" s="177"/>
      <c r="G908" s="178"/>
      <c r="H908" s="178"/>
      <c r="I908" s="179"/>
      <c r="J908" s="179"/>
      <c r="K908" s="179"/>
      <c r="L908" s="179"/>
      <c r="M908" s="91">
        <f t="shared" si="82"/>
        <v>0</v>
      </c>
      <c r="N908" s="179"/>
      <c r="O908" s="13" t="b">
        <f t="shared" si="83"/>
        <v>1</v>
      </c>
      <c r="P908" s="13" t="b">
        <f t="shared" si="84"/>
        <v>1</v>
      </c>
      <c r="Q908" s="13" t="b">
        <f t="shared" si="79"/>
        <v>1</v>
      </c>
      <c r="R908" s="13" t="b">
        <f t="shared" si="80"/>
        <v>1</v>
      </c>
      <c r="S908" s="13" t="b">
        <f t="shared" si="81"/>
        <v>1</v>
      </c>
    </row>
    <row r="909" spans="1:19" ht="15.75">
      <c r="A909" s="90">
        <v>894</v>
      </c>
      <c r="B909" s="185"/>
      <c r="C909" s="185"/>
      <c r="D909" s="177"/>
      <c r="E909" s="177"/>
      <c r="F909" s="177"/>
      <c r="G909" s="178"/>
      <c r="H909" s="178"/>
      <c r="I909" s="179"/>
      <c r="J909" s="179"/>
      <c r="K909" s="179"/>
      <c r="L909" s="179"/>
      <c r="M909" s="91">
        <f t="shared" si="82"/>
        <v>0</v>
      </c>
      <c r="N909" s="179"/>
      <c r="O909" s="13" t="b">
        <f t="shared" si="83"/>
        <v>1</v>
      </c>
      <c r="P909" s="13" t="b">
        <f t="shared" si="84"/>
        <v>1</v>
      </c>
      <c r="Q909" s="13" t="b">
        <f t="shared" si="79"/>
        <v>1</v>
      </c>
      <c r="R909" s="13" t="b">
        <f t="shared" si="80"/>
        <v>1</v>
      </c>
      <c r="S909" s="13" t="b">
        <f t="shared" si="81"/>
        <v>1</v>
      </c>
    </row>
    <row r="910" spans="1:19" ht="15.75">
      <c r="A910" s="90">
        <v>895</v>
      </c>
      <c r="B910" s="185"/>
      <c r="C910" s="185"/>
      <c r="D910" s="177"/>
      <c r="E910" s="177"/>
      <c r="F910" s="177"/>
      <c r="G910" s="178"/>
      <c r="H910" s="178"/>
      <c r="I910" s="179"/>
      <c r="J910" s="179"/>
      <c r="K910" s="179"/>
      <c r="L910" s="179"/>
      <c r="M910" s="91">
        <f t="shared" si="82"/>
        <v>0</v>
      </c>
      <c r="N910" s="179"/>
      <c r="O910" s="13" t="b">
        <f t="shared" si="83"/>
        <v>1</v>
      </c>
      <c r="P910" s="13" t="b">
        <f t="shared" si="84"/>
        <v>1</v>
      </c>
      <c r="Q910" s="13" t="b">
        <f t="shared" si="79"/>
        <v>1</v>
      </c>
      <c r="R910" s="13" t="b">
        <f t="shared" si="80"/>
        <v>1</v>
      </c>
      <c r="S910" s="13" t="b">
        <f t="shared" si="81"/>
        <v>1</v>
      </c>
    </row>
    <row r="911" spans="1:19" ht="15.75">
      <c r="A911" s="90">
        <v>896</v>
      </c>
      <c r="B911" s="185"/>
      <c r="C911" s="185"/>
      <c r="D911" s="177"/>
      <c r="E911" s="177"/>
      <c r="F911" s="177"/>
      <c r="G911" s="178"/>
      <c r="H911" s="178"/>
      <c r="I911" s="179"/>
      <c r="J911" s="179"/>
      <c r="K911" s="179"/>
      <c r="L911" s="179"/>
      <c r="M911" s="91">
        <f t="shared" si="82"/>
        <v>0</v>
      </c>
      <c r="N911" s="179"/>
      <c r="O911" s="13" t="b">
        <f t="shared" si="83"/>
        <v>1</v>
      </c>
      <c r="P911" s="13" t="b">
        <f t="shared" si="84"/>
        <v>1</v>
      </c>
      <c r="Q911" s="13" t="b">
        <f t="shared" si="79"/>
        <v>1</v>
      </c>
      <c r="R911" s="13" t="b">
        <f t="shared" si="80"/>
        <v>1</v>
      </c>
      <c r="S911" s="13" t="b">
        <f t="shared" si="81"/>
        <v>1</v>
      </c>
    </row>
    <row r="912" spans="1:19" ht="15.75">
      <c r="A912" s="90">
        <v>897</v>
      </c>
      <c r="B912" s="185"/>
      <c r="C912" s="185"/>
      <c r="D912" s="177"/>
      <c r="E912" s="177"/>
      <c r="F912" s="177"/>
      <c r="G912" s="178"/>
      <c r="H912" s="178"/>
      <c r="I912" s="179"/>
      <c r="J912" s="179"/>
      <c r="K912" s="179"/>
      <c r="L912" s="179"/>
      <c r="M912" s="91">
        <f t="shared" si="82"/>
        <v>0</v>
      </c>
      <c r="N912" s="179"/>
      <c r="O912" s="13" t="b">
        <f t="shared" si="83"/>
        <v>1</v>
      </c>
      <c r="P912" s="13" t="b">
        <f t="shared" si="84"/>
        <v>1</v>
      </c>
      <c r="Q912" s="13" t="b">
        <f t="shared" ref="Q912:Q975" si="85">IF(D912="",TRUE,(IF(ISNUMBER(MATCH(D912,CountriesList,0)),TRUE,FALSE)))</f>
        <v>1</v>
      </c>
      <c r="R912" s="13" t="b">
        <f t="shared" ref="R912:R975" si="86">IF(E912="",TRUE,(IF(ISNUMBER(MATCH(E912,typeofentityList,0)),TRUE,FALSE)))</f>
        <v>1</v>
      </c>
      <c r="S912" s="13" t="b">
        <f t="shared" ref="S912:S975" si="87">IF(F912="",TRUE,(IF(ISNUMBER(MATCH(F912,RelationList,0)),TRUE,FALSE)))</f>
        <v>1</v>
      </c>
    </row>
    <row r="913" spans="1:19" ht="15.75">
      <c r="A913" s="90">
        <v>898</v>
      </c>
      <c r="B913" s="185"/>
      <c r="C913" s="185"/>
      <c r="D913" s="177"/>
      <c r="E913" s="177"/>
      <c r="F913" s="177"/>
      <c r="G913" s="178"/>
      <c r="H913" s="178"/>
      <c r="I913" s="179"/>
      <c r="J913" s="179"/>
      <c r="K913" s="179"/>
      <c r="L913" s="179"/>
      <c r="M913" s="91">
        <f t="shared" ref="M913:M976" si="88">SUM(I913:L913)</f>
        <v>0</v>
      </c>
      <c r="N913" s="179"/>
      <c r="O913" s="13" t="b">
        <f t="shared" si="83"/>
        <v>1</v>
      </c>
      <c r="P913" s="13" t="b">
        <f t="shared" si="84"/>
        <v>1</v>
      </c>
      <c r="Q913" s="13" t="b">
        <f t="shared" si="85"/>
        <v>1</v>
      </c>
      <c r="R913" s="13" t="b">
        <f t="shared" si="86"/>
        <v>1</v>
      </c>
      <c r="S913" s="13" t="b">
        <f t="shared" si="87"/>
        <v>1</v>
      </c>
    </row>
    <row r="914" spans="1:19" ht="15.75">
      <c r="A914" s="90">
        <v>899</v>
      </c>
      <c r="B914" s="185"/>
      <c r="C914" s="185"/>
      <c r="D914" s="177"/>
      <c r="E914" s="177"/>
      <c r="F914" s="177"/>
      <c r="G914" s="178"/>
      <c r="H914" s="178"/>
      <c r="I914" s="179"/>
      <c r="J914" s="179"/>
      <c r="K914" s="179"/>
      <c r="L914" s="179"/>
      <c r="M914" s="91">
        <f t="shared" si="88"/>
        <v>0</v>
      </c>
      <c r="N914" s="179"/>
      <c r="O914" s="13" t="b">
        <f t="shared" ref="O914:O977" si="89">IF(ISBLANK(B914),TRUE,IF(OR(ISBLANK(C914),ISBLANK(D914),ISBLANK(E914),ISBLANK(F914),ISBLANK(G914),ISBLANK(H914),ISBLANK(I914),ISBLANK(J914),ISBLANK(L914),ISBLANK(M914),ISBLANK(N914)),FALSE,TRUE))</f>
        <v>1</v>
      </c>
      <c r="P914" s="13" t="b">
        <f t="shared" ref="P914:P977" si="90">IF(OR(AND(B914="N/A",D914="N/A",E914="N/A",F914="N/A",G914=0,H914=0,M914=0,N914=0),AND(ISBLANK(B914),ISBLANK(D914),ISBLANK(E914),ISBLANK(F914),ISBLANK(G914),ISBLANK(H914),M914=0,ISBLANK(N914)),AND(NOT(ISBLANK(B914)),NOT(ISBLANK(D914)),NOT(ISBLANK(E914)),NOT(ISBLANK(F914)),B914&lt;&gt;"N/A",D914&lt;&gt;"N/A",E914&lt;&gt;"N/A",F914&lt;&gt;"N/A",OR(G914&lt;&gt;0,H914&lt;&gt;0,M914&gt;0,N914&lt;&gt;0))),TRUE,FALSE)</f>
        <v>1</v>
      </c>
      <c r="Q914" s="13" t="b">
        <f t="shared" si="85"/>
        <v>1</v>
      </c>
      <c r="R914" s="13" t="b">
        <f t="shared" si="86"/>
        <v>1</v>
      </c>
      <c r="S914" s="13" t="b">
        <f t="shared" si="87"/>
        <v>1</v>
      </c>
    </row>
    <row r="915" spans="1:19" ht="15.75">
      <c r="A915" s="90">
        <v>900</v>
      </c>
      <c r="B915" s="185"/>
      <c r="C915" s="185"/>
      <c r="D915" s="177"/>
      <c r="E915" s="177"/>
      <c r="F915" s="177"/>
      <c r="G915" s="178"/>
      <c r="H915" s="178"/>
      <c r="I915" s="179"/>
      <c r="J915" s="179"/>
      <c r="K915" s="179"/>
      <c r="L915" s="179"/>
      <c r="M915" s="91">
        <f t="shared" si="88"/>
        <v>0</v>
      </c>
      <c r="N915" s="179"/>
      <c r="O915" s="13" t="b">
        <f t="shared" si="89"/>
        <v>1</v>
      </c>
      <c r="P915" s="13" t="b">
        <f t="shared" si="90"/>
        <v>1</v>
      </c>
      <c r="Q915" s="13" t="b">
        <f t="shared" si="85"/>
        <v>1</v>
      </c>
      <c r="R915" s="13" t="b">
        <f t="shared" si="86"/>
        <v>1</v>
      </c>
      <c r="S915" s="13" t="b">
        <f t="shared" si="87"/>
        <v>1</v>
      </c>
    </row>
    <row r="916" spans="1:19" ht="15.75">
      <c r="A916" s="90">
        <v>901</v>
      </c>
      <c r="B916" s="185"/>
      <c r="C916" s="185"/>
      <c r="D916" s="177"/>
      <c r="E916" s="177"/>
      <c r="F916" s="177"/>
      <c r="G916" s="178"/>
      <c r="H916" s="178"/>
      <c r="I916" s="179"/>
      <c r="J916" s="179"/>
      <c r="K916" s="179"/>
      <c r="L916" s="179"/>
      <c r="M916" s="91">
        <f t="shared" si="88"/>
        <v>0</v>
      </c>
      <c r="N916" s="179"/>
      <c r="O916" s="13" t="b">
        <f t="shared" si="89"/>
        <v>1</v>
      </c>
      <c r="P916" s="13" t="b">
        <f t="shared" si="90"/>
        <v>1</v>
      </c>
      <c r="Q916" s="13" t="b">
        <f t="shared" si="85"/>
        <v>1</v>
      </c>
      <c r="R916" s="13" t="b">
        <f t="shared" si="86"/>
        <v>1</v>
      </c>
      <c r="S916" s="13" t="b">
        <f t="shared" si="87"/>
        <v>1</v>
      </c>
    </row>
    <row r="917" spans="1:19" ht="15.75">
      <c r="A917" s="90">
        <v>902</v>
      </c>
      <c r="B917" s="185"/>
      <c r="C917" s="185"/>
      <c r="D917" s="177"/>
      <c r="E917" s="177"/>
      <c r="F917" s="177"/>
      <c r="G917" s="178"/>
      <c r="H917" s="178"/>
      <c r="I917" s="179"/>
      <c r="J917" s="179"/>
      <c r="K917" s="179"/>
      <c r="L917" s="179"/>
      <c r="M917" s="91">
        <f t="shared" si="88"/>
        <v>0</v>
      </c>
      <c r="N917" s="179"/>
      <c r="O917" s="13" t="b">
        <f t="shared" si="89"/>
        <v>1</v>
      </c>
      <c r="P917" s="13" t="b">
        <f t="shared" si="90"/>
        <v>1</v>
      </c>
      <c r="Q917" s="13" t="b">
        <f t="shared" si="85"/>
        <v>1</v>
      </c>
      <c r="R917" s="13" t="b">
        <f t="shared" si="86"/>
        <v>1</v>
      </c>
      <c r="S917" s="13" t="b">
        <f t="shared" si="87"/>
        <v>1</v>
      </c>
    </row>
    <row r="918" spans="1:19" ht="15.75">
      <c r="A918" s="90">
        <v>903</v>
      </c>
      <c r="B918" s="185"/>
      <c r="C918" s="185"/>
      <c r="D918" s="177"/>
      <c r="E918" s="177"/>
      <c r="F918" s="177"/>
      <c r="G918" s="178"/>
      <c r="H918" s="178"/>
      <c r="I918" s="179"/>
      <c r="J918" s="179"/>
      <c r="K918" s="179"/>
      <c r="L918" s="179"/>
      <c r="M918" s="91">
        <f t="shared" si="88"/>
        <v>0</v>
      </c>
      <c r="N918" s="179"/>
      <c r="O918" s="13" t="b">
        <f t="shared" si="89"/>
        <v>1</v>
      </c>
      <c r="P918" s="13" t="b">
        <f t="shared" si="90"/>
        <v>1</v>
      </c>
      <c r="Q918" s="13" t="b">
        <f t="shared" si="85"/>
        <v>1</v>
      </c>
      <c r="R918" s="13" t="b">
        <f t="shared" si="86"/>
        <v>1</v>
      </c>
      <c r="S918" s="13" t="b">
        <f t="shared" si="87"/>
        <v>1</v>
      </c>
    </row>
    <row r="919" spans="1:19" ht="15.75">
      <c r="A919" s="90">
        <v>904</v>
      </c>
      <c r="B919" s="185"/>
      <c r="C919" s="185"/>
      <c r="D919" s="177"/>
      <c r="E919" s="177"/>
      <c r="F919" s="177"/>
      <c r="G919" s="178"/>
      <c r="H919" s="178"/>
      <c r="I919" s="179"/>
      <c r="J919" s="179"/>
      <c r="K919" s="179"/>
      <c r="L919" s="179"/>
      <c r="M919" s="91">
        <f t="shared" si="88"/>
        <v>0</v>
      </c>
      <c r="N919" s="179"/>
      <c r="O919" s="13" t="b">
        <f t="shared" si="89"/>
        <v>1</v>
      </c>
      <c r="P919" s="13" t="b">
        <f t="shared" si="90"/>
        <v>1</v>
      </c>
      <c r="Q919" s="13" t="b">
        <f t="shared" si="85"/>
        <v>1</v>
      </c>
      <c r="R919" s="13" t="b">
        <f t="shared" si="86"/>
        <v>1</v>
      </c>
      <c r="S919" s="13" t="b">
        <f t="shared" si="87"/>
        <v>1</v>
      </c>
    </row>
    <row r="920" spans="1:19" ht="15.75">
      <c r="A920" s="90">
        <v>905</v>
      </c>
      <c r="B920" s="185"/>
      <c r="C920" s="185"/>
      <c r="D920" s="177"/>
      <c r="E920" s="177"/>
      <c r="F920" s="177"/>
      <c r="G920" s="178"/>
      <c r="H920" s="178"/>
      <c r="I920" s="179"/>
      <c r="J920" s="179"/>
      <c r="K920" s="179"/>
      <c r="L920" s="179"/>
      <c r="M920" s="91">
        <f t="shared" si="88"/>
        <v>0</v>
      </c>
      <c r="N920" s="179"/>
      <c r="O920" s="13" t="b">
        <f t="shared" si="89"/>
        <v>1</v>
      </c>
      <c r="P920" s="13" t="b">
        <f t="shared" si="90"/>
        <v>1</v>
      </c>
      <c r="Q920" s="13" t="b">
        <f t="shared" si="85"/>
        <v>1</v>
      </c>
      <c r="R920" s="13" t="b">
        <f t="shared" si="86"/>
        <v>1</v>
      </c>
      <c r="S920" s="13" t="b">
        <f t="shared" si="87"/>
        <v>1</v>
      </c>
    </row>
    <row r="921" spans="1:19" ht="15.75">
      <c r="A921" s="90">
        <v>906</v>
      </c>
      <c r="B921" s="185"/>
      <c r="C921" s="185"/>
      <c r="D921" s="177"/>
      <c r="E921" s="177"/>
      <c r="F921" s="177"/>
      <c r="G921" s="178"/>
      <c r="H921" s="178"/>
      <c r="I921" s="179"/>
      <c r="J921" s="179"/>
      <c r="K921" s="179"/>
      <c r="L921" s="179"/>
      <c r="M921" s="91">
        <f t="shared" si="88"/>
        <v>0</v>
      </c>
      <c r="N921" s="179"/>
      <c r="O921" s="13" t="b">
        <f t="shared" si="89"/>
        <v>1</v>
      </c>
      <c r="P921" s="13" t="b">
        <f t="shared" si="90"/>
        <v>1</v>
      </c>
      <c r="Q921" s="13" t="b">
        <f t="shared" si="85"/>
        <v>1</v>
      </c>
      <c r="R921" s="13" t="b">
        <f t="shared" si="86"/>
        <v>1</v>
      </c>
      <c r="S921" s="13" t="b">
        <f t="shared" si="87"/>
        <v>1</v>
      </c>
    </row>
    <row r="922" spans="1:19" ht="15.75">
      <c r="A922" s="90">
        <v>907</v>
      </c>
      <c r="B922" s="185"/>
      <c r="C922" s="185"/>
      <c r="D922" s="177"/>
      <c r="E922" s="177"/>
      <c r="F922" s="177"/>
      <c r="G922" s="178"/>
      <c r="H922" s="178"/>
      <c r="I922" s="179"/>
      <c r="J922" s="179"/>
      <c r="K922" s="179"/>
      <c r="L922" s="179"/>
      <c r="M922" s="91">
        <f t="shared" si="88"/>
        <v>0</v>
      </c>
      <c r="N922" s="179"/>
      <c r="O922" s="13" t="b">
        <f t="shared" si="89"/>
        <v>1</v>
      </c>
      <c r="P922" s="13" t="b">
        <f t="shared" si="90"/>
        <v>1</v>
      </c>
      <c r="Q922" s="13" t="b">
        <f t="shared" si="85"/>
        <v>1</v>
      </c>
      <c r="R922" s="13" t="b">
        <f t="shared" si="86"/>
        <v>1</v>
      </c>
      <c r="S922" s="13" t="b">
        <f t="shared" si="87"/>
        <v>1</v>
      </c>
    </row>
    <row r="923" spans="1:19" ht="15.75">
      <c r="A923" s="90">
        <v>908</v>
      </c>
      <c r="B923" s="185"/>
      <c r="C923" s="185"/>
      <c r="D923" s="177"/>
      <c r="E923" s="177"/>
      <c r="F923" s="177"/>
      <c r="G923" s="178"/>
      <c r="H923" s="178"/>
      <c r="I923" s="179"/>
      <c r="J923" s="179"/>
      <c r="K923" s="179"/>
      <c r="L923" s="179"/>
      <c r="M923" s="91">
        <f t="shared" si="88"/>
        <v>0</v>
      </c>
      <c r="N923" s="179"/>
      <c r="O923" s="13" t="b">
        <f t="shared" si="89"/>
        <v>1</v>
      </c>
      <c r="P923" s="13" t="b">
        <f t="shared" si="90"/>
        <v>1</v>
      </c>
      <c r="Q923" s="13" t="b">
        <f t="shared" si="85"/>
        <v>1</v>
      </c>
      <c r="R923" s="13" t="b">
        <f t="shared" si="86"/>
        <v>1</v>
      </c>
      <c r="S923" s="13" t="b">
        <f t="shared" si="87"/>
        <v>1</v>
      </c>
    </row>
    <row r="924" spans="1:19" ht="15.75">
      <c r="A924" s="90">
        <v>909</v>
      </c>
      <c r="B924" s="185"/>
      <c r="C924" s="185"/>
      <c r="D924" s="177"/>
      <c r="E924" s="177"/>
      <c r="F924" s="177"/>
      <c r="G924" s="178"/>
      <c r="H924" s="178"/>
      <c r="I924" s="179"/>
      <c r="J924" s="179"/>
      <c r="K924" s="179"/>
      <c r="L924" s="179"/>
      <c r="M924" s="91">
        <f t="shared" si="88"/>
        <v>0</v>
      </c>
      <c r="N924" s="179"/>
      <c r="O924" s="13" t="b">
        <f t="shared" si="89"/>
        <v>1</v>
      </c>
      <c r="P924" s="13" t="b">
        <f t="shared" si="90"/>
        <v>1</v>
      </c>
      <c r="Q924" s="13" t="b">
        <f t="shared" si="85"/>
        <v>1</v>
      </c>
      <c r="R924" s="13" t="b">
        <f t="shared" si="86"/>
        <v>1</v>
      </c>
      <c r="S924" s="13" t="b">
        <f t="shared" si="87"/>
        <v>1</v>
      </c>
    </row>
    <row r="925" spans="1:19" ht="15.75">
      <c r="A925" s="90">
        <v>910</v>
      </c>
      <c r="B925" s="185"/>
      <c r="C925" s="185"/>
      <c r="D925" s="177"/>
      <c r="E925" s="177"/>
      <c r="F925" s="177"/>
      <c r="G925" s="178"/>
      <c r="H925" s="178"/>
      <c r="I925" s="179"/>
      <c r="J925" s="179"/>
      <c r="K925" s="179"/>
      <c r="L925" s="179"/>
      <c r="M925" s="91">
        <f t="shared" si="88"/>
        <v>0</v>
      </c>
      <c r="N925" s="179"/>
      <c r="O925" s="13" t="b">
        <f t="shared" si="89"/>
        <v>1</v>
      </c>
      <c r="P925" s="13" t="b">
        <f t="shared" si="90"/>
        <v>1</v>
      </c>
      <c r="Q925" s="13" t="b">
        <f t="shared" si="85"/>
        <v>1</v>
      </c>
      <c r="R925" s="13" t="b">
        <f t="shared" si="86"/>
        <v>1</v>
      </c>
      <c r="S925" s="13" t="b">
        <f t="shared" si="87"/>
        <v>1</v>
      </c>
    </row>
    <row r="926" spans="1:19" ht="15.75">
      <c r="A926" s="90">
        <v>911</v>
      </c>
      <c r="B926" s="185"/>
      <c r="C926" s="185"/>
      <c r="D926" s="177"/>
      <c r="E926" s="177"/>
      <c r="F926" s="177"/>
      <c r="G926" s="178"/>
      <c r="H926" s="178"/>
      <c r="I926" s="179"/>
      <c r="J926" s="179"/>
      <c r="K926" s="179"/>
      <c r="L926" s="179"/>
      <c r="M926" s="91">
        <f t="shared" si="88"/>
        <v>0</v>
      </c>
      <c r="N926" s="179"/>
      <c r="O926" s="13" t="b">
        <f t="shared" si="89"/>
        <v>1</v>
      </c>
      <c r="P926" s="13" t="b">
        <f t="shared" si="90"/>
        <v>1</v>
      </c>
      <c r="Q926" s="13" t="b">
        <f t="shared" si="85"/>
        <v>1</v>
      </c>
      <c r="R926" s="13" t="b">
        <f t="shared" si="86"/>
        <v>1</v>
      </c>
      <c r="S926" s="13" t="b">
        <f t="shared" si="87"/>
        <v>1</v>
      </c>
    </row>
    <row r="927" spans="1:19" ht="15.75">
      <c r="A927" s="90">
        <v>912</v>
      </c>
      <c r="B927" s="185"/>
      <c r="C927" s="185"/>
      <c r="D927" s="177"/>
      <c r="E927" s="177"/>
      <c r="F927" s="177"/>
      <c r="G927" s="178"/>
      <c r="H927" s="178"/>
      <c r="I927" s="179"/>
      <c r="J927" s="179"/>
      <c r="K927" s="179"/>
      <c r="L927" s="179"/>
      <c r="M927" s="91">
        <f t="shared" si="88"/>
        <v>0</v>
      </c>
      <c r="N927" s="179"/>
      <c r="O927" s="13" t="b">
        <f t="shared" si="89"/>
        <v>1</v>
      </c>
      <c r="P927" s="13" t="b">
        <f t="shared" si="90"/>
        <v>1</v>
      </c>
      <c r="Q927" s="13" t="b">
        <f t="shared" si="85"/>
        <v>1</v>
      </c>
      <c r="R927" s="13" t="b">
        <f t="shared" si="86"/>
        <v>1</v>
      </c>
      <c r="S927" s="13" t="b">
        <f t="shared" si="87"/>
        <v>1</v>
      </c>
    </row>
    <row r="928" spans="1:19" ht="15.75">
      <c r="A928" s="90">
        <v>913</v>
      </c>
      <c r="B928" s="185"/>
      <c r="C928" s="185"/>
      <c r="D928" s="177"/>
      <c r="E928" s="177"/>
      <c r="F928" s="177"/>
      <c r="G928" s="178"/>
      <c r="H928" s="178"/>
      <c r="I928" s="179"/>
      <c r="J928" s="179"/>
      <c r="K928" s="179"/>
      <c r="L928" s="179"/>
      <c r="M928" s="91">
        <f t="shared" si="88"/>
        <v>0</v>
      </c>
      <c r="N928" s="179"/>
      <c r="O928" s="13" t="b">
        <f t="shared" si="89"/>
        <v>1</v>
      </c>
      <c r="P928" s="13" t="b">
        <f t="shared" si="90"/>
        <v>1</v>
      </c>
      <c r="Q928" s="13" t="b">
        <f t="shared" si="85"/>
        <v>1</v>
      </c>
      <c r="R928" s="13" t="b">
        <f t="shared" si="86"/>
        <v>1</v>
      </c>
      <c r="S928" s="13" t="b">
        <f t="shared" si="87"/>
        <v>1</v>
      </c>
    </row>
    <row r="929" spans="1:19" ht="15.75">
      <c r="A929" s="90">
        <v>914</v>
      </c>
      <c r="B929" s="185"/>
      <c r="C929" s="185"/>
      <c r="D929" s="177"/>
      <c r="E929" s="177"/>
      <c r="F929" s="177"/>
      <c r="G929" s="178"/>
      <c r="H929" s="178"/>
      <c r="I929" s="179"/>
      <c r="J929" s="179"/>
      <c r="K929" s="179"/>
      <c r="L929" s="179"/>
      <c r="M929" s="91">
        <f t="shared" si="88"/>
        <v>0</v>
      </c>
      <c r="N929" s="179"/>
      <c r="O929" s="13" t="b">
        <f t="shared" si="89"/>
        <v>1</v>
      </c>
      <c r="P929" s="13" t="b">
        <f t="shared" si="90"/>
        <v>1</v>
      </c>
      <c r="Q929" s="13" t="b">
        <f t="shared" si="85"/>
        <v>1</v>
      </c>
      <c r="R929" s="13" t="b">
        <f t="shared" si="86"/>
        <v>1</v>
      </c>
      <c r="S929" s="13" t="b">
        <f t="shared" si="87"/>
        <v>1</v>
      </c>
    </row>
    <row r="930" spans="1:19" ht="15.75">
      <c r="A930" s="90">
        <v>915</v>
      </c>
      <c r="B930" s="185"/>
      <c r="C930" s="185"/>
      <c r="D930" s="177"/>
      <c r="E930" s="177"/>
      <c r="F930" s="177"/>
      <c r="G930" s="178"/>
      <c r="H930" s="178"/>
      <c r="I930" s="179"/>
      <c r="J930" s="179"/>
      <c r="K930" s="179"/>
      <c r="L930" s="179"/>
      <c r="M930" s="91">
        <f t="shared" si="88"/>
        <v>0</v>
      </c>
      <c r="N930" s="179"/>
      <c r="O930" s="13" t="b">
        <f t="shared" si="89"/>
        <v>1</v>
      </c>
      <c r="P930" s="13" t="b">
        <f t="shared" si="90"/>
        <v>1</v>
      </c>
      <c r="Q930" s="13" t="b">
        <f t="shared" si="85"/>
        <v>1</v>
      </c>
      <c r="R930" s="13" t="b">
        <f t="shared" si="86"/>
        <v>1</v>
      </c>
      <c r="S930" s="13" t="b">
        <f t="shared" si="87"/>
        <v>1</v>
      </c>
    </row>
    <row r="931" spans="1:19" ht="15.75">
      <c r="A931" s="90">
        <v>916</v>
      </c>
      <c r="B931" s="185"/>
      <c r="C931" s="185"/>
      <c r="D931" s="177"/>
      <c r="E931" s="177"/>
      <c r="F931" s="177"/>
      <c r="G931" s="178"/>
      <c r="H931" s="178"/>
      <c r="I931" s="179"/>
      <c r="J931" s="179"/>
      <c r="K931" s="179"/>
      <c r="L931" s="179"/>
      <c r="M931" s="91">
        <f t="shared" si="88"/>
        <v>0</v>
      </c>
      <c r="N931" s="179"/>
      <c r="O931" s="13" t="b">
        <f t="shared" si="89"/>
        <v>1</v>
      </c>
      <c r="P931" s="13" t="b">
        <f t="shared" si="90"/>
        <v>1</v>
      </c>
      <c r="Q931" s="13" t="b">
        <f t="shared" si="85"/>
        <v>1</v>
      </c>
      <c r="R931" s="13" t="b">
        <f t="shared" si="86"/>
        <v>1</v>
      </c>
      <c r="S931" s="13" t="b">
        <f t="shared" si="87"/>
        <v>1</v>
      </c>
    </row>
    <row r="932" spans="1:19" ht="15.75">
      <c r="A932" s="90">
        <v>917</v>
      </c>
      <c r="B932" s="185"/>
      <c r="C932" s="185"/>
      <c r="D932" s="177"/>
      <c r="E932" s="177"/>
      <c r="F932" s="177"/>
      <c r="G932" s="178"/>
      <c r="H932" s="178"/>
      <c r="I932" s="179"/>
      <c r="J932" s="179"/>
      <c r="K932" s="179"/>
      <c r="L932" s="179"/>
      <c r="M932" s="91">
        <f t="shared" si="88"/>
        <v>0</v>
      </c>
      <c r="N932" s="179"/>
      <c r="O932" s="13" t="b">
        <f t="shared" si="89"/>
        <v>1</v>
      </c>
      <c r="P932" s="13" t="b">
        <f t="shared" si="90"/>
        <v>1</v>
      </c>
      <c r="Q932" s="13" t="b">
        <f t="shared" si="85"/>
        <v>1</v>
      </c>
      <c r="R932" s="13" t="b">
        <f t="shared" si="86"/>
        <v>1</v>
      </c>
      <c r="S932" s="13" t="b">
        <f t="shared" si="87"/>
        <v>1</v>
      </c>
    </row>
    <row r="933" spans="1:19" ht="15.75">
      <c r="A933" s="90">
        <v>918</v>
      </c>
      <c r="B933" s="185"/>
      <c r="C933" s="185"/>
      <c r="D933" s="177"/>
      <c r="E933" s="177"/>
      <c r="F933" s="177"/>
      <c r="G933" s="178"/>
      <c r="H933" s="178"/>
      <c r="I933" s="179"/>
      <c r="J933" s="179"/>
      <c r="K933" s="179"/>
      <c r="L933" s="179"/>
      <c r="M933" s="91">
        <f t="shared" si="88"/>
        <v>0</v>
      </c>
      <c r="N933" s="179"/>
      <c r="O933" s="13" t="b">
        <f t="shared" si="89"/>
        <v>1</v>
      </c>
      <c r="P933" s="13" t="b">
        <f t="shared" si="90"/>
        <v>1</v>
      </c>
      <c r="Q933" s="13" t="b">
        <f t="shared" si="85"/>
        <v>1</v>
      </c>
      <c r="R933" s="13" t="b">
        <f t="shared" si="86"/>
        <v>1</v>
      </c>
      <c r="S933" s="13" t="b">
        <f t="shared" si="87"/>
        <v>1</v>
      </c>
    </row>
    <row r="934" spans="1:19" ht="15.75">
      <c r="A934" s="90">
        <v>919</v>
      </c>
      <c r="B934" s="185"/>
      <c r="C934" s="185"/>
      <c r="D934" s="177"/>
      <c r="E934" s="177"/>
      <c r="F934" s="177"/>
      <c r="G934" s="178"/>
      <c r="H934" s="178"/>
      <c r="I934" s="179"/>
      <c r="J934" s="179"/>
      <c r="K934" s="179"/>
      <c r="L934" s="179"/>
      <c r="M934" s="91">
        <f t="shared" si="88"/>
        <v>0</v>
      </c>
      <c r="N934" s="179"/>
      <c r="O934" s="13" t="b">
        <f t="shared" si="89"/>
        <v>1</v>
      </c>
      <c r="P934" s="13" t="b">
        <f t="shared" si="90"/>
        <v>1</v>
      </c>
      <c r="Q934" s="13" t="b">
        <f t="shared" si="85"/>
        <v>1</v>
      </c>
      <c r="R934" s="13" t="b">
        <f t="shared" si="86"/>
        <v>1</v>
      </c>
      <c r="S934" s="13" t="b">
        <f t="shared" si="87"/>
        <v>1</v>
      </c>
    </row>
    <row r="935" spans="1:19" ht="15.75">
      <c r="A935" s="90">
        <v>920</v>
      </c>
      <c r="B935" s="185"/>
      <c r="C935" s="185"/>
      <c r="D935" s="177"/>
      <c r="E935" s="177"/>
      <c r="F935" s="177"/>
      <c r="G935" s="178"/>
      <c r="H935" s="178"/>
      <c r="I935" s="179"/>
      <c r="J935" s="179"/>
      <c r="K935" s="179"/>
      <c r="L935" s="179"/>
      <c r="M935" s="91">
        <f t="shared" si="88"/>
        <v>0</v>
      </c>
      <c r="N935" s="179"/>
      <c r="O935" s="13" t="b">
        <f t="shared" si="89"/>
        <v>1</v>
      </c>
      <c r="P935" s="13" t="b">
        <f t="shared" si="90"/>
        <v>1</v>
      </c>
      <c r="Q935" s="13" t="b">
        <f t="shared" si="85"/>
        <v>1</v>
      </c>
      <c r="R935" s="13" t="b">
        <f t="shared" si="86"/>
        <v>1</v>
      </c>
      <c r="S935" s="13" t="b">
        <f t="shared" si="87"/>
        <v>1</v>
      </c>
    </row>
    <row r="936" spans="1:19" ht="15.75">
      <c r="A936" s="90">
        <v>921</v>
      </c>
      <c r="B936" s="185"/>
      <c r="C936" s="185"/>
      <c r="D936" s="177"/>
      <c r="E936" s="177"/>
      <c r="F936" s="177"/>
      <c r="G936" s="178"/>
      <c r="H936" s="178"/>
      <c r="I936" s="179"/>
      <c r="J936" s="179"/>
      <c r="K936" s="179"/>
      <c r="L936" s="179"/>
      <c r="M936" s="91">
        <f t="shared" si="88"/>
        <v>0</v>
      </c>
      <c r="N936" s="179"/>
      <c r="O936" s="13" t="b">
        <f t="shared" si="89"/>
        <v>1</v>
      </c>
      <c r="P936" s="13" t="b">
        <f t="shared" si="90"/>
        <v>1</v>
      </c>
      <c r="Q936" s="13" t="b">
        <f t="shared" si="85"/>
        <v>1</v>
      </c>
      <c r="R936" s="13" t="b">
        <f t="shared" si="86"/>
        <v>1</v>
      </c>
      <c r="S936" s="13" t="b">
        <f t="shared" si="87"/>
        <v>1</v>
      </c>
    </row>
    <row r="937" spans="1:19" ht="15.75">
      <c r="A937" s="90">
        <v>922</v>
      </c>
      <c r="B937" s="185"/>
      <c r="C937" s="185"/>
      <c r="D937" s="177"/>
      <c r="E937" s="177"/>
      <c r="F937" s="177"/>
      <c r="G937" s="178"/>
      <c r="H937" s="178"/>
      <c r="I937" s="179"/>
      <c r="J937" s="179"/>
      <c r="K937" s="179"/>
      <c r="L937" s="179"/>
      <c r="M937" s="91">
        <f t="shared" si="88"/>
        <v>0</v>
      </c>
      <c r="N937" s="179"/>
      <c r="O937" s="13" t="b">
        <f t="shared" si="89"/>
        <v>1</v>
      </c>
      <c r="P937" s="13" t="b">
        <f t="shared" si="90"/>
        <v>1</v>
      </c>
      <c r="Q937" s="13" t="b">
        <f t="shared" si="85"/>
        <v>1</v>
      </c>
      <c r="R937" s="13" t="b">
        <f t="shared" si="86"/>
        <v>1</v>
      </c>
      <c r="S937" s="13" t="b">
        <f t="shared" si="87"/>
        <v>1</v>
      </c>
    </row>
    <row r="938" spans="1:19" ht="15.75">
      <c r="A938" s="90">
        <v>923</v>
      </c>
      <c r="B938" s="185"/>
      <c r="C938" s="185"/>
      <c r="D938" s="177"/>
      <c r="E938" s="177"/>
      <c r="F938" s="177"/>
      <c r="G938" s="178"/>
      <c r="H938" s="178"/>
      <c r="I938" s="179"/>
      <c r="J938" s="179"/>
      <c r="K938" s="179"/>
      <c r="L938" s="179"/>
      <c r="M938" s="91">
        <f t="shared" si="88"/>
        <v>0</v>
      </c>
      <c r="N938" s="179"/>
      <c r="O938" s="13" t="b">
        <f t="shared" si="89"/>
        <v>1</v>
      </c>
      <c r="P938" s="13" t="b">
        <f t="shared" si="90"/>
        <v>1</v>
      </c>
      <c r="Q938" s="13" t="b">
        <f t="shared" si="85"/>
        <v>1</v>
      </c>
      <c r="R938" s="13" t="b">
        <f t="shared" si="86"/>
        <v>1</v>
      </c>
      <c r="S938" s="13" t="b">
        <f t="shared" si="87"/>
        <v>1</v>
      </c>
    </row>
    <row r="939" spans="1:19" ht="15.75">
      <c r="A939" s="90">
        <v>924</v>
      </c>
      <c r="B939" s="185"/>
      <c r="C939" s="185"/>
      <c r="D939" s="177"/>
      <c r="E939" s="177"/>
      <c r="F939" s="177"/>
      <c r="G939" s="178"/>
      <c r="H939" s="178"/>
      <c r="I939" s="179"/>
      <c r="J939" s="179"/>
      <c r="K939" s="179"/>
      <c r="L939" s="179"/>
      <c r="M939" s="91">
        <f t="shared" si="88"/>
        <v>0</v>
      </c>
      <c r="N939" s="179"/>
      <c r="O939" s="13" t="b">
        <f t="shared" si="89"/>
        <v>1</v>
      </c>
      <c r="P939" s="13" t="b">
        <f t="shared" si="90"/>
        <v>1</v>
      </c>
      <c r="Q939" s="13" t="b">
        <f t="shared" si="85"/>
        <v>1</v>
      </c>
      <c r="R939" s="13" t="b">
        <f t="shared" si="86"/>
        <v>1</v>
      </c>
      <c r="S939" s="13" t="b">
        <f t="shared" si="87"/>
        <v>1</v>
      </c>
    </row>
    <row r="940" spans="1:19" ht="15.75">
      <c r="A940" s="90">
        <v>925</v>
      </c>
      <c r="B940" s="185"/>
      <c r="C940" s="185"/>
      <c r="D940" s="177"/>
      <c r="E940" s="177"/>
      <c r="F940" s="177"/>
      <c r="G940" s="178"/>
      <c r="H940" s="178"/>
      <c r="I940" s="179"/>
      <c r="J940" s="179"/>
      <c r="K940" s="179"/>
      <c r="L940" s="179"/>
      <c r="M940" s="91">
        <f t="shared" si="88"/>
        <v>0</v>
      </c>
      <c r="N940" s="179"/>
      <c r="O940" s="13" t="b">
        <f t="shared" si="89"/>
        <v>1</v>
      </c>
      <c r="P940" s="13" t="b">
        <f t="shared" si="90"/>
        <v>1</v>
      </c>
      <c r="Q940" s="13" t="b">
        <f t="shared" si="85"/>
        <v>1</v>
      </c>
      <c r="R940" s="13" t="b">
        <f t="shared" si="86"/>
        <v>1</v>
      </c>
      <c r="S940" s="13" t="b">
        <f t="shared" si="87"/>
        <v>1</v>
      </c>
    </row>
    <row r="941" spans="1:19" ht="15.75">
      <c r="A941" s="90">
        <v>926</v>
      </c>
      <c r="B941" s="185"/>
      <c r="C941" s="185"/>
      <c r="D941" s="177"/>
      <c r="E941" s="177"/>
      <c r="F941" s="177"/>
      <c r="G941" s="178"/>
      <c r="H941" s="178"/>
      <c r="I941" s="179"/>
      <c r="J941" s="179"/>
      <c r="K941" s="179"/>
      <c r="L941" s="179"/>
      <c r="M941" s="91">
        <f t="shared" si="88"/>
        <v>0</v>
      </c>
      <c r="N941" s="179"/>
      <c r="O941" s="13" t="b">
        <f t="shared" si="89"/>
        <v>1</v>
      </c>
      <c r="P941" s="13" t="b">
        <f t="shared" si="90"/>
        <v>1</v>
      </c>
      <c r="Q941" s="13" t="b">
        <f t="shared" si="85"/>
        <v>1</v>
      </c>
      <c r="R941" s="13" t="b">
        <f t="shared" si="86"/>
        <v>1</v>
      </c>
      <c r="S941" s="13" t="b">
        <f t="shared" si="87"/>
        <v>1</v>
      </c>
    </row>
    <row r="942" spans="1:19" ht="15.75">
      <c r="A942" s="90">
        <v>927</v>
      </c>
      <c r="B942" s="185"/>
      <c r="C942" s="185"/>
      <c r="D942" s="177"/>
      <c r="E942" s="177"/>
      <c r="F942" s="177"/>
      <c r="G942" s="178"/>
      <c r="H942" s="178"/>
      <c r="I942" s="179"/>
      <c r="J942" s="179"/>
      <c r="K942" s="179"/>
      <c r="L942" s="179"/>
      <c r="M942" s="91">
        <f t="shared" si="88"/>
        <v>0</v>
      </c>
      <c r="N942" s="179"/>
      <c r="O942" s="13" t="b">
        <f t="shared" si="89"/>
        <v>1</v>
      </c>
      <c r="P942" s="13" t="b">
        <f t="shared" si="90"/>
        <v>1</v>
      </c>
      <c r="Q942" s="13" t="b">
        <f t="shared" si="85"/>
        <v>1</v>
      </c>
      <c r="R942" s="13" t="b">
        <f t="shared" si="86"/>
        <v>1</v>
      </c>
      <c r="S942" s="13" t="b">
        <f t="shared" si="87"/>
        <v>1</v>
      </c>
    </row>
    <row r="943" spans="1:19" ht="15.75">
      <c r="A943" s="90">
        <v>928</v>
      </c>
      <c r="B943" s="185"/>
      <c r="C943" s="185"/>
      <c r="D943" s="177"/>
      <c r="E943" s="177"/>
      <c r="F943" s="177"/>
      <c r="G943" s="178"/>
      <c r="H943" s="178"/>
      <c r="I943" s="179"/>
      <c r="J943" s="179"/>
      <c r="K943" s="179"/>
      <c r="L943" s="179"/>
      <c r="M943" s="91">
        <f t="shared" si="88"/>
        <v>0</v>
      </c>
      <c r="N943" s="179"/>
      <c r="O943" s="13" t="b">
        <f t="shared" si="89"/>
        <v>1</v>
      </c>
      <c r="P943" s="13" t="b">
        <f t="shared" si="90"/>
        <v>1</v>
      </c>
      <c r="Q943" s="13" t="b">
        <f t="shared" si="85"/>
        <v>1</v>
      </c>
      <c r="R943" s="13" t="b">
        <f t="shared" si="86"/>
        <v>1</v>
      </c>
      <c r="S943" s="13" t="b">
        <f t="shared" si="87"/>
        <v>1</v>
      </c>
    </row>
    <row r="944" spans="1:19" ht="15.75">
      <c r="A944" s="90">
        <v>929</v>
      </c>
      <c r="B944" s="185"/>
      <c r="C944" s="185"/>
      <c r="D944" s="177"/>
      <c r="E944" s="177"/>
      <c r="F944" s="177"/>
      <c r="G944" s="178"/>
      <c r="H944" s="178"/>
      <c r="I944" s="179"/>
      <c r="J944" s="179"/>
      <c r="K944" s="179"/>
      <c r="L944" s="179"/>
      <c r="M944" s="91">
        <f t="shared" si="88"/>
        <v>0</v>
      </c>
      <c r="N944" s="179"/>
      <c r="O944" s="13" t="b">
        <f t="shared" si="89"/>
        <v>1</v>
      </c>
      <c r="P944" s="13" t="b">
        <f t="shared" si="90"/>
        <v>1</v>
      </c>
      <c r="Q944" s="13" t="b">
        <f t="shared" si="85"/>
        <v>1</v>
      </c>
      <c r="R944" s="13" t="b">
        <f t="shared" si="86"/>
        <v>1</v>
      </c>
      <c r="S944" s="13" t="b">
        <f t="shared" si="87"/>
        <v>1</v>
      </c>
    </row>
    <row r="945" spans="1:19" ht="15.75">
      <c r="A945" s="90">
        <v>930</v>
      </c>
      <c r="B945" s="185"/>
      <c r="C945" s="185"/>
      <c r="D945" s="177"/>
      <c r="E945" s="177"/>
      <c r="F945" s="177"/>
      <c r="G945" s="178"/>
      <c r="H945" s="178"/>
      <c r="I945" s="179"/>
      <c r="J945" s="179"/>
      <c r="K945" s="179"/>
      <c r="L945" s="179"/>
      <c r="M945" s="91">
        <f t="shared" si="88"/>
        <v>0</v>
      </c>
      <c r="N945" s="179"/>
      <c r="O945" s="13" t="b">
        <f t="shared" si="89"/>
        <v>1</v>
      </c>
      <c r="P945" s="13" t="b">
        <f t="shared" si="90"/>
        <v>1</v>
      </c>
      <c r="Q945" s="13" t="b">
        <f t="shared" si="85"/>
        <v>1</v>
      </c>
      <c r="R945" s="13" t="b">
        <f t="shared" si="86"/>
        <v>1</v>
      </c>
      <c r="S945" s="13" t="b">
        <f t="shared" si="87"/>
        <v>1</v>
      </c>
    </row>
    <row r="946" spans="1:19" ht="15.75">
      <c r="A946" s="90">
        <v>931</v>
      </c>
      <c r="B946" s="185"/>
      <c r="C946" s="185"/>
      <c r="D946" s="177"/>
      <c r="E946" s="177"/>
      <c r="F946" s="177"/>
      <c r="G946" s="178"/>
      <c r="H946" s="178"/>
      <c r="I946" s="179"/>
      <c r="J946" s="179"/>
      <c r="K946" s="179"/>
      <c r="L946" s="179"/>
      <c r="M946" s="91">
        <f t="shared" si="88"/>
        <v>0</v>
      </c>
      <c r="N946" s="179"/>
      <c r="O946" s="13" t="b">
        <f t="shared" si="89"/>
        <v>1</v>
      </c>
      <c r="P946" s="13" t="b">
        <f t="shared" si="90"/>
        <v>1</v>
      </c>
      <c r="Q946" s="13" t="b">
        <f t="shared" si="85"/>
        <v>1</v>
      </c>
      <c r="R946" s="13" t="b">
        <f t="shared" si="86"/>
        <v>1</v>
      </c>
      <c r="S946" s="13" t="b">
        <f t="shared" si="87"/>
        <v>1</v>
      </c>
    </row>
    <row r="947" spans="1:19" ht="15.75">
      <c r="A947" s="90">
        <v>932</v>
      </c>
      <c r="B947" s="185"/>
      <c r="C947" s="185"/>
      <c r="D947" s="177"/>
      <c r="E947" s="177"/>
      <c r="F947" s="177"/>
      <c r="G947" s="178"/>
      <c r="H947" s="178"/>
      <c r="I947" s="179"/>
      <c r="J947" s="179"/>
      <c r="K947" s="179"/>
      <c r="L947" s="179"/>
      <c r="M947" s="91">
        <f t="shared" si="88"/>
        <v>0</v>
      </c>
      <c r="N947" s="179"/>
      <c r="O947" s="13" t="b">
        <f t="shared" si="89"/>
        <v>1</v>
      </c>
      <c r="P947" s="13" t="b">
        <f t="shared" si="90"/>
        <v>1</v>
      </c>
      <c r="Q947" s="13" t="b">
        <f t="shared" si="85"/>
        <v>1</v>
      </c>
      <c r="R947" s="13" t="b">
        <f t="shared" si="86"/>
        <v>1</v>
      </c>
      <c r="S947" s="13" t="b">
        <f t="shared" si="87"/>
        <v>1</v>
      </c>
    </row>
    <row r="948" spans="1:19" ht="15.75">
      <c r="A948" s="90">
        <v>933</v>
      </c>
      <c r="B948" s="185"/>
      <c r="C948" s="185"/>
      <c r="D948" s="177"/>
      <c r="E948" s="177"/>
      <c r="F948" s="177"/>
      <c r="G948" s="178"/>
      <c r="H948" s="178"/>
      <c r="I948" s="179"/>
      <c r="J948" s="179"/>
      <c r="K948" s="179"/>
      <c r="L948" s="179"/>
      <c r="M948" s="91">
        <f t="shared" si="88"/>
        <v>0</v>
      </c>
      <c r="N948" s="179"/>
      <c r="O948" s="13" t="b">
        <f t="shared" si="89"/>
        <v>1</v>
      </c>
      <c r="P948" s="13" t="b">
        <f t="shared" si="90"/>
        <v>1</v>
      </c>
      <c r="Q948" s="13" t="b">
        <f t="shared" si="85"/>
        <v>1</v>
      </c>
      <c r="R948" s="13" t="b">
        <f t="shared" si="86"/>
        <v>1</v>
      </c>
      <c r="S948" s="13" t="b">
        <f t="shared" si="87"/>
        <v>1</v>
      </c>
    </row>
    <row r="949" spans="1:19" ht="15.75">
      <c r="A949" s="90">
        <v>934</v>
      </c>
      <c r="B949" s="185"/>
      <c r="C949" s="185"/>
      <c r="D949" s="177"/>
      <c r="E949" s="177"/>
      <c r="F949" s="177"/>
      <c r="G949" s="178"/>
      <c r="H949" s="178"/>
      <c r="I949" s="179"/>
      <c r="J949" s="179"/>
      <c r="K949" s="179"/>
      <c r="L949" s="179"/>
      <c r="M949" s="91">
        <f t="shared" si="88"/>
        <v>0</v>
      </c>
      <c r="N949" s="179"/>
      <c r="O949" s="13" t="b">
        <f t="shared" si="89"/>
        <v>1</v>
      </c>
      <c r="P949" s="13" t="b">
        <f t="shared" si="90"/>
        <v>1</v>
      </c>
      <c r="Q949" s="13" t="b">
        <f t="shared" si="85"/>
        <v>1</v>
      </c>
      <c r="R949" s="13" t="b">
        <f t="shared" si="86"/>
        <v>1</v>
      </c>
      <c r="S949" s="13" t="b">
        <f t="shared" si="87"/>
        <v>1</v>
      </c>
    </row>
    <row r="950" spans="1:19" ht="15.75">
      <c r="A950" s="90">
        <v>935</v>
      </c>
      <c r="B950" s="185"/>
      <c r="C950" s="185"/>
      <c r="D950" s="177"/>
      <c r="E950" s="177"/>
      <c r="F950" s="177"/>
      <c r="G950" s="178"/>
      <c r="H950" s="178"/>
      <c r="I950" s="179"/>
      <c r="J950" s="179"/>
      <c r="K950" s="179"/>
      <c r="L950" s="179"/>
      <c r="M950" s="91">
        <f t="shared" si="88"/>
        <v>0</v>
      </c>
      <c r="N950" s="179"/>
      <c r="O950" s="13" t="b">
        <f t="shared" si="89"/>
        <v>1</v>
      </c>
      <c r="P950" s="13" t="b">
        <f t="shared" si="90"/>
        <v>1</v>
      </c>
      <c r="Q950" s="13" t="b">
        <f t="shared" si="85"/>
        <v>1</v>
      </c>
      <c r="R950" s="13" t="b">
        <f t="shared" si="86"/>
        <v>1</v>
      </c>
      <c r="S950" s="13" t="b">
        <f t="shared" si="87"/>
        <v>1</v>
      </c>
    </row>
    <row r="951" spans="1:19" ht="15.75">
      <c r="A951" s="90">
        <v>936</v>
      </c>
      <c r="B951" s="185"/>
      <c r="C951" s="185"/>
      <c r="D951" s="177"/>
      <c r="E951" s="177"/>
      <c r="F951" s="177"/>
      <c r="G951" s="178"/>
      <c r="H951" s="178"/>
      <c r="I951" s="179"/>
      <c r="J951" s="179"/>
      <c r="K951" s="179"/>
      <c r="L951" s="179"/>
      <c r="M951" s="91">
        <f t="shared" si="88"/>
        <v>0</v>
      </c>
      <c r="N951" s="179"/>
      <c r="O951" s="13" t="b">
        <f t="shared" si="89"/>
        <v>1</v>
      </c>
      <c r="P951" s="13" t="b">
        <f t="shared" si="90"/>
        <v>1</v>
      </c>
      <c r="Q951" s="13" t="b">
        <f t="shared" si="85"/>
        <v>1</v>
      </c>
      <c r="R951" s="13" t="b">
        <f t="shared" si="86"/>
        <v>1</v>
      </c>
      <c r="S951" s="13" t="b">
        <f t="shared" si="87"/>
        <v>1</v>
      </c>
    </row>
    <row r="952" spans="1:19" ht="15.75">
      <c r="A952" s="90">
        <v>937</v>
      </c>
      <c r="B952" s="185"/>
      <c r="C952" s="185"/>
      <c r="D952" s="177"/>
      <c r="E952" s="177"/>
      <c r="F952" s="177"/>
      <c r="G952" s="178"/>
      <c r="H952" s="178"/>
      <c r="I952" s="179"/>
      <c r="J952" s="179"/>
      <c r="K952" s="179"/>
      <c r="L952" s="179"/>
      <c r="M952" s="91">
        <f t="shared" si="88"/>
        <v>0</v>
      </c>
      <c r="N952" s="179"/>
      <c r="O952" s="13" t="b">
        <f t="shared" si="89"/>
        <v>1</v>
      </c>
      <c r="P952" s="13" t="b">
        <f t="shared" si="90"/>
        <v>1</v>
      </c>
      <c r="Q952" s="13" t="b">
        <f t="shared" si="85"/>
        <v>1</v>
      </c>
      <c r="R952" s="13" t="b">
        <f t="shared" si="86"/>
        <v>1</v>
      </c>
      <c r="S952" s="13" t="b">
        <f t="shared" si="87"/>
        <v>1</v>
      </c>
    </row>
    <row r="953" spans="1:19" ht="15.75">
      <c r="A953" s="90">
        <v>938</v>
      </c>
      <c r="B953" s="185"/>
      <c r="C953" s="185"/>
      <c r="D953" s="177"/>
      <c r="E953" s="177"/>
      <c r="F953" s="177"/>
      <c r="G953" s="178"/>
      <c r="H953" s="178"/>
      <c r="I953" s="179"/>
      <c r="J953" s="179"/>
      <c r="K953" s="179"/>
      <c r="L953" s="179"/>
      <c r="M953" s="91">
        <f t="shared" si="88"/>
        <v>0</v>
      </c>
      <c r="N953" s="179"/>
      <c r="O953" s="13" t="b">
        <f t="shared" si="89"/>
        <v>1</v>
      </c>
      <c r="P953" s="13" t="b">
        <f t="shared" si="90"/>
        <v>1</v>
      </c>
      <c r="Q953" s="13" t="b">
        <f t="shared" si="85"/>
        <v>1</v>
      </c>
      <c r="R953" s="13" t="b">
        <f t="shared" si="86"/>
        <v>1</v>
      </c>
      <c r="S953" s="13" t="b">
        <f t="shared" si="87"/>
        <v>1</v>
      </c>
    </row>
    <row r="954" spans="1:19" ht="15.75">
      <c r="A954" s="90">
        <v>939</v>
      </c>
      <c r="B954" s="185"/>
      <c r="C954" s="185"/>
      <c r="D954" s="177"/>
      <c r="E954" s="177"/>
      <c r="F954" s="177"/>
      <c r="G954" s="178"/>
      <c r="H954" s="178"/>
      <c r="I954" s="179"/>
      <c r="J954" s="179"/>
      <c r="K954" s="179"/>
      <c r="L954" s="179"/>
      <c r="M954" s="91">
        <f t="shared" si="88"/>
        <v>0</v>
      </c>
      <c r="N954" s="179"/>
      <c r="O954" s="13" t="b">
        <f t="shared" si="89"/>
        <v>1</v>
      </c>
      <c r="P954" s="13" t="b">
        <f t="shared" si="90"/>
        <v>1</v>
      </c>
      <c r="Q954" s="13" t="b">
        <f t="shared" si="85"/>
        <v>1</v>
      </c>
      <c r="R954" s="13" t="b">
        <f t="shared" si="86"/>
        <v>1</v>
      </c>
      <c r="S954" s="13" t="b">
        <f t="shared" si="87"/>
        <v>1</v>
      </c>
    </row>
    <row r="955" spans="1:19" ht="15.75">
      <c r="A955" s="90">
        <v>940</v>
      </c>
      <c r="B955" s="185"/>
      <c r="C955" s="185"/>
      <c r="D955" s="177"/>
      <c r="E955" s="177"/>
      <c r="F955" s="177"/>
      <c r="G955" s="178"/>
      <c r="H955" s="178"/>
      <c r="I955" s="179"/>
      <c r="J955" s="179"/>
      <c r="K955" s="179"/>
      <c r="L955" s="179"/>
      <c r="M955" s="91">
        <f t="shared" si="88"/>
        <v>0</v>
      </c>
      <c r="N955" s="179"/>
      <c r="O955" s="13" t="b">
        <f t="shared" si="89"/>
        <v>1</v>
      </c>
      <c r="P955" s="13" t="b">
        <f t="shared" si="90"/>
        <v>1</v>
      </c>
      <c r="Q955" s="13" t="b">
        <f t="shared" si="85"/>
        <v>1</v>
      </c>
      <c r="R955" s="13" t="b">
        <f t="shared" si="86"/>
        <v>1</v>
      </c>
      <c r="S955" s="13" t="b">
        <f t="shared" si="87"/>
        <v>1</v>
      </c>
    </row>
    <row r="956" spans="1:19" ht="15.75">
      <c r="A956" s="90">
        <v>941</v>
      </c>
      <c r="B956" s="185"/>
      <c r="C956" s="185"/>
      <c r="D956" s="177"/>
      <c r="E956" s="177"/>
      <c r="F956" s="177"/>
      <c r="G956" s="178"/>
      <c r="H956" s="178"/>
      <c r="I956" s="179"/>
      <c r="J956" s="179"/>
      <c r="K956" s="179"/>
      <c r="L956" s="179"/>
      <c r="M956" s="91">
        <f t="shared" si="88"/>
        <v>0</v>
      </c>
      <c r="N956" s="179"/>
      <c r="O956" s="13" t="b">
        <f t="shared" si="89"/>
        <v>1</v>
      </c>
      <c r="P956" s="13" t="b">
        <f t="shared" si="90"/>
        <v>1</v>
      </c>
      <c r="Q956" s="13" t="b">
        <f t="shared" si="85"/>
        <v>1</v>
      </c>
      <c r="R956" s="13" t="b">
        <f t="shared" si="86"/>
        <v>1</v>
      </c>
      <c r="S956" s="13" t="b">
        <f t="shared" si="87"/>
        <v>1</v>
      </c>
    </row>
    <row r="957" spans="1:19" ht="15.75">
      <c r="A957" s="90">
        <v>942</v>
      </c>
      <c r="B957" s="185"/>
      <c r="C957" s="185"/>
      <c r="D957" s="177"/>
      <c r="E957" s="177"/>
      <c r="F957" s="177"/>
      <c r="G957" s="178"/>
      <c r="H957" s="178"/>
      <c r="I957" s="179"/>
      <c r="J957" s="179"/>
      <c r="K957" s="179"/>
      <c r="L957" s="179"/>
      <c r="M957" s="91">
        <f t="shared" si="88"/>
        <v>0</v>
      </c>
      <c r="N957" s="179"/>
      <c r="O957" s="13" t="b">
        <f t="shared" si="89"/>
        <v>1</v>
      </c>
      <c r="P957" s="13" t="b">
        <f t="shared" si="90"/>
        <v>1</v>
      </c>
      <c r="Q957" s="13" t="b">
        <f t="shared" si="85"/>
        <v>1</v>
      </c>
      <c r="R957" s="13" t="b">
        <f t="shared" si="86"/>
        <v>1</v>
      </c>
      <c r="S957" s="13" t="b">
        <f t="shared" si="87"/>
        <v>1</v>
      </c>
    </row>
    <row r="958" spans="1:19" ht="15.75">
      <c r="A958" s="90">
        <v>943</v>
      </c>
      <c r="B958" s="185"/>
      <c r="C958" s="185"/>
      <c r="D958" s="177"/>
      <c r="E958" s="177"/>
      <c r="F958" s="177"/>
      <c r="G958" s="178"/>
      <c r="H958" s="178"/>
      <c r="I958" s="179"/>
      <c r="J958" s="179"/>
      <c r="K958" s="179"/>
      <c r="L958" s="179"/>
      <c r="M958" s="91">
        <f t="shared" si="88"/>
        <v>0</v>
      </c>
      <c r="N958" s="179"/>
      <c r="O958" s="13" t="b">
        <f t="shared" si="89"/>
        <v>1</v>
      </c>
      <c r="P958" s="13" t="b">
        <f t="shared" si="90"/>
        <v>1</v>
      </c>
      <c r="Q958" s="13" t="b">
        <f t="shared" si="85"/>
        <v>1</v>
      </c>
      <c r="R958" s="13" t="b">
        <f t="shared" si="86"/>
        <v>1</v>
      </c>
      <c r="S958" s="13" t="b">
        <f t="shared" si="87"/>
        <v>1</v>
      </c>
    </row>
    <row r="959" spans="1:19" ht="15.75">
      <c r="A959" s="90">
        <v>944</v>
      </c>
      <c r="B959" s="185"/>
      <c r="C959" s="185"/>
      <c r="D959" s="177"/>
      <c r="E959" s="177"/>
      <c r="F959" s="177"/>
      <c r="G959" s="178"/>
      <c r="H959" s="178"/>
      <c r="I959" s="179"/>
      <c r="J959" s="179"/>
      <c r="K959" s="179"/>
      <c r="L959" s="179"/>
      <c r="M959" s="91">
        <f t="shared" si="88"/>
        <v>0</v>
      </c>
      <c r="N959" s="179"/>
      <c r="O959" s="13" t="b">
        <f t="shared" si="89"/>
        <v>1</v>
      </c>
      <c r="P959" s="13" t="b">
        <f t="shared" si="90"/>
        <v>1</v>
      </c>
      <c r="Q959" s="13" t="b">
        <f t="shared" si="85"/>
        <v>1</v>
      </c>
      <c r="R959" s="13" t="b">
        <f t="shared" si="86"/>
        <v>1</v>
      </c>
      <c r="S959" s="13" t="b">
        <f t="shared" si="87"/>
        <v>1</v>
      </c>
    </row>
    <row r="960" spans="1:19" ht="15.75">
      <c r="A960" s="90">
        <v>945</v>
      </c>
      <c r="B960" s="185"/>
      <c r="C960" s="185"/>
      <c r="D960" s="177"/>
      <c r="E960" s="177"/>
      <c r="F960" s="177"/>
      <c r="G960" s="178"/>
      <c r="H960" s="178"/>
      <c r="I960" s="179"/>
      <c r="J960" s="179"/>
      <c r="K960" s="179"/>
      <c r="L960" s="179"/>
      <c r="M960" s="91">
        <f t="shared" si="88"/>
        <v>0</v>
      </c>
      <c r="N960" s="179"/>
      <c r="O960" s="13" t="b">
        <f t="shared" si="89"/>
        <v>1</v>
      </c>
      <c r="P960" s="13" t="b">
        <f t="shared" si="90"/>
        <v>1</v>
      </c>
      <c r="Q960" s="13" t="b">
        <f t="shared" si="85"/>
        <v>1</v>
      </c>
      <c r="R960" s="13" t="b">
        <f t="shared" si="86"/>
        <v>1</v>
      </c>
      <c r="S960" s="13" t="b">
        <f t="shared" si="87"/>
        <v>1</v>
      </c>
    </row>
    <row r="961" spans="1:19" ht="15.75">
      <c r="A961" s="90">
        <v>946</v>
      </c>
      <c r="B961" s="185"/>
      <c r="C961" s="185"/>
      <c r="D961" s="177"/>
      <c r="E961" s="177"/>
      <c r="F961" s="177"/>
      <c r="G961" s="178"/>
      <c r="H961" s="178"/>
      <c r="I961" s="179"/>
      <c r="J961" s="179"/>
      <c r="K961" s="179"/>
      <c r="L961" s="179"/>
      <c r="M961" s="91">
        <f t="shared" si="88"/>
        <v>0</v>
      </c>
      <c r="N961" s="179"/>
      <c r="O961" s="13" t="b">
        <f t="shared" si="89"/>
        <v>1</v>
      </c>
      <c r="P961" s="13" t="b">
        <f t="shared" si="90"/>
        <v>1</v>
      </c>
      <c r="Q961" s="13" t="b">
        <f t="shared" si="85"/>
        <v>1</v>
      </c>
      <c r="R961" s="13" t="b">
        <f t="shared" si="86"/>
        <v>1</v>
      </c>
      <c r="S961" s="13" t="b">
        <f t="shared" si="87"/>
        <v>1</v>
      </c>
    </row>
    <row r="962" spans="1:19" ht="15.75">
      <c r="A962" s="90">
        <v>947</v>
      </c>
      <c r="B962" s="185"/>
      <c r="C962" s="185"/>
      <c r="D962" s="177"/>
      <c r="E962" s="177"/>
      <c r="F962" s="177"/>
      <c r="G962" s="178"/>
      <c r="H962" s="178"/>
      <c r="I962" s="179"/>
      <c r="J962" s="179"/>
      <c r="K962" s="179"/>
      <c r="L962" s="179"/>
      <c r="M962" s="91">
        <f t="shared" si="88"/>
        <v>0</v>
      </c>
      <c r="N962" s="179"/>
      <c r="O962" s="13" t="b">
        <f t="shared" si="89"/>
        <v>1</v>
      </c>
      <c r="P962" s="13" t="b">
        <f t="shared" si="90"/>
        <v>1</v>
      </c>
      <c r="Q962" s="13" t="b">
        <f t="shared" si="85"/>
        <v>1</v>
      </c>
      <c r="R962" s="13" t="b">
        <f t="shared" si="86"/>
        <v>1</v>
      </c>
      <c r="S962" s="13" t="b">
        <f t="shared" si="87"/>
        <v>1</v>
      </c>
    </row>
    <row r="963" spans="1:19" ht="15.75">
      <c r="A963" s="90">
        <v>948</v>
      </c>
      <c r="B963" s="185"/>
      <c r="C963" s="185"/>
      <c r="D963" s="177"/>
      <c r="E963" s="177"/>
      <c r="F963" s="177"/>
      <c r="G963" s="178"/>
      <c r="H963" s="178"/>
      <c r="I963" s="179"/>
      <c r="J963" s="179"/>
      <c r="K963" s="179"/>
      <c r="L963" s="179"/>
      <c r="M963" s="91">
        <f t="shared" si="88"/>
        <v>0</v>
      </c>
      <c r="N963" s="179"/>
      <c r="O963" s="13" t="b">
        <f t="shared" si="89"/>
        <v>1</v>
      </c>
      <c r="P963" s="13" t="b">
        <f t="shared" si="90"/>
        <v>1</v>
      </c>
      <c r="Q963" s="13" t="b">
        <f t="shared" si="85"/>
        <v>1</v>
      </c>
      <c r="R963" s="13" t="b">
        <f t="shared" si="86"/>
        <v>1</v>
      </c>
      <c r="S963" s="13" t="b">
        <f t="shared" si="87"/>
        <v>1</v>
      </c>
    </row>
    <row r="964" spans="1:19" ht="15.75">
      <c r="A964" s="90">
        <v>949</v>
      </c>
      <c r="B964" s="185"/>
      <c r="C964" s="185"/>
      <c r="D964" s="177"/>
      <c r="E964" s="177"/>
      <c r="F964" s="177"/>
      <c r="G964" s="178"/>
      <c r="H964" s="178"/>
      <c r="I964" s="179"/>
      <c r="J964" s="179"/>
      <c r="K964" s="179"/>
      <c r="L964" s="179"/>
      <c r="M964" s="91">
        <f t="shared" si="88"/>
        <v>0</v>
      </c>
      <c r="N964" s="179"/>
      <c r="O964" s="13" t="b">
        <f t="shared" si="89"/>
        <v>1</v>
      </c>
      <c r="P964" s="13" t="b">
        <f t="shared" si="90"/>
        <v>1</v>
      </c>
      <c r="Q964" s="13" t="b">
        <f t="shared" si="85"/>
        <v>1</v>
      </c>
      <c r="R964" s="13" t="b">
        <f t="shared" si="86"/>
        <v>1</v>
      </c>
      <c r="S964" s="13" t="b">
        <f t="shared" si="87"/>
        <v>1</v>
      </c>
    </row>
    <row r="965" spans="1:19" ht="15.75">
      <c r="A965" s="90">
        <v>950</v>
      </c>
      <c r="B965" s="185"/>
      <c r="C965" s="185"/>
      <c r="D965" s="177"/>
      <c r="E965" s="177"/>
      <c r="F965" s="177"/>
      <c r="G965" s="178"/>
      <c r="H965" s="178"/>
      <c r="I965" s="179"/>
      <c r="J965" s="179"/>
      <c r="K965" s="179"/>
      <c r="L965" s="179"/>
      <c r="M965" s="91">
        <f t="shared" si="88"/>
        <v>0</v>
      </c>
      <c r="N965" s="179"/>
      <c r="O965" s="13" t="b">
        <f t="shared" si="89"/>
        <v>1</v>
      </c>
      <c r="P965" s="13" t="b">
        <f t="shared" si="90"/>
        <v>1</v>
      </c>
      <c r="Q965" s="13" t="b">
        <f t="shared" si="85"/>
        <v>1</v>
      </c>
      <c r="R965" s="13" t="b">
        <f t="shared" si="86"/>
        <v>1</v>
      </c>
      <c r="S965" s="13" t="b">
        <f t="shared" si="87"/>
        <v>1</v>
      </c>
    </row>
    <row r="966" spans="1:19" ht="15.75">
      <c r="A966" s="90">
        <v>951</v>
      </c>
      <c r="B966" s="185"/>
      <c r="C966" s="185"/>
      <c r="D966" s="177"/>
      <c r="E966" s="177"/>
      <c r="F966" s="177"/>
      <c r="G966" s="178"/>
      <c r="H966" s="178"/>
      <c r="I966" s="179"/>
      <c r="J966" s="179"/>
      <c r="K966" s="179"/>
      <c r="L966" s="179"/>
      <c r="M966" s="91">
        <f t="shared" si="88"/>
        <v>0</v>
      </c>
      <c r="N966" s="179"/>
      <c r="O966" s="13" t="b">
        <f t="shared" si="89"/>
        <v>1</v>
      </c>
      <c r="P966" s="13" t="b">
        <f t="shared" si="90"/>
        <v>1</v>
      </c>
      <c r="Q966" s="13" t="b">
        <f t="shared" si="85"/>
        <v>1</v>
      </c>
      <c r="R966" s="13" t="b">
        <f t="shared" si="86"/>
        <v>1</v>
      </c>
      <c r="S966" s="13" t="b">
        <f t="shared" si="87"/>
        <v>1</v>
      </c>
    </row>
    <row r="967" spans="1:19" ht="15.75">
      <c r="A967" s="90">
        <v>952</v>
      </c>
      <c r="B967" s="185"/>
      <c r="C967" s="185"/>
      <c r="D967" s="177"/>
      <c r="E967" s="177"/>
      <c r="F967" s="177"/>
      <c r="G967" s="178"/>
      <c r="H967" s="178"/>
      <c r="I967" s="179"/>
      <c r="J967" s="179"/>
      <c r="K967" s="179"/>
      <c r="L967" s="179"/>
      <c r="M967" s="91">
        <f t="shared" si="88"/>
        <v>0</v>
      </c>
      <c r="N967" s="179"/>
      <c r="O967" s="13" t="b">
        <f t="shared" si="89"/>
        <v>1</v>
      </c>
      <c r="P967" s="13" t="b">
        <f t="shared" si="90"/>
        <v>1</v>
      </c>
      <c r="Q967" s="13" t="b">
        <f t="shared" si="85"/>
        <v>1</v>
      </c>
      <c r="R967" s="13" t="b">
        <f t="shared" si="86"/>
        <v>1</v>
      </c>
      <c r="S967" s="13" t="b">
        <f t="shared" si="87"/>
        <v>1</v>
      </c>
    </row>
    <row r="968" spans="1:19" ht="15.75">
      <c r="A968" s="90">
        <v>953</v>
      </c>
      <c r="B968" s="185"/>
      <c r="C968" s="185"/>
      <c r="D968" s="177"/>
      <c r="E968" s="177"/>
      <c r="F968" s="177"/>
      <c r="G968" s="178"/>
      <c r="H968" s="178"/>
      <c r="I968" s="179"/>
      <c r="J968" s="179"/>
      <c r="K968" s="179"/>
      <c r="L968" s="179"/>
      <c r="M968" s="91">
        <f t="shared" si="88"/>
        <v>0</v>
      </c>
      <c r="N968" s="179"/>
      <c r="O968" s="13" t="b">
        <f t="shared" si="89"/>
        <v>1</v>
      </c>
      <c r="P968" s="13" t="b">
        <f t="shared" si="90"/>
        <v>1</v>
      </c>
      <c r="Q968" s="13" t="b">
        <f t="shared" si="85"/>
        <v>1</v>
      </c>
      <c r="R968" s="13" t="b">
        <f t="shared" si="86"/>
        <v>1</v>
      </c>
      <c r="S968" s="13" t="b">
        <f t="shared" si="87"/>
        <v>1</v>
      </c>
    </row>
    <row r="969" spans="1:19" ht="15.75">
      <c r="A969" s="90">
        <v>954</v>
      </c>
      <c r="B969" s="185"/>
      <c r="C969" s="185"/>
      <c r="D969" s="177"/>
      <c r="E969" s="177"/>
      <c r="F969" s="177"/>
      <c r="G969" s="178"/>
      <c r="H969" s="178"/>
      <c r="I969" s="179"/>
      <c r="J969" s="179"/>
      <c r="K969" s="179"/>
      <c r="L969" s="179"/>
      <c r="M969" s="91">
        <f t="shared" si="88"/>
        <v>0</v>
      </c>
      <c r="N969" s="179"/>
      <c r="O969" s="13" t="b">
        <f t="shared" si="89"/>
        <v>1</v>
      </c>
      <c r="P969" s="13" t="b">
        <f t="shared" si="90"/>
        <v>1</v>
      </c>
      <c r="Q969" s="13" t="b">
        <f t="shared" si="85"/>
        <v>1</v>
      </c>
      <c r="R969" s="13" t="b">
        <f t="shared" si="86"/>
        <v>1</v>
      </c>
      <c r="S969" s="13" t="b">
        <f t="shared" si="87"/>
        <v>1</v>
      </c>
    </row>
    <row r="970" spans="1:19" ht="15.75">
      <c r="A970" s="90">
        <v>955</v>
      </c>
      <c r="B970" s="185"/>
      <c r="C970" s="185"/>
      <c r="D970" s="177"/>
      <c r="E970" s="177"/>
      <c r="F970" s="177"/>
      <c r="G970" s="178"/>
      <c r="H970" s="178"/>
      <c r="I970" s="179"/>
      <c r="J970" s="179"/>
      <c r="K970" s="179"/>
      <c r="L970" s="179"/>
      <c r="M970" s="91">
        <f t="shared" si="88"/>
        <v>0</v>
      </c>
      <c r="N970" s="179"/>
      <c r="O970" s="13" t="b">
        <f t="shared" si="89"/>
        <v>1</v>
      </c>
      <c r="P970" s="13" t="b">
        <f t="shared" si="90"/>
        <v>1</v>
      </c>
      <c r="Q970" s="13" t="b">
        <f t="shared" si="85"/>
        <v>1</v>
      </c>
      <c r="R970" s="13" t="b">
        <f t="shared" si="86"/>
        <v>1</v>
      </c>
      <c r="S970" s="13" t="b">
        <f t="shared" si="87"/>
        <v>1</v>
      </c>
    </row>
    <row r="971" spans="1:19" ht="15.75">
      <c r="A971" s="90">
        <v>956</v>
      </c>
      <c r="B971" s="185"/>
      <c r="C971" s="185"/>
      <c r="D971" s="177"/>
      <c r="E971" s="177"/>
      <c r="F971" s="177"/>
      <c r="G971" s="178"/>
      <c r="H971" s="178"/>
      <c r="I971" s="179"/>
      <c r="J971" s="179"/>
      <c r="K971" s="179"/>
      <c r="L971" s="179"/>
      <c r="M971" s="91">
        <f t="shared" si="88"/>
        <v>0</v>
      </c>
      <c r="N971" s="179"/>
      <c r="O971" s="13" t="b">
        <f t="shared" si="89"/>
        <v>1</v>
      </c>
      <c r="P971" s="13" t="b">
        <f t="shared" si="90"/>
        <v>1</v>
      </c>
      <c r="Q971" s="13" t="b">
        <f t="shared" si="85"/>
        <v>1</v>
      </c>
      <c r="R971" s="13" t="b">
        <f t="shared" si="86"/>
        <v>1</v>
      </c>
      <c r="S971" s="13" t="b">
        <f t="shared" si="87"/>
        <v>1</v>
      </c>
    </row>
    <row r="972" spans="1:19" ht="15.75">
      <c r="A972" s="90">
        <v>957</v>
      </c>
      <c r="B972" s="185"/>
      <c r="C972" s="185"/>
      <c r="D972" s="177"/>
      <c r="E972" s="177"/>
      <c r="F972" s="177"/>
      <c r="G972" s="178"/>
      <c r="H972" s="178"/>
      <c r="I972" s="179"/>
      <c r="J972" s="179"/>
      <c r="K972" s="179"/>
      <c r="L972" s="179"/>
      <c r="M972" s="91">
        <f t="shared" si="88"/>
        <v>0</v>
      </c>
      <c r="N972" s="179"/>
      <c r="O972" s="13" t="b">
        <f t="shared" si="89"/>
        <v>1</v>
      </c>
      <c r="P972" s="13" t="b">
        <f t="shared" si="90"/>
        <v>1</v>
      </c>
      <c r="Q972" s="13" t="b">
        <f t="shared" si="85"/>
        <v>1</v>
      </c>
      <c r="R972" s="13" t="b">
        <f t="shared" si="86"/>
        <v>1</v>
      </c>
      <c r="S972" s="13" t="b">
        <f t="shared" si="87"/>
        <v>1</v>
      </c>
    </row>
    <row r="973" spans="1:19" ht="15.75">
      <c r="A973" s="90">
        <v>958</v>
      </c>
      <c r="B973" s="185"/>
      <c r="C973" s="185"/>
      <c r="D973" s="177"/>
      <c r="E973" s="177"/>
      <c r="F973" s="177"/>
      <c r="G973" s="178"/>
      <c r="H973" s="178"/>
      <c r="I973" s="179"/>
      <c r="J973" s="179"/>
      <c r="K973" s="179"/>
      <c r="L973" s="179"/>
      <c r="M973" s="91">
        <f t="shared" si="88"/>
        <v>0</v>
      </c>
      <c r="N973" s="179"/>
      <c r="O973" s="13" t="b">
        <f t="shared" si="89"/>
        <v>1</v>
      </c>
      <c r="P973" s="13" t="b">
        <f t="shared" si="90"/>
        <v>1</v>
      </c>
      <c r="Q973" s="13" t="b">
        <f t="shared" si="85"/>
        <v>1</v>
      </c>
      <c r="R973" s="13" t="b">
        <f t="shared" si="86"/>
        <v>1</v>
      </c>
      <c r="S973" s="13" t="b">
        <f t="shared" si="87"/>
        <v>1</v>
      </c>
    </row>
    <row r="974" spans="1:19" ht="15.75">
      <c r="A974" s="90">
        <v>959</v>
      </c>
      <c r="B974" s="185"/>
      <c r="C974" s="185"/>
      <c r="D974" s="177"/>
      <c r="E974" s="177"/>
      <c r="F974" s="177"/>
      <c r="G974" s="178"/>
      <c r="H974" s="178"/>
      <c r="I974" s="179"/>
      <c r="J974" s="179"/>
      <c r="K974" s="179"/>
      <c r="L974" s="179"/>
      <c r="M974" s="91">
        <f t="shared" si="88"/>
        <v>0</v>
      </c>
      <c r="N974" s="179"/>
      <c r="O974" s="13" t="b">
        <f t="shared" si="89"/>
        <v>1</v>
      </c>
      <c r="P974" s="13" t="b">
        <f t="shared" si="90"/>
        <v>1</v>
      </c>
      <c r="Q974" s="13" t="b">
        <f t="shared" si="85"/>
        <v>1</v>
      </c>
      <c r="R974" s="13" t="b">
        <f t="shared" si="86"/>
        <v>1</v>
      </c>
      <c r="S974" s="13" t="b">
        <f t="shared" si="87"/>
        <v>1</v>
      </c>
    </row>
    <row r="975" spans="1:19" ht="15.75">
      <c r="A975" s="90">
        <v>960</v>
      </c>
      <c r="B975" s="185"/>
      <c r="C975" s="185"/>
      <c r="D975" s="177"/>
      <c r="E975" s="177"/>
      <c r="F975" s="177"/>
      <c r="G975" s="178"/>
      <c r="H975" s="178"/>
      <c r="I975" s="179"/>
      <c r="J975" s="179"/>
      <c r="K975" s="179"/>
      <c r="L975" s="179"/>
      <c r="M975" s="91">
        <f t="shared" si="88"/>
        <v>0</v>
      </c>
      <c r="N975" s="179"/>
      <c r="O975" s="13" t="b">
        <f t="shared" si="89"/>
        <v>1</v>
      </c>
      <c r="P975" s="13" t="b">
        <f t="shared" si="90"/>
        <v>1</v>
      </c>
      <c r="Q975" s="13" t="b">
        <f t="shared" si="85"/>
        <v>1</v>
      </c>
      <c r="R975" s="13" t="b">
        <f t="shared" si="86"/>
        <v>1</v>
      </c>
      <c r="S975" s="13" t="b">
        <f t="shared" si="87"/>
        <v>1</v>
      </c>
    </row>
    <row r="976" spans="1:19" ht="15.75">
      <c r="A976" s="90">
        <v>961</v>
      </c>
      <c r="B976" s="185"/>
      <c r="C976" s="185"/>
      <c r="D976" s="177"/>
      <c r="E976" s="177"/>
      <c r="F976" s="177"/>
      <c r="G976" s="178"/>
      <c r="H976" s="178"/>
      <c r="I976" s="179"/>
      <c r="J976" s="179"/>
      <c r="K976" s="179"/>
      <c r="L976" s="179"/>
      <c r="M976" s="91">
        <f t="shared" si="88"/>
        <v>0</v>
      </c>
      <c r="N976" s="179"/>
      <c r="O976" s="13" t="b">
        <f t="shared" si="89"/>
        <v>1</v>
      </c>
      <c r="P976" s="13" t="b">
        <f t="shared" si="90"/>
        <v>1</v>
      </c>
      <c r="Q976" s="13" t="b">
        <f t="shared" ref="Q976:Q1015" si="91">IF(D976="",TRUE,(IF(ISNUMBER(MATCH(D976,CountriesList,0)),TRUE,FALSE)))</f>
        <v>1</v>
      </c>
      <c r="R976" s="13" t="b">
        <f t="shared" ref="R976:R1015" si="92">IF(E976="",TRUE,(IF(ISNUMBER(MATCH(E976,typeofentityList,0)),TRUE,FALSE)))</f>
        <v>1</v>
      </c>
      <c r="S976" s="13" t="b">
        <f t="shared" ref="S976:S1015" si="93">IF(F976="",TRUE,(IF(ISNUMBER(MATCH(F976,RelationList,0)),TRUE,FALSE)))</f>
        <v>1</v>
      </c>
    </row>
    <row r="977" spans="1:19" ht="15.75">
      <c r="A977" s="90">
        <v>962</v>
      </c>
      <c r="B977" s="185"/>
      <c r="C977" s="185"/>
      <c r="D977" s="177"/>
      <c r="E977" s="177"/>
      <c r="F977" s="177"/>
      <c r="G977" s="178"/>
      <c r="H977" s="178"/>
      <c r="I977" s="179"/>
      <c r="J977" s="179"/>
      <c r="K977" s="179"/>
      <c r="L977" s="179"/>
      <c r="M977" s="91">
        <f t="shared" ref="M977:M1015" si="94">SUM(I977:L977)</f>
        <v>0</v>
      </c>
      <c r="N977" s="179"/>
      <c r="O977" s="13" t="b">
        <f t="shared" si="89"/>
        <v>1</v>
      </c>
      <c r="P977" s="13" t="b">
        <f t="shared" si="90"/>
        <v>1</v>
      </c>
      <c r="Q977" s="13" t="b">
        <f t="shared" si="91"/>
        <v>1</v>
      </c>
      <c r="R977" s="13" t="b">
        <f t="shared" si="92"/>
        <v>1</v>
      </c>
      <c r="S977" s="13" t="b">
        <f t="shared" si="93"/>
        <v>1</v>
      </c>
    </row>
    <row r="978" spans="1:19" ht="15.75">
      <c r="A978" s="90">
        <v>963</v>
      </c>
      <c r="B978" s="185"/>
      <c r="C978" s="185"/>
      <c r="D978" s="177"/>
      <c r="E978" s="177"/>
      <c r="F978" s="177"/>
      <c r="G978" s="178"/>
      <c r="H978" s="178"/>
      <c r="I978" s="179"/>
      <c r="J978" s="179"/>
      <c r="K978" s="179"/>
      <c r="L978" s="179"/>
      <c r="M978" s="91">
        <f t="shared" si="94"/>
        <v>0</v>
      </c>
      <c r="N978" s="179"/>
      <c r="O978" s="13" t="b">
        <f t="shared" ref="O978:O1015" si="95">IF(ISBLANK(B978),TRUE,IF(OR(ISBLANK(C978),ISBLANK(D978),ISBLANK(E978),ISBLANK(F978),ISBLANK(G978),ISBLANK(H978),ISBLANK(I978),ISBLANK(J978),ISBLANK(L978),ISBLANK(M978),ISBLANK(N978)),FALSE,TRUE))</f>
        <v>1</v>
      </c>
      <c r="P978" s="13" t="b">
        <f t="shared" ref="P978:P1015" si="96">IF(OR(AND(B978="N/A",D978="N/A",E978="N/A",F978="N/A",G978=0,H978=0,M978=0,N978=0),AND(ISBLANK(B978),ISBLANK(D978),ISBLANK(E978),ISBLANK(F978),ISBLANK(G978),ISBLANK(H978),M978=0,ISBLANK(N978)),AND(NOT(ISBLANK(B978)),NOT(ISBLANK(D978)),NOT(ISBLANK(E978)),NOT(ISBLANK(F978)),B978&lt;&gt;"N/A",D978&lt;&gt;"N/A",E978&lt;&gt;"N/A",F978&lt;&gt;"N/A",OR(G978&lt;&gt;0,H978&lt;&gt;0,M978&gt;0,N978&lt;&gt;0))),TRUE,FALSE)</f>
        <v>1</v>
      </c>
      <c r="Q978" s="13" t="b">
        <f t="shared" si="91"/>
        <v>1</v>
      </c>
      <c r="R978" s="13" t="b">
        <f t="shared" si="92"/>
        <v>1</v>
      </c>
      <c r="S978" s="13" t="b">
        <f t="shared" si="93"/>
        <v>1</v>
      </c>
    </row>
    <row r="979" spans="1:19" ht="15.75">
      <c r="A979" s="90">
        <v>964</v>
      </c>
      <c r="B979" s="185"/>
      <c r="C979" s="185"/>
      <c r="D979" s="177"/>
      <c r="E979" s="177"/>
      <c r="F979" s="177"/>
      <c r="G979" s="178"/>
      <c r="H979" s="178"/>
      <c r="I979" s="179"/>
      <c r="J979" s="179"/>
      <c r="K979" s="179"/>
      <c r="L979" s="179"/>
      <c r="M979" s="91">
        <f t="shared" si="94"/>
        <v>0</v>
      </c>
      <c r="N979" s="179"/>
      <c r="O979" s="13" t="b">
        <f t="shared" si="95"/>
        <v>1</v>
      </c>
      <c r="P979" s="13" t="b">
        <f t="shared" si="96"/>
        <v>1</v>
      </c>
      <c r="Q979" s="13" t="b">
        <f t="shared" si="91"/>
        <v>1</v>
      </c>
      <c r="R979" s="13" t="b">
        <f t="shared" si="92"/>
        <v>1</v>
      </c>
      <c r="S979" s="13" t="b">
        <f t="shared" si="93"/>
        <v>1</v>
      </c>
    </row>
    <row r="980" spans="1:19" ht="15.75">
      <c r="A980" s="90">
        <v>965</v>
      </c>
      <c r="B980" s="185"/>
      <c r="C980" s="185"/>
      <c r="D980" s="177"/>
      <c r="E980" s="177"/>
      <c r="F980" s="177"/>
      <c r="G980" s="178"/>
      <c r="H980" s="178"/>
      <c r="I980" s="179"/>
      <c r="J980" s="179"/>
      <c r="K980" s="179"/>
      <c r="L980" s="179"/>
      <c r="M980" s="91">
        <f t="shared" si="94"/>
        <v>0</v>
      </c>
      <c r="N980" s="179"/>
      <c r="O980" s="13" t="b">
        <f t="shared" si="95"/>
        <v>1</v>
      </c>
      <c r="P980" s="13" t="b">
        <f t="shared" si="96"/>
        <v>1</v>
      </c>
      <c r="Q980" s="13" t="b">
        <f t="shared" si="91"/>
        <v>1</v>
      </c>
      <c r="R980" s="13" t="b">
        <f t="shared" si="92"/>
        <v>1</v>
      </c>
      <c r="S980" s="13" t="b">
        <f t="shared" si="93"/>
        <v>1</v>
      </c>
    </row>
    <row r="981" spans="1:19" ht="15.75">
      <c r="A981" s="90">
        <v>966</v>
      </c>
      <c r="B981" s="185"/>
      <c r="C981" s="185"/>
      <c r="D981" s="177"/>
      <c r="E981" s="177"/>
      <c r="F981" s="177"/>
      <c r="G981" s="178"/>
      <c r="H981" s="178"/>
      <c r="I981" s="179"/>
      <c r="J981" s="179"/>
      <c r="K981" s="179"/>
      <c r="L981" s="179"/>
      <c r="M981" s="91">
        <f t="shared" si="94"/>
        <v>0</v>
      </c>
      <c r="N981" s="179"/>
      <c r="O981" s="13" t="b">
        <f t="shared" si="95"/>
        <v>1</v>
      </c>
      <c r="P981" s="13" t="b">
        <f t="shared" si="96"/>
        <v>1</v>
      </c>
      <c r="Q981" s="13" t="b">
        <f t="shared" si="91"/>
        <v>1</v>
      </c>
      <c r="R981" s="13" t="b">
        <f t="shared" si="92"/>
        <v>1</v>
      </c>
      <c r="S981" s="13" t="b">
        <f t="shared" si="93"/>
        <v>1</v>
      </c>
    </row>
    <row r="982" spans="1:19" ht="15.75">
      <c r="A982" s="90">
        <v>967</v>
      </c>
      <c r="B982" s="185"/>
      <c r="C982" s="185"/>
      <c r="D982" s="177"/>
      <c r="E982" s="177"/>
      <c r="F982" s="177"/>
      <c r="G982" s="178"/>
      <c r="H982" s="178"/>
      <c r="I982" s="179"/>
      <c r="J982" s="179"/>
      <c r="K982" s="179"/>
      <c r="L982" s="179"/>
      <c r="M982" s="91">
        <f t="shared" si="94"/>
        <v>0</v>
      </c>
      <c r="N982" s="179"/>
      <c r="O982" s="13" t="b">
        <f t="shared" si="95"/>
        <v>1</v>
      </c>
      <c r="P982" s="13" t="b">
        <f t="shared" si="96"/>
        <v>1</v>
      </c>
      <c r="Q982" s="13" t="b">
        <f t="shared" si="91"/>
        <v>1</v>
      </c>
      <c r="R982" s="13" t="b">
        <f t="shared" si="92"/>
        <v>1</v>
      </c>
      <c r="S982" s="13" t="b">
        <f t="shared" si="93"/>
        <v>1</v>
      </c>
    </row>
    <row r="983" spans="1:19" ht="15.75">
      <c r="A983" s="90">
        <v>968</v>
      </c>
      <c r="B983" s="185"/>
      <c r="C983" s="185"/>
      <c r="D983" s="177"/>
      <c r="E983" s="177"/>
      <c r="F983" s="177"/>
      <c r="G983" s="178"/>
      <c r="H983" s="178"/>
      <c r="I983" s="179"/>
      <c r="J983" s="179"/>
      <c r="K983" s="179"/>
      <c r="L983" s="179"/>
      <c r="M983" s="91">
        <f t="shared" si="94"/>
        <v>0</v>
      </c>
      <c r="N983" s="179"/>
      <c r="O983" s="13" t="b">
        <f t="shared" si="95"/>
        <v>1</v>
      </c>
      <c r="P983" s="13" t="b">
        <f t="shared" si="96"/>
        <v>1</v>
      </c>
      <c r="Q983" s="13" t="b">
        <f t="shared" si="91"/>
        <v>1</v>
      </c>
      <c r="R983" s="13" t="b">
        <f t="shared" si="92"/>
        <v>1</v>
      </c>
      <c r="S983" s="13" t="b">
        <f t="shared" si="93"/>
        <v>1</v>
      </c>
    </row>
    <row r="984" spans="1:19" ht="15.75">
      <c r="A984" s="90">
        <v>969</v>
      </c>
      <c r="B984" s="185"/>
      <c r="C984" s="185"/>
      <c r="D984" s="177"/>
      <c r="E984" s="177"/>
      <c r="F984" s="177"/>
      <c r="G984" s="178"/>
      <c r="H984" s="178"/>
      <c r="I984" s="179"/>
      <c r="J984" s="179"/>
      <c r="K984" s="179"/>
      <c r="L984" s="179"/>
      <c r="M984" s="91">
        <f t="shared" si="94"/>
        <v>0</v>
      </c>
      <c r="N984" s="179"/>
      <c r="O984" s="13" t="b">
        <f t="shared" si="95"/>
        <v>1</v>
      </c>
      <c r="P984" s="13" t="b">
        <f t="shared" si="96"/>
        <v>1</v>
      </c>
      <c r="Q984" s="13" t="b">
        <f t="shared" si="91"/>
        <v>1</v>
      </c>
      <c r="R984" s="13" t="b">
        <f t="shared" si="92"/>
        <v>1</v>
      </c>
      <c r="S984" s="13" t="b">
        <f t="shared" si="93"/>
        <v>1</v>
      </c>
    </row>
    <row r="985" spans="1:19" ht="15.75">
      <c r="A985" s="90">
        <v>970</v>
      </c>
      <c r="B985" s="185"/>
      <c r="C985" s="185"/>
      <c r="D985" s="177"/>
      <c r="E985" s="177"/>
      <c r="F985" s="177"/>
      <c r="G985" s="178"/>
      <c r="H985" s="178"/>
      <c r="I985" s="179"/>
      <c r="J985" s="179"/>
      <c r="K985" s="179"/>
      <c r="L985" s="179"/>
      <c r="M985" s="91">
        <f t="shared" si="94"/>
        <v>0</v>
      </c>
      <c r="N985" s="179"/>
      <c r="O985" s="13" t="b">
        <f t="shared" si="95"/>
        <v>1</v>
      </c>
      <c r="P985" s="13" t="b">
        <f t="shared" si="96"/>
        <v>1</v>
      </c>
      <c r="Q985" s="13" t="b">
        <f t="shared" si="91"/>
        <v>1</v>
      </c>
      <c r="R985" s="13" t="b">
        <f t="shared" si="92"/>
        <v>1</v>
      </c>
      <c r="S985" s="13" t="b">
        <f t="shared" si="93"/>
        <v>1</v>
      </c>
    </row>
    <row r="986" spans="1:19" ht="15.75">
      <c r="A986" s="90">
        <v>971</v>
      </c>
      <c r="B986" s="185"/>
      <c r="C986" s="185"/>
      <c r="D986" s="177"/>
      <c r="E986" s="177"/>
      <c r="F986" s="177"/>
      <c r="G986" s="178"/>
      <c r="H986" s="178"/>
      <c r="I986" s="179"/>
      <c r="J986" s="179"/>
      <c r="K986" s="179"/>
      <c r="L986" s="179"/>
      <c r="M986" s="91">
        <f t="shared" si="94"/>
        <v>0</v>
      </c>
      <c r="N986" s="179"/>
      <c r="O986" s="13" t="b">
        <f t="shared" si="95"/>
        <v>1</v>
      </c>
      <c r="P986" s="13" t="b">
        <f t="shared" si="96"/>
        <v>1</v>
      </c>
      <c r="Q986" s="13" t="b">
        <f t="shared" si="91"/>
        <v>1</v>
      </c>
      <c r="R986" s="13" t="b">
        <f t="shared" si="92"/>
        <v>1</v>
      </c>
      <c r="S986" s="13" t="b">
        <f t="shared" si="93"/>
        <v>1</v>
      </c>
    </row>
    <row r="987" spans="1:19" ht="15.75">
      <c r="A987" s="90">
        <v>972</v>
      </c>
      <c r="B987" s="185"/>
      <c r="C987" s="185"/>
      <c r="D987" s="177"/>
      <c r="E987" s="177"/>
      <c r="F987" s="177"/>
      <c r="G987" s="178"/>
      <c r="H987" s="178"/>
      <c r="I987" s="179"/>
      <c r="J987" s="179"/>
      <c r="K987" s="179"/>
      <c r="L987" s="179"/>
      <c r="M987" s="91">
        <f t="shared" si="94"/>
        <v>0</v>
      </c>
      <c r="N987" s="179"/>
      <c r="O987" s="13" t="b">
        <f t="shared" si="95"/>
        <v>1</v>
      </c>
      <c r="P987" s="13" t="b">
        <f t="shared" si="96"/>
        <v>1</v>
      </c>
      <c r="Q987" s="13" t="b">
        <f t="shared" si="91"/>
        <v>1</v>
      </c>
      <c r="R987" s="13" t="b">
        <f t="shared" si="92"/>
        <v>1</v>
      </c>
      <c r="S987" s="13" t="b">
        <f t="shared" si="93"/>
        <v>1</v>
      </c>
    </row>
    <row r="988" spans="1:19" ht="15.75">
      <c r="A988" s="90">
        <v>973</v>
      </c>
      <c r="B988" s="185"/>
      <c r="C988" s="185"/>
      <c r="D988" s="177"/>
      <c r="E988" s="177"/>
      <c r="F988" s="177"/>
      <c r="G988" s="178"/>
      <c r="H988" s="178"/>
      <c r="I988" s="179"/>
      <c r="J988" s="179"/>
      <c r="K988" s="179"/>
      <c r="L988" s="179"/>
      <c r="M988" s="91">
        <f t="shared" si="94"/>
        <v>0</v>
      </c>
      <c r="N988" s="179"/>
      <c r="O988" s="13" t="b">
        <f t="shared" si="95"/>
        <v>1</v>
      </c>
      <c r="P988" s="13" t="b">
        <f t="shared" si="96"/>
        <v>1</v>
      </c>
      <c r="Q988" s="13" t="b">
        <f t="shared" si="91"/>
        <v>1</v>
      </c>
      <c r="R988" s="13" t="b">
        <f t="shared" si="92"/>
        <v>1</v>
      </c>
      <c r="S988" s="13" t="b">
        <f t="shared" si="93"/>
        <v>1</v>
      </c>
    </row>
    <row r="989" spans="1:19" ht="15.75">
      <c r="A989" s="90">
        <v>974</v>
      </c>
      <c r="B989" s="185"/>
      <c r="C989" s="185"/>
      <c r="D989" s="177"/>
      <c r="E989" s="177"/>
      <c r="F989" s="177"/>
      <c r="G989" s="178"/>
      <c r="H989" s="178"/>
      <c r="I989" s="179"/>
      <c r="J989" s="179"/>
      <c r="K989" s="179"/>
      <c r="L989" s="179"/>
      <c r="M989" s="91">
        <f t="shared" si="94"/>
        <v>0</v>
      </c>
      <c r="N989" s="179"/>
      <c r="O989" s="13" t="b">
        <f t="shared" si="95"/>
        <v>1</v>
      </c>
      <c r="P989" s="13" t="b">
        <f t="shared" si="96"/>
        <v>1</v>
      </c>
      <c r="Q989" s="13" t="b">
        <f t="shared" si="91"/>
        <v>1</v>
      </c>
      <c r="R989" s="13" t="b">
        <f t="shared" si="92"/>
        <v>1</v>
      </c>
      <c r="S989" s="13" t="b">
        <f t="shared" si="93"/>
        <v>1</v>
      </c>
    </row>
    <row r="990" spans="1:19" ht="15.75">
      <c r="A990" s="90">
        <v>975</v>
      </c>
      <c r="B990" s="185"/>
      <c r="C990" s="185"/>
      <c r="D990" s="177"/>
      <c r="E990" s="177"/>
      <c r="F990" s="177"/>
      <c r="G990" s="178"/>
      <c r="H990" s="178"/>
      <c r="I990" s="179"/>
      <c r="J990" s="179"/>
      <c r="K990" s="179"/>
      <c r="L990" s="179"/>
      <c r="M990" s="91">
        <f t="shared" si="94"/>
        <v>0</v>
      </c>
      <c r="N990" s="179"/>
      <c r="O990" s="13" t="b">
        <f t="shared" si="95"/>
        <v>1</v>
      </c>
      <c r="P990" s="13" t="b">
        <f t="shared" si="96"/>
        <v>1</v>
      </c>
      <c r="Q990" s="13" t="b">
        <f t="shared" si="91"/>
        <v>1</v>
      </c>
      <c r="R990" s="13" t="b">
        <f t="shared" si="92"/>
        <v>1</v>
      </c>
      <c r="S990" s="13" t="b">
        <f t="shared" si="93"/>
        <v>1</v>
      </c>
    </row>
    <row r="991" spans="1:19" ht="15.75">
      <c r="A991" s="90">
        <v>976</v>
      </c>
      <c r="B991" s="185"/>
      <c r="C991" s="185"/>
      <c r="D991" s="177"/>
      <c r="E991" s="177"/>
      <c r="F991" s="177"/>
      <c r="G991" s="178"/>
      <c r="H991" s="178"/>
      <c r="I991" s="179"/>
      <c r="J991" s="179"/>
      <c r="K991" s="179"/>
      <c r="L991" s="179"/>
      <c r="M991" s="91">
        <f t="shared" si="94"/>
        <v>0</v>
      </c>
      <c r="N991" s="179"/>
      <c r="O991" s="13" t="b">
        <f t="shared" si="95"/>
        <v>1</v>
      </c>
      <c r="P991" s="13" t="b">
        <f t="shared" si="96"/>
        <v>1</v>
      </c>
      <c r="Q991" s="13" t="b">
        <f t="shared" si="91"/>
        <v>1</v>
      </c>
      <c r="R991" s="13" t="b">
        <f t="shared" si="92"/>
        <v>1</v>
      </c>
      <c r="S991" s="13" t="b">
        <f t="shared" si="93"/>
        <v>1</v>
      </c>
    </row>
    <row r="992" spans="1:19" ht="15.75">
      <c r="A992" s="90">
        <v>977</v>
      </c>
      <c r="B992" s="185"/>
      <c r="C992" s="185"/>
      <c r="D992" s="177"/>
      <c r="E992" s="177"/>
      <c r="F992" s="177"/>
      <c r="G992" s="178"/>
      <c r="H992" s="178"/>
      <c r="I992" s="179"/>
      <c r="J992" s="179"/>
      <c r="K992" s="179"/>
      <c r="L992" s="179"/>
      <c r="M992" s="91">
        <f t="shared" si="94"/>
        <v>0</v>
      </c>
      <c r="N992" s="179"/>
      <c r="O992" s="13" t="b">
        <f t="shared" si="95"/>
        <v>1</v>
      </c>
      <c r="P992" s="13" t="b">
        <f t="shared" si="96"/>
        <v>1</v>
      </c>
      <c r="Q992" s="13" t="b">
        <f t="shared" si="91"/>
        <v>1</v>
      </c>
      <c r="R992" s="13" t="b">
        <f t="shared" si="92"/>
        <v>1</v>
      </c>
      <c r="S992" s="13" t="b">
        <f t="shared" si="93"/>
        <v>1</v>
      </c>
    </row>
    <row r="993" spans="1:19" ht="15.75">
      <c r="A993" s="90">
        <v>978</v>
      </c>
      <c r="B993" s="185"/>
      <c r="C993" s="185"/>
      <c r="D993" s="177"/>
      <c r="E993" s="177"/>
      <c r="F993" s="177"/>
      <c r="G993" s="178"/>
      <c r="H993" s="178"/>
      <c r="I993" s="179"/>
      <c r="J993" s="179"/>
      <c r="K993" s="179"/>
      <c r="L993" s="179"/>
      <c r="M993" s="91">
        <f t="shared" si="94"/>
        <v>0</v>
      </c>
      <c r="N993" s="179"/>
      <c r="O993" s="13" t="b">
        <f t="shared" si="95"/>
        <v>1</v>
      </c>
      <c r="P993" s="13" t="b">
        <f t="shared" si="96"/>
        <v>1</v>
      </c>
      <c r="Q993" s="13" t="b">
        <f t="shared" si="91"/>
        <v>1</v>
      </c>
      <c r="R993" s="13" t="b">
        <f t="shared" si="92"/>
        <v>1</v>
      </c>
      <c r="S993" s="13" t="b">
        <f t="shared" si="93"/>
        <v>1</v>
      </c>
    </row>
    <row r="994" spans="1:19" ht="15.75">
      <c r="A994" s="90">
        <v>979</v>
      </c>
      <c r="B994" s="185"/>
      <c r="C994" s="185"/>
      <c r="D994" s="177"/>
      <c r="E994" s="177"/>
      <c r="F994" s="177"/>
      <c r="G994" s="178"/>
      <c r="H994" s="178"/>
      <c r="I994" s="179"/>
      <c r="J994" s="179"/>
      <c r="K994" s="179"/>
      <c r="L994" s="179"/>
      <c r="M994" s="91">
        <f t="shared" si="94"/>
        <v>0</v>
      </c>
      <c r="N994" s="179"/>
      <c r="O994" s="13" t="b">
        <f t="shared" si="95"/>
        <v>1</v>
      </c>
      <c r="P994" s="13" t="b">
        <f t="shared" si="96"/>
        <v>1</v>
      </c>
      <c r="Q994" s="13" t="b">
        <f t="shared" si="91"/>
        <v>1</v>
      </c>
      <c r="R994" s="13" t="b">
        <f t="shared" si="92"/>
        <v>1</v>
      </c>
      <c r="S994" s="13" t="b">
        <f t="shared" si="93"/>
        <v>1</v>
      </c>
    </row>
    <row r="995" spans="1:19" ht="15.75">
      <c r="A995" s="90">
        <v>980</v>
      </c>
      <c r="B995" s="185"/>
      <c r="C995" s="185"/>
      <c r="D995" s="177"/>
      <c r="E995" s="177"/>
      <c r="F995" s="177"/>
      <c r="G995" s="178"/>
      <c r="H995" s="178"/>
      <c r="I995" s="179"/>
      <c r="J995" s="179"/>
      <c r="K995" s="179"/>
      <c r="L995" s="179"/>
      <c r="M995" s="91">
        <f t="shared" si="94"/>
        <v>0</v>
      </c>
      <c r="N995" s="179"/>
      <c r="O995" s="13" t="b">
        <f t="shared" si="95"/>
        <v>1</v>
      </c>
      <c r="P995" s="13" t="b">
        <f t="shared" si="96"/>
        <v>1</v>
      </c>
      <c r="Q995" s="13" t="b">
        <f t="shared" si="91"/>
        <v>1</v>
      </c>
      <c r="R995" s="13" t="b">
        <f t="shared" si="92"/>
        <v>1</v>
      </c>
      <c r="S995" s="13" t="b">
        <f t="shared" si="93"/>
        <v>1</v>
      </c>
    </row>
    <row r="996" spans="1:19" ht="15.75">
      <c r="A996" s="90">
        <v>981</v>
      </c>
      <c r="B996" s="185"/>
      <c r="C996" s="185"/>
      <c r="D996" s="177"/>
      <c r="E996" s="177"/>
      <c r="F996" s="177"/>
      <c r="G996" s="178"/>
      <c r="H996" s="178"/>
      <c r="I996" s="179"/>
      <c r="J996" s="179"/>
      <c r="K996" s="179"/>
      <c r="L996" s="179"/>
      <c r="M996" s="91">
        <f t="shared" si="94"/>
        <v>0</v>
      </c>
      <c r="N996" s="179"/>
      <c r="O996" s="13" t="b">
        <f t="shared" si="95"/>
        <v>1</v>
      </c>
      <c r="P996" s="13" t="b">
        <f t="shared" si="96"/>
        <v>1</v>
      </c>
      <c r="Q996" s="13" t="b">
        <f t="shared" si="91"/>
        <v>1</v>
      </c>
      <c r="R996" s="13" t="b">
        <f t="shared" si="92"/>
        <v>1</v>
      </c>
      <c r="S996" s="13" t="b">
        <f t="shared" si="93"/>
        <v>1</v>
      </c>
    </row>
    <row r="997" spans="1:19" ht="15.75">
      <c r="A997" s="90">
        <v>982</v>
      </c>
      <c r="B997" s="185"/>
      <c r="C997" s="185"/>
      <c r="D997" s="177"/>
      <c r="E997" s="177"/>
      <c r="F997" s="177"/>
      <c r="G997" s="178"/>
      <c r="H997" s="178"/>
      <c r="I997" s="179"/>
      <c r="J997" s="179"/>
      <c r="K997" s="179"/>
      <c r="L997" s="179"/>
      <c r="M997" s="91">
        <f t="shared" si="94"/>
        <v>0</v>
      </c>
      <c r="N997" s="179"/>
      <c r="O997" s="13" t="b">
        <f t="shared" si="95"/>
        <v>1</v>
      </c>
      <c r="P997" s="13" t="b">
        <f t="shared" si="96"/>
        <v>1</v>
      </c>
      <c r="Q997" s="13" t="b">
        <f t="shared" si="91"/>
        <v>1</v>
      </c>
      <c r="R997" s="13" t="b">
        <f t="shared" si="92"/>
        <v>1</v>
      </c>
      <c r="S997" s="13" t="b">
        <f t="shared" si="93"/>
        <v>1</v>
      </c>
    </row>
    <row r="998" spans="1:19" ht="15.75">
      <c r="A998" s="90">
        <v>983</v>
      </c>
      <c r="B998" s="185"/>
      <c r="C998" s="185"/>
      <c r="D998" s="177"/>
      <c r="E998" s="177"/>
      <c r="F998" s="177"/>
      <c r="G998" s="178"/>
      <c r="H998" s="178"/>
      <c r="I998" s="179"/>
      <c r="J998" s="179"/>
      <c r="K998" s="179"/>
      <c r="L998" s="179"/>
      <c r="M998" s="91">
        <f t="shared" si="94"/>
        <v>0</v>
      </c>
      <c r="N998" s="179"/>
      <c r="O998" s="13" t="b">
        <f t="shared" si="95"/>
        <v>1</v>
      </c>
      <c r="P998" s="13" t="b">
        <f t="shared" si="96"/>
        <v>1</v>
      </c>
      <c r="Q998" s="13" t="b">
        <f t="shared" si="91"/>
        <v>1</v>
      </c>
      <c r="R998" s="13" t="b">
        <f t="shared" si="92"/>
        <v>1</v>
      </c>
      <c r="S998" s="13" t="b">
        <f t="shared" si="93"/>
        <v>1</v>
      </c>
    </row>
    <row r="999" spans="1:19" ht="15.75">
      <c r="A999" s="90">
        <v>984</v>
      </c>
      <c r="B999" s="185"/>
      <c r="C999" s="185"/>
      <c r="D999" s="177"/>
      <c r="E999" s="177"/>
      <c r="F999" s="177"/>
      <c r="G999" s="178"/>
      <c r="H999" s="178"/>
      <c r="I999" s="179"/>
      <c r="J999" s="179"/>
      <c r="K999" s="179"/>
      <c r="L999" s="179"/>
      <c r="M999" s="91">
        <f t="shared" si="94"/>
        <v>0</v>
      </c>
      <c r="N999" s="179"/>
      <c r="O999" s="13" t="b">
        <f t="shared" si="95"/>
        <v>1</v>
      </c>
      <c r="P999" s="13" t="b">
        <f t="shared" si="96"/>
        <v>1</v>
      </c>
      <c r="Q999" s="13" t="b">
        <f t="shared" si="91"/>
        <v>1</v>
      </c>
      <c r="R999" s="13" t="b">
        <f t="shared" si="92"/>
        <v>1</v>
      </c>
      <c r="S999" s="13" t="b">
        <f t="shared" si="93"/>
        <v>1</v>
      </c>
    </row>
    <row r="1000" spans="1:19" ht="15.75">
      <c r="A1000" s="90">
        <v>985</v>
      </c>
      <c r="B1000" s="185"/>
      <c r="C1000" s="185"/>
      <c r="D1000" s="177"/>
      <c r="E1000" s="177"/>
      <c r="F1000" s="177"/>
      <c r="G1000" s="178"/>
      <c r="H1000" s="178"/>
      <c r="I1000" s="179"/>
      <c r="J1000" s="179"/>
      <c r="K1000" s="179"/>
      <c r="L1000" s="179"/>
      <c r="M1000" s="91">
        <f t="shared" si="94"/>
        <v>0</v>
      </c>
      <c r="N1000" s="179"/>
      <c r="O1000" s="13" t="b">
        <f t="shared" si="95"/>
        <v>1</v>
      </c>
      <c r="P1000" s="13" t="b">
        <f t="shared" si="96"/>
        <v>1</v>
      </c>
      <c r="Q1000" s="13" t="b">
        <f t="shared" si="91"/>
        <v>1</v>
      </c>
      <c r="R1000" s="13" t="b">
        <f t="shared" si="92"/>
        <v>1</v>
      </c>
      <c r="S1000" s="13" t="b">
        <f t="shared" si="93"/>
        <v>1</v>
      </c>
    </row>
    <row r="1001" spans="1:19" ht="15.75">
      <c r="A1001" s="90">
        <v>986</v>
      </c>
      <c r="B1001" s="185"/>
      <c r="C1001" s="185"/>
      <c r="D1001" s="177"/>
      <c r="E1001" s="177"/>
      <c r="F1001" s="177"/>
      <c r="G1001" s="178"/>
      <c r="H1001" s="178"/>
      <c r="I1001" s="179"/>
      <c r="J1001" s="179"/>
      <c r="K1001" s="179"/>
      <c r="L1001" s="179"/>
      <c r="M1001" s="91">
        <f t="shared" si="94"/>
        <v>0</v>
      </c>
      <c r="N1001" s="179"/>
      <c r="O1001" s="13" t="b">
        <f t="shared" si="95"/>
        <v>1</v>
      </c>
      <c r="P1001" s="13" t="b">
        <f t="shared" si="96"/>
        <v>1</v>
      </c>
      <c r="Q1001" s="13" t="b">
        <f t="shared" si="91"/>
        <v>1</v>
      </c>
      <c r="R1001" s="13" t="b">
        <f t="shared" si="92"/>
        <v>1</v>
      </c>
      <c r="S1001" s="13" t="b">
        <f t="shared" si="93"/>
        <v>1</v>
      </c>
    </row>
    <row r="1002" spans="1:19" ht="15.75">
      <c r="A1002" s="90">
        <v>987</v>
      </c>
      <c r="B1002" s="185"/>
      <c r="C1002" s="185"/>
      <c r="D1002" s="177"/>
      <c r="E1002" s="177"/>
      <c r="F1002" s="177"/>
      <c r="G1002" s="178"/>
      <c r="H1002" s="178"/>
      <c r="I1002" s="179"/>
      <c r="J1002" s="179"/>
      <c r="K1002" s="179"/>
      <c r="L1002" s="179"/>
      <c r="M1002" s="91">
        <f t="shared" si="94"/>
        <v>0</v>
      </c>
      <c r="N1002" s="179"/>
      <c r="O1002" s="13" t="b">
        <f t="shared" si="95"/>
        <v>1</v>
      </c>
      <c r="P1002" s="13" t="b">
        <f t="shared" si="96"/>
        <v>1</v>
      </c>
      <c r="Q1002" s="13" t="b">
        <f t="shared" si="91"/>
        <v>1</v>
      </c>
      <c r="R1002" s="13" t="b">
        <f t="shared" si="92"/>
        <v>1</v>
      </c>
      <c r="S1002" s="13" t="b">
        <f t="shared" si="93"/>
        <v>1</v>
      </c>
    </row>
    <row r="1003" spans="1:19" ht="15.75">
      <c r="A1003" s="90">
        <v>988</v>
      </c>
      <c r="B1003" s="185"/>
      <c r="C1003" s="185"/>
      <c r="D1003" s="177"/>
      <c r="E1003" s="177"/>
      <c r="F1003" s="177"/>
      <c r="G1003" s="178"/>
      <c r="H1003" s="178"/>
      <c r="I1003" s="179"/>
      <c r="J1003" s="179"/>
      <c r="K1003" s="179"/>
      <c r="L1003" s="179"/>
      <c r="M1003" s="91">
        <f t="shared" si="94"/>
        <v>0</v>
      </c>
      <c r="N1003" s="179"/>
      <c r="O1003" s="13" t="b">
        <f t="shared" si="95"/>
        <v>1</v>
      </c>
      <c r="P1003" s="13" t="b">
        <f t="shared" si="96"/>
        <v>1</v>
      </c>
      <c r="Q1003" s="13" t="b">
        <f t="shared" si="91"/>
        <v>1</v>
      </c>
      <c r="R1003" s="13" t="b">
        <f t="shared" si="92"/>
        <v>1</v>
      </c>
      <c r="S1003" s="13" t="b">
        <f t="shared" si="93"/>
        <v>1</v>
      </c>
    </row>
    <row r="1004" spans="1:19" ht="15.75">
      <c r="A1004" s="90">
        <v>989</v>
      </c>
      <c r="B1004" s="185"/>
      <c r="C1004" s="185"/>
      <c r="D1004" s="177"/>
      <c r="E1004" s="177"/>
      <c r="F1004" s="177"/>
      <c r="G1004" s="178"/>
      <c r="H1004" s="178"/>
      <c r="I1004" s="179"/>
      <c r="J1004" s="179"/>
      <c r="K1004" s="179"/>
      <c r="L1004" s="179"/>
      <c r="M1004" s="91">
        <f t="shared" si="94"/>
        <v>0</v>
      </c>
      <c r="N1004" s="179"/>
      <c r="O1004" s="13" t="b">
        <f t="shared" si="95"/>
        <v>1</v>
      </c>
      <c r="P1004" s="13" t="b">
        <f t="shared" si="96"/>
        <v>1</v>
      </c>
      <c r="Q1004" s="13" t="b">
        <f t="shared" si="91"/>
        <v>1</v>
      </c>
      <c r="R1004" s="13" t="b">
        <f t="shared" si="92"/>
        <v>1</v>
      </c>
      <c r="S1004" s="13" t="b">
        <f t="shared" si="93"/>
        <v>1</v>
      </c>
    </row>
    <row r="1005" spans="1:19" ht="15.75">
      <c r="A1005" s="90">
        <v>990</v>
      </c>
      <c r="B1005" s="185"/>
      <c r="C1005" s="185"/>
      <c r="D1005" s="177"/>
      <c r="E1005" s="177"/>
      <c r="F1005" s="177"/>
      <c r="G1005" s="178"/>
      <c r="H1005" s="178"/>
      <c r="I1005" s="179"/>
      <c r="J1005" s="179"/>
      <c r="K1005" s="179"/>
      <c r="L1005" s="179"/>
      <c r="M1005" s="91">
        <f t="shared" si="94"/>
        <v>0</v>
      </c>
      <c r="N1005" s="179"/>
      <c r="O1005" s="13" t="b">
        <f t="shared" si="95"/>
        <v>1</v>
      </c>
      <c r="P1005" s="13" t="b">
        <f t="shared" si="96"/>
        <v>1</v>
      </c>
      <c r="Q1005" s="13" t="b">
        <f t="shared" si="91"/>
        <v>1</v>
      </c>
      <c r="R1005" s="13" t="b">
        <f t="shared" si="92"/>
        <v>1</v>
      </c>
      <c r="S1005" s="13" t="b">
        <f t="shared" si="93"/>
        <v>1</v>
      </c>
    </row>
    <row r="1006" spans="1:19" ht="15.75">
      <c r="A1006" s="90">
        <v>991</v>
      </c>
      <c r="B1006" s="185"/>
      <c r="C1006" s="185"/>
      <c r="D1006" s="177"/>
      <c r="E1006" s="177"/>
      <c r="F1006" s="177"/>
      <c r="G1006" s="178"/>
      <c r="H1006" s="178"/>
      <c r="I1006" s="179"/>
      <c r="J1006" s="179"/>
      <c r="K1006" s="179"/>
      <c r="L1006" s="179"/>
      <c r="M1006" s="91">
        <f t="shared" si="94"/>
        <v>0</v>
      </c>
      <c r="N1006" s="179"/>
      <c r="O1006" s="13" t="b">
        <f t="shared" si="95"/>
        <v>1</v>
      </c>
      <c r="P1006" s="13" t="b">
        <f t="shared" si="96"/>
        <v>1</v>
      </c>
      <c r="Q1006" s="13" t="b">
        <f t="shared" si="91"/>
        <v>1</v>
      </c>
      <c r="R1006" s="13" t="b">
        <f t="shared" si="92"/>
        <v>1</v>
      </c>
      <c r="S1006" s="13" t="b">
        <f t="shared" si="93"/>
        <v>1</v>
      </c>
    </row>
    <row r="1007" spans="1:19" ht="15.75">
      <c r="A1007" s="90">
        <v>992</v>
      </c>
      <c r="B1007" s="185"/>
      <c r="C1007" s="185"/>
      <c r="D1007" s="177"/>
      <c r="E1007" s="177"/>
      <c r="F1007" s="177"/>
      <c r="G1007" s="178"/>
      <c r="H1007" s="178"/>
      <c r="I1007" s="179"/>
      <c r="J1007" s="179"/>
      <c r="K1007" s="179"/>
      <c r="L1007" s="179"/>
      <c r="M1007" s="91">
        <f t="shared" si="94"/>
        <v>0</v>
      </c>
      <c r="N1007" s="179"/>
      <c r="O1007" s="13" t="b">
        <f t="shared" si="95"/>
        <v>1</v>
      </c>
      <c r="P1007" s="13" t="b">
        <f t="shared" si="96"/>
        <v>1</v>
      </c>
      <c r="Q1007" s="13" t="b">
        <f t="shared" si="91"/>
        <v>1</v>
      </c>
      <c r="R1007" s="13" t="b">
        <f t="shared" si="92"/>
        <v>1</v>
      </c>
      <c r="S1007" s="13" t="b">
        <f t="shared" si="93"/>
        <v>1</v>
      </c>
    </row>
    <row r="1008" spans="1:19" ht="15.75">
      <c r="A1008" s="90">
        <v>993</v>
      </c>
      <c r="B1008" s="185"/>
      <c r="C1008" s="185"/>
      <c r="D1008" s="177"/>
      <c r="E1008" s="177"/>
      <c r="F1008" s="177"/>
      <c r="G1008" s="178"/>
      <c r="H1008" s="178"/>
      <c r="I1008" s="179"/>
      <c r="J1008" s="179"/>
      <c r="K1008" s="179"/>
      <c r="L1008" s="179"/>
      <c r="M1008" s="91">
        <f t="shared" si="94"/>
        <v>0</v>
      </c>
      <c r="N1008" s="179"/>
      <c r="O1008" s="13" t="b">
        <f t="shared" si="95"/>
        <v>1</v>
      </c>
      <c r="P1008" s="13" t="b">
        <f t="shared" si="96"/>
        <v>1</v>
      </c>
      <c r="Q1008" s="13" t="b">
        <f t="shared" si="91"/>
        <v>1</v>
      </c>
      <c r="R1008" s="13" t="b">
        <f t="shared" si="92"/>
        <v>1</v>
      </c>
      <c r="S1008" s="13" t="b">
        <f t="shared" si="93"/>
        <v>1</v>
      </c>
    </row>
    <row r="1009" spans="1:19" ht="15.75">
      <c r="A1009" s="90">
        <v>994</v>
      </c>
      <c r="B1009" s="185"/>
      <c r="C1009" s="185"/>
      <c r="D1009" s="177"/>
      <c r="E1009" s="177"/>
      <c r="F1009" s="177"/>
      <c r="G1009" s="178"/>
      <c r="H1009" s="178"/>
      <c r="I1009" s="179"/>
      <c r="J1009" s="179"/>
      <c r="K1009" s="179"/>
      <c r="L1009" s="179"/>
      <c r="M1009" s="91">
        <f t="shared" si="94"/>
        <v>0</v>
      </c>
      <c r="N1009" s="179"/>
      <c r="O1009" s="13" t="b">
        <f t="shared" si="95"/>
        <v>1</v>
      </c>
      <c r="P1009" s="13" t="b">
        <f t="shared" si="96"/>
        <v>1</v>
      </c>
      <c r="Q1009" s="13" t="b">
        <f t="shared" si="91"/>
        <v>1</v>
      </c>
      <c r="R1009" s="13" t="b">
        <f t="shared" si="92"/>
        <v>1</v>
      </c>
      <c r="S1009" s="13" t="b">
        <f t="shared" si="93"/>
        <v>1</v>
      </c>
    </row>
    <row r="1010" spans="1:19" ht="15.75">
      <c r="A1010" s="90">
        <v>995</v>
      </c>
      <c r="B1010" s="185"/>
      <c r="C1010" s="185"/>
      <c r="D1010" s="177"/>
      <c r="E1010" s="177"/>
      <c r="F1010" s="177"/>
      <c r="G1010" s="178"/>
      <c r="H1010" s="178"/>
      <c r="I1010" s="179"/>
      <c r="J1010" s="179"/>
      <c r="K1010" s="179"/>
      <c r="L1010" s="179"/>
      <c r="M1010" s="91">
        <f t="shared" si="94"/>
        <v>0</v>
      </c>
      <c r="N1010" s="179"/>
      <c r="O1010" s="13" t="b">
        <f t="shared" si="95"/>
        <v>1</v>
      </c>
      <c r="P1010" s="13" t="b">
        <f t="shared" si="96"/>
        <v>1</v>
      </c>
      <c r="Q1010" s="13" t="b">
        <f t="shared" si="91"/>
        <v>1</v>
      </c>
      <c r="R1010" s="13" t="b">
        <f t="shared" si="92"/>
        <v>1</v>
      </c>
      <c r="S1010" s="13" t="b">
        <f t="shared" si="93"/>
        <v>1</v>
      </c>
    </row>
    <row r="1011" spans="1:19" ht="15.75">
      <c r="A1011" s="90">
        <v>996</v>
      </c>
      <c r="B1011" s="185"/>
      <c r="C1011" s="185"/>
      <c r="D1011" s="177"/>
      <c r="E1011" s="177"/>
      <c r="F1011" s="177"/>
      <c r="G1011" s="178"/>
      <c r="H1011" s="178"/>
      <c r="I1011" s="179"/>
      <c r="J1011" s="179"/>
      <c r="K1011" s="179"/>
      <c r="L1011" s="179"/>
      <c r="M1011" s="91">
        <f t="shared" si="94"/>
        <v>0</v>
      </c>
      <c r="N1011" s="179"/>
      <c r="O1011" s="13" t="b">
        <f t="shared" si="95"/>
        <v>1</v>
      </c>
      <c r="P1011" s="13" t="b">
        <f t="shared" si="96"/>
        <v>1</v>
      </c>
      <c r="Q1011" s="13" t="b">
        <f t="shared" si="91"/>
        <v>1</v>
      </c>
      <c r="R1011" s="13" t="b">
        <f t="shared" si="92"/>
        <v>1</v>
      </c>
      <c r="S1011" s="13" t="b">
        <f t="shared" si="93"/>
        <v>1</v>
      </c>
    </row>
    <row r="1012" spans="1:19" ht="15.75">
      <c r="A1012" s="90">
        <v>997</v>
      </c>
      <c r="B1012" s="185"/>
      <c r="C1012" s="185"/>
      <c r="D1012" s="177"/>
      <c r="E1012" s="177"/>
      <c r="F1012" s="177"/>
      <c r="G1012" s="178"/>
      <c r="H1012" s="178"/>
      <c r="I1012" s="179"/>
      <c r="J1012" s="179"/>
      <c r="K1012" s="179"/>
      <c r="L1012" s="179"/>
      <c r="M1012" s="91">
        <f t="shared" si="94"/>
        <v>0</v>
      </c>
      <c r="N1012" s="179"/>
      <c r="O1012" s="13" t="b">
        <f t="shared" si="95"/>
        <v>1</v>
      </c>
      <c r="P1012" s="13" t="b">
        <f t="shared" si="96"/>
        <v>1</v>
      </c>
      <c r="Q1012" s="13" t="b">
        <f t="shared" si="91"/>
        <v>1</v>
      </c>
      <c r="R1012" s="13" t="b">
        <f t="shared" si="92"/>
        <v>1</v>
      </c>
      <c r="S1012" s="13" t="b">
        <f t="shared" si="93"/>
        <v>1</v>
      </c>
    </row>
    <row r="1013" spans="1:19" ht="15.75">
      <c r="A1013" s="90">
        <v>998</v>
      </c>
      <c r="B1013" s="185"/>
      <c r="C1013" s="185"/>
      <c r="D1013" s="177"/>
      <c r="E1013" s="177"/>
      <c r="F1013" s="177"/>
      <c r="G1013" s="178"/>
      <c r="H1013" s="178"/>
      <c r="I1013" s="179"/>
      <c r="J1013" s="179"/>
      <c r="K1013" s="179"/>
      <c r="L1013" s="179"/>
      <c r="M1013" s="91">
        <f t="shared" si="94"/>
        <v>0</v>
      </c>
      <c r="N1013" s="179"/>
      <c r="O1013" s="13" t="b">
        <f t="shared" si="95"/>
        <v>1</v>
      </c>
      <c r="P1013" s="13" t="b">
        <f t="shared" si="96"/>
        <v>1</v>
      </c>
      <c r="Q1013" s="13" t="b">
        <f t="shared" si="91"/>
        <v>1</v>
      </c>
      <c r="R1013" s="13" t="b">
        <f t="shared" si="92"/>
        <v>1</v>
      </c>
      <c r="S1013" s="13" t="b">
        <f t="shared" si="93"/>
        <v>1</v>
      </c>
    </row>
    <row r="1014" spans="1:19" ht="15.75">
      <c r="A1014" s="90">
        <v>999</v>
      </c>
      <c r="B1014" s="185"/>
      <c r="C1014" s="185"/>
      <c r="D1014" s="177"/>
      <c r="E1014" s="177"/>
      <c r="F1014" s="177"/>
      <c r="G1014" s="178"/>
      <c r="H1014" s="178"/>
      <c r="I1014" s="179"/>
      <c r="J1014" s="179"/>
      <c r="K1014" s="179"/>
      <c r="L1014" s="179"/>
      <c r="M1014" s="91">
        <f t="shared" si="94"/>
        <v>0</v>
      </c>
      <c r="N1014" s="179"/>
      <c r="O1014" s="13" t="b">
        <f t="shared" si="95"/>
        <v>1</v>
      </c>
      <c r="P1014" s="13" t="b">
        <f t="shared" si="96"/>
        <v>1</v>
      </c>
      <c r="Q1014" s="13" t="b">
        <f t="shared" si="91"/>
        <v>1</v>
      </c>
      <c r="R1014" s="13" t="b">
        <f t="shared" si="92"/>
        <v>1</v>
      </c>
      <c r="S1014" s="13" t="b">
        <f t="shared" si="93"/>
        <v>1</v>
      </c>
    </row>
    <row r="1015" spans="1:19" ht="16.5" thickBot="1">
      <c r="A1015" s="81">
        <v>1000</v>
      </c>
      <c r="B1015" s="187"/>
      <c r="C1015" s="187"/>
      <c r="D1015" s="180"/>
      <c r="E1015" s="180"/>
      <c r="F1015" s="180"/>
      <c r="G1015" s="181"/>
      <c r="H1015" s="181"/>
      <c r="I1015" s="182"/>
      <c r="J1015" s="182"/>
      <c r="K1015" s="182"/>
      <c r="L1015" s="182"/>
      <c r="M1015" s="92">
        <f t="shared" si="94"/>
        <v>0</v>
      </c>
      <c r="N1015" s="182"/>
      <c r="O1015" s="13" t="b">
        <f t="shared" si="95"/>
        <v>1</v>
      </c>
      <c r="P1015" s="13" t="b">
        <f t="shared" si="96"/>
        <v>1</v>
      </c>
      <c r="Q1015" s="13" t="b">
        <f t="shared" si="91"/>
        <v>1</v>
      </c>
      <c r="R1015" s="13" t="b">
        <f t="shared" si="92"/>
        <v>1</v>
      </c>
      <c r="S1015" s="13" t="b">
        <f t="shared" si="93"/>
        <v>1</v>
      </c>
    </row>
    <row r="1016" spans="1:19">
      <c r="O1016" s="13"/>
      <c r="P1016" s="13"/>
      <c r="Q1016" s="13"/>
    </row>
  </sheetData>
  <sheetProtection algorithmName="SHA-512" hashValue="GcBxyrikxu14tC4oZxZvCVCiIb7mbEEuj2tD5gNPSplNPoucZIpg6BmjBTIXseOii8EYr8TGuVfl/nooId7SHg==" saltValue="/DfMz+jHjK+yQiwPMquDGQ==" spinCount="100000" sheet="1" objects="1" scenarios="1"/>
  <mergeCells count="6">
    <mergeCell ref="D1:E1"/>
    <mergeCell ref="B11:F11"/>
    <mergeCell ref="G11:N11"/>
    <mergeCell ref="A3:N3"/>
    <mergeCell ref="I5:L5"/>
    <mergeCell ref="I6:L6"/>
  </mergeCells>
  <conditionalFormatting sqref="I6">
    <cfRule type="cellIs" dxfId="156" priority="1" operator="equal">
      <formula>FALSE</formula>
    </cfRule>
    <cfRule type="cellIs" dxfId="155" priority="2" operator="equal">
      <formula>TRUE</formula>
    </cfRule>
  </conditionalFormatting>
  <dataValidations count="4">
    <dataValidation type="whole" operator="greaterThanOrEqual" allowBlank="1" showInputMessage="1" showErrorMessage="1" sqref="H16:N1015" xr:uid="{00000000-0002-0000-0700-000000000000}">
      <formula1>0</formula1>
    </dataValidation>
    <dataValidation type="list" allowBlank="1" showInputMessage="1" showErrorMessage="1" sqref="D16:D1015" xr:uid="{00000000-0002-0000-0700-000001000000}">
      <formula1>CountriesList</formula1>
    </dataValidation>
    <dataValidation type="list" allowBlank="1" showInputMessage="1" showErrorMessage="1" sqref="E16:E1015" xr:uid="{00000000-0002-0000-0700-000002000000}">
      <formula1>typeofentityList</formula1>
    </dataValidation>
    <dataValidation type="list" allowBlank="1" showInputMessage="1" showErrorMessage="1" sqref="F16:F1015" xr:uid="{00000000-0002-0000-0700-000003000000}">
      <formula1>RelationList</formula1>
    </dataValidation>
  </dataValidations>
  <pageMargins left="0" right="0" top="0.74803149606299213" bottom="0.74803149606299213" header="0.31496062992125984" footer="0.31496062992125984"/>
  <pageSetup paperSize="9" scale="52"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4000000}">
          <x14:formula1>
            <xm:f>'Allowed Values'!$B$270:$B$275</xm:f>
          </x14:formula1>
          <xm:sqref>E16:E35</xm:sqref>
        </x14:dataValidation>
        <x14:dataValidation type="list" allowBlank="1" showInputMessage="1" showErrorMessage="1" xr:uid="{00000000-0002-0000-0700-000005000000}">
          <x14:formula1>
            <xm:f>'Allowed Values'!$B$282:$B$283</xm:f>
          </x14:formula1>
          <xm:sqref>F16:F35</xm:sqref>
        </x14:dataValidation>
        <x14:dataValidation type="list" allowBlank="1" showInputMessage="1" showErrorMessage="1" xr:uid="{00000000-0002-0000-0700-000006000000}">
          <x14:formula1>
            <xm:f>'Allowed Values'!$B$11:$B$259</xm:f>
          </x14:formula1>
          <xm:sqref>D16:D35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96</vt:i4>
      </vt:variant>
    </vt:vector>
  </HeadingPairs>
  <TitlesOfParts>
    <vt:vector size="127" baseType="lpstr">
      <vt:lpstr>Instructions</vt:lpstr>
      <vt:lpstr>General Info</vt:lpstr>
      <vt:lpstr>Part I</vt:lpstr>
      <vt:lpstr>Section A (Part I)</vt:lpstr>
      <vt:lpstr>Section B (Part I)</vt:lpstr>
      <vt:lpstr>Section C (Part I)</vt:lpstr>
      <vt:lpstr>Section C(1) (Part I)</vt:lpstr>
      <vt:lpstr>Section D(1) (Part I)</vt:lpstr>
      <vt:lpstr>Section D(2) (Part I)</vt:lpstr>
      <vt:lpstr>Section E (Part I)</vt:lpstr>
      <vt:lpstr>Section F(1) (Part I)</vt:lpstr>
      <vt:lpstr>Section F(2) (Part I)</vt:lpstr>
      <vt:lpstr>Section G (Part I)</vt:lpstr>
      <vt:lpstr>Section H (Part I)</vt:lpstr>
      <vt:lpstr>Section I (Part I)</vt:lpstr>
      <vt:lpstr>Section J (Part I)</vt:lpstr>
      <vt:lpstr>Section K (Part I)</vt:lpstr>
      <vt:lpstr>Section L (Part I)</vt:lpstr>
      <vt:lpstr>Section M (Part I)</vt:lpstr>
      <vt:lpstr>Section N (Part I)</vt:lpstr>
      <vt:lpstr>Section O (Part I)</vt:lpstr>
      <vt:lpstr>Part II</vt:lpstr>
      <vt:lpstr>Section A (Part II)</vt:lpstr>
      <vt:lpstr>Section B (Part II)</vt:lpstr>
      <vt:lpstr>Section C (Part II)</vt:lpstr>
      <vt:lpstr>Section D (Part II)</vt:lpstr>
      <vt:lpstr>Section E (Part II)</vt:lpstr>
      <vt:lpstr>Section F (Part II)</vt:lpstr>
      <vt:lpstr>Validation Tests</vt:lpstr>
      <vt:lpstr>Definitions</vt:lpstr>
      <vt:lpstr>Allowed Values</vt:lpstr>
      <vt:lpstr>Basis</vt:lpstr>
      <vt:lpstr>ClearingServices</vt:lpstr>
      <vt:lpstr>ClientCategorisationList</vt:lpstr>
      <vt:lpstr>Countries3</vt:lpstr>
      <vt:lpstr>CountriesList</vt:lpstr>
      <vt:lpstr>FinancialLosses</vt:lpstr>
      <vt:lpstr>InvestmentAdvice</vt:lpstr>
      <vt:lpstr>Language</vt:lpstr>
      <vt:lpstr>List_ClientCategorization</vt:lpstr>
      <vt:lpstr>List_ClientsMoney</vt:lpstr>
      <vt:lpstr>List_Countries</vt:lpstr>
      <vt:lpstr>List_Leverage</vt:lpstr>
      <vt:lpstr>List_Relation</vt:lpstr>
      <vt:lpstr>List_Typeofentities</vt:lpstr>
      <vt:lpstr>List_TypeOfEntity</vt:lpstr>
      <vt:lpstr>List_YesNo</vt:lpstr>
      <vt:lpstr>Name_Platform</vt:lpstr>
      <vt:lpstr>NameofPlatform</vt:lpstr>
      <vt:lpstr>'Allowed Values'!Print_Area</vt:lpstr>
      <vt:lpstr>Definitions!Print_Area</vt:lpstr>
      <vt:lpstr>'General Info'!Print_Area</vt:lpstr>
      <vt:lpstr>Instructions!Print_Area</vt:lpstr>
      <vt:lpstr>'Part I'!Print_Area</vt:lpstr>
      <vt:lpstr>'Part II'!Print_Area</vt:lpstr>
      <vt:lpstr>'Section A (Part I)'!Print_Area</vt:lpstr>
      <vt:lpstr>'Section A (Part II)'!Print_Area</vt:lpstr>
      <vt:lpstr>'Section B (Part I)'!Print_Area</vt:lpstr>
      <vt:lpstr>'Section B (Part II)'!Print_Area</vt:lpstr>
      <vt:lpstr>'Section C (Part I)'!Print_Area</vt:lpstr>
      <vt:lpstr>'Section C (Part II)'!Print_Area</vt:lpstr>
      <vt:lpstr>'Section C(1) (Part I)'!Print_Area</vt:lpstr>
      <vt:lpstr>'Section D (Part II)'!Print_Area</vt:lpstr>
      <vt:lpstr>'Section D(1) (Part I)'!Print_Area</vt:lpstr>
      <vt:lpstr>'Section D(2) (Part I)'!Print_Area</vt:lpstr>
      <vt:lpstr>'Section E (Part I)'!Print_Area</vt:lpstr>
      <vt:lpstr>'Section E (Part II)'!Print_Area</vt:lpstr>
      <vt:lpstr>'Section F (Part II)'!Print_Area</vt:lpstr>
      <vt:lpstr>'Section F(1) (Part I)'!Print_Area</vt:lpstr>
      <vt:lpstr>'Section F(2) (Part I)'!Print_Area</vt:lpstr>
      <vt:lpstr>'Section G (Part I)'!Print_Area</vt:lpstr>
      <vt:lpstr>'Section H (Part I)'!Print_Area</vt:lpstr>
      <vt:lpstr>'Section I (Part I)'!Print_Area</vt:lpstr>
      <vt:lpstr>'Section J (Part I)'!Print_Area</vt:lpstr>
      <vt:lpstr>'Section K (Part I)'!Print_Area</vt:lpstr>
      <vt:lpstr>'Section L (Part I)'!Print_Area</vt:lpstr>
      <vt:lpstr>'Section M (Part I)'!Print_Area</vt:lpstr>
      <vt:lpstr>'Section N (Part I)'!Print_Area</vt:lpstr>
      <vt:lpstr>'Section O (Part I)'!Print_Area</vt:lpstr>
      <vt:lpstr>'Validation Tests'!Print_Area</vt:lpstr>
      <vt:lpstr>'Section B (Part I)'!Print_Titles</vt:lpstr>
      <vt:lpstr>'Section C (Part I)'!Print_Titles</vt:lpstr>
      <vt:lpstr>'Section D(1) (Part I)'!Print_Titles</vt:lpstr>
      <vt:lpstr>'Section D(2) (Part I)'!Print_Titles</vt:lpstr>
      <vt:lpstr>Reconciliation_List</vt:lpstr>
      <vt:lpstr>Relation2</vt:lpstr>
      <vt:lpstr>RelationList</vt:lpstr>
      <vt:lpstr>Scale</vt:lpstr>
      <vt:lpstr>Scale2</vt:lpstr>
      <vt:lpstr>'Section B (Part II)'!SecI</vt:lpstr>
      <vt:lpstr>'Section E (Part II)'!SecI</vt:lpstr>
      <vt:lpstr>SecI</vt:lpstr>
      <vt:lpstr>SecP</vt:lpstr>
      <vt:lpstr>SecQ</vt:lpstr>
      <vt:lpstr>SecR</vt:lpstr>
      <vt:lpstr>SecS</vt:lpstr>
      <vt:lpstr>SecT</vt:lpstr>
      <vt:lpstr>SectionFF</vt:lpstr>
      <vt:lpstr>SectionK</vt:lpstr>
      <vt:lpstr>SectionL</vt:lpstr>
      <vt:lpstr>SectionM</vt:lpstr>
      <vt:lpstr>SectionN</vt:lpstr>
      <vt:lpstr>SectionO</vt:lpstr>
      <vt:lpstr>ShortRelationList</vt:lpstr>
      <vt:lpstr>Solicity</vt:lpstr>
      <vt:lpstr>type_list</vt:lpstr>
      <vt:lpstr>typeofentityList</vt:lpstr>
      <vt:lpstr>ValidationDate_SectionC</vt:lpstr>
      <vt:lpstr>'Section D(2) (Part I)'!ValidationDate_SectionD</vt:lpstr>
      <vt:lpstr>ValidationDate_SectionD</vt:lpstr>
      <vt:lpstr>ValidationDate_SectionE</vt:lpstr>
      <vt:lpstr>'Section F(2) (Part I)'!ValidationDate_SectionF</vt:lpstr>
      <vt:lpstr>ValidationDate_SectionF</vt:lpstr>
      <vt:lpstr>ValidationResult_GI</vt:lpstr>
      <vt:lpstr>ValidationResult_OwnFunds</vt:lpstr>
      <vt:lpstr>ValidationResult_Reconciliation</vt:lpstr>
      <vt:lpstr>ValidationResult_SectionA</vt:lpstr>
      <vt:lpstr>ValidationResult_SectionB</vt:lpstr>
      <vt:lpstr>ValidationResult_SectionC</vt:lpstr>
      <vt:lpstr>ValidationResult_SectionD</vt:lpstr>
      <vt:lpstr>ValidationResult_SectionD1</vt:lpstr>
      <vt:lpstr>ValidationResult_SectionD2</vt:lpstr>
      <vt:lpstr>ValidationResult_SectionE</vt:lpstr>
      <vt:lpstr>ValidationResult_SectionF</vt:lpstr>
      <vt:lpstr>ValidationResult_SectionF2</vt:lpstr>
      <vt:lpstr>ValidationResult_SectionG</vt:lpstr>
      <vt:lpstr>ValidationResult_SectionH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2024-12-13T08:37:01Z</dcterms:modified>
</cp:coreProperties>
</file>